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tkar\Desktop\Jobaaj\Excel\Telecom Churn\Excel\"/>
    </mc:Choice>
  </mc:AlternateContent>
  <xr:revisionPtr revIDLastSave="0" documentId="13_ncr:1_{A4FEB590-AAC6-47AB-A808-D01AEECB739D}" xr6:coauthVersionLast="47" xr6:coauthVersionMax="47" xr10:uidLastSave="{00000000-0000-0000-0000-000000000000}"/>
  <bookViews>
    <workbookView xWindow="-110" yWindow="-110" windowWidth="19420" windowHeight="10300" activeTab="3" xr2:uid="{F3C06706-64D2-4969-B0E6-98EB76EBDCCB}"/>
  </bookViews>
  <sheets>
    <sheet name="Raw_Data" sheetId="1" r:id="rId1"/>
    <sheet name="Data_Audit" sheetId="2" r:id="rId2"/>
    <sheet name="Analysis" sheetId="3" r:id="rId3"/>
    <sheet name="Pivot_Table" sheetId="4" r:id="rId4"/>
    <sheet name="Dashboard" sheetId="5" r:id="rId5"/>
  </sheets>
  <definedNames>
    <definedName name="_xlcn.WorksheetConnection_Telecom_Churn_Analysis.xlsxtbl_Customers1" hidden="1">tbl_Customers[]</definedName>
  </definedNames>
  <calcPr calcId="191029"/>
  <pivotCaches>
    <pivotCache cacheId="30" r:id="rId6"/>
    <pivotCache cacheId="33" r:id="rId7"/>
    <pivotCache cacheId="36" r:id="rId8"/>
    <pivotCache cacheId="39" r:id="rId9"/>
    <pivotCache cacheId="42" r:id="rId10"/>
    <pivotCache cacheId="45" r:id="rId11"/>
    <pivotCache cacheId="48" r:id="rId12"/>
    <pivotCache cacheId="51" r:id="rId13"/>
    <pivotCache cacheId="54" r:id="rId14"/>
    <pivotCache cacheId="57" r:id="rId15"/>
    <pivotCache cacheId="60" r:id="rId16"/>
    <pivotCache cacheId="63" r:id="rId17"/>
    <pivotCache cacheId="66" r:id="rId18"/>
    <pivotCache cacheId="69" r:id="rId19"/>
    <pivotCache cacheId="72" r:id="rId20"/>
    <pivotCache cacheId="75" r:id="rId21"/>
    <pivotCache cacheId="78" r:id="rId22"/>
    <pivotCache cacheId="81" r:id="rId23"/>
    <pivotCache cacheId="84" r:id="rId24"/>
    <pivotCache cacheId="87" r:id="rId25"/>
    <pivotCache cacheId="105" r:id="rId2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Customers" name="tbl_Customers" connection="WorksheetConnection_Telecom_Churn_Analysis.xlsx!tbl_Customers"/>
        </x15:modelTables>
      </x15:dataModel>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AG4086" i="1"/>
  <c r="AG4087" i="1"/>
  <c r="AG4088" i="1"/>
  <c r="AG4089" i="1"/>
  <c r="AG4090" i="1"/>
  <c r="AG4091" i="1"/>
  <c r="AG4092" i="1"/>
  <c r="AG4093" i="1"/>
  <c r="AG4094" i="1"/>
  <c r="AG4095" i="1"/>
  <c r="AG4096" i="1"/>
  <c r="AG4097" i="1"/>
  <c r="AG4098" i="1"/>
  <c r="AG4099" i="1"/>
  <c r="AG4100" i="1"/>
  <c r="AG4101" i="1"/>
  <c r="AG4102" i="1"/>
  <c r="AG4103" i="1"/>
  <c r="AG4104" i="1"/>
  <c r="AG4105" i="1"/>
  <c r="AG4106" i="1"/>
  <c r="AG4107" i="1"/>
  <c r="AG4108" i="1"/>
  <c r="AG4109" i="1"/>
  <c r="AG4110" i="1"/>
  <c r="AG4111" i="1"/>
  <c r="AG4112" i="1"/>
  <c r="AG4113" i="1"/>
  <c r="AG4114" i="1"/>
  <c r="AG4115" i="1"/>
  <c r="AG4116" i="1"/>
  <c r="AG4117" i="1"/>
  <c r="AG4118" i="1"/>
  <c r="AG4119" i="1"/>
  <c r="AG4120" i="1"/>
  <c r="AG4121" i="1"/>
  <c r="AG4122" i="1"/>
  <c r="AG4123" i="1"/>
  <c r="AG4124" i="1"/>
  <c r="AG4125" i="1"/>
  <c r="AG4126" i="1"/>
  <c r="AG4127" i="1"/>
  <c r="AG4128" i="1"/>
  <c r="AG4129" i="1"/>
  <c r="AG4130" i="1"/>
  <c r="AG4131" i="1"/>
  <c r="AG4132" i="1"/>
  <c r="AG4133" i="1"/>
  <c r="AG4134" i="1"/>
  <c r="AG4135" i="1"/>
  <c r="AG4136" i="1"/>
  <c r="AG4137" i="1"/>
  <c r="AG4138" i="1"/>
  <c r="AG4139" i="1"/>
  <c r="AG4140" i="1"/>
  <c r="AG4141" i="1"/>
  <c r="AG4142" i="1"/>
  <c r="AG4143" i="1"/>
  <c r="AG4144" i="1"/>
  <c r="AG4145" i="1"/>
  <c r="AG4146" i="1"/>
  <c r="AG4147" i="1"/>
  <c r="AG4148" i="1"/>
  <c r="AG4149" i="1"/>
  <c r="AG4150" i="1"/>
  <c r="AG4151" i="1"/>
  <c r="AG4152" i="1"/>
  <c r="AG4153" i="1"/>
  <c r="AG4154" i="1"/>
  <c r="AG4155" i="1"/>
  <c r="AG4156" i="1"/>
  <c r="AG4157" i="1"/>
  <c r="AG4158" i="1"/>
  <c r="AG4159" i="1"/>
  <c r="AG4160" i="1"/>
  <c r="AG4161" i="1"/>
  <c r="AG4162" i="1"/>
  <c r="AG4163" i="1"/>
  <c r="AG4164" i="1"/>
  <c r="AG4165" i="1"/>
  <c r="AG4166" i="1"/>
  <c r="AG4167" i="1"/>
  <c r="AG4168" i="1"/>
  <c r="AG4169" i="1"/>
  <c r="AG4170" i="1"/>
  <c r="AG4171" i="1"/>
  <c r="AG4172" i="1"/>
  <c r="AG4173" i="1"/>
  <c r="AG4174" i="1"/>
  <c r="AG4175" i="1"/>
  <c r="AG4176" i="1"/>
  <c r="AG4177" i="1"/>
  <c r="AG4178" i="1"/>
  <c r="AG4179" i="1"/>
  <c r="AG4180" i="1"/>
  <c r="AG4181" i="1"/>
  <c r="AG4182" i="1"/>
  <c r="AG4183" i="1"/>
  <c r="AG4184" i="1"/>
  <c r="AG4185" i="1"/>
  <c r="AG4186" i="1"/>
  <c r="AG4187" i="1"/>
  <c r="AG4188" i="1"/>
  <c r="AG4189" i="1"/>
  <c r="AG4190" i="1"/>
  <c r="AG4191" i="1"/>
  <c r="AG4192" i="1"/>
  <c r="AG4193" i="1"/>
  <c r="AG4194" i="1"/>
  <c r="AG4195" i="1"/>
  <c r="AG4196" i="1"/>
  <c r="AG4197" i="1"/>
  <c r="AG4198" i="1"/>
  <c r="AG4199" i="1"/>
  <c r="AG4200" i="1"/>
  <c r="AG4201" i="1"/>
  <c r="AG4202" i="1"/>
  <c r="AG4203" i="1"/>
  <c r="AG4204" i="1"/>
  <c r="AG4205" i="1"/>
  <c r="AG4206" i="1"/>
  <c r="AG4207" i="1"/>
  <c r="AG4208" i="1"/>
  <c r="AG4209" i="1"/>
  <c r="AG4210" i="1"/>
  <c r="AG4211" i="1"/>
  <c r="AG4212" i="1"/>
  <c r="AG4213" i="1"/>
  <c r="AG4214" i="1"/>
  <c r="AG4215" i="1"/>
  <c r="AG4216" i="1"/>
  <c r="AG4217" i="1"/>
  <c r="AG4218" i="1"/>
  <c r="AG4219" i="1"/>
  <c r="AG4220" i="1"/>
  <c r="AG4221" i="1"/>
  <c r="AG4222" i="1"/>
  <c r="AG4223" i="1"/>
  <c r="AG4224" i="1"/>
  <c r="AG4225" i="1"/>
  <c r="AG4226" i="1"/>
  <c r="AG4227" i="1"/>
  <c r="AG4228" i="1"/>
  <c r="AG4229" i="1"/>
  <c r="AG4230" i="1"/>
  <c r="AG4231" i="1"/>
  <c r="AG4232" i="1"/>
  <c r="AG4233" i="1"/>
  <c r="AG4234" i="1"/>
  <c r="AG4235" i="1"/>
  <c r="AG4236" i="1"/>
  <c r="AG4237" i="1"/>
  <c r="AG4238" i="1"/>
  <c r="AG4239" i="1"/>
  <c r="AG4240" i="1"/>
  <c r="AG4241" i="1"/>
  <c r="AG4242" i="1"/>
  <c r="AG4243" i="1"/>
  <c r="AG4244" i="1"/>
  <c r="AG4245" i="1"/>
  <c r="AG4246" i="1"/>
  <c r="AG4247" i="1"/>
  <c r="AG4248" i="1"/>
  <c r="AG4249" i="1"/>
  <c r="AG4250" i="1"/>
  <c r="AG4251"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D3" i="1"/>
  <c r="AD2"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Y2" i="1"/>
  <c r="AF2" i="1" s="1"/>
  <c r="Y3" i="1"/>
  <c r="AF3" i="1" s="1"/>
  <c r="Y4" i="1"/>
  <c r="AF4" i="1" s="1"/>
  <c r="Y5" i="1"/>
  <c r="AF5" i="1" s="1"/>
  <c r="Y6" i="1"/>
  <c r="AF6" i="1" s="1"/>
  <c r="Y7" i="1"/>
  <c r="AF7" i="1" s="1"/>
  <c r="Y8" i="1"/>
  <c r="AF8" i="1" s="1"/>
  <c r="Y9" i="1"/>
  <c r="AF9" i="1" s="1"/>
  <c r="Y10" i="1"/>
  <c r="AF10" i="1" s="1"/>
  <c r="Y11" i="1"/>
  <c r="AF11" i="1" s="1"/>
  <c r="Y12" i="1"/>
  <c r="AF12" i="1" s="1"/>
  <c r="Y13" i="1"/>
  <c r="AF13" i="1" s="1"/>
  <c r="Y14" i="1"/>
  <c r="AF14" i="1" s="1"/>
  <c r="Y15" i="1"/>
  <c r="AF15" i="1" s="1"/>
  <c r="Y16" i="1"/>
  <c r="AF16" i="1" s="1"/>
  <c r="Y17" i="1"/>
  <c r="AF17" i="1" s="1"/>
  <c r="Y18" i="1"/>
  <c r="AF18" i="1" s="1"/>
  <c r="Y19" i="1"/>
  <c r="AF19" i="1" s="1"/>
  <c r="Y20" i="1"/>
  <c r="AF20" i="1" s="1"/>
  <c r="Y21" i="1"/>
  <c r="AF21" i="1" s="1"/>
  <c r="Y22" i="1"/>
  <c r="AF22" i="1" s="1"/>
  <c r="Y23" i="1"/>
  <c r="AF23" i="1" s="1"/>
  <c r="Y24" i="1"/>
  <c r="AF24" i="1" s="1"/>
  <c r="Y25" i="1"/>
  <c r="AF25" i="1" s="1"/>
  <c r="Y26" i="1"/>
  <c r="AF26" i="1" s="1"/>
  <c r="Y27" i="1"/>
  <c r="AF27" i="1" s="1"/>
  <c r="Y28" i="1"/>
  <c r="AF28" i="1" s="1"/>
  <c r="Y29" i="1"/>
  <c r="AF29" i="1" s="1"/>
  <c r="Y30" i="1"/>
  <c r="AF30" i="1" s="1"/>
  <c r="Y31" i="1"/>
  <c r="AF31" i="1" s="1"/>
  <c r="Y32" i="1"/>
  <c r="AF32" i="1" s="1"/>
  <c r="Y33" i="1"/>
  <c r="AF33" i="1" s="1"/>
  <c r="Y34" i="1"/>
  <c r="AF34" i="1" s="1"/>
  <c r="Y35" i="1"/>
  <c r="AF35" i="1" s="1"/>
  <c r="Y36" i="1"/>
  <c r="AF36" i="1" s="1"/>
  <c r="Y37" i="1"/>
  <c r="AF37" i="1" s="1"/>
  <c r="Y38" i="1"/>
  <c r="AF38" i="1" s="1"/>
  <c r="Y39" i="1"/>
  <c r="AF39" i="1" s="1"/>
  <c r="Y40" i="1"/>
  <c r="AF40" i="1" s="1"/>
  <c r="Y41" i="1"/>
  <c r="AF41" i="1" s="1"/>
  <c r="Y42" i="1"/>
  <c r="AF42" i="1" s="1"/>
  <c r="Y43" i="1"/>
  <c r="AF43" i="1" s="1"/>
  <c r="Y44" i="1"/>
  <c r="AF44" i="1" s="1"/>
  <c r="Y45" i="1"/>
  <c r="AF45" i="1" s="1"/>
  <c r="Y46" i="1"/>
  <c r="AF46" i="1" s="1"/>
  <c r="Y47" i="1"/>
  <c r="AF47" i="1" s="1"/>
  <c r="Y48" i="1"/>
  <c r="AF48" i="1" s="1"/>
  <c r="Y49" i="1"/>
  <c r="AF49" i="1" s="1"/>
  <c r="Y50" i="1"/>
  <c r="AF50" i="1" s="1"/>
  <c r="Y51" i="1"/>
  <c r="AF51" i="1" s="1"/>
  <c r="Y52" i="1"/>
  <c r="AF52" i="1" s="1"/>
  <c r="Y53" i="1"/>
  <c r="AF53" i="1" s="1"/>
  <c r="Y54" i="1"/>
  <c r="AF54" i="1" s="1"/>
  <c r="Y55" i="1"/>
  <c r="AF55" i="1" s="1"/>
  <c r="Y56" i="1"/>
  <c r="AF56" i="1" s="1"/>
  <c r="Y57" i="1"/>
  <c r="AF57" i="1" s="1"/>
  <c r="Y58" i="1"/>
  <c r="AF58" i="1" s="1"/>
  <c r="Y59" i="1"/>
  <c r="AF59" i="1" s="1"/>
  <c r="Y60" i="1"/>
  <c r="AF60" i="1" s="1"/>
  <c r="Y61" i="1"/>
  <c r="AF61" i="1" s="1"/>
  <c r="Y62" i="1"/>
  <c r="AF62" i="1" s="1"/>
  <c r="Y63" i="1"/>
  <c r="AF63" i="1" s="1"/>
  <c r="Y64" i="1"/>
  <c r="AF64" i="1" s="1"/>
  <c r="Y65" i="1"/>
  <c r="AF65" i="1" s="1"/>
  <c r="Y66" i="1"/>
  <c r="AF66" i="1" s="1"/>
  <c r="Y67" i="1"/>
  <c r="AF67" i="1" s="1"/>
  <c r="Y68" i="1"/>
  <c r="AF68" i="1" s="1"/>
  <c r="Y69" i="1"/>
  <c r="AF69" i="1" s="1"/>
  <c r="Y70" i="1"/>
  <c r="AF70" i="1" s="1"/>
  <c r="Y71" i="1"/>
  <c r="AF71" i="1" s="1"/>
  <c r="Y72" i="1"/>
  <c r="AF72" i="1" s="1"/>
  <c r="Y73" i="1"/>
  <c r="AF73" i="1" s="1"/>
  <c r="Y74" i="1"/>
  <c r="AF74" i="1" s="1"/>
  <c r="Y75" i="1"/>
  <c r="AF75" i="1" s="1"/>
  <c r="Y76" i="1"/>
  <c r="AF76" i="1" s="1"/>
  <c r="Y77" i="1"/>
  <c r="AF77" i="1" s="1"/>
  <c r="Y78" i="1"/>
  <c r="AF78" i="1" s="1"/>
  <c r="Y79" i="1"/>
  <c r="AF79" i="1" s="1"/>
  <c r="Y80" i="1"/>
  <c r="AF80" i="1" s="1"/>
  <c r="Y81" i="1"/>
  <c r="AF81" i="1" s="1"/>
  <c r="Y82" i="1"/>
  <c r="AF82" i="1" s="1"/>
  <c r="Y83" i="1"/>
  <c r="AF83" i="1" s="1"/>
  <c r="Y84" i="1"/>
  <c r="AF84" i="1" s="1"/>
  <c r="Y85" i="1"/>
  <c r="AF85" i="1" s="1"/>
  <c r="Y86" i="1"/>
  <c r="AF86" i="1" s="1"/>
  <c r="Y87" i="1"/>
  <c r="AF87" i="1" s="1"/>
  <c r="Y88" i="1"/>
  <c r="AF88" i="1" s="1"/>
  <c r="Y89" i="1"/>
  <c r="AF89" i="1" s="1"/>
  <c r="Y90" i="1"/>
  <c r="AF90" i="1" s="1"/>
  <c r="Y91" i="1"/>
  <c r="AF91" i="1" s="1"/>
  <c r="Y92" i="1"/>
  <c r="AF92" i="1" s="1"/>
  <c r="Y93" i="1"/>
  <c r="AF93" i="1" s="1"/>
  <c r="Y94" i="1"/>
  <c r="AF94" i="1" s="1"/>
  <c r="Y95" i="1"/>
  <c r="AF95" i="1" s="1"/>
  <c r="Y96" i="1"/>
  <c r="AF96" i="1" s="1"/>
  <c r="Y97" i="1"/>
  <c r="AF97" i="1" s="1"/>
  <c r="Y98" i="1"/>
  <c r="AF98" i="1" s="1"/>
  <c r="Y99" i="1"/>
  <c r="AF99" i="1" s="1"/>
  <c r="Y100" i="1"/>
  <c r="AF100" i="1" s="1"/>
  <c r="Y101" i="1"/>
  <c r="AF101" i="1" s="1"/>
  <c r="Y102" i="1"/>
  <c r="AF102" i="1" s="1"/>
  <c r="Y103" i="1"/>
  <c r="AF103" i="1" s="1"/>
  <c r="Y104" i="1"/>
  <c r="AF104" i="1" s="1"/>
  <c r="Y105" i="1"/>
  <c r="AF105" i="1" s="1"/>
  <c r="Y106" i="1"/>
  <c r="AF106" i="1" s="1"/>
  <c r="Y107" i="1"/>
  <c r="AF107" i="1" s="1"/>
  <c r="Y108" i="1"/>
  <c r="AF108" i="1" s="1"/>
  <c r="Y109" i="1"/>
  <c r="AF109" i="1" s="1"/>
  <c r="Y110" i="1"/>
  <c r="AF110" i="1" s="1"/>
  <c r="Y111" i="1"/>
  <c r="AF111" i="1" s="1"/>
  <c r="Y112" i="1"/>
  <c r="AF112" i="1" s="1"/>
  <c r="Y113" i="1"/>
  <c r="AF113" i="1" s="1"/>
  <c r="Y114" i="1"/>
  <c r="AF114" i="1" s="1"/>
  <c r="Y115" i="1"/>
  <c r="AF115" i="1" s="1"/>
  <c r="Y116" i="1"/>
  <c r="AF116" i="1" s="1"/>
  <c r="Y117" i="1"/>
  <c r="AF117" i="1" s="1"/>
  <c r="Y118" i="1"/>
  <c r="AF118" i="1" s="1"/>
  <c r="Y119" i="1"/>
  <c r="AF119" i="1" s="1"/>
  <c r="Y120" i="1"/>
  <c r="AF120" i="1" s="1"/>
  <c r="Y121" i="1"/>
  <c r="AF121" i="1" s="1"/>
  <c r="Y122" i="1"/>
  <c r="AF122" i="1" s="1"/>
  <c r="Y123" i="1"/>
  <c r="AF123" i="1" s="1"/>
  <c r="Y124" i="1"/>
  <c r="AF124" i="1" s="1"/>
  <c r="Y125" i="1"/>
  <c r="AF125" i="1" s="1"/>
  <c r="Y126" i="1"/>
  <c r="AF126" i="1" s="1"/>
  <c r="Y127" i="1"/>
  <c r="AF127" i="1" s="1"/>
  <c r="Y128" i="1"/>
  <c r="AF128" i="1" s="1"/>
  <c r="Y129" i="1"/>
  <c r="AF129" i="1" s="1"/>
  <c r="Y130" i="1"/>
  <c r="AF130" i="1" s="1"/>
  <c r="Y131" i="1"/>
  <c r="AF131" i="1" s="1"/>
  <c r="Y132" i="1"/>
  <c r="AF132" i="1" s="1"/>
  <c r="Y133" i="1"/>
  <c r="AF133" i="1" s="1"/>
  <c r="Y134" i="1"/>
  <c r="AF134" i="1" s="1"/>
  <c r="Y135" i="1"/>
  <c r="AF135" i="1" s="1"/>
  <c r="Y136" i="1"/>
  <c r="AF136" i="1" s="1"/>
  <c r="Y137" i="1"/>
  <c r="AF137" i="1" s="1"/>
  <c r="Y138" i="1"/>
  <c r="AF138" i="1" s="1"/>
  <c r="Y139" i="1"/>
  <c r="AF139" i="1" s="1"/>
  <c r="Y140" i="1"/>
  <c r="AF140" i="1" s="1"/>
  <c r="Y141" i="1"/>
  <c r="AF141" i="1" s="1"/>
  <c r="Y142" i="1"/>
  <c r="AF142" i="1" s="1"/>
  <c r="Y143" i="1"/>
  <c r="AF143" i="1" s="1"/>
  <c r="Y144" i="1"/>
  <c r="AF144" i="1" s="1"/>
  <c r="Y145" i="1"/>
  <c r="AF145" i="1" s="1"/>
  <c r="Y146" i="1"/>
  <c r="AF146" i="1" s="1"/>
  <c r="Y147" i="1"/>
  <c r="AF147" i="1" s="1"/>
  <c r="Y148" i="1"/>
  <c r="AF148" i="1" s="1"/>
  <c r="Y149" i="1"/>
  <c r="AF149" i="1" s="1"/>
  <c r="Y150" i="1"/>
  <c r="AF150" i="1" s="1"/>
  <c r="Y151" i="1"/>
  <c r="AF151" i="1" s="1"/>
  <c r="Y152" i="1"/>
  <c r="AF152" i="1" s="1"/>
  <c r="Y153" i="1"/>
  <c r="AF153" i="1" s="1"/>
  <c r="Y154" i="1"/>
  <c r="AF154" i="1" s="1"/>
  <c r="Y155" i="1"/>
  <c r="AF155" i="1" s="1"/>
  <c r="Y156" i="1"/>
  <c r="AF156" i="1" s="1"/>
  <c r="Y157" i="1"/>
  <c r="AF157" i="1" s="1"/>
  <c r="Y158" i="1"/>
  <c r="AF158" i="1" s="1"/>
  <c r="Y159" i="1"/>
  <c r="AF159" i="1" s="1"/>
  <c r="Y160" i="1"/>
  <c r="AF160" i="1" s="1"/>
  <c r="Y161" i="1"/>
  <c r="AF161" i="1" s="1"/>
  <c r="Y162" i="1"/>
  <c r="AF162" i="1" s="1"/>
  <c r="Y163" i="1"/>
  <c r="AF163" i="1" s="1"/>
  <c r="Y164" i="1"/>
  <c r="AF164" i="1" s="1"/>
  <c r="Y165" i="1"/>
  <c r="AF165" i="1" s="1"/>
  <c r="Y166" i="1"/>
  <c r="AF166" i="1" s="1"/>
  <c r="Y167" i="1"/>
  <c r="AF167" i="1" s="1"/>
  <c r="Y168" i="1"/>
  <c r="AF168" i="1" s="1"/>
  <c r="Y169" i="1"/>
  <c r="AF169" i="1" s="1"/>
  <c r="Y170" i="1"/>
  <c r="AF170" i="1" s="1"/>
  <c r="Y171" i="1"/>
  <c r="AF171" i="1" s="1"/>
  <c r="Y172" i="1"/>
  <c r="AF172" i="1" s="1"/>
  <c r="Y173" i="1"/>
  <c r="AF173" i="1" s="1"/>
  <c r="Y174" i="1"/>
  <c r="AF174" i="1" s="1"/>
  <c r="Y175" i="1"/>
  <c r="AF175" i="1" s="1"/>
  <c r="Y176" i="1"/>
  <c r="AF176" i="1" s="1"/>
  <c r="Y177" i="1"/>
  <c r="AF177" i="1" s="1"/>
  <c r="Y178" i="1"/>
  <c r="AF178" i="1" s="1"/>
  <c r="Y179" i="1"/>
  <c r="AF179" i="1" s="1"/>
  <c r="Y180" i="1"/>
  <c r="AF180" i="1" s="1"/>
  <c r="Y181" i="1"/>
  <c r="AF181" i="1" s="1"/>
  <c r="Y182" i="1"/>
  <c r="AF182" i="1" s="1"/>
  <c r="Y183" i="1"/>
  <c r="AF183" i="1" s="1"/>
  <c r="Y184" i="1"/>
  <c r="AF184" i="1" s="1"/>
  <c r="Y185" i="1"/>
  <c r="AF185" i="1" s="1"/>
  <c r="Y186" i="1"/>
  <c r="AF186" i="1" s="1"/>
  <c r="Y187" i="1"/>
  <c r="AF187" i="1" s="1"/>
  <c r="Y188" i="1"/>
  <c r="AF188" i="1" s="1"/>
  <c r="Y189" i="1"/>
  <c r="AF189" i="1" s="1"/>
  <c r="Y190" i="1"/>
  <c r="AF190" i="1" s="1"/>
  <c r="Y191" i="1"/>
  <c r="AF191" i="1" s="1"/>
  <c r="Y192" i="1"/>
  <c r="AF192" i="1" s="1"/>
  <c r="Y193" i="1"/>
  <c r="AF193" i="1" s="1"/>
  <c r="Y194" i="1"/>
  <c r="AF194" i="1" s="1"/>
  <c r="Y195" i="1"/>
  <c r="AF195" i="1" s="1"/>
  <c r="Y196" i="1"/>
  <c r="AF196" i="1" s="1"/>
  <c r="Y197" i="1"/>
  <c r="AF197" i="1" s="1"/>
  <c r="Y198" i="1"/>
  <c r="AF198" i="1" s="1"/>
  <c r="Y199" i="1"/>
  <c r="AF199" i="1" s="1"/>
  <c r="Y200" i="1"/>
  <c r="AF200" i="1" s="1"/>
  <c r="Y201" i="1"/>
  <c r="AF201" i="1" s="1"/>
  <c r="Y202" i="1"/>
  <c r="AF202" i="1" s="1"/>
  <c r="Y203" i="1"/>
  <c r="AF203" i="1" s="1"/>
  <c r="Y204" i="1"/>
  <c r="AF204" i="1" s="1"/>
  <c r="Y205" i="1"/>
  <c r="AF205" i="1" s="1"/>
  <c r="Y206" i="1"/>
  <c r="AF206" i="1" s="1"/>
  <c r="Y207" i="1"/>
  <c r="AF207" i="1" s="1"/>
  <c r="Y208" i="1"/>
  <c r="AF208" i="1" s="1"/>
  <c r="Y209" i="1"/>
  <c r="AF209" i="1" s="1"/>
  <c r="Y210" i="1"/>
  <c r="AF210" i="1" s="1"/>
  <c r="Y211" i="1"/>
  <c r="AF211" i="1" s="1"/>
  <c r="Y212" i="1"/>
  <c r="AF212" i="1" s="1"/>
  <c r="Y213" i="1"/>
  <c r="AF213" i="1" s="1"/>
  <c r="Y214" i="1"/>
  <c r="AF214" i="1" s="1"/>
  <c r="Y215" i="1"/>
  <c r="AF215" i="1" s="1"/>
  <c r="Y216" i="1"/>
  <c r="AF216" i="1" s="1"/>
  <c r="Y217" i="1"/>
  <c r="AF217" i="1" s="1"/>
  <c r="Y218" i="1"/>
  <c r="AF218" i="1" s="1"/>
  <c r="Y219" i="1"/>
  <c r="AF219" i="1" s="1"/>
  <c r="Y220" i="1"/>
  <c r="AF220" i="1" s="1"/>
  <c r="Y221" i="1"/>
  <c r="AF221" i="1" s="1"/>
  <c r="Y222" i="1"/>
  <c r="AF222" i="1" s="1"/>
  <c r="Y223" i="1"/>
  <c r="AF223" i="1" s="1"/>
  <c r="Y224" i="1"/>
  <c r="AF224" i="1" s="1"/>
  <c r="Y225" i="1"/>
  <c r="AF225" i="1" s="1"/>
  <c r="Y226" i="1"/>
  <c r="AF226" i="1" s="1"/>
  <c r="Y227" i="1"/>
  <c r="AF227" i="1" s="1"/>
  <c r="Y228" i="1"/>
  <c r="AF228" i="1" s="1"/>
  <c r="Y229" i="1"/>
  <c r="AF229" i="1" s="1"/>
  <c r="Y230" i="1"/>
  <c r="AF230" i="1" s="1"/>
  <c r="Y231" i="1"/>
  <c r="AF231" i="1" s="1"/>
  <c r="Y232" i="1"/>
  <c r="AF232" i="1" s="1"/>
  <c r="Y233" i="1"/>
  <c r="AF233" i="1" s="1"/>
  <c r="Y234" i="1"/>
  <c r="AF234" i="1" s="1"/>
  <c r="Y235" i="1"/>
  <c r="AF235" i="1" s="1"/>
  <c r="Y236" i="1"/>
  <c r="AF236" i="1" s="1"/>
  <c r="Y237" i="1"/>
  <c r="AF237" i="1" s="1"/>
  <c r="Y238" i="1"/>
  <c r="AF238" i="1" s="1"/>
  <c r="Y239" i="1"/>
  <c r="AF239" i="1" s="1"/>
  <c r="Y240" i="1"/>
  <c r="AF240" i="1" s="1"/>
  <c r="Y241" i="1"/>
  <c r="AF241" i="1" s="1"/>
  <c r="Y242" i="1"/>
  <c r="AF242" i="1" s="1"/>
  <c r="Y243" i="1"/>
  <c r="AF243" i="1" s="1"/>
  <c r="Y244" i="1"/>
  <c r="AF244" i="1" s="1"/>
  <c r="Y245" i="1"/>
  <c r="AF245" i="1" s="1"/>
  <c r="Y246" i="1"/>
  <c r="AF246" i="1" s="1"/>
  <c r="Y247" i="1"/>
  <c r="AF247" i="1" s="1"/>
  <c r="Y248" i="1"/>
  <c r="AF248" i="1" s="1"/>
  <c r="Y249" i="1"/>
  <c r="AF249" i="1" s="1"/>
  <c r="Y250" i="1"/>
  <c r="AF250" i="1" s="1"/>
  <c r="Y251" i="1"/>
  <c r="AF251" i="1" s="1"/>
  <c r="Y252" i="1"/>
  <c r="AF252" i="1" s="1"/>
  <c r="Y253" i="1"/>
  <c r="AF253" i="1" s="1"/>
  <c r="Y254" i="1"/>
  <c r="AF254" i="1" s="1"/>
  <c r="Y255" i="1"/>
  <c r="AF255" i="1" s="1"/>
  <c r="Y256" i="1"/>
  <c r="AF256" i="1" s="1"/>
  <c r="Y257" i="1"/>
  <c r="AF257" i="1" s="1"/>
  <c r="Y258" i="1"/>
  <c r="AF258" i="1" s="1"/>
  <c r="Y259" i="1"/>
  <c r="AF259" i="1" s="1"/>
  <c r="Y260" i="1"/>
  <c r="AF260" i="1" s="1"/>
  <c r="Y261" i="1"/>
  <c r="AF261" i="1" s="1"/>
  <c r="Y262" i="1"/>
  <c r="AF262" i="1" s="1"/>
  <c r="Y263" i="1"/>
  <c r="AF263" i="1" s="1"/>
  <c r="Y264" i="1"/>
  <c r="AF264" i="1" s="1"/>
  <c r="Y265" i="1"/>
  <c r="AF265" i="1" s="1"/>
  <c r="Y266" i="1"/>
  <c r="AF266" i="1" s="1"/>
  <c r="Y267" i="1"/>
  <c r="AF267" i="1" s="1"/>
  <c r="Y268" i="1"/>
  <c r="AF268" i="1" s="1"/>
  <c r="Y269" i="1"/>
  <c r="AF269" i="1" s="1"/>
  <c r="Y270" i="1"/>
  <c r="AF270" i="1" s="1"/>
  <c r="Y271" i="1"/>
  <c r="AF271" i="1" s="1"/>
  <c r="Y272" i="1"/>
  <c r="AF272" i="1" s="1"/>
  <c r="Y273" i="1"/>
  <c r="AF273" i="1" s="1"/>
  <c r="Y274" i="1"/>
  <c r="AF274" i="1" s="1"/>
  <c r="Y275" i="1"/>
  <c r="AF275" i="1" s="1"/>
  <c r="Y276" i="1"/>
  <c r="AF276" i="1" s="1"/>
  <c r="Y277" i="1"/>
  <c r="AF277" i="1" s="1"/>
  <c r="Y278" i="1"/>
  <c r="AF278" i="1" s="1"/>
  <c r="Y279" i="1"/>
  <c r="AF279" i="1" s="1"/>
  <c r="Y280" i="1"/>
  <c r="AF280" i="1" s="1"/>
  <c r="Y281" i="1"/>
  <c r="AF281" i="1" s="1"/>
  <c r="Y282" i="1"/>
  <c r="AF282" i="1" s="1"/>
  <c r="Y283" i="1"/>
  <c r="AF283" i="1" s="1"/>
  <c r="Y284" i="1"/>
  <c r="AF284" i="1" s="1"/>
  <c r="Y285" i="1"/>
  <c r="AF285" i="1" s="1"/>
  <c r="Y286" i="1"/>
  <c r="AF286" i="1" s="1"/>
  <c r="Y287" i="1"/>
  <c r="AF287" i="1" s="1"/>
  <c r="Y288" i="1"/>
  <c r="AF288" i="1" s="1"/>
  <c r="Y289" i="1"/>
  <c r="AF289" i="1" s="1"/>
  <c r="Y290" i="1"/>
  <c r="AF290" i="1" s="1"/>
  <c r="Y291" i="1"/>
  <c r="AF291" i="1" s="1"/>
  <c r="Y292" i="1"/>
  <c r="AF292" i="1" s="1"/>
  <c r="Y293" i="1"/>
  <c r="AF293" i="1" s="1"/>
  <c r="Y294" i="1"/>
  <c r="AF294" i="1" s="1"/>
  <c r="Y295" i="1"/>
  <c r="AF295" i="1" s="1"/>
  <c r="Y296" i="1"/>
  <c r="AF296" i="1" s="1"/>
  <c r="Y297" i="1"/>
  <c r="AF297" i="1" s="1"/>
  <c r="Y298" i="1"/>
  <c r="AF298" i="1" s="1"/>
  <c r="Y299" i="1"/>
  <c r="AF299" i="1" s="1"/>
  <c r="Y300" i="1"/>
  <c r="AF300" i="1" s="1"/>
  <c r="Y301" i="1"/>
  <c r="AF301" i="1" s="1"/>
  <c r="Y302" i="1"/>
  <c r="AF302" i="1" s="1"/>
  <c r="Y303" i="1"/>
  <c r="AF303" i="1" s="1"/>
  <c r="Y304" i="1"/>
  <c r="AF304" i="1" s="1"/>
  <c r="Y305" i="1"/>
  <c r="AF305" i="1" s="1"/>
  <c r="Y306" i="1"/>
  <c r="AF306" i="1" s="1"/>
  <c r="Y307" i="1"/>
  <c r="AF307" i="1" s="1"/>
  <c r="Y308" i="1"/>
  <c r="AF308" i="1" s="1"/>
  <c r="Y309" i="1"/>
  <c r="AF309" i="1" s="1"/>
  <c r="Y310" i="1"/>
  <c r="AF310" i="1" s="1"/>
  <c r="Y311" i="1"/>
  <c r="AF311" i="1" s="1"/>
  <c r="Y312" i="1"/>
  <c r="AF312" i="1" s="1"/>
  <c r="Y313" i="1"/>
  <c r="AF313" i="1" s="1"/>
  <c r="Y314" i="1"/>
  <c r="AF314" i="1" s="1"/>
  <c r="Y315" i="1"/>
  <c r="AF315" i="1" s="1"/>
  <c r="Y316" i="1"/>
  <c r="AF316" i="1" s="1"/>
  <c r="Y317" i="1"/>
  <c r="AF317" i="1" s="1"/>
  <c r="Y318" i="1"/>
  <c r="AF318" i="1" s="1"/>
  <c r="Y319" i="1"/>
  <c r="AF319" i="1" s="1"/>
  <c r="Y320" i="1"/>
  <c r="AF320" i="1" s="1"/>
  <c r="Y321" i="1"/>
  <c r="AF321" i="1" s="1"/>
  <c r="Y322" i="1"/>
  <c r="AF322" i="1" s="1"/>
  <c r="Y323" i="1"/>
  <c r="AF323" i="1" s="1"/>
  <c r="Y324" i="1"/>
  <c r="AF324" i="1" s="1"/>
  <c r="Y325" i="1"/>
  <c r="AF325" i="1" s="1"/>
  <c r="Y326" i="1"/>
  <c r="AF326" i="1" s="1"/>
  <c r="Y327" i="1"/>
  <c r="AF327" i="1" s="1"/>
  <c r="Y328" i="1"/>
  <c r="AF328" i="1" s="1"/>
  <c r="Y329" i="1"/>
  <c r="AF329" i="1" s="1"/>
  <c r="Y330" i="1"/>
  <c r="AF330" i="1" s="1"/>
  <c r="Y331" i="1"/>
  <c r="AF331" i="1" s="1"/>
  <c r="Y332" i="1"/>
  <c r="AF332" i="1" s="1"/>
  <c r="Y333" i="1"/>
  <c r="AF333" i="1" s="1"/>
  <c r="Y334" i="1"/>
  <c r="AF334" i="1" s="1"/>
  <c r="Y335" i="1"/>
  <c r="AF335" i="1" s="1"/>
  <c r="Y336" i="1"/>
  <c r="AF336" i="1" s="1"/>
  <c r="Y337" i="1"/>
  <c r="AF337" i="1" s="1"/>
  <c r="Y338" i="1"/>
  <c r="AF338" i="1" s="1"/>
  <c r="Y339" i="1"/>
  <c r="AF339" i="1" s="1"/>
  <c r="Y340" i="1"/>
  <c r="AF340" i="1" s="1"/>
  <c r="Y341" i="1"/>
  <c r="AF341" i="1" s="1"/>
  <c r="Y342" i="1"/>
  <c r="AF342" i="1" s="1"/>
  <c r="Y343" i="1"/>
  <c r="AF343" i="1" s="1"/>
  <c r="Y344" i="1"/>
  <c r="AF344" i="1" s="1"/>
  <c r="Y345" i="1"/>
  <c r="AF345" i="1" s="1"/>
  <c r="Y346" i="1"/>
  <c r="AF346" i="1" s="1"/>
  <c r="Y347" i="1"/>
  <c r="AF347" i="1" s="1"/>
  <c r="Y348" i="1"/>
  <c r="AF348" i="1" s="1"/>
  <c r="Y349" i="1"/>
  <c r="AF349" i="1" s="1"/>
  <c r="Y350" i="1"/>
  <c r="AF350" i="1" s="1"/>
  <c r="Y351" i="1"/>
  <c r="AF351" i="1" s="1"/>
  <c r="Y352" i="1"/>
  <c r="AF352" i="1" s="1"/>
  <c r="Y353" i="1"/>
  <c r="AF353" i="1" s="1"/>
  <c r="Y354" i="1"/>
  <c r="AF354" i="1" s="1"/>
  <c r="Y355" i="1"/>
  <c r="AF355" i="1" s="1"/>
  <c r="Y356" i="1"/>
  <c r="AF356" i="1" s="1"/>
  <c r="Y357" i="1"/>
  <c r="AF357" i="1" s="1"/>
  <c r="Y358" i="1"/>
  <c r="AF358" i="1" s="1"/>
  <c r="Y359" i="1"/>
  <c r="AF359" i="1" s="1"/>
  <c r="Y360" i="1"/>
  <c r="AF360" i="1" s="1"/>
  <c r="Y361" i="1"/>
  <c r="AF361" i="1" s="1"/>
  <c r="Y362" i="1"/>
  <c r="AF362" i="1" s="1"/>
  <c r="Y363" i="1"/>
  <c r="AF363" i="1" s="1"/>
  <c r="Y364" i="1"/>
  <c r="AF364" i="1" s="1"/>
  <c r="Y365" i="1"/>
  <c r="AF365" i="1" s="1"/>
  <c r="Y366" i="1"/>
  <c r="AF366" i="1" s="1"/>
  <c r="Y367" i="1"/>
  <c r="AF367" i="1" s="1"/>
  <c r="Y368" i="1"/>
  <c r="AF368" i="1" s="1"/>
  <c r="Y369" i="1"/>
  <c r="AF369" i="1" s="1"/>
  <c r="Y370" i="1"/>
  <c r="AF370" i="1" s="1"/>
  <c r="Y371" i="1"/>
  <c r="AF371" i="1" s="1"/>
  <c r="Y372" i="1"/>
  <c r="AF372" i="1" s="1"/>
  <c r="Y373" i="1"/>
  <c r="AF373" i="1" s="1"/>
  <c r="Y374" i="1"/>
  <c r="AF374" i="1" s="1"/>
  <c r="Y375" i="1"/>
  <c r="AF375" i="1" s="1"/>
  <c r="Y376" i="1"/>
  <c r="AF376" i="1" s="1"/>
  <c r="Y377" i="1"/>
  <c r="AF377" i="1" s="1"/>
  <c r="Y378" i="1"/>
  <c r="AF378" i="1" s="1"/>
  <c r="Y379" i="1"/>
  <c r="AF379" i="1" s="1"/>
  <c r="Y380" i="1"/>
  <c r="AF380" i="1" s="1"/>
  <c r="Y381" i="1"/>
  <c r="AF381" i="1" s="1"/>
  <c r="Y382" i="1"/>
  <c r="AF382" i="1" s="1"/>
  <c r="Y383" i="1"/>
  <c r="AF383" i="1" s="1"/>
  <c r="Y384" i="1"/>
  <c r="AF384" i="1" s="1"/>
  <c r="Y385" i="1"/>
  <c r="AF385" i="1" s="1"/>
  <c r="Y386" i="1"/>
  <c r="AF386" i="1" s="1"/>
  <c r="Y387" i="1"/>
  <c r="AF387" i="1" s="1"/>
  <c r="Y388" i="1"/>
  <c r="AF388" i="1" s="1"/>
  <c r="Y389" i="1"/>
  <c r="AF389" i="1" s="1"/>
  <c r="Y390" i="1"/>
  <c r="AF390" i="1" s="1"/>
  <c r="Y391" i="1"/>
  <c r="AF391" i="1" s="1"/>
  <c r="Y392" i="1"/>
  <c r="AF392" i="1" s="1"/>
  <c r="Y393" i="1"/>
  <c r="AF393" i="1" s="1"/>
  <c r="Y394" i="1"/>
  <c r="AF394" i="1" s="1"/>
  <c r="Y395" i="1"/>
  <c r="AF395" i="1" s="1"/>
  <c r="Y396" i="1"/>
  <c r="AF396" i="1" s="1"/>
  <c r="Y397" i="1"/>
  <c r="AF397" i="1" s="1"/>
  <c r="Y398" i="1"/>
  <c r="AF398" i="1" s="1"/>
  <c r="Y399" i="1"/>
  <c r="AF399" i="1" s="1"/>
  <c r="Y400" i="1"/>
  <c r="AF400" i="1" s="1"/>
  <c r="Y401" i="1"/>
  <c r="AF401" i="1" s="1"/>
  <c r="Y402" i="1"/>
  <c r="AF402" i="1" s="1"/>
  <c r="Y403" i="1"/>
  <c r="AF403" i="1" s="1"/>
  <c r="Y404" i="1"/>
  <c r="AF404" i="1" s="1"/>
  <c r="Y405" i="1"/>
  <c r="AF405" i="1" s="1"/>
  <c r="Y406" i="1"/>
  <c r="AF406" i="1" s="1"/>
  <c r="Y407" i="1"/>
  <c r="AF407" i="1" s="1"/>
  <c r="Y408" i="1"/>
  <c r="AF408" i="1" s="1"/>
  <c r="Y409" i="1"/>
  <c r="AF409" i="1" s="1"/>
  <c r="Y410" i="1"/>
  <c r="AF410" i="1" s="1"/>
  <c r="Y411" i="1"/>
  <c r="AF411" i="1" s="1"/>
  <c r="Y412" i="1"/>
  <c r="AF412" i="1" s="1"/>
  <c r="Y413" i="1"/>
  <c r="AF413" i="1" s="1"/>
  <c r="Y414" i="1"/>
  <c r="AF414" i="1" s="1"/>
  <c r="Y415" i="1"/>
  <c r="AF415" i="1" s="1"/>
  <c r="Y416" i="1"/>
  <c r="AF416" i="1" s="1"/>
  <c r="Y417" i="1"/>
  <c r="AF417" i="1" s="1"/>
  <c r="Y418" i="1"/>
  <c r="AF418" i="1" s="1"/>
  <c r="Y419" i="1"/>
  <c r="AF419" i="1" s="1"/>
  <c r="Y420" i="1"/>
  <c r="AF420" i="1" s="1"/>
  <c r="Y421" i="1"/>
  <c r="AF421" i="1" s="1"/>
  <c r="Y422" i="1"/>
  <c r="AF422" i="1" s="1"/>
  <c r="Y423" i="1"/>
  <c r="AF423" i="1" s="1"/>
  <c r="Y424" i="1"/>
  <c r="AF424" i="1" s="1"/>
  <c r="Y425" i="1"/>
  <c r="AF425" i="1" s="1"/>
  <c r="Y426" i="1"/>
  <c r="AF426" i="1" s="1"/>
  <c r="Y427" i="1"/>
  <c r="AF427" i="1" s="1"/>
  <c r="Y428" i="1"/>
  <c r="AF428" i="1" s="1"/>
  <c r="Y429" i="1"/>
  <c r="AF429" i="1" s="1"/>
  <c r="Y430" i="1"/>
  <c r="AF430" i="1" s="1"/>
  <c r="Y431" i="1"/>
  <c r="AF431" i="1" s="1"/>
  <c r="Y432" i="1"/>
  <c r="AF432" i="1" s="1"/>
  <c r="Y433" i="1"/>
  <c r="AF433" i="1" s="1"/>
  <c r="Y434" i="1"/>
  <c r="AF434" i="1" s="1"/>
  <c r="Y435" i="1"/>
  <c r="AF435" i="1" s="1"/>
  <c r="Y436" i="1"/>
  <c r="AF436" i="1" s="1"/>
  <c r="Y437" i="1"/>
  <c r="AF437" i="1" s="1"/>
  <c r="Y438" i="1"/>
  <c r="AF438" i="1" s="1"/>
  <c r="Y439" i="1"/>
  <c r="AF439" i="1" s="1"/>
  <c r="Y440" i="1"/>
  <c r="AF440" i="1" s="1"/>
  <c r="Y441" i="1"/>
  <c r="AF441" i="1" s="1"/>
  <c r="Y442" i="1"/>
  <c r="AF442" i="1" s="1"/>
  <c r="Y443" i="1"/>
  <c r="AF443" i="1" s="1"/>
  <c r="Y444" i="1"/>
  <c r="AF444" i="1" s="1"/>
  <c r="Y445" i="1"/>
  <c r="AF445" i="1" s="1"/>
  <c r="Y446" i="1"/>
  <c r="AF446" i="1" s="1"/>
  <c r="Y447" i="1"/>
  <c r="AF447" i="1" s="1"/>
  <c r="Y448" i="1"/>
  <c r="AF448" i="1" s="1"/>
  <c r="Y449" i="1"/>
  <c r="AF449" i="1" s="1"/>
  <c r="Y450" i="1"/>
  <c r="AF450" i="1" s="1"/>
  <c r="Y451" i="1"/>
  <c r="AF451" i="1" s="1"/>
  <c r="Y452" i="1"/>
  <c r="AF452" i="1" s="1"/>
  <c r="Y453" i="1"/>
  <c r="AF453" i="1" s="1"/>
  <c r="Y454" i="1"/>
  <c r="AF454" i="1" s="1"/>
  <c r="Y455" i="1"/>
  <c r="AF455" i="1" s="1"/>
  <c r="Y456" i="1"/>
  <c r="AF456" i="1" s="1"/>
  <c r="Y457" i="1"/>
  <c r="AF457" i="1" s="1"/>
  <c r="Y458" i="1"/>
  <c r="AF458" i="1" s="1"/>
  <c r="Y459" i="1"/>
  <c r="AF459" i="1" s="1"/>
  <c r="Y460" i="1"/>
  <c r="AF460" i="1" s="1"/>
  <c r="Y461" i="1"/>
  <c r="AF461" i="1" s="1"/>
  <c r="Y462" i="1"/>
  <c r="AF462" i="1" s="1"/>
  <c r="Y463" i="1"/>
  <c r="AF463" i="1" s="1"/>
  <c r="Y464" i="1"/>
  <c r="AF464" i="1" s="1"/>
  <c r="Y465" i="1"/>
  <c r="AF465" i="1" s="1"/>
  <c r="Y466" i="1"/>
  <c r="AF466" i="1" s="1"/>
  <c r="Y467" i="1"/>
  <c r="AF467" i="1" s="1"/>
  <c r="Y468" i="1"/>
  <c r="AF468" i="1" s="1"/>
  <c r="Y469" i="1"/>
  <c r="AF469" i="1" s="1"/>
  <c r="Y470" i="1"/>
  <c r="AF470" i="1" s="1"/>
  <c r="Y471" i="1"/>
  <c r="AF471" i="1" s="1"/>
  <c r="Y472" i="1"/>
  <c r="AF472" i="1" s="1"/>
  <c r="Y473" i="1"/>
  <c r="AF473" i="1" s="1"/>
  <c r="Y474" i="1"/>
  <c r="AF474" i="1" s="1"/>
  <c r="Y475" i="1"/>
  <c r="AF475" i="1" s="1"/>
  <c r="Y476" i="1"/>
  <c r="AF476" i="1" s="1"/>
  <c r="Y477" i="1"/>
  <c r="AF477" i="1" s="1"/>
  <c r="Y478" i="1"/>
  <c r="AF478" i="1" s="1"/>
  <c r="Y479" i="1"/>
  <c r="AF479" i="1" s="1"/>
  <c r="Y480" i="1"/>
  <c r="AF480" i="1" s="1"/>
  <c r="Y481" i="1"/>
  <c r="AF481" i="1" s="1"/>
  <c r="Y482" i="1"/>
  <c r="AF482" i="1" s="1"/>
  <c r="Y483" i="1"/>
  <c r="AF483" i="1" s="1"/>
  <c r="Y484" i="1"/>
  <c r="AF484" i="1" s="1"/>
  <c r="Y485" i="1"/>
  <c r="AF485" i="1" s="1"/>
  <c r="Y486" i="1"/>
  <c r="AF486" i="1" s="1"/>
  <c r="Y487" i="1"/>
  <c r="AF487" i="1" s="1"/>
  <c r="Y488" i="1"/>
  <c r="AF488" i="1" s="1"/>
  <c r="Y489" i="1"/>
  <c r="AF489" i="1" s="1"/>
  <c r="Y490" i="1"/>
  <c r="AF490" i="1" s="1"/>
  <c r="Y491" i="1"/>
  <c r="AF491" i="1" s="1"/>
  <c r="Y492" i="1"/>
  <c r="AF492" i="1" s="1"/>
  <c r="Y493" i="1"/>
  <c r="AF493" i="1" s="1"/>
  <c r="Y494" i="1"/>
  <c r="AF494" i="1" s="1"/>
  <c r="Y495" i="1"/>
  <c r="AF495" i="1" s="1"/>
  <c r="Y496" i="1"/>
  <c r="AF496" i="1" s="1"/>
  <c r="Y497" i="1"/>
  <c r="AF497" i="1" s="1"/>
  <c r="Y498" i="1"/>
  <c r="AF498" i="1" s="1"/>
  <c r="Y499" i="1"/>
  <c r="AF499" i="1" s="1"/>
  <c r="Y500" i="1"/>
  <c r="AF500" i="1" s="1"/>
  <c r="Y501" i="1"/>
  <c r="AF501" i="1" s="1"/>
  <c r="Y502" i="1"/>
  <c r="AF502" i="1" s="1"/>
  <c r="Y503" i="1"/>
  <c r="AF503" i="1" s="1"/>
  <c r="Y504" i="1"/>
  <c r="AF504" i="1" s="1"/>
  <c r="Y505" i="1"/>
  <c r="AF505" i="1" s="1"/>
  <c r="Y506" i="1"/>
  <c r="AF506" i="1" s="1"/>
  <c r="Y507" i="1"/>
  <c r="AF507" i="1" s="1"/>
  <c r="Y508" i="1"/>
  <c r="AF508" i="1" s="1"/>
  <c r="Y509" i="1"/>
  <c r="AF509" i="1" s="1"/>
  <c r="Y510" i="1"/>
  <c r="AF510" i="1" s="1"/>
  <c r="Y511" i="1"/>
  <c r="AF511" i="1" s="1"/>
  <c r="Y512" i="1"/>
  <c r="AF512" i="1" s="1"/>
  <c r="Y513" i="1"/>
  <c r="AF513" i="1" s="1"/>
  <c r="Y514" i="1"/>
  <c r="AF514" i="1" s="1"/>
  <c r="Y515" i="1"/>
  <c r="AF515" i="1" s="1"/>
  <c r="Y516" i="1"/>
  <c r="AF516" i="1" s="1"/>
  <c r="Y517" i="1"/>
  <c r="AF517" i="1" s="1"/>
  <c r="Y518" i="1"/>
  <c r="AF518" i="1" s="1"/>
  <c r="Y519" i="1"/>
  <c r="AF519" i="1" s="1"/>
  <c r="Y520" i="1"/>
  <c r="AF520" i="1" s="1"/>
  <c r="Y521" i="1"/>
  <c r="AF521" i="1" s="1"/>
  <c r="Y522" i="1"/>
  <c r="AF522" i="1" s="1"/>
  <c r="Y523" i="1"/>
  <c r="AF523" i="1" s="1"/>
  <c r="Y524" i="1"/>
  <c r="AF524" i="1" s="1"/>
  <c r="Y525" i="1"/>
  <c r="AF525" i="1" s="1"/>
  <c r="Y526" i="1"/>
  <c r="AF526" i="1" s="1"/>
  <c r="Y527" i="1"/>
  <c r="AF527" i="1" s="1"/>
  <c r="Y528" i="1"/>
  <c r="AF528" i="1" s="1"/>
  <c r="Y529" i="1"/>
  <c r="AF529" i="1" s="1"/>
  <c r="Y530" i="1"/>
  <c r="AF530" i="1" s="1"/>
  <c r="Y531" i="1"/>
  <c r="AF531" i="1" s="1"/>
  <c r="Y532" i="1"/>
  <c r="AF532" i="1" s="1"/>
  <c r="Y533" i="1"/>
  <c r="AF533" i="1" s="1"/>
  <c r="Y534" i="1"/>
  <c r="AF534" i="1" s="1"/>
  <c r="Y535" i="1"/>
  <c r="AF535" i="1" s="1"/>
  <c r="Y536" i="1"/>
  <c r="AF536" i="1" s="1"/>
  <c r="Y537" i="1"/>
  <c r="AF537" i="1" s="1"/>
  <c r="Y538" i="1"/>
  <c r="AF538" i="1" s="1"/>
  <c r="Y539" i="1"/>
  <c r="AF539" i="1" s="1"/>
  <c r="Y540" i="1"/>
  <c r="AF540" i="1" s="1"/>
  <c r="Y541" i="1"/>
  <c r="AF541" i="1" s="1"/>
  <c r="Y542" i="1"/>
  <c r="AF542" i="1" s="1"/>
  <c r="Y543" i="1"/>
  <c r="AF543" i="1" s="1"/>
  <c r="Y544" i="1"/>
  <c r="AF544" i="1" s="1"/>
  <c r="Y545" i="1"/>
  <c r="AF545" i="1" s="1"/>
  <c r="Y546" i="1"/>
  <c r="AF546" i="1" s="1"/>
  <c r="Y547" i="1"/>
  <c r="AF547" i="1" s="1"/>
  <c r="Y548" i="1"/>
  <c r="AF548" i="1" s="1"/>
  <c r="Y549" i="1"/>
  <c r="AF549" i="1" s="1"/>
  <c r="Y550" i="1"/>
  <c r="AF550" i="1" s="1"/>
  <c r="Y551" i="1"/>
  <c r="AF551" i="1" s="1"/>
  <c r="Y552" i="1"/>
  <c r="AF552" i="1" s="1"/>
  <c r="Y553" i="1"/>
  <c r="AF553" i="1" s="1"/>
  <c r="Y554" i="1"/>
  <c r="AF554" i="1" s="1"/>
  <c r="Y555" i="1"/>
  <c r="AF555" i="1" s="1"/>
  <c r="Y556" i="1"/>
  <c r="AF556" i="1" s="1"/>
  <c r="Y557" i="1"/>
  <c r="AF557" i="1" s="1"/>
  <c r="Y558" i="1"/>
  <c r="AF558" i="1" s="1"/>
  <c r="Y559" i="1"/>
  <c r="AF559" i="1" s="1"/>
  <c r="Y560" i="1"/>
  <c r="AF560" i="1" s="1"/>
  <c r="Y561" i="1"/>
  <c r="AF561" i="1" s="1"/>
  <c r="Y562" i="1"/>
  <c r="AF562" i="1" s="1"/>
  <c r="Y563" i="1"/>
  <c r="AF563" i="1" s="1"/>
  <c r="Y564" i="1"/>
  <c r="AF564" i="1" s="1"/>
  <c r="Y565" i="1"/>
  <c r="AF565" i="1" s="1"/>
  <c r="Y566" i="1"/>
  <c r="AF566" i="1" s="1"/>
  <c r="Y567" i="1"/>
  <c r="AF567" i="1" s="1"/>
  <c r="Y568" i="1"/>
  <c r="AF568" i="1" s="1"/>
  <c r="Y569" i="1"/>
  <c r="AF569" i="1" s="1"/>
  <c r="Y570" i="1"/>
  <c r="AF570" i="1" s="1"/>
  <c r="Y571" i="1"/>
  <c r="AF571" i="1" s="1"/>
  <c r="Y572" i="1"/>
  <c r="AF572" i="1" s="1"/>
  <c r="Y573" i="1"/>
  <c r="AF573" i="1" s="1"/>
  <c r="Y574" i="1"/>
  <c r="AF574" i="1" s="1"/>
  <c r="Y575" i="1"/>
  <c r="AF575" i="1" s="1"/>
  <c r="Y576" i="1"/>
  <c r="AF576" i="1" s="1"/>
  <c r="Y577" i="1"/>
  <c r="AF577" i="1" s="1"/>
  <c r="Y578" i="1"/>
  <c r="AF578" i="1" s="1"/>
  <c r="Y579" i="1"/>
  <c r="AF579" i="1" s="1"/>
  <c r="Y580" i="1"/>
  <c r="AF580" i="1" s="1"/>
  <c r="Y581" i="1"/>
  <c r="AF581" i="1" s="1"/>
  <c r="Y582" i="1"/>
  <c r="AF582" i="1" s="1"/>
  <c r="Y583" i="1"/>
  <c r="AF583" i="1" s="1"/>
  <c r="Y584" i="1"/>
  <c r="AF584" i="1" s="1"/>
  <c r="Y585" i="1"/>
  <c r="AF585" i="1" s="1"/>
  <c r="Y586" i="1"/>
  <c r="AF586" i="1" s="1"/>
  <c r="Y587" i="1"/>
  <c r="AF587" i="1" s="1"/>
  <c r="Y588" i="1"/>
  <c r="AF588" i="1" s="1"/>
  <c r="Y589" i="1"/>
  <c r="AF589" i="1" s="1"/>
  <c r="Y590" i="1"/>
  <c r="AF590" i="1" s="1"/>
  <c r="Y591" i="1"/>
  <c r="AF591" i="1" s="1"/>
  <c r="Y592" i="1"/>
  <c r="AF592" i="1" s="1"/>
  <c r="Y593" i="1"/>
  <c r="AF593" i="1" s="1"/>
  <c r="Y594" i="1"/>
  <c r="AF594" i="1" s="1"/>
  <c r="Y595" i="1"/>
  <c r="AF595" i="1" s="1"/>
  <c r="Y596" i="1"/>
  <c r="AF596" i="1" s="1"/>
  <c r="Y597" i="1"/>
  <c r="AF597" i="1" s="1"/>
  <c r="Y598" i="1"/>
  <c r="AF598" i="1" s="1"/>
  <c r="Y599" i="1"/>
  <c r="AF599" i="1" s="1"/>
  <c r="Y600" i="1"/>
  <c r="AF600" i="1" s="1"/>
  <c r="Y601" i="1"/>
  <c r="AF601" i="1" s="1"/>
  <c r="Y602" i="1"/>
  <c r="AF602" i="1" s="1"/>
  <c r="Y603" i="1"/>
  <c r="AF603" i="1" s="1"/>
  <c r="Y604" i="1"/>
  <c r="AF604" i="1" s="1"/>
  <c r="Y605" i="1"/>
  <c r="AF605" i="1" s="1"/>
  <c r="Y606" i="1"/>
  <c r="AF606" i="1" s="1"/>
  <c r="Y607" i="1"/>
  <c r="AF607" i="1" s="1"/>
  <c r="Y608" i="1"/>
  <c r="AF608" i="1" s="1"/>
  <c r="Y609" i="1"/>
  <c r="AF609" i="1" s="1"/>
  <c r="Y610" i="1"/>
  <c r="AF610" i="1" s="1"/>
  <c r="Y611" i="1"/>
  <c r="AF611" i="1" s="1"/>
  <c r="Y612" i="1"/>
  <c r="AF612" i="1" s="1"/>
  <c r="Y613" i="1"/>
  <c r="AF613" i="1" s="1"/>
  <c r="Y614" i="1"/>
  <c r="AF614" i="1" s="1"/>
  <c r="Y615" i="1"/>
  <c r="AF615" i="1" s="1"/>
  <c r="Y616" i="1"/>
  <c r="AF616" i="1" s="1"/>
  <c r="Y617" i="1"/>
  <c r="AF617" i="1" s="1"/>
  <c r="Y618" i="1"/>
  <c r="AF618" i="1" s="1"/>
  <c r="Y619" i="1"/>
  <c r="AF619" i="1" s="1"/>
  <c r="Y620" i="1"/>
  <c r="AF620" i="1" s="1"/>
  <c r="Y621" i="1"/>
  <c r="AF621" i="1" s="1"/>
  <c r="Y622" i="1"/>
  <c r="AF622" i="1" s="1"/>
  <c r="Y623" i="1"/>
  <c r="AF623" i="1" s="1"/>
  <c r="Y624" i="1"/>
  <c r="AF624" i="1" s="1"/>
  <c r="Y625" i="1"/>
  <c r="AF625" i="1" s="1"/>
  <c r="Y626" i="1"/>
  <c r="AF626" i="1" s="1"/>
  <c r="Y627" i="1"/>
  <c r="AF627" i="1" s="1"/>
  <c r="Y628" i="1"/>
  <c r="AF628" i="1" s="1"/>
  <c r="Y629" i="1"/>
  <c r="AF629" i="1" s="1"/>
  <c r="Y630" i="1"/>
  <c r="AF630" i="1" s="1"/>
  <c r="Y631" i="1"/>
  <c r="AF631" i="1" s="1"/>
  <c r="Y632" i="1"/>
  <c r="AF632" i="1" s="1"/>
  <c r="Y633" i="1"/>
  <c r="AF633" i="1" s="1"/>
  <c r="Y634" i="1"/>
  <c r="AF634" i="1" s="1"/>
  <c r="Y635" i="1"/>
  <c r="AF635" i="1" s="1"/>
  <c r="Y636" i="1"/>
  <c r="AF636" i="1" s="1"/>
  <c r="Y637" i="1"/>
  <c r="AF637" i="1" s="1"/>
  <c r="Y638" i="1"/>
  <c r="AF638" i="1" s="1"/>
  <c r="Y639" i="1"/>
  <c r="AF639" i="1" s="1"/>
  <c r="Y640" i="1"/>
  <c r="AF640" i="1" s="1"/>
  <c r="Y641" i="1"/>
  <c r="AF641" i="1" s="1"/>
  <c r="Y642" i="1"/>
  <c r="AF642" i="1" s="1"/>
  <c r="Y643" i="1"/>
  <c r="AF643" i="1" s="1"/>
  <c r="Y644" i="1"/>
  <c r="AF644" i="1" s="1"/>
  <c r="Y645" i="1"/>
  <c r="AF645" i="1" s="1"/>
  <c r="Y646" i="1"/>
  <c r="AF646" i="1" s="1"/>
  <c r="Y647" i="1"/>
  <c r="AF647" i="1" s="1"/>
  <c r="Y648" i="1"/>
  <c r="AF648" i="1" s="1"/>
  <c r="Y649" i="1"/>
  <c r="AF649" i="1" s="1"/>
  <c r="Y650" i="1"/>
  <c r="AF650" i="1" s="1"/>
  <c r="Y651" i="1"/>
  <c r="AF651" i="1" s="1"/>
  <c r="Y652" i="1"/>
  <c r="AF652" i="1" s="1"/>
  <c r="Y653" i="1"/>
  <c r="AF653" i="1" s="1"/>
  <c r="Y654" i="1"/>
  <c r="AF654" i="1" s="1"/>
  <c r="Y655" i="1"/>
  <c r="AF655" i="1" s="1"/>
  <c r="Y656" i="1"/>
  <c r="AF656" i="1" s="1"/>
  <c r="Y657" i="1"/>
  <c r="AF657" i="1" s="1"/>
  <c r="Y658" i="1"/>
  <c r="AF658" i="1" s="1"/>
  <c r="Y659" i="1"/>
  <c r="AF659" i="1" s="1"/>
  <c r="Y660" i="1"/>
  <c r="AF660" i="1" s="1"/>
  <c r="Y661" i="1"/>
  <c r="AF661" i="1" s="1"/>
  <c r="Y662" i="1"/>
  <c r="AF662" i="1" s="1"/>
  <c r="Y663" i="1"/>
  <c r="AF663" i="1" s="1"/>
  <c r="Y664" i="1"/>
  <c r="AF664" i="1" s="1"/>
  <c r="Y665" i="1"/>
  <c r="AF665" i="1" s="1"/>
  <c r="Y666" i="1"/>
  <c r="AF666" i="1" s="1"/>
  <c r="Y667" i="1"/>
  <c r="AF667" i="1" s="1"/>
  <c r="Y668" i="1"/>
  <c r="AF668" i="1" s="1"/>
  <c r="Y669" i="1"/>
  <c r="AF669" i="1" s="1"/>
  <c r="Y670" i="1"/>
  <c r="AF670" i="1" s="1"/>
  <c r="Y671" i="1"/>
  <c r="AF671" i="1" s="1"/>
  <c r="Y672" i="1"/>
  <c r="AF672" i="1" s="1"/>
  <c r="Y673" i="1"/>
  <c r="AF673" i="1" s="1"/>
  <c r="Y674" i="1"/>
  <c r="AF674" i="1" s="1"/>
  <c r="Y675" i="1"/>
  <c r="AF675" i="1" s="1"/>
  <c r="Y676" i="1"/>
  <c r="AF676" i="1" s="1"/>
  <c r="Y677" i="1"/>
  <c r="AF677" i="1" s="1"/>
  <c r="Y678" i="1"/>
  <c r="AF678" i="1" s="1"/>
  <c r="Y679" i="1"/>
  <c r="AF679" i="1" s="1"/>
  <c r="Y680" i="1"/>
  <c r="AF680" i="1" s="1"/>
  <c r="Y681" i="1"/>
  <c r="AF681" i="1" s="1"/>
  <c r="Y682" i="1"/>
  <c r="AF682" i="1" s="1"/>
  <c r="Y683" i="1"/>
  <c r="AF683" i="1" s="1"/>
  <c r="Y684" i="1"/>
  <c r="AF684" i="1" s="1"/>
  <c r="Y685" i="1"/>
  <c r="AF685" i="1" s="1"/>
  <c r="Y686" i="1"/>
  <c r="AF686" i="1" s="1"/>
  <c r="Y687" i="1"/>
  <c r="AF687" i="1" s="1"/>
  <c r="Y688" i="1"/>
  <c r="AF688" i="1" s="1"/>
  <c r="Y689" i="1"/>
  <c r="AF689" i="1" s="1"/>
  <c r="Y690" i="1"/>
  <c r="AF690" i="1" s="1"/>
  <c r="Y691" i="1"/>
  <c r="AF691" i="1" s="1"/>
  <c r="Y692" i="1"/>
  <c r="AF692" i="1" s="1"/>
  <c r="Y693" i="1"/>
  <c r="AF693" i="1" s="1"/>
  <c r="Y694" i="1"/>
  <c r="AF694" i="1" s="1"/>
  <c r="Y695" i="1"/>
  <c r="AF695" i="1" s="1"/>
  <c r="Y696" i="1"/>
  <c r="AF696" i="1" s="1"/>
  <c r="Y697" i="1"/>
  <c r="AF697" i="1" s="1"/>
  <c r="Y698" i="1"/>
  <c r="AF698" i="1" s="1"/>
  <c r="Y699" i="1"/>
  <c r="AF699" i="1" s="1"/>
  <c r="Y700" i="1"/>
  <c r="AF700" i="1" s="1"/>
  <c r="Y701" i="1"/>
  <c r="AF701" i="1" s="1"/>
  <c r="Y702" i="1"/>
  <c r="AF702" i="1" s="1"/>
  <c r="Y703" i="1"/>
  <c r="AF703" i="1" s="1"/>
  <c r="Y704" i="1"/>
  <c r="AF704" i="1" s="1"/>
  <c r="Y705" i="1"/>
  <c r="AF705" i="1" s="1"/>
  <c r="Y706" i="1"/>
  <c r="AF706" i="1" s="1"/>
  <c r="Y707" i="1"/>
  <c r="AF707" i="1" s="1"/>
  <c r="Y708" i="1"/>
  <c r="AF708" i="1" s="1"/>
  <c r="Y709" i="1"/>
  <c r="AF709" i="1" s="1"/>
  <c r="Y710" i="1"/>
  <c r="AF710" i="1" s="1"/>
  <c r="Y711" i="1"/>
  <c r="AF711" i="1" s="1"/>
  <c r="Y712" i="1"/>
  <c r="AF712" i="1" s="1"/>
  <c r="Y713" i="1"/>
  <c r="AF713" i="1" s="1"/>
  <c r="Y714" i="1"/>
  <c r="AF714" i="1" s="1"/>
  <c r="Y715" i="1"/>
  <c r="AF715" i="1" s="1"/>
  <c r="Y716" i="1"/>
  <c r="AF716" i="1" s="1"/>
  <c r="Y717" i="1"/>
  <c r="AF717" i="1" s="1"/>
  <c r="Y718" i="1"/>
  <c r="AF718" i="1" s="1"/>
  <c r="Y719" i="1"/>
  <c r="AF719" i="1" s="1"/>
  <c r="Y720" i="1"/>
  <c r="AF720" i="1" s="1"/>
  <c r="Y721" i="1"/>
  <c r="AF721" i="1" s="1"/>
  <c r="Y722" i="1"/>
  <c r="AF722" i="1" s="1"/>
  <c r="Y723" i="1"/>
  <c r="AF723" i="1" s="1"/>
  <c r="Y724" i="1"/>
  <c r="AF724" i="1" s="1"/>
  <c r="Y725" i="1"/>
  <c r="AF725" i="1" s="1"/>
  <c r="Y726" i="1"/>
  <c r="AF726" i="1" s="1"/>
  <c r="Y727" i="1"/>
  <c r="AF727" i="1" s="1"/>
  <c r="Y728" i="1"/>
  <c r="AF728" i="1" s="1"/>
  <c r="Y729" i="1"/>
  <c r="AF729" i="1" s="1"/>
  <c r="Y730" i="1"/>
  <c r="AF730" i="1" s="1"/>
  <c r="Y731" i="1"/>
  <c r="AF731" i="1" s="1"/>
  <c r="Y732" i="1"/>
  <c r="AF732" i="1" s="1"/>
  <c r="Y733" i="1"/>
  <c r="AF733" i="1" s="1"/>
  <c r="Y734" i="1"/>
  <c r="AF734" i="1" s="1"/>
  <c r="Y735" i="1"/>
  <c r="AF735" i="1" s="1"/>
  <c r="Y736" i="1"/>
  <c r="AF736" i="1" s="1"/>
  <c r="Y737" i="1"/>
  <c r="AF737" i="1" s="1"/>
  <c r="Y738" i="1"/>
  <c r="AF738" i="1" s="1"/>
  <c r="Y739" i="1"/>
  <c r="AF739" i="1" s="1"/>
  <c r="Y740" i="1"/>
  <c r="AF740" i="1" s="1"/>
  <c r="Y741" i="1"/>
  <c r="AF741" i="1" s="1"/>
  <c r="Y742" i="1"/>
  <c r="AF742" i="1" s="1"/>
  <c r="Y743" i="1"/>
  <c r="AF743" i="1" s="1"/>
  <c r="Y744" i="1"/>
  <c r="AF744" i="1" s="1"/>
  <c r="Y745" i="1"/>
  <c r="AF745" i="1" s="1"/>
  <c r="Y746" i="1"/>
  <c r="AF746" i="1" s="1"/>
  <c r="Y747" i="1"/>
  <c r="AF747" i="1" s="1"/>
  <c r="Y748" i="1"/>
  <c r="AF748" i="1" s="1"/>
  <c r="Y749" i="1"/>
  <c r="AF749" i="1" s="1"/>
  <c r="Y750" i="1"/>
  <c r="AF750" i="1" s="1"/>
  <c r="Y751" i="1"/>
  <c r="AF751" i="1" s="1"/>
  <c r="Y752" i="1"/>
  <c r="AF752" i="1" s="1"/>
  <c r="Y753" i="1"/>
  <c r="AF753" i="1" s="1"/>
  <c r="Y754" i="1"/>
  <c r="AF754" i="1" s="1"/>
  <c r="Y755" i="1"/>
  <c r="AF755" i="1" s="1"/>
  <c r="Y756" i="1"/>
  <c r="AF756" i="1" s="1"/>
  <c r="Y757" i="1"/>
  <c r="AF757" i="1" s="1"/>
  <c r="Y758" i="1"/>
  <c r="AF758" i="1" s="1"/>
  <c r="Y759" i="1"/>
  <c r="AF759" i="1" s="1"/>
  <c r="Y760" i="1"/>
  <c r="AF760" i="1" s="1"/>
  <c r="Y761" i="1"/>
  <c r="AF761" i="1" s="1"/>
  <c r="Y762" i="1"/>
  <c r="AF762" i="1" s="1"/>
  <c r="Y763" i="1"/>
  <c r="AF763" i="1" s="1"/>
  <c r="Y764" i="1"/>
  <c r="AF764" i="1" s="1"/>
  <c r="Y765" i="1"/>
  <c r="AF765" i="1" s="1"/>
  <c r="Y766" i="1"/>
  <c r="AF766" i="1" s="1"/>
  <c r="Y767" i="1"/>
  <c r="AF767" i="1" s="1"/>
  <c r="Y768" i="1"/>
  <c r="AF768" i="1" s="1"/>
  <c r="Y769" i="1"/>
  <c r="AF769" i="1" s="1"/>
  <c r="Y770" i="1"/>
  <c r="AF770" i="1" s="1"/>
  <c r="Y771" i="1"/>
  <c r="AF771" i="1" s="1"/>
  <c r="Y772" i="1"/>
  <c r="AF772" i="1" s="1"/>
  <c r="Y773" i="1"/>
  <c r="AF773" i="1" s="1"/>
  <c r="Y774" i="1"/>
  <c r="AF774" i="1" s="1"/>
  <c r="Y775" i="1"/>
  <c r="AF775" i="1" s="1"/>
  <c r="Y776" i="1"/>
  <c r="AF776" i="1" s="1"/>
  <c r="Y777" i="1"/>
  <c r="AF777" i="1" s="1"/>
  <c r="Y778" i="1"/>
  <c r="AF778" i="1" s="1"/>
  <c r="Y779" i="1"/>
  <c r="AF779" i="1" s="1"/>
  <c r="Y780" i="1"/>
  <c r="AF780" i="1" s="1"/>
  <c r="Y781" i="1"/>
  <c r="AF781" i="1" s="1"/>
  <c r="Y782" i="1"/>
  <c r="AF782" i="1" s="1"/>
  <c r="Y783" i="1"/>
  <c r="AF783" i="1" s="1"/>
  <c r="Y784" i="1"/>
  <c r="AF784" i="1" s="1"/>
  <c r="Y785" i="1"/>
  <c r="AF785" i="1" s="1"/>
  <c r="Y786" i="1"/>
  <c r="AF786" i="1" s="1"/>
  <c r="Y787" i="1"/>
  <c r="AF787" i="1" s="1"/>
  <c r="Y788" i="1"/>
  <c r="AF788" i="1" s="1"/>
  <c r="Y789" i="1"/>
  <c r="AF789" i="1" s="1"/>
  <c r="Y790" i="1"/>
  <c r="AF790" i="1" s="1"/>
  <c r="Y791" i="1"/>
  <c r="AF791" i="1" s="1"/>
  <c r="Y792" i="1"/>
  <c r="AF792" i="1" s="1"/>
  <c r="Y793" i="1"/>
  <c r="AF793" i="1" s="1"/>
  <c r="Y794" i="1"/>
  <c r="AF794" i="1" s="1"/>
  <c r="Y795" i="1"/>
  <c r="AF795" i="1" s="1"/>
  <c r="Y796" i="1"/>
  <c r="AF796" i="1" s="1"/>
  <c r="Y797" i="1"/>
  <c r="AF797" i="1" s="1"/>
  <c r="Y798" i="1"/>
  <c r="AF798" i="1" s="1"/>
  <c r="Y799" i="1"/>
  <c r="AF799" i="1" s="1"/>
  <c r="Y800" i="1"/>
  <c r="AF800" i="1" s="1"/>
  <c r="Y801" i="1"/>
  <c r="AF801" i="1" s="1"/>
  <c r="Y802" i="1"/>
  <c r="AF802" i="1" s="1"/>
  <c r="Y803" i="1"/>
  <c r="AF803" i="1" s="1"/>
  <c r="Y804" i="1"/>
  <c r="AF804" i="1" s="1"/>
  <c r="Y805" i="1"/>
  <c r="AF805" i="1" s="1"/>
  <c r="Y806" i="1"/>
  <c r="AF806" i="1" s="1"/>
  <c r="Y807" i="1"/>
  <c r="AF807" i="1" s="1"/>
  <c r="Y808" i="1"/>
  <c r="AF808" i="1" s="1"/>
  <c r="Y809" i="1"/>
  <c r="AF809" i="1" s="1"/>
  <c r="Y810" i="1"/>
  <c r="AF810" i="1" s="1"/>
  <c r="Y811" i="1"/>
  <c r="AF811" i="1" s="1"/>
  <c r="Y812" i="1"/>
  <c r="AF812" i="1" s="1"/>
  <c r="Y813" i="1"/>
  <c r="AF813" i="1" s="1"/>
  <c r="Y814" i="1"/>
  <c r="AF814" i="1" s="1"/>
  <c r="Y815" i="1"/>
  <c r="AF815" i="1" s="1"/>
  <c r="Y816" i="1"/>
  <c r="AF816" i="1" s="1"/>
  <c r="Y817" i="1"/>
  <c r="AF817" i="1" s="1"/>
  <c r="Y818" i="1"/>
  <c r="AF818" i="1" s="1"/>
  <c r="Y819" i="1"/>
  <c r="AF819" i="1" s="1"/>
  <c r="Y820" i="1"/>
  <c r="AF820" i="1" s="1"/>
  <c r="Y821" i="1"/>
  <c r="AF821" i="1" s="1"/>
  <c r="Y822" i="1"/>
  <c r="AF822" i="1" s="1"/>
  <c r="Y823" i="1"/>
  <c r="AF823" i="1" s="1"/>
  <c r="Y824" i="1"/>
  <c r="AF824" i="1" s="1"/>
  <c r="Y825" i="1"/>
  <c r="AF825" i="1" s="1"/>
  <c r="Y826" i="1"/>
  <c r="AF826" i="1" s="1"/>
  <c r="Y827" i="1"/>
  <c r="AF827" i="1" s="1"/>
  <c r="Y828" i="1"/>
  <c r="AF828" i="1" s="1"/>
  <c r="Y829" i="1"/>
  <c r="AF829" i="1" s="1"/>
  <c r="Y830" i="1"/>
  <c r="AF830" i="1" s="1"/>
  <c r="Y831" i="1"/>
  <c r="AF831" i="1" s="1"/>
  <c r="Y832" i="1"/>
  <c r="AF832" i="1" s="1"/>
  <c r="Y833" i="1"/>
  <c r="AF833" i="1" s="1"/>
  <c r="Y834" i="1"/>
  <c r="AF834" i="1" s="1"/>
  <c r="Y835" i="1"/>
  <c r="AF835" i="1" s="1"/>
  <c r="Y836" i="1"/>
  <c r="AF836" i="1" s="1"/>
  <c r="Y837" i="1"/>
  <c r="AF837" i="1" s="1"/>
  <c r="Y838" i="1"/>
  <c r="AF838" i="1" s="1"/>
  <c r="Y839" i="1"/>
  <c r="AF839" i="1" s="1"/>
  <c r="Y840" i="1"/>
  <c r="AF840" i="1" s="1"/>
  <c r="Y841" i="1"/>
  <c r="AF841" i="1" s="1"/>
  <c r="Y842" i="1"/>
  <c r="AF842" i="1" s="1"/>
  <c r="Y843" i="1"/>
  <c r="AF843" i="1" s="1"/>
  <c r="Y844" i="1"/>
  <c r="AF844" i="1" s="1"/>
  <c r="Y845" i="1"/>
  <c r="AF845" i="1" s="1"/>
  <c r="Y846" i="1"/>
  <c r="AF846" i="1" s="1"/>
  <c r="Y847" i="1"/>
  <c r="AF847" i="1" s="1"/>
  <c r="Y848" i="1"/>
  <c r="AF848" i="1" s="1"/>
  <c r="Y849" i="1"/>
  <c r="AF849" i="1" s="1"/>
  <c r="Y850" i="1"/>
  <c r="AF850" i="1" s="1"/>
  <c r="Y851" i="1"/>
  <c r="AF851" i="1" s="1"/>
  <c r="Y852" i="1"/>
  <c r="AF852" i="1" s="1"/>
  <c r="Y853" i="1"/>
  <c r="AF853" i="1" s="1"/>
  <c r="Y854" i="1"/>
  <c r="AF854" i="1" s="1"/>
  <c r="Y855" i="1"/>
  <c r="AF855" i="1" s="1"/>
  <c r="Y856" i="1"/>
  <c r="AF856" i="1" s="1"/>
  <c r="Y857" i="1"/>
  <c r="AF857" i="1" s="1"/>
  <c r="Y858" i="1"/>
  <c r="AF858" i="1" s="1"/>
  <c r="Y859" i="1"/>
  <c r="AF859" i="1" s="1"/>
  <c r="Y860" i="1"/>
  <c r="AF860" i="1" s="1"/>
  <c r="Y861" i="1"/>
  <c r="AF861" i="1" s="1"/>
  <c r="Y862" i="1"/>
  <c r="AF862" i="1" s="1"/>
  <c r="Y863" i="1"/>
  <c r="AF863" i="1" s="1"/>
  <c r="Y864" i="1"/>
  <c r="AF864" i="1" s="1"/>
  <c r="Y865" i="1"/>
  <c r="AF865" i="1" s="1"/>
  <c r="Y866" i="1"/>
  <c r="AF866" i="1" s="1"/>
  <c r="Y867" i="1"/>
  <c r="AF867" i="1" s="1"/>
  <c r="Y868" i="1"/>
  <c r="AF868" i="1" s="1"/>
  <c r="Y869" i="1"/>
  <c r="AF869" i="1" s="1"/>
  <c r="Y870" i="1"/>
  <c r="AF870" i="1" s="1"/>
  <c r="Y871" i="1"/>
  <c r="AF871" i="1" s="1"/>
  <c r="Y872" i="1"/>
  <c r="AF872" i="1" s="1"/>
  <c r="Y873" i="1"/>
  <c r="AF873" i="1" s="1"/>
  <c r="Y874" i="1"/>
  <c r="AF874" i="1" s="1"/>
  <c r="Y875" i="1"/>
  <c r="AF875" i="1" s="1"/>
  <c r="Y876" i="1"/>
  <c r="AF876" i="1" s="1"/>
  <c r="Y877" i="1"/>
  <c r="AF877" i="1" s="1"/>
  <c r="Y878" i="1"/>
  <c r="AF878" i="1" s="1"/>
  <c r="Y879" i="1"/>
  <c r="AF879" i="1" s="1"/>
  <c r="Y880" i="1"/>
  <c r="AF880" i="1" s="1"/>
  <c r="Y881" i="1"/>
  <c r="AF881" i="1" s="1"/>
  <c r="Y882" i="1"/>
  <c r="AF882" i="1" s="1"/>
  <c r="Y883" i="1"/>
  <c r="AF883" i="1" s="1"/>
  <c r="Y884" i="1"/>
  <c r="AF884" i="1" s="1"/>
  <c r="Y885" i="1"/>
  <c r="AF885" i="1" s="1"/>
  <c r="Y886" i="1"/>
  <c r="AF886" i="1" s="1"/>
  <c r="Y887" i="1"/>
  <c r="AF887" i="1" s="1"/>
  <c r="Y888" i="1"/>
  <c r="AF888" i="1" s="1"/>
  <c r="Y889" i="1"/>
  <c r="AF889" i="1" s="1"/>
  <c r="Y890" i="1"/>
  <c r="AF890" i="1" s="1"/>
  <c r="Y891" i="1"/>
  <c r="AF891" i="1" s="1"/>
  <c r="Y892" i="1"/>
  <c r="AF892" i="1" s="1"/>
  <c r="Y893" i="1"/>
  <c r="AF893" i="1" s="1"/>
  <c r="Y894" i="1"/>
  <c r="AF894" i="1" s="1"/>
  <c r="Y895" i="1"/>
  <c r="AF895" i="1" s="1"/>
  <c r="Y896" i="1"/>
  <c r="AF896" i="1" s="1"/>
  <c r="Y897" i="1"/>
  <c r="AF897" i="1" s="1"/>
  <c r="Y898" i="1"/>
  <c r="AF898" i="1" s="1"/>
  <c r="Y899" i="1"/>
  <c r="AF899" i="1" s="1"/>
  <c r="Y900" i="1"/>
  <c r="AF900" i="1" s="1"/>
  <c r="Y901" i="1"/>
  <c r="AF901" i="1" s="1"/>
  <c r="Y902" i="1"/>
  <c r="AF902" i="1" s="1"/>
  <c r="Y903" i="1"/>
  <c r="AF903" i="1" s="1"/>
  <c r="Y904" i="1"/>
  <c r="AF904" i="1" s="1"/>
  <c r="Y905" i="1"/>
  <c r="AF905" i="1" s="1"/>
  <c r="Y906" i="1"/>
  <c r="AF906" i="1" s="1"/>
  <c r="Y907" i="1"/>
  <c r="AF907" i="1" s="1"/>
  <c r="Y908" i="1"/>
  <c r="AF908" i="1" s="1"/>
  <c r="Y909" i="1"/>
  <c r="AF909" i="1" s="1"/>
  <c r="Y910" i="1"/>
  <c r="AF910" i="1" s="1"/>
  <c r="Y911" i="1"/>
  <c r="AF911" i="1" s="1"/>
  <c r="Y912" i="1"/>
  <c r="AF912" i="1" s="1"/>
  <c r="Y913" i="1"/>
  <c r="AF913" i="1" s="1"/>
  <c r="Y914" i="1"/>
  <c r="AF914" i="1" s="1"/>
  <c r="Y915" i="1"/>
  <c r="AF915" i="1" s="1"/>
  <c r="Y916" i="1"/>
  <c r="AF916" i="1" s="1"/>
  <c r="Y917" i="1"/>
  <c r="AF917" i="1" s="1"/>
  <c r="Y918" i="1"/>
  <c r="AF918" i="1" s="1"/>
  <c r="Y919" i="1"/>
  <c r="AF919" i="1" s="1"/>
  <c r="Y920" i="1"/>
  <c r="AF920" i="1" s="1"/>
  <c r="Y921" i="1"/>
  <c r="AF921" i="1" s="1"/>
  <c r="Y922" i="1"/>
  <c r="AF922" i="1" s="1"/>
  <c r="Y923" i="1"/>
  <c r="AF923" i="1" s="1"/>
  <c r="Y924" i="1"/>
  <c r="AF924" i="1" s="1"/>
  <c r="Y925" i="1"/>
  <c r="AF925" i="1" s="1"/>
  <c r="Y926" i="1"/>
  <c r="AF926" i="1" s="1"/>
  <c r="Y927" i="1"/>
  <c r="AF927" i="1" s="1"/>
  <c r="Y928" i="1"/>
  <c r="AF928" i="1" s="1"/>
  <c r="Y929" i="1"/>
  <c r="AF929" i="1" s="1"/>
  <c r="Y930" i="1"/>
  <c r="AF930" i="1" s="1"/>
  <c r="Y931" i="1"/>
  <c r="AF931" i="1" s="1"/>
  <c r="Y932" i="1"/>
  <c r="AF932" i="1" s="1"/>
  <c r="Y933" i="1"/>
  <c r="AF933" i="1" s="1"/>
  <c r="Y934" i="1"/>
  <c r="AF934" i="1" s="1"/>
  <c r="Y935" i="1"/>
  <c r="AF935" i="1" s="1"/>
  <c r="Y936" i="1"/>
  <c r="AF936" i="1" s="1"/>
  <c r="Y937" i="1"/>
  <c r="AF937" i="1" s="1"/>
  <c r="Y938" i="1"/>
  <c r="AF938" i="1" s="1"/>
  <c r="Y939" i="1"/>
  <c r="AF939" i="1" s="1"/>
  <c r="Y940" i="1"/>
  <c r="AF940" i="1" s="1"/>
  <c r="Y941" i="1"/>
  <c r="AF941" i="1" s="1"/>
  <c r="Y942" i="1"/>
  <c r="AF942" i="1" s="1"/>
  <c r="Y943" i="1"/>
  <c r="AF943" i="1" s="1"/>
  <c r="Y944" i="1"/>
  <c r="AF944" i="1" s="1"/>
  <c r="Y945" i="1"/>
  <c r="AF945" i="1" s="1"/>
  <c r="Y946" i="1"/>
  <c r="AF946" i="1" s="1"/>
  <c r="Y947" i="1"/>
  <c r="AF947" i="1" s="1"/>
  <c r="Y948" i="1"/>
  <c r="AF948" i="1" s="1"/>
  <c r="Y949" i="1"/>
  <c r="AF949" i="1" s="1"/>
  <c r="Y950" i="1"/>
  <c r="AF950" i="1" s="1"/>
  <c r="Y951" i="1"/>
  <c r="AF951" i="1" s="1"/>
  <c r="Y952" i="1"/>
  <c r="AF952" i="1" s="1"/>
  <c r="Y953" i="1"/>
  <c r="AF953" i="1" s="1"/>
  <c r="Y954" i="1"/>
  <c r="AF954" i="1" s="1"/>
  <c r="Y955" i="1"/>
  <c r="AF955" i="1" s="1"/>
  <c r="Y956" i="1"/>
  <c r="AF956" i="1" s="1"/>
  <c r="Y957" i="1"/>
  <c r="AF957" i="1" s="1"/>
  <c r="Y958" i="1"/>
  <c r="AF958" i="1" s="1"/>
  <c r="Y959" i="1"/>
  <c r="AF959" i="1" s="1"/>
  <c r="Y960" i="1"/>
  <c r="AF960" i="1" s="1"/>
  <c r="Y961" i="1"/>
  <c r="AF961" i="1" s="1"/>
  <c r="Y962" i="1"/>
  <c r="AF962" i="1" s="1"/>
  <c r="Y963" i="1"/>
  <c r="AF963" i="1" s="1"/>
  <c r="Y964" i="1"/>
  <c r="AF964" i="1" s="1"/>
  <c r="Y965" i="1"/>
  <c r="AF965" i="1" s="1"/>
  <c r="Y966" i="1"/>
  <c r="AF966" i="1" s="1"/>
  <c r="Y967" i="1"/>
  <c r="AF967" i="1" s="1"/>
  <c r="Y968" i="1"/>
  <c r="AF968" i="1" s="1"/>
  <c r="Y969" i="1"/>
  <c r="AF969" i="1" s="1"/>
  <c r="Y970" i="1"/>
  <c r="AF970" i="1" s="1"/>
  <c r="Y971" i="1"/>
  <c r="AF971" i="1" s="1"/>
  <c r="Y972" i="1"/>
  <c r="AF972" i="1" s="1"/>
  <c r="Y973" i="1"/>
  <c r="AF973" i="1" s="1"/>
  <c r="Y974" i="1"/>
  <c r="AF974" i="1" s="1"/>
  <c r="Y975" i="1"/>
  <c r="AF975" i="1" s="1"/>
  <c r="Y976" i="1"/>
  <c r="AF976" i="1" s="1"/>
  <c r="Y977" i="1"/>
  <c r="AF977" i="1" s="1"/>
  <c r="Y978" i="1"/>
  <c r="AF978" i="1" s="1"/>
  <c r="Y979" i="1"/>
  <c r="AF979" i="1" s="1"/>
  <c r="Y980" i="1"/>
  <c r="AF980" i="1" s="1"/>
  <c r="Y981" i="1"/>
  <c r="AF981" i="1" s="1"/>
  <c r="Y982" i="1"/>
  <c r="AF982" i="1" s="1"/>
  <c r="Y983" i="1"/>
  <c r="AF983" i="1" s="1"/>
  <c r="Y984" i="1"/>
  <c r="AF984" i="1" s="1"/>
  <c r="Y985" i="1"/>
  <c r="AF985" i="1" s="1"/>
  <c r="Y986" i="1"/>
  <c r="AF986" i="1" s="1"/>
  <c r="Y987" i="1"/>
  <c r="AF987" i="1" s="1"/>
  <c r="Y988" i="1"/>
  <c r="AF988" i="1" s="1"/>
  <c r="Y989" i="1"/>
  <c r="AF989" i="1" s="1"/>
  <c r="Y990" i="1"/>
  <c r="AF990" i="1" s="1"/>
  <c r="Y991" i="1"/>
  <c r="AF991" i="1" s="1"/>
  <c r="Y992" i="1"/>
  <c r="AF992" i="1" s="1"/>
  <c r="Y993" i="1"/>
  <c r="AF993" i="1" s="1"/>
  <c r="Y994" i="1"/>
  <c r="AF994" i="1" s="1"/>
  <c r="Y995" i="1"/>
  <c r="AF995" i="1" s="1"/>
  <c r="Y996" i="1"/>
  <c r="AF996" i="1" s="1"/>
  <c r="Y997" i="1"/>
  <c r="AF997" i="1" s="1"/>
  <c r="Y998" i="1"/>
  <c r="AF998" i="1" s="1"/>
  <c r="Y999" i="1"/>
  <c r="AF999" i="1" s="1"/>
  <c r="Y1000" i="1"/>
  <c r="AF1000" i="1" s="1"/>
  <c r="Y1001" i="1"/>
  <c r="AF1001" i="1" s="1"/>
  <c r="Y1002" i="1"/>
  <c r="AF1002" i="1" s="1"/>
  <c r="Y1003" i="1"/>
  <c r="AF1003" i="1" s="1"/>
  <c r="Y1004" i="1"/>
  <c r="AF1004" i="1" s="1"/>
  <c r="Y1005" i="1"/>
  <c r="AF1005" i="1" s="1"/>
  <c r="Y1006" i="1"/>
  <c r="AF1006" i="1" s="1"/>
  <c r="Y1007" i="1"/>
  <c r="AF1007" i="1" s="1"/>
  <c r="Y1008" i="1"/>
  <c r="AF1008" i="1" s="1"/>
  <c r="Y1009" i="1"/>
  <c r="AF1009" i="1" s="1"/>
  <c r="Y1010" i="1"/>
  <c r="AF1010" i="1" s="1"/>
  <c r="Y1011" i="1"/>
  <c r="AF1011" i="1" s="1"/>
  <c r="Y1012" i="1"/>
  <c r="AF1012" i="1" s="1"/>
  <c r="Y1013" i="1"/>
  <c r="AF1013" i="1" s="1"/>
  <c r="Y1014" i="1"/>
  <c r="AF1014" i="1" s="1"/>
  <c r="Y1015" i="1"/>
  <c r="AF1015" i="1" s="1"/>
  <c r="Y1016" i="1"/>
  <c r="AF1016" i="1" s="1"/>
  <c r="Y1017" i="1"/>
  <c r="AF1017" i="1" s="1"/>
  <c r="Y1018" i="1"/>
  <c r="AF1018" i="1" s="1"/>
  <c r="Y1019" i="1"/>
  <c r="AF1019" i="1" s="1"/>
  <c r="Y1020" i="1"/>
  <c r="AF1020" i="1" s="1"/>
  <c r="Y1021" i="1"/>
  <c r="AF1021" i="1" s="1"/>
  <c r="Y1022" i="1"/>
  <c r="AF1022" i="1" s="1"/>
  <c r="Y1023" i="1"/>
  <c r="AF1023" i="1" s="1"/>
  <c r="Y1024" i="1"/>
  <c r="AF1024" i="1" s="1"/>
  <c r="Y1025" i="1"/>
  <c r="AF1025" i="1" s="1"/>
  <c r="Y1026" i="1"/>
  <c r="AF1026" i="1" s="1"/>
  <c r="Y1027" i="1"/>
  <c r="AF1027" i="1" s="1"/>
  <c r="Y1028" i="1"/>
  <c r="AF1028" i="1" s="1"/>
  <c r="Y1029" i="1"/>
  <c r="AF1029" i="1" s="1"/>
  <c r="Y1030" i="1"/>
  <c r="AF1030" i="1" s="1"/>
  <c r="Y1031" i="1"/>
  <c r="AF1031" i="1" s="1"/>
  <c r="Y1032" i="1"/>
  <c r="AF1032" i="1" s="1"/>
  <c r="Y1033" i="1"/>
  <c r="AF1033" i="1" s="1"/>
  <c r="Y1034" i="1"/>
  <c r="AF1034" i="1" s="1"/>
  <c r="Y1035" i="1"/>
  <c r="AF1035" i="1" s="1"/>
  <c r="Y1036" i="1"/>
  <c r="AF1036" i="1" s="1"/>
  <c r="Y1037" i="1"/>
  <c r="AF1037" i="1" s="1"/>
  <c r="Y1038" i="1"/>
  <c r="AF1038" i="1" s="1"/>
  <c r="Y1039" i="1"/>
  <c r="AF1039" i="1" s="1"/>
  <c r="Y1040" i="1"/>
  <c r="AF1040" i="1" s="1"/>
  <c r="Y1041" i="1"/>
  <c r="AF1041" i="1" s="1"/>
  <c r="Y1042" i="1"/>
  <c r="AF1042" i="1" s="1"/>
  <c r="Y1043" i="1"/>
  <c r="AF1043" i="1" s="1"/>
  <c r="Y1044" i="1"/>
  <c r="AF1044" i="1" s="1"/>
  <c r="Y1045" i="1"/>
  <c r="AF1045" i="1" s="1"/>
  <c r="Y1046" i="1"/>
  <c r="AF1046" i="1" s="1"/>
  <c r="Y1047" i="1"/>
  <c r="AF1047" i="1" s="1"/>
  <c r="Y1048" i="1"/>
  <c r="AF1048" i="1" s="1"/>
  <c r="Y1049" i="1"/>
  <c r="AF1049" i="1" s="1"/>
  <c r="Y1050" i="1"/>
  <c r="AF1050" i="1" s="1"/>
  <c r="Y1051" i="1"/>
  <c r="AF1051" i="1" s="1"/>
  <c r="Y1052" i="1"/>
  <c r="AF1052" i="1" s="1"/>
  <c r="Y1053" i="1"/>
  <c r="AF1053" i="1" s="1"/>
  <c r="Y1054" i="1"/>
  <c r="AF1054" i="1" s="1"/>
  <c r="Y1055" i="1"/>
  <c r="AF1055" i="1" s="1"/>
  <c r="Y1056" i="1"/>
  <c r="AF1056" i="1" s="1"/>
  <c r="Y1057" i="1"/>
  <c r="AF1057" i="1" s="1"/>
  <c r="Y1058" i="1"/>
  <c r="AF1058" i="1" s="1"/>
  <c r="Y1059" i="1"/>
  <c r="AF1059" i="1" s="1"/>
  <c r="Y1060" i="1"/>
  <c r="AF1060" i="1" s="1"/>
  <c r="Y1061" i="1"/>
  <c r="AF1061" i="1" s="1"/>
  <c r="Y1062" i="1"/>
  <c r="AF1062" i="1" s="1"/>
  <c r="Y1063" i="1"/>
  <c r="AF1063" i="1" s="1"/>
  <c r="Y1064" i="1"/>
  <c r="AF1064" i="1" s="1"/>
  <c r="Y1065" i="1"/>
  <c r="AF1065" i="1" s="1"/>
  <c r="Y1066" i="1"/>
  <c r="AF1066" i="1" s="1"/>
  <c r="Y1067" i="1"/>
  <c r="AF1067" i="1" s="1"/>
  <c r="Y1068" i="1"/>
  <c r="AF1068" i="1" s="1"/>
  <c r="Y1069" i="1"/>
  <c r="AF1069" i="1" s="1"/>
  <c r="Y1070" i="1"/>
  <c r="AF1070" i="1" s="1"/>
  <c r="Y1071" i="1"/>
  <c r="AF1071" i="1" s="1"/>
  <c r="Y1072" i="1"/>
  <c r="AF1072" i="1" s="1"/>
  <c r="Y1073" i="1"/>
  <c r="AF1073" i="1" s="1"/>
  <c r="Y1074" i="1"/>
  <c r="AF1074" i="1" s="1"/>
  <c r="Y1075" i="1"/>
  <c r="AF1075" i="1" s="1"/>
  <c r="Y1076" i="1"/>
  <c r="AF1076" i="1" s="1"/>
  <c r="Y1077" i="1"/>
  <c r="AF1077" i="1" s="1"/>
  <c r="Y1078" i="1"/>
  <c r="AF1078" i="1" s="1"/>
  <c r="Y1079" i="1"/>
  <c r="AF1079" i="1" s="1"/>
  <c r="Y1080" i="1"/>
  <c r="AF1080" i="1" s="1"/>
  <c r="Y1081" i="1"/>
  <c r="AF1081" i="1" s="1"/>
  <c r="Y1082" i="1"/>
  <c r="AF1082" i="1" s="1"/>
  <c r="Y1083" i="1"/>
  <c r="AF1083" i="1" s="1"/>
  <c r="Y1084" i="1"/>
  <c r="AF1084" i="1" s="1"/>
  <c r="Y1085" i="1"/>
  <c r="AF1085" i="1" s="1"/>
  <c r="Y1086" i="1"/>
  <c r="AF1086" i="1" s="1"/>
  <c r="Y1087" i="1"/>
  <c r="AF1087" i="1" s="1"/>
  <c r="Y1088" i="1"/>
  <c r="AF1088" i="1" s="1"/>
  <c r="Y1089" i="1"/>
  <c r="AF1089" i="1" s="1"/>
  <c r="Y1090" i="1"/>
  <c r="AF1090" i="1" s="1"/>
  <c r="Y1091" i="1"/>
  <c r="AF1091" i="1" s="1"/>
  <c r="Y1092" i="1"/>
  <c r="AF1092" i="1" s="1"/>
  <c r="Y1093" i="1"/>
  <c r="AF1093" i="1" s="1"/>
  <c r="Y1094" i="1"/>
  <c r="AF1094" i="1" s="1"/>
  <c r="Y1095" i="1"/>
  <c r="AF1095" i="1" s="1"/>
  <c r="Y1096" i="1"/>
  <c r="AF1096" i="1" s="1"/>
  <c r="Y1097" i="1"/>
  <c r="AF1097" i="1" s="1"/>
  <c r="Y1098" i="1"/>
  <c r="AF1098" i="1" s="1"/>
  <c r="Y1099" i="1"/>
  <c r="AF1099" i="1" s="1"/>
  <c r="Y1100" i="1"/>
  <c r="AF1100" i="1" s="1"/>
  <c r="Y1101" i="1"/>
  <c r="AF1101" i="1" s="1"/>
  <c r="Y1102" i="1"/>
  <c r="AF1102" i="1" s="1"/>
  <c r="Y1103" i="1"/>
  <c r="AF1103" i="1" s="1"/>
  <c r="Y1104" i="1"/>
  <c r="AF1104" i="1" s="1"/>
  <c r="Y1105" i="1"/>
  <c r="AF1105" i="1" s="1"/>
  <c r="Y1106" i="1"/>
  <c r="AF1106" i="1" s="1"/>
  <c r="Y1107" i="1"/>
  <c r="AF1107" i="1" s="1"/>
  <c r="Y1108" i="1"/>
  <c r="AF1108" i="1" s="1"/>
  <c r="Y1109" i="1"/>
  <c r="AF1109" i="1" s="1"/>
  <c r="Y1110" i="1"/>
  <c r="AF1110" i="1" s="1"/>
  <c r="Y1111" i="1"/>
  <c r="AF1111" i="1" s="1"/>
  <c r="Y1112" i="1"/>
  <c r="AF1112" i="1" s="1"/>
  <c r="Y1113" i="1"/>
  <c r="AF1113" i="1" s="1"/>
  <c r="Y1114" i="1"/>
  <c r="AF1114" i="1" s="1"/>
  <c r="Y1115" i="1"/>
  <c r="AF1115" i="1" s="1"/>
  <c r="Y1116" i="1"/>
  <c r="AF1116" i="1" s="1"/>
  <c r="Y1117" i="1"/>
  <c r="AF1117" i="1" s="1"/>
  <c r="Y1118" i="1"/>
  <c r="AF1118" i="1" s="1"/>
  <c r="Y1119" i="1"/>
  <c r="AF1119" i="1" s="1"/>
  <c r="Y1120" i="1"/>
  <c r="AF1120" i="1" s="1"/>
  <c r="Y1121" i="1"/>
  <c r="AF1121" i="1" s="1"/>
  <c r="Y1122" i="1"/>
  <c r="AF1122" i="1" s="1"/>
  <c r="Y1123" i="1"/>
  <c r="AF1123" i="1" s="1"/>
  <c r="Y1124" i="1"/>
  <c r="AF1124" i="1" s="1"/>
  <c r="Y1125" i="1"/>
  <c r="AF1125" i="1" s="1"/>
  <c r="Y1126" i="1"/>
  <c r="AF1126" i="1" s="1"/>
  <c r="Y1127" i="1"/>
  <c r="AF1127" i="1" s="1"/>
  <c r="Y1128" i="1"/>
  <c r="AF1128" i="1" s="1"/>
  <c r="Y1129" i="1"/>
  <c r="AF1129" i="1" s="1"/>
  <c r="Y1130" i="1"/>
  <c r="AF1130" i="1" s="1"/>
  <c r="Y1131" i="1"/>
  <c r="AF1131" i="1" s="1"/>
  <c r="Y1132" i="1"/>
  <c r="AF1132" i="1" s="1"/>
  <c r="Y1133" i="1"/>
  <c r="AF1133" i="1" s="1"/>
  <c r="Y1134" i="1"/>
  <c r="AF1134" i="1" s="1"/>
  <c r="Y1135" i="1"/>
  <c r="AF1135" i="1" s="1"/>
  <c r="Y1136" i="1"/>
  <c r="AF1136" i="1" s="1"/>
  <c r="Y1137" i="1"/>
  <c r="AF1137" i="1" s="1"/>
  <c r="Y1138" i="1"/>
  <c r="AF1138" i="1" s="1"/>
  <c r="Y1139" i="1"/>
  <c r="AF1139" i="1" s="1"/>
  <c r="Y1140" i="1"/>
  <c r="AF1140" i="1" s="1"/>
  <c r="Y1141" i="1"/>
  <c r="AF1141" i="1" s="1"/>
  <c r="Y1142" i="1"/>
  <c r="AF1142" i="1" s="1"/>
  <c r="Y1143" i="1"/>
  <c r="AF1143" i="1" s="1"/>
  <c r="Y1144" i="1"/>
  <c r="AF1144" i="1" s="1"/>
  <c r="Y1145" i="1"/>
  <c r="AF1145" i="1" s="1"/>
  <c r="Y1146" i="1"/>
  <c r="AF1146" i="1" s="1"/>
  <c r="Y1147" i="1"/>
  <c r="AF1147" i="1" s="1"/>
  <c r="Y1148" i="1"/>
  <c r="AF1148" i="1" s="1"/>
  <c r="Y1149" i="1"/>
  <c r="AF1149" i="1" s="1"/>
  <c r="Y1150" i="1"/>
  <c r="AF1150" i="1" s="1"/>
  <c r="Y1151" i="1"/>
  <c r="AF1151" i="1" s="1"/>
  <c r="Y1152" i="1"/>
  <c r="AF1152" i="1" s="1"/>
  <c r="Y1153" i="1"/>
  <c r="AF1153" i="1" s="1"/>
  <c r="Y1154" i="1"/>
  <c r="AF1154" i="1" s="1"/>
  <c r="Y1155" i="1"/>
  <c r="AF1155" i="1" s="1"/>
  <c r="Y1156" i="1"/>
  <c r="AF1156" i="1" s="1"/>
  <c r="Y1157" i="1"/>
  <c r="AF1157" i="1" s="1"/>
  <c r="Y1158" i="1"/>
  <c r="AF1158" i="1" s="1"/>
  <c r="Y1159" i="1"/>
  <c r="AF1159" i="1" s="1"/>
  <c r="Y1160" i="1"/>
  <c r="AF1160" i="1" s="1"/>
  <c r="Y1161" i="1"/>
  <c r="AF1161" i="1" s="1"/>
  <c r="Y1162" i="1"/>
  <c r="AF1162" i="1" s="1"/>
  <c r="Y1163" i="1"/>
  <c r="AF1163" i="1" s="1"/>
  <c r="Y1164" i="1"/>
  <c r="AF1164" i="1" s="1"/>
  <c r="Y1165" i="1"/>
  <c r="AF1165" i="1" s="1"/>
  <c r="Y1166" i="1"/>
  <c r="AF1166" i="1" s="1"/>
  <c r="Y1167" i="1"/>
  <c r="AF1167" i="1" s="1"/>
  <c r="Y1168" i="1"/>
  <c r="AF1168" i="1" s="1"/>
  <c r="Y1169" i="1"/>
  <c r="AF1169" i="1" s="1"/>
  <c r="Y1170" i="1"/>
  <c r="AF1170" i="1" s="1"/>
  <c r="Y1171" i="1"/>
  <c r="AF1171" i="1" s="1"/>
  <c r="Y1172" i="1"/>
  <c r="AF1172" i="1" s="1"/>
  <c r="Y1173" i="1"/>
  <c r="AF1173" i="1" s="1"/>
  <c r="Y1174" i="1"/>
  <c r="AF1174" i="1" s="1"/>
  <c r="Y1175" i="1"/>
  <c r="AF1175" i="1" s="1"/>
  <c r="Y1176" i="1"/>
  <c r="AF1176" i="1" s="1"/>
  <c r="Y1177" i="1"/>
  <c r="AF1177" i="1" s="1"/>
  <c r="Y1178" i="1"/>
  <c r="AF1178" i="1" s="1"/>
  <c r="Y1179" i="1"/>
  <c r="AF1179" i="1" s="1"/>
  <c r="Y1180" i="1"/>
  <c r="AF1180" i="1" s="1"/>
  <c r="Y1181" i="1"/>
  <c r="AF1181" i="1" s="1"/>
  <c r="Y1182" i="1"/>
  <c r="AF1182" i="1" s="1"/>
  <c r="Y1183" i="1"/>
  <c r="AF1183" i="1" s="1"/>
  <c r="Y1184" i="1"/>
  <c r="AF1184" i="1" s="1"/>
  <c r="Y1185" i="1"/>
  <c r="AF1185" i="1" s="1"/>
  <c r="Y1186" i="1"/>
  <c r="AF1186" i="1" s="1"/>
  <c r="Y1187" i="1"/>
  <c r="AF1187" i="1" s="1"/>
  <c r="Y1188" i="1"/>
  <c r="AF1188" i="1" s="1"/>
  <c r="Y1189" i="1"/>
  <c r="AF1189" i="1" s="1"/>
  <c r="Y1190" i="1"/>
  <c r="AF1190" i="1" s="1"/>
  <c r="Y1191" i="1"/>
  <c r="AF1191" i="1" s="1"/>
  <c r="Y1192" i="1"/>
  <c r="AF1192" i="1" s="1"/>
  <c r="Y1193" i="1"/>
  <c r="AF1193" i="1" s="1"/>
  <c r="Y1194" i="1"/>
  <c r="AF1194" i="1" s="1"/>
  <c r="Y1195" i="1"/>
  <c r="AF1195" i="1" s="1"/>
  <c r="Y1196" i="1"/>
  <c r="AF1196" i="1" s="1"/>
  <c r="Y1197" i="1"/>
  <c r="AF1197" i="1" s="1"/>
  <c r="Y1198" i="1"/>
  <c r="AF1198" i="1" s="1"/>
  <c r="Y1199" i="1"/>
  <c r="AF1199" i="1" s="1"/>
  <c r="Y1200" i="1"/>
  <c r="AF1200" i="1" s="1"/>
  <c r="Y1201" i="1"/>
  <c r="AF1201" i="1" s="1"/>
  <c r="Y1202" i="1"/>
  <c r="AF1202" i="1" s="1"/>
  <c r="Y1203" i="1"/>
  <c r="AF1203" i="1" s="1"/>
  <c r="Y1204" i="1"/>
  <c r="AF1204" i="1" s="1"/>
  <c r="Y1205" i="1"/>
  <c r="AF1205" i="1" s="1"/>
  <c r="Y1206" i="1"/>
  <c r="AF1206" i="1" s="1"/>
  <c r="Y1207" i="1"/>
  <c r="AF1207" i="1" s="1"/>
  <c r="Y1208" i="1"/>
  <c r="AF1208" i="1" s="1"/>
  <c r="Y1209" i="1"/>
  <c r="AF1209" i="1" s="1"/>
  <c r="Y1210" i="1"/>
  <c r="AF1210" i="1" s="1"/>
  <c r="Y1211" i="1"/>
  <c r="AF1211" i="1" s="1"/>
  <c r="Y1212" i="1"/>
  <c r="AF1212" i="1" s="1"/>
  <c r="Y1213" i="1"/>
  <c r="AF1213" i="1" s="1"/>
  <c r="Y1214" i="1"/>
  <c r="AF1214" i="1" s="1"/>
  <c r="Y1215" i="1"/>
  <c r="AF1215" i="1" s="1"/>
  <c r="Y1216" i="1"/>
  <c r="AF1216" i="1" s="1"/>
  <c r="Y1217" i="1"/>
  <c r="AF1217" i="1" s="1"/>
  <c r="Y1218" i="1"/>
  <c r="AF1218" i="1" s="1"/>
  <c r="Y1219" i="1"/>
  <c r="AF1219" i="1" s="1"/>
  <c r="Y1220" i="1"/>
  <c r="AF1220" i="1" s="1"/>
  <c r="Y1221" i="1"/>
  <c r="AF1221" i="1" s="1"/>
  <c r="Y1222" i="1"/>
  <c r="AF1222" i="1" s="1"/>
  <c r="Y1223" i="1"/>
  <c r="AF1223" i="1" s="1"/>
  <c r="Y1224" i="1"/>
  <c r="AF1224" i="1" s="1"/>
  <c r="Y1225" i="1"/>
  <c r="AF1225" i="1" s="1"/>
  <c r="Y1226" i="1"/>
  <c r="AF1226" i="1" s="1"/>
  <c r="Y1227" i="1"/>
  <c r="AF1227" i="1" s="1"/>
  <c r="Y1228" i="1"/>
  <c r="AF1228" i="1" s="1"/>
  <c r="Y1229" i="1"/>
  <c r="AF1229" i="1" s="1"/>
  <c r="Y1230" i="1"/>
  <c r="AF1230" i="1" s="1"/>
  <c r="Y1231" i="1"/>
  <c r="AF1231" i="1" s="1"/>
  <c r="Y1232" i="1"/>
  <c r="AF1232" i="1" s="1"/>
  <c r="Y1233" i="1"/>
  <c r="AF1233" i="1" s="1"/>
  <c r="Y1234" i="1"/>
  <c r="AF1234" i="1" s="1"/>
  <c r="Y1235" i="1"/>
  <c r="AF1235" i="1" s="1"/>
  <c r="Y1236" i="1"/>
  <c r="AF1236" i="1" s="1"/>
  <c r="Y1237" i="1"/>
  <c r="AF1237" i="1" s="1"/>
  <c r="Y1238" i="1"/>
  <c r="AF1238" i="1" s="1"/>
  <c r="Y1239" i="1"/>
  <c r="AF1239" i="1" s="1"/>
  <c r="Y1240" i="1"/>
  <c r="AF1240" i="1" s="1"/>
  <c r="Y1241" i="1"/>
  <c r="AF1241" i="1" s="1"/>
  <c r="Y1242" i="1"/>
  <c r="AF1242" i="1" s="1"/>
  <c r="Y1243" i="1"/>
  <c r="AF1243" i="1" s="1"/>
  <c r="Y1244" i="1"/>
  <c r="AF1244" i="1" s="1"/>
  <c r="Y1245" i="1"/>
  <c r="AF1245" i="1" s="1"/>
  <c r="Y1246" i="1"/>
  <c r="AF1246" i="1" s="1"/>
  <c r="Y1247" i="1"/>
  <c r="AF1247" i="1" s="1"/>
  <c r="Y1248" i="1"/>
  <c r="AF1248" i="1" s="1"/>
  <c r="Y1249" i="1"/>
  <c r="AF1249" i="1" s="1"/>
  <c r="Y1250" i="1"/>
  <c r="AF1250" i="1" s="1"/>
  <c r="Y1251" i="1"/>
  <c r="AF1251" i="1" s="1"/>
  <c r="Y1252" i="1"/>
  <c r="AF1252" i="1" s="1"/>
  <c r="Y1253" i="1"/>
  <c r="AF1253" i="1" s="1"/>
  <c r="Y1254" i="1"/>
  <c r="AF1254" i="1" s="1"/>
  <c r="Y1255" i="1"/>
  <c r="AF1255" i="1" s="1"/>
  <c r="Y1256" i="1"/>
  <c r="AF1256" i="1" s="1"/>
  <c r="Y1257" i="1"/>
  <c r="AF1257" i="1" s="1"/>
  <c r="Y1258" i="1"/>
  <c r="AF1258" i="1" s="1"/>
  <c r="Y1259" i="1"/>
  <c r="AF1259" i="1" s="1"/>
  <c r="Y1260" i="1"/>
  <c r="AF1260" i="1" s="1"/>
  <c r="Y1261" i="1"/>
  <c r="AF1261" i="1" s="1"/>
  <c r="Y1262" i="1"/>
  <c r="AF1262" i="1" s="1"/>
  <c r="Y1263" i="1"/>
  <c r="AF1263" i="1" s="1"/>
  <c r="Y1264" i="1"/>
  <c r="AF1264" i="1" s="1"/>
  <c r="Y1265" i="1"/>
  <c r="AF1265" i="1" s="1"/>
  <c r="Y1266" i="1"/>
  <c r="AF1266" i="1" s="1"/>
  <c r="Y1267" i="1"/>
  <c r="AF1267" i="1" s="1"/>
  <c r="Y1268" i="1"/>
  <c r="AF1268" i="1" s="1"/>
  <c r="Y1269" i="1"/>
  <c r="AF1269" i="1" s="1"/>
  <c r="Y1270" i="1"/>
  <c r="AF1270" i="1" s="1"/>
  <c r="Y1271" i="1"/>
  <c r="AF1271" i="1" s="1"/>
  <c r="Y1272" i="1"/>
  <c r="AF1272" i="1" s="1"/>
  <c r="Y1273" i="1"/>
  <c r="AF1273" i="1" s="1"/>
  <c r="Y1274" i="1"/>
  <c r="AF1274" i="1" s="1"/>
  <c r="Y1275" i="1"/>
  <c r="AF1275" i="1" s="1"/>
  <c r="Y1276" i="1"/>
  <c r="AF1276" i="1" s="1"/>
  <c r="Y1277" i="1"/>
  <c r="AF1277" i="1" s="1"/>
  <c r="Y1278" i="1"/>
  <c r="AF1278" i="1" s="1"/>
  <c r="Y1279" i="1"/>
  <c r="AF1279" i="1" s="1"/>
  <c r="Y1280" i="1"/>
  <c r="AF1280" i="1" s="1"/>
  <c r="Y1281" i="1"/>
  <c r="AF1281" i="1" s="1"/>
  <c r="Y1282" i="1"/>
  <c r="AF1282" i="1" s="1"/>
  <c r="Y1283" i="1"/>
  <c r="AF1283" i="1" s="1"/>
  <c r="Y1284" i="1"/>
  <c r="AF1284" i="1" s="1"/>
  <c r="Y1285" i="1"/>
  <c r="AF1285" i="1" s="1"/>
  <c r="Y1286" i="1"/>
  <c r="AF1286" i="1" s="1"/>
  <c r="Y1287" i="1"/>
  <c r="AF1287" i="1" s="1"/>
  <c r="Y1288" i="1"/>
  <c r="AF1288" i="1" s="1"/>
  <c r="Y1289" i="1"/>
  <c r="AF1289" i="1" s="1"/>
  <c r="Y1290" i="1"/>
  <c r="AF1290" i="1" s="1"/>
  <c r="Y1291" i="1"/>
  <c r="AF1291" i="1" s="1"/>
  <c r="Y1292" i="1"/>
  <c r="AF1292" i="1" s="1"/>
  <c r="Y1293" i="1"/>
  <c r="AF1293" i="1" s="1"/>
  <c r="Y1294" i="1"/>
  <c r="AF1294" i="1" s="1"/>
  <c r="Y1295" i="1"/>
  <c r="AF1295" i="1" s="1"/>
  <c r="Y1296" i="1"/>
  <c r="AF1296" i="1" s="1"/>
  <c r="Y1297" i="1"/>
  <c r="AF1297" i="1" s="1"/>
  <c r="Y1298" i="1"/>
  <c r="AF1298" i="1" s="1"/>
  <c r="Y1299" i="1"/>
  <c r="AF1299" i="1" s="1"/>
  <c r="Y1300" i="1"/>
  <c r="AF1300" i="1" s="1"/>
  <c r="Y1301" i="1"/>
  <c r="AF1301" i="1" s="1"/>
  <c r="Y1302" i="1"/>
  <c r="AF1302" i="1" s="1"/>
  <c r="Y1303" i="1"/>
  <c r="AF1303" i="1" s="1"/>
  <c r="Y1304" i="1"/>
  <c r="AF1304" i="1" s="1"/>
  <c r="Y1305" i="1"/>
  <c r="AF1305" i="1" s="1"/>
  <c r="Y1306" i="1"/>
  <c r="AF1306" i="1" s="1"/>
  <c r="Y1307" i="1"/>
  <c r="AF1307" i="1" s="1"/>
  <c r="Y1308" i="1"/>
  <c r="AF1308" i="1" s="1"/>
  <c r="Y1309" i="1"/>
  <c r="AF1309" i="1" s="1"/>
  <c r="Y1310" i="1"/>
  <c r="AF1310" i="1" s="1"/>
  <c r="Y1311" i="1"/>
  <c r="AF1311" i="1" s="1"/>
  <c r="Y1312" i="1"/>
  <c r="AF1312" i="1" s="1"/>
  <c r="Y1313" i="1"/>
  <c r="AF1313" i="1" s="1"/>
  <c r="Y1314" i="1"/>
  <c r="AF1314" i="1" s="1"/>
  <c r="Y1315" i="1"/>
  <c r="AF1315" i="1" s="1"/>
  <c r="Y1316" i="1"/>
  <c r="AF1316" i="1" s="1"/>
  <c r="Y1317" i="1"/>
  <c r="AF1317" i="1" s="1"/>
  <c r="Y1318" i="1"/>
  <c r="AF1318" i="1" s="1"/>
  <c r="Y1319" i="1"/>
  <c r="AF1319" i="1" s="1"/>
  <c r="Y1320" i="1"/>
  <c r="AF1320" i="1" s="1"/>
  <c r="Y1321" i="1"/>
  <c r="AF1321" i="1" s="1"/>
  <c r="Y1322" i="1"/>
  <c r="AF1322" i="1" s="1"/>
  <c r="Y1323" i="1"/>
  <c r="AF1323" i="1" s="1"/>
  <c r="Y1324" i="1"/>
  <c r="AF1324" i="1" s="1"/>
  <c r="Y1325" i="1"/>
  <c r="AF1325" i="1" s="1"/>
  <c r="Y1326" i="1"/>
  <c r="AF1326" i="1" s="1"/>
  <c r="Y1327" i="1"/>
  <c r="AF1327" i="1" s="1"/>
  <c r="Y1328" i="1"/>
  <c r="AF1328" i="1" s="1"/>
  <c r="Y1329" i="1"/>
  <c r="AF1329" i="1" s="1"/>
  <c r="Y1330" i="1"/>
  <c r="AF1330" i="1" s="1"/>
  <c r="Y1331" i="1"/>
  <c r="AF1331" i="1" s="1"/>
  <c r="Y1332" i="1"/>
  <c r="AF1332" i="1" s="1"/>
  <c r="Y1333" i="1"/>
  <c r="AF1333" i="1" s="1"/>
  <c r="Y1334" i="1"/>
  <c r="AF1334" i="1" s="1"/>
  <c r="Y1335" i="1"/>
  <c r="AF1335" i="1" s="1"/>
  <c r="Y1336" i="1"/>
  <c r="AF1336" i="1" s="1"/>
  <c r="Y1337" i="1"/>
  <c r="AF1337" i="1" s="1"/>
  <c r="Y1338" i="1"/>
  <c r="AF1338" i="1" s="1"/>
  <c r="Y1339" i="1"/>
  <c r="AF1339" i="1" s="1"/>
  <c r="Y1340" i="1"/>
  <c r="AF1340" i="1" s="1"/>
  <c r="Y1341" i="1"/>
  <c r="AF1341" i="1" s="1"/>
  <c r="Y1342" i="1"/>
  <c r="AF1342" i="1" s="1"/>
  <c r="Y1343" i="1"/>
  <c r="AF1343" i="1" s="1"/>
  <c r="Y1344" i="1"/>
  <c r="AF1344" i="1" s="1"/>
  <c r="Y1345" i="1"/>
  <c r="AF1345" i="1" s="1"/>
  <c r="Y1346" i="1"/>
  <c r="AF1346" i="1" s="1"/>
  <c r="Y1347" i="1"/>
  <c r="AF1347" i="1" s="1"/>
  <c r="Y1348" i="1"/>
  <c r="AF1348" i="1" s="1"/>
  <c r="Y1349" i="1"/>
  <c r="AF1349" i="1" s="1"/>
  <c r="Y1350" i="1"/>
  <c r="AF1350" i="1" s="1"/>
  <c r="Y1351" i="1"/>
  <c r="AF1351" i="1" s="1"/>
  <c r="Y1352" i="1"/>
  <c r="AF1352" i="1" s="1"/>
  <c r="Y1353" i="1"/>
  <c r="AF1353" i="1" s="1"/>
  <c r="Y1354" i="1"/>
  <c r="AF1354" i="1" s="1"/>
  <c r="Y1355" i="1"/>
  <c r="AF1355" i="1" s="1"/>
  <c r="Y1356" i="1"/>
  <c r="AF1356" i="1" s="1"/>
  <c r="Y1357" i="1"/>
  <c r="AF1357" i="1" s="1"/>
  <c r="Y1358" i="1"/>
  <c r="AF1358" i="1" s="1"/>
  <c r="Y1359" i="1"/>
  <c r="AF1359" i="1" s="1"/>
  <c r="Y1360" i="1"/>
  <c r="AF1360" i="1" s="1"/>
  <c r="Y1361" i="1"/>
  <c r="AF1361" i="1" s="1"/>
  <c r="Y1362" i="1"/>
  <c r="AF1362" i="1" s="1"/>
  <c r="Y1363" i="1"/>
  <c r="AF1363" i="1" s="1"/>
  <c r="Y1364" i="1"/>
  <c r="AF1364" i="1" s="1"/>
  <c r="Y1365" i="1"/>
  <c r="AF1365" i="1" s="1"/>
  <c r="Y1366" i="1"/>
  <c r="AF1366" i="1" s="1"/>
  <c r="Y1367" i="1"/>
  <c r="AF1367" i="1" s="1"/>
  <c r="Y1368" i="1"/>
  <c r="AF1368" i="1" s="1"/>
  <c r="Y1369" i="1"/>
  <c r="AF1369" i="1" s="1"/>
  <c r="Y1370" i="1"/>
  <c r="AF1370" i="1" s="1"/>
  <c r="Y1371" i="1"/>
  <c r="AF1371" i="1" s="1"/>
  <c r="Y1372" i="1"/>
  <c r="AF1372" i="1" s="1"/>
  <c r="Y1373" i="1"/>
  <c r="AF1373" i="1" s="1"/>
  <c r="Y1374" i="1"/>
  <c r="AF1374" i="1" s="1"/>
  <c r="Y1375" i="1"/>
  <c r="AF1375" i="1" s="1"/>
  <c r="Y1376" i="1"/>
  <c r="AF1376" i="1" s="1"/>
  <c r="Y1377" i="1"/>
  <c r="AF1377" i="1" s="1"/>
  <c r="Y1378" i="1"/>
  <c r="AF1378" i="1" s="1"/>
  <c r="Y1379" i="1"/>
  <c r="AF1379" i="1" s="1"/>
  <c r="Y1380" i="1"/>
  <c r="AF1380" i="1" s="1"/>
  <c r="Y1381" i="1"/>
  <c r="AF1381" i="1" s="1"/>
  <c r="Y1382" i="1"/>
  <c r="AF1382" i="1" s="1"/>
  <c r="Y1383" i="1"/>
  <c r="AF1383" i="1" s="1"/>
  <c r="Y1384" i="1"/>
  <c r="AF1384" i="1" s="1"/>
  <c r="Y1385" i="1"/>
  <c r="AF1385" i="1" s="1"/>
  <c r="Y1386" i="1"/>
  <c r="AF1386" i="1" s="1"/>
  <c r="Y1387" i="1"/>
  <c r="AF1387" i="1" s="1"/>
  <c r="Y1388" i="1"/>
  <c r="AF1388" i="1" s="1"/>
  <c r="Y1389" i="1"/>
  <c r="AF1389" i="1" s="1"/>
  <c r="Y1390" i="1"/>
  <c r="AF1390" i="1" s="1"/>
  <c r="Y1391" i="1"/>
  <c r="AF1391" i="1" s="1"/>
  <c r="Y1392" i="1"/>
  <c r="AF1392" i="1" s="1"/>
  <c r="Y1393" i="1"/>
  <c r="AF1393" i="1" s="1"/>
  <c r="Y1394" i="1"/>
  <c r="AF1394" i="1" s="1"/>
  <c r="Y1395" i="1"/>
  <c r="AF1395" i="1" s="1"/>
  <c r="Y1396" i="1"/>
  <c r="AF1396" i="1" s="1"/>
  <c r="Y1397" i="1"/>
  <c r="AF1397" i="1" s="1"/>
  <c r="Y1398" i="1"/>
  <c r="AF1398" i="1" s="1"/>
  <c r="Y1399" i="1"/>
  <c r="AF1399" i="1" s="1"/>
  <c r="Y1400" i="1"/>
  <c r="AF1400" i="1" s="1"/>
  <c r="Y1401" i="1"/>
  <c r="AF1401" i="1" s="1"/>
  <c r="Y1402" i="1"/>
  <c r="AF1402" i="1" s="1"/>
  <c r="Y1403" i="1"/>
  <c r="AF1403" i="1" s="1"/>
  <c r="Y1404" i="1"/>
  <c r="AF1404" i="1" s="1"/>
  <c r="Y1405" i="1"/>
  <c r="AF1405" i="1" s="1"/>
  <c r="Y1406" i="1"/>
  <c r="AF1406" i="1" s="1"/>
  <c r="Y1407" i="1"/>
  <c r="AF1407" i="1" s="1"/>
  <c r="Y1408" i="1"/>
  <c r="AF1408" i="1" s="1"/>
  <c r="Y1409" i="1"/>
  <c r="AF1409" i="1" s="1"/>
  <c r="Y1410" i="1"/>
  <c r="AF1410" i="1" s="1"/>
  <c r="Y1411" i="1"/>
  <c r="AF1411" i="1" s="1"/>
  <c r="Y1412" i="1"/>
  <c r="AF1412" i="1" s="1"/>
  <c r="Y1413" i="1"/>
  <c r="AF1413" i="1" s="1"/>
  <c r="Y1414" i="1"/>
  <c r="AF1414" i="1" s="1"/>
  <c r="Y1415" i="1"/>
  <c r="AF1415" i="1" s="1"/>
  <c r="Y1416" i="1"/>
  <c r="AF1416" i="1" s="1"/>
  <c r="Y1417" i="1"/>
  <c r="AF1417" i="1" s="1"/>
  <c r="Y1418" i="1"/>
  <c r="AF1418" i="1" s="1"/>
  <c r="Y1419" i="1"/>
  <c r="AF1419" i="1" s="1"/>
  <c r="Y1420" i="1"/>
  <c r="AF1420" i="1" s="1"/>
  <c r="Y1421" i="1"/>
  <c r="AF1421" i="1" s="1"/>
  <c r="Y1422" i="1"/>
  <c r="AF1422" i="1" s="1"/>
  <c r="Y1423" i="1"/>
  <c r="AF1423" i="1" s="1"/>
  <c r="Y1424" i="1"/>
  <c r="AF1424" i="1" s="1"/>
  <c r="Y1425" i="1"/>
  <c r="AF1425" i="1" s="1"/>
  <c r="Y1426" i="1"/>
  <c r="AF1426" i="1" s="1"/>
  <c r="Y1427" i="1"/>
  <c r="AF1427" i="1" s="1"/>
  <c r="Y1428" i="1"/>
  <c r="AF1428" i="1" s="1"/>
  <c r="Y1429" i="1"/>
  <c r="AF1429" i="1" s="1"/>
  <c r="Y1430" i="1"/>
  <c r="AF1430" i="1" s="1"/>
  <c r="Y1431" i="1"/>
  <c r="AF1431" i="1" s="1"/>
  <c r="Y1432" i="1"/>
  <c r="AF1432" i="1" s="1"/>
  <c r="Y1433" i="1"/>
  <c r="AF1433" i="1" s="1"/>
  <c r="Y1434" i="1"/>
  <c r="AF1434" i="1" s="1"/>
  <c r="Y1435" i="1"/>
  <c r="AF1435" i="1" s="1"/>
  <c r="Y1436" i="1"/>
  <c r="AF1436" i="1" s="1"/>
  <c r="Y1437" i="1"/>
  <c r="AF1437" i="1" s="1"/>
  <c r="Y1438" i="1"/>
  <c r="AF1438" i="1" s="1"/>
  <c r="Y1439" i="1"/>
  <c r="AF1439" i="1" s="1"/>
  <c r="Y1440" i="1"/>
  <c r="AF1440" i="1" s="1"/>
  <c r="Y1441" i="1"/>
  <c r="AF1441" i="1" s="1"/>
  <c r="Y1442" i="1"/>
  <c r="AF1442" i="1" s="1"/>
  <c r="Y1443" i="1"/>
  <c r="AF1443" i="1" s="1"/>
  <c r="Y1444" i="1"/>
  <c r="AF1444" i="1" s="1"/>
  <c r="Y1445" i="1"/>
  <c r="AF1445" i="1" s="1"/>
  <c r="Y1446" i="1"/>
  <c r="AF1446" i="1" s="1"/>
  <c r="Y1447" i="1"/>
  <c r="AF1447" i="1" s="1"/>
  <c r="Y1448" i="1"/>
  <c r="AF1448" i="1" s="1"/>
  <c r="Y1449" i="1"/>
  <c r="AF1449" i="1" s="1"/>
  <c r="Y1450" i="1"/>
  <c r="AF1450" i="1" s="1"/>
  <c r="Y1451" i="1"/>
  <c r="AF1451" i="1" s="1"/>
  <c r="Y1452" i="1"/>
  <c r="AF1452" i="1" s="1"/>
  <c r="Y1453" i="1"/>
  <c r="AF1453" i="1" s="1"/>
  <c r="Y1454" i="1"/>
  <c r="AF1454" i="1" s="1"/>
  <c r="Y1455" i="1"/>
  <c r="AF1455" i="1" s="1"/>
  <c r="Y1456" i="1"/>
  <c r="AF1456" i="1" s="1"/>
  <c r="Y1457" i="1"/>
  <c r="AF1457" i="1" s="1"/>
  <c r="Y1458" i="1"/>
  <c r="AF1458" i="1" s="1"/>
  <c r="Y1459" i="1"/>
  <c r="AF1459" i="1" s="1"/>
  <c r="Y1460" i="1"/>
  <c r="AF1460" i="1" s="1"/>
  <c r="Y1461" i="1"/>
  <c r="AF1461" i="1" s="1"/>
  <c r="Y1462" i="1"/>
  <c r="AF1462" i="1" s="1"/>
  <c r="Y1463" i="1"/>
  <c r="AF1463" i="1" s="1"/>
  <c r="Y1464" i="1"/>
  <c r="AF1464" i="1" s="1"/>
  <c r="Y1465" i="1"/>
  <c r="AF1465" i="1" s="1"/>
  <c r="Y1466" i="1"/>
  <c r="AF1466" i="1" s="1"/>
  <c r="Y1467" i="1"/>
  <c r="AF1467" i="1" s="1"/>
  <c r="Y1468" i="1"/>
  <c r="AF1468" i="1" s="1"/>
  <c r="Y1469" i="1"/>
  <c r="AF1469" i="1" s="1"/>
  <c r="Y1470" i="1"/>
  <c r="AF1470" i="1" s="1"/>
  <c r="Y1471" i="1"/>
  <c r="AF1471" i="1" s="1"/>
  <c r="Y1472" i="1"/>
  <c r="AF1472" i="1" s="1"/>
  <c r="Y1473" i="1"/>
  <c r="AF1473" i="1" s="1"/>
  <c r="Y1474" i="1"/>
  <c r="AF1474" i="1" s="1"/>
  <c r="Y1475" i="1"/>
  <c r="AF1475" i="1" s="1"/>
  <c r="Y1476" i="1"/>
  <c r="AF1476" i="1" s="1"/>
  <c r="Y1477" i="1"/>
  <c r="AF1477" i="1" s="1"/>
  <c r="Y1478" i="1"/>
  <c r="AF1478" i="1" s="1"/>
  <c r="Y1479" i="1"/>
  <c r="AF1479" i="1" s="1"/>
  <c r="Y1480" i="1"/>
  <c r="AF1480" i="1" s="1"/>
  <c r="Y1481" i="1"/>
  <c r="AF1481" i="1" s="1"/>
  <c r="Y1482" i="1"/>
  <c r="AF1482" i="1" s="1"/>
  <c r="Y1483" i="1"/>
  <c r="AF1483" i="1" s="1"/>
  <c r="Y1484" i="1"/>
  <c r="AF1484" i="1" s="1"/>
  <c r="Y1485" i="1"/>
  <c r="AF1485" i="1" s="1"/>
  <c r="Y1486" i="1"/>
  <c r="AF1486" i="1" s="1"/>
  <c r="Y1487" i="1"/>
  <c r="AF1487" i="1" s="1"/>
  <c r="Y1488" i="1"/>
  <c r="AF1488" i="1" s="1"/>
  <c r="Y1489" i="1"/>
  <c r="AF1489" i="1" s="1"/>
  <c r="Y1490" i="1"/>
  <c r="AF1490" i="1" s="1"/>
  <c r="Y1491" i="1"/>
  <c r="AF1491" i="1" s="1"/>
  <c r="Y1492" i="1"/>
  <c r="AF1492" i="1" s="1"/>
  <c r="Y1493" i="1"/>
  <c r="AF1493" i="1" s="1"/>
  <c r="Y1494" i="1"/>
  <c r="AF1494" i="1" s="1"/>
  <c r="Y1495" i="1"/>
  <c r="AF1495" i="1" s="1"/>
  <c r="Y1496" i="1"/>
  <c r="AF1496" i="1" s="1"/>
  <c r="Y1497" i="1"/>
  <c r="AF1497" i="1" s="1"/>
  <c r="Y1498" i="1"/>
  <c r="AF1498" i="1" s="1"/>
  <c r="Y1499" i="1"/>
  <c r="AF1499" i="1" s="1"/>
  <c r="Y1500" i="1"/>
  <c r="AF1500" i="1" s="1"/>
  <c r="Y1501" i="1"/>
  <c r="AF1501" i="1" s="1"/>
  <c r="Y1502" i="1"/>
  <c r="AF1502" i="1" s="1"/>
  <c r="Y1503" i="1"/>
  <c r="AF1503" i="1" s="1"/>
  <c r="Y1504" i="1"/>
  <c r="AF1504" i="1" s="1"/>
  <c r="Y1505" i="1"/>
  <c r="AF1505" i="1" s="1"/>
  <c r="Y1506" i="1"/>
  <c r="AF1506" i="1" s="1"/>
  <c r="Y1507" i="1"/>
  <c r="AF1507" i="1" s="1"/>
  <c r="Y1508" i="1"/>
  <c r="AF1508" i="1" s="1"/>
  <c r="Y1509" i="1"/>
  <c r="AF1509" i="1" s="1"/>
  <c r="Y1510" i="1"/>
  <c r="AF1510" i="1" s="1"/>
  <c r="Y1511" i="1"/>
  <c r="AF1511" i="1" s="1"/>
  <c r="Y1512" i="1"/>
  <c r="AF1512" i="1" s="1"/>
  <c r="Y1513" i="1"/>
  <c r="AF1513" i="1" s="1"/>
  <c r="Y1514" i="1"/>
  <c r="AF1514" i="1" s="1"/>
  <c r="Y1515" i="1"/>
  <c r="AF1515" i="1" s="1"/>
  <c r="Y1516" i="1"/>
  <c r="AF1516" i="1" s="1"/>
  <c r="Y1517" i="1"/>
  <c r="AF1517" i="1" s="1"/>
  <c r="Y1518" i="1"/>
  <c r="AF1518" i="1" s="1"/>
  <c r="Y1519" i="1"/>
  <c r="AF1519" i="1" s="1"/>
  <c r="Y1520" i="1"/>
  <c r="AF1520" i="1" s="1"/>
  <c r="Y1521" i="1"/>
  <c r="AF1521" i="1" s="1"/>
  <c r="Y1522" i="1"/>
  <c r="AF1522" i="1" s="1"/>
  <c r="Y1523" i="1"/>
  <c r="AF1523" i="1" s="1"/>
  <c r="Y1524" i="1"/>
  <c r="AF1524" i="1" s="1"/>
  <c r="Y1525" i="1"/>
  <c r="AF1525" i="1" s="1"/>
  <c r="Y1526" i="1"/>
  <c r="AF1526" i="1" s="1"/>
  <c r="Y1527" i="1"/>
  <c r="AF1527" i="1" s="1"/>
  <c r="Y1528" i="1"/>
  <c r="AF1528" i="1" s="1"/>
  <c r="Y1529" i="1"/>
  <c r="AF1529" i="1" s="1"/>
  <c r="Y1530" i="1"/>
  <c r="AF1530" i="1" s="1"/>
  <c r="Y1531" i="1"/>
  <c r="AF1531" i="1" s="1"/>
  <c r="Y1532" i="1"/>
  <c r="AF1532" i="1" s="1"/>
  <c r="Y1533" i="1"/>
  <c r="AF1533" i="1" s="1"/>
  <c r="Y1534" i="1"/>
  <c r="AF1534" i="1" s="1"/>
  <c r="Y1535" i="1"/>
  <c r="AF1535" i="1" s="1"/>
  <c r="Y1536" i="1"/>
  <c r="AF1536" i="1" s="1"/>
  <c r="Y1537" i="1"/>
  <c r="AF1537" i="1" s="1"/>
  <c r="Y1538" i="1"/>
  <c r="AF1538" i="1" s="1"/>
  <c r="Y1539" i="1"/>
  <c r="AF1539" i="1" s="1"/>
  <c r="Y1540" i="1"/>
  <c r="AF1540" i="1" s="1"/>
  <c r="Y1541" i="1"/>
  <c r="AF1541" i="1" s="1"/>
  <c r="Y1542" i="1"/>
  <c r="AF1542" i="1" s="1"/>
  <c r="Y1543" i="1"/>
  <c r="AF1543" i="1" s="1"/>
  <c r="Y1544" i="1"/>
  <c r="AF1544" i="1" s="1"/>
  <c r="Y1545" i="1"/>
  <c r="AF1545" i="1" s="1"/>
  <c r="Y1546" i="1"/>
  <c r="AF1546" i="1" s="1"/>
  <c r="Y1547" i="1"/>
  <c r="AF1547" i="1" s="1"/>
  <c r="Y1548" i="1"/>
  <c r="AF1548" i="1" s="1"/>
  <c r="Y1549" i="1"/>
  <c r="AF1549" i="1" s="1"/>
  <c r="Y1550" i="1"/>
  <c r="AF1550" i="1" s="1"/>
  <c r="Y1551" i="1"/>
  <c r="AF1551" i="1" s="1"/>
  <c r="Y1552" i="1"/>
  <c r="AF1552" i="1" s="1"/>
  <c r="Y1553" i="1"/>
  <c r="AF1553" i="1" s="1"/>
  <c r="Y1554" i="1"/>
  <c r="AF1554" i="1" s="1"/>
  <c r="Y1555" i="1"/>
  <c r="AF1555" i="1" s="1"/>
  <c r="Y1556" i="1"/>
  <c r="AF1556" i="1" s="1"/>
  <c r="Y1557" i="1"/>
  <c r="AF1557" i="1" s="1"/>
  <c r="Y1558" i="1"/>
  <c r="AF1558" i="1" s="1"/>
  <c r="Y1559" i="1"/>
  <c r="AF1559" i="1" s="1"/>
  <c r="Y1560" i="1"/>
  <c r="AF1560" i="1" s="1"/>
  <c r="Y1561" i="1"/>
  <c r="AF1561" i="1" s="1"/>
  <c r="Y1562" i="1"/>
  <c r="AF1562" i="1" s="1"/>
  <c r="Y1563" i="1"/>
  <c r="AF1563" i="1" s="1"/>
  <c r="Y1564" i="1"/>
  <c r="AF1564" i="1" s="1"/>
  <c r="Y1565" i="1"/>
  <c r="AF1565" i="1" s="1"/>
  <c r="Y1566" i="1"/>
  <c r="AF1566" i="1" s="1"/>
  <c r="Y1567" i="1"/>
  <c r="AF1567" i="1" s="1"/>
  <c r="Y1568" i="1"/>
  <c r="AF1568" i="1" s="1"/>
  <c r="Y1569" i="1"/>
  <c r="AF1569" i="1" s="1"/>
  <c r="Y1570" i="1"/>
  <c r="AF1570" i="1" s="1"/>
  <c r="Y1571" i="1"/>
  <c r="AF1571" i="1" s="1"/>
  <c r="Y1572" i="1"/>
  <c r="AF1572" i="1" s="1"/>
  <c r="Y1573" i="1"/>
  <c r="AF1573" i="1" s="1"/>
  <c r="Y1574" i="1"/>
  <c r="AF1574" i="1" s="1"/>
  <c r="Y1575" i="1"/>
  <c r="AF1575" i="1" s="1"/>
  <c r="Y1576" i="1"/>
  <c r="AF1576" i="1" s="1"/>
  <c r="Y1577" i="1"/>
  <c r="AF1577" i="1" s="1"/>
  <c r="Y1578" i="1"/>
  <c r="AF1578" i="1" s="1"/>
  <c r="Y1579" i="1"/>
  <c r="AF1579" i="1" s="1"/>
  <c r="Y1580" i="1"/>
  <c r="AF1580" i="1" s="1"/>
  <c r="Y1581" i="1"/>
  <c r="AF1581" i="1" s="1"/>
  <c r="Y1582" i="1"/>
  <c r="AF1582" i="1" s="1"/>
  <c r="Y1583" i="1"/>
  <c r="AF1583" i="1" s="1"/>
  <c r="Y1584" i="1"/>
  <c r="AF1584" i="1" s="1"/>
  <c r="Y1585" i="1"/>
  <c r="AF1585" i="1" s="1"/>
  <c r="Y1586" i="1"/>
  <c r="AF1586" i="1" s="1"/>
  <c r="Y1587" i="1"/>
  <c r="AF1587" i="1" s="1"/>
  <c r="Y1588" i="1"/>
  <c r="AF1588" i="1" s="1"/>
  <c r="Y1589" i="1"/>
  <c r="AF1589" i="1" s="1"/>
  <c r="Y1590" i="1"/>
  <c r="AF1590" i="1" s="1"/>
  <c r="Y1591" i="1"/>
  <c r="AF1591" i="1" s="1"/>
  <c r="Y1592" i="1"/>
  <c r="AF1592" i="1" s="1"/>
  <c r="Y1593" i="1"/>
  <c r="AF1593" i="1" s="1"/>
  <c r="Y1594" i="1"/>
  <c r="AF1594" i="1" s="1"/>
  <c r="Y1595" i="1"/>
  <c r="AF1595" i="1" s="1"/>
  <c r="Y1596" i="1"/>
  <c r="AF1596" i="1" s="1"/>
  <c r="Y1597" i="1"/>
  <c r="AF1597" i="1" s="1"/>
  <c r="Y1598" i="1"/>
  <c r="AF1598" i="1" s="1"/>
  <c r="Y1599" i="1"/>
  <c r="AF1599" i="1" s="1"/>
  <c r="Y1600" i="1"/>
  <c r="AF1600" i="1" s="1"/>
  <c r="Y1601" i="1"/>
  <c r="AF1601" i="1" s="1"/>
  <c r="Y1602" i="1"/>
  <c r="AF1602" i="1" s="1"/>
  <c r="Y1603" i="1"/>
  <c r="AF1603" i="1" s="1"/>
  <c r="Y1604" i="1"/>
  <c r="AF1604" i="1" s="1"/>
  <c r="Y1605" i="1"/>
  <c r="AF1605" i="1" s="1"/>
  <c r="Y1606" i="1"/>
  <c r="AF1606" i="1" s="1"/>
  <c r="Y1607" i="1"/>
  <c r="AF1607" i="1" s="1"/>
  <c r="Y1608" i="1"/>
  <c r="AF1608" i="1" s="1"/>
  <c r="Y1609" i="1"/>
  <c r="AF1609" i="1" s="1"/>
  <c r="Y1610" i="1"/>
  <c r="AF1610" i="1" s="1"/>
  <c r="Y1611" i="1"/>
  <c r="AF1611" i="1" s="1"/>
  <c r="Y1612" i="1"/>
  <c r="AF1612" i="1" s="1"/>
  <c r="Y1613" i="1"/>
  <c r="AF1613" i="1" s="1"/>
  <c r="Y1614" i="1"/>
  <c r="AF1614" i="1" s="1"/>
  <c r="Y1615" i="1"/>
  <c r="AF1615" i="1" s="1"/>
  <c r="Y1616" i="1"/>
  <c r="AF1616" i="1" s="1"/>
  <c r="Y1617" i="1"/>
  <c r="AF1617" i="1" s="1"/>
  <c r="Y1618" i="1"/>
  <c r="AF1618" i="1" s="1"/>
  <c r="Y1619" i="1"/>
  <c r="AF1619" i="1" s="1"/>
  <c r="Y1620" i="1"/>
  <c r="AF1620" i="1" s="1"/>
  <c r="Y1621" i="1"/>
  <c r="AF1621" i="1" s="1"/>
  <c r="Y1622" i="1"/>
  <c r="AF1622" i="1" s="1"/>
  <c r="Y1623" i="1"/>
  <c r="AF1623" i="1" s="1"/>
  <c r="Y1624" i="1"/>
  <c r="AF1624" i="1" s="1"/>
  <c r="Y1625" i="1"/>
  <c r="AF1625" i="1" s="1"/>
  <c r="Y1626" i="1"/>
  <c r="AF1626" i="1" s="1"/>
  <c r="Y1627" i="1"/>
  <c r="AF1627" i="1" s="1"/>
  <c r="Y1628" i="1"/>
  <c r="AF1628" i="1" s="1"/>
  <c r="Y1629" i="1"/>
  <c r="AF1629" i="1" s="1"/>
  <c r="Y1630" i="1"/>
  <c r="AF1630" i="1" s="1"/>
  <c r="Y1631" i="1"/>
  <c r="AF1631" i="1" s="1"/>
  <c r="Y1632" i="1"/>
  <c r="AF1632" i="1" s="1"/>
  <c r="Y1633" i="1"/>
  <c r="AF1633" i="1" s="1"/>
  <c r="Y1634" i="1"/>
  <c r="AF1634" i="1" s="1"/>
  <c r="Y1635" i="1"/>
  <c r="AF1635" i="1" s="1"/>
  <c r="Y1636" i="1"/>
  <c r="AF1636" i="1" s="1"/>
  <c r="Y1637" i="1"/>
  <c r="AF1637" i="1" s="1"/>
  <c r="Y1638" i="1"/>
  <c r="AF1638" i="1" s="1"/>
  <c r="Y1639" i="1"/>
  <c r="AF1639" i="1" s="1"/>
  <c r="Y1640" i="1"/>
  <c r="AF1640" i="1" s="1"/>
  <c r="Y1641" i="1"/>
  <c r="AF1641" i="1" s="1"/>
  <c r="Y1642" i="1"/>
  <c r="AF1642" i="1" s="1"/>
  <c r="Y1643" i="1"/>
  <c r="AF1643" i="1" s="1"/>
  <c r="Y1644" i="1"/>
  <c r="AF1644" i="1" s="1"/>
  <c r="Y1645" i="1"/>
  <c r="AF1645" i="1" s="1"/>
  <c r="Y1646" i="1"/>
  <c r="AF1646" i="1" s="1"/>
  <c r="Y1647" i="1"/>
  <c r="AF1647" i="1" s="1"/>
  <c r="Y1648" i="1"/>
  <c r="AF1648" i="1" s="1"/>
  <c r="Y1649" i="1"/>
  <c r="AF1649" i="1" s="1"/>
  <c r="Y1650" i="1"/>
  <c r="AF1650" i="1" s="1"/>
  <c r="Y1651" i="1"/>
  <c r="AF1651" i="1" s="1"/>
  <c r="Y1652" i="1"/>
  <c r="AF1652" i="1" s="1"/>
  <c r="Y1653" i="1"/>
  <c r="AF1653" i="1" s="1"/>
  <c r="Y1654" i="1"/>
  <c r="AF1654" i="1" s="1"/>
  <c r="Y1655" i="1"/>
  <c r="AF1655" i="1" s="1"/>
  <c r="Y1656" i="1"/>
  <c r="AF1656" i="1" s="1"/>
  <c r="Y1657" i="1"/>
  <c r="AF1657" i="1" s="1"/>
  <c r="Y1658" i="1"/>
  <c r="AF1658" i="1" s="1"/>
  <c r="Y1659" i="1"/>
  <c r="AF1659" i="1" s="1"/>
  <c r="Y1660" i="1"/>
  <c r="AF1660" i="1" s="1"/>
  <c r="Y1661" i="1"/>
  <c r="AF1661" i="1" s="1"/>
  <c r="Y1662" i="1"/>
  <c r="AF1662" i="1" s="1"/>
  <c r="Y1663" i="1"/>
  <c r="AF1663" i="1" s="1"/>
  <c r="Y1664" i="1"/>
  <c r="AF1664" i="1" s="1"/>
  <c r="Y1665" i="1"/>
  <c r="AF1665" i="1" s="1"/>
  <c r="Y1666" i="1"/>
  <c r="AF1666" i="1" s="1"/>
  <c r="Y1667" i="1"/>
  <c r="AF1667" i="1" s="1"/>
  <c r="Y1668" i="1"/>
  <c r="AF1668" i="1" s="1"/>
  <c r="Y1669" i="1"/>
  <c r="AF1669" i="1" s="1"/>
  <c r="Y1670" i="1"/>
  <c r="AF1670" i="1" s="1"/>
  <c r="Y1671" i="1"/>
  <c r="AF1671" i="1" s="1"/>
  <c r="Y1672" i="1"/>
  <c r="AF1672" i="1" s="1"/>
  <c r="Y1673" i="1"/>
  <c r="AF1673" i="1" s="1"/>
  <c r="Y1674" i="1"/>
  <c r="AF1674" i="1" s="1"/>
  <c r="Y1675" i="1"/>
  <c r="AF1675" i="1" s="1"/>
  <c r="Y1676" i="1"/>
  <c r="AF1676" i="1" s="1"/>
  <c r="Y1677" i="1"/>
  <c r="AF1677" i="1" s="1"/>
  <c r="Y1678" i="1"/>
  <c r="AF1678" i="1" s="1"/>
  <c r="Y1679" i="1"/>
  <c r="AF1679" i="1" s="1"/>
  <c r="Y1680" i="1"/>
  <c r="AF1680" i="1" s="1"/>
  <c r="Y1681" i="1"/>
  <c r="AF1681" i="1" s="1"/>
  <c r="Y1682" i="1"/>
  <c r="AF1682" i="1" s="1"/>
  <c r="Y1683" i="1"/>
  <c r="AF1683" i="1" s="1"/>
  <c r="Y1684" i="1"/>
  <c r="AF1684" i="1" s="1"/>
  <c r="Y1685" i="1"/>
  <c r="AF1685" i="1" s="1"/>
  <c r="Y1686" i="1"/>
  <c r="AF1686" i="1" s="1"/>
  <c r="Y1687" i="1"/>
  <c r="AF1687" i="1" s="1"/>
  <c r="Y1688" i="1"/>
  <c r="AF1688" i="1" s="1"/>
  <c r="Y1689" i="1"/>
  <c r="AF1689" i="1" s="1"/>
  <c r="Y1690" i="1"/>
  <c r="AF1690" i="1" s="1"/>
  <c r="Y1691" i="1"/>
  <c r="AF1691" i="1" s="1"/>
  <c r="Y1692" i="1"/>
  <c r="AF1692" i="1" s="1"/>
  <c r="Y1693" i="1"/>
  <c r="AF1693" i="1" s="1"/>
  <c r="Y1694" i="1"/>
  <c r="AF1694" i="1" s="1"/>
  <c r="Y1695" i="1"/>
  <c r="AF1695" i="1" s="1"/>
  <c r="Y1696" i="1"/>
  <c r="AF1696" i="1" s="1"/>
  <c r="Y1697" i="1"/>
  <c r="AF1697" i="1" s="1"/>
  <c r="Y1698" i="1"/>
  <c r="AF1698" i="1" s="1"/>
  <c r="Y1699" i="1"/>
  <c r="AF1699" i="1" s="1"/>
  <c r="Y1700" i="1"/>
  <c r="AF1700" i="1" s="1"/>
  <c r="Y1701" i="1"/>
  <c r="AF1701" i="1" s="1"/>
  <c r="Y1702" i="1"/>
  <c r="AF1702" i="1" s="1"/>
  <c r="Y1703" i="1"/>
  <c r="AF1703" i="1" s="1"/>
  <c r="Y1704" i="1"/>
  <c r="AF1704" i="1" s="1"/>
  <c r="Y1705" i="1"/>
  <c r="AF1705" i="1" s="1"/>
  <c r="Y1706" i="1"/>
  <c r="AF1706" i="1" s="1"/>
  <c r="Y1707" i="1"/>
  <c r="AF1707" i="1" s="1"/>
  <c r="Y1708" i="1"/>
  <c r="AF1708" i="1" s="1"/>
  <c r="Y1709" i="1"/>
  <c r="AF1709" i="1" s="1"/>
  <c r="Y1710" i="1"/>
  <c r="AF1710" i="1" s="1"/>
  <c r="Y1711" i="1"/>
  <c r="AF1711" i="1" s="1"/>
  <c r="Y1712" i="1"/>
  <c r="AF1712" i="1" s="1"/>
  <c r="Y1713" i="1"/>
  <c r="AF1713" i="1" s="1"/>
  <c r="Y1714" i="1"/>
  <c r="AF1714" i="1" s="1"/>
  <c r="Y1715" i="1"/>
  <c r="AF1715" i="1" s="1"/>
  <c r="Y1716" i="1"/>
  <c r="AF1716" i="1" s="1"/>
  <c r="Y1717" i="1"/>
  <c r="AF1717" i="1" s="1"/>
  <c r="Y1718" i="1"/>
  <c r="AF1718" i="1" s="1"/>
  <c r="Y1719" i="1"/>
  <c r="AF1719" i="1" s="1"/>
  <c r="Y1720" i="1"/>
  <c r="AF1720" i="1" s="1"/>
  <c r="Y1721" i="1"/>
  <c r="AF1721" i="1" s="1"/>
  <c r="Y1722" i="1"/>
  <c r="AF1722" i="1" s="1"/>
  <c r="Y1723" i="1"/>
  <c r="AF1723" i="1" s="1"/>
  <c r="Y1724" i="1"/>
  <c r="AF1724" i="1" s="1"/>
  <c r="Y1725" i="1"/>
  <c r="AF1725" i="1" s="1"/>
  <c r="Y1726" i="1"/>
  <c r="AF1726" i="1" s="1"/>
  <c r="Y1727" i="1"/>
  <c r="AF1727" i="1" s="1"/>
  <c r="Y1728" i="1"/>
  <c r="AF1728" i="1" s="1"/>
  <c r="Y1729" i="1"/>
  <c r="AF1729" i="1" s="1"/>
  <c r="Y1730" i="1"/>
  <c r="AF1730" i="1" s="1"/>
  <c r="Y1731" i="1"/>
  <c r="AF1731" i="1" s="1"/>
  <c r="Y1732" i="1"/>
  <c r="AF1732" i="1" s="1"/>
  <c r="Y1733" i="1"/>
  <c r="AF1733" i="1" s="1"/>
  <c r="Y1734" i="1"/>
  <c r="AF1734" i="1" s="1"/>
  <c r="Y1735" i="1"/>
  <c r="AF1735" i="1" s="1"/>
  <c r="Y1736" i="1"/>
  <c r="AF1736" i="1" s="1"/>
  <c r="Y1737" i="1"/>
  <c r="AF1737" i="1" s="1"/>
  <c r="Y1738" i="1"/>
  <c r="AF1738" i="1" s="1"/>
  <c r="Y1739" i="1"/>
  <c r="AF1739" i="1" s="1"/>
  <c r="Y1740" i="1"/>
  <c r="AF1740" i="1" s="1"/>
  <c r="Y1741" i="1"/>
  <c r="AF1741" i="1" s="1"/>
  <c r="Y1742" i="1"/>
  <c r="AF1742" i="1" s="1"/>
  <c r="Y1743" i="1"/>
  <c r="AF1743" i="1" s="1"/>
  <c r="Y1744" i="1"/>
  <c r="AF1744" i="1" s="1"/>
  <c r="Y1745" i="1"/>
  <c r="AF1745" i="1" s="1"/>
  <c r="Y1746" i="1"/>
  <c r="AF1746" i="1" s="1"/>
  <c r="Y1747" i="1"/>
  <c r="AF1747" i="1" s="1"/>
  <c r="Y1748" i="1"/>
  <c r="AF1748" i="1" s="1"/>
  <c r="Y1749" i="1"/>
  <c r="AF1749" i="1" s="1"/>
  <c r="Y1750" i="1"/>
  <c r="AF1750" i="1" s="1"/>
  <c r="Y1751" i="1"/>
  <c r="AF1751" i="1" s="1"/>
  <c r="Y1752" i="1"/>
  <c r="AF1752" i="1" s="1"/>
  <c r="Y1753" i="1"/>
  <c r="AF1753" i="1" s="1"/>
  <c r="Y1754" i="1"/>
  <c r="AF1754" i="1" s="1"/>
  <c r="Y1755" i="1"/>
  <c r="AF1755" i="1" s="1"/>
  <c r="Y1756" i="1"/>
  <c r="AF1756" i="1" s="1"/>
  <c r="Y1757" i="1"/>
  <c r="AF1757" i="1" s="1"/>
  <c r="Y1758" i="1"/>
  <c r="AF1758" i="1" s="1"/>
  <c r="Y1759" i="1"/>
  <c r="AF1759" i="1" s="1"/>
  <c r="Y1760" i="1"/>
  <c r="AF1760" i="1" s="1"/>
  <c r="Y1761" i="1"/>
  <c r="AF1761" i="1" s="1"/>
  <c r="Y1762" i="1"/>
  <c r="AF1762" i="1" s="1"/>
  <c r="Y1763" i="1"/>
  <c r="AF1763" i="1" s="1"/>
  <c r="Y1764" i="1"/>
  <c r="AF1764" i="1" s="1"/>
  <c r="Y1765" i="1"/>
  <c r="AF1765" i="1" s="1"/>
  <c r="Y1766" i="1"/>
  <c r="AF1766" i="1" s="1"/>
  <c r="Y1767" i="1"/>
  <c r="AF1767" i="1" s="1"/>
  <c r="Y1768" i="1"/>
  <c r="AF1768" i="1" s="1"/>
  <c r="Y1769" i="1"/>
  <c r="AF1769" i="1" s="1"/>
  <c r="Y1770" i="1"/>
  <c r="AF1770" i="1" s="1"/>
  <c r="Y1771" i="1"/>
  <c r="AF1771" i="1" s="1"/>
  <c r="Y1772" i="1"/>
  <c r="AF1772" i="1" s="1"/>
  <c r="Y1773" i="1"/>
  <c r="AF1773" i="1" s="1"/>
  <c r="Y1774" i="1"/>
  <c r="AF1774" i="1" s="1"/>
  <c r="Y1775" i="1"/>
  <c r="AF1775" i="1" s="1"/>
  <c r="Y1776" i="1"/>
  <c r="AF1776" i="1" s="1"/>
  <c r="Y1777" i="1"/>
  <c r="AF1777" i="1" s="1"/>
  <c r="Y1778" i="1"/>
  <c r="AF1778" i="1" s="1"/>
  <c r="Y1779" i="1"/>
  <c r="AF1779" i="1" s="1"/>
  <c r="Y1780" i="1"/>
  <c r="AF1780" i="1" s="1"/>
  <c r="Y1781" i="1"/>
  <c r="AF1781" i="1" s="1"/>
  <c r="Y1782" i="1"/>
  <c r="AF1782" i="1" s="1"/>
  <c r="Y1783" i="1"/>
  <c r="AF1783" i="1" s="1"/>
  <c r="Y1784" i="1"/>
  <c r="AF1784" i="1" s="1"/>
  <c r="Y1785" i="1"/>
  <c r="AF1785" i="1" s="1"/>
  <c r="Y1786" i="1"/>
  <c r="AF1786" i="1" s="1"/>
  <c r="Y1787" i="1"/>
  <c r="AF1787" i="1" s="1"/>
  <c r="Y1788" i="1"/>
  <c r="AF1788" i="1" s="1"/>
  <c r="Y1789" i="1"/>
  <c r="AF1789" i="1" s="1"/>
  <c r="Y1790" i="1"/>
  <c r="AF1790" i="1" s="1"/>
  <c r="Y1791" i="1"/>
  <c r="AF1791" i="1" s="1"/>
  <c r="Y1792" i="1"/>
  <c r="AF1792" i="1" s="1"/>
  <c r="Y1793" i="1"/>
  <c r="AF1793" i="1" s="1"/>
  <c r="Y1794" i="1"/>
  <c r="AF1794" i="1" s="1"/>
  <c r="Y1795" i="1"/>
  <c r="AF1795" i="1" s="1"/>
  <c r="Y1796" i="1"/>
  <c r="AF1796" i="1" s="1"/>
  <c r="Y1797" i="1"/>
  <c r="AF1797" i="1" s="1"/>
  <c r="Y1798" i="1"/>
  <c r="AF1798" i="1" s="1"/>
  <c r="Y1799" i="1"/>
  <c r="AF1799" i="1" s="1"/>
  <c r="Y1800" i="1"/>
  <c r="AF1800" i="1" s="1"/>
  <c r="Y1801" i="1"/>
  <c r="AF1801" i="1" s="1"/>
  <c r="Y1802" i="1"/>
  <c r="AF1802" i="1" s="1"/>
  <c r="Y1803" i="1"/>
  <c r="AF1803" i="1" s="1"/>
  <c r="Y1804" i="1"/>
  <c r="AF1804" i="1" s="1"/>
  <c r="Y1805" i="1"/>
  <c r="AF1805" i="1" s="1"/>
  <c r="Y1806" i="1"/>
  <c r="AF1806" i="1" s="1"/>
  <c r="Y1807" i="1"/>
  <c r="AF1807" i="1" s="1"/>
  <c r="Y1808" i="1"/>
  <c r="AF1808" i="1" s="1"/>
  <c r="Y1809" i="1"/>
  <c r="AF1809" i="1" s="1"/>
  <c r="Y1810" i="1"/>
  <c r="AF1810" i="1" s="1"/>
  <c r="Y1811" i="1"/>
  <c r="AF1811" i="1" s="1"/>
  <c r="Y1812" i="1"/>
  <c r="AF1812" i="1" s="1"/>
  <c r="Y1813" i="1"/>
  <c r="AF1813" i="1" s="1"/>
  <c r="Y1814" i="1"/>
  <c r="AF1814" i="1" s="1"/>
  <c r="Y1815" i="1"/>
  <c r="AF1815" i="1" s="1"/>
  <c r="Y1816" i="1"/>
  <c r="AF1816" i="1" s="1"/>
  <c r="Y1817" i="1"/>
  <c r="AF1817" i="1" s="1"/>
  <c r="Y1818" i="1"/>
  <c r="AF1818" i="1" s="1"/>
  <c r="Y1819" i="1"/>
  <c r="AF1819" i="1" s="1"/>
  <c r="Y1820" i="1"/>
  <c r="AF1820" i="1" s="1"/>
  <c r="Y1821" i="1"/>
  <c r="AF1821" i="1" s="1"/>
  <c r="Y1822" i="1"/>
  <c r="AF1822" i="1" s="1"/>
  <c r="Y1823" i="1"/>
  <c r="AF1823" i="1" s="1"/>
  <c r="Y1824" i="1"/>
  <c r="AF1824" i="1" s="1"/>
  <c r="Y1825" i="1"/>
  <c r="AF1825" i="1" s="1"/>
  <c r="Y1826" i="1"/>
  <c r="AF1826" i="1" s="1"/>
  <c r="Y1827" i="1"/>
  <c r="AF1827" i="1" s="1"/>
  <c r="Y1828" i="1"/>
  <c r="AF1828" i="1" s="1"/>
  <c r="Y1829" i="1"/>
  <c r="AF1829" i="1" s="1"/>
  <c r="Y1830" i="1"/>
  <c r="AF1830" i="1" s="1"/>
  <c r="Y1831" i="1"/>
  <c r="AF1831" i="1" s="1"/>
  <c r="Y1832" i="1"/>
  <c r="AF1832" i="1" s="1"/>
  <c r="Y1833" i="1"/>
  <c r="AF1833" i="1" s="1"/>
  <c r="Y1834" i="1"/>
  <c r="AF1834" i="1" s="1"/>
  <c r="Y1835" i="1"/>
  <c r="AF1835" i="1" s="1"/>
  <c r="Y1836" i="1"/>
  <c r="AF1836" i="1" s="1"/>
  <c r="Y1837" i="1"/>
  <c r="AF1837" i="1" s="1"/>
  <c r="Y1838" i="1"/>
  <c r="AF1838" i="1" s="1"/>
  <c r="Y1839" i="1"/>
  <c r="AF1839" i="1" s="1"/>
  <c r="Y1840" i="1"/>
  <c r="AF1840" i="1" s="1"/>
  <c r="Y1841" i="1"/>
  <c r="AF1841" i="1" s="1"/>
  <c r="Y1842" i="1"/>
  <c r="AF1842" i="1" s="1"/>
  <c r="Y1843" i="1"/>
  <c r="AF1843" i="1" s="1"/>
  <c r="Y1844" i="1"/>
  <c r="AF1844" i="1" s="1"/>
  <c r="Y1845" i="1"/>
  <c r="AF1845" i="1" s="1"/>
  <c r="Y1846" i="1"/>
  <c r="AF1846" i="1" s="1"/>
  <c r="Y1847" i="1"/>
  <c r="AF1847" i="1" s="1"/>
  <c r="Y1848" i="1"/>
  <c r="AF1848" i="1" s="1"/>
  <c r="Y1849" i="1"/>
  <c r="AF1849" i="1" s="1"/>
  <c r="Y1850" i="1"/>
  <c r="AF1850" i="1" s="1"/>
  <c r="Y1851" i="1"/>
  <c r="AF1851" i="1" s="1"/>
  <c r="Y1852" i="1"/>
  <c r="AF1852" i="1" s="1"/>
  <c r="Y1853" i="1"/>
  <c r="AF1853" i="1" s="1"/>
  <c r="Y1854" i="1"/>
  <c r="AF1854" i="1" s="1"/>
  <c r="Y1855" i="1"/>
  <c r="AF1855" i="1" s="1"/>
  <c r="Y1856" i="1"/>
  <c r="AF1856" i="1" s="1"/>
  <c r="Y1857" i="1"/>
  <c r="AF1857" i="1" s="1"/>
  <c r="Y1858" i="1"/>
  <c r="AF1858" i="1" s="1"/>
  <c r="Y1859" i="1"/>
  <c r="AF1859" i="1" s="1"/>
  <c r="Y1860" i="1"/>
  <c r="AF1860" i="1" s="1"/>
  <c r="Y1861" i="1"/>
  <c r="AF1861" i="1" s="1"/>
  <c r="Y1862" i="1"/>
  <c r="AF1862" i="1" s="1"/>
  <c r="Y1863" i="1"/>
  <c r="AF1863" i="1" s="1"/>
  <c r="Y1864" i="1"/>
  <c r="AF1864" i="1" s="1"/>
  <c r="Y1865" i="1"/>
  <c r="AF1865" i="1" s="1"/>
  <c r="Y1866" i="1"/>
  <c r="AF1866" i="1" s="1"/>
  <c r="Y1867" i="1"/>
  <c r="AF1867" i="1" s="1"/>
  <c r="Y1868" i="1"/>
  <c r="AF1868" i="1" s="1"/>
  <c r="Y1869" i="1"/>
  <c r="AF1869" i="1" s="1"/>
  <c r="Y1870" i="1"/>
  <c r="AF1870" i="1" s="1"/>
  <c r="Y1871" i="1"/>
  <c r="AF1871" i="1" s="1"/>
  <c r="Y1872" i="1"/>
  <c r="AF1872" i="1" s="1"/>
  <c r="Y1873" i="1"/>
  <c r="AF1873" i="1" s="1"/>
  <c r="Y1874" i="1"/>
  <c r="AF1874" i="1" s="1"/>
  <c r="Y1875" i="1"/>
  <c r="AF1875" i="1" s="1"/>
  <c r="Y1876" i="1"/>
  <c r="AF1876" i="1" s="1"/>
  <c r="Y1877" i="1"/>
  <c r="AF1877" i="1" s="1"/>
  <c r="Y1878" i="1"/>
  <c r="AF1878" i="1" s="1"/>
  <c r="Y1879" i="1"/>
  <c r="AF1879" i="1" s="1"/>
  <c r="Y1880" i="1"/>
  <c r="AF1880" i="1" s="1"/>
  <c r="Y1881" i="1"/>
  <c r="AF1881" i="1" s="1"/>
  <c r="Y1882" i="1"/>
  <c r="AF1882" i="1" s="1"/>
  <c r="Y1883" i="1"/>
  <c r="AF1883" i="1" s="1"/>
  <c r="Y1884" i="1"/>
  <c r="AF1884" i="1" s="1"/>
  <c r="Y1885" i="1"/>
  <c r="AF1885" i="1" s="1"/>
  <c r="Y1886" i="1"/>
  <c r="AF1886" i="1" s="1"/>
  <c r="Y1887" i="1"/>
  <c r="AF1887" i="1" s="1"/>
  <c r="Y1888" i="1"/>
  <c r="AF1888" i="1" s="1"/>
  <c r="Y1889" i="1"/>
  <c r="AF1889" i="1" s="1"/>
  <c r="Y1890" i="1"/>
  <c r="AF1890" i="1" s="1"/>
  <c r="Y1891" i="1"/>
  <c r="AF1891" i="1" s="1"/>
  <c r="Y1892" i="1"/>
  <c r="AF1892" i="1" s="1"/>
  <c r="Y1893" i="1"/>
  <c r="AF1893" i="1" s="1"/>
  <c r="Y1894" i="1"/>
  <c r="AF1894" i="1" s="1"/>
  <c r="Y1895" i="1"/>
  <c r="AF1895" i="1" s="1"/>
  <c r="Y1896" i="1"/>
  <c r="AF1896" i="1" s="1"/>
  <c r="Y1897" i="1"/>
  <c r="AF1897" i="1" s="1"/>
  <c r="Y1898" i="1"/>
  <c r="AF1898" i="1" s="1"/>
  <c r="Y1899" i="1"/>
  <c r="AF1899" i="1" s="1"/>
  <c r="Y1900" i="1"/>
  <c r="AF1900" i="1" s="1"/>
  <c r="Y1901" i="1"/>
  <c r="AF1901" i="1" s="1"/>
  <c r="Y1902" i="1"/>
  <c r="AF1902" i="1" s="1"/>
  <c r="Y1903" i="1"/>
  <c r="AF1903" i="1" s="1"/>
  <c r="Y1904" i="1"/>
  <c r="AF1904" i="1" s="1"/>
  <c r="Y1905" i="1"/>
  <c r="AF1905" i="1" s="1"/>
  <c r="Y1906" i="1"/>
  <c r="AF1906" i="1" s="1"/>
  <c r="Y1907" i="1"/>
  <c r="AF1907" i="1" s="1"/>
  <c r="Y1908" i="1"/>
  <c r="AF1908" i="1" s="1"/>
  <c r="Y1909" i="1"/>
  <c r="AF1909" i="1" s="1"/>
  <c r="Y1910" i="1"/>
  <c r="AF1910" i="1" s="1"/>
  <c r="Y1911" i="1"/>
  <c r="AF1911" i="1" s="1"/>
  <c r="Y1912" i="1"/>
  <c r="AF1912" i="1" s="1"/>
  <c r="Y1913" i="1"/>
  <c r="AF1913" i="1" s="1"/>
  <c r="Y1914" i="1"/>
  <c r="AF1914" i="1" s="1"/>
  <c r="Y1915" i="1"/>
  <c r="AF1915" i="1" s="1"/>
  <c r="Y1916" i="1"/>
  <c r="AF1916" i="1" s="1"/>
  <c r="Y1917" i="1"/>
  <c r="AF1917" i="1" s="1"/>
  <c r="Y1918" i="1"/>
  <c r="AF1918" i="1" s="1"/>
  <c r="Y1919" i="1"/>
  <c r="AF1919" i="1" s="1"/>
  <c r="Y1920" i="1"/>
  <c r="AF1920" i="1" s="1"/>
  <c r="Y1921" i="1"/>
  <c r="AF1921" i="1" s="1"/>
  <c r="Y1922" i="1"/>
  <c r="AF1922" i="1" s="1"/>
  <c r="Y1923" i="1"/>
  <c r="AF1923" i="1" s="1"/>
  <c r="Y1924" i="1"/>
  <c r="AF1924" i="1" s="1"/>
  <c r="Y1925" i="1"/>
  <c r="AF1925" i="1" s="1"/>
  <c r="Y1926" i="1"/>
  <c r="AF1926" i="1" s="1"/>
  <c r="Y1927" i="1"/>
  <c r="AF1927" i="1" s="1"/>
  <c r="Y1928" i="1"/>
  <c r="AF1928" i="1" s="1"/>
  <c r="Y1929" i="1"/>
  <c r="AF1929" i="1" s="1"/>
  <c r="Y1930" i="1"/>
  <c r="AF1930" i="1" s="1"/>
  <c r="Y1931" i="1"/>
  <c r="AF1931" i="1" s="1"/>
  <c r="Y1932" i="1"/>
  <c r="AF1932" i="1" s="1"/>
  <c r="Y1933" i="1"/>
  <c r="AF1933" i="1" s="1"/>
  <c r="Y1934" i="1"/>
  <c r="AF1934" i="1" s="1"/>
  <c r="Y1935" i="1"/>
  <c r="AF1935" i="1" s="1"/>
  <c r="Y1936" i="1"/>
  <c r="AF1936" i="1" s="1"/>
  <c r="Y1937" i="1"/>
  <c r="AF1937" i="1" s="1"/>
  <c r="Y1938" i="1"/>
  <c r="AF1938" i="1" s="1"/>
  <c r="Y1939" i="1"/>
  <c r="AF1939" i="1" s="1"/>
  <c r="Y1940" i="1"/>
  <c r="AF1940" i="1" s="1"/>
  <c r="Y1941" i="1"/>
  <c r="AF1941" i="1" s="1"/>
  <c r="Y1942" i="1"/>
  <c r="AF1942" i="1" s="1"/>
  <c r="Y1943" i="1"/>
  <c r="AF1943" i="1" s="1"/>
  <c r="Y1944" i="1"/>
  <c r="AF1944" i="1" s="1"/>
  <c r="Y1945" i="1"/>
  <c r="AF1945" i="1" s="1"/>
  <c r="Y1946" i="1"/>
  <c r="AF1946" i="1" s="1"/>
  <c r="Y1947" i="1"/>
  <c r="AF1947" i="1" s="1"/>
  <c r="Y1948" i="1"/>
  <c r="AF1948" i="1" s="1"/>
  <c r="Y1949" i="1"/>
  <c r="AF1949" i="1" s="1"/>
  <c r="Y1950" i="1"/>
  <c r="AF1950" i="1" s="1"/>
  <c r="Y1951" i="1"/>
  <c r="AF1951" i="1" s="1"/>
  <c r="Y1952" i="1"/>
  <c r="AF1952" i="1" s="1"/>
  <c r="Y1953" i="1"/>
  <c r="AF1953" i="1" s="1"/>
  <c r="Y1954" i="1"/>
  <c r="AF1954" i="1" s="1"/>
  <c r="Y1955" i="1"/>
  <c r="AF1955" i="1" s="1"/>
  <c r="Y1956" i="1"/>
  <c r="AF1956" i="1" s="1"/>
  <c r="Y1957" i="1"/>
  <c r="AF1957" i="1" s="1"/>
  <c r="Y1958" i="1"/>
  <c r="AF1958" i="1" s="1"/>
  <c r="Y1959" i="1"/>
  <c r="AF1959" i="1" s="1"/>
  <c r="Y1960" i="1"/>
  <c r="AF1960" i="1" s="1"/>
  <c r="Y1961" i="1"/>
  <c r="AF1961" i="1" s="1"/>
  <c r="Y1962" i="1"/>
  <c r="AF1962" i="1" s="1"/>
  <c r="Y1963" i="1"/>
  <c r="AF1963" i="1" s="1"/>
  <c r="Y1964" i="1"/>
  <c r="AF1964" i="1" s="1"/>
  <c r="Y1965" i="1"/>
  <c r="AF1965" i="1" s="1"/>
  <c r="Y1966" i="1"/>
  <c r="AF1966" i="1" s="1"/>
  <c r="Y1967" i="1"/>
  <c r="AF1967" i="1" s="1"/>
  <c r="Y1968" i="1"/>
  <c r="AF1968" i="1" s="1"/>
  <c r="Y1969" i="1"/>
  <c r="AF1969" i="1" s="1"/>
  <c r="Y1970" i="1"/>
  <c r="AF1970" i="1" s="1"/>
  <c r="Y1971" i="1"/>
  <c r="AF1971" i="1" s="1"/>
  <c r="Y1972" i="1"/>
  <c r="AF1972" i="1" s="1"/>
  <c r="Y1973" i="1"/>
  <c r="AF1973" i="1" s="1"/>
  <c r="Y1974" i="1"/>
  <c r="AF1974" i="1" s="1"/>
  <c r="Y1975" i="1"/>
  <c r="AF1975" i="1" s="1"/>
  <c r="Y1976" i="1"/>
  <c r="AF1976" i="1" s="1"/>
  <c r="Y1977" i="1"/>
  <c r="AF1977" i="1" s="1"/>
  <c r="Y1978" i="1"/>
  <c r="AF1978" i="1" s="1"/>
  <c r="Y1979" i="1"/>
  <c r="AF1979" i="1" s="1"/>
  <c r="Y1980" i="1"/>
  <c r="AF1980" i="1" s="1"/>
  <c r="Y1981" i="1"/>
  <c r="AF1981" i="1" s="1"/>
  <c r="Y1982" i="1"/>
  <c r="AF1982" i="1" s="1"/>
  <c r="Y1983" i="1"/>
  <c r="AF1983" i="1" s="1"/>
  <c r="Y1984" i="1"/>
  <c r="AF1984" i="1" s="1"/>
  <c r="Y1985" i="1"/>
  <c r="AF1985" i="1" s="1"/>
  <c r="Y1986" i="1"/>
  <c r="AF1986" i="1" s="1"/>
  <c r="Y1987" i="1"/>
  <c r="AF1987" i="1" s="1"/>
  <c r="Y1988" i="1"/>
  <c r="AF1988" i="1" s="1"/>
  <c r="Y1989" i="1"/>
  <c r="AF1989" i="1" s="1"/>
  <c r="Y1990" i="1"/>
  <c r="AF1990" i="1" s="1"/>
  <c r="Y1991" i="1"/>
  <c r="AF1991" i="1" s="1"/>
  <c r="Y1992" i="1"/>
  <c r="AF1992" i="1" s="1"/>
  <c r="Y1993" i="1"/>
  <c r="AF1993" i="1" s="1"/>
  <c r="Y1994" i="1"/>
  <c r="AF1994" i="1" s="1"/>
  <c r="Y1995" i="1"/>
  <c r="AF1995" i="1" s="1"/>
  <c r="Y1996" i="1"/>
  <c r="AF1996" i="1" s="1"/>
  <c r="Y1997" i="1"/>
  <c r="AF1997" i="1" s="1"/>
  <c r="Y1998" i="1"/>
  <c r="AF1998" i="1" s="1"/>
  <c r="Y1999" i="1"/>
  <c r="AF1999" i="1" s="1"/>
  <c r="Y2000" i="1"/>
  <c r="AF2000" i="1" s="1"/>
  <c r="Y2001" i="1"/>
  <c r="AF2001" i="1" s="1"/>
  <c r="Y2002" i="1"/>
  <c r="AF2002" i="1" s="1"/>
  <c r="Y2003" i="1"/>
  <c r="AF2003" i="1" s="1"/>
  <c r="Y2004" i="1"/>
  <c r="AF2004" i="1" s="1"/>
  <c r="Y2005" i="1"/>
  <c r="AF2005" i="1" s="1"/>
  <c r="Y2006" i="1"/>
  <c r="AF2006" i="1" s="1"/>
  <c r="Y2007" i="1"/>
  <c r="AF2007" i="1" s="1"/>
  <c r="Y2008" i="1"/>
  <c r="AF2008" i="1" s="1"/>
  <c r="Y2009" i="1"/>
  <c r="AF2009" i="1" s="1"/>
  <c r="Y2010" i="1"/>
  <c r="AF2010" i="1" s="1"/>
  <c r="Y2011" i="1"/>
  <c r="AF2011" i="1" s="1"/>
  <c r="Y2012" i="1"/>
  <c r="AF2012" i="1" s="1"/>
  <c r="Y2013" i="1"/>
  <c r="AF2013" i="1" s="1"/>
  <c r="Y2014" i="1"/>
  <c r="AF2014" i="1" s="1"/>
  <c r="Y2015" i="1"/>
  <c r="AF2015" i="1" s="1"/>
  <c r="Y2016" i="1"/>
  <c r="AF2016" i="1" s="1"/>
  <c r="Y2017" i="1"/>
  <c r="AF2017" i="1" s="1"/>
  <c r="Y2018" i="1"/>
  <c r="AF2018" i="1" s="1"/>
  <c r="Y2019" i="1"/>
  <c r="AF2019" i="1" s="1"/>
  <c r="Y2020" i="1"/>
  <c r="AF2020" i="1" s="1"/>
  <c r="Y2021" i="1"/>
  <c r="AF2021" i="1" s="1"/>
  <c r="Y2022" i="1"/>
  <c r="AF2022" i="1" s="1"/>
  <c r="Y2023" i="1"/>
  <c r="AF2023" i="1" s="1"/>
  <c r="Y2024" i="1"/>
  <c r="AF2024" i="1" s="1"/>
  <c r="Y2025" i="1"/>
  <c r="AF2025" i="1" s="1"/>
  <c r="Y2026" i="1"/>
  <c r="AF2026" i="1" s="1"/>
  <c r="Y2027" i="1"/>
  <c r="AF2027" i="1" s="1"/>
  <c r="Y2028" i="1"/>
  <c r="AF2028" i="1" s="1"/>
  <c r="Y2029" i="1"/>
  <c r="AF2029" i="1" s="1"/>
  <c r="Y2030" i="1"/>
  <c r="AF2030" i="1" s="1"/>
  <c r="Y2031" i="1"/>
  <c r="AF2031" i="1" s="1"/>
  <c r="Y2032" i="1"/>
  <c r="AF2032" i="1" s="1"/>
  <c r="Y2033" i="1"/>
  <c r="AF2033" i="1" s="1"/>
  <c r="Y2034" i="1"/>
  <c r="AF2034" i="1" s="1"/>
  <c r="Y2035" i="1"/>
  <c r="AF2035" i="1" s="1"/>
  <c r="Y2036" i="1"/>
  <c r="AF2036" i="1" s="1"/>
  <c r="Y2037" i="1"/>
  <c r="AF2037" i="1" s="1"/>
  <c r="Y2038" i="1"/>
  <c r="AF2038" i="1" s="1"/>
  <c r="Y2039" i="1"/>
  <c r="AF2039" i="1" s="1"/>
  <c r="Y2040" i="1"/>
  <c r="AF2040" i="1" s="1"/>
  <c r="Y2041" i="1"/>
  <c r="AF2041" i="1" s="1"/>
  <c r="Y2042" i="1"/>
  <c r="AF2042" i="1" s="1"/>
  <c r="Y2043" i="1"/>
  <c r="AF2043" i="1" s="1"/>
  <c r="Y2044" i="1"/>
  <c r="AF2044" i="1" s="1"/>
  <c r="Y2045" i="1"/>
  <c r="AF2045" i="1" s="1"/>
  <c r="Y2046" i="1"/>
  <c r="AF2046" i="1" s="1"/>
  <c r="Y2047" i="1"/>
  <c r="AF2047" i="1" s="1"/>
  <c r="Y2048" i="1"/>
  <c r="AF2048" i="1" s="1"/>
  <c r="Y2049" i="1"/>
  <c r="AF2049" i="1" s="1"/>
  <c r="Y2050" i="1"/>
  <c r="AF2050" i="1" s="1"/>
  <c r="Y2051" i="1"/>
  <c r="AF2051" i="1" s="1"/>
  <c r="Y2052" i="1"/>
  <c r="AF2052" i="1" s="1"/>
  <c r="Y2053" i="1"/>
  <c r="AF2053" i="1" s="1"/>
  <c r="Y2054" i="1"/>
  <c r="AF2054" i="1" s="1"/>
  <c r="Y2055" i="1"/>
  <c r="AF2055" i="1" s="1"/>
  <c r="Y2056" i="1"/>
  <c r="AF2056" i="1" s="1"/>
  <c r="Y2057" i="1"/>
  <c r="AF2057" i="1" s="1"/>
  <c r="Y2058" i="1"/>
  <c r="AF2058" i="1" s="1"/>
  <c r="Y2059" i="1"/>
  <c r="AF2059" i="1" s="1"/>
  <c r="Y2060" i="1"/>
  <c r="AF2060" i="1" s="1"/>
  <c r="Y2061" i="1"/>
  <c r="AF2061" i="1" s="1"/>
  <c r="Y2062" i="1"/>
  <c r="AF2062" i="1" s="1"/>
  <c r="Y2063" i="1"/>
  <c r="AF2063" i="1" s="1"/>
  <c r="Y2064" i="1"/>
  <c r="AF2064" i="1" s="1"/>
  <c r="Y2065" i="1"/>
  <c r="AF2065" i="1" s="1"/>
  <c r="Y2066" i="1"/>
  <c r="AF2066" i="1" s="1"/>
  <c r="Y2067" i="1"/>
  <c r="AF2067" i="1" s="1"/>
  <c r="Y2068" i="1"/>
  <c r="AF2068" i="1" s="1"/>
  <c r="Y2069" i="1"/>
  <c r="AF2069" i="1" s="1"/>
  <c r="Y2070" i="1"/>
  <c r="AF2070" i="1" s="1"/>
  <c r="Y2071" i="1"/>
  <c r="AF2071" i="1" s="1"/>
  <c r="Y2072" i="1"/>
  <c r="AF2072" i="1" s="1"/>
  <c r="Y2073" i="1"/>
  <c r="AF2073" i="1" s="1"/>
  <c r="Y2074" i="1"/>
  <c r="AF2074" i="1" s="1"/>
  <c r="Y2075" i="1"/>
  <c r="AF2075" i="1" s="1"/>
  <c r="Y2076" i="1"/>
  <c r="AF2076" i="1" s="1"/>
  <c r="Y2077" i="1"/>
  <c r="AF2077" i="1" s="1"/>
  <c r="Y2078" i="1"/>
  <c r="AF2078" i="1" s="1"/>
  <c r="Y2079" i="1"/>
  <c r="AF2079" i="1" s="1"/>
  <c r="Y2080" i="1"/>
  <c r="AF2080" i="1" s="1"/>
  <c r="Y2081" i="1"/>
  <c r="AF2081" i="1" s="1"/>
  <c r="Y2082" i="1"/>
  <c r="AF2082" i="1" s="1"/>
  <c r="Y2083" i="1"/>
  <c r="AF2083" i="1" s="1"/>
  <c r="Y2084" i="1"/>
  <c r="AF2084" i="1" s="1"/>
  <c r="Y2085" i="1"/>
  <c r="AF2085" i="1" s="1"/>
  <c r="Y2086" i="1"/>
  <c r="AF2086" i="1" s="1"/>
  <c r="Y2087" i="1"/>
  <c r="AF2087" i="1" s="1"/>
  <c r="Y2088" i="1"/>
  <c r="AF2088" i="1" s="1"/>
  <c r="Y2089" i="1"/>
  <c r="AF2089" i="1" s="1"/>
  <c r="Y2090" i="1"/>
  <c r="AF2090" i="1" s="1"/>
  <c r="Y2091" i="1"/>
  <c r="AF2091" i="1" s="1"/>
  <c r="Y2092" i="1"/>
  <c r="AF2092" i="1" s="1"/>
  <c r="Y2093" i="1"/>
  <c r="AF2093" i="1" s="1"/>
  <c r="Y2094" i="1"/>
  <c r="AF2094" i="1" s="1"/>
  <c r="Y2095" i="1"/>
  <c r="AF2095" i="1" s="1"/>
  <c r="Y2096" i="1"/>
  <c r="AF2096" i="1" s="1"/>
  <c r="Y2097" i="1"/>
  <c r="AF2097" i="1" s="1"/>
  <c r="Y2098" i="1"/>
  <c r="AF2098" i="1" s="1"/>
  <c r="Y2099" i="1"/>
  <c r="AF2099" i="1" s="1"/>
  <c r="Y2100" i="1"/>
  <c r="AF2100" i="1" s="1"/>
  <c r="Y2101" i="1"/>
  <c r="AF2101" i="1" s="1"/>
  <c r="Y2102" i="1"/>
  <c r="AF2102" i="1" s="1"/>
  <c r="Y2103" i="1"/>
  <c r="AF2103" i="1" s="1"/>
  <c r="Y2104" i="1"/>
  <c r="AF2104" i="1" s="1"/>
  <c r="Y2105" i="1"/>
  <c r="AF2105" i="1" s="1"/>
  <c r="Y2106" i="1"/>
  <c r="AF2106" i="1" s="1"/>
  <c r="Y2107" i="1"/>
  <c r="AF2107" i="1" s="1"/>
  <c r="Y2108" i="1"/>
  <c r="AF2108" i="1" s="1"/>
  <c r="Y2109" i="1"/>
  <c r="AF2109" i="1" s="1"/>
  <c r="Y2110" i="1"/>
  <c r="AF2110" i="1" s="1"/>
  <c r="Y2111" i="1"/>
  <c r="AF2111" i="1" s="1"/>
  <c r="Y2112" i="1"/>
  <c r="AF2112" i="1" s="1"/>
  <c r="Y2113" i="1"/>
  <c r="AF2113" i="1" s="1"/>
  <c r="Y2114" i="1"/>
  <c r="AF2114" i="1" s="1"/>
  <c r="Y2115" i="1"/>
  <c r="AF2115" i="1" s="1"/>
  <c r="Y2116" i="1"/>
  <c r="AF2116" i="1" s="1"/>
  <c r="Y2117" i="1"/>
  <c r="AF2117" i="1" s="1"/>
  <c r="Y2118" i="1"/>
  <c r="AF2118" i="1" s="1"/>
  <c r="Y2119" i="1"/>
  <c r="AF2119" i="1" s="1"/>
  <c r="Y2120" i="1"/>
  <c r="AF2120" i="1" s="1"/>
  <c r="Y2121" i="1"/>
  <c r="AF2121" i="1" s="1"/>
  <c r="Y2122" i="1"/>
  <c r="AF2122" i="1" s="1"/>
  <c r="Y2123" i="1"/>
  <c r="AF2123" i="1" s="1"/>
  <c r="Y2124" i="1"/>
  <c r="AF2124" i="1" s="1"/>
  <c r="Y2125" i="1"/>
  <c r="AF2125" i="1" s="1"/>
  <c r="Y2126" i="1"/>
  <c r="AF2126" i="1" s="1"/>
  <c r="Y2127" i="1"/>
  <c r="AF2127" i="1" s="1"/>
  <c r="Y2128" i="1"/>
  <c r="AF2128" i="1" s="1"/>
  <c r="Y2129" i="1"/>
  <c r="AF2129" i="1" s="1"/>
  <c r="Y2130" i="1"/>
  <c r="AF2130" i="1" s="1"/>
  <c r="Y2131" i="1"/>
  <c r="AF2131" i="1" s="1"/>
  <c r="Y2132" i="1"/>
  <c r="AF2132" i="1" s="1"/>
  <c r="Y2133" i="1"/>
  <c r="AF2133" i="1" s="1"/>
  <c r="Y2134" i="1"/>
  <c r="AF2134" i="1" s="1"/>
  <c r="Y2135" i="1"/>
  <c r="AF2135" i="1" s="1"/>
  <c r="Y2136" i="1"/>
  <c r="AF2136" i="1" s="1"/>
  <c r="Y2137" i="1"/>
  <c r="AF2137" i="1" s="1"/>
  <c r="Y2138" i="1"/>
  <c r="AF2138" i="1" s="1"/>
  <c r="Y2139" i="1"/>
  <c r="AF2139" i="1" s="1"/>
  <c r="Y2140" i="1"/>
  <c r="AF2140" i="1" s="1"/>
  <c r="Y2141" i="1"/>
  <c r="AF2141" i="1" s="1"/>
  <c r="Y2142" i="1"/>
  <c r="AF2142" i="1" s="1"/>
  <c r="Y2143" i="1"/>
  <c r="AF2143" i="1" s="1"/>
  <c r="Y2144" i="1"/>
  <c r="AF2144" i="1" s="1"/>
  <c r="Y2145" i="1"/>
  <c r="AF2145" i="1" s="1"/>
  <c r="Y2146" i="1"/>
  <c r="AF2146" i="1" s="1"/>
  <c r="Y2147" i="1"/>
  <c r="AF2147" i="1" s="1"/>
  <c r="Y2148" i="1"/>
  <c r="AF2148" i="1" s="1"/>
  <c r="Y2149" i="1"/>
  <c r="AF2149" i="1" s="1"/>
  <c r="Y2150" i="1"/>
  <c r="AF2150" i="1" s="1"/>
  <c r="Y2151" i="1"/>
  <c r="AF2151" i="1" s="1"/>
  <c r="Y2152" i="1"/>
  <c r="AF2152" i="1" s="1"/>
  <c r="Y2153" i="1"/>
  <c r="AF2153" i="1" s="1"/>
  <c r="Y2154" i="1"/>
  <c r="AF2154" i="1" s="1"/>
  <c r="Y2155" i="1"/>
  <c r="AF2155" i="1" s="1"/>
  <c r="Y2156" i="1"/>
  <c r="AF2156" i="1" s="1"/>
  <c r="Y2157" i="1"/>
  <c r="AF2157" i="1" s="1"/>
  <c r="Y2158" i="1"/>
  <c r="AF2158" i="1" s="1"/>
  <c r="Y2159" i="1"/>
  <c r="AF2159" i="1" s="1"/>
  <c r="Y2160" i="1"/>
  <c r="AF2160" i="1" s="1"/>
  <c r="Y2161" i="1"/>
  <c r="AF2161" i="1" s="1"/>
  <c r="Y2162" i="1"/>
  <c r="AF2162" i="1" s="1"/>
  <c r="Y2163" i="1"/>
  <c r="AF2163" i="1" s="1"/>
  <c r="Y2164" i="1"/>
  <c r="AF2164" i="1" s="1"/>
  <c r="Y2165" i="1"/>
  <c r="AF2165" i="1" s="1"/>
  <c r="Y2166" i="1"/>
  <c r="AF2166" i="1" s="1"/>
  <c r="Y2167" i="1"/>
  <c r="AF2167" i="1" s="1"/>
  <c r="Y2168" i="1"/>
  <c r="AF2168" i="1" s="1"/>
  <c r="Y2169" i="1"/>
  <c r="AF2169" i="1" s="1"/>
  <c r="Y2170" i="1"/>
  <c r="AF2170" i="1" s="1"/>
  <c r="Y2171" i="1"/>
  <c r="AF2171" i="1" s="1"/>
  <c r="Y2172" i="1"/>
  <c r="AF2172" i="1" s="1"/>
  <c r="Y2173" i="1"/>
  <c r="AF2173" i="1" s="1"/>
  <c r="Y2174" i="1"/>
  <c r="AF2174" i="1" s="1"/>
  <c r="Y2175" i="1"/>
  <c r="AF2175" i="1" s="1"/>
  <c r="Y2176" i="1"/>
  <c r="AF2176" i="1" s="1"/>
  <c r="Y2177" i="1"/>
  <c r="AF2177" i="1" s="1"/>
  <c r="Y2178" i="1"/>
  <c r="AF2178" i="1" s="1"/>
  <c r="Y2179" i="1"/>
  <c r="AF2179" i="1" s="1"/>
  <c r="Y2180" i="1"/>
  <c r="AF2180" i="1" s="1"/>
  <c r="Y2181" i="1"/>
  <c r="AF2181" i="1" s="1"/>
  <c r="Y2182" i="1"/>
  <c r="AF2182" i="1" s="1"/>
  <c r="Y2183" i="1"/>
  <c r="AF2183" i="1" s="1"/>
  <c r="Y2184" i="1"/>
  <c r="AF2184" i="1" s="1"/>
  <c r="Y2185" i="1"/>
  <c r="AF2185" i="1" s="1"/>
  <c r="Y2186" i="1"/>
  <c r="AF2186" i="1" s="1"/>
  <c r="Y2187" i="1"/>
  <c r="AF2187" i="1" s="1"/>
  <c r="Y2188" i="1"/>
  <c r="AF2188" i="1" s="1"/>
  <c r="Y2189" i="1"/>
  <c r="AF2189" i="1" s="1"/>
  <c r="Y2190" i="1"/>
  <c r="AF2190" i="1" s="1"/>
  <c r="Y2191" i="1"/>
  <c r="AF2191" i="1" s="1"/>
  <c r="Y2192" i="1"/>
  <c r="AF2192" i="1" s="1"/>
  <c r="Y2193" i="1"/>
  <c r="AF2193" i="1" s="1"/>
  <c r="Y2194" i="1"/>
  <c r="AF2194" i="1" s="1"/>
  <c r="Y2195" i="1"/>
  <c r="AF2195" i="1" s="1"/>
  <c r="Y2196" i="1"/>
  <c r="AF2196" i="1" s="1"/>
  <c r="Y2197" i="1"/>
  <c r="AF2197" i="1" s="1"/>
  <c r="Y2198" i="1"/>
  <c r="AF2198" i="1" s="1"/>
  <c r="Y2199" i="1"/>
  <c r="AF2199" i="1" s="1"/>
  <c r="Y2200" i="1"/>
  <c r="AF2200" i="1" s="1"/>
  <c r="Y2201" i="1"/>
  <c r="AF2201" i="1" s="1"/>
  <c r="Y2202" i="1"/>
  <c r="AF2202" i="1" s="1"/>
  <c r="Y2203" i="1"/>
  <c r="AF2203" i="1" s="1"/>
  <c r="Y2204" i="1"/>
  <c r="AF2204" i="1" s="1"/>
  <c r="Y2205" i="1"/>
  <c r="AF2205" i="1" s="1"/>
  <c r="Y2206" i="1"/>
  <c r="AF2206" i="1" s="1"/>
  <c r="Y2207" i="1"/>
  <c r="AF2207" i="1" s="1"/>
  <c r="Y2208" i="1"/>
  <c r="AF2208" i="1" s="1"/>
  <c r="Y2209" i="1"/>
  <c r="AF2209" i="1" s="1"/>
  <c r="Y2210" i="1"/>
  <c r="AF2210" i="1" s="1"/>
  <c r="Y2211" i="1"/>
  <c r="AF2211" i="1" s="1"/>
  <c r="Y2212" i="1"/>
  <c r="AF2212" i="1" s="1"/>
  <c r="Y2213" i="1"/>
  <c r="AF2213" i="1" s="1"/>
  <c r="Y2214" i="1"/>
  <c r="AF2214" i="1" s="1"/>
  <c r="Y2215" i="1"/>
  <c r="AF2215" i="1" s="1"/>
  <c r="Y2216" i="1"/>
  <c r="AF2216" i="1" s="1"/>
  <c r="Y2217" i="1"/>
  <c r="AF2217" i="1" s="1"/>
  <c r="Y2218" i="1"/>
  <c r="AF2218" i="1" s="1"/>
  <c r="Y2219" i="1"/>
  <c r="AF2219" i="1" s="1"/>
  <c r="Y2220" i="1"/>
  <c r="AF2220" i="1" s="1"/>
  <c r="Y2221" i="1"/>
  <c r="AF2221" i="1" s="1"/>
  <c r="Y2222" i="1"/>
  <c r="AF2222" i="1" s="1"/>
  <c r="Y2223" i="1"/>
  <c r="AF2223" i="1" s="1"/>
  <c r="Y2224" i="1"/>
  <c r="AF2224" i="1" s="1"/>
  <c r="Y2225" i="1"/>
  <c r="AF2225" i="1" s="1"/>
  <c r="Y2226" i="1"/>
  <c r="AF2226" i="1" s="1"/>
  <c r="Y2227" i="1"/>
  <c r="AF2227" i="1" s="1"/>
  <c r="Y2228" i="1"/>
  <c r="AF2228" i="1" s="1"/>
  <c r="Y2229" i="1"/>
  <c r="AF2229" i="1" s="1"/>
  <c r="Y2230" i="1"/>
  <c r="AF2230" i="1" s="1"/>
  <c r="Y2231" i="1"/>
  <c r="AF2231" i="1" s="1"/>
  <c r="Y2232" i="1"/>
  <c r="AF2232" i="1" s="1"/>
  <c r="Y2233" i="1"/>
  <c r="AF2233" i="1" s="1"/>
  <c r="Y2234" i="1"/>
  <c r="AF2234" i="1" s="1"/>
  <c r="Y2235" i="1"/>
  <c r="AF2235" i="1" s="1"/>
  <c r="Y2236" i="1"/>
  <c r="AF2236" i="1" s="1"/>
  <c r="Y2237" i="1"/>
  <c r="AF2237" i="1" s="1"/>
  <c r="Y2238" i="1"/>
  <c r="AF2238" i="1" s="1"/>
  <c r="Y2239" i="1"/>
  <c r="AF2239" i="1" s="1"/>
  <c r="Y2240" i="1"/>
  <c r="AF2240" i="1" s="1"/>
  <c r="Y2241" i="1"/>
  <c r="AF2241" i="1" s="1"/>
  <c r="Y2242" i="1"/>
  <c r="AF2242" i="1" s="1"/>
  <c r="Y2243" i="1"/>
  <c r="AF2243" i="1" s="1"/>
  <c r="Y2244" i="1"/>
  <c r="AF2244" i="1" s="1"/>
  <c r="Y2245" i="1"/>
  <c r="AF2245" i="1" s="1"/>
  <c r="Y2246" i="1"/>
  <c r="AF2246" i="1" s="1"/>
  <c r="Y2247" i="1"/>
  <c r="AF2247" i="1" s="1"/>
  <c r="Y2248" i="1"/>
  <c r="AF2248" i="1" s="1"/>
  <c r="Y2249" i="1"/>
  <c r="AF2249" i="1" s="1"/>
  <c r="Y2250" i="1"/>
  <c r="AF2250" i="1" s="1"/>
  <c r="Y2251" i="1"/>
  <c r="AF2251" i="1" s="1"/>
  <c r="Y2252" i="1"/>
  <c r="AF2252" i="1" s="1"/>
  <c r="Y2253" i="1"/>
  <c r="AF2253" i="1" s="1"/>
  <c r="Y2254" i="1"/>
  <c r="AF2254" i="1" s="1"/>
  <c r="Y2255" i="1"/>
  <c r="AF2255" i="1" s="1"/>
  <c r="Y2256" i="1"/>
  <c r="AF2256" i="1" s="1"/>
  <c r="Y2257" i="1"/>
  <c r="AF2257" i="1" s="1"/>
  <c r="Y2258" i="1"/>
  <c r="AF2258" i="1" s="1"/>
  <c r="Y2259" i="1"/>
  <c r="AF2259" i="1" s="1"/>
  <c r="Y2260" i="1"/>
  <c r="AF2260" i="1" s="1"/>
  <c r="Y2261" i="1"/>
  <c r="AF2261" i="1" s="1"/>
  <c r="Y2262" i="1"/>
  <c r="AF2262" i="1" s="1"/>
  <c r="Y2263" i="1"/>
  <c r="AF2263" i="1" s="1"/>
  <c r="Y2264" i="1"/>
  <c r="AF2264" i="1" s="1"/>
  <c r="Y2265" i="1"/>
  <c r="AF2265" i="1" s="1"/>
  <c r="Y2266" i="1"/>
  <c r="AF2266" i="1" s="1"/>
  <c r="Y2267" i="1"/>
  <c r="AF2267" i="1" s="1"/>
  <c r="Y2268" i="1"/>
  <c r="AF2268" i="1" s="1"/>
  <c r="Y2269" i="1"/>
  <c r="AF2269" i="1" s="1"/>
  <c r="Y2270" i="1"/>
  <c r="AF2270" i="1" s="1"/>
  <c r="Y2271" i="1"/>
  <c r="AF2271" i="1" s="1"/>
  <c r="Y2272" i="1"/>
  <c r="AF2272" i="1" s="1"/>
  <c r="Y2273" i="1"/>
  <c r="AF2273" i="1" s="1"/>
  <c r="Y2274" i="1"/>
  <c r="AF2274" i="1" s="1"/>
  <c r="Y2275" i="1"/>
  <c r="AF2275" i="1" s="1"/>
  <c r="Y2276" i="1"/>
  <c r="AF2276" i="1" s="1"/>
  <c r="Y2277" i="1"/>
  <c r="AF2277" i="1" s="1"/>
  <c r="Y2278" i="1"/>
  <c r="AF2278" i="1" s="1"/>
  <c r="Y2279" i="1"/>
  <c r="AF2279" i="1" s="1"/>
  <c r="Y2280" i="1"/>
  <c r="AF2280" i="1" s="1"/>
  <c r="Y2281" i="1"/>
  <c r="AF2281" i="1" s="1"/>
  <c r="Y2282" i="1"/>
  <c r="AF2282" i="1" s="1"/>
  <c r="Y2283" i="1"/>
  <c r="AF2283" i="1" s="1"/>
  <c r="Y2284" i="1"/>
  <c r="AF2284" i="1" s="1"/>
  <c r="Y2285" i="1"/>
  <c r="AF2285" i="1" s="1"/>
  <c r="Y2286" i="1"/>
  <c r="AF2286" i="1" s="1"/>
  <c r="Y2287" i="1"/>
  <c r="AF2287" i="1" s="1"/>
  <c r="Y2288" i="1"/>
  <c r="AF2288" i="1" s="1"/>
  <c r="Y2289" i="1"/>
  <c r="AF2289" i="1" s="1"/>
  <c r="Y2290" i="1"/>
  <c r="AF2290" i="1" s="1"/>
  <c r="Y2291" i="1"/>
  <c r="AF2291" i="1" s="1"/>
  <c r="Y2292" i="1"/>
  <c r="AF2292" i="1" s="1"/>
  <c r="Y2293" i="1"/>
  <c r="AF2293" i="1" s="1"/>
  <c r="Y2294" i="1"/>
  <c r="AF2294" i="1" s="1"/>
  <c r="Y2295" i="1"/>
  <c r="AF2295" i="1" s="1"/>
  <c r="Y2296" i="1"/>
  <c r="AF2296" i="1" s="1"/>
  <c r="Y2297" i="1"/>
  <c r="AF2297" i="1" s="1"/>
  <c r="Y2298" i="1"/>
  <c r="AF2298" i="1" s="1"/>
  <c r="Y2299" i="1"/>
  <c r="AF2299" i="1" s="1"/>
  <c r="Y2300" i="1"/>
  <c r="AF2300" i="1" s="1"/>
  <c r="Y2301" i="1"/>
  <c r="AF2301" i="1" s="1"/>
  <c r="Y2302" i="1"/>
  <c r="AF2302" i="1" s="1"/>
  <c r="Y2303" i="1"/>
  <c r="AF2303" i="1" s="1"/>
  <c r="Y2304" i="1"/>
  <c r="AF2304" i="1" s="1"/>
  <c r="Y2305" i="1"/>
  <c r="AF2305" i="1" s="1"/>
  <c r="Y2306" i="1"/>
  <c r="AF2306" i="1" s="1"/>
  <c r="Y2307" i="1"/>
  <c r="AF2307" i="1" s="1"/>
  <c r="Y2308" i="1"/>
  <c r="AF2308" i="1" s="1"/>
  <c r="Y2309" i="1"/>
  <c r="AF2309" i="1" s="1"/>
  <c r="Y2310" i="1"/>
  <c r="AF2310" i="1" s="1"/>
  <c r="Y2311" i="1"/>
  <c r="AF2311" i="1" s="1"/>
  <c r="Y2312" i="1"/>
  <c r="AF2312" i="1" s="1"/>
  <c r="Y2313" i="1"/>
  <c r="AF2313" i="1" s="1"/>
  <c r="Y2314" i="1"/>
  <c r="AF2314" i="1" s="1"/>
  <c r="Y2315" i="1"/>
  <c r="AF2315" i="1" s="1"/>
  <c r="Y2316" i="1"/>
  <c r="AF2316" i="1" s="1"/>
  <c r="Y2317" i="1"/>
  <c r="AF2317" i="1" s="1"/>
  <c r="Y2318" i="1"/>
  <c r="AF2318" i="1" s="1"/>
  <c r="Y2319" i="1"/>
  <c r="AF2319" i="1" s="1"/>
  <c r="Y2320" i="1"/>
  <c r="AF2320" i="1" s="1"/>
  <c r="Y2321" i="1"/>
  <c r="AF2321" i="1" s="1"/>
  <c r="Y2322" i="1"/>
  <c r="AF2322" i="1" s="1"/>
  <c r="Y2323" i="1"/>
  <c r="AF2323" i="1" s="1"/>
  <c r="Y2324" i="1"/>
  <c r="AF2324" i="1" s="1"/>
  <c r="Y2325" i="1"/>
  <c r="AF2325" i="1" s="1"/>
  <c r="Y2326" i="1"/>
  <c r="AF2326" i="1" s="1"/>
  <c r="Y2327" i="1"/>
  <c r="AF2327" i="1" s="1"/>
  <c r="Y2328" i="1"/>
  <c r="AF2328" i="1" s="1"/>
  <c r="Y2329" i="1"/>
  <c r="AF2329" i="1" s="1"/>
  <c r="Y2330" i="1"/>
  <c r="AF2330" i="1" s="1"/>
  <c r="Y2331" i="1"/>
  <c r="AF2331" i="1" s="1"/>
  <c r="Y2332" i="1"/>
  <c r="AF2332" i="1" s="1"/>
  <c r="Y2333" i="1"/>
  <c r="AF2333" i="1" s="1"/>
  <c r="Y2334" i="1"/>
  <c r="AF2334" i="1" s="1"/>
  <c r="Y2335" i="1"/>
  <c r="AF2335" i="1" s="1"/>
  <c r="Y2336" i="1"/>
  <c r="AF2336" i="1" s="1"/>
  <c r="Y2337" i="1"/>
  <c r="AF2337" i="1" s="1"/>
  <c r="Y2338" i="1"/>
  <c r="AF2338" i="1" s="1"/>
  <c r="Y2339" i="1"/>
  <c r="AF2339" i="1" s="1"/>
  <c r="Y2340" i="1"/>
  <c r="AF2340" i="1" s="1"/>
  <c r="Y2341" i="1"/>
  <c r="AF2341" i="1" s="1"/>
  <c r="Y2342" i="1"/>
  <c r="AF2342" i="1" s="1"/>
  <c r="Y2343" i="1"/>
  <c r="AF2343" i="1" s="1"/>
  <c r="Y2344" i="1"/>
  <c r="AF2344" i="1" s="1"/>
  <c r="Y2345" i="1"/>
  <c r="AF2345" i="1" s="1"/>
  <c r="Y2346" i="1"/>
  <c r="AF2346" i="1" s="1"/>
  <c r="Y2347" i="1"/>
  <c r="AF2347" i="1" s="1"/>
  <c r="Y2348" i="1"/>
  <c r="AF2348" i="1" s="1"/>
  <c r="Y2349" i="1"/>
  <c r="AF2349" i="1" s="1"/>
  <c r="Y2350" i="1"/>
  <c r="AF2350" i="1" s="1"/>
  <c r="Y2351" i="1"/>
  <c r="AF2351" i="1" s="1"/>
  <c r="Y2352" i="1"/>
  <c r="AF2352" i="1" s="1"/>
  <c r="Y2353" i="1"/>
  <c r="AF2353" i="1" s="1"/>
  <c r="Y2354" i="1"/>
  <c r="AF2354" i="1" s="1"/>
  <c r="Y2355" i="1"/>
  <c r="AF2355" i="1" s="1"/>
  <c r="Y2356" i="1"/>
  <c r="AF2356" i="1" s="1"/>
  <c r="Y2357" i="1"/>
  <c r="AF2357" i="1" s="1"/>
  <c r="Y2358" i="1"/>
  <c r="AF2358" i="1" s="1"/>
  <c r="Y2359" i="1"/>
  <c r="AF2359" i="1" s="1"/>
  <c r="Y2360" i="1"/>
  <c r="AF2360" i="1" s="1"/>
  <c r="Y2361" i="1"/>
  <c r="AF2361" i="1" s="1"/>
  <c r="Y2362" i="1"/>
  <c r="AF2362" i="1" s="1"/>
  <c r="Y2363" i="1"/>
  <c r="AF2363" i="1" s="1"/>
  <c r="Y2364" i="1"/>
  <c r="AF2364" i="1" s="1"/>
  <c r="Y2365" i="1"/>
  <c r="AF2365" i="1" s="1"/>
  <c r="Y2366" i="1"/>
  <c r="AF2366" i="1" s="1"/>
  <c r="Y2367" i="1"/>
  <c r="AF2367" i="1" s="1"/>
  <c r="Y2368" i="1"/>
  <c r="AF2368" i="1" s="1"/>
  <c r="Y2369" i="1"/>
  <c r="AF2369" i="1" s="1"/>
  <c r="Y2370" i="1"/>
  <c r="AF2370" i="1" s="1"/>
  <c r="Y2371" i="1"/>
  <c r="AF2371" i="1" s="1"/>
  <c r="Y2372" i="1"/>
  <c r="AF2372" i="1" s="1"/>
  <c r="Y2373" i="1"/>
  <c r="AF2373" i="1" s="1"/>
  <c r="Y2374" i="1"/>
  <c r="AF2374" i="1" s="1"/>
  <c r="Y2375" i="1"/>
  <c r="AF2375" i="1" s="1"/>
  <c r="Y2376" i="1"/>
  <c r="AF2376" i="1" s="1"/>
  <c r="Y2377" i="1"/>
  <c r="AF2377" i="1" s="1"/>
  <c r="Y2378" i="1"/>
  <c r="AF2378" i="1" s="1"/>
  <c r="Y2379" i="1"/>
  <c r="AF2379" i="1" s="1"/>
  <c r="Y2380" i="1"/>
  <c r="AF2380" i="1" s="1"/>
  <c r="Y2381" i="1"/>
  <c r="AF2381" i="1" s="1"/>
  <c r="Y2382" i="1"/>
  <c r="AF2382" i="1" s="1"/>
  <c r="Y2383" i="1"/>
  <c r="AF2383" i="1" s="1"/>
  <c r="Y2384" i="1"/>
  <c r="AF2384" i="1" s="1"/>
  <c r="Y2385" i="1"/>
  <c r="AF2385" i="1" s="1"/>
  <c r="Y2386" i="1"/>
  <c r="AF2386" i="1" s="1"/>
  <c r="Y2387" i="1"/>
  <c r="AF2387" i="1" s="1"/>
  <c r="Y2388" i="1"/>
  <c r="AF2388" i="1" s="1"/>
  <c r="Y2389" i="1"/>
  <c r="AF2389" i="1" s="1"/>
  <c r="Y2390" i="1"/>
  <c r="AF2390" i="1" s="1"/>
  <c r="Y2391" i="1"/>
  <c r="AF2391" i="1" s="1"/>
  <c r="Y2392" i="1"/>
  <c r="AF2392" i="1" s="1"/>
  <c r="Y2393" i="1"/>
  <c r="AF2393" i="1" s="1"/>
  <c r="Y2394" i="1"/>
  <c r="AF2394" i="1" s="1"/>
  <c r="Y2395" i="1"/>
  <c r="AF2395" i="1" s="1"/>
  <c r="Y2396" i="1"/>
  <c r="AF2396" i="1" s="1"/>
  <c r="Y2397" i="1"/>
  <c r="AF2397" i="1" s="1"/>
  <c r="Y2398" i="1"/>
  <c r="AF2398" i="1" s="1"/>
  <c r="Y2399" i="1"/>
  <c r="AF2399" i="1" s="1"/>
  <c r="Y2400" i="1"/>
  <c r="AF2400" i="1" s="1"/>
  <c r="Y2401" i="1"/>
  <c r="AF2401" i="1" s="1"/>
  <c r="Y2402" i="1"/>
  <c r="AF2402" i="1" s="1"/>
  <c r="Y2403" i="1"/>
  <c r="AF2403" i="1" s="1"/>
  <c r="Y2404" i="1"/>
  <c r="AF2404" i="1" s="1"/>
  <c r="Y2405" i="1"/>
  <c r="AF2405" i="1" s="1"/>
  <c r="Y2406" i="1"/>
  <c r="AF2406" i="1" s="1"/>
  <c r="Y2407" i="1"/>
  <c r="AF2407" i="1" s="1"/>
  <c r="Y2408" i="1"/>
  <c r="AF2408" i="1" s="1"/>
  <c r="Y2409" i="1"/>
  <c r="AF2409" i="1" s="1"/>
  <c r="Y2410" i="1"/>
  <c r="AF2410" i="1" s="1"/>
  <c r="Y2411" i="1"/>
  <c r="AF2411" i="1" s="1"/>
  <c r="Y2412" i="1"/>
  <c r="AF2412" i="1" s="1"/>
  <c r="Y2413" i="1"/>
  <c r="AF2413" i="1" s="1"/>
  <c r="Y2414" i="1"/>
  <c r="AF2414" i="1" s="1"/>
  <c r="Y2415" i="1"/>
  <c r="AF2415" i="1" s="1"/>
  <c r="Y2416" i="1"/>
  <c r="AF2416" i="1" s="1"/>
  <c r="Y2417" i="1"/>
  <c r="AF2417" i="1" s="1"/>
  <c r="Y2418" i="1"/>
  <c r="AF2418" i="1" s="1"/>
  <c r="Y2419" i="1"/>
  <c r="AF2419" i="1" s="1"/>
  <c r="Y2420" i="1"/>
  <c r="AF2420" i="1" s="1"/>
  <c r="Y2421" i="1"/>
  <c r="AF2421" i="1" s="1"/>
  <c r="Y2422" i="1"/>
  <c r="AF2422" i="1" s="1"/>
  <c r="Y2423" i="1"/>
  <c r="AF2423" i="1" s="1"/>
  <c r="Y2424" i="1"/>
  <c r="AF2424" i="1" s="1"/>
  <c r="Y2425" i="1"/>
  <c r="AF2425" i="1" s="1"/>
  <c r="Y2426" i="1"/>
  <c r="AF2426" i="1" s="1"/>
  <c r="Y2427" i="1"/>
  <c r="AF2427" i="1" s="1"/>
  <c r="Y2428" i="1"/>
  <c r="AF2428" i="1" s="1"/>
  <c r="Y2429" i="1"/>
  <c r="AF2429" i="1" s="1"/>
  <c r="Y2430" i="1"/>
  <c r="AF2430" i="1" s="1"/>
  <c r="Y2431" i="1"/>
  <c r="AF2431" i="1" s="1"/>
  <c r="Y2432" i="1"/>
  <c r="AF2432" i="1" s="1"/>
  <c r="Y2433" i="1"/>
  <c r="AF2433" i="1" s="1"/>
  <c r="Y2434" i="1"/>
  <c r="AF2434" i="1" s="1"/>
  <c r="Y2435" i="1"/>
  <c r="AF2435" i="1" s="1"/>
  <c r="Y2436" i="1"/>
  <c r="AF2436" i="1" s="1"/>
  <c r="Y2437" i="1"/>
  <c r="AF2437" i="1" s="1"/>
  <c r="Y2438" i="1"/>
  <c r="AF2438" i="1" s="1"/>
  <c r="Y2439" i="1"/>
  <c r="AF2439" i="1" s="1"/>
  <c r="Y2440" i="1"/>
  <c r="AF2440" i="1" s="1"/>
  <c r="Y2441" i="1"/>
  <c r="AF2441" i="1" s="1"/>
  <c r="Y2442" i="1"/>
  <c r="AF2442" i="1" s="1"/>
  <c r="Y2443" i="1"/>
  <c r="AF2443" i="1" s="1"/>
  <c r="Y2444" i="1"/>
  <c r="AF2444" i="1" s="1"/>
  <c r="Y2445" i="1"/>
  <c r="AF2445" i="1" s="1"/>
  <c r="Y2446" i="1"/>
  <c r="AF2446" i="1" s="1"/>
  <c r="Y2447" i="1"/>
  <c r="AF2447" i="1" s="1"/>
  <c r="Y2448" i="1"/>
  <c r="AF2448" i="1" s="1"/>
  <c r="Y2449" i="1"/>
  <c r="AF2449" i="1" s="1"/>
  <c r="Y2450" i="1"/>
  <c r="AF2450" i="1" s="1"/>
  <c r="Y2451" i="1"/>
  <c r="AF2451" i="1" s="1"/>
  <c r="Y2452" i="1"/>
  <c r="AF2452" i="1" s="1"/>
  <c r="Y2453" i="1"/>
  <c r="AF2453" i="1" s="1"/>
  <c r="Y2454" i="1"/>
  <c r="AF2454" i="1" s="1"/>
  <c r="Y2455" i="1"/>
  <c r="AF2455" i="1" s="1"/>
  <c r="Y2456" i="1"/>
  <c r="AF2456" i="1" s="1"/>
  <c r="Y2457" i="1"/>
  <c r="AF2457" i="1" s="1"/>
  <c r="Y2458" i="1"/>
  <c r="AF2458" i="1" s="1"/>
  <c r="Y2459" i="1"/>
  <c r="AF2459" i="1" s="1"/>
  <c r="Y2460" i="1"/>
  <c r="AF2460" i="1" s="1"/>
  <c r="Y2461" i="1"/>
  <c r="AF2461" i="1" s="1"/>
  <c r="Y2462" i="1"/>
  <c r="AF2462" i="1" s="1"/>
  <c r="Y2463" i="1"/>
  <c r="AF2463" i="1" s="1"/>
  <c r="Y2464" i="1"/>
  <c r="AF2464" i="1" s="1"/>
  <c r="Y2465" i="1"/>
  <c r="AF2465" i="1" s="1"/>
  <c r="Y2466" i="1"/>
  <c r="AF2466" i="1" s="1"/>
  <c r="Y2467" i="1"/>
  <c r="AF2467" i="1" s="1"/>
  <c r="Y2468" i="1"/>
  <c r="AF2468" i="1" s="1"/>
  <c r="Y2469" i="1"/>
  <c r="AF2469" i="1" s="1"/>
  <c r="Y2470" i="1"/>
  <c r="AF2470" i="1" s="1"/>
  <c r="Y2471" i="1"/>
  <c r="AF2471" i="1" s="1"/>
  <c r="Y2472" i="1"/>
  <c r="AF2472" i="1" s="1"/>
  <c r="Y2473" i="1"/>
  <c r="AF2473" i="1" s="1"/>
  <c r="Y2474" i="1"/>
  <c r="AF2474" i="1" s="1"/>
  <c r="Y2475" i="1"/>
  <c r="AF2475" i="1" s="1"/>
  <c r="Y2476" i="1"/>
  <c r="AF2476" i="1" s="1"/>
  <c r="Y2477" i="1"/>
  <c r="AF2477" i="1" s="1"/>
  <c r="Y2478" i="1"/>
  <c r="AF2478" i="1" s="1"/>
  <c r="Y2479" i="1"/>
  <c r="AF2479" i="1" s="1"/>
  <c r="Y2480" i="1"/>
  <c r="AF2480" i="1" s="1"/>
  <c r="Y2481" i="1"/>
  <c r="AF2481" i="1" s="1"/>
  <c r="Y2482" i="1"/>
  <c r="AF2482" i="1" s="1"/>
  <c r="Y2483" i="1"/>
  <c r="AF2483" i="1" s="1"/>
  <c r="Y2484" i="1"/>
  <c r="AF2484" i="1" s="1"/>
  <c r="Y2485" i="1"/>
  <c r="AF2485" i="1" s="1"/>
  <c r="Y2486" i="1"/>
  <c r="AF2486" i="1" s="1"/>
  <c r="Y2487" i="1"/>
  <c r="AF2487" i="1" s="1"/>
  <c r="Y2488" i="1"/>
  <c r="AF2488" i="1" s="1"/>
  <c r="Y2489" i="1"/>
  <c r="AF2489" i="1" s="1"/>
  <c r="Y2490" i="1"/>
  <c r="AF2490" i="1" s="1"/>
  <c r="Y2491" i="1"/>
  <c r="AF2491" i="1" s="1"/>
  <c r="Y2492" i="1"/>
  <c r="AF2492" i="1" s="1"/>
  <c r="Y2493" i="1"/>
  <c r="AF2493" i="1" s="1"/>
  <c r="Y2494" i="1"/>
  <c r="AF2494" i="1" s="1"/>
  <c r="Y2495" i="1"/>
  <c r="AF2495" i="1" s="1"/>
  <c r="Y2496" i="1"/>
  <c r="AF2496" i="1" s="1"/>
  <c r="Y2497" i="1"/>
  <c r="AF2497" i="1" s="1"/>
  <c r="Y2498" i="1"/>
  <c r="AF2498" i="1" s="1"/>
  <c r="Y2499" i="1"/>
  <c r="AF2499" i="1" s="1"/>
  <c r="Y2500" i="1"/>
  <c r="AF2500" i="1" s="1"/>
  <c r="Y2501" i="1"/>
  <c r="AF2501" i="1" s="1"/>
  <c r="Y2502" i="1"/>
  <c r="AF2502" i="1" s="1"/>
  <c r="Y2503" i="1"/>
  <c r="AF2503" i="1" s="1"/>
  <c r="Y2504" i="1"/>
  <c r="AF2504" i="1" s="1"/>
  <c r="Y2505" i="1"/>
  <c r="AF2505" i="1" s="1"/>
  <c r="Y2506" i="1"/>
  <c r="AF2506" i="1" s="1"/>
  <c r="Y2507" i="1"/>
  <c r="AF2507" i="1" s="1"/>
  <c r="Y2508" i="1"/>
  <c r="AF2508" i="1" s="1"/>
  <c r="Y2509" i="1"/>
  <c r="AF2509" i="1" s="1"/>
  <c r="Y2510" i="1"/>
  <c r="AF2510" i="1" s="1"/>
  <c r="Y2511" i="1"/>
  <c r="AF2511" i="1" s="1"/>
  <c r="Y2512" i="1"/>
  <c r="AF2512" i="1" s="1"/>
  <c r="Y2513" i="1"/>
  <c r="AF2513" i="1" s="1"/>
  <c r="Y2514" i="1"/>
  <c r="AF2514" i="1" s="1"/>
  <c r="Y2515" i="1"/>
  <c r="AF2515" i="1" s="1"/>
  <c r="Y2516" i="1"/>
  <c r="AF2516" i="1" s="1"/>
  <c r="Y2517" i="1"/>
  <c r="AF2517" i="1" s="1"/>
  <c r="Y2518" i="1"/>
  <c r="AF2518" i="1" s="1"/>
  <c r="Y2519" i="1"/>
  <c r="AF2519" i="1" s="1"/>
  <c r="Y2520" i="1"/>
  <c r="AF2520" i="1" s="1"/>
  <c r="Y2521" i="1"/>
  <c r="AF2521" i="1" s="1"/>
  <c r="Y2522" i="1"/>
  <c r="AF2522" i="1" s="1"/>
  <c r="Y2523" i="1"/>
  <c r="AF2523" i="1" s="1"/>
  <c r="Y2524" i="1"/>
  <c r="AF2524" i="1" s="1"/>
  <c r="Y2525" i="1"/>
  <c r="AF2525" i="1" s="1"/>
  <c r="Y2526" i="1"/>
  <c r="AF2526" i="1" s="1"/>
  <c r="Y2527" i="1"/>
  <c r="AF2527" i="1" s="1"/>
  <c r="Y2528" i="1"/>
  <c r="AF2528" i="1" s="1"/>
  <c r="Y2529" i="1"/>
  <c r="AF2529" i="1" s="1"/>
  <c r="Y2530" i="1"/>
  <c r="AF2530" i="1" s="1"/>
  <c r="Y2531" i="1"/>
  <c r="AF2531" i="1" s="1"/>
  <c r="Y2532" i="1"/>
  <c r="AF2532" i="1" s="1"/>
  <c r="Y2533" i="1"/>
  <c r="AF2533" i="1" s="1"/>
  <c r="Y2534" i="1"/>
  <c r="AF2534" i="1" s="1"/>
  <c r="Y2535" i="1"/>
  <c r="AF2535" i="1" s="1"/>
  <c r="Y2536" i="1"/>
  <c r="AF2536" i="1" s="1"/>
  <c r="Y2537" i="1"/>
  <c r="AF2537" i="1" s="1"/>
  <c r="Y2538" i="1"/>
  <c r="AF2538" i="1" s="1"/>
  <c r="Y2539" i="1"/>
  <c r="AF2539" i="1" s="1"/>
  <c r="Y2540" i="1"/>
  <c r="AF2540" i="1" s="1"/>
  <c r="Y2541" i="1"/>
  <c r="AF2541" i="1" s="1"/>
  <c r="Y2542" i="1"/>
  <c r="AF2542" i="1" s="1"/>
  <c r="Y2543" i="1"/>
  <c r="AF2543" i="1" s="1"/>
  <c r="Y2544" i="1"/>
  <c r="AF2544" i="1" s="1"/>
  <c r="Y2545" i="1"/>
  <c r="AF2545" i="1" s="1"/>
  <c r="Y2546" i="1"/>
  <c r="AF2546" i="1" s="1"/>
  <c r="Y2547" i="1"/>
  <c r="AF2547" i="1" s="1"/>
  <c r="Y2548" i="1"/>
  <c r="AF2548" i="1" s="1"/>
  <c r="Y2549" i="1"/>
  <c r="AF2549" i="1" s="1"/>
  <c r="Y2550" i="1"/>
  <c r="AF2550" i="1" s="1"/>
  <c r="Y2551" i="1"/>
  <c r="AF2551" i="1" s="1"/>
  <c r="Y2552" i="1"/>
  <c r="AF2552" i="1" s="1"/>
  <c r="Y2553" i="1"/>
  <c r="AF2553" i="1" s="1"/>
  <c r="Y2554" i="1"/>
  <c r="AF2554" i="1" s="1"/>
  <c r="Y2555" i="1"/>
  <c r="AF2555" i="1" s="1"/>
  <c r="Y2556" i="1"/>
  <c r="AF2556" i="1" s="1"/>
  <c r="Y2557" i="1"/>
  <c r="AF2557" i="1" s="1"/>
  <c r="Y2558" i="1"/>
  <c r="AF2558" i="1" s="1"/>
  <c r="Y2559" i="1"/>
  <c r="AF2559" i="1" s="1"/>
  <c r="Y2560" i="1"/>
  <c r="AF2560" i="1" s="1"/>
  <c r="Y2561" i="1"/>
  <c r="AF2561" i="1" s="1"/>
  <c r="Y2562" i="1"/>
  <c r="AF2562" i="1" s="1"/>
  <c r="Y2563" i="1"/>
  <c r="AF2563" i="1" s="1"/>
  <c r="Y2564" i="1"/>
  <c r="AF2564" i="1" s="1"/>
  <c r="Y2565" i="1"/>
  <c r="AF2565" i="1" s="1"/>
  <c r="Y2566" i="1"/>
  <c r="AF2566" i="1" s="1"/>
  <c r="Y2567" i="1"/>
  <c r="AF2567" i="1" s="1"/>
  <c r="Y2568" i="1"/>
  <c r="AF2568" i="1" s="1"/>
  <c r="Y2569" i="1"/>
  <c r="AF2569" i="1" s="1"/>
  <c r="Y2570" i="1"/>
  <c r="AF2570" i="1" s="1"/>
  <c r="Y2571" i="1"/>
  <c r="AF2571" i="1" s="1"/>
  <c r="Y2572" i="1"/>
  <c r="AF2572" i="1" s="1"/>
  <c r="Y2573" i="1"/>
  <c r="AF2573" i="1" s="1"/>
  <c r="Y2574" i="1"/>
  <c r="AF2574" i="1" s="1"/>
  <c r="Y2575" i="1"/>
  <c r="AF2575" i="1" s="1"/>
  <c r="Y2576" i="1"/>
  <c r="AF2576" i="1" s="1"/>
  <c r="Y2577" i="1"/>
  <c r="AF2577" i="1" s="1"/>
  <c r="Y2578" i="1"/>
  <c r="AF2578" i="1" s="1"/>
  <c r="Y2579" i="1"/>
  <c r="AF2579" i="1" s="1"/>
  <c r="Y2580" i="1"/>
  <c r="AF2580" i="1" s="1"/>
  <c r="Y2581" i="1"/>
  <c r="AF2581" i="1" s="1"/>
  <c r="Y2582" i="1"/>
  <c r="AF2582" i="1" s="1"/>
  <c r="Y2583" i="1"/>
  <c r="AF2583" i="1" s="1"/>
  <c r="Y2584" i="1"/>
  <c r="AF2584" i="1" s="1"/>
  <c r="Y2585" i="1"/>
  <c r="AF2585" i="1" s="1"/>
  <c r="Y2586" i="1"/>
  <c r="AF2586" i="1" s="1"/>
  <c r="Y2587" i="1"/>
  <c r="AF2587" i="1" s="1"/>
  <c r="Y2588" i="1"/>
  <c r="AF2588" i="1" s="1"/>
  <c r="Y2589" i="1"/>
  <c r="AF2589" i="1" s="1"/>
  <c r="Y2590" i="1"/>
  <c r="AF2590" i="1" s="1"/>
  <c r="Y2591" i="1"/>
  <c r="AF2591" i="1" s="1"/>
  <c r="Y2592" i="1"/>
  <c r="AF2592" i="1" s="1"/>
  <c r="Y2593" i="1"/>
  <c r="AF2593" i="1" s="1"/>
  <c r="Y2594" i="1"/>
  <c r="AF2594" i="1" s="1"/>
  <c r="Y2595" i="1"/>
  <c r="AF2595" i="1" s="1"/>
  <c r="Y2596" i="1"/>
  <c r="AF2596" i="1" s="1"/>
  <c r="Y2597" i="1"/>
  <c r="AF2597" i="1" s="1"/>
  <c r="Y2598" i="1"/>
  <c r="AF2598" i="1" s="1"/>
  <c r="Y2599" i="1"/>
  <c r="AF2599" i="1" s="1"/>
  <c r="Y2600" i="1"/>
  <c r="AF2600" i="1" s="1"/>
  <c r="Y2601" i="1"/>
  <c r="AF2601" i="1" s="1"/>
  <c r="Y2602" i="1"/>
  <c r="AF2602" i="1" s="1"/>
  <c r="Y2603" i="1"/>
  <c r="AF2603" i="1" s="1"/>
  <c r="Y2604" i="1"/>
  <c r="AF2604" i="1" s="1"/>
  <c r="Y2605" i="1"/>
  <c r="AF2605" i="1" s="1"/>
  <c r="Y2606" i="1"/>
  <c r="AF2606" i="1" s="1"/>
  <c r="Y2607" i="1"/>
  <c r="AF2607" i="1" s="1"/>
  <c r="Y2608" i="1"/>
  <c r="AF2608" i="1" s="1"/>
  <c r="Y2609" i="1"/>
  <c r="AF2609" i="1" s="1"/>
  <c r="Y2610" i="1"/>
  <c r="AF2610" i="1" s="1"/>
  <c r="Y2611" i="1"/>
  <c r="AF2611" i="1" s="1"/>
  <c r="Y2612" i="1"/>
  <c r="AF2612" i="1" s="1"/>
  <c r="Y2613" i="1"/>
  <c r="AF2613" i="1" s="1"/>
  <c r="Y2614" i="1"/>
  <c r="AF2614" i="1" s="1"/>
  <c r="Y2615" i="1"/>
  <c r="AF2615" i="1" s="1"/>
  <c r="Y2616" i="1"/>
  <c r="AF2616" i="1" s="1"/>
  <c r="Y2617" i="1"/>
  <c r="AF2617" i="1" s="1"/>
  <c r="Y2618" i="1"/>
  <c r="AF2618" i="1" s="1"/>
  <c r="Y2619" i="1"/>
  <c r="AF2619" i="1" s="1"/>
  <c r="Y2620" i="1"/>
  <c r="AF2620" i="1" s="1"/>
  <c r="Y2621" i="1"/>
  <c r="AF2621" i="1" s="1"/>
  <c r="Y2622" i="1"/>
  <c r="AF2622" i="1" s="1"/>
  <c r="Y2623" i="1"/>
  <c r="AF2623" i="1" s="1"/>
  <c r="Y2624" i="1"/>
  <c r="AF2624" i="1" s="1"/>
  <c r="Y2625" i="1"/>
  <c r="AF2625" i="1" s="1"/>
  <c r="Y2626" i="1"/>
  <c r="AF2626" i="1" s="1"/>
  <c r="Y2627" i="1"/>
  <c r="AF2627" i="1" s="1"/>
  <c r="Y2628" i="1"/>
  <c r="AF2628" i="1" s="1"/>
  <c r="Y2629" i="1"/>
  <c r="AF2629" i="1" s="1"/>
  <c r="Y2630" i="1"/>
  <c r="AF2630" i="1" s="1"/>
  <c r="Y2631" i="1"/>
  <c r="AF2631" i="1" s="1"/>
  <c r="Y2632" i="1"/>
  <c r="AF2632" i="1" s="1"/>
  <c r="Y2633" i="1"/>
  <c r="AF2633" i="1" s="1"/>
  <c r="Y2634" i="1"/>
  <c r="AF2634" i="1" s="1"/>
  <c r="Y2635" i="1"/>
  <c r="AF2635" i="1" s="1"/>
  <c r="Y2636" i="1"/>
  <c r="AF2636" i="1" s="1"/>
  <c r="Y2637" i="1"/>
  <c r="AF2637" i="1" s="1"/>
  <c r="Y2638" i="1"/>
  <c r="AF2638" i="1" s="1"/>
  <c r="Y2639" i="1"/>
  <c r="AF2639" i="1" s="1"/>
  <c r="Y2640" i="1"/>
  <c r="AF2640" i="1" s="1"/>
  <c r="Y2641" i="1"/>
  <c r="AF2641" i="1" s="1"/>
  <c r="Y2642" i="1"/>
  <c r="AF2642" i="1" s="1"/>
  <c r="Y2643" i="1"/>
  <c r="AF2643" i="1" s="1"/>
  <c r="Y2644" i="1"/>
  <c r="AF2644" i="1" s="1"/>
  <c r="Y2645" i="1"/>
  <c r="AF2645" i="1" s="1"/>
  <c r="Y2646" i="1"/>
  <c r="AF2646" i="1" s="1"/>
  <c r="Y2647" i="1"/>
  <c r="AF2647" i="1" s="1"/>
  <c r="Y2648" i="1"/>
  <c r="AF2648" i="1" s="1"/>
  <c r="Y2649" i="1"/>
  <c r="AF2649" i="1" s="1"/>
  <c r="Y2650" i="1"/>
  <c r="AF2650" i="1" s="1"/>
  <c r="Y2651" i="1"/>
  <c r="AF2651" i="1" s="1"/>
  <c r="Y2652" i="1"/>
  <c r="AF2652" i="1" s="1"/>
  <c r="Y2653" i="1"/>
  <c r="AF2653" i="1" s="1"/>
  <c r="Y2654" i="1"/>
  <c r="AF2654" i="1" s="1"/>
  <c r="Y2655" i="1"/>
  <c r="AF2655" i="1" s="1"/>
  <c r="Y2656" i="1"/>
  <c r="AF2656" i="1" s="1"/>
  <c r="Y2657" i="1"/>
  <c r="AF2657" i="1" s="1"/>
  <c r="Y2658" i="1"/>
  <c r="AF2658" i="1" s="1"/>
  <c r="Y2659" i="1"/>
  <c r="AF2659" i="1" s="1"/>
  <c r="Y2660" i="1"/>
  <c r="AF2660" i="1" s="1"/>
  <c r="Y2661" i="1"/>
  <c r="AF2661" i="1" s="1"/>
  <c r="Y2662" i="1"/>
  <c r="AF2662" i="1" s="1"/>
  <c r="Y2663" i="1"/>
  <c r="AF2663" i="1" s="1"/>
  <c r="Y2664" i="1"/>
  <c r="AF2664" i="1" s="1"/>
  <c r="Y2665" i="1"/>
  <c r="AF2665" i="1" s="1"/>
  <c r="Y2666" i="1"/>
  <c r="AF2666" i="1" s="1"/>
  <c r="Y2667" i="1"/>
  <c r="AF2667" i="1" s="1"/>
  <c r="Y2668" i="1"/>
  <c r="AF2668" i="1" s="1"/>
  <c r="Y2669" i="1"/>
  <c r="AF2669" i="1" s="1"/>
  <c r="Y2670" i="1"/>
  <c r="AF2670" i="1" s="1"/>
  <c r="Y2671" i="1"/>
  <c r="AF2671" i="1" s="1"/>
  <c r="Y2672" i="1"/>
  <c r="AF2672" i="1" s="1"/>
  <c r="Y2673" i="1"/>
  <c r="AF2673" i="1" s="1"/>
  <c r="Y2674" i="1"/>
  <c r="AF2674" i="1" s="1"/>
  <c r="Y2675" i="1"/>
  <c r="AF2675" i="1" s="1"/>
  <c r="Y2676" i="1"/>
  <c r="AF2676" i="1" s="1"/>
  <c r="Y2677" i="1"/>
  <c r="AF2677" i="1" s="1"/>
  <c r="Y2678" i="1"/>
  <c r="AF2678" i="1" s="1"/>
  <c r="Y2679" i="1"/>
  <c r="AF2679" i="1" s="1"/>
  <c r="Y2680" i="1"/>
  <c r="AF2680" i="1" s="1"/>
  <c r="Y2681" i="1"/>
  <c r="AF2681" i="1" s="1"/>
  <c r="Y2682" i="1"/>
  <c r="AF2682" i="1" s="1"/>
  <c r="Y2683" i="1"/>
  <c r="AF2683" i="1" s="1"/>
  <c r="Y2684" i="1"/>
  <c r="AF2684" i="1" s="1"/>
  <c r="Y2685" i="1"/>
  <c r="AF2685" i="1" s="1"/>
  <c r="Y2686" i="1"/>
  <c r="AF2686" i="1" s="1"/>
  <c r="Y2687" i="1"/>
  <c r="AF2687" i="1" s="1"/>
  <c r="Y2688" i="1"/>
  <c r="AF2688" i="1" s="1"/>
  <c r="Y2689" i="1"/>
  <c r="AF2689" i="1" s="1"/>
  <c r="Y2690" i="1"/>
  <c r="AF2690" i="1" s="1"/>
  <c r="Y2691" i="1"/>
  <c r="AF2691" i="1" s="1"/>
  <c r="Y2692" i="1"/>
  <c r="AF2692" i="1" s="1"/>
  <c r="Y2693" i="1"/>
  <c r="AF2693" i="1" s="1"/>
  <c r="Y2694" i="1"/>
  <c r="AF2694" i="1" s="1"/>
  <c r="Y2695" i="1"/>
  <c r="AF2695" i="1" s="1"/>
  <c r="Y2696" i="1"/>
  <c r="AF2696" i="1" s="1"/>
  <c r="Y2697" i="1"/>
  <c r="AF2697" i="1" s="1"/>
  <c r="Y2698" i="1"/>
  <c r="AF2698" i="1" s="1"/>
  <c r="Y2699" i="1"/>
  <c r="AF2699" i="1" s="1"/>
  <c r="Y2700" i="1"/>
  <c r="AF2700" i="1" s="1"/>
  <c r="Y2701" i="1"/>
  <c r="AF2701" i="1" s="1"/>
  <c r="Y2702" i="1"/>
  <c r="AF2702" i="1" s="1"/>
  <c r="Y2703" i="1"/>
  <c r="AF2703" i="1" s="1"/>
  <c r="Y2704" i="1"/>
  <c r="AF2704" i="1" s="1"/>
  <c r="Y2705" i="1"/>
  <c r="AF2705" i="1" s="1"/>
  <c r="Y2706" i="1"/>
  <c r="AF2706" i="1" s="1"/>
  <c r="Y2707" i="1"/>
  <c r="AF2707" i="1" s="1"/>
  <c r="Y2708" i="1"/>
  <c r="AF2708" i="1" s="1"/>
  <c r="Y2709" i="1"/>
  <c r="AF2709" i="1" s="1"/>
  <c r="Y2710" i="1"/>
  <c r="AF2710" i="1" s="1"/>
  <c r="Y2711" i="1"/>
  <c r="AF2711" i="1" s="1"/>
  <c r="Y2712" i="1"/>
  <c r="AF2712" i="1" s="1"/>
  <c r="Y2713" i="1"/>
  <c r="AF2713" i="1" s="1"/>
  <c r="Y2714" i="1"/>
  <c r="AF2714" i="1" s="1"/>
  <c r="Y2715" i="1"/>
  <c r="AF2715" i="1" s="1"/>
  <c r="Y2716" i="1"/>
  <c r="AF2716" i="1" s="1"/>
  <c r="Y2717" i="1"/>
  <c r="AF2717" i="1" s="1"/>
  <c r="Y2718" i="1"/>
  <c r="AF2718" i="1" s="1"/>
  <c r="Y2719" i="1"/>
  <c r="AF2719" i="1" s="1"/>
  <c r="Y2720" i="1"/>
  <c r="AF2720" i="1" s="1"/>
  <c r="Y2721" i="1"/>
  <c r="AF2721" i="1" s="1"/>
  <c r="Y2722" i="1"/>
  <c r="AF2722" i="1" s="1"/>
  <c r="Y2723" i="1"/>
  <c r="AF2723" i="1" s="1"/>
  <c r="Y2724" i="1"/>
  <c r="AF2724" i="1" s="1"/>
  <c r="Y2725" i="1"/>
  <c r="AF2725" i="1" s="1"/>
  <c r="Y2726" i="1"/>
  <c r="AF2726" i="1" s="1"/>
  <c r="Y2727" i="1"/>
  <c r="AF2727" i="1" s="1"/>
  <c r="Y2728" i="1"/>
  <c r="AF2728" i="1" s="1"/>
  <c r="Y2729" i="1"/>
  <c r="AF2729" i="1" s="1"/>
  <c r="Y2730" i="1"/>
  <c r="AF2730" i="1" s="1"/>
  <c r="Y2731" i="1"/>
  <c r="AF2731" i="1" s="1"/>
  <c r="Y2732" i="1"/>
  <c r="AF2732" i="1" s="1"/>
  <c r="Y2733" i="1"/>
  <c r="AF2733" i="1" s="1"/>
  <c r="Y2734" i="1"/>
  <c r="AF2734" i="1" s="1"/>
  <c r="Y2735" i="1"/>
  <c r="AF2735" i="1" s="1"/>
  <c r="Y2736" i="1"/>
  <c r="AF2736" i="1" s="1"/>
  <c r="Y2737" i="1"/>
  <c r="AF2737" i="1" s="1"/>
  <c r="Y2738" i="1"/>
  <c r="AF2738" i="1" s="1"/>
  <c r="Y2739" i="1"/>
  <c r="AF2739" i="1" s="1"/>
  <c r="Y2740" i="1"/>
  <c r="AF2740" i="1" s="1"/>
  <c r="Y2741" i="1"/>
  <c r="AF2741" i="1" s="1"/>
  <c r="Y2742" i="1"/>
  <c r="AF2742" i="1" s="1"/>
  <c r="Y2743" i="1"/>
  <c r="AF2743" i="1" s="1"/>
  <c r="Y2744" i="1"/>
  <c r="AF2744" i="1" s="1"/>
  <c r="Y2745" i="1"/>
  <c r="AF2745" i="1" s="1"/>
  <c r="Y2746" i="1"/>
  <c r="AF2746" i="1" s="1"/>
  <c r="Y2747" i="1"/>
  <c r="AF2747" i="1" s="1"/>
  <c r="Y2748" i="1"/>
  <c r="AF2748" i="1" s="1"/>
  <c r="Y2749" i="1"/>
  <c r="AF2749" i="1" s="1"/>
  <c r="Y2750" i="1"/>
  <c r="AF2750" i="1" s="1"/>
  <c r="Y2751" i="1"/>
  <c r="AF2751" i="1" s="1"/>
  <c r="Y2752" i="1"/>
  <c r="AF2752" i="1" s="1"/>
  <c r="Y2753" i="1"/>
  <c r="AF2753" i="1" s="1"/>
  <c r="Y2754" i="1"/>
  <c r="AF2754" i="1" s="1"/>
  <c r="Y2755" i="1"/>
  <c r="AF2755" i="1" s="1"/>
  <c r="Y2756" i="1"/>
  <c r="AF2756" i="1" s="1"/>
  <c r="Y2757" i="1"/>
  <c r="AF2757" i="1" s="1"/>
  <c r="Y2758" i="1"/>
  <c r="AF2758" i="1" s="1"/>
  <c r="Y2759" i="1"/>
  <c r="AF2759" i="1" s="1"/>
  <c r="Y2760" i="1"/>
  <c r="AF2760" i="1" s="1"/>
  <c r="Y2761" i="1"/>
  <c r="AF2761" i="1" s="1"/>
  <c r="Y2762" i="1"/>
  <c r="AF2762" i="1" s="1"/>
  <c r="Y2763" i="1"/>
  <c r="AF2763" i="1" s="1"/>
  <c r="Y2764" i="1"/>
  <c r="AF2764" i="1" s="1"/>
  <c r="Y2765" i="1"/>
  <c r="AF2765" i="1" s="1"/>
  <c r="Y2766" i="1"/>
  <c r="AF2766" i="1" s="1"/>
  <c r="Y2767" i="1"/>
  <c r="AF2767" i="1" s="1"/>
  <c r="Y2768" i="1"/>
  <c r="AF2768" i="1" s="1"/>
  <c r="Y2769" i="1"/>
  <c r="AF2769" i="1" s="1"/>
  <c r="Y2770" i="1"/>
  <c r="AF2770" i="1" s="1"/>
  <c r="Y2771" i="1"/>
  <c r="AF2771" i="1" s="1"/>
  <c r="Y2772" i="1"/>
  <c r="AF2772" i="1" s="1"/>
  <c r="Y2773" i="1"/>
  <c r="AF2773" i="1" s="1"/>
  <c r="Y2774" i="1"/>
  <c r="AF2774" i="1" s="1"/>
  <c r="Y2775" i="1"/>
  <c r="AF2775" i="1" s="1"/>
  <c r="Y2776" i="1"/>
  <c r="AF2776" i="1" s="1"/>
  <c r="Y2777" i="1"/>
  <c r="AF2777" i="1" s="1"/>
  <c r="Y2778" i="1"/>
  <c r="AF2778" i="1" s="1"/>
  <c r="Y2779" i="1"/>
  <c r="AF2779" i="1" s="1"/>
  <c r="Y2780" i="1"/>
  <c r="AF2780" i="1" s="1"/>
  <c r="Y2781" i="1"/>
  <c r="AF2781" i="1" s="1"/>
  <c r="Y2782" i="1"/>
  <c r="AF2782" i="1" s="1"/>
  <c r="Y2783" i="1"/>
  <c r="AF2783" i="1" s="1"/>
  <c r="Y2784" i="1"/>
  <c r="AF2784" i="1" s="1"/>
  <c r="Y2785" i="1"/>
  <c r="AF2785" i="1" s="1"/>
  <c r="Y2786" i="1"/>
  <c r="AF2786" i="1" s="1"/>
  <c r="Y2787" i="1"/>
  <c r="AF2787" i="1" s="1"/>
  <c r="Y2788" i="1"/>
  <c r="AF2788" i="1" s="1"/>
  <c r="Y2789" i="1"/>
  <c r="AF2789" i="1" s="1"/>
  <c r="Y2790" i="1"/>
  <c r="AF2790" i="1" s="1"/>
  <c r="Y2791" i="1"/>
  <c r="AF2791" i="1" s="1"/>
  <c r="Y2792" i="1"/>
  <c r="AF2792" i="1" s="1"/>
  <c r="Y2793" i="1"/>
  <c r="AF2793" i="1" s="1"/>
  <c r="Y2794" i="1"/>
  <c r="AF2794" i="1" s="1"/>
  <c r="Y2795" i="1"/>
  <c r="AF2795" i="1" s="1"/>
  <c r="Y2796" i="1"/>
  <c r="AF2796" i="1" s="1"/>
  <c r="Y2797" i="1"/>
  <c r="AF2797" i="1" s="1"/>
  <c r="Y2798" i="1"/>
  <c r="AF2798" i="1" s="1"/>
  <c r="Y2799" i="1"/>
  <c r="AF2799" i="1" s="1"/>
  <c r="Y2800" i="1"/>
  <c r="AF2800" i="1" s="1"/>
  <c r="Y2801" i="1"/>
  <c r="AF2801" i="1" s="1"/>
  <c r="Y2802" i="1"/>
  <c r="AF2802" i="1" s="1"/>
  <c r="Y2803" i="1"/>
  <c r="AF2803" i="1" s="1"/>
  <c r="Y2804" i="1"/>
  <c r="AF2804" i="1" s="1"/>
  <c r="Y2805" i="1"/>
  <c r="AF2805" i="1" s="1"/>
  <c r="Y2806" i="1"/>
  <c r="AF2806" i="1" s="1"/>
  <c r="Y2807" i="1"/>
  <c r="AF2807" i="1" s="1"/>
  <c r="Y2808" i="1"/>
  <c r="AF2808" i="1" s="1"/>
  <c r="Y2809" i="1"/>
  <c r="AF2809" i="1" s="1"/>
  <c r="Y2810" i="1"/>
  <c r="AF2810" i="1" s="1"/>
  <c r="Y2811" i="1"/>
  <c r="AF2811" i="1" s="1"/>
  <c r="Y2812" i="1"/>
  <c r="AF2812" i="1" s="1"/>
  <c r="Y2813" i="1"/>
  <c r="AF2813" i="1" s="1"/>
  <c r="Y2814" i="1"/>
  <c r="AF2814" i="1" s="1"/>
  <c r="Y2815" i="1"/>
  <c r="AF2815" i="1" s="1"/>
  <c r="Y2816" i="1"/>
  <c r="AF2816" i="1" s="1"/>
  <c r="Y2817" i="1"/>
  <c r="AF2817" i="1" s="1"/>
  <c r="Y2818" i="1"/>
  <c r="AF2818" i="1" s="1"/>
  <c r="Y2819" i="1"/>
  <c r="AF2819" i="1" s="1"/>
  <c r="Y2820" i="1"/>
  <c r="AF2820" i="1" s="1"/>
  <c r="Y2821" i="1"/>
  <c r="AF2821" i="1" s="1"/>
  <c r="Y2822" i="1"/>
  <c r="AF2822" i="1" s="1"/>
  <c r="Y2823" i="1"/>
  <c r="AF2823" i="1" s="1"/>
  <c r="Y2824" i="1"/>
  <c r="AF2824" i="1" s="1"/>
  <c r="Y2825" i="1"/>
  <c r="AF2825" i="1" s="1"/>
  <c r="Y2826" i="1"/>
  <c r="AF2826" i="1" s="1"/>
  <c r="Y2827" i="1"/>
  <c r="AF2827" i="1" s="1"/>
  <c r="Y2828" i="1"/>
  <c r="AF2828" i="1" s="1"/>
  <c r="Y2829" i="1"/>
  <c r="AF2829" i="1" s="1"/>
  <c r="Y2830" i="1"/>
  <c r="AF2830" i="1" s="1"/>
  <c r="Y2831" i="1"/>
  <c r="AF2831" i="1" s="1"/>
  <c r="Y2832" i="1"/>
  <c r="AF2832" i="1" s="1"/>
  <c r="Y2833" i="1"/>
  <c r="AF2833" i="1" s="1"/>
  <c r="Y2834" i="1"/>
  <c r="AF2834" i="1" s="1"/>
  <c r="Y2835" i="1"/>
  <c r="AF2835" i="1" s="1"/>
  <c r="Y2836" i="1"/>
  <c r="AF2836" i="1" s="1"/>
  <c r="Y2837" i="1"/>
  <c r="AF2837" i="1" s="1"/>
  <c r="Y2838" i="1"/>
  <c r="AF2838" i="1" s="1"/>
  <c r="Y2839" i="1"/>
  <c r="AF2839" i="1" s="1"/>
  <c r="Y2840" i="1"/>
  <c r="AF2840" i="1" s="1"/>
  <c r="Y2841" i="1"/>
  <c r="AF2841" i="1" s="1"/>
  <c r="Y2842" i="1"/>
  <c r="AF2842" i="1" s="1"/>
  <c r="Y2843" i="1"/>
  <c r="AF2843" i="1" s="1"/>
  <c r="Y2844" i="1"/>
  <c r="AF2844" i="1" s="1"/>
  <c r="Y2845" i="1"/>
  <c r="AF2845" i="1" s="1"/>
  <c r="Y2846" i="1"/>
  <c r="AF2846" i="1" s="1"/>
  <c r="Y2847" i="1"/>
  <c r="AF2847" i="1" s="1"/>
  <c r="Y2848" i="1"/>
  <c r="AF2848" i="1" s="1"/>
  <c r="Y2849" i="1"/>
  <c r="AF2849" i="1" s="1"/>
  <c r="Y2850" i="1"/>
  <c r="AF2850" i="1" s="1"/>
  <c r="Y2851" i="1"/>
  <c r="AF2851" i="1" s="1"/>
  <c r="Y2852" i="1"/>
  <c r="AF2852" i="1" s="1"/>
  <c r="Y2853" i="1"/>
  <c r="AF2853" i="1" s="1"/>
  <c r="Y2854" i="1"/>
  <c r="AF2854" i="1" s="1"/>
  <c r="Y2855" i="1"/>
  <c r="AF2855" i="1" s="1"/>
  <c r="Y2856" i="1"/>
  <c r="AF2856" i="1" s="1"/>
  <c r="Y2857" i="1"/>
  <c r="AF2857" i="1" s="1"/>
  <c r="Y2858" i="1"/>
  <c r="AF2858" i="1" s="1"/>
  <c r="Y2859" i="1"/>
  <c r="AF2859" i="1" s="1"/>
  <c r="Y2860" i="1"/>
  <c r="AF2860" i="1" s="1"/>
  <c r="Y2861" i="1"/>
  <c r="AF2861" i="1" s="1"/>
  <c r="Y2862" i="1"/>
  <c r="AF2862" i="1" s="1"/>
  <c r="Y2863" i="1"/>
  <c r="AF2863" i="1" s="1"/>
  <c r="Y2864" i="1"/>
  <c r="AF2864" i="1" s="1"/>
  <c r="Y2865" i="1"/>
  <c r="AF2865" i="1" s="1"/>
  <c r="Y2866" i="1"/>
  <c r="AF2866" i="1" s="1"/>
  <c r="Y2867" i="1"/>
  <c r="AF2867" i="1" s="1"/>
  <c r="Y2868" i="1"/>
  <c r="AF2868" i="1" s="1"/>
  <c r="Y2869" i="1"/>
  <c r="AF2869" i="1" s="1"/>
  <c r="Y2870" i="1"/>
  <c r="AF2870" i="1" s="1"/>
  <c r="Y2871" i="1"/>
  <c r="AF2871" i="1" s="1"/>
  <c r="Y2872" i="1"/>
  <c r="AF2872" i="1" s="1"/>
  <c r="Y2873" i="1"/>
  <c r="AF2873" i="1" s="1"/>
  <c r="Y2874" i="1"/>
  <c r="AF2874" i="1" s="1"/>
  <c r="Y2875" i="1"/>
  <c r="AF2875" i="1" s="1"/>
  <c r="Y2876" i="1"/>
  <c r="AF2876" i="1" s="1"/>
  <c r="Y2877" i="1"/>
  <c r="AF2877" i="1" s="1"/>
  <c r="Y2878" i="1"/>
  <c r="AF2878" i="1" s="1"/>
  <c r="Y2879" i="1"/>
  <c r="AF2879" i="1" s="1"/>
  <c r="Y2880" i="1"/>
  <c r="AF2880" i="1" s="1"/>
  <c r="Y2881" i="1"/>
  <c r="AF2881" i="1" s="1"/>
  <c r="Y2882" i="1"/>
  <c r="AF2882" i="1" s="1"/>
  <c r="Y2883" i="1"/>
  <c r="AF2883" i="1" s="1"/>
  <c r="Y2884" i="1"/>
  <c r="AF2884" i="1" s="1"/>
  <c r="Y2885" i="1"/>
  <c r="AF2885" i="1" s="1"/>
  <c r="Y2886" i="1"/>
  <c r="AF2886" i="1" s="1"/>
  <c r="Y2887" i="1"/>
  <c r="AF2887" i="1" s="1"/>
  <c r="Y2888" i="1"/>
  <c r="AF2888" i="1" s="1"/>
  <c r="Y2889" i="1"/>
  <c r="AF2889" i="1" s="1"/>
  <c r="Y2890" i="1"/>
  <c r="AF2890" i="1" s="1"/>
  <c r="Y2891" i="1"/>
  <c r="AF2891" i="1" s="1"/>
  <c r="Y2892" i="1"/>
  <c r="AF2892" i="1" s="1"/>
  <c r="Y2893" i="1"/>
  <c r="AF2893" i="1" s="1"/>
  <c r="Y2894" i="1"/>
  <c r="AF2894" i="1" s="1"/>
  <c r="Y2895" i="1"/>
  <c r="AF2895" i="1" s="1"/>
  <c r="Y2896" i="1"/>
  <c r="AF2896" i="1" s="1"/>
  <c r="Y2897" i="1"/>
  <c r="AF2897" i="1" s="1"/>
  <c r="Y2898" i="1"/>
  <c r="AF2898" i="1" s="1"/>
  <c r="Y2899" i="1"/>
  <c r="AF2899" i="1" s="1"/>
  <c r="Y2900" i="1"/>
  <c r="AF2900" i="1" s="1"/>
  <c r="Y2901" i="1"/>
  <c r="AF2901" i="1" s="1"/>
  <c r="Y2902" i="1"/>
  <c r="AF2902" i="1" s="1"/>
  <c r="Y2903" i="1"/>
  <c r="AF2903" i="1" s="1"/>
  <c r="Y2904" i="1"/>
  <c r="AF2904" i="1" s="1"/>
  <c r="Y2905" i="1"/>
  <c r="AF2905" i="1" s="1"/>
  <c r="Y2906" i="1"/>
  <c r="AF2906" i="1" s="1"/>
  <c r="Y2907" i="1"/>
  <c r="AF2907" i="1" s="1"/>
  <c r="Y2908" i="1"/>
  <c r="AF2908" i="1" s="1"/>
  <c r="Y2909" i="1"/>
  <c r="AF2909" i="1" s="1"/>
  <c r="Y2910" i="1"/>
  <c r="AF2910" i="1" s="1"/>
  <c r="Y2911" i="1"/>
  <c r="AF2911" i="1" s="1"/>
  <c r="Y2912" i="1"/>
  <c r="AF2912" i="1" s="1"/>
  <c r="Y2913" i="1"/>
  <c r="AF2913" i="1" s="1"/>
  <c r="Y2914" i="1"/>
  <c r="AF2914" i="1" s="1"/>
  <c r="Y2915" i="1"/>
  <c r="AF2915" i="1" s="1"/>
  <c r="Y2916" i="1"/>
  <c r="AF2916" i="1" s="1"/>
  <c r="Y2917" i="1"/>
  <c r="AF2917" i="1" s="1"/>
  <c r="Y2918" i="1"/>
  <c r="AF2918" i="1" s="1"/>
  <c r="Y2919" i="1"/>
  <c r="AF2919" i="1" s="1"/>
  <c r="Y2920" i="1"/>
  <c r="AF2920" i="1" s="1"/>
  <c r="Y2921" i="1"/>
  <c r="AF2921" i="1" s="1"/>
  <c r="Y2922" i="1"/>
  <c r="AF2922" i="1" s="1"/>
  <c r="Y2923" i="1"/>
  <c r="AF2923" i="1" s="1"/>
  <c r="Y2924" i="1"/>
  <c r="AF2924" i="1" s="1"/>
  <c r="Y2925" i="1"/>
  <c r="AF2925" i="1" s="1"/>
  <c r="Y2926" i="1"/>
  <c r="AF2926" i="1" s="1"/>
  <c r="Y2927" i="1"/>
  <c r="AF2927" i="1" s="1"/>
  <c r="Y2928" i="1"/>
  <c r="AF2928" i="1" s="1"/>
  <c r="Y2929" i="1"/>
  <c r="AF2929" i="1" s="1"/>
  <c r="Y2930" i="1"/>
  <c r="AF2930" i="1" s="1"/>
  <c r="Y2931" i="1"/>
  <c r="AF2931" i="1" s="1"/>
  <c r="Y2932" i="1"/>
  <c r="AF2932" i="1" s="1"/>
  <c r="Y2933" i="1"/>
  <c r="AF2933" i="1" s="1"/>
  <c r="Y2934" i="1"/>
  <c r="AF2934" i="1" s="1"/>
  <c r="Y2935" i="1"/>
  <c r="AF2935" i="1" s="1"/>
  <c r="Y2936" i="1"/>
  <c r="AF2936" i="1" s="1"/>
  <c r="Y2937" i="1"/>
  <c r="AF2937" i="1" s="1"/>
  <c r="Y2938" i="1"/>
  <c r="AF2938" i="1" s="1"/>
  <c r="Y2939" i="1"/>
  <c r="AF2939" i="1" s="1"/>
  <c r="Y2940" i="1"/>
  <c r="AF2940" i="1" s="1"/>
  <c r="Y2941" i="1"/>
  <c r="AF2941" i="1" s="1"/>
  <c r="Y2942" i="1"/>
  <c r="AF2942" i="1" s="1"/>
  <c r="Y2943" i="1"/>
  <c r="AF2943" i="1" s="1"/>
  <c r="Y2944" i="1"/>
  <c r="AF2944" i="1" s="1"/>
  <c r="Y2945" i="1"/>
  <c r="AF2945" i="1" s="1"/>
  <c r="Y2946" i="1"/>
  <c r="AF2946" i="1" s="1"/>
  <c r="Y2947" i="1"/>
  <c r="AF2947" i="1" s="1"/>
  <c r="Y2948" i="1"/>
  <c r="AF2948" i="1" s="1"/>
  <c r="Y2949" i="1"/>
  <c r="AF2949" i="1" s="1"/>
  <c r="Y2950" i="1"/>
  <c r="AF2950" i="1" s="1"/>
  <c r="Y2951" i="1"/>
  <c r="AF2951" i="1" s="1"/>
  <c r="Y2952" i="1"/>
  <c r="AF2952" i="1" s="1"/>
  <c r="Y2953" i="1"/>
  <c r="AF2953" i="1" s="1"/>
  <c r="Y2954" i="1"/>
  <c r="AF2954" i="1" s="1"/>
  <c r="Y2955" i="1"/>
  <c r="AF2955" i="1" s="1"/>
  <c r="Y2956" i="1"/>
  <c r="AF2956" i="1" s="1"/>
  <c r="Y2957" i="1"/>
  <c r="AF2957" i="1" s="1"/>
  <c r="Y2958" i="1"/>
  <c r="AF2958" i="1" s="1"/>
  <c r="Y2959" i="1"/>
  <c r="AF2959" i="1" s="1"/>
  <c r="Y2960" i="1"/>
  <c r="AF2960" i="1" s="1"/>
  <c r="Y2961" i="1"/>
  <c r="AF2961" i="1" s="1"/>
  <c r="Y2962" i="1"/>
  <c r="AF2962" i="1" s="1"/>
  <c r="Y2963" i="1"/>
  <c r="AF2963" i="1" s="1"/>
  <c r="Y2964" i="1"/>
  <c r="AF2964" i="1" s="1"/>
  <c r="Y2965" i="1"/>
  <c r="AF2965" i="1" s="1"/>
  <c r="Y2966" i="1"/>
  <c r="AF2966" i="1" s="1"/>
  <c r="Y2967" i="1"/>
  <c r="AF2967" i="1" s="1"/>
  <c r="Y2968" i="1"/>
  <c r="AF2968" i="1" s="1"/>
  <c r="Y2969" i="1"/>
  <c r="AF2969" i="1" s="1"/>
  <c r="Y2970" i="1"/>
  <c r="AF2970" i="1" s="1"/>
  <c r="Y2971" i="1"/>
  <c r="AF2971" i="1" s="1"/>
  <c r="Y2972" i="1"/>
  <c r="AF2972" i="1" s="1"/>
  <c r="Y2973" i="1"/>
  <c r="AF2973" i="1" s="1"/>
  <c r="Y2974" i="1"/>
  <c r="AF2974" i="1" s="1"/>
  <c r="Y2975" i="1"/>
  <c r="AF2975" i="1" s="1"/>
  <c r="Y2976" i="1"/>
  <c r="AF2976" i="1" s="1"/>
  <c r="Y2977" i="1"/>
  <c r="AF2977" i="1" s="1"/>
  <c r="Y2978" i="1"/>
  <c r="AF2978" i="1" s="1"/>
  <c r="Y2979" i="1"/>
  <c r="AF2979" i="1" s="1"/>
  <c r="Y2980" i="1"/>
  <c r="AF2980" i="1" s="1"/>
  <c r="Y2981" i="1"/>
  <c r="AF2981" i="1" s="1"/>
  <c r="Y2982" i="1"/>
  <c r="AF2982" i="1" s="1"/>
  <c r="Y2983" i="1"/>
  <c r="AF2983" i="1" s="1"/>
  <c r="Y2984" i="1"/>
  <c r="AF2984" i="1" s="1"/>
  <c r="Y2985" i="1"/>
  <c r="AF2985" i="1" s="1"/>
  <c r="Y2986" i="1"/>
  <c r="AF2986" i="1" s="1"/>
  <c r="Y2987" i="1"/>
  <c r="AF2987" i="1" s="1"/>
  <c r="Y2988" i="1"/>
  <c r="AF2988" i="1" s="1"/>
  <c r="Y2989" i="1"/>
  <c r="AF2989" i="1" s="1"/>
  <c r="Y2990" i="1"/>
  <c r="AF2990" i="1" s="1"/>
  <c r="Y2991" i="1"/>
  <c r="AF2991" i="1" s="1"/>
  <c r="Y2992" i="1"/>
  <c r="AF2992" i="1" s="1"/>
  <c r="Y2993" i="1"/>
  <c r="AF2993" i="1" s="1"/>
  <c r="Y2994" i="1"/>
  <c r="AF2994" i="1" s="1"/>
  <c r="Y2995" i="1"/>
  <c r="AF2995" i="1" s="1"/>
  <c r="Y2996" i="1"/>
  <c r="AF2996" i="1" s="1"/>
  <c r="Y2997" i="1"/>
  <c r="AF2997" i="1" s="1"/>
  <c r="Y2998" i="1"/>
  <c r="AF2998" i="1" s="1"/>
  <c r="Y2999" i="1"/>
  <c r="AF2999" i="1" s="1"/>
  <c r="Y3000" i="1"/>
  <c r="AF3000" i="1" s="1"/>
  <c r="Y3001" i="1"/>
  <c r="AF3001" i="1" s="1"/>
  <c r="Y3002" i="1"/>
  <c r="AF3002" i="1" s="1"/>
  <c r="Y3003" i="1"/>
  <c r="AF3003" i="1" s="1"/>
  <c r="Y3004" i="1"/>
  <c r="AF3004" i="1" s="1"/>
  <c r="Y3005" i="1"/>
  <c r="AF3005" i="1" s="1"/>
  <c r="Y3006" i="1"/>
  <c r="AF3006" i="1" s="1"/>
  <c r="Y3007" i="1"/>
  <c r="AF3007" i="1" s="1"/>
  <c r="Y3008" i="1"/>
  <c r="AF3008" i="1" s="1"/>
  <c r="Y3009" i="1"/>
  <c r="AF3009" i="1" s="1"/>
  <c r="Y3010" i="1"/>
  <c r="AF3010" i="1" s="1"/>
  <c r="Y3011" i="1"/>
  <c r="AF3011" i="1" s="1"/>
  <c r="Y3012" i="1"/>
  <c r="AF3012" i="1" s="1"/>
  <c r="Y3013" i="1"/>
  <c r="AF3013" i="1" s="1"/>
  <c r="Y3014" i="1"/>
  <c r="AF3014" i="1" s="1"/>
  <c r="Y3015" i="1"/>
  <c r="AF3015" i="1" s="1"/>
  <c r="Y3016" i="1"/>
  <c r="AF3016" i="1" s="1"/>
  <c r="Y3017" i="1"/>
  <c r="AF3017" i="1" s="1"/>
  <c r="Y3018" i="1"/>
  <c r="AF3018" i="1" s="1"/>
  <c r="Y3019" i="1"/>
  <c r="AF3019" i="1" s="1"/>
  <c r="Y3020" i="1"/>
  <c r="AF3020" i="1" s="1"/>
  <c r="Y3021" i="1"/>
  <c r="AF3021" i="1" s="1"/>
  <c r="Y3022" i="1"/>
  <c r="AF3022" i="1" s="1"/>
  <c r="Y3023" i="1"/>
  <c r="AF3023" i="1" s="1"/>
  <c r="Y3024" i="1"/>
  <c r="AF3024" i="1" s="1"/>
  <c r="Y3025" i="1"/>
  <c r="AF3025" i="1" s="1"/>
  <c r="Y3026" i="1"/>
  <c r="AF3026" i="1" s="1"/>
  <c r="Y3027" i="1"/>
  <c r="AF3027" i="1" s="1"/>
  <c r="Y3028" i="1"/>
  <c r="AF3028" i="1" s="1"/>
  <c r="Y3029" i="1"/>
  <c r="AF3029" i="1" s="1"/>
  <c r="Y3030" i="1"/>
  <c r="AF3030" i="1" s="1"/>
  <c r="Y3031" i="1"/>
  <c r="AF3031" i="1" s="1"/>
  <c r="Y3032" i="1"/>
  <c r="AF3032" i="1" s="1"/>
  <c r="Y3033" i="1"/>
  <c r="AF3033" i="1" s="1"/>
  <c r="Y3034" i="1"/>
  <c r="AF3034" i="1" s="1"/>
  <c r="Y3035" i="1"/>
  <c r="AF3035" i="1" s="1"/>
  <c r="Y3036" i="1"/>
  <c r="AF3036" i="1" s="1"/>
  <c r="Y3037" i="1"/>
  <c r="AF3037" i="1" s="1"/>
  <c r="Y3038" i="1"/>
  <c r="AF3038" i="1" s="1"/>
  <c r="Y3039" i="1"/>
  <c r="AF3039" i="1" s="1"/>
  <c r="Y3040" i="1"/>
  <c r="AF3040" i="1" s="1"/>
  <c r="Y3041" i="1"/>
  <c r="AF3041" i="1" s="1"/>
  <c r="Y3042" i="1"/>
  <c r="AF3042" i="1" s="1"/>
  <c r="Y3043" i="1"/>
  <c r="AF3043" i="1" s="1"/>
  <c r="Y3044" i="1"/>
  <c r="AF3044" i="1" s="1"/>
  <c r="Y3045" i="1"/>
  <c r="AF3045" i="1" s="1"/>
  <c r="Y3046" i="1"/>
  <c r="AF3046" i="1" s="1"/>
  <c r="Y3047" i="1"/>
  <c r="AF3047" i="1" s="1"/>
  <c r="Y3048" i="1"/>
  <c r="AF3048" i="1" s="1"/>
  <c r="Y3049" i="1"/>
  <c r="AF3049" i="1" s="1"/>
  <c r="Y3050" i="1"/>
  <c r="AF3050" i="1" s="1"/>
  <c r="Y3051" i="1"/>
  <c r="AF3051" i="1" s="1"/>
  <c r="Y3052" i="1"/>
  <c r="AF3052" i="1" s="1"/>
  <c r="Y3053" i="1"/>
  <c r="AF3053" i="1" s="1"/>
  <c r="Y3054" i="1"/>
  <c r="AF3054" i="1" s="1"/>
  <c r="Y3055" i="1"/>
  <c r="AF3055" i="1" s="1"/>
  <c r="Y3056" i="1"/>
  <c r="AF3056" i="1" s="1"/>
  <c r="Y3057" i="1"/>
  <c r="AF3057" i="1" s="1"/>
  <c r="Y3058" i="1"/>
  <c r="AF3058" i="1" s="1"/>
  <c r="Y3059" i="1"/>
  <c r="AF3059" i="1" s="1"/>
  <c r="Y3060" i="1"/>
  <c r="AF3060" i="1" s="1"/>
  <c r="Y3061" i="1"/>
  <c r="AF3061" i="1" s="1"/>
  <c r="Y3062" i="1"/>
  <c r="AF3062" i="1" s="1"/>
  <c r="Y3063" i="1"/>
  <c r="AF3063" i="1" s="1"/>
  <c r="Y3064" i="1"/>
  <c r="AF3064" i="1" s="1"/>
  <c r="Y3065" i="1"/>
  <c r="AF3065" i="1" s="1"/>
  <c r="Y3066" i="1"/>
  <c r="AF3066" i="1" s="1"/>
  <c r="Y3067" i="1"/>
  <c r="AF3067" i="1" s="1"/>
  <c r="Y3068" i="1"/>
  <c r="AF3068" i="1" s="1"/>
  <c r="Y3069" i="1"/>
  <c r="AF3069" i="1" s="1"/>
  <c r="Y3070" i="1"/>
  <c r="AF3070" i="1" s="1"/>
  <c r="Y3071" i="1"/>
  <c r="AF3071" i="1" s="1"/>
  <c r="Y3072" i="1"/>
  <c r="AF3072" i="1" s="1"/>
  <c r="Y3073" i="1"/>
  <c r="AF3073" i="1" s="1"/>
  <c r="Y3074" i="1"/>
  <c r="AF3074" i="1" s="1"/>
  <c r="Y3075" i="1"/>
  <c r="AF3075" i="1" s="1"/>
  <c r="Y3076" i="1"/>
  <c r="AF3076" i="1" s="1"/>
  <c r="Y3077" i="1"/>
  <c r="AF3077" i="1" s="1"/>
  <c r="Y3078" i="1"/>
  <c r="AF3078" i="1" s="1"/>
  <c r="Y3079" i="1"/>
  <c r="AF3079" i="1" s="1"/>
  <c r="Y3080" i="1"/>
  <c r="AF3080" i="1" s="1"/>
  <c r="Y3081" i="1"/>
  <c r="AF3081" i="1" s="1"/>
  <c r="Y3082" i="1"/>
  <c r="AF3082" i="1" s="1"/>
  <c r="Y3083" i="1"/>
  <c r="AF3083" i="1" s="1"/>
  <c r="Y3084" i="1"/>
  <c r="AF3084" i="1" s="1"/>
  <c r="Y3085" i="1"/>
  <c r="AF3085" i="1" s="1"/>
  <c r="Y3086" i="1"/>
  <c r="AF3086" i="1" s="1"/>
  <c r="Y3087" i="1"/>
  <c r="AF3087" i="1" s="1"/>
  <c r="Y3088" i="1"/>
  <c r="AF3088" i="1" s="1"/>
  <c r="Y3089" i="1"/>
  <c r="AF3089" i="1" s="1"/>
  <c r="Y3090" i="1"/>
  <c r="AF3090" i="1" s="1"/>
  <c r="Y3091" i="1"/>
  <c r="AF3091" i="1" s="1"/>
  <c r="Y3092" i="1"/>
  <c r="AF3092" i="1" s="1"/>
  <c r="Y3093" i="1"/>
  <c r="AF3093" i="1" s="1"/>
  <c r="Y3094" i="1"/>
  <c r="AF3094" i="1" s="1"/>
  <c r="Y3095" i="1"/>
  <c r="AF3095" i="1" s="1"/>
  <c r="Y3096" i="1"/>
  <c r="AF3096" i="1" s="1"/>
  <c r="Y3097" i="1"/>
  <c r="AF3097" i="1" s="1"/>
  <c r="Y3098" i="1"/>
  <c r="AF3098" i="1" s="1"/>
  <c r="Y3099" i="1"/>
  <c r="AF3099" i="1" s="1"/>
  <c r="Y3100" i="1"/>
  <c r="AF3100" i="1" s="1"/>
  <c r="Y3101" i="1"/>
  <c r="AF3101" i="1" s="1"/>
  <c r="Y3102" i="1"/>
  <c r="AF3102" i="1" s="1"/>
  <c r="Y3103" i="1"/>
  <c r="AF3103" i="1" s="1"/>
  <c r="Y3104" i="1"/>
  <c r="AF3104" i="1" s="1"/>
  <c r="Y3105" i="1"/>
  <c r="AF3105" i="1" s="1"/>
  <c r="Y3106" i="1"/>
  <c r="AF3106" i="1" s="1"/>
  <c r="Y3107" i="1"/>
  <c r="AF3107" i="1" s="1"/>
  <c r="Y3108" i="1"/>
  <c r="AF3108" i="1" s="1"/>
  <c r="Y3109" i="1"/>
  <c r="AF3109" i="1" s="1"/>
  <c r="Y3110" i="1"/>
  <c r="AF3110" i="1" s="1"/>
  <c r="Y3111" i="1"/>
  <c r="AF3111" i="1" s="1"/>
  <c r="Y3112" i="1"/>
  <c r="AF3112" i="1" s="1"/>
  <c r="Y3113" i="1"/>
  <c r="AF3113" i="1" s="1"/>
  <c r="Y3114" i="1"/>
  <c r="AF3114" i="1" s="1"/>
  <c r="Y3115" i="1"/>
  <c r="AF3115" i="1" s="1"/>
  <c r="Y3116" i="1"/>
  <c r="AF3116" i="1" s="1"/>
  <c r="Y3117" i="1"/>
  <c r="AF3117" i="1" s="1"/>
  <c r="Y3118" i="1"/>
  <c r="AF3118" i="1" s="1"/>
  <c r="Y3119" i="1"/>
  <c r="AF3119" i="1" s="1"/>
  <c r="Y3120" i="1"/>
  <c r="AF3120" i="1" s="1"/>
  <c r="Y3121" i="1"/>
  <c r="AF3121" i="1" s="1"/>
  <c r="Y3122" i="1"/>
  <c r="AF3122" i="1" s="1"/>
  <c r="Y3123" i="1"/>
  <c r="AF3123" i="1" s="1"/>
  <c r="Y3124" i="1"/>
  <c r="AF3124" i="1" s="1"/>
  <c r="Y3125" i="1"/>
  <c r="AF3125" i="1" s="1"/>
  <c r="Y3126" i="1"/>
  <c r="AF3126" i="1" s="1"/>
  <c r="Y3127" i="1"/>
  <c r="AF3127" i="1" s="1"/>
  <c r="Y3128" i="1"/>
  <c r="AF3128" i="1" s="1"/>
  <c r="Y3129" i="1"/>
  <c r="AF3129" i="1" s="1"/>
  <c r="Y3130" i="1"/>
  <c r="AF3130" i="1" s="1"/>
  <c r="Y3131" i="1"/>
  <c r="AF3131" i="1" s="1"/>
  <c r="Y3132" i="1"/>
  <c r="AF3132" i="1" s="1"/>
  <c r="Y3133" i="1"/>
  <c r="AF3133" i="1" s="1"/>
  <c r="Y3134" i="1"/>
  <c r="AF3134" i="1" s="1"/>
  <c r="Y3135" i="1"/>
  <c r="AF3135" i="1" s="1"/>
  <c r="Y3136" i="1"/>
  <c r="AF3136" i="1" s="1"/>
  <c r="Y3137" i="1"/>
  <c r="AF3137" i="1" s="1"/>
  <c r="Y3138" i="1"/>
  <c r="AF3138" i="1" s="1"/>
  <c r="Y3139" i="1"/>
  <c r="AF3139" i="1" s="1"/>
  <c r="Y3140" i="1"/>
  <c r="AF3140" i="1" s="1"/>
  <c r="Y3141" i="1"/>
  <c r="AF3141" i="1" s="1"/>
  <c r="Y3142" i="1"/>
  <c r="AF3142" i="1" s="1"/>
  <c r="Y3143" i="1"/>
  <c r="AF3143" i="1" s="1"/>
  <c r="Y3144" i="1"/>
  <c r="AF3144" i="1" s="1"/>
  <c r="Y3145" i="1"/>
  <c r="AF3145" i="1" s="1"/>
  <c r="Y3146" i="1"/>
  <c r="AF3146" i="1" s="1"/>
  <c r="Y3147" i="1"/>
  <c r="AF3147" i="1" s="1"/>
  <c r="Y3148" i="1"/>
  <c r="AF3148" i="1" s="1"/>
  <c r="Y3149" i="1"/>
  <c r="AF3149" i="1" s="1"/>
  <c r="Y3150" i="1"/>
  <c r="AF3150" i="1" s="1"/>
  <c r="Y3151" i="1"/>
  <c r="AF3151" i="1" s="1"/>
  <c r="Y3152" i="1"/>
  <c r="AF3152" i="1" s="1"/>
  <c r="Y3153" i="1"/>
  <c r="AF3153" i="1" s="1"/>
  <c r="Y3154" i="1"/>
  <c r="AF3154" i="1" s="1"/>
  <c r="Y3155" i="1"/>
  <c r="AF3155" i="1" s="1"/>
  <c r="Y3156" i="1"/>
  <c r="AF3156" i="1" s="1"/>
  <c r="Y3157" i="1"/>
  <c r="AF3157" i="1" s="1"/>
  <c r="Y3158" i="1"/>
  <c r="AF3158" i="1" s="1"/>
  <c r="Y3159" i="1"/>
  <c r="AF3159" i="1" s="1"/>
  <c r="Y3160" i="1"/>
  <c r="AF3160" i="1" s="1"/>
  <c r="Y3161" i="1"/>
  <c r="AF3161" i="1" s="1"/>
  <c r="Y3162" i="1"/>
  <c r="AF3162" i="1" s="1"/>
  <c r="Y3163" i="1"/>
  <c r="AF3163" i="1" s="1"/>
  <c r="Y3164" i="1"/>
  <c r="AF3164" i="1" s="1"/>
  <c r="Y3165" i="1"/>
  <c r="AF3165" i="1" s="1"/>
  <c r="Y3166" i="1"/>
  <c r="AF3166" i="1" s="1"/>
  <c r="Y3167" i="1"/>
  <c r="AF3167" i="1" s="1"/>
  <c r="Y3168" i="1"/>
  <c r="AF3168" i="1" s="1"/>
  <c r="Y3169" i="1"/>
  <c r="AF3169" i="1" s="1"/>
  <c r="Y3170" i="1"/>
  <c r="AF3170" i="1" s="1"/>
  <c r="Y3171" i="1"/>
  <c r="AF3171" i="1" s="1"/>
  <c r="Y3172" i="1"/>
  <c r="AF3172" i="1" s="1"/>
  <c r="Y3173" i="1"/>
  <c r="AF3173" i="1" s="1"/>
  <c r="Y3174" i="1"/>
  <c r="AF3174" i="1" s="1"/>
  <c r="Y3175" i="1"/>
  <c r="AF3175" i="1" s="1"/>
  <c r="Y3176" i="1"/>
  <c r="AF3176" i="1" s="1"/>
  <c r="Y3177" i="1"/>
  <c r="AF3177" i="1" s="1"/>
  <c r="Y3178" i="1"/>
  <c r="AF3178" i="1" s="1"/>
  <c r="Y3179" i="1"/>
  <c r="AF3179" i="1" s="1"/>
  <c r="Y3180" i="1"/>
  <c r="AF3180" i="1" s="1"/>
  <c r="Y3181" i="1"/>
  <c r="AF3181" i="1" s="1"/>
  <c r="Y3182" i="1"/>
  <c r="AF3182" i="1" s="1"/>
  <c r="Y3183" i="1"/>
  <c r="AF3183" i="1" s="1"/>
  <c r="Y3184" i="1"/>
  <c r="AF3184" i="1" s="1"/>
  <c r="Y3185" i="1"/>
  <c r="AF3185" i="1" s="1"/>
  <c r="Y3186" i="1"/>
  <c r="AF3186" i="1" s="1"/>
  <c r="Y3187" i="1"/>
  <c r="AF3187" i="1" s="1"/>
  <c r="Y3188" i="1"/>
  <c r="AF3188" i="1" s="1"/>
  <c r="Y3189" i="1"/>
  <c r="AF3189" i="1" s="1"/>
  <c r="Y3190" i="1"/>
  <c r="AF3190" i="1" s="1"/>
  <c r="Y3191" i="1"/>
  <c r="AF3191" i="1" s="1"/>
  <c r="Y3192" i="1"/>
  <c r="AF3192" i="1" s="1"/>
  <c r="Y3193" i="1"/>
  <c r="AF3193" i="1" s="1"/>
  <c r="Y3194" i="1"/>
  <c r="AF3194" i="1" s="1"/>
  <c r="Y3195" i="1"/>
  <c r="AF3195" i="1" s="1"/>
  <c r="Y3196" i="1"/>
  <c r="AF3196" i="1" s="1"/>
  <c r="Y3197" i="1"/>
  <c r="AF3197" i="1" s="1"/>
  <c r="Y3198" i="1"/>
  <c r="AF3198" i="1" s="1"/>
  <c r="Y3199" i="1"/>
  <c r="AF3199" i="1" s="1"/>
  <c r="Y3200" i="1"/>
  <c r="AF3200" i="1" s="1"/>
  <c r="Y3201" i="1"/>
  <c r="AF3201" i="1" s="1"/>
  <c r="Y3202" i="1"/>
  <c r="AF3202" i="1" s="1"/>
  <c r="Y3203" i="1"/>
  <c r="AF3203" i="1" s="1"/>
  <c r="Y3204" i="1"/>
  <c r="AF3204" i="1" s="1"/>
  <c r="Y3205" i="1"/>
  <c r="AF3205" i="1" s="1"/>
  <c r="Y3206" i="1"/>
  <c r="AF3206" i="1" s="1"/>
  <c r="Y3207" i="1"/>
  <c r="AF3207" i="1" s="1"/>
  <c r="Y3208" i="1"/>
  <c r="AF3208" i="1" s="1"/>
  <c r="Y3209" i="1"/>
  <c r="AF3209" i="1" s="1"/>
  <c r="Y3210" i="1"/>
  <c r="AF3210" i="1" s="1"/>
  <c r="Y3211" i="1"/>
  <c r="AF3211" i="1" s="1"/>
  <c r="Y3212" i="1"/>
  <c r="AF3212" i="1" s="1"/>
  <c r="Y3213" i="1"/>
  <c r="AF3213" i="1" s="1"/>
  <c r="Y3214" i="1"/>
  <c r="AF3214" i="1" s="1"/>
  <c r="Y3215" i="1"/>
  <c r="AF3215" i="1" s="1"/>
  <c r="Y3216" i="1"/>
  <c r="AF3216" i="1" s="1"/>
  <c r="Y3217" i="1"/>
  <c r="AF3217" i="1" s="1"/>
  <c r="Y3218" i="1"/>
  <c r="AF3218" i="1" s="1"/>
  <c r="Y3219" i="1"/>
  <c r="AF3219" i="1" s="1"/>
  <c r="Y3220" i="1"/>
  <c r="AF3220" i="1" s="1"/>
  <c r="Y3221" i="1"/>
  <c r="AF3221" i="1" s="1"/>
  <c r="Y3222" i="1"/>
  <c r="AF3222" i="1" s="1"/>
  <c r="Y3223" i="1"/>
  <c r="AF3223" i="1" s="1"/>
  <c r="Y3224" i="1"/>
  <c r="AF3224" i="1" s="1"/>
  <c r="Y3225" i="1"/>
  <c r="AF3225" i="1" s="1"/>
  <c r="Y3226" i="1"/>
  <c r="AF3226" i="1" s="1"/>
  <c r="Y3227" i="1"/>
  <c r="AF3227" i="1" s="1"/>
  <c r="Y3228" i="1"/>
  <c r="AF3228" i="1" s="1"/>
  <c r="Y3229" i="1"/>
  <c r="AF3229" i="1" s="1"/>
  <c r="Y3230" i="1"/>
  <c r="AF3230" i="1" s="1"/>
  <c r="Y3231" i="1"/>
  <c r="AF3231" i="1" s="1"/>
  <c r="Y3232" i="1"/>
  <c r="AF3232" i="1" s="1"/>
  <c r="Y3233" i="1"/>
  <c r="AF3233" i="1" s="1"/>
  <c r="Y3234" i="1"/>
  <c r="AF3234" i="1" s="1"/>
  <c r="Y3235" i="1"/>
  <c r="AF3235" i="1" s="1"/>
  <c r="Y3236" i="1"/>
  <c r="AF3236" i="1" s="1"/>
  <c r="Y3237" i="1"/>
  <c r="AF3237" i="1" s="1"/>
  <c r="Y3238" i="1"/>
  <c r="AF3238" i="1" s="1"/>
  <c r="Y3239" i="1"/>
  <c r="AF3239" i="1" s="1"/>
  <c r="Y3240" i="1"/>
  <c r="AF3240" i="1" s="1"/>
  <c r="Y3241" i="1"/>
  <c r="AF3241" i="1" s="1"/>
  <c r="Y3242" i="1"/>
  <c r="AF3242" i="1" s="1"/>
  <c r="Y3243" i="1"/>
  <c r="AF3243" i="1" s="1"/>
  <c r="Y3244" i="1"/>
  <c r="AF3244" i="1" s="1"/>
  <c r="Y3245" i="1"/>
  <c r="AF3245" i="1" s="1"/>
  <c r="Y3246" i="1"/>
  <c r="AF3246" i="1" s="1"/>
  <c r="Y3247" i="1"/>
  <c r="AF3247" i="1" s="1"/>
  <c r="Y3248" i="1"/>
  <c r="AF3248" i="1" s="1"/>
  <c r="Y3249" i="1"/>
  <c r="AF3249" i="1" s="1"/>
  <c r="Y3250" i="1"/>
  <c r="AF3250" i="1" s="1"/>
  <c r="Y3251" i="1"/>
  <c r="AF3251" i="1" s="1"/>
  <c r="Y3252" i="1"/>
  <c r="AF3252" i="1" s="1"/>
  <c r="Y3253" i="1"/>
  <c r="AF3253" i="1" s="1"/>
  <c r="Y3254" i="1"/>
  <c r="AF3254" i="1" s="1"/>
  <c r="Y3255" i="1"/>
  <c r="AF3255" i="1" s="1"/>
  <c r="Y3256" i="1"/>
  <c r="AF3256" i="1" s="1"/>
  <c r="Y3257" i="1"/>
  <c r="AF3257" i="1" s="1"/>
  <c r="Y3258" i="1"/>
  <c r="AF3258" i="1" s="1"/>
  <c r="Y3259" i="1"/>
  <c r="AF3259" i="1" s="1"/>
  <c r="Y3260" i="1"/>
  <c r="AF3260" i="1" s="1"/>
  <c r="Y3261" i="1"/>
  <c r="AF3261" i="1" s="1"/>
  <c r="Y3262" i="1"/>
  <c r="AF3262" i="1" s="1"/>
  <c r="Y3263" i="1"/>
  <c r="AF3263" i="1" s="1"/>
  <c r="Y3264" i="1"/>
  <c r="AF3264" i="1" s="1"/>
  <c r="Y3265" i="1"/>
  <c r="AF3265" i="1" s="1"/>
  <c r="Y3266" i="1"/>
  <c r="AF3266" i="1" s="1"/>
  <c r="Y3267" i="1"/>
  <c r="AF3267" i="1" s="1"/>
  <c r="Y3268" i="1"/>
  <c r="AF3268" i="1" s="1"/>
  <c r="Y3269" i="1"/>
  <c r="AF3269" i="1" s="1"/>
  <c r="Y3270" i="1"/>
  <c r="AF3270" i="1" s="1"/>
  <c r="Y3271" i="1"/>
  <c r="AF3271" i="1" s="1"/>
  <c r="Y3272" i="1"/>
  <c r="AF3272" i="1" s="1"/>
  <c r="Y3273" i="1"/>
  <c r="AF3273" i="1" s="1"/>
  <c r="Y3274" i="1"/>
  <c r="AF3274" i="1" s="1"/>
  <c r="Y3275" i="1"/>
  <c r="AF3275" i="1" s="1"/>
  <c r="Y3276" i="1"/>
  <c r="AF3276" i="1" s="1"/>
  <c r="Y3277" i="1"/>
  <c r="AF3277" i="1" s="1"/>
  <c r="Y3278" i="1"/>
  <c r="AF3278" i="1" s="1"/>
  <c r="Y3279" i="1"/>
  <c r="AF3279" i="1" s="1"/>
  <c r="Y3280" i="1"/>
  <c r="AF3280" i="1" s="1"/>
  <c r="Y3281" i="1"/>
  <c r="AF3281" i="1" s="1"/>
  <c r="Y3282" i="1"/>
  <c r="AF3282" i="1" s="1"/>
  <c r="Y3283" i="1"/>
  <c r="AF3283" i="1" s="1"/>
  <c r="Y3284" i="1"/>
  <c r="AF3284" i="1" s="1"/>
  <c r="Y3285" i="1"/>
  <c r="AF3285" i="1" s="1"/>
  <c r="Y3286" i="1"/>
  <c r="AF3286" i="1" s="1"/>
  <c r="Y3287" i="1"/>
  <c r="AF3287" i="1" s="1"/>
  <c r="Y3288" i="1"/>
  <c r="AF3288" i="1" s="1"/>
  <c r="Y3289" i="1"/>
  <c r="AF3289" i="1" s="1"/>
  <c r="Y3290" i="1"/>
  <c r="AF3290" i="1" s="1"/>
  <c r="Y3291" i="1"/>
  <c r="AF3291" i="1" s="1"/>
  <c r="Y3292" i="1"/>
  <c r="AF3292" i="1" s="1"/>
  <c r="Y3293" i="1"/>
  <c r="AF3293" i="1" s="1"/>
  <c r="Y3294" i="1"/>
  <c r="AF3294" i="1" s="1"/>
  <c r="Y3295" i="1"/>
  <c r="AF3295" i="1" s="1"/>
  <c r="Y3296" i="1"/>
  <c r="AF3296" i="1" s="1"/>
  <c r="Y3297" i="1"/>
  <c r="AF3297" i="1" s="1"/>
  <c r="Y3298" i="1"/>
  <c r="AF3298" i="1" s="1"/>
  <c r="Y3299" i="1"/>
  <c r="AF3299" i="1" s="1"/>
  <c r="Y3300" i="1"/>
  <c r="AF3300" i="1" s="1"/>
  <c r="Y3301" i="1"/>
  <c r="AF3301" i="1" s="1"/>
  <c r="Y3302" i="1"/>
  <c r="AF3302" i="1" s="1"/>
  <c r="Y3303" i="1"/>
  <c r="AF3303" i="1" s="1"/>
  <c r="Y3304" i="1"/>
  <c r="AF3304" i="1" s="1"/>
  <c r="Y3305" i="1"/>
  <c r="AF3305" i="1" s="1"/>
  <c r="Y3306" i="1"/>
  <c r="AF3306" i="1" s="1"/>
  <c r="Y3307" i="1"/>
  <c r="AF3307" i="1" s="1"/>
  <c r="Y3308" i="1"/>
  <c r="AF3308" i="1" s="1"/>
  <c r="Y3309" i="1"/>
  <c r="AF3309" i="1" s="1"/>
  <c r="Y3310" i="1"/>
  <c r="AF3310" i="1" s="1"/>
  <c r="Y3311" i="1"/>
  <c r="AF3311" i="1" s="1"/>
  <c r="Y3312" i="1"/>
  <c r="AF3312" i="1" s="1"/>
  <c r="Y3313" i="1"/>
  <c r="AF3313" i="1" s="1"/>
  <c r="Y3314" i="1"/>
  <c r="AF3314" i="1" s="1"/>
  <c r="Y3315" i="1"/>
  <c r="AF3315" i="1" s="1"/>
  <c r="Y3316" i="1"/>
  <c r="AF3316" i="1" s="1"/>
  <c r="Y3317" i="1"/>
  <c r="AF3317" i="1" s="1"/>
  <c r="Y3318" i="1"/>
  <c r="AF3318" i="1" s="1"/>
  <c r="Y3319" i="1"/>
  <c r="AF3319" i="1" s="1"/>
  <c r="Y3320" i="1"/>
  <c r="AF3320" i="1" s="1"/>
  <c r="Y3321" i="1"/>
  <c r="AF3321" i="1" s="1"/>
  <c r="Y3322" i="1"/>
  <c r="AF3322" i="1" s="1"/>
  <c r="Y3323" i="1"/>
  <c r="AF3323" i="1" s="1"/>
  <c r="Y3324" i="1"/>
  <c r="AF3324" i="1" s="1"/>
  <c r="Y3325" i="1"/>
  <c r="AF3325" i="1" s="1"/>
  <c r="Y3326" i="1"/>
  <c r="AF3326" i="1" s="1"/>
  <c r="Y3327" i="1"/>
  <c r="AF3327" i="1" s="1"/>
  <c r="Y3328" i="1"/>
  <c r="AF3328" i="1" s="1"/>
  <c r="Y3329" i="1"/>
  <c r="AF3329" i="1" s="1"/>
  <c r="Y3330" i="1"/>
  <c r="AF3330" i="1" s="1"/>
  <c r="Y3331" i="1"/>
  <c r="AF3331" i="1" s="1"/>
  <c r="Y3332" i="1"/>
  <c r="AF3332" i="1" s="1"/>
  <c r="Y3333" i="1"/>
  <c r="AF3333" i="1" s="1"/>
  <c r="Y3334" i="1"/>
  <c r="AF3334" i="1" s="1"/>
  <c r="Y3335" i="1"/>
  <c r="AF3335" i="1" s="1"/>
  <c r="Y3336" i="1"/>
  <c r="AF3336" i="1" s="1"/>
  <c r="Y3337" i="1"/>
  <c r="AF3337" i="1" s="1"/>
  <c r="Y3338" i="1"/>
  <c r="AF3338" i="1" s="1"/>
  <c r="Y3339" i="1"/>
  <c r="AF3339" i="1" s="1"/>
  <c r="Y3340" i="1"/>
  <c r="AF3340" i="1" s="1"/>
  <c r="Y3341" i="1"/>
  <c r="AF3341" i="1" s="1"/>
  <c r="Y3342" i="1"/>
  <c r="AF3342" i="1" s="1"/>
  <c r="Y3343" i="1"/>
  <c r="AF3343" i="1" s="1"/>
  <c r="Y3344" i="1"/>
  <c r="AF3344" i="1" s="1"/>
  <c r="Y3345" i="1"/>
  <c r="AF3345" i="1" s="1"/>
  <c r="Y3346" i="1"/>
  <c r="AF3346" i="1" s="1"/>
  <c r="Y3347" i="1"/>
  <c r="AF3347" i="1" s="1"/>
  <c r="Y3348" i="1"/>
  <c r="AF3348" i="1" s="1"/>
  <c r="Y3349" i="1"/>
  <c r="AF3349" i="1" s="1"/>
  <c r="Y3350" i="1"/>
  <c r="AF3350" i="1" s="1"/>
  <c r="Y3351" i="1"/>
  <c r="AF3351" i="1" s="1"/>
  <c r="Y3352" i="1"/>
  <c r="AF3352" i="1" s="1"/>
  <c r="Y3353" i="1"/>
  <c r="AF3353" i="1" s="1"/>
  <c r="Y3354" i="1"/>
  <c r="AF3354" i="1" s="1"/>
  <c r="Y3355" i="1"/>
  <c r="AF3355" i="1" s="1"/>
  <c r="Y3356" i="1"/>
  <c r="AF3356" i="1" s="1"/>
  <c r="Y3357" i="1"/>
  <c r="AF3357" i="1" s="1"/>
  <c r="Y3358" i="1"/>
  <c r="AF3358" i="1" s="1"/>
  <c r="Y3359" i="1"/>
  <c r="AF3359" i="1" s="1"/>
  <c r="Y3360" i="1"/>
  <c r="AF3360" i="1" s="1"/>
  <c r="Y3361" i="1"/>
  <c r="AF3361" i="1" s="1"/>
  <c r="Y3362" i="1"/>
  <c r="AF3362" i="1" s="1"/>
  <c r="Y3363" i="1"/>
  <c r="AF3363" i="1" s="1"/>
  <c r="Y3364" i="1"/>
  <c r="AF3364" i="1" s="1"/>
  <c r="Y3365" i="1"/>
  <c r="AF3365" i="1" s="1"/>
  <c r="Y3366" i="1"/>
  <c r="AF3366" i="1" s="1"/>
  <c r="Y3367" i="1"/>
  <c r="AF3367" i="1" s="1"/>
  <c r="Y3368" i="1"/>
  <c r="AF3368" i="1" s="1"/>
  <c r="Y3369" i="1"/>
  <c r="AF3369" i="1" s="1"/>
  <c r="Y3370" i="1"/>
  <c r="AF3370" i="1" s="1"/>
  <c r="Y3371" i="1"/>
  <c r="AF3371" i="1" s="1"/>
  <c r="Y3372" i="1"/>
  <c r="AF3372" i="1" s="1"/>
  <c r="Y3373" i="1"/>
  <c r="AF3373" i="1" s="1"/>
  <c r="Y3374" i="1"/>
  <c r="AF3374" i="1" s="1"/>
  <c r="Y3375" i="1"/>
  <c r="AF3375" i="1" s="1"/>
  <c r="Y3376" i="1"/>
  <c r="AF3376" i="1" s="1"/>
  <c r="Y3377" i="1"/>
  <c r="AF3377" i="1" s="1"/>
  <c r="Y3378" i="1"/>
  <c r="AF3378" i="1" s="1"/>
  <c r="Y3379" i="1"/>
  <c r="AF3379" i="1" s="1"/>
  <c r="Y3380" i="1"/>
  <c r="AF3380" i="1" s="1"/>
  <c r="Y3381" i="1"/>
  <c r="AF3381" i="1" s="1"/>
  <c r="Y3382" i="1"/>
  <c r="AF3382" i="1" s="1"/>
  <c r="Y3383" i="1"/>
  <c r="AF3383" i="1" s="1"/>
  <c r="Y3384" i="1"/>
  <c r="AF3384" i="1" s="1"/>
  <c r="Y3385" i="1"/>
  <c r="AF3385" i="1" s="1"/>
  <c r="Y3386" i="1"/>
  <c r="AF3386" i="1" s="1"/>
  <c r="Y3387" i="1"/>
  <c r="AF3387" i="1" s="1"/>
  <c r="Y3388" i="1"/>
  <c r="AF3388" i="1" s="1"/>
  <c r="Y3389" i="1"/>
  <c r="AF3389" i="1" s="1"/>
  <c r="Y3390" i="1"/>
  <c r="AF3390" i="1" s="1"/>
  <c r="Y3391" i="1"/>
  <c r="AF3391" i="1" s="1"/>
  <c r="Y3392" i="1"/>
  <c r="AF3392" i="1" s="1"/>
  <c r="Y3393" i="1"/>
  <c r="AF3393" i="1" s="1"/>
  <c r="Y3394" i="1"/>
  <c r="AF3394" i="1" s="1"/>
  <c r="Y3395" i="1"/>
  <c r="AF3395" i="1" s="1"/>
  <c r="Y3396" i="1"/>
  <c r="AF3396" i="1" s="1"/>
  <c r="Y3397" i="1"/>
  <c r="AF3397" i="1" s="1"/>
  <c r="Y3398" i="1"/>
  <c r="AF3398" i="1" s="1"/>
  <c r="Y3399" i="1"/>
  <c r="AF3399" i="1" s="1"/>
  <c r="Y3400" i="1"/>
  <c r="AF3400" i="1" s="1"/>
  <c r="Y3401" i="1"/>
  <c r="AF3401" i="1" s="1"/>
  <c r="Y3402" i="1"/>
  <c r="AF3402" i="1" s="1"/>
  <c r="Y3403" i="1"/>
  <c r="AF3403" i="1" s="1"/>
  <c r="Y3404" i="1"/>
  <c r="AF3404" i="1" s="1"/>
  <c r="Y3405" i="1"/>
  <c r="AF3405" i="1" s="1"/>
  <c r="Y3406" i="1"/>
  <c r="AF3406" i="1" s="1"/>
  <c r="Y3407" i="1"/>
  <c r="AF3407" i="1" s="1"/>
  <c r="Y3408" i="1"/>
  <c r="AF3408" i="1" s="1"/>
  <c r="Y3409" i="1"/>
  <c r="AF3409" i="1" s="1"/>
  <c r="Y3410" i="1"/>
  <c r="AF3410" i="1" s="1"/>
  <c r="Y3411" i="1"/>
  <c r="AF3411" i="1" s="1"/>
  <c r="Y3412" i="1"/>
  <c r="AF3412" i="1" s="1"/>
  <c r="Y3413" i="1"/>
  <c r="AF3413" i="1" s="1"/>
  <c r="Y3414" i="1"/>
  <c r="AF3414" i="1" s="1"/>
  <c r="Y3415" i="1"/>
  <c r="AF3415" i="1" s="1"/>
  <c r="Y3416" i="1"/>
  <c r="AF3416" i="1" s="1"/>
  <c r="Y3417" i="1"/>
  <c r="AF3417" i="1" s="1"/>
  <c r="Y3418" i="1"/>
  <c r="AF3418" i="1" s="1"/>
  <c r="Y3419" i="1"/>
  <c r="AF3419" i="1" s="1"/>
  <c r="Y3420" i="1"/>
  <c r="AF3420" i="1" s="1"/>
  <c r="Y3421" i="1"/>
  <c r="AF3421" i="1" s="1"/>
  <c r="Y3422" i="1"/>
  <c r="AF3422" i="1" s="1"/>
  <c r="Y3423" i="1"/>
  <c r="AF3423" i="1" s="1"/>
  <c r="Y3424" i="1"/>
  <c r="AF3424" i="1" s="1"/>
  <c r="Y3425" i="1"/>
  <c r="AF3425" i="1" s="1"/>
  <c r="Y3426" i="1"/>
  <c r="AF3426" i="1" s="1"/>
  <c r="Y3427" i="1"/>
  <c r="AF3427" i="1" s="1"/>
  <c r="Y3428" i="1"/>
  <c r="AF3428" i="1" s="1"/>
  <c r="Y3429" i="1"/>
  <c r="AF3429" i="1" s="1"/>
  <c r="Y3430" i="1"/>
  <c r="AF3430" i="1" s="1"/>
  <c r="Y3431" i="1"/>
  <c r="AF3431" i="1" s="1"/>
  <c r="Y3432" i="1"/>
  <c r="AF3432" i="1" s="1"/>
  <c r="Y3433" i="1"/>
  <c r="AF3433" i="1" s="1"/>
  <c r="Y3434" i="1"/>
  <c r="AF3434" i="1" s="1"/>
  <c r="Y3435" i="1"/>
  <c r="AF3435" i="1" s="1"/>
  <c r="Y3436" i="1"/>
  <c r="AF3436" i="1" s="1"/>
  <c r="Y3437" i="1"/>
  <c r="AF3437" i="1" s="1"/>
  <c r="Y3438" i="1"/>
  <c r="AF3438" i="1" s="1"/>
  <c r="Y3439" i="1"/>
  <c r="AF3439" i="1" s="1"/>
  <c r="Y3440" i="1"/>
  <c r="AF3440" i="1" s="1"/>
  <c r="Y3441" i="1"/>
  <c r="AF3441" i="1" s="1"/>
  <c r="Y3442" i="1"/>
  <c r="AF3442" i="1" s="1"/>
  <c r="Y3443" i="1"/>
  <c r="AF3443" i="1" s="1"/>
  <c r="Y3444" i="1"/>
  <c r="AF3444" i="1" s="1"/>
  <c r="Y3445" i="1"/>
  <c r="AF3445" i="1" s="1"/>
  <c r="Y3446" i="1"/>
  <c r="AF3446" i="1" s="1"/>
  <c r="Y3447" i="1"/>
  <c r="AF3447" i="1" s="1"/>
  <c r="Y3448" i="1"/>
  <c r="AF3448" i="1" s="1"/>
  <c r="Y3449" i="1"/>
  <c r="AF3449" i="1" s="1"/>
  <c r="Y3450" i="1"/>
  <c r="AF3450" i="1" s="1"/>
  <c r="Y3451" i="1"/>
  <c r="AF3451" i="1" s="1"/>
  <c r="Y3452" i="1"/>
  <c r="AF3452" i="1" s="1"/>
  <c r="Y3453" i="1"/>
  <c r="AF3453" i="1" s="1"/>
  <c r="Y3454" i="1"/>
  <c r="AF3454" i="1" s="1"/>
  <c r="Y3455" i="1"/>
  <c r="AF3455" i="1" s="1"/>
  <c r="Y3456" i="1"/>
  <c r="AF3456" i="1" s="1"/>
  <c r="Y3457" i="1"/>
  <c r="AF3457" i="1" s="1"/>
  <c r="Y3458" i="1"/>
  <c r="AF3458" i="1" s="1"/>
  <c r="Y3459" i="1"/>
  <c r="AF3459" i="1" s="1"/>
  <c r="Y3460" i="1"/>
  <c r="AF3460" i="1" s="1"/>
  <c r="Y3461" i="1"/>
  <c r="AF3461" i="1" s="1"/>
  <c r="Y3462" i="1"/>
  <c r="AF3462" i="1" s="1"/>
  <c r="Y3463" i="1"/>
  <c r="AF3463" i="1" s="1"/>
  <c r="Y3464" i="1"/>
  <c r="AF3464" i="1" s="1"/>
  <c r="Y3465" i="1"/>
  <c r="AF3465" i="1" s="1"/>
  <c r="Y3466" i="1"/>
  <c r="AF3466" i="1" s="1"/>
  <c r="Y3467" i="1"/>
  <c r="AF3467" i="1" s="1"/>
  <c r="Y3468" i="1"/>
  <c r="AF3468" i="1" s="1"/>
  <c r="Y3469" i="1"/>
  <c r="AF3469" i="1" s="1"/>
  <c r="Y3470" i="1"/>
  <c r="AF3470" i="1" s="1"/>
  <c r="Y3471" i="1"/>
  <c r="AF3471" i="1" s="1"/>
  <c r="Y3472" i="1"/>
  <c r="AF3472" i="1" s="1"/>
  <c r="Y3473" i="1"/>
  <c r="AF3473" i="1" s="1"/>
  <c r="Y3474" i="1"/>
  <c r="AF3474" i="1" s="1"/>
  <c r="Y3475" i="1"/>
  <c r="AF3475" i="1" s="1"/>
  <c r="Y3476" i="1"/>
  <c r="AF3476" i="1" s="1"/>
  <c r="Y3477" i="1"/>
  <c r="AF3477" i="1" s="1"/>
  <c r="Y3478" i="1"/>
  <c r="AF3478" i="1" s="1"/>
  <c r="Y3479" i="1"/>
  <c r="AF3479" i="1" s="1"/>
  <c r="Y3480" i="1"/>
  <c r="AF3480" i="1" s="1"/>
  <c r="Y3481" i="1"/>
  <c r="AF3481" i="1" s="1"/>
  <c r="Y3482" i="1"/>
  <c r="AF3482" i="1" s="1"/>
  <c r="Y3483" i="1"/>
  <c r="AF3483" i="1" s="1"/>
  <c r="Y3484" i="1"/>
  <c r="AF3484" i="1" s="1"/>
  <c r="Y3485" i="1"/>
  <c r="AF3485" i="1" s="1"/>
  <c r="Y3486" i="1"/>
  <c r="AF3486" i="1" s="1"/>
  <c r="Y3487" i="1"/>
  <c r="AF3487" i="1" s="1"/>
  <c r="Y3488" i="1"/>
  <c r="AF3488" i="1" s="1"/>
  <c r="Y3489" i="1"/>
  <c r="AF3489" i="1" s="1"/>
  <c r="Y3490" i="1"/>
  <c r="AF3490" i="1" s="1"/>
  <c r="Y3491" i="1"/>
  <c r="AF3491" i="1" s="1"/>
  <c r="Y3492" i="1"/>
  <c r="AF3492" i="1" s="1"/>
  <c r="Y3493" i="1"/>
  <c r="AF3493" i="1" s="1"/>
  <c r="Y3494" i="1"/>
  <c r="AF3494" i="1" s="1"/>
  <c r="Y3495" i="1"/>
  <c r="AF3495" i="1" s="1"/>
  <c r="Y3496" i="1"/>
  <c r="AF3496" i="1" s="1"/>
  <c r="Y3497" i="1"/>
  <c r="AF3497" i="1" s="1"/>
  <c r="Y3498" i="1"/>
  <c r="AF3498" i="1" s="1"/>
  <c r="Y3499" i="1"/>
  <c r="AF3499" i="1" s="1"/>
  <c r="Y3500" i="1"/>
  <c r="AF3500" i="1" s="1"/>
  <c r="Y3501" i="1"/>
  <c r="AF3501" i="1" s="1"/>
  <c r="Y3502" i="1"/>
  <c r="AF3502" i="1" s="1"/>
  <c r="Y3503" i="1"/>
  <c r="AF3503" i="1" s="1"/>
  <c r="Y3504" i="1"/>
  <c r="AF3504" i="1" s="1"/>
  <c r="Y3505" i="1"/>
  <c r="AF3505" i="1" s="1"/>
  <c r="Y3506" i="1"/>
  <c r="AF3506" i="1" s="1"/>
  <c r="Y3507" i="1"/>
  <c r="AF3507" i="1" s="1"/>
  <c r="Y3508" i="1"/>
  <c r="AF3508" i="1" s="1"/>
  <c r="Y3509" i="1"/>
  <c r="AF3509" i="1" s="1"/>
  <c r="Y3510" i="1"/>
  <c r="AF3510" i="1" s="1"/>
  <c r="Y3511" i="1"/>
  <c r="AF3511" i="1" s="1"/>
  <c r="Y3512" i="1"/>
  <c r="AF3512" i="1" s="1"/>
  <c r="Y3513" i="1"/>
  <c r="AF3513" i="1" s="1"/>
  <c r="Y3514" i="1"/>
  <c r="AF3514" i="1" s="1"/>
  <c r="Y3515" i="1"/>
  <c r="AF3515" i="1" s="1"/>
  <c r="Y3516" i="1"/>
  <c r="AF3516" i="1" s="1"/>
  <c r="Y3517" i="1"/>
  <c r="AF3517" i="1" s="1"/>
  <c r="Y3518" i="1"/>
  <c r="AF3518" i="1" s="1"/>
  <c r="Y3519" i="1"/>
  <c r="AF3519" i="1" s="1"/>
  <c r="Y3520" i="1"/>
  <c r="AF3520" i="1" s="1"/>
  <c r="Y3521" i="1"/>
  <c r="AF3521" i="1" s="1"/>
  <c r="Y3522" i="1"/>
  <c r="AF3522" i="1" s="1"/>
  <c r="Y3523" i="1"/>
  <c r="AF3523" i="1" s="1"/>
  <c r="Y3524" i="1"/>
  <c r="AF3524" i="1" s="1"/>
  <c r="Y3525" i="1"/>
  <c r="AF3525" i="1" s="1"/>
  <c r="Y3526" i="1"/>
  <c r="AF3526" i="1" s="1"/>
  <c r="Y3527" i="1"/>
  <c r="AF3527" i="1" s="1"/>
  <c r="Y3528" i="1"/>
  <c r="AF3528" i="1" s="1"/>
  <c r="Y3529" i="1"/>
  <c r="AF3529" i="1" s="1"/>
  <c r="Y3530" i="1"/>
  <c r="AF3530" i="1" s="1"/>
  <c r="Y3531" i="1"/>
  <c r="AF3531" i="1" s="1"/>
  <c r="Y3532" i="1"/>
  <c r="AF3532" i="1" s="1"/>
  <c r="Y3533" i="1"/>
  <c r="AF3533" i="1" s="1"/>
  <c r="Y3534" i="1"/>
  <c r="AF3534" i="1" s="1"/>
  <c r="Y3535" i="1"/>
  <c r="AF3535" i="1" s="1"/>
  <c r="Y3536" i="1"/>
  <c r="AF3536" i="1" s="1"/>
  <c r="Y3537" i="1"/>
  <c r="AF3537" i="1" s="1"/>
  <c r="Y3538" i="1"/>
  <c r="AF3538" i="1" s="1"/>
  <c r="Y3539" i="1"/>
  <c r="AF3539" i="1" s="1"/>
  <c r="Y3540" i="1"/>
  <c r="AF3540" i="1" s="1"/>
  <c r="Y3541" i="1"/>
  <c r="AF3541" i="1" s="1"/>
  <c r="Y3542" i="1"/>
  <c r="AF3542" i="1" s="1"/>
  <c r="Y3543" i="1"/>
  <c r="AF3543" i="1" s="1"/>
  <c r="Y3544" i="1"/>
  <c r="AF3544" i="1" s="1"/>
  <c r="Y3545" i="1"/>
  <c r="AF3545" i="1" s="1"/>
  <c r="Y3546" i="1"/>
  <c r="AF3546" i="1" s="1"/>
  <c r="Y3547" i="1"/>
  <c r="AF3547" i="1" s="1"/>
  <c r="Y3548" i="1"/>
  <c r="AF3548" i="1" s="1"/>
  <c r="Y3549" i="1"/>
  <c r="AF3549" i="1" s="1"/>
  <c r="Y3550" i="1"/>
  <c r="AF3550" i="1" s="1"/>
  <c r="Y3551" i="1"/>
  <c r="AF3551" i="1" s="1"/>
  <c r="Y3552" i="1"/>
  <c r="AF3552" i="1" s="1"/>
  <c r="Y3553" i="1"/>
  <c r="AF3553" i="1" s="1"/>
  <c r="Y3554" i="1"/>
  <c r="AF3554" i="1" s="1"/>
  <c r="Y3555" i="1"/>
  <c r="AF3555" i="1" s="1"/>
  <c r="Y3556" i="1"/>
  <c r="AF3556" i="1" s="1"/>
  <c r="Y3557" i="1"/>
  <c r="AF3557" i="1" s="1"/>
  <c r="Y3558" i="1"/>
  <c r="AF3558" i="1" s="1"/>
  <c r="Y3559" i="1"/>
  <c r="AF3559" i="1" s="1"/>
  <c r="Y3560" i="1"/>
  <c r="AF3560" i="1" s="1"/>
  <c r="Y3561" i="1"/>
  <c r="AF3561" i="1" s="1"/>
  <c r="Y3562" i="1"/>
  <c r="AF3562" i="1" s="1"/>
  <c r="Y3563" i="1"/>
  <c r="AF3563" i="1" s="1"/>
  <c r="Y3564" i="1"/>
  <c r="AF3564" i="1" s="1"/>
  <c r="Y3565" i="1"/>
  <c r="AF3565" i="1" s="1"/>
  <c r="Y3566" i="1"/>
  <c r="AF3566" i="1" s="1"/>
  <c r="Y3567" i="1"/>
  <c r="AF3567" i="1" s="1"/>
  <c r="Y3568" i="1"/>
  <c r="AF3568" i="1" s="1"/>
  <c r="Y3569" i="1"/>
  <c r="AF3569" i="1" s="1"/>
  <c r="Y3570" i="1"/>
  <c r="AF3570" i="1" s="1"/>
  <c r="Y3571" i="1"/>
  <c r="AF3571" i="1" s="1"/>
  <c r="Y3572" i="1"/>
  <c r="AF3572" i="1" s="1"/>
  <c r="Y3573" i="1"/>
  <c r="AF3573" i="1" s="1"/>
  <c r="Y3574" i="1"/>
  <c r="AF3574" i="1" s="1"/>
  <c r="Y3575" i="1"/>
  <c r="AF3575" i="1" s="1"/>
  <c r="Y3576" i="1"/>
  <c r="AF3576" i="1" s="1"/>
  <c r="Y3577" i="1"/>
  <c r="AF3577" i="1" s="1"/>
  <c r="Y3578" i="1"/>
  <c r="AF3578" i="1" s="1"/>
  <c r="Y3579" i="1"/>
  <c r="AF3579" i="1" s="1"/>
  <c r="Y3580" i="1"/>
  <c r="AF3580" i="1" s="1"/>
  <c r="Y3581" i="1"/>
  <c r="AF3581" i="1" s="1"/>
  <c r="Y3582" i="1"/>
  <c r="AF3582" i="1" s="1"/>
  <c r="Y3583" i="1"/>
  <c r="AF3583" i="1" s="1"/>
  <c r="Y3584" i="1"/>
  <c r="AF3584" i="1" s="1"/>
  <c r="Y3585" i="1"/>
  <c r="AF3585" i="1" s="1"/>
  <c r="Y3586" i="1"/>
  <c r="AF3586" i="1" s="1"/>
  <c r="Y3587" i="1"/>
  <c r="AF3587" i="1" s="1"/>
  <c r="Y3588" i="1"/>
  <c r="AF3588" i="1" s="1"/>
  <c r="Y3589" i="1"/>
  <c r="AF3589" i="1" s="1"/>
  <c r="Y3590" i="1"/>
  <c r="AF3590" i="1" s="1"/>
  <c r="Y3591" i="1"/>
  <c r="AF3591" i="1" s="1"/>
  <c r="Y3592" i="1"/>
  <c r="AF3592" i="1" s="1"/>
  <c r="Y3593" i="1"/>
  <c r="AF3593" i="1" s="1"/>
  <c r="Y3594" i="1"/>
  <c r="AF3594" i="1" s="1"/>
  <c r="Y3595" i="1"/>
  <c r="AF3595" i="1" s="1"/>
  <c r="Y3596" i="1"/>
  <c r="AF3596" i="1" s="1"/>
  <c r="Y3597" i="1"/>
  <c r="AF3597" i="1" s="1"/>
  <c r="Y3598" i="1"/>
  <c r="AF3598" i="1" s="1"/>
  <c r="Y3599" i="1"/>
  <c r="AF3599" i="1" s="1"/>
  <c r="Y3600" i="1"/>
  <c r="AF3600" i="1" s="1"/>
  <c r="Y3601" i="1"/>
  <c r="AF3601" i="1" s="1"/>
  <c r="Y3602" i="1"/>
  <c r="AF3602" i="1" s="1"/>
  <c r="Y3603" i="1"/>
  <c r="AF3603" i="1" s="1"/>
  <c r="Y3604" i="1"/>
  <c r="AF3604" i="1" s="1"/>
  <c r="Y3605" i="1"/>
  <c r="AF3605" i="1" s="1"/>
  <c r="Y3606" i="1"/>
  <c r="AF3606" i="1" s="1"/>
  <c r="Y3607" i="1"/>
  <c r="AF3607" i="1" s="1"/>
  <c r="Y3608" i="1"/>
  <c r="AF3608" i="1" s="1"/>
  <c r="Y3609" i="1"/>
  <c r="AF3609" i="1" s="1"/>
  <c r="Y3610" i="1"/>
  <c r="AF3610" i="1" s="1"/>
  <c r="Y3611" i="1"/>
  <c r="AF3611" i="1" s="1"/>
  <c r="Y3612" i="1"/>
  <c r="AF3612" i="1" s="1"/>
  <c r="Y3613" i="1"/>
  <c r="AF3613" i="1" s="1"/>
  <c r="Y3614" i="1"/>
  <c r="AF3614" i="1" s="1"/>
  <c r="Y3615" i="1"/>
  <c r="AF3615" i="1" s="1"/>
  <c r="Y3616" i="1"/>
  <c r="AF3616" i="1" s="1"/>
  <c r="Y3617" i="1"/>
  <c r="AF3617" i="1" s="1"/>
  <c r="Y3618" i="1"/>
  <c r="AF3618" i="1" s="1"/>
  <c r="Y3619" i="1"/>
  <c r="AF3619" i="1" s="1"/>
  <c r="Y3620" i="1"/>
  <c r="AF3620" i="1" s="1"/>
  <c r="Y3621" i="1"/>
  <c r="AF3621" i="1" s="1"/>
  <c r="Y3622" i="1"/>
  <c r="AF3622" i="1" s="1"/>
  <c r="Y3623" i="1"/>
  <c r="AF3623" i="1" s="1"/>
  <c r="Y3624" i="1"/>
  <c r="AF3624" i="1" s="1"/>
  <c r="Y3625" i="1"/>
  <c r="AF3625" i="1" s="1"/>
  <c r="Y3626" i="1"/>
  <c r="AF3626" i="1" s="1"/>
  <c r="Y3627" i="1"/>
  <c r="AF3627" i="1" s="1"/>
  <c r="Y3628" i="1"/>
  <c r="AF3628" i="1" s="1"/>
  <c r="Y3629" i="1"/>
  <c r="AF3629" i="1" s="1"/>
  <c r="Y3630" i="1"/>
  <c r="AF3630" i="1" s="1"/>
  <c r="Y3631" i="1"/>
  <c r="AF3631" i="1" s="1"/>
  <c r="Y3632" i="1"/>
  <c r="AF3632" i="1" s="1"/>
  <c r="Y3633" i="1"/>
  <c r="AF3633" i="1" s="1"/>
  <c r="Y3634" i="1"/>
  <c r="AF3634" i="1" s="1"/>
  <c r="Y3635" i="1"/>
  <c r="AF3635" i="1" s="1"/>
  <c r="Y3636" i="1"/>
  <c r="AF3636" i="1" s="1"/>
  <c r="Y3637" i="1"/>
  <c r="AF3637" i="1" s="1"/>
  <c r="Y3638" i="1"/>
  <c r="AF3638" i="1" s="1"/>
  <c r="Y3639" i="1"/>
  <c r="AF3639" i="1" s="1"/>
  <c r="Y3640" i="1"/>
  <c r="AF3640" i="1" s="1"/>
  <c r="Y3641" i="1"/>
  <c r="AF3641" i="1" s="1"/>
  <c r="Y3642" i="1"/>
  <c r="AF3642" i="1" s="1"/>
  <c r="Y3643" i="1"/>
  <c r="AF3643" i="1" s="1"/>
  <c r="Y3644" i="1"/>
  <c r="AF3644" i="1" s="1"/>
  <c r="Y3645" i="1"/>
  <c r="AF3645" i="1" s="1"/>
  <c r="Y3646" i="1"/>
  <c r="AF3646" i="1" s="1"/>
  <c r="Y3647" i="1"/>
  <c r="AF3647" i="1" s="1"/>
  <c r="Y3648" i="1"/>
  <c r="AF3648" i="1" s="1"/>
  <c r="Y3649" i="1"/>
  <c r="AF3649" i="1" s="1"/>
  <c r="Y3650" i="1"/>
  <c r="AF3650" i="1" s="1"/>
  <c r="Y3651" i="1"/>
  <c r="AF3651" i="1" s="1"/>
  <c r="Y3652" i="1"/>
  <c r="AF3652" i="1" s="1"/>
  <c r="Y3653" i="1"/>
  <c r="AF3653" i="1" s="1"/>
  <c r="Y3654" i="1"/>
  <c r="AF3654" i="1" s="1"/>
  <c r="Y3655" i="1"/>
  <c r="AF3655" i="1" s="1"/>
  <c r="Y3656" i="1"/>
  <c r="AF3656" i="1" s="1"/>
  <c r="Y3657" i="1"/>
  <c r="AF3657" i="1" s="1"/>
  <c r="Y3658" i="1"/>
  <c r="AF3658" i="1" s="1"/>
  <c r="Y3659" i="1"/>
  <c r="AF3659" i="1" s="1"/>
  <c r="Y3660" i="1"/>
  <c r="AF3660" i="1" s="1"/>
  <c r="Y3661" i="1"/>
  <c r="AF3661" i="1" s="1"/>
  <c r="Y3662" i="1"/>
  <c r="AF3662" i="1" s="1"/>
  <c r="Y3663" i="1"/>
  <c r="AF3663" i="1" s="1"/>
  <c r="Y3664" i="1"/>
  <c r="AF3664" i="1" s="1"/>
  <c r="Y3665" i="1"/>
  <c r="AF3665" i="1" s="1"/>
  <c r="Y3666" i="1"/>
  <c r="AF3666" i="1" s="1"/>
  <c r="Y3667" i="1"/>
  <c r="AF3667" i="1" s="1"/>
  <c r="Y3668" i="1"/>
  <c r="AF3668" i="1" s="1"/>
  <c r="Y3669" i="1"/>
  <c r="AF3669" i="1" s="1"/>
  <c r="Y3670" i="1"/>
  <c r="AF3670" i="1" s="1"/>
  <c r="Y3671" i="1"/>
  <c r="AF3671" i="1" s="1"/>
  <c r="Y3672" i="1"/>
  <c r="AF3672" i="1" s="1"/>
  <c r="Y3673" i="1"/>
  <c r="AF3673" i="1" s="1"/>
  <c r="Y3674" i="1"/>
  <c r="AF3674" i="1" s="1"/>
  <c r="Y3675" i="1"/>
  <c r="AF3675" i="1" s="1"/>
  <c r="Y3676" i="1"/>
  <c r="AF3676" i="1" s="1"/>
  <c r="Y3677" i="1"/>
  <c r="AF3677" i="1" s="1"/>
  <c r="Y3678" i="1"/>
  <c r="AF3678" i="1" s="1"/>
  <c r="Y3679" i="1"/>
  <c r="AF3679" i="1" s="1"/>
  <c r="Y3680" i="1"/>
  <c r="AF3680" i="1" s="1"/>
  <c r="Y3681" i="1"/>
  <c r="AF3681" i="1" s="1"/>
  <c r="Y3682" i="1"/>
  <c r="AF3682" i="1" s="1"/>
  <c r="Y3683" i="1"/>
  <c r="AF3683" i="1" s="1"/>
  <c r="Y3684" i="1"/>
  <c r="AF3684" i="1" s="1"/>
  <c r="Y3685" i="1"/>
  <c r="AF3685" i="1" s="1"/>
  <c r="Y3686" i="1"/>
  <c r="AF3686" i="1" s="1"/>
  <c r="Y3687" i="1"/>
  <c r="AF3687" i="1" s="1"/>
  <c r="Y3688" i="1"/>
  <c r="AF3688" i="1" s="1"/>
  <c r="Y3689" i="1"/>
  <c r="AF3689" i="1" s="1"/>
  <c r="Y3690" i="1"/>
  <c r="AF3690" i="1" s="1"/>
  <c r="Y3691" i="1"/>
  <c r="AF3691" i="1" s="1"/>
  <c r="Y3692" i="1"/>
  <c r="AF3692" i="1" s="1"/>
  <c r="Y3693" i="1"/>
  <c r="AF3693" i="1" s="1"/>
  <c r="Y3694" i="1"/>
  <c r="AF3694" i="1" s="1"/>
  <c r="Y3695" i="1"/>
  <c r="AF3695" i="1" s="1"/>
  <c r="Y3696" i="1"/>
  <c r="AF3696" i="1" s="1"/>
  <c r="Y3697" i="1"/>
  <c r="AF3697" i="1" s="1"/>
  <c r="Y3698" i="1"/>
  <c r="AF3698" i="1" s="1"/>
  <c r="Y3699" i="1"/>
  <c r="AF3699" i="1" s="1"/>
  <c r="Y3700" i="1"/>
  <c r="AF3700" i="1" s="1"/>
  <c r="Y3701" i="1"/>
  <c r="AF3701" i="1" s="1"/>
  <c r="Y3702" i="1"/>
  <c r="AF3702" i="1" s="1"/>
  <c r="Y3703" i="1"/>
  <c r="AF3703" i="1" s="1"/>
  <c r="Y3704" i="1"/>
  <c r="AF3704" i="1" s="1"/>
  <c r="Y3705" i="1"/>
  <c r="AF3705" i="1" s="1"/>
  <c r="Y3706" i="1"/>
  <c r="AF3706" i="1" s="1"/>
  <c r="Y3707" i="1"/>
  <c r="AF3707" i="1" s="1"/>
  <c r="Y3708" i="1"/>
  <c r="AF3708" i="1" s="1"/>
  <c r="Y3709" i="1"/>
  <c r="AF3709" i="1" s="1"/>
  <c r="Y3710" i="1"/>
  <c r="AF3710" i="1" s="1"/>
  <c r="Y3711" i="1"/>
  <c r="AF3711" i="1" s="1"/>
  <c r="Y3712" i="1"/>
  <c r="AF3712" i="1" s="1"/>
  <c r="Y3713" i="1"/>
  <c r="AF3713" i="1" s="1"/>
  <c r="Y3714" i="1"/>
  <c r="AF3714" i="1" s="1"/>
  <c r="Y3715" i="1"/>
  <c r="AF3715" i="1" s="1"/>
  <c r="Y3716" i="1"/>
  <c r="AF3716" i="1" s="1"/>
  <c r="Y3717" i="1"/>
  <c r="AF3717" i="1" s="1"/>
  <c r="Y3718" i="1"/>
  <c r="AF3718" i="1" s="1"/>
  <c r="Y3719" i="1"/>
  <c r="AF3719" i="1" s="1"/>
  <c r="Y3720" i="1"/>
  <c r="AF3720" i="1" s="1"/>
  <c r="Y3721" i="1"/>
  <c r="AF3721" i="1" s="1"/>
  <c r="Y3722" i="1"/>
  <c r="AF3722" i="1" s="1"/>
  <c r="Y3723" i="1"/>
  <c r="AF3723" i="1" s="1"/>
  <c r="Y3724" i="1"/>
  <c r="AF3724" i="1" s="1"/>
  <c r="Y3725" i="1"/>
  <c r="AF3725" i="1" s="1"/>
  <c r="Y3726" i="1"/>
  <c r="AF3726" i="1" s="1"/>
  <c r="Y3727" i="1"/>
  <c r="AF3727" i="1" s="1"/>
  <c r="Y3728" i="1"/>
  <c r="AF3728" i="1" s="1"/>
  <c r="Y3729" i="1"/>
  <c r="AF3729" i="1" s="1"/>
  <c r="Y3730" i="1"/>
  <c r="AF3730" i="1" s="1"/>
  <c r="Y3731" i="1"/>
  <c r="AF3731" i="1" s="1"/>
  <c r="Y3732" i="1"/>
  <c r="AF3732" i="1" s="1"/>
  <c r="Y3733" i="1"/>
  <c r="AF3733" i="1" s="1"/>
  <c r="Y3734" i="1"/>
  <c r="AF3734" i="1" s="1"/>
  <c r="Y3735" i="1"/>
  <c r="AF3735" i="1" s="1"/>
  <c r="Y3736" i="1"/>
  <c r="AF3736" i="1" s="1"/>
  <c r="Y3737" i="1"/>
  <c r="AF3737" i="1" s="1"/>
  <c r="Y3738" i="1"/>
  <c r="AF3738" i="1" s="1"/>
  <c r="Y3739" i="1"/>
  <c r="AF3739" i="1" s="1"/>
  <c r="Y3740" i="1"/>
  <c r="AF3740" i="1" s="1"/>
  <c r="Y3741" i="1"/>
  <c r="AF3741" i="1" s="1"/>
  <c r="Y3742" i="1"/>
  <c r="AF3742" i="1" s="1"/>
  <c r="Y3743" i="1"/>
  <c r="AF3743" i="1" s="1"/>
  <c r="Y3744" i="1"/>
  <c r="AF3744" i="1" s="1"/>
  <c r="Y3745" i="1"/>
  <c r="AF3745" i="1" s="1"/>
  <c r="Y3746" i="1"/>
  <c r="AF3746" i="1" s="1"/>
  <c r="Y3747" i="1"/>
  <c r="AF3747" i="1" s="1"/>
  <c r="Y3748" i="1"/>
  <c r="AF3748" i="1" s="1"/>
  <c r="Y3749" i="1"/>
  <c r="AF3749" i="1" s="1"/>
  <c r="Y3750" i="1"/>
  <c r="AF3750" i="1" s="1"/>
  <c r="Y3751" i="1"/>
  <c r="AF3751" i="1" s="1"/>
  <c r="Y3752" i="1"/>
  <c r="AF3752" i="1" s="1"/>
  <c r="Y3753" i="1"/>
  <c r="AF3753" i="1" s="1"/>
  <c r="Y3754" i="1"/>
  <c r="AF3754" i="1" s="1"/>
  <c r="Y3755" i="1"/>
  <c r="AF3755" i="1" s="1"/>
  <c r="Y3756" i="1"/>
  <c r="AF3756" i="1" s="1"/>
  <c r="Y3757" i="1"/>
  <c r="AF3757" i="1" s="1"/>
  <c r="Y3758" i="1"/>
  <c r="AF3758" i="1" s="1"/>
  <c r="Y3759" i="1"/>
  <c r="AF3759" i="1" s="1"/>
  <c r="Y3760" i="1"/>
  <c r="AF3760" i="1" s="1"/>
  <c r="Y3761" i="1"/>
  <c r="AF3761" i="1" s="1"/>
  <c r="Y3762" i="1"/>
  <c r="AF3762" i="1" s="1"/>
  <c r="Y3763" i="1"/>
  <c r="AF3763" i="1" s="1"/>
  <c r="Y3764" i="1"/>
  <c r="AF3764" i="1" s="1"/>
  <c r="Y3765" i="1"/>
  <c r="AF3765" i="1" s="1"/>
  <c r="Y3766" i="1"/>
  <c r="AF3766" i="1" s="1"/>
  <c r="Y3767" i="1"/>
  <c r="AF3767" i="1" s="1"/>
  <c r="Y3768" i="1"/>
  <c r="AF3768" i="1" s="1"/>
  <c r="Y3769" i="1"/>
  <c r="AF3769" i="1" s="1"/>
  <c r="Y3770" i="1"/>
  <c r="AF3770" i="1" s="1"/>
  <c r="Y3771" i="1"/>
  <c r="AF3771" i="1" s="1"/>
  <c r="Y3772" i="1"/>
  <c r="AF3772" i="1" s="1"/>
  <c r="Y3773" i="1"/>
  <c r="AF3773" i="1" s="1"/>
  <c r="Y3774" i="1"/>
  <c r="AF3774" i="1" s="1"/>
  <c r="Y3775" i="1"/>
  <c r="AF3775" i="1" s="1"/>
  <c r="Y3776" i="1"/>
  <c r="AF3776" i="1" s="1"/>
  <c r="Y3777" i="1"/>
  <c r="AF3777" i="1" s="1"/>
  <c r="Y3778" i="1"/>
  <c r="AF3778" i="1" s="1"/>
  <c r="Y3779" i="1"/>
  <c r="AF3779" i="1" s="1"/>
  <c r="Y3780" i="1"/>
  <c r="AF3780" i="1" s="1"/>
  <c r="Y3781" i="1"/>
  <c r="AF3781" i="1" s="1"/>
  <c r="Y3782" i="1"/>
  <c r="AF3782" i="1" s="1"/>
  <c r="Y3783" i="1"/>
  <c r="AF3783" i="1" s="1"/>
  <c r="Y3784" i="1"/>
  <c r="AF3784" i="1" s="1"/>
  <c r="Y3785" i="1"/>
  <c r="AF3785" i="1" s="1"/>
  <c r="Y3786" i="1"/>
  <c r="AF3786" i="1" s="1"/>
  <c r="Y3787" i="1"/>
  <c r="AF3787" i="1" s="1"/>
  <c r="Y3788" i="1"/>
  <c r="AF3788" i="1" s="1"/>
  <c r="Y3789" i="1"/>
  <c r="AF3789" i="1" s="1"/>
  <c r="Y3790" i="1"/>
  <c r="AF3790" i="1" s="1"/>
  <c r="Y3791" i="1"/>
  <c r="AF3791" i="1" s="1"/>
  <c r="Y3792" i="1"/>
  <c r="AF3792" i="1" s="1"/>
  <c r="Y3793" i="1"/>
  <c r="AF3793" i="1" s="1"/>
  <c r="Y3794" i="1"/>
  <c r="AF3794" i="1" s="1"/>
  <c r="Y3795" i="1"/>
  <c r="AF3795" i="1" s="1"/>
  <c r="Y3796" i="1"/>
  <c r="AF3796" i="1" s="1"/>
  <c r="Y3797" i="1"/>
  <c r="AF3797" i="1" s="1"/>
  <c r="Y3798" i="1"/>
  <c r="AF3798" i="1" s="1"/>
  <c r="Y3799" i="1"/>
  <c r="AF3799" i="1" s="1"/>
  <c r="Y3800" i="1"/>
  <c r="AF3800" i="1" s="1"/>
  <c r="Y3801" i="1"/>
  <c r="AF3801" i="1" s="1"/>
  <c r="Y3802" i="1"/>
  <c r="AF3802" i="1" s="1"/>
  <c r="Y3803" i="1"/>
  <c r="AF3803" i="1" s="1"/>
  <c r="Y3804" i="1"/>
  <c r="AF3804" i="1" s="1"/>
  <c r="Y3805" i="1"/>
  <c r="AF3805" i="1" s="1"/>
  <c r="Y3806" i="1"/>
  <c r="AF3806" i="1" s="1"/>
  <c r="Y3807" i="1"/>
  <c r="AF3807" i="1" s="1"/>
  <c r="Y3808" i="1"/>
  <c r="AF3808" i="1" s="1"/>
  <c r="Y3809" i="1"/>
  <c r="AF3809" i="1" s="1"/>
  <c r="Y3810" i="1"/>
  <c r="AF3810" i="1" s="1"/>
  <c r="Y3811" i="1"/>
  <c r="AF3811" i="1" s="1"/>
  <c r="Y3812" i="1"/>
  <c r="AF3812" i="1" s="1"/>
  <c r="Y3813" i="1"/>
  <c r="AF3813" i="1" s="1"/>
  <c r="Y3814" i="1"/>
  <c r="AF3814" i="1" s="1"/>
  <c r="Y3815" i="1"/>
  <c r="AF3815" i="1" s="1"/>
  <c r="Y3816" i="1"/>
  <c r="AF3816" i="1" s="1"/>
  <c r="Y3817" i="1"/>
  <c r="AF3817" i="1" s="1"/>
  <c r="Y3818" i="1"/>
  <c r="AF3818" i="1" s="1"/>
  <c r="Y3819" i="1"/>
  <c r="AF3819" i="1" s="1"/>
  <c r="Y3820" i="1"/>
  <c r="AF3820" i="1" s="1"/>
  <c r="Y3821" i="1"/>
  <c r="AF3821" i="1" s="1"/>
  <c r="Y3822" i="1"/>
  <c r="AF3822" i="1" s="1"/>
  <c r="Y3823" i="1"/>
  <c r="AF3823" i="1" s="1"/>
  <c r="Y3824" i="1"/>
  <c r="AF3824" i="1" s="1"/>
  <c r="Y3825" i="1"/>
  <c r="AF3825" i="1" s="1"/>
  <c r="Y3826" i="1"/>
  <c r="AF3826" i="1" s="1"/>
  <c r="Y3827" i="1"/>
  <c r="AF3827" i="1" s="1"/>
  <c r="Y3828" i="1"/>
  <c r="AF3828" i="1" s="1"/>
  <c r="Y3829" i="1"/>
  <c r="AF3829" i="1" s="1"/>
  <c r="Y3830" i="1"/>
  <c r="AF3830" i="1" s="1"/>
  <c r="Y3831" i="1"/>
  <c r="AF3831" i="1" s="1"/>
  <c r="Y3832" i="1"/>
  <c r="AF3832" i="1" s="1"/>
  <c r="Y3833" i="1"/>
  <c r="AF3833" i="1" s="1"/>
  <c r="Y3834" i="1"/>
  <c r="AF3834" i="1" s="1"/>
  <c r="Y3835" i="1"/>
  <c r="AF3835" i="1" s="1"/>
  <c r="Y3836" i="1"/>
  <c r="AF3836" i="1" s="1"/>
  <c r="Y3837" i="1"/>
  <c r="AF3837" i="1" s="1"/>
  <c r="Y3838" i="1"/>
  <c r="AF3838" i="1" s="1"/>
  <c r="Y3839" i="1"/>
  <c r="AF3839" i="1" s="1"/>
  <c r="Y3840" i="1"/>
  <c r="AF3840" i="1" s="1"/>
  <c r="Y3841" i="1"/>
  <c r="AF3841" i="1" s="1"/>
  <c r="Y3842" i="1"/>
  <c r="AF3842" i="1" s="1"/>
  <c r="Y3843" i="1"/>
  <c r="AF3843" i="1" s="1"/>
  <c r="Y3844" i="1"/>
  <c r="AF3844" i="1" s="1"/>
  <c r="Y3845" i="1"/>
  <c r="AF3845" i="1" s="1"/>
  <c r="Y3846" i="1"/>
  <c r="AF3846" i="1" s="1"/>
  <c r="Y3847" i="1"/>
  <c r="AF3847" i="1" s="1"/>
  <c r="Y3848" i="1"/>
  <c r="AF3848" i="1" s="1"/>
  <c r="Y3849" i="1"/>
  <c r="AF3849" i="1" s="1"/>
  <c r="Y3850" i="1"/>
  <c r="AF3850" i="1" s="1"/>
  <c r="Y3851" i="1"/>
  <c r="AF3851" i="1" s="1"/>
  <c r="Y3852" i="1"/>
  <c r="AF3852" i="1" s="1"/>
  <c r="Y3853" i="1"/>
  <c r="AF3853" i="1" s="1"/>
  <c r="Y3854" i="1"/>
  <c r="AF3854" i="1" s="1"/>
  <c r="Y3855" i="1"/>
  <c r="AF3855" i="1" s="1"/>
  <c r="Y3856" i="1"/>
  <c r="AF3856" i="1" s="1"/>
  <c r="Y3857" i="1"/>
  <c r="AF3857" i="1" s="1"/>
  <c r="Y3858" i="1"/>
  <c r="AF3858" i="1" s="1"/>
  <c r="Y3859" i="1"/>
  <c r="AF3859" i="1" s="1"/>
  <c r="Y3860" i="1"/>
  <c r="AF3860" i="1" s="1"/>
  <c r="Y3861" i="1"/>
  <c r="AF3861" i="1" s="1"/>
  <c r="Y3862" i="1"/>
  <c r="AF3862" i="1" s="1"/>
  <c r="Y3863" i="1"/>
  <c r="AF3863" i="1" s="1"/>
  <c r="Y3864" i="1"/>
  <c r="AF3864" i="1" s="1"/>
  <c r="Y3865" i="1"/>
  <c r="AF3865" i="1" s="1"/>
  <c r="Y3866" i="1"/>
  <c r="AF3866" i="1" s="1"/>
  <c r="Y3867" i="1"/>
  <c r="AF3867" i="1" s="1"/>
  <c r="Y3868" i="1"/>
  <c r="AF3868" i="1" s="1"/>
  <c r="Y3869" i="1"/>
  <c r="AF3869" i="1" s="1"/>
  <c r="Y3870" i="1"/>
  <c r="AF3870" i="1" s="1"/>
  <c r="Y3871" i="1"/>
  <c r="AF3871" i="1" s="1"/>
  <c r="Y3872" i="1"/>
  <c r="AF3872" i="1" s="1"/>
  <c r="Y3873" i="1"/>
  <c r="AF3873" i="1" s="1"/>
  <c r="Y3874" i="1"/>
  <c r="AF3874" i="1" s="1"/>
  <c r="Y3875" i="1"/>
  <c r="AF3875" i="1" s="1"/>
  <c r="Y3876" i="1"/>
  <c r="AF3876" i="1" s="1"/>
  <c r="Y3877" i="1"/>
  <c r="AF3877" i="1" s="1"/>
  <c r="Y3878" i="1"/>
  <c r="AF3878" i="1" s="1"/>
  <c r="Y3879" i="1"/>
  <c r="AF3879" i="1" s="1"/>
  <c r="Y3880" i="1"/>
  <c r="AF3880" i="1" s="1"/>
  <c r="Y3881" i="1"/>
  <c r="AF3881" i="1" s="1"/>
  <c r="Y3882" i="1"/>
  <c r="AF3882" i="1" s="1"/>
  <c r="Y3883" i="1"/>
  <c r="AF3883" i="1" s="1"/>
  <c r="Y3884" i="1"/>
  <c r="AF3884" i="1" s="1"/>
  <c r="Y3885" i="1"/>
  <c r="AF3885" i="1" s="1"/>
  <c r="Y3886" i="1"/>
  <c r="AF3886" i="1" s="1"/>
  <c r="Y3887" i="1"/>
  <c r="AF3887" i="1" s="1"/>
  <c r="Y3888" i="1"/>
  <c r="AF3888" i="1" s="1"/>
  <c r="Y3889" i="1"/>
  <c r="AF3889" i="1" s="1"/>
  <c r="Y3890" i="1"/>
  <c r="AF3890" i="1" s="1"/>
  <c r="Y3891" i="1"/>
  <c r="AF3891" i="1" s="1"/>
  <c r="Y3892" i="1"/>
  <c r="AF3892" i="1" s="1"/>
  <c r="Y3893" i="1"/>
  <c r="AF3893" i="1" s="1"/>
  <c r="Y3894" i="1"/>
  <c r="AF3894" i="1" s="1"/>
  <c r="Y3895" i="1"/>
  <c r="AF3895" i="1" s="1"/>
  <c r="Y3896" i="1"/>
  <c r="AF3896" i="1" s="1"/>
  <c r="Y3897" i="1"/>
  <c r="AF3897" i="1" s="1"/>
  <c r="Y3898" i="1"/>
  <c r="AF3898" i="1" s="1"/>
  <c r="Y3899" i="1"/>
  <c r="AF3899" i="1" s="1"/>
  <c r="Y3900" i="1"/>
  <c r="AF3900" i="1" s="1"/>
  <c r="Y3901" i="1"/>
  <c r="AF3901" i="1" s="1"/>
  <c r="Y3902" i="1"/>
  <c r="AF3902" i="1" s="1"/>
  <c r="Y3903" i="1"/>
  <c r="AF3903" i="1" s="1"/>
  <c r="Y3904" i="1"/>
  <c r="AF3904" i="1" s="1"/>
  <c r="Y3905" i="1"/>
  <c r="AF3905" i="1" s="1"/>
  <c r="Y3906" i="1"/>
  <c r="AF3906" i="1" s="1"/>
  <c r="Y3907" i="1"/>
  <c r="AF3907" i="1" s="1"/>
  <c r="Y3908" i="1"/>
  <c r="AF3908" i="1" s="1"/>
  <c r="Y3909" i="1"/>
  <c r="AF3909" i="1" s="1"/>
  <c r="Y3910" i="1"/>
  <c r="AF3910" i="1" s="1"/>
  <c r="Y3911" i="1"/>
  <c r="AF3911" i="1" s="1"/>
  <c r="Y3912" i="1"/>
  <c r="AF3912" i="1" s="1"/>
  <c r="Y3913" i="1"/>
  <c r="AF3913" i="1" s="1"/>
  <c r="Y3914" i="1"/>
  <c r="AF3914" i="1" s="1"/>
  <c r="Y3915" i="1"/>
  <c r="AF3915" i="1" s="1"/>
  <c r="Y3916" i="1"/>
  <c r="AF3916" i="1" s="1"/>
  <c r="Y3917" i="1"/>
  <c r="AF3917" i="1" s="1"/>
  <c r="Y3918" i="1"/>
  <c r="AF3918" i="1" s="1"/>
  <c r="Y3919" i="1"/>
  <c r="AF3919" i="1" s="1"/>
  <c r="Y3920" i="1"/>
  <c r="AF3920" i="1" s="1"/>
  <c r="Y3921" i="1"/>
  <c r="AF3921" i="1" s="1"/>
  <c r="Y3922" i="1"/>
  <c r="AF3922" i="1" s="1"/>
  <c r="Y3923" i="1"/>
  <c r="AF3923" i="1" s="1"/>
  <c r="Y3924" i="1"/>
  <c r="AF3924" i="1" s="1"/>
  <c r="Y3925" i="1"/>
  <c r="AF3925" i="1" s="1"/>
  <c r="Y3926" i="1"/>
  <c r="AF3926" i="1" s="1"/>
  <c r="Y3927" i="1"/>
  <c r="AF3927" i="1" s="1"/>
  <c r="Y3928" i="1"/>
  <c r="AF3928" i="1" s="1"/>
  <c r="Y3929" i="1"/>
  <c r="AF3929" i="1" s="1"/>
  <c r="Y3930" i="1"/>
  <c r="AF3930" i="1" s="1"/>
  <c r="Y3931" i="1"/>
  <c r="AF3931" i="1" s="1"/>
  <c r="Y3932" i="1"/>
  <c r="AF3932" i="1" s="1"/>
  <c r="Y3933" i="1"/>
  <c r="AF3933" i="1" s="1"/>
  <c r="Y3934" i="1"/>
  <c r="AF3934" i="1" s="1"/>
  <c r="Y3935" i="1"/>
  <c r="AF3935" i="1" s="1"/>
  <c r="Y3936" i="1"/>
  <c r="AF3936" i="1" s="1"/>
  <c r="Y3937" i="1"/>
  <c r="AF3937" i="1" s="1"/>
  <c r="Y3938" i="1"/>
  <c r="AF3938" i="1" s="1"/>
  <c r="Y3939" i="1"/>
  <c r="AF3939" i="1" s="1"/>
  <c r="Y3940" i="1"/>
  <c r="AF3940" i="1" s="1"/>
  <c r="Y3941" i="1"/>
  <c r="AF3941" i="1" s="1"/>
  <c r="Y3942" i="1"/>
  <c r="AF3942" i="1" s="1"/>
  <c r="Y3943" i="1"/>
  <c r="AF3943" i="1" s="1"/>
  <c r="Y3944" i="1"/>
  <c r="AF3944" i="1" s="1"/>
  <c r="Y3945" i="1"/>
  <c r="AF3945" i="1" s="1"/>
  <c r="Y3946" i="1"/>
  <c r="AF3946" i="1" s="1"/>
  <c r="Y3947" i="1"/>
  <c r="AF3947" i="1" s="1"/>
  <c r="Y3948" i="1"/>
  <c r="AF3948" i="1" s="1"/>
  <c r="Y3949" i="1"/>
  <c r="AF3949" i="1" s="1"/>
  <c r="Y3950" i="1"/>
  <c r="AF3950" i="1" s="1"/>
  <c r="Y3951" i="1"/>
  <c r="AF3951" i="1" s="1"/>
  <c r="Y3952" i="1"/>
  <c r="AF3952" i="1" s="1"/>
  <c r="Y3953" i="1"/>
  <c r="AF3953" i="1" s="1"/>
  <c r="Y3954" i="1"/>
  <c r="AF3954" i="1" s="1"/>
  <c r="Y3955" i="1"/>
  <c r="AF3955" i="1" s="1"/>
  <c r="Y3956" i="1"/>
  <c r="AF3956" i="1" s="1"/>
  <c r="Y3957" i="1"/>
  <c r="AF3957" i="1" s="1"/>
  <c r="Y3958" i="1"/>
  <c r="AF3958" i="1" s="1"/>
  <c r="Y3959" i="1"/>
  <c r="AF3959" i="1" s="1"/>
  <c r="Y3960" i="1"/>
  <c r="AF3960" i="1" s="1"/>
  <c r="Y3961" i="1"/>
  <c r="AF3961" i="1" s="1"/>
  <c r="Y3962" i="1"/>
  <c r="AF3962" i="1" s="1"/>
  <c r="Y3963" i="1"/>
  <c r="AF3963" i="1" s="1"/>
  <c r="Y3964" i="1"/>
  <c r="AF3964" i="1" s="1"/>
  <c r="Y3965" i="1"/>
  <c r="AF3965" i="1" s="1"/>
  <c r="Y3966" i="1"/>
  <c r="AF3966" i="1" s="1"/>
  <c r="Y3967" i="1"/>
  <c r="AF3967" i="1" s="1"/>
  <c r="Y3968" i="1"/>
  <c r="AF3968" i="1" s="1"/>
  <c r="Y3969" i="1"/>
  <c r="AF3969" i="1" s="1"/>
  <c r="Y3970" i="1"/>
  <c r="AF3970" i="1" s="1"/>
  <c r="Y3971" i="1"/>
  <c r="AF3971" i="1" s="1"/>
  <c r="Y3972" i="1"/>
  <c r="AF3972" i="1" s="1"/>
  <c r="Y3973" i="1"/>
  <c r="AF3973" i="1" s="1"/>
  <c r="Y3974" i="1"/>
  <c r="AF3974" i="1" s="1"/>
  <c r="Y3975" i="1"/>
  <c r="AF3975" i="1" s="1"/>
  <c r="Y3976" i="1"/>
  <c r="AF3976" i="1" s="1"/>
  <c r="Y3977" i="1"/>
  <c r="AF3977" i="1" s="1"/>
  <c r="Y3978" i="1"/>
  <c r="AF3978" i="1" s="1"/>
  <c r="Y3979" i="1"/>
  <c r="AF3979" i="1" s="1"/>
  <c r="Y3980" i="1"/>
  <c r="AF3980" i="1" s="1"/>
  <c r="Y3981" i="1"/>
  <c r="AF3981" i="1" s="1"/>
  <c r="Y3982" i="1"/>
  <c r="AF3982" i="1" s="1"/>
  <c r="Y3983" i="1"/>
  <c r="AF3983" i="1" s="1"/>
  <c r="Y3984" i="1"/>
  <c r="AF3984" i="1" s="1"/>
  <c r="Y3985" i="1"/>
  <c r="AF3985" i="1" s="1"/>
  <c r="Y3986" i="1"/>
  <c r="AF3986" i="1" s="1"/>
  <c r="Y3987" i="1"/>
  <c r="AF3987" i="1" s="1"/>
  <c r="Y3988" i="1"/>
  <c r="AF3988" i="1" s="1"/>
  <c r="Y3989" i="1"/>
  <c r="AF3989" i="1" s="1"/>
  <c r="Y3990" i="1"/>
  <c r="AF3990" i="1" s="1"/>
  <c r="Y3991" i="1"/>
  <c r="AF3991" i="1" s="1"/>
  <c r="Y3992" i="1"/>
  <c r="AF3992" i="1" s="1"/>
  <c r="Y3993" i="1"/>
  <c r="AF3993" i="1" s="1"/>
  <c r="Y3994" i="1"/>
  <c r="AF3994" i="1" s="1"/>
  <c r="Y3995" i="1"/>
  <c r="AF3995" i="1" s="1"/>
  <c r="Y3996" i="1"/>
  <c r="AF3996" i="1" s="1"/>
  <c r="Y3997" i="1"/>
  <c r="AF3997" i="1" s="1"/>
  <c r="Y3998" i="1"/>
  <c r="AF3998" i="1" s="1"/>
  <c r="Y3999" i="1"/>
  <c r="AF3999" i="1" s="1"/>
  <c r="Y4000" i="1"/>
  <c r="AF4000" i="1" s="1"/>
  <c r="Y4001" i="1"/>
  <c r="AF4001" i="1" s="1"/>
  <c r="Y4002" i="1"/>
  <c r="AF4002" i="1" s="1"/>
  <c r="Y4003" i="1"/>
  <c r="AF4003" i="1" s="1"/>
  <c r="Y4004" i="1"/>
  <c r="AF4004" i="1" s="1"/>
  <c r="Y4005" i="1"/>
  <c r="AF4005" i="1" s="1"/>
  <c r="Y4006" i="1"/>
  <c r="AF4006" i="1" s="1"/>
  <c r="Y4007" i="1"/>
  <c r="AF4007" i="1" s="1"/>
  <c r="Y4008" i="1"/>
  <c r="AF4008" i="1" s="1"/>
  <c r="Y4009" i="1"/>
  <c r="AF4009" i="1" s="1"/>
  <c r="Y4010" i="1"/>
  <c r="AF4010" i="1" s="1"/>
  <c r="Y4011" i="1"/>
  <c r="AF4011" i="1" s="1"/>
  <c r="Y4012" i="1"/>
  <c r="AF4012" i="1" s="1"/>
  <c r="Y4013" i="1"/>
  <c r="AF4013" i="1" s="1"/>
  <c r="Y4014" i="1"/>
  <c r="AF4014" i="1" s="1"/>
  <c r="Y4015" i="1"/>
  <c r="AF4015" i="1" s="1"/>
  <c r="Y4016" i="1"/>
  <c r="AF4016" i="1" s="1"/>
  <c r="Y4017" i="1"/>
  <c r="AF4017" i="1" s="1"/>
  <c r="Y4018" i="1"/>
  <c r="AF4018" i="1" s="1"/>
  <c r="Y4019" i="1"/>
  <c r="AF4019" i="1" s="1"/>
  <c r="Y4020" i="1"/>
  <c r="AF4020" i="1" s="1"/>
  <c r="Y4021" i="1"/>
  <c r="AF4021" i="1" s="1"/>
  <c r="Y4022" i="1"/>
  <c r="AF4022" i="1" s="1"/>
  <c r="Y4023" i="1"/>
  <c r="AF4023" i="1" s="1"/>
  <c r="Y4024" i="1"/>
  <c r="AF4024" i="1" s="1"/>
  <c r="Y4025" i="1"/>
  <c r="AF4025" i="1" s="1"/>
  <c r="Y4026" i="1"/>
  <c r="AF4026" i="1" s="1"/>
  <c r="Y4027" i="1"/>
  <c r="AF4027" i="1" s="1"/>
  <c r="Y4028" i="1"/>
  <c r="AF4028" i="1" s="1"/>
  <c r="Y4029" i="1"/>
  <c r="AF4029" i="1" s="1"/>
  <c r="Y4030" i="1"/>
  <c r="AF4030" i="1" s="1"/>
  <c r="Y4031" i="1"/>
  <c r="AF4031" i="1" s="1"/>
  <c r="Y4032" i="1"/>
  <c r="AF4032" i="1" s="1"/>
  <c r="Y4033" i="1"/>
  <c r="AF4033" i="1" s="1"/>
  <c r="Y4034" i="1"/>
  <c r="AF4034" i="1" s="1"/>
  <c r="Y4035" i="1"/>
  <c r="AF4035" i="1" s="1"/>
  <c r="Y4036" i="1"/>
  <c r="AF4036" i="1" s="1"/>
  <c r="Y4037" i="1"/>
  <c r="AF4037" i="1" s="1"/>
  <c r="Y4038" i="1"/>
  <c r="AF4038" i="1" s="1"/>
  <c r="Y4039" i="1"/>
  <c r="AF4039" i="1" s="1"/>
  <c r="Y4040" i="1"/>
  <c r="AF4040" i="1" s="1"/>
  <c r="Y4041" i="1"/>
  <c r="AF4041" i="1" s="1"/>
  <c r="Y4042" i="1"/>
  <c r="AF4042" i="1" s="1"/>
  <c r="Y4043" i="1"/>
  <c r="AF4043" i="1" s="1"/>
  <c r="Y4044" i="1"/>
  <c r="AF4044" i="1" s="1"/>
  <c r="Y4045" i="1"/>
  <c r="AF4045" i="1" s="1"/>
  <c r="Y4046" i="1"/>
  <c r="AF4046" i="1" s="1"/>
  <c r="Y4047" i="1"/>
  <c r="AF4047" i="1" s="1"/>
  <c r="Y4048" i="1"/>
  <c r="AF4048" i="1" s="1"/>
  <c r="Y4049" i="1"/>
  <c r="AF4049" i="1" s="1"/>
  <c r="Y4050" i="1"/>
  <c r="AF4050" i="1" s="1"/>
  <c r="Y4051" i="1"/>
  <c r="AF4051" i="1" s="1"/>
  <c r="Y4052" i="1"/>
  <c r="AF4052" i="1" s="1"/>
  <c r="Y4053" i="1"/>
  <c r="AF4053" i="1" s="1"/>
  <c r="Y4054" i="1"/>
  <c r="AF4054" i="1" s="1"/>
  <c r="Y4055" i="1"/>
  <c r="AF4055" i="1" s="1"/>
  <c r="Y4056" i="1"/>
  <c r="AF4056" i="1" s="1"/>
  <c r="Y4057" i="1"/>
  <c r="AF4057" i="1" s="1"/>
  <c r="Y4058" i="1"/>
  <c r="AF4058" i="1" s="1"/>
  <c r="Y4059" i="1"/>
  <c r="AF4059" i="1" s="1"/>
  <c r="Y4060" i="1"/>
  <c r="AF4060" i="1" s="1"/>
  <c r="Y4061" i="1"/>
  <c r="AF4061" i="1" s="1"/>
  <c r="Y4062" i="1"/>
  <c r="AF4062" i="1" s="1"/>
  <c r="Y4063" i="1"/>
  <c r="AF4063" i="1" s="1"/>
  <c r="Y4064" i="1"/>
  <c r="AF4064" i="1" s="1"/>
  <c r="Y4065" i="1"/>
  <c r="AF4065" i="1" s="1"/>
  <c r="Y4066" i="1"/>
  <c r="AF4066" i="1" s="1"/>
  <c r="Y4067" i="1"/>
  <c r="AF4067" i="1" s="1"/>
  <c r="Y4068" i="1"/>
  <c r="AF4068" i="1" s="1"/>
  <c r="Y4069" i="1"/>
  <c r="AF4069" i="1" s="1"/>
  <c r="Y4070" i="1"/>
  <c r="AF4070" i="1" s="1"/>
  <c r="Y4071" i="1"/>
  <c r="AF4071" i="1" s="1"/>
  <c r="Y4072" i="1"/>
  <c r="AF4072" i="1" s="1"/>
  <c r="Y4073" i="1"/>
  <c r="AF4073" i="1" s="1"/>
  <c r="Y4074" i="1"/>
  <c r="AF4074" i="1" s="1"/>
  <c r="Y4075" i="1"/>
  <c r="AF4075" i="1" s="1"/>
  <c r="Y4076" i="1"/>
  <c r="AF4076" i="1" s="1"/>
  <c r="Y4077" i="1"/>
  <c r="AF4077" i="1" s="1"/>
  <c r="Y4078" i="1"/>
  <c r="AF4078" i="1" s="1"/>
  <c r="Y4079" i="1"/>
  <c r="AF4079" i="1" s="1"/>
  <c r="Y4080" i="1"/>
  <c r="AF4080" i="1" s="1"/>
  <c r="Y4081" i="1"/>
  <c r="AF4081" i="1" s="1"/>
  <c r="Y4082" i="1"/>
  <c r="AF4082" i="1" s="1"/>
  <c r="Y4083" i="1"/>
  <c r="AF4083" i="1" s="1"/>
  <c r="Y4084" i="1"/>
  <c r="AF4084" i="1" s="1"/>
  <c r="Y4085" i="1"/>
  <c r="AF4085" i="1" s="1"/>
  <c r="Y4086" i="1"/>
  <c r="AF4086" i="1" s="1"/>
  <c r="Y4087" i="1"/>
  <c r="AF4087" i="1" s="1"/>
  <c r="Y4088" i="1"/>
  <c r="AF4088" i="1" s="1"/>
  <c r="Y4089" i="1"/>
  <c r="AF4089" i="1" s="1"/>
  <c r="Y4090" i="1"/>
  <c r="AF4090" i="1" s="1"/>
  <c r="Y4091" i="1"/>
  <c r="AF4091" i="1" s="1"/>
  <c r="Y4092" i="1"/>
  <c r="AF4092" i="1" s="1"/>
  <c r="Y4093" i="1"/>
  <c r="AF4093" i="1" s="1"/>
  <c r="Y4094" i="1"/>
  <c r="AF4094" i="1" s="1"/>
  <c r="Y4095" i="1"/>
  <c r="AF4095" i="1" s="1"/>
  <c r="Y4096" i="1"/>
  <c r="AF4096" i="1" s="1"/>
  <c r="Y4097" i="1"/>
  <c r="AF4097" i="1" s="1"/>
  <c r="Y4098" i="1"/>
  <c r="AF4098" i="1" s="1"/>
  <c r="Y4099" i="1"/>
  <c r="AF4099" i="1" s="1"/>
  <c r="Y4100" i="1"/>
  <c r="AF4100" i="1" s="1"/>
  <c r="Y4101" i="1"/>
  <c r="AF4101" i="1" s="1"/>
  <c r="Y4102" i="1"/>
  <c r="AF4102" i="1" s="1"/>
  <c r="Y4103" i="1"/>
  <c r="AF4103" i="1" s="1"/>
  <c r="Y4104" i="1"/>
  <c r="AF4104" i="1" s="1"/>
  <c r="Y4105" i="1"/>
  <c r="AF4105" i="1" s="1"/>
  <c r="Y4106" i="1"/>
  <c r="AF4106" i="1" s="1"/>
  <c r="Y4107" i="1"/>
  <c r="AF4107" i="1" s="1"/>
  <c r="Y4108" i="1"/>
  <c r="AF4108" i="1" s="1"/>
  <c r="Y4109" i="1"/>
  <c r="AF4109" i="1" s="1"/>
  <c r="Y4110" i="1"/>
  <c r="AF4110" i="1" s="1"/>
  <c r="Y4111" i="1"/>
  <c r="AF4111" i="1" s="1"/>
  <c r="Y4112" i="1"/>
  <c r="AF4112" i="1" s="1"/>
  <c r="Y4113" i="1"/>
  <c r="AF4113" i="1" s="1"/>
  <c r="Y4114" i="1"/>
  <c r="AF4114" i="1" s="1"/>
  <c r="Y4115" i="1"/>
  <c r="AF4115" i="1" s="1"/>
  <c r="Y4116" i="1"/>
  <c r="AF4116" i="1" s="1"/>
  <c r="Y4117" i="1"/>
  <c r="AF4117" i="1" s="1"/>
  <c r="Y4118" i="1"/>
  <c r="AF4118" i="1" s="1"/>
  <c r="Y4119" i="1"/>
  <c r="AF4119" i="1" s="1"/>
  <c r="Y4120" i="1"/>
  <c r="AF4120" i="1" s="1"/>
  <c r="Y4121" i="1"/>
  <c r="AF4121" i="1" s="1"/>
  <c r="Y4122" i="1"/>
  <c r="AF4122" i="1" s="1"/>
  <c r="Y4123" i="1"/>
  <c r="AF4123" i="1" s="1"/>
  <c r="Y4124" i="1"/>
  <c r="AF4124" i="1" s="1"/>
  <c r="Y4125" i="1"/>
  <c r="AF4125" i="1" s="1"/>
  <c r="Y4126" i="1"/>
  <c r="AF4126" i="1" s="1"/>
  <c r="Y4127" i="1"/>
  <c r="AF4127" i="1" s="1"/>
  <c r="Y4128" i="1"/>
  <c r="AF4128" i="1" s="1"/>
  <c r="Y4129" i="1"/>
  <c r="AF4129" i="1" s="1"/>
  <c r="Y4130" i="1"/>
  <c r="AF4130" i="1" s="1"/>
  <c r="Y4131" i="1"/>
  <c r="AF4131" i="1" s="1"/>
  <c r="Y4132" i="1"/>
  <c r="AF4132" i="1" s="1"/>
  <c r="Y4133" i="1"/>
  <c r="AF4133" i="1" s="1"/>
  <c r="Y4134" i="1"/>
  <c r="AF4134" i="1" s="1"/>
  <c r="Y4135" i="1"/>
  <c r="AF4135" i="1" s="1"/>
  <c r="Y4136" i="1"/>
  <c r="AF4136" i="1" s="1"/>
  <c r="Y4137" i="1"/>
  <c r="AF4137" i="1" s="1"/>
  <c r="Y4138" i="1"/>
  <c r="AF4138" i="1" s="1"/>
  <c r="Y4139" i="1"/>
  <c r="AF4139" i="1" s="1"/>
  <c r="Y4140" i="1"/>
  <c r="AF4140" i="1" s="1"/>
  <c r="Y4141" i="1"/>
  <c r="AF4141" i="1" s="1"/>
  <c r="Y4142" i="1"/>
  <c r="AF4142" i="1" s="1"/>
  <c r="Y4143" i="1"/>
  <c r="AF4143" i="1" s="1"/>
  <c r="Y4144" i="1"/>
  <c r="AF4144" i="1" s="1"/>
  <c r="Y4145" i="1"/>
  <c r="AF4145" i="1" s="1"/>
  <c r="Y4146" i="1"/>
  <c r="AF4146" i="1" s="1"/>
  <c r="Y4147" i="1"/>
  <c r="AF4147" i="1" s="1"/>
  <c r="Y4148" i="1"/>
  <c r="AF4148" i="1" s="1"/>
  <c r="Y4149" i="1"/>
  <c r="AF4149" i="1" s="1"/>
  <c r="Y4150" i="1"/>
  <c r="AF4150" i="1" s="1"/>
  <c r="Y4151" i="1"/>
  <c r="AF4151" i="1" s="1"/>
  <c r="Y4152" i="1"/>
  <c r="AF4152" i="1" s="1"/>
  <c r="Y4153" i="1"/>
  <c r="AF4153" i="1" s="1"/>
  <c r="Y4154" i="1"/>
  <c r="AF4154" i="1" s="1"/>
  <c r="Y4155" i="1"/>
  <c r="AF4155" i="1" s="1"/>
  <c r="Y4156" i="1"/>
  <c r="AF4156" i="1" s="1"/>
  <c r="Y4157" i="1"/>
  <c r="AF4157" i="1" s="1"/>
  <c r="Y4158" i="1"/>
  <c r="AF4158" i="1" s="1"/>
  <c r="Y4159" i="1"/>
  <c r="AF4159" i="1" s="1"/>
  <c r="Y4160" i="1"/>
  <c r="AF4160" i="1" s="1"/>
  <c r="Y4161" i="1"/>
  <c r="AF4161" i="1" s="1"/>
  <c r="Y4162" i="1"/>
  <c r="AF4162" i="1" s="1"/>
  <c r="Y4163" i="1"/>
  <c r="AF4163" i="1" s="1"/>
  <c r="Y4164" i="1"/>
  <c r="AF4164" i="1" s="1"/>
  <c r="Y4165" i="1"/>
  <c r="AF4165" i="1" s="1"/>
  <c r="Y4166" i="1"/>
  <c r="AF4166" i="1" s="1"/>
  <c r="Y4167" i="1"/>
  <c r="AF4167" i="1" s="1"/>
  <c r="Y4168" i="1"/>
  <c r="AF4168" i="1" s="1"/>
  <c r="Y4169" i="1"/>
  <c r="AF4169" i="1" s="1"/>
  <c r="Y4170" i="1"/>
  <c r="AF4170" i="1" s="1"/>
  <c r="Y4171" i="1"/>
  <c r="AF4171" i="1" s="1"/>
  <c r="Y4172" i="1"/>
  <c r="AF4172" i="1" s="1"/>
  <c r="Y4173" i="1"/>
  <c r="AF4173" i="1" s="1"/>
  <c r="Y4174" i="1"/>
  <c r="AF4174" i="1" s="1"/>
  <c r="Y4175" i="1"/>
  <c r="AF4175" i="1" s="1"/>
  <c r="Y4176" i="1"/>
  <c r="AF4176" i="1" s="1"/>
  <c r="Y4177" i="1"/>
  <c r="AF4177" i="1" s="1"/>
  <c r="Y4178" i="1"/>
  <c r="AF4178" i="1" s="1"/>
  <c r="Y4179" i="1"/>
  <c r="AF4179" i="1" s="1"/>
  <c r="Y4180" i="1"/>
  <c r="AF4180" i="1" s="1"/>
  <c r="Y4181" i="1"/>
  <c r="AF4181" i="1" s="1"/>
  <c r="Y4182" i="1"/>
  <c r="AF4182" i="1" s="1"/>
  <c r="Y4183" i="1"/>
  <c r="AF4183" i="1" s="1"/>
  <c r="Y4184" i="1"/>
  <c r="AF4184" i="1" s="1"/>
  <c r="Y4185" i="1"/>
  <c r="AF4185" i="1" s="1"/>
  <c r="Y4186" i="1"/>
  <c r="AF4186" i="1" s="1"/>
  <c r="Y4187" i="1"/>
  <c r="AF4187" i="1" s="1"/>
  <c r="Y4188" i="1"/>
  <c r="AF4188" i="1" s="1"/>
  <c r="Y4189" i="1"/>
  <c r="AF4189" i="1" s="1"/>
  <c r="Y4190" i="1"/>
  <c r="AF4190" i="1" s="1"/>
  <c r="Y4191" i="1"/>
  <c r="AF4191" i="1" s="1"/>
  <c r="Y4192" i="1"/>
  <c r="AF4192" i="1" s="1"/>
  <c r="Y4193" i="1"/>
  <c r="AF4193" i="1" s="1"/>
  <c r="Y4194" i="1"/>
  <c r="AF4194" i="1" s="1"/>
  <c r="Y4195" i="1"/>
  <c r="AF4195" i="1" s="1"/>
  <c r="Y4196" i="1"/>
  <c r="AF4196" i="1" s="1"/>
  <c r="Y4197" i="1"/>
  <c r="AF4197" i="1" s="1"/>
  <c r="Y4198" i="1"/>
  <c r="AF4198" i="1" s="1"/>
  <c r="Y4199" i="1"/>
  <c r="AF4199" i="1" s="1"/>
  <c r="Y4200" i="1"/>
  <c r="AF4200" i="1" s="1"/>
  <c r="Y4201" i="1"/>
  <c r="AF4201" i="1" s="1"/>
  <c r="Y4202" i="1"/>
  <c r="AF4202" i="1" s="1"/>
  <c r="Y4203" i="1"/>
  <c r="AF4203" i="1" s="1"/>
  <c r="Y4204" i="1"/>
  <c r="AF4204" i="1" s="1"/>
  <c r="Y4205" i="1"/>
  <c r="AF4205" i="1" s="1"/>
  <c r="Y4206" i="1"/>
  <c r="AF4206" i="1" s="1"/>
  <c r="Y4207" i="1"/>
  <c r="AF4207" i="1" s="1"/>
  <c r="Y4208" i="1"/>
  <c r="AF4208" i="1" s="1"/>
  <c r="Y4209" i="1"/>
  <c r="AF4209" i="1" s="1"/>
  <c r="Y4210" i="1"/>
  <c r="AF4210" i="1" s="1"/>
  <c r="Y4211" i="1"/>
  <c r="AF4211" i="1" s="1"/>
  <c r="Y4212" i="1"/>
  <c r="AF4212" i="1" s="1"/>
  <c r="Y4213" i="1"/>
  <c r="AF4213" i="1" s="1"/>
  <c r="Y4214" i="1"/>
  <c r="AF4214" i="1" s="1"/>
  <c r="Y4215" i="1"/>
  <c r="AF4215" i="1" s="1"/>
  <c r="Y4216" i="1"/>
  <c r="AF4216" i="1" s="1"/>
  <c r="Y4217" i="1"/>
  <c r="AF4217" i="1" s="1"/>
  <c r="Y4218" i="1"/>
  <c r="AF4218" i="1" s="1"/>
  <c r="Y4219" i="1"/>
  <c r="AF4219" i="1" s="1"/>
  <c r="Y4220" i="1"/>
  <c r="AF4220" i="1" s="1"/>
  <c r="Y4221" i="1"/>
  <c r="AF4221" i="1" s="1"/>
  <c r="Y4222" i="1"/>
  <c r="AF4222" i="1" s="1"/>
  <c r="Y4223" i="1"/>
  <c r="AF4223" i="1" s="1"/>
  <c r="Y4224" i="1"/>
  <c r="AF4224" i="1" s="1"/>
  <c r="Y4225" i="1"/>
  <c r="AF4225" i="1" s="1"/>
  <c r="Y4226" i="1"/>
  <c r="AF4226" i="1" s="1"/>
  <c r="Y4227" i="1"/>
  <c r="AF4227" i="1" s="1"/>
  <c r="Y4228" i="1"/>
  <c r="AF4228" i="1" s="1"/>
  <c r="Y4229" i="1"/>
  <c r="AF4229" i="1" s="1"/>
  <c r="Y4230" i="1"/>
  <c r="AF4230" i="1" s="1"/>
  <c r="Y4231" i="1"/>
  <c r="AF4231" i="1" s="1"/>
  <c r="Y4232" i="1"/>
  <c r="AF4232" i="1" s="1"/>
  <c r="Y4233" i="1"/>
  <c r="AF4233" i="1" s="1"/>
  <c r="Y4234" i="1"/>
  <c r="AF4234" i="1" s="1"/>
  <c r="Y4235" i="1"/>
  <c r="AF4235" i="1" s="1"/>
  <c r="Y4236" i="1"/>
  <c r="AF4236" i="1" s="1"/>
  <c r="Y4237" i="1"/>
  <c r="AF4237" i="1" s="1"/>
  <c r="Y4238" i="1"/>
  <c r="AF4238" i="1" s="1"/>
  <c r="Y4239" i="1"/>
  <c r="AF4239" i="1" s="1"/>
  <c r="Y4240" i="1"/>
  <c r="AF4240" i="1" s="1"/>
  <c r="Y4241" i="1"/>
  <c r="AF4241" i="1" s="1"/>
  <c r="Y4242" i="1"/>
  <c r="AF4242" i="1" s="1"/>
  <c r="Y4243" i="1"/>
  <c r="AF4243" i="1" s="1"/>
  <c r="Y4244" i="1"/>
  <c r="AF4244" i="1" s="1"/>
  <c r="Y4245" i="1"/>
  <c r="AF4245" i="1" s="1"/>
  <c r="Y4246" i="1"/>
  <c r="AF4246" i="1" s="1"/>
  <c r="Y4247" i="1"/>
  <c r="AF4247" i="1" s="1"/>
  <c r="Y4248" i="1"/>
  <c r="AF4248" i="1" s="1"/>
  <c r="Y4249" i="1"/>
  <c r="AF4249" i="1" s="1"/>
  <c r="Y4250" i="1"/>
  <c r="AF4250" i="1" s="1"/>
  <c r="Y4251" i="1"/>
  <c r="AF4251" i="1" s="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B21" i="2"/>
  <c r="B20" i="2"/>
  <c r="B19" i="2"/>
  <c r="B18" i="2"/>
  <c r="B17" i="2"/>
  <c r="B16" i="2"/>
  <c r="B15" i="2"/>
  <c r="B14" i="2"/>
  <c r="B13" i="2"/>
  <c r="B12" i="2"/>
  <c r="B11" i="2"/>
  <c r="B10" i="2"/>
  <c r="B9" i="2"/>
  <c r="B8" i="2"/>
  <c r="B7" i="2"/>
  <c r="B6" i="2"/>
  <c r="B5" i="2"/>
  <c r="B4" i="2"/>
  <c r="B3" i="2"/>
  <c r="B2" i="2"/>
  <c r="A2" i="2" a="1"/>
  <c r="A3" i="2" s="1"/>
  <c r="G69" i="4"/>
  <c r="C3" i="4"/>
  <c r="G3" i="4"/>
  <c r="E97" i="4"/>
  <c r="G5" i="4"/>
  <c r="D3" i="4"/>
  <c r="G4" i="4"/>
  <c r="E98" i="4"/>
  <c r="G68" i="4"/>
  <c r="H139" i="4" l="1"/>
  <c r="B110" i="4"/>
  <c r="G6" i="4"/>
  <c r="G7" i="4"/>
  <c r="A18" i="2"/>
  <c r="A10" i="2"/>
  <c r="A2" i="2"/>
  <c r="A17" i="2"/>
  <c r="A9" i="2"/>
  <c r="A16" i="2"/>
  <c r="A8" i="2"/>
  <c r="A15" i="2"/>
  <c r="A7" i="2"/>
  <c r="A14" i="2"/>
  <c r="A6" i="2"/>
  <c r="A21" i="2"/>
  <c r="A13" i="2"/>
  <c r="A5" i="2"/>
  <c r="A20" i="2"/>
  <c r="A12" i="2"/>
  <c r="A4" i="2"/>
  <c r="A19" i="2"/>
  <c r="A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C3BFF0-938B-4EF4-ADFC-C0EAB2F8EB1A}" keepAlive="1" name="Query - train (2)" description="Connection to the 'train (2)' query in the workbook." type="5" refreshedVersion="0" background="1">
    <dbPr connection="Provider=Microsoft.Mashup.OleDb.1;Data Source=$Workbook$;Location=&quot;train (2)&quot;;Extended Properties=&quot;&quot;" command="SELECT * FROM [train (2)]"/>
  </connection>
  <connection id="2" xr16:uid="{6FA19BF5-CEF2-49A8-8A0D-DB610763D4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2AA970C-9B1B-41DD-B799-047CAE8443EE}" name="WorksheetConnection_Telecom_Churn_Analysis.xlsx!tbl_Customers" type="102" refreshedVersion="8" minRefreshableVersion="5">
    <extLst>
      <ext xmlns:x15="http://schemas.microsoft.com/office/spreadsheetml/2010/11/main" uri="{DE250136-89BD-433C-8126-D09CA5730AF9}">
        <x15:connection id="tbl_Customers" autoDelete="1">
          <x15:rangePr sourceName="_xlcn.WorksheetConnection_Telecom_Churn_Analysis.xlsxtbl_Customer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bl_Customers].[international_plan].&amp;[yes]}"/>
    <s v="{[tbl_Customers].[voice_mail_plan].&amp;[yes]}"/>
    <s v="{[tbl_Customers].[international_plan].&amp;[no]}"/>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<sst xmlns="http://schemas.openxmlformats.org/spreadsheetml/2006/main" count="21699" uniqueCount="212">
  <si>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</si>
  <si>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</si>
  <si>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</si>
  <si>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</si>
  <si>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</si>
  <si>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</si>
  <si>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</si>
  <si>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</si>
  <si>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</si>
  <si>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</si>
  <si>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</si>
  <si>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</si>
  <si>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</si>
  <si>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</si>
  <si>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</si>
  <si>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</si>
  <si>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</si>
  <si>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</si>
  <si>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</si>
  <si>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</si>
  <si>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</si>
  <si>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</si>
  <si>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</si>
  <si>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</si>
  <si>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</si>
  <si>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</si>
  <si>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</si>
  <si>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</si>
  <si>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</si>
  <si>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</si>
  <si>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</si>
  <si>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</si>
  <si>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</si>
  <si>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</si>
  <si>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</si>
  <si>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</si>
  <si>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</si>
  <si>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</si>
  <si>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</si>
  <si>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</si>
  <si>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</si>
  <si>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</si>
  <si>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</si>
  <si>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</si>
  <si>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</si>
  <si>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</si>
  <si>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</si>
  <si>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</si>
  <si>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</si>
  <si>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</si>
  <si>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</si>
  <si>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</si>
  <si>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</si>
  <si>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</si>
  <si>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</si>
  <si>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</si>
  <si>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</si>
  <si>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</si>
  <si>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</si>
  <si>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</si>
  <si>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</si>
  <si>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</si>
  <si>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</si>
  <si>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</si>
  <si>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</si>
  <si>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</si>
  <si>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</si>
  <si>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</si>
  <si>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</si>
  <si>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</si>
  <si>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</si>
  <si>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</si>
  <si>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</si>
  <si>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</si>
  <si>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</si>
  <si>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</si>
  <si>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Column Name</t>
  </si>
  <si>
    <t>Missing Values</t>
  </si>
  <si>
    <t>Check</t>
  </si>
  <si>
    <t>Result</t>
  </si>
  <si>
    <t>No</t>
  </si>
  <si>
    <t>Duplicate Rows</t>
  </si>
  <si>
    <t>Column</t>
  </si>
  <si>
    <t>Data Type</t>
  </si>
  <si>
    <t>Category</t>
  </si>
  <si>
    <t>Description</t>
  </si>
  <si>
    <t>Text</t>
  </si>
  <si>
    <t>Categorical</t>
  </si>
  <si>
    <t>Customer's state</t>
  </si>
  <si>
    <t>Number</t>
  </si>
  <si>
    <t>Numerical</t>
  </si>
  <si>
    <t>Months with company</t>
  </si>
  <si>
    <t>Area code</t>
  </si>
  <si>
    <t>Binary</t>
  </si>
  <si>
    <t>Yes/No</t>
  </si>
  <si>
    <t>Voice mail messages</t>
  </si>
  <si>
    <t>Day usage (minutes)</t>
  </si>
  <si>
    <t>Day calls</t>
  </si>
  <si>
    <t>Day charges</t>
  </si>
  <si>
    <t>Evening usage</t>
  </si>
  <si>
    <t>Evening calls</t>
  </si>
  <si>
    <t>Evening charges</t>
  </si>
  <si>
    <t>Night usage</t>
  </si>
  <si>
    <t>Night calls</t>
  </si>
  <si>
    <t>Night charges</t>
  </si>
  <si>
    <t>International minutes</t>
  </si>
  <si>
    <t>International calls</t>
  </si>
  <si>
    <t>International charges</t>
  </si>
  <si>
    <t>Customer service calls</t>
  </si>
  <si>
    <t>Target Variable</t>
  </si>
  <si>
    <t>Customer left or stayed</t>
  </si>
  <si>
    <t>Grand Total</t>
  </si>
  <si>
    <t>Count of churn</t>
  </si>
  <si>
    <t>Total Customers</t>
  </si>
  <si>
    <t>Churn</t>
  </si>
  <si>
    <t>Retention Rate</t>
  </si>
  <si>
    <t>Churn Rate</t>
  </si>
  <si>
    <t>Churned Customers</t>
  </si>
  <si>
    <t>Active Customers</t>
  </si>
  <si>
    <t>KPIs</t>
  </si>
  <si>
    <t>Values</t>
  </si>
  <si>
    <t>Column Labels</t>
  </si>
  <si>
    <t>State</t>
  </si>
  <si>
    <t>Metric</t>
  </si>
  <si>
    <t>Highest Churn State</t>
  </si>
  <si>
    <t>Highest Churn Rate</t>
  </si>
  <si>
    <t>Lowest Churn State</t>
  </si>
  <si>
    <t>Lowest Churn Rate</t>
  </si>
  <si>
    <t>churn rate</t>
  </si>
  <si>
    <t>International Plan</t>
  </si>
  <si>
    <t>Yes</t>
  </si>
  <si>
    <t>Average_customer_service_calls</t>
  </si>
  <si>
    <t>Customer Type</t>
  </si>
  <si>
    <t>Average of account_length</t>
  </si>
  <si>
    <t>Average of total_eve_charge</t>
  </si>
  <si>
    <t>Avg Evening Charge</t>
  </si>
  <si>
    <t>Avd Day Charge</t>
  </si>
  <si>
    <t>Avg Night Charge</t>
  </si>
  <si>
    <t>Average of total_day_minutes</t>
  </si>
  <si>
    <t>Voice Mail Plan</t>
  </si>
  <si>
    <t>Churn rate</t>
  </si>
  <si>
    <t>Avg International_Charges</t>
  </si>
  <si>
    <t>Avg_Internationall_Minutes</t>
  </si>
  <si>
    <t>Churn_Flag</t>
  </si>
  <si>
    <t>correlation between the number of total day calls and churn</t>
  </si>
  <si>
    <t>Area Code</t>
  </si>
  <si>
    <t>Service_Call_Group</t>
  </si>
  <si>
    <t>0-1 Calls</t>
  </si>
  <si>
    <t>2-3 Calls</t>
  </si>
  <si>
    <t>4-5 Calls</t>
  </si>
  <si>
    <t>6+ Calls</t>
  </si>
  <si>
    <t>Service Call Group</t>
  </si>
  <si>
    <t>Account_Tenure_Group</t>
  </si>
  <si>
    <t>correlation between account length and churn.</t>
  </si>
  <si>
    <t>0-50</t>
  </si>
  <si>
    <t>101-150</t>
  </si>
  <si>
    <t>151+</t>
  </si>
  <si>
    <t>51-100</t>
  </si>
  <si>
    <t>Acc Tennure Group</t>
  </si>
  <si>
    <t>Intl_Charge_Group</t>
  </si>
  <si>
    <t>High Charges</t>
  </si>
  <si>
    <t>Low Charges</t>
  </si>
  <si>
    <t>Int Charge Group</t>
  </si>
  <si>
    <r>
      <t xml:space="preserve">International Charge Group </t>
    </r>
    <r>
      <rPr>
        <b/>
        <i/>
        <sz val="11"/>
        <color theme="1"/>
        <rFont val="Calibri"/>
        <family val="2"/>
        <scheme val="minor"/>
      </rPr>
      <t>(among International Plan customers only)</t>
    </r>
  </si>
  <si>
    <t>Evening_Call_Group</t>
  </si>
  <si>
    <t>Evening_Charge_Group</t>
  </si>
  <si>
    <t>High Calls</t>
  </si>
  <si>
    <t>Low Calls</t>
  </si>
  <si>
    <t>Medium Calls</t>
  </si>
  <si>
    <t>Eve Call group</t>
  </si>
  <si>
    <t>Medium Charges</t>
  </si>
  <si>
    <t>Eve Call Charges</t>
  </si>
  <si>
    <t>Customer_Segment</t>
  </si>
  <si>
    <t>Balanced User</t>
  </si>
  <si>
    <t>Heavy Doemstic User</t>
  </si>
  <si>
    <t>Interntional User</t>
  </si>
  <si>
    <t>Light User</t>
  </si>
  <si>
    <t>Customer Segment</t>
  </si>
  <si>
    <t>VM_Message_Group</t>
  </si>
  <si>
    <t>High Usage</t>
  </si>
  <si>
    <t>Low Usage</t>
  </si>
  <si>
    <t>Medium Usgae</t>
  </si>
  <si>
    <t>No Usage</t>
  </si>
  <si>
    <t>Day_Usage_Group</t>
  </si>
  <si>
    <t>Medium Usage</t>
  </si>
  <si>
    <t>Very High Usage</t>
  </si>
  <si>
    <t>Day Usage Group</t>
  </si>
  <si>
    <t>Avg Day Minutes</t>
  </si>
  <si>
    <t>Intl_Call_Group</t>
  </si>
  <si>
    <t>Int Call Group</t>
  </si>
  <si>
    <t>Ques 10. The dataset does not contain detailed customer service call reason information, therefore a reason-level churn analysis cannot be performed.</t>
  </si>
  <si>
    <t>Variable</t>
  </si>
  <si>
    <t>Impact</t>
  </si>
  <si>
    <t>Customer Service Calls &gt;3</t>
  </si>
  <si>
    <t>Very High</t>
  </si>
  <si>
    <t>International Plan = Yes</t>
  </si>
  <si>
    <t>International Charges High</t>
  </si>
  <si>
    <t>Day Minutes &gt;250</t>
  </si>
  <si>
    <t>Voice Mail Plan = No</t>
  </si>
  <si>
    <t>Moderate</t>
  </si>
  <si>
    <t>Heavy Domestic User</t>
  </si>
  <si>
    <t>Condition</t>
  </si>
  <si>
    <t>Points</t>
  </si>
  <si>
    <t>Customer Service Calls ≥4</t>
  </si>
  <si>
    <t>International Charges = High</t>
  </si>
  <si>
    <t>Assign Risk Points:-</t>
  </si>
  <si>
    <t>Churn_Risk_Score</t>
  </si>
  <si>
    <t>Risk_Category</t>
  </si>
  <si>
    <t>High Risk</t>
  </si>
  <si>
    <t>Low Risk</t>
  </si>
  <si>
    <t>Medium Risk</t>
  </si>
  <si>
    <t>Risk Categry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</si>
</sst>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1"/>
      <color rgb="FF000000"/>
      <name val="Arial"/>
      <family val="2"/>
    </font>
    <font>
      <b/>
      <i/>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37">
    <xf numFmtId="0" fontId="0" fillId="0" borderId="0" xfId="0"/>
    <xf numFmtId="0" fontId="2" fillId="0" borderId="0" xfId="0" applyFont="1"/>
    <xf numFmtId="0" fontId="1" fillId="2" borderId="2" xfId="0" applyFont="1" applyFill="1" applyBorder="1"/>
    <xf numFmtId="0" fontId="1" fillId="2" borderId="3" xfId="0" applyFont="1" applyFill="1" applyBorder="1"/>
    <xf numFmtId="0" fontId="1" fillId="2" borderId="1" xfId="0" applyFont="1" applyFill="1" applyBorder="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4" xfId="0" applyFont="1" applyBorder="1" applyAlignment="1">
      <alignment horizontal="center" vertical="center" wrapText="1"/>
    </xf>
    <xf numFmtId="0" fontId="0" fillId="0" borderId="4" xfId="0" applyBorder="1" applyAlignment="1">
      <alignment vertical="center" wrapText="1"/>
    </xf>
    <xf numFmtId="0" fontId="2" fillId="0" borderId="4" xfId="0" applyFont="1" applyBorder="1" applyAlignment="1">
      <alignment vertical="center" wrapText="1"/>
    </xf>
    <xf numFmtId="0" fontId="2" fillId="0" borderId="4" xfId="0" applyFont="1" applyBorder="1"/>
    <xf numFmtId="0" fontId="0" fillId="0" borderId="4" xfId="0" applyBorder="1"/>
    <xf numFmtId="0" fontId="0" fillId="0" borderId="4" xfId="0" applyBorder="1" applyAlignment="1">
      <alignment horizontal="center" vertical="center" wrapText="1"/>
    </xf>
    <xf numFmtId="0" fontId="0" fillId="0" borderId="0" xfId="0" pivotButton="1"/>
    <xf numFmtId="0" fontId="0" fillId="0" borderId="0" xfId="0" applyAlignment="1">
      <alignment horizontal="left"/>
    </xf>
    <xf numFmtId="0" fontId="2" fillId="3" borderId="5" xfId="0" applyFont="1" applyFill="1" applyBorder="1"/>
    <xf numFmtId="164" fontId="0" fillId="0" borderId="0" xfId="1" applyNumberFormat="1" applyFont="1"/>
    <xf numFmtId="0" fontId="2" fillId="0" borderId="0" xfId="0" applyFont="1" applyAlignment="1">
      <alignment horizontal="right" vertical="center" wrapText="1"/>
    </xf>
    <xf numFmtId="0" fontId="2" fillId="0" borderId="4" xfId="0" applyFont="1" applyBorder="1" applyAlignment="1">
      <alignment horizontal="right" vertical="center" wrapText="1"/>
    </xf>
    <xf numFmtId="0" fontId="0" fillId="0" borderId="4" xfId="0" applyBorder="1" applyAlignment="1">
      <alignment horizontal="right" vertical="center" wrapText="1"/>
    </xf>
    <xf numFmtId="164" fontId="0" fillId="0" borderId="4" xfId="0" applyNumberFormat="1" applyBorder="1" applyAlignment="1">
      <alignment horizontal="right" vertical="center" wrapText="1"/>
    </xf>
    <xf numFmtId="0" fontId="0" fillId="4" borderId="0" xfId="0" applyFill="1"/>
    <xf numFmtId="10" fontId="0" fillId="0" borderId="0" xfId="0" applyNumberFormat="1"/>
    <xf numFmtId="10" fontId="2" fillId="0" borderId="0" xfId="0" applyNumberFormat="1" applyFont="1" applyAlignment="1">
      <alignment horizontal="center" vertical="center" wrapText="1"/>
    </xf>
    <xf numFmtId="10" fontId="0" fillId="0" borderId="4" xfId="1" applyNumberFormat="1" applyFont="1" applyBorder="1" applyAlignment="1">
      <alignment horizontal="right" vertical="center" wrapText="1"/>
    </xf>
    <xf numFmtId="2" fontId="0" fillId="0" borderId="0" xfId="0" applyNumberFormat="1"/>
    <xf numFmtId="2" fontId="0" fillId="0" borderId="0" xfId="0" applyNumberFormat="1" applyAlignment="1">
      <alignment horizontal="right" vertical="center" wrapText="1"/>
    </xf>
    <xf numFmtId="10" fontId="0" fillId="0" borderId="0" xfId="1" applyNumberFormat="1" applyFont="1"/>
    <xf numFmtId="0" fontId="4" fillId="0" borderId="0" xfId="0" applyFont="1"/>
    <xf numFmtId="10" fontId="0" fillId="0" borderId="0" xfId="0" applyNumberFormat="1" applyAlignment="1">
      <alignment horizontal="right" vertical="center" wrapText="1"/>
    </xf>
    <xf numFmtId="10" fontId="2" fillId="0" borderId="0" xfId="0" applyNumberFormat="1" applyFont="1" applyAlignment="1">
      <alignment horizontal="right" vertical="center" wrapText="1"/>
    </xf>
    <xf numFmtId="10" fontId="2" fillId="0" borderId="4" xfId="0" applyNumberFormat="1" applyFont="1" applyBorder="1" applyAlignment="1">
      <alignment horizontal="right" vertical="center" wrapText="1"/>
    </xf>
    <xf numFmtId="0" fontId="6" fillId="0" borderId="0" xfId="0" applyFont="1"/>
    <xf numFmtId="0" fontId="0" fillId="0" borderId="0" xfId="0" applyAlignment="1">
      <alignment horizontal="center"/>
    </xf>
    <xf numFmtId="0" fontId="2" fillId="0" borderId="0" xfId="0" applyFont="1" applyFill="1" applyBorder="1" applyAlignment="1">
      <alignment vertical="center" wrapText="1"/>
    </xf>
    <xf numFmtId="0" fontId="0" fillId="0" borderId="0" xfId="0" applyNumberFormat="1"/>
  </cellXfs>
  <cellStyles count="2">
    <cellStyle name="Normal" xfId="0" builtinId="0"/>
    <cellStyle name="Percent" xfId="1" builtinId="5"/>
  </cellStyles>
  <dxfs count="84">
    <dxf>
      <numFmt numFmtId="2" formatCode="0.00"/>
    </dxf>
    <dxf>
      <numFmt numFmtId="14" formatCode="0.00%"/>
    </dxf>
    <dxf>
      <numFmt numFmtId="2" formatCode="0.00"/>
    </dxf>
    <dxf>
      <numFmt numFmtId="14"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4" formatCode="0.00%"/>
    </dxf>
    <dxf>
      <numFmt numFmtId="2"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14" formatCode="0.00%"/>
    </dxf>
    <dxf>
      <numFmt numFmtId="2" formatCode="0.00"/>
    </dxf>
    <dxf>
      <numFmt numFmtId="2" formatCode="0.00"/>
    </dxf>
    <dxf>
      <numFmt numFmtId="14" formatCode="0.00%"/>
    </dxf>
    <dxf>
      <numFmt numFmtId="2" formatCode="0.00"/>
    </dxf>
    <dxf>
      <numFmt numFmtId="14" formatCode="0.0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1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customXml" Target="../customXml/item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Pivot_Table!$B$203</c:f>
              <c:strCache>
                <c:ptCount val="1"/>
                <c:pt idx="0">
                  <c:v>Churn Rate</c:v>
                </c:pt>
              </c:strCache>
            </c:strRef>
          </c:tx>
          <c:spPr>
            <a:ln w="25400" cap="rnd">
              <a:noFill/>
              <a:round/>
            </a:ln>
            <a:effectLst/>
          </c:spPr>
          <c:marker>
            <c:symbol val="circle"/>
            <c:size val="5"/>
            <c:spPr>
              <a:solidFill>
                <a:schemeClr val="accent1"/>
              </a:solidFill>
              <a:ln w="9525">
                <a:solidFill>
                  <a:schemeClr val="accent1"/>
                </a:solidFill>
              </a:ln>
              <a:effectLst/>
            </c:spPr>
          </c:marker>
          <c:xVal>
            <c:numRef>
              <c:f>Pivot_Table!$A$204:$A$207</c:f>
              <c:numCache>
                <c:formatCode>General</c:formatCode>
                <c:ptCount val="4"/>
                <c:pt idx="0">
                  <c:v>125</c:v>
                </c:pt>
                <c:pt idx="1">
                  <c:v>175</c:v>
                </c:pt>
                <c:pt idx="2">
                  <c:v>225</c:v>
                </c:pt>
                <c:pt idx="3">
                  <c:v>275</c:v>
                </c:pt>
              </c:numCache>
            </c:numRef>
          </c:xVal>
          <c:yVal>
            <c:numRef>
              <c:f>Pivot_Table!$B$204:$B$207</c:f>
              <c:numCache>
                <c:formatCode>0.00%</c:formatCode>
                <c:ptCount val="4"/>
                <c:pt idx="0">
                  <c:v>0.1191</c:v>
                </c:pt>
                <c:pt idx="1">
                  <c:v>8.0399999999999999E-2</c:v>
                </c:pt>
                <c:pt idx="2">
                  <c:v>0.11269999999999999</c:v>
                </c:pt>
                <c:pt idx="3">
                  <c:v>0.4894</c:v>
                </c:pt>
              </c:numCache>
            </c:numRef>
          </c:yVal>
          <c:smooth val="0"/>
          <c:extLst>
            <c:ext xmlns:c16="http://schemas.microsoft.com/office/drawing/2014/chart" uri="{C3380CC4-5D6E-409C-BE32-E72D297353CC}">
              <c16:uniqueId val="{00000000-11B9-4EF2-A1C8-280A36FA651D}"/>
            </c:ext>
          </c:extLst>
        </c:ser>
        <c:dLbls>
          <c:showLegendKey val="0"/>
          <c:showVal val="0"/>
          <c:showCatName val="0"/>
          <c:showSerName val="0"/>
          <c:showPercent val="0"/>
          <c:showBubbleSize val="0"/>
        </c:dLbls>
        <c:axId val="1469396000"/>
        <c:axId val="1469388320"/>
      </c:scatterChart>
      <c:valAx>
        <c:axId val="146939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88320"/>
        <c:crosses val="autoZero"/>
        <c:crossBetween val="midCat"/>
      </c:valAx>
      <c:valAx>
        <c:axId val="1469388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396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31750</xdr:rowOff>
    </xdr:from>
    <xdr:to>
      <xdr:col>17</xdr:col>
      <xdr:colOff>584200</xdr:colOff>
      <xdr:row>81</xdr:row>
      <xdr:rowOff>152400</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CCBF6C1F-03E1-CD29-6599-C502DB50BCEA}"/>
                </a:ext>
              </a:extLst>
            </xdr:cNvPr>
            <xdr:cNvSpPr txBox="1"/>
          </xdr:nvSpPr>
          <xdr:spPr>
            <a:xfrm>
              <a:off x="31750" y="31750"/>
              <a:ext cx="11442700" cy="150368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panose="020B0004020202020204" pitchFamily="34" charset="0"/>
                </a:rPr>
                <a:t>Insights:</a:t>
              </a:r>
            </a:p>
            <a:p>
              <a:r>
                <a:rPr lang="en-IN" sz="1400" b="1">
                  <a:latin typeface="Aptos" panose="020B0004020202020204" pitchFamily="34" charset="0"/>
                </a:rPr>
                <a:t>Basic level Analysis:</a:t>
              </a:r>
            </a:p>
            <a:p>
              <a:r>
                <a:rPr lang="en-IN" sz="1200">
                  <a:latin typeface="Aptos" panose="020B0004020202020204" pitchFamily="34" charset="0"/>
                </a:rPr>
                <a:t>1. Overall churn rate is 14.1%, meaning 598 out of 4,250 customers have left the company. The company retains 85.9% of its customer base. Further analysis is required to identify the characteristics and behaviors associated with churn so that targeted retention strategies can be developed.</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2. The average account length for churned customers is 102.14 months, compared to 99.92 months for active customers. The difference of only 2.22 months is relatively small, indicating that customer tenure does not appear to be a major driver of churn in this dataset. Other service-related factors are likely to have a greater influence on customer retention.</a:t>
              </a:r>
              <a:endParaRPr lang="en-IN" sz="1200">
                <a:latin typeface="Aptos" panose="020B0004020202020204" pitchFamily="34" charset="0"/>
              </a:endParaRPr>
            </a:p>
            <a:p>
              <a:r>
                <a:rPr lang="en-IN" sz="1200">
                  <a:latin typeface="Aptos" panose="020B0004020202020204" pitchFamily="34" charset="0"/>
                </a:rPr>
                <a:t>3. </a:t>
              </a:r>
              <a:r>
                <a:rPr lang="en-IN" sz="1200"/>
                <a:t>New Jersey (NJ) has the highest churn rate at 27.08%, indicating that more than one in four customers in this state have left the company. In contrast, Virginia (VA) has the lowest churn rate at 5.00%, suggesting strong customer retention. The significant variation across states indicates that geographic factors such as competition, service quality, or customer experience may influence customer churn and should be investigated further.</a:t>
              </a:r>
            </a:p>
            <a:p>
              <a:r>
                <a:rPr lang="en-IN" sz="1200">
                  <a:latin typeface="Aptos" panose="020B0004020202020204" pitchFamily="34" charset="0"/>
                </a:rPr>
                <a:t>4. </a:t>
              </a:r>
              <a:r>
                <a:rPr lang="en-IN" sz="1200"/>
                <a:t>Customers subscribed to the International Plan have a churn rate of 42.17%, compared to only 11.18% for customers without the plan. This suggests that customers using the International Plan are significantly more likely to leave the company. Management should investigate factors such as pricing, service quality, international call charges, and customer expectations to improve retention within this customer segment. Customers with an International Plan are approximately </a:t>
              </a:r>
              <a:r>
                <a:rPr lang="en-IN" sz="1200" b="1"/>
                <a:t>3.8 times more likely to churn</a:t>
              </a:r>
              <a:r>
                <a:rPr lang="en-IN" sz="1200"/>
                <a:t> (42.17 ÷ 11.18 ≈ 3.77).</a:t>
              </a:r>
            </a:p>
            <a:p>
              <a:r>
                <a:rPr lang="en-IN" sz="1200">
                  <a:latin typeface="Aptos" panose="020B0004020202020204" pitchFamily="34" charset="0"/>
                </a:rPr>
                <a:t>5. </a:t>
              </a:r>
              <a:r>
                <a:rPr lang="en-IN" sz="1200"/>
                <a:t>Churned customers made an average of 2.28 customer service calls compared to 1.44 calls for active customers. This indicates that customers who frequently contact customer support are more likely to churn, suggesting unresolved issues or dissatisfaction. Improving first-call resolution, reducing response times, and proactively addressing customer concerns could help reduce churn.</a:t>
              </a:r>
            </a:p>
            <a:p>
              <a:r>
                <a:rPr lang="en-IN" sz="1200"/>
                <a:t>Churned customers made approximately </a:t>
              </a:r>
              <a:r>
                <a:rPr lang="en-IN" sz="1200" b="1"/>
                <a:t>58% more customer service calls</a:t>
              </a:r>
              <a:r>
                <a:rPr lang="en-IN" sz="1200"/>
                <a:t> than active customers. </a:t>
              </a:r>
            </a:p>
            <a:p>
              <a:r>
                <a:rPr lang="en-IN" sz="1200" b="1"/>
                <a:t>Calculation:</a:t>
              </a:r>
              <a:r>
                <a:rPr lang="en-IN" sz="1200" b="0" baseline="0"/>
                <a:t>      </a:t>
              </a:r>
              <a14:m>
                <m:oMath xmlns:m="http://schemas.openxmlformats.org/officeDocument/2006/math">
                  <m:f>
                    <m:fPr>
                      <m:ctrlPr>
                        <a:rPr lang="ar-AE" sz="1200" i="1">
                          <a:solidFill>
                            <a:schemeClr val="dk1"/>
                          </a:solidFill>
                          <a:latin typeface="Cambria Math" panose="02040503050406030204" pitchFamily="18" charset="0"/>
                          <a:ea typeface="+mn-ea"/>
                          <a:cs typeface="+mn-cs"/>
                        </a:rPr>
                      </m:ctrlPr>
                    </m:fPr>
                    <m:num>
                      <m:r>
                        <a:rPr lang="ar-AE" sz="1200">
                          <a:solidFill>
                            <a:schemeClr val="dk1"/>
                          </a:solidFill>
                          <a:latin typeface="Cambria Math" panose="02040503050406030204" pitchFamily="18" charset="0"/>
                          <a:ea typeface="+mn-ea"/>
                          <a:cs typeface="+mn-cs"/>
                        </a:rPr>
                        <m:t>2</m:t>
                      </m:r>
                      <m:r>
                        <a:rPr lang="ar-AE" sz="1200">
                          <a:solidFill>
                            <a:schemeClr val="dk1"/>
                          </a:solidFill>
                          <a:latin typeface="Cambria Math" panose="02040503050406030204" pitchFamily="18" charset="0"/>
                          <a:ea typeface="+mn-ea"/>
                          <a:cs typeface="+mn-cs"/>
                        </a:rPr>
                        <m:t>.</m:t>
                      </m:r>
                      <m:r>
                        <a:rPr lang="ar-AE" sz="1200">
                          <a:solidFill>
                            <a:schemeClr val="dk1"/>
                          </a:solidFill>
                          <a:latin typeface="Cambria Math" panose="02040503050406030204" pitchFamily="18" charset="0"/>
                          <a:ea typeface="+mn-ea"/>
                          <a:cs typeface="+mn-cs"/>
                        </a:rPr>
                        <m:t>28</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1</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44</m:t>
                      </m:r>
                    </m:num>
                    <m:den>
                      <m:r>
                        <a:rPr lang="ar-AE" sz="1200" i="0">
                          <a:solidFill>
                            <a:schemeClr val="dk1"/>
                          </a:solidFill>
                          <a:latin typeface="Cambria Math" panose="02040503050406030204" pitchFamily="18" charset="0"/>
                          <a:ea typeface="+mn-ea"/>
                          <a:cs typeface="+mn-cs"/>
                        </a:rPr>
                        <m:t>1</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44</m:t>
                      </m:r>
                    </m:den>
                  </m:f>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100</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58</m:t>
                  </m:r>
                  <m:r>
                    <a:rPr lang="ar-AE" sz="1200" i="0">
                      <a:solidFill>
                        <a:schemeClr val="dk1"/>
                      </a:solidFill>
                      <a:latin typeface="Cambria Math" panose="02040503050406030204" pitchFamily="18" charset="0"/>
                      <a:ea typeface="+mn-ea"/>
                      <a:cs typeface="+mn-cs"/>
                    </a:rPr>
                    <m:t>%</m:t>
                  </m:r>
                </m:oMath>
              </a14:m>
              <a:endParaRPr lang="en-IN" sz="1200"/>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6. Churned customers incur higher average call charges across all time periods. The most notable difference is in daytime charges, where churned customers pay an average of 35.53 compared to 29.84 for retained customers. This suggests that higher daytime calling costs or heavier daytime usage may contribute to customer dissatisfaction and should be reviewed when designing pricing and retention strategies.</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7. C</a:t>
              </a:r>
              <a:r>
                <a:rPr lang="en-IN" sz="1200"/>
                <a:t>hurned customers use an average of 208.99 daytime minutes, compared to 175.56 minutes for retained customers. This indicates that customers who churn are heavier daytime users. Combined with the previous analysis showing higher daytime charges, this suggests that heavy daytime usage may lead to higher monthly costs, making these customers more likely to leave. The company should consider reviewing daytime pricing plans or introducing tailored packages for high-usage customers.</a:t>
              </a:r>
            </a:p>
            <a:p>
              <a:r>
                <a:rPr lang="en-IN" sz="1200"/>
                <a:t>Churned customers use approximately </a:t>
              </a:r>
              <a:r>
                <a:rPr lang="en-IN" sz="1200" b="1"/>
                <a:t>19% more daytime minutes</a:t>
              </a:r>
              <a:r>
                <a:rPr lang="en-IN" sz="1200"/>
                <a:t> than active customers. </a:t>
              </a:r>
            </a:p>
            <a:p>
              <a:r>
                <a:rPr lang="en-IN" sz="1200" b="1"/>
                <a:t>Calculation:</a:t>
              </a:r>
              <a:r>
                <a:rPr lang="en-IN" sz="1200" b="0" baseline="0"/>
                <a:t>        </a:t>
              </a:r>
              <a14:m>
                <m:oMath xmlns:m="http://schemas.openxmlformats.org/officeDocument/2006/math">
                  <m:f>
                    <m:fPr>
                      <m:ctrlPr>
                        <a:rPr lang="ar-AE" sz="1200" i="1">
                          <a:solidFill>
                            <a:schemeClr val="dk1"/>
                          </a:solidFill>
                          <a:latin typeface="Cambria Math" panose="02040503050406030204" pitchFamily="18" charset="0"/>
                          <a:ea typeface="+mn-ea"/>
                          <a:cs typeface="+mn-cs"/>
                        </a:rPr>
                      </m:ctrlPr>
                    </m:fPr>
                    <m:num>
                      <m:r>
                        <a:rPr lang="ar-AE" sz="1200">
                          <a:solidFill>
                            <a:schemeClr val="dk1"/>
                          </a:solidFill>
                          <a:latin typeface="Cambria Math" panose="02040503050406030204" pitchFamily="18" charset="0"/>
                          <a:ea typeface="+mn-ea"/>
                          <a:cs typeface="+mn-cs"/>
                        </a:rPr>
                        <m:t>208</m:t>
                      </m:r>
                      <m:r>
                        <a:rPr lang="ar-AE" sz="1200">
                          <a:solidFill>
                            <a:schemeClr val="dk1"/>
                          </a:solidFill>
                          <a:latin typeface="Cambria Math" panose="02040503050406030204" pitchFamily="18" charset="0"/>
                          <a:ea typeface="+mn-ea"/>
                          <a:cs typeface="+mn-cs"/>
                        </a:rPr>
                        <m:t>.</m:t>
                      </m:r>
                      <m:r>
                        <a:rPr lang="ar-AE" sz="1200">
                          <a:solidFill>
                            <a:schemeClr val="dk1"/>
                          </a:solidFill>
                          <a:latin typeface="Cambria Math" panose="02040503050406030204" pitchFamily="18" charset="0"/>
                          <a:ea typeface="+mn-ea"/>
                          <a:cs typeface="+mn-cs"/>
                        </a:rPr>
                        <m:t>99</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175</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56</m:t>
                      </m:r>
                    </m:num>
                    <m:den>
                      <m:r>
                        <a:rPr lang="ar-AE" sz="1200" i="0">
                          <a:solidFill>
                            <a:schemeClr val="dk1"/>
                          </a:solidFill>
                          <a:latin typeface="Cambria Math" panose="02040503050406030204" pitchFamily="18" charset="0"/>
                          <a:ea typeface="+mn-ea"/>
                          <a:cs typeface="+mn-cs"/>
                        </a:rPr>
                        <m:t>175</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56</m:t>
                      </m:r>
                    </m:den>
                  </m:f>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100</m:t>
                  </m:r>
                  <m:r>
                    <a:rPr lang="ar-AE" sz="1200" i="0">
                      <a:solidFill>
                        <a:schemeClr val="dk1"/>
                      </a:solidFill>
                      <a:latin typeface="Cambria Math" panose="02040503050406030204" pitchFamily="18" charset="0"/>
                      <a:ea typeface="+mn-ea"/>
                      <a:cs typeface="+mn-cs"/>
                    </a:rPr>
                    <m:t>≈</m:t>
                  </m:r>
                  <m:r>
                    <a:rPr lang="ar-AE" sz="1200" i="0">
                      <a:solidFill>
                        <a:schemeClr val="dk1"/>
                      </a:solidFill>
                      <a:latin typeface="Cambria Math" panose="02040503050406030204" pitchFamily="18" charset="0"/>
                      <a:ea typeface="+mn-ea"/>
                      <a:cs typeface="+mn-cs"/>
                    </a:rPr>
                    <m:t>19</m:t>
                  </m:r>
                  <m:r>
                    <a:rPr lang="ar-AE" sz="1200" i="0">
                      <a:solidFill>
                        <a:schemeClr val="dk1"/>
                      </a:solidFill>
                      <a:latin typeface="Cambria Math" panose="02040503050406030204" pitchFamily="18" charset="0"/>
                      <a:ea typeface="+mn-ea"/>
                      <a:cs typeface="+mn-cs"/>
                    </a:rPr>
                    <m:t>%</m:t>
                  </m:r>
                </m:oMath>
              </a14:m>
              <a:endParaRPr lang="en-IN" sz="1200"/>
            </a:p>
            <a:p>
              <a:r>
                <a:rPr lang="en-IN" sz="1200"/>
                <a:t>8. Customers subscribed to the Voice Mail Plan have a churn rate of only 7.37%, compared to 16.44% for customers without the plan. This suggests that the Voice Mail Plan is associated with stronger customer retention. Customers using this value-added service may perceive greater value from the company's offerings, making them less likely to leave.</a:t>
              </a:r>
            </a:p>
            <a:p>
              <a:r>
                <a:rPr lang="en-IN" sz="1200"/>
                <a:t>9. Churned customers average 10.63 international minutes and 2.87 in international charges, compared to 10.19 minutes and 2.75 in charges for retained customers. The differences are relatively small, indicating that higher international usage alone is not strongly associated with churn. However, customers subscribed to the International Plan exhibited a much higher churn rate (42.17%), suggesting that the plan itself, rather than actual international usage, may require further business investigation.</a:t>
              </a:r>
            </a:p>
            <a:p>
              <a:r>
                <a:rPr lang="en-IN" sz="1200"/>
                <a:t>10. The correlation between total day calls and customer churn is 0.0116, indicating virtually no linear relationship. This suggests that the number of daytime calls alone does not influence churn. However, previous analyses showed that churned customers have significantly higher daytime minutes and charges, indicating that call duration rather than call frequency is more closely associated with customer churn.</a:t>
              </a:r>
            </a:p>
            <a:p>
              <a:r>
                <a:rPr lang="en-IN" sz="1200"/>
                <a:t>11. Churned customers have an average evening charge of 17.85 compared to 16.88 for retained customers. The difference of 0.97 is relatively small, indicating that evening call charges are not a major differentiating factor between churned and retained customers. In comparison, daytime charges showed a much larger difference, suggesting that daytime usage has a stronger relationship with churn.</a:t>
              </a:r>
              <a:endParaRPr lang="en-IN" sz="1200" b="1"/>
            </a:p>
            <a:p>
              <a:r>
                <a:rPr lang="en-IN" sz="1400" b="1"/>
                <a:t>Medium</a:t>
              </a:r>
              <a:r>
                <a:rPr lang="en-IN" sz="1400" b="1" baseline="0"/>
                <a:t> level Analysis:</a:t>
              </a:r>
            </a:p>
            <a:p>
              <a:r>
                <a:rPr lang="en-IN" sz="1200"/>
                <a:t>1. Churn rates across area codes are relatively consistent, ranging from 13.61% to 15.06%. Area Code 510 shows the highest churn rate at 15.06%, but the difference compared to other regions is minimal. This suggests that geographic location is not a major driver of customer churn in this dataset.</a:t>
              </a:r>
              <a:endParaRPr lang="en-IN" sz="1200" b="0"/>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mn-lt"/>
                </a:rPr>
                <a:t>2.</a:t>
              </a:r>
              <a:r>
                <a:rPr lang="en-IN" sz="1200" b="0" baseline="0">
                  <a:latin typeface="+mn-lt"/>
                </a:rPr>
                <a:t> </a:t>
              </a:r>
              <a:r>
                <a:rPr lang="en-IN" sz="1200"/>
                <a:t>Customers making 0-3 customer service calls have a churn rate of approximately 11%. However, customers making 4-5 service calls exhibit a churn rate of 48.62%, while those making 6 or more calls exhibit a churn rate of 64.44%. This indicates a clear churn threshold beyond three service calls, suggesting that repeated interactions with customer support are strongly associated with customer dissatisfaction and eventual churn.</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3. </a:t>
              </a:r>
              <a:r>
                <a:rPr lang="en-IN" sz="1200"/>
                <a:t>Customer churn rates remain relatively stable across account tenure groups, ranging from 12.53% to 15.16%. Contrary to the initial hypothesis, newer customers are not more likely to churn. In fact, long-tenure customers exhibit slightly higher churn rates, although the differences are small. This indicates that customer tenure is not a strong predictor of churn in this dataset.</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4. </a:t>
              </a:r>
              <a:r>
                <a:rPr lang="en-IN" sz="1200"/>
                <a:t>Among customers subscribed to the International Plan, those with higher international call charges exhibit a churn rate of 55.92%, compared to 33.61% for customers with lower charges. This indicates that higher international costs are strongly associated with customer churn and suggests that pricing concerns may be a significant driver of dissatisfaction among international service users.</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5. </a:t>
              </a:r>
              <a:r>
                <a:rPr lang="en-IN" sz="1200"/>
                <a:t>Evening call frequency does not show a meaningful relationship with customer churn, with churn rates remaining close to the overall average across all call volume groups. However, evening charges exhibit a clearer trend, increasing from 11.59% among low-charge customers to 18.20% among high-charge customers. This suggests that pricing and billing concerns may influence churn more than call frequency itself.</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6. </a:t>
              </a:r>
              <a:r>
                <a:rPr lang="en-IN" sz="1200"/>
                <a:t>Customer segmentation based on usage patterns reveals significant differences in churn behavior. Heavy Domestic Users exhibit the highest churn rate at 23.61%, suggesting that customers with high daytime and evening usage may experience pricing dissatisfaction or insufficient plan value. In contrast, Balanced Users have the lowest churn rate at 8.90%, indicating that moderate and diversified usage patterns are associated with stronger customer retention.</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7. </a:t>
              </a:r>
              <a:r>
                <a:rPr lang="en-IN" sz="1200"/>
                <a:t>Customers with a Voice Mail Plan exhibit significantly lower churn rates overall compared to customers without the plan. However, among Voice Mail subscribers, churn increases as voice mail message usage rises, increasing from 4.86% among low-usage customers to 13.95% among high-usage customers. This suggests that the retention benefit comes primarily from plan ownership rather than heavy feature usage, while high voice mail usage may indicate broader high-usage customer behavior associated with increased churn risk.</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8. </a:t>
              </a:r>
              <a:r>
                <a:rPr lang="en-IN" sz="1200"/>
                <a:t>Customer churn remains relatively stable for customers with up to 250 daytime minutes of usage, with churn rates ranging between 8% and 12%. However, customers exceeding 250 daytime minutes exhibit a churn rate of 48.94%, indicating a clear usage threshold beyond which churn risk increases dramatically. This suggests that pricing structures or plan limitations may not adequately support heavy daytime users.</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9. </a:t>
              </a:r>
              <a:r>
                <a:rPr lang="en-IN" sz="1200"/>
                <a:t>Customers with an International Plan exhibit high churn rates regardless of the number of international calls they make, with churn rates ranging from 35.11% to 45.45%. Customers without an International Plan maintain relatively low churn rates across all calling volumes. This indicates that dissatisfaction is more closely related to the plan structure and pricing rather than international call frequency itself.</a:t>
              </a:r>
            </a:p>
            <a:p>
              <a:r>
                <a:rPr lang="en-IN" sz="1200" b="0">
                  <a:latin typeface="Aptos" panose="020B0004020202020204" pitchFamily="34" charset="0"/>
                </a:rPr>
                <a:t>10. </a:t>
              </a:r>
              <a:r>
                <a:rPr lang="en-IN" sz="1200" b="1"/>
                <a:t>Limitation:</a:t>
              </a:r>
              <a:r>
                <a:rPr lang="en-IN" sz="1200" b="1" baseline="0"/>
                <a:t> </a:t>
              </a:r>
              <a:r>
                <a:rPr lang="en-IN" sz="1200"/>
                <a:t>The dataset contains the number of customer service calls made by each customer but does not include the underlying reasons for those calls. As a result, it is not possible to determine whether billing issues, network problems, technical support requests, or other service issues are the primary drivers of churn.</a:t>
              </a:r>
            </a:p>
            <a:p>
              <a:r>
                <a:rPr lang="en-IN" sz="1200" b="1"/>
                <a:t>Recommendation</a:t>
              </a:r>
              <a:r>
                <a:rPr lang="en-IN" sz="1200"/>
                <a:t>Future data collection efforts should include customer service call categories or complaint types to enable more granular churn analysis and targeted service improvements.</a:t>
              </a:r>
            </a:p>
            <a:p>
              <a:r>
                <a:rPr lang="en-IN" sz="1400" b="1"/>
                <a:t>Advance Level Analysis:</a:t>
              </a:r>
            </a:p>
            <a:p>
              <a:r>
                <a:rPr lang="en-IN" sz="1200" b="0">
                  <a:latin typeface="Aptos" panose="020B0004020202020204" pitchFamily="34" charset="0"/>
                </a:rPr>
                <a:t>1. </a:t>
              </a:r>
              <a:r>
                <a:rPr lang="en-IN" sz="1200"/>
                <a:t>A rule-based churn prediction model was developed using the strongest churn indicators identified during exploratory analysis. The model successfully separated customers into distinct risk categories, with Low Risk customers exhibiting a churn rate of 5.37%, compared to more than 53% among Medium and High Risk customers. This demonstrates the potential value of proactive customer retention programs focused on high-risk segments.</a:t>
              </a:r>
              <a:endParaRPr lang="en-IN" sz="1200" b="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b="0">
                <a:latin typeface="Aptos" panose="020B0004020202020204" pitchFamily="34" charset="0"/>
              </a:endParaRPr>
            </a:p>
            <a:p>
              <a:endParaRPr lang="ar-AE" sz="1200"/>
            </a:p>
            <a:p>
              <a:endParaRPr lang="en-IN" sz="1400" b="1">
                <a:latin typeface="Aptos" panose="020B0004020202020204" pitchFamily="34" charset="0"/>
              </a:endParaRPr>
            </a:p>
          </xdr:txBody>
        </xdr:sp>
      </mc:Choice>
      <mc:Fallback>
        <xdr:sp macro="" textlink="">
          <xdr:nvSpPr>
            <xdr:cNvPr id="2" name="TextBox 1">
              <a:extLst>
                <a:ext uri="{FF2B5EF4-FFF2-40B4-BE49-F238E27FC236}">
                  <a16:creationId xmlns:a16="http://schemas.microsoft.com/office/drawing/2014/main" id="{CCBF6C1F-03E1-CD29-6599-C502DB50BCEA}"/>
                </a:ext>
              </a:extLst>
            </xdr:cNvPr>
            <xdr:cNvSpPr txBox="1"/>
          </xdr:nvSpPr>
          <xdr:spPr>
            <a:xfrm>
              <a:off x="31750" y="31750"/>
              <a:ext cx="11442700" cy="150368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panose="020B0004020202020204" pitchFamily="34" charset="0"/>
                </a:rPr>
                <a:t>Insights:</a:t>
              </a:r>
            </a:p>
            <a:p>
              <a:r>
                <a:rPr lang="en-IN" sz="1400" b="1">
                  <a:latin typeface="Aptos" panose="020B0004020202020204" pitchFamily="34" charset="0"/>
                </a:rPr>
                <a:t>Basic level Analysis:</a:t>
              </a:r>
            </a:p>
            <a:p>
              <a:r>
                <a:rPr lang="en-IN" sz="1200">
                  <a:latin typeface="Aptos" panose="020B0004020202020204" pitchFamily="34" charset="0"/>
                </a:rPr>
                <a:t>1. Overall churn rate is 14.1%, meaning 598 out of 4,250 customers have left the company. The company retains 85.9% of its customer base. Further analysis is required to identify the characteristics and behaviors associated with churn so that targeted retention strategies can be developed.</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2. The average account length for churned customers is 102.14 months, compared to 99.92 months for active customers. The difference of only 2.22 months is relatively small, indicating that customer tenure does not appear to be a major driver of churn in this dataset. Other service-related factors are likely to have a greater influence on customer retention.</a:t>
              </a:r>
              <a:endParaRPr lang="en-IN" sz="1200">
                <a:latin typeface="Aptos" panose="020B0004020202020204" pitchFamily="34" charset="0"/>
              </a:endParaRPr>
            </a:p>
            <a:p>
              <a:r>
                <a:rPr lang="en-IN" sz="1200">
                  <a:latin typeface="Aptos" panose="020B0004020202020204" pitchFamily="34" charset="0"/>
                </a:rPr>
                <a:t>3. </a:t>
              </a:r>
              <a:r>
                <a:rPr lang="en-IN" sz="1200"/>
                <a:t>New Jersey (NJ) has the highest churn rate at 27.08%, indicating that more than one in four customers in this state have left the company. In contrast, Virginia (VA) has the lowest churn rate at 5.00%, suggesting strong customer retention. The significant variation across states indicates that geographic factors such as competition, service quality, or customer experience may influence customer churn and should be investigated further.</a:t>
              </a:r>
            </a:p>
            <a:p>
              <a:r>
                <a:rPr lang="en-IN" sz="1200">
                  <a:latin typeface="Aptos" panose="020B0004020202020204" pitchFamily="34" charset="0"/>
                </a:rPr>
                <a:t>4. </a:t>
              </a:r>
              <a:r>
                <a:rPr lang="en-IN" sz="1200"/>
                <a:t>Customers subscribed to the International Plan have a churn rate of 42.17%, compared to only 11.18% for customers without the plan. This suggests that customers using the International Plan are significantly more likely to leave the company. Management should investigate factors such as pricing, service quality, international call charges, and customer expectations to improve retention within this customer segment. Customers with an International Plan are approximately </a:t>
              </a:r>
              <a:r>
                <a:rPr lang="en-IN" sz="1200" b="1"/>
                <a:t>3.8 times more likely to churn</a:t>
              </a:r>
              <a:r>
                <a:rPr lang="en-IN" sz="1200"/>
                <a:t> (42.17 ÷ 11.18 ≈ 3.77).</a:t>
              </a:r>
            </a:p>
            <a:p>
              <a:r>
                <a:rPr lang="en-IN" sz="1200">
                  <a:latin typeface="Aptos" panose="020B0004020202020204" pitchFamily="34" charset="0"/>
                </a:rPr>
                <a:t>5. </a:t>
              </a:r>
              <a:r>
                <a:rPr lang="en-IN" sz="1200"/>
                <a:t>Churned customers made an average of 2.28 customer service calls compared to 1.44 calls for active customers. This indicates that customers who frequently contact customer support are more likely to churn, suggesting unresolved issues or dissatisfaction. Improving first-call resolution, reducing response times, and proactively addressing customer concerns could help reduce churn.</a:t>
              </a:r>
            </a:p>
            <a:p>
              <a:r>
                <a:rPr lang="en-IN" sz="1200"/>
                <a:t>Churned customers made approximately </a:t>
              </a:r>
              <a:r>
                <a:rPr lang="en-IN" sz="1200" b="1"/>
                <a:t>58% more customer service calls</a:t>
              </a:r>
              <a:r>
                <a:rPr lang="en-IN" sz="1200"/>
                <a:t> than active customers. </a:t>
              </a:r>
            </a:p>
            <a:p>
              <a:r>
                <a:rPr lang="en-IN" sz="1200" b="1"/>
                <a:t>Calculation:</a:t>
              </a:r>
              <a:r>
                <a:rPr lang="en-IN" sz="1200" b="0" baseline="0"/>
                <a:t>      </a:t>
              </a:r>
              <a:r>
                <a:rPr lang="ar-AE" sz="1200" i="0">
                  <a:solidFill>
                    <a:schemeClr val="dk1"/>
                  </a:solidFill>
                  <a:latin typeface="Cambria Math" panose="02040503050406030204" pitchFamily="18" charset="0"/>
                  <a:ea typeface="+mn-ea"/>
                  <a:cs typeface="+mn-cs"/>
                </a:rPr>
                <a:t>(2.28−1.44)/1.44×100≈58%</a:t>
              </a:r>
              <a:endParaRPr lang="en-IN" sz="1200"/>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6. Churned customers incur higher average call charges across all time periods. The most notable difference is in daytime charges, where churned customers pay an average of 35.53 compared to 29.84 for retained customers. This suggests that higher daytime calling costs or heavier daytime usage may contribute to customer dissatisfaction and should be reviewed when designing pricing and retention strategies.</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7. C</a:t>
              </a:r>
              <a:r>
                <a:rPr lang="en-IN" sz="1200"/>
                <a:t>hurned customers use an average of 208.99 daytime minutes, compared to 175.56 minutes for retained customers. This indicates that customers who churn are heavier daytime users. Combined with the previous analysis showing higher daytime charges, this suggests that heavy daytime usage may lead to higher monthly costs, making these customers more likely to leave. The company should consider reviewing daytime pricing plans or introducing tailored packages for high-usage customers.</a:t>
              </a:r>
            </a:p>
            <a:p>
              <a:r>
                <a:rPr lang="en-IN" sz="1200"/>
                <a:t>Churned customers use approximately </a:t>
              </a:r>
              <a:r>
                <a:rPr lang="en-IN" sz="1200" b="1"/>
                <a:t>19% more daytime minutes</a:t>
              </a:r>
              <a:r>
                <a:rPr lang="en-IN" sz="1200"/>
                <a:t> than active customers. </a:t>
              </a:r>
            </a:p>
            <a:p>
              <a:r>
                <a:rPr lang="en-IN" sz="1200" b="1"/>
                <a:t>Calculation:</a:t>
              </a:r>
              <a:r>
                <a:rPr lang="en-IN" sz="1200" b="0" baseline="0"/>
                <a:t>        </a:t>
              </a:r>
              <a:r>
                <a:rPr lang="ar-AE" sz="1200" i="0">
                  <a:solidFill>
                    <a:schemeClr val="dk1"/>
                  </a:solidFill>
                  <a:latin typeface="Cambria Math" panose="02040503050406030204" pitchFamily="18" charset="0"/>
                  <a:ea typeface="+mn-ea"/>
                  <a:cs typeface="+mn-cs"/>
                </a:rPr>
                <a:t>(208.99−175.56)/175.56×100≈19%</a:t>
              </a:r>
              <a:endParaRPr lang="en-IN" sz="1200"/>
            </a:p>
            <a:p>
              <a:r>
                <a:rPr lang="en-IN" sz="1200"/>
                <a:t>8. Customers subscribed to the Voice Mail Plan have a churn rate of only 7.37%, compared to 16.44% for customers without the plan. This suggests that the Voice Mail Plan is associated with stronger customer retention. Customers using this value-added service may perceive greater value from the company's offerings, making them less likely to leave.</a:t>
              </a:r>
            </a:p>
            <a:p>
              <a:r>
                <a:rPr lang="en-IN" sz="1200"/>
                <a:t>9. Churned customers average 10.63 international minutes and 2.87 in international charges, compared to 10.19 minutes and 2.75 in charges for retained customers. The differences are relatively small, indicating that higher international usage alone is not strongly associated with churn. However, customers subscribed to the International Plan exhibited a much higher churn rate (42.17%), suggesting that the plan itself, rather than actual international usage, may require further business investigation.</a:t>
              </a:r>
            </a:p>
            <a:p>
              <a:r>
                <a:rPr lang="en-IN" sz="1200"/>
                <a:t>10. The correlation between total day calls and customer churn is 0.0116, indicating virtually no linear relationship. This suggests that the number of daytime calls alone does not influence churn. However, previous analyses showed that churned customers have significantly higher daytime minutes and charges, indicating that call duration rather than call frequency is more closely associated with customer churn.</a:t>
              </a:r>
            </a:p>
            <a:p>
              <a:r>
                <a:rPr lang="en-IN" sz="1200"/>
                <a:t>11. Churned customers have an average evening charge of 17.85 compared to 16.88 for retained customers. The difference of 0.97 is relatively small, indicating that evening call charges are not a major differentiating factor between churned and retained customers. In comparison, daytime charges showed a much larger difference, suggesting that daytime usage has a stronger relationship with churn.</a:t>
              </a:r>
              <a:endParaRPr lang="en-IN" sz="1200" b="1"/>
            </a:p>
            <a:p>
              <a:r>
                <a:rPr lang="en-IN" sz="1400" b="1"/>
                <a:t>Medium</a:t>
              </a:r>
              <a:r>
                <a:rPr lang="en-IN" sz="1400" b="1" baseline="0"/>
                <a:t> level Analysis:</a:t>
              </a:r>
            </a:p>
            <a:p>
              <a:r>
                <a:rPr lang="en-IN" sz="1200"/>
                <a:t>1. Churn rates across area codes are relatively consistent, ranging from 13.61% to 15.06%. Area Code 510 shows the highest churn rate at 15.06%, but the difference compared to other regions is minimal. This suggests that geographic location is not a major driver of customer churn in this dataset.</a:t>
              </a:r>
              <a:endParaRPr lang="en-IN" sz="1200" b="0"/>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mn-lt"/>
                </a:rPr>
                <a:t>2.</a:t>
              </a:r>
              <a:r>
                <a:rPr lang="en-IN" sz="1200" b="0" baseline="0">
                  <a:latin typeface="+mn-lt"/>
                </a:rPr>
                <a:t> </a:t>
              </a:r>
              <a:r>
                <a:rPr lang="en-IN" sz="1200"/>
                <a:t>Customers making 0-3 customer service calls have a churn rate of approximately 11%. However, customers making 4-5 service calls exhibit a churn rate of 48.62%, while those making 6 or more calls exhibit a churn rate of 64.44%. This indicates a clear churn threshold beyond three service calls, suggesting that repeated interactions with customer support are strongly associated with customer dissatisfaction and eventual churn.</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3. </a:t>
              </a:r>
              <a:r>
                <a:rPr lang="en-IN" sz="1200"/>
                <a:t>Customer churn rates remain relatively stable across account tenure groups, ranging from 12.53% to 15.16%. Contrary to the initial hypothesis, newer customers are not more likely to churn. In fact, long-tenure customers exhibit slightly higher churn rates, although the differences are small. This indicates that customer tenure is not a strong predictor of churn in this dataset.</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4. </a:t>
              </a:r>
              <a:r>
                <a:rPr lang="en-IN" sz="1200"/>
                <a:t>Among customers subscribed to the International Plan, those with higher international call charges exhibit a churn rate of 55.92%, compared to 33.61% for customers with lower charges. This indicates that higher international costs are strongly associated with customer churn and suggests that pricing concerns may be a significant driver of dissatisfaction among international service users.</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5. </a:t>
              </a:r>
              <a:r>
                <a:rPr lang="en-IN" sz="1200"/>
                <a:t>Evening call frequency does not show a meaningful relationship with customer churn, with churn rates remaining close to the overall average across all call volume groups. However, evening charges exhibit a clearer trend, increasing from 11.59% among low-charge customers to 18.20% among high-charge customers. This suggests that pricing and billing concerns may influence churn more than call frequency itself.</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6. </a:t>
              </a:r>
              <a:r>
                <a:rPr lang="en-IN" sz="1200"/>
                <a:t>Customer segmentation based on usage patterns reveals significant differences in churn behavior. Heavy Domestic Users exhibit the highest churn rate at 23.61%, suggesting that customers with high daytime and evening usage may experience pricing dissatisfaction or insufficient plan value. In contrast, Balanced Users have the lowest churn rate at 8.90%, indicating that moderate and diversified usage patterns are associated with stronger customer retention.</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7. </a:t>
              </a:r>
              <a:r>
                <a:rPr lang="en-IN" sz="1200"/>
                <a:t>Customers with a Voice Mail Plan exhibit significantly lower churn rates overall compared to customers without the plan. However, among Voice Mail subscribers, churn increases as voice mail message usage rises, increasing from 4.86% among low-usage customers to 13.95% among high-usage customers. This suggests that the retention benefit comes primarily from plan ownership rather than heavy feature usage, while high voice mail usage may indicate broader high-usage customer behavior associated with increased churn risk.</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8. </a:t>
              </a:r>
              <a:r>
                <a:rPr lang="en-IN" sz="1200"/>
                <a:t>Customer churn remains relatively stable for customers with up to 250 daytime minutes of usage, with churn rates ranging between 8% and 12%. However, customers exceeding 250 daytime minutes exhibit a churn rate of 48.94%, indicating a clear usage threshold beyond which churn risk increases dramatically. This suggests that pricing structures or plan limitations may not adequately support heavy daytime users.</a:t>
              </a:r>
            </a:p>
            <a:p>
              <a:pPr marL="0" marR="0" lvl="0" indent="0" defTabSz="914400" eaLnBrk="1" fontAlgn="auto" latinLnBrk="0" hangingPunct="1">
                <a:lnSpc>
                  <a:spcPct val="100000"/>
                </a:lnSpc>
                <a:spcBef>
                  <a:spcPts val="0"/>
                </a:spcBef>
                <a:spcAft>
                  <a:spcPts val="0"/>
                </a:spcAft>
                <a:buClrTx/>
                <a:buSzTx/>
                <a:buFontTx/>
                <a:buNone/>
                <a:tabLst/>
                <a:defRPr/>
              </a:pPr>
              <a:r>
                <a:rPr lang="en-IN" sz="1200" b="0">
                  <a:latin typeface="Aptos" panose="020B0004020202020204" pitchFamily="34" charset="0"/>
                </a:rPr>
                <a:t>9. </a:t>
              </a:r>
              <a:r>
                <a:rPr lang="en-IN" sz="1200"/>
                <a:t>Customers with an International Plan exhibit high churn rates regardless of the number of international calls they make, with churn rates ranging from 35.11% to 45.45%. Customers without an International Plan maintain relatively low churn rates across all calling volumes. This indicates that dissatisfaction is more closely related to the plan structure and pricing rather than international call frequency itself.</a:t>
              </a:r>
            </a:p>
            <a:p>
              <a:r>
                <a:rPr lang="en-IN" sz="1200" b="0">
                  <a:latin typeface="Aptos" panose="020B0004020202020204" pitchFamily="34" charset="0"/>
                </a:rPr>
                <a:t>10. </a:t>
              </a:r>
              <a:r>
                <a:rPr lang="en-IN" sz="1200" b="1"/>
                <a:t>Limitation:</a:t>
              </a:r>
              <a:r>
                <a:rPr lang="en-IN" sz="1200" b="1" baseline="0"/>
                <a:t> </a:t>
              </a:r>
              <a:r>
                <a:rPr lang="en-IN" sz="1200"/>
                <a:t>The dataset contains the number of customer service calls made by each customer but does not include the underlying reasons for those calls. As a result, it is not possible to determine whether billing issues, network problems, technical support requests, or other service issues are the primary drivers of churn.</a:t>
              </a:r>
            </a:p>
            <a:p>
              <a:r>
                <a:rPr lang="en-IN" sz="1200" b="1"/>
                <a:t>Recommendation</a:t>
              </a:r>
              <a:r>
                <a:rPr lang="en-IN" sz="1200"/>
                <a:t>Future data collection efforts should include customer service call categories or complaint types to enable more granular churn analysis and targeted service improvements.</a:t>
              </a:r>
            </a:p>
            <a:p>
              <a:r>
                <a:rPr lang="en-IN" sz="1400" b="1"/>
                <a:t>Advance Level Analysis:</a:t>
              </a:r>
            </a:p>
            <a:p>
              <a:r>
                <a:rPr lang="en-IN" sz="1200" b="0">
                  <a:latin typeface="Aptos" panose="020B0004020202020204" pitchFamily="34" charset="0"/>
                </a:rPr>
                <a:t>1. </a:t>
              </a:r>
              <a:r>
                <a:rPr lang="en-IN" sz="1200"/>
                <a:t>A rule-based churn prediction model was developed using the strongest churn indicators identified during exploratory analysis. The model successfully separated customers into distinct risk categories, with Low Risk customers exhibiting a churn rate of 5.37%, compared to more than 53% among Medium and High Risk customers. This demonstrates the potential value of proactive customer retention programs focused on high-risk segments.</a:t>
              </a:r>
              <a:endParaRPr lang="en-IN" sz="1200" b="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b="0">
                <a:latin typeface="Aptos" panose="020B0004020202020204" pitchFamily="34" charset="0"/>
              </a:endParaRPr>
            </a:p>
            <a:p>
              <a:endParaRPr lang="ar-AE" sz="1200"/>
            </a:p>
            <a:p>
              <a:endParaRPr lang="en-IN" sz="1400" b="1">
                <a:latin typeface="Aptos" panose="020B0004020202020204" pitchFamily="34" charset="0"/>
              </a:endParaRP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xdr:colOff>
      <xdr:row>200</xdr:row>
      <xdr:rowOff>63500</xdr:rowOff>
    </xdr:from>
    <xdr:to>
      <xdr:col>6</xdr:col>
      <xdr:colOff>396875</xdr:colOff>
      <xdr:row>214</xdr:row>
      <xdr:rowOff>69850</xdr:rowOff>
    </xdr:to>
    <xdr:graphicFrame macro="">
      <xdr:nvGraphicFramePr>
        <xdr:cNvPr id="4" name="Chart 3">
          <a:extLst>
            <a:ext uri="{FF2B5EF4-FFF2-40B4-BE49-F238E27FC236}">
              <a16:creationId xmlns:a16="http://schemas.microsoft.com/office/drawing/2014/main" id="{20D65507-0FA3-E528-D39D-217650828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65046295" backgroundQuery="1" createdVersion="8" refreshedVersion="8" minRefreshableVersion="3" recordCount="0" supportSubquery="1" supportAdvancedDrill="1" xr:uid="{46375841-B93E-4EB3-8D36-19014CBB7141}">
  <cacheSource type="external" connectionId="2"/>
  <cacheFields count="4">
    <cacheField name="[tbl_Customers].[Intl_Call_Group].[Intl_Call_Group]" caption="Intl_Call_Group" numFmtId="0" hierarchy="30" level="1">
      <sharedItems count="3">
        <s v="High Calls"/>
        <s v="Low Calls"/>
        <s v="Medium Calls"/>
      </sharedItems>
    </cacheField>
    <cacheField name="[tbl_Customers].[churn].[churn]" caption="churn" numFmtId="0" hierarchy="20" level="1">
      <sharedItems count="2">
        <s v="no"/>
        <s v="yes"/>
      </sharedItems>
    </cacheField>
    <cacheField name="[Measures].[Count of churn]" caption="Count of churn" numFmtId="0" hierarchy="37" level="32767"/>
    <cacheField name="[tbl_Customers].[international_plan].[international_plan]" caption="international_plan" numFmtId="0" hierarchy="4" level="1">
      <sharedItems containsSemiMixedTypes="0" containsNonDate="0" containsString="0"/>
    </cacheField>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2" memberValueDatatype="130" unbalanced="0">
      <fieldsUsage count="2">
        <fieldUsage x="-1"/>
        <fieldUsage x="3"/>
      </fieldsUsage>
    </cacheHierarchy>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2" memberValueDatatype="130" unbalanced="0">
      <fieldsUsage count="2">
        <fieldUsage x="-1"/>
        <fieldUsage x="0"/>
      </fieldsUsage>
    </cacheHierarchy>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66435188" backgroundQuery="1" createdVersion="8" refreshedVersion="8" minRefreshableVersion="3" recordCount="0" supportSubquery="1" supportAdvancedDrill="1" xr:uid="{0720A7DB-FBE9-4C0D-93F1-D69F64CF5DA4}">
  <cacheSource type="external" connectionId="2"/>
  <cacheFields count="5">
    <cacheField name="[tbl_Customers].[VM_Message_Group].[VM_Message_Group]" caption="VM_Message_Group" numFmtId="0" hierarchy="28" level="1">
      <sharedItems count="4">
        <s v="High Usage"/>
        <s v="Low Usage"/>
        <s v="Medium Usgae"/>
        <s v="No Usage"/>
      </sharedItems>
    </cacheField>
    <cacheField name="[tbl_Customers].[churn].[churn]" caption="churn" numFmtId="0" hierarchy="20" level="1">
      <sharedItems count="2">
        <s v="no"/>
        <s v="yes"/>
      </sharedItems>
    </cacheField>
    <cacheField name="[Measures].[Count of churn]" caption="Count of churn" numFmtId="0" hierarchy="37" level="32767"/>
    <cacheField name="[tbl_Customers].[voice_mail_plan].[voice_mail_plan]" caption="voice_mail_plan" numFmtId="0" hierarchy="5" level="1">
      <sharedItems containsSemiMixedTypes="0" containsNonDate="0" containsString="0"/>
    </cacheField>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2" memberValueDatatype="130" unbalanced="0">
      <fieldsUsage count="2">
        <fieldUsage x="-1"/>
        <fieldUsage x="3"/>
      </fieldsUsage>
    </cacheHierarchy>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2" memberValueDatatype="130" unbalanced="0">
      <fieldsUsage count="2">
        <fieldUsage x="-1"/>
        <fieldUsage x="0"/>
      </fieldsUsage>
    </cacheHierarchy>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67708335" backgroundQuery="1" createdVersion="8" refreshedVersion="8" minRefreshableVersion="3" recordCount="0" supportSubquery="1" supportAdvancedDrill="1" xr:uid="{8EE4D6B9-F8C1-4F91-B864-8138CEA52D27}">
  <cacheSource type="external" connectionId="2"/>
  <cacheFields count="4">
    <cacheField name="[tbl_Customers].[churn].[churn]" caption="churn" numFmtId="0" hierarchy="20" level="1">
      <sharedItems count="2">
        <s v="no"/>
        <s v="yes"/>
      </sharedItems>
    </cacheField>
    <cacheField name="[Measures].[Count of churn]" caption="Count of churn" numFmtId="0" hierarchy="37" level="32767"/>
    <cacheField name="[tbl_Customers].[Evening_Charge_Group].[Evening_Charge_Group]" caption="Evening_Charge_Group" numFmtId="0" hierarchy="26" level="1">
      <sharedItems count="3">
        <s v="High Charges"/>
        <s v="Low Charges"/>
        <s v="Medium Charges"/>
      </sharedItems>
    </cacheField>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0"/>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2" memberValueDatatype="130" unbalanced="0">
      <fieldsUsage count="2">
        <fieldUsage x="-1"/>
        <fieldUsage x="2"/>
      </fieldsUsage>
    </cacheHierarchy>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68981482" backgroundQuery="1" createdVersion="8" refreshedVersion="8" minRefreshableVersion="3" recordCount="0" supportSubquery="1" supportAdvancedDrill="1" xr:uid="{24B93DBE-F229-4749-970C-9B5452FB55E2}">
  <cacheSource type="external" connectionId="2"/>
  <cacheFields count="4">
    <cacheField name="[tbl_Customers].[Evening_Call_Group].[Evening_Call_Group]" caption="Evening_Call_Group" numFmtId="0" hierarchy="25" level="1">
      <sharedItems count="3">
        <s v="High Calls"/>
        <s v="Low Calls"/>
        <s v="Medium Calls"/>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2" memberValueDatatype="130" unbalanced="0">
      <fieldsUsage count="2">
        <fieldUsage x="-1"/>
        <fieldUsage x="0"/>
      </fieldsUsage>
    </cacheHierarchy>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0254629" backgroundQuery="1" createdVersion="8" refreshedVersion="8" minRefreshableVersion="3" recordCount="0" supportSubquery="1" supportAdvancedDrill="1" xr:uid="{54ABBFED-1DFC-4700-A45E-5C8492A67E44}">
  <cacheSource type="external" connectionId="2"/>
  <cacheFields count="4">
    <cacheField name="[tbl_Customers].[Account_Tenure_Group].[Account_Tenure_Group]" caption="Account_Tenure_Group" numFmtId="0" hierarchy="23" level="1">
      <sharedItems count="4">
        <s v="0-50"/>
        <s v="101-150"/>
        <s v="151+"/>
        <s v="51-100"/>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2" memberValueDatatype="130" unbalanced="0">
      <fieldsUsage count="2">
        <fieldUsage x="-1"/>
        <fieldUsage x="0"/>
      </fieldsUsage>
    </cacheHierarchy>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1412037" backgroundQuery="1" createdVersion="8" refreshedVersion="8" minRefreshableVersion="3" recordCount="0" supportSubquery="1" supportAdvancedDrill="1" xr:uid="{B644DEA3-9466-48ED-B490-5733C1CD595E}">
  <cacheSource type="external" connectionId="2"/>
  <cacheFields count="4">
    <cacheField name="[tbl_Customers].[area_code].[area_code]" caption="area_code" numFmtId="0" hierarchy="3" level="1">
      <sharedItems count="3">
        <s v="area_code_408"/>
        <s v="area_code_415"/>
        <s v="area_code_510"/>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2" memberValueDatatype="130" unbalanced="0">
      <fieldsUsage count="2">
        <fieldUsage x="-1"/>
        <fieldUsage x="0"/>
      </fieldsUsage>
    </cacheHierarchy>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2685184" backgroundQuery="1" createdVersion="8" refreshedVersion="8" minRefreshableVersion="3" recordCount="0" supportSubquery="1" supportAdvancedDrill="1" xr:uid="{74FB11F8-1217-4F48-A935-AEE7109BB0DE}">
  <cacheSource type="external" connectionId="2"/>
  <cacheFields count="2">
    <cacheField name="[tbl_Customers].[churn].[churn]" caption="churn" numFmtId="0" hierarchy="20" level="1">
      <sharedItems count="2">
        <s v="no"/>
        <s v="yes"/>
      </sharedItems>
    </cacheField>
    <cacheField name="[Measures].[Average of total_eve_charge]" caption="Average of total_eve_charge" numFmtId="0" hierarchy="46"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0"/>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3958331" backgroundQuery="1" createdVersion="8" refreshedVersion="8" minRefreshableVersion="3" recordCount="0" supportSubquery="1" supportAdvancedDrill="1" xr:uid="{7E5FD707-1463-4F76-91B6-8278D606D125}">
  <cacheSource type="external" connectionId="2"/>
  <cacheFields count="2">
    <cacheField name="[Measures].[Count of ID]" caption="Count of ID" numFmtId="0" hierarchy="36" level="32767"/>
    <cacheField name="[tbl_Customers].[churn].[churn]" caption="churn" numFmtId="0" hierarchy="20" level="1">
      <sharedItems count="2">
        <s v="no"/>
        <s v="yes"/>
      </sharedItems>
    </cacheField>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5347224" backgroundQuery="1" createdVersion="8" refreshedVersion="8" minRefreshableVersion="3" recordCount="0" supportSubquery="1" supportAdvancedDrill="1" xr:uid="{D45579D4-7A3D-4F26-BF4F-F26AFE6C3811}">
  <cacheSource type="external" connectionId="2"/>
  <cacheFields count="3">
    <cacheField name="[tbl_Customers].[state].[state]" caption="state" numFmtId="0" hierarchy="1" level="1">
      <sharedItems count="51">
        <s v="AK"/>
        <s v="AL"/>
        <s v="AR"/>
        <s v="AZ"/>
        <s v="CA"/>
        <s v="CO"/>
        <s v="CT"/>
        <s v="DC"/>
        <s v="DE"/>
        <s v="FL"/>
        <s v="GA"/>
        <s v="HI"/>
        <s v="IA"/>
        <s v="ID"/>
        <s v="IL"/>
        <s v="IN"/>
        <s v="KS"/>
        <s v="KY"/>
        <s v="LA"/>
        <s v="MA"/>
        <s v="MD"/>
        <s v="ME"/>
        <s v="MI"/>
        <s v="MN"/>
        <s v="MO"/>
        <s v="MS"/>
        <s v="MT"/>
        <s v="NC"/>
        <s v="ND"/>
        <s v="NE"/>
        <s v="NH"/>
        <s v="NJ"/>
        <s v="NM"/>
        <s v="NV"/>
        <s v="NY"/>
        <s v="OH"/>
        <s v="OK"/>
        <s v="OR"/>
        <s v="PA"/>
        <s v="RI"/>
        <s v="SC"/>
        <s v="SD"/>
        <s v="TN"/>
        <s v="TX"/>
        <s v="UT"/>
        <s v="VA"/>
        <s v="VT"/>
        <s v="WA"/>
        <s v="WI"/>
        <s v="WV"/>
        <s v="WY"/>
      </sharedItems>
    </cacheField>
    <cacheField name="[tbl_Customers].[churn].[churn]" caption="churn" numFmtId="0" hierarchy="20" level="1">
      <sharedItems count="2">
        <s v="no"/>
        <s v="yes"/>
      </sharedItems>
    </cacheField>
    <cacheField name="[Measures].[Count of churn]" caption="Count of churn" numFmtId="0" hierarchy="37"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2" memberValueDatatype="130" unbalanced="0">
      <fieldsUsage count="2">
        <fieldUsage x="-1"/>
        <fieldUsage x="0"/>
      </fieldsUsage>
    </cacheHierarchy>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6504633" backgroundQuery="1" createdVersion="8" refreshedVersion="8" minRefreshableVersion="3" recordCount="0" supportSubquery="1" supportAdvancedDrill="1" xr:uid="{4690DA60-425C-404A-A237-D982A6256104}">
  <cacheSource type="external" connectionId="2"/>
  <cacheFields count="4">
    <cacheField name="[tbl_Customers].[international_plan].[international_plan]" caption="international_plan" numFmtId="0" hierarchy="4" level="1">
      <sharedItems count="2">
        <s v="no"/>
        <s v="yes"/>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2" memberValueDatatype="130" unbalanced="0">
      <fieldsUsage count="2">
        <fieldUsage x="-1"/>
        <fieldUsage x="0"/>
      </fieldsUsage>
    </cacheHierarchy>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777778" backgroundQuery="1" createdVersion="8" refreshedVersion="8" minRefreshableVersion="3" recordCount="0" supportSubquery="1" supportAdvancedDrill="1" xr:uid="{BD89DBAF-A068-476A-A674-30D7EDC9B24F}">
  <cacheSource type="external" connectionId="2"/>
  <cacheFields count="2">
    <cacheField name="[tbl_Customers].[churn].[churn]" caption="churn" numFmtId="0" hierarchy="20" level="1">
      <sharedItems count="2">
        <s v="no"/>
        <s v="yes"/>
      </sharedItems>
    </cacheField>
    <cacheField name="[Measures].[Average of number_customer_service_calls]" caption="Average of number_customer_service_calls" numFmtId="0" hierarchy="39"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0"/>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79050927" backgroundQuery="1" createdVersion="8" refreshedVersion="8" minRefreshableVersion="3" recordCount="0" supportSubquery="1" supportAdvancedDrill="1" xr:uid="{5A7E2DD6-0ACA-4847-823D-B9AD21A81681}">
  <cacheSource type="external" connectionId="2"/>
  <cacheFields count="2">
    <cacheField name="[Measures].[Average of account_length]" caption="Average of account_length" numFmtId="0" hierarchy="41" level="32767"/>
    <cacheField name="[tbl_Customers].[churn].[churn]" caption="churn" numFmtId="0" hierarchy="20" level="1">
      <sharedItems count="2">
        <s v="no"/>
        <s v="yes"/>
      </sharedItems>
    </cacheField>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0324074" backgroundQuery="1" createdVersion="8" refreshedVersion="8" minRefreshableVersion="3" recordCount="0" supportSubquery="1" supportAdvancedDrill="1" xr:uid="{C49E5434-3693-49E6-9225-42CB3C0CA6FE}">
  <cacheSource type="external" connectionId="2"/>
  <cacheFields count="4">
    <cacheField name="[tbl_Customers].[churn].[churn]" caption="churn" numFmtId="0" hierarchy="20" level="1">
      <sharedItems count="2">
        <s v="no"/>
        <s v="yes"/>
      </sharedItems>
    </cacheField>
    <cacheField name="[Measures].[Average of total_day_charge]" caption="Average of total_day_charge" numFmtId="0" hierarchy="47" level="32767"/>
    <cacheField name="[Measures].[Average of total_eve_charge]" caption="Average of total_eve_charge" numFmtId="0" hierarchy="46" level="32767"/>
    <cacheField name="[Measures].[Average of total_night_charge]" caption="Average of total_night_charge" numFmtId="0" hierarchy="45"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0"/>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1597221" backgroundQuery="1" createdVersion="8" refreshedVersion="8" minRefreshableVersion="3" recordCount="0" supportSubquery="1" supportAdvancedDrill="1" xr:uid="{09F5ABB7-20FC-4C9A-B0FE-EB73FEEDFB7A}">
  <cacheSource type="external" connectionId="2"/>
  <cacheFields count="2">
    <cacheField name="[tbl_Customers].[churn].[churn]" caption="churn" numFmtId="0" hierarchy="20" level="1">
      <sharedItems count="2">
        <s v="no"/>
        <s v="yes"/>
      </sharedItems>
    </cacheField>
    <cacheField name="[Measures].[Average of total_day_minutes]" caption="Average of total_day_minutes" numFmtId="0" hierarchy="49"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0"/>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2870368" backgroundQuery="1" createdVersion="8" refreshedVersion="8" minRefreshableVersion="3" recordCount="0" supportSubquery="1" supportAdvancedDrill="1" xr:uid="{B7AAC931-4C80-4335-85BE-45991889C23B}">
  <cacheSource type="external" connectionId="2"/>
  <cacheFields count="3">
    <cacheField name="[tbl_Customers].[voice_mail_plan].[voice_mail_plan]" caption="voice_mail_plan" numFmtId="0" hierarchy="5" level="1">
      <sharedItems count="2">
        <s v="no"/>
        <s v="yes"/>
      </sharedItems>
    </cacheField>
    <cacheField name="[tbl_Customers].[churn].[churn]" caption="churn" numFmtId="0" hierarchy="20" level="1">
      <sharedItems count="2">
        <s v="no"/>
        <s v="yes"/>
      </sharedItems>
    </cacheField>
    <cacheField name="[Measures].[Count of churn]" caption="Count of churn" numFmtId="0" hierarchy="37"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2" memberValueDatatype="130" unbalanced="0">
      <fieldsUsage count="2">
        <fieldUsage x="-1"/>
        <fieldUsage x="0"/>
      </fieldsUsage>
    </cacheHierarchy>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4143515" backgroundQuery="1" createdVersion="8" refreshedVersion="8" minRefreshableVersion="3" recordCount="0" supportSubquery="1" supportAdvancedDrill="1" xr:uid="{C61FE86A-316A-4C34-828C-056598281561}">
  <cacheSource type="external" connectionId="2"/>
  <cacheFields count="3">
    <cacheField name="[tbl_Customers].[churn].[churn]" caption="churn" numFmtId="0" hierarchy="20" level="1">
      <sharedItems count="2">
        <s v="no"/>
        <s v="yes"/>
      </sharedItems>
    </cacheField>
    <cacheField name="[Measures].[Average of total_intl_charge]" caption="Average of total_intl_charge" numFmtId="0" hierarchy="54" level="32767"/>
    <cacheField name="[Measures].[Average of total_intl_minutes]" caption="Average of total_intl_minutes" numFmtId="0" hierarchy="55" level="32767"/>
  </cacheFields>
  <cacheHierarchies count="56">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0"/>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hidden="1">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5300924" backgroundQuery="1" createdVersion="8" refreshedVersion="8" minRefreshableVersion="3" recordCount="0" supportSubquery="1" supportAdvancedDrill="1" xr:uid="{C3943EEC-4A64-4060-A6EF-1886BF2F2EEA}">
  <cacheSource type="external" connectionId="2"/>
  <cacheFields count="4">
    <cacheField name="[tbl_Customers].[Service_Call_Group].[Service_Call_Group]" caption="Service_Call_Group" numFmtId="0" hierarchy="22" level="1">
      <sharedItems count="4">
        <s v="0-1 Calls"/>
        <s v="2-3 Calls"/>
        <s v="4-5 Calls"/>
        <s v="6+ Calls"/>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2" memberValueDatatype="130" unbalanced="0">
      <fieldsUsage count="2">
        <fieldUsage x="-1"/>
        <fieldUsage x="0"/>
      </fieldsUsage>
    </cacheHierarchy>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6574071" backgroundQuery="1" createdVersion="8" refreshedVersion="8" minRefreshableVersion="3" recordCount="0" supportSubquery="1" supportAdvancedDrill="1" xr:uid="{F8D8948A-26DD-451F-8717-4FE6CD2C87A0}">
  <cacheSource type="external" connectionId="2"/>
  <cacheFields count="5">
    <cacheField name="[tbl_Customers].[Intl_Charge_Group].[Intl_Charge_Group]" caption="Intl_Charge_Group" numFmtId="0" hierarchy="24" level="1">
      <sharedItems count="2">
        <s v="High Charges"/>
        <s v="Low Charges"/>
      </sharedItems>
    </cacheField>
    <cacheField name="[tbl_Customers].[churn].[churn]" caption="churn" numFmtId="0" hierarchy="20" level="1">
      <sharedItems count="2">
        <s v="no"/>
        <s v="yes"/>
      </sharedItems>
    </cacheField>
    <cacheField name="[Measures].[Count of churn]" caption="Count of churn" numFmtId="0" hierarchy="37" level="32767"/>
    <cacheField name="[tbl_Customers].[international_plan].[international_plan]" caption="international_plan" numFmtId="0" hierarchy="4" level="1">
      <sharedItems containsSemiMixedTypes="0" containsNonDate="0" containsString="0"/>
    </cacheField>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2" memberValueDatatype="130" unbalanced="0">
      <fieldsUsage count="2">
        <fieldUsage x="-1"/>
        <fieldUsage x="3"/>
      </fieldsUsage>
    </cacheHierarchy>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2" memberValueDatatype="130" unbalanced="0">
      <fieldsUsage count="2">
        <fieldUsage x="-1"/>
        <fieldUsage x="0"/>
      </fieldsUsage>
    </cacheHierarchy>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7962964" backgroundQuery="1" createdVersion="8" refreshedVersion="8" minRefreshableVersion="3" recordCount="0" supportSubquery="1" supportAdvancedDrill="1" xr:uid="{FDE94B68-4378-4772-B5BE-7E05429C780B}">
  <cacheSource type="external" connectionId="2"/>
  <cacheFields count="4">
    <cacheField name="[tbl_Customers].[Customer_Segment].[Customer_Segment]" caption="Customer_Segment" numFmtId="0" hierarchy="27" level="1">
      <sharedItems count="4">
        <s v="Balanced User"/>
        <s v="Heavy Doemstic User"/>
        <s v="Interntional User"/>
        <s v="Light User"/>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2" memberValueDatatype="130" unbalanced="0">
      <fieldsUsage count="2">
        <fieldUsage x="-1"/>
        <fieldUsage x="0"/>
      </fieldsUsage>
    </cacheHierarchy>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1789120372" backgroundQuery="1" createdVersion="8" refreshedVersion="8" minRefreshableVersion="3" recordCount="0" supportSubquery="1" supportAdvancedDrill="1" xr:uid="{333733DB-AAB4-4034-9B8A-CA0F7BB19754}">
  <cacheSource type="external" connectionId="2"/>
  <cacheFields count="4">
    <cacheField name="[tbl_Customers].[Day_Usage_Group].[Day_Usage_Group]" caption="Day_Usage_Group" numFmtId="0" hierarchy="29" level="1">
      <sharedItems count="4">
        <s v="High Usage"/>
        <s v="Low Usage"/>
        <s v="Medium Usage"/>
        <s v="Very High Usage"/>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2" memberValueDatatype="130" unbalanced="0">
      <fieldsUsage count="2">
        <fieldUsage x="-1"/>
        <fieldUsage x="0"/>
      </fieldsUsage>
    </cacheHierarchy>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0" memberValueDatatype="130" unbalanced="0"/>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karsh Dhangar" refreshedDate="46213.522157754633" backgroundQuery="1" createdVersion="8" refreshedVersion="8" minRefreshableVersion="3" recordCount="0" supportSubquery="1" supportAdvancedDrill="1" xr:uid="{13C489C7-4EEA-43AE-8B4D-57ADAFBEC3E5}">
  <cacheSource type="external" connectionId="2"/>
  <cacheFields count="4">
    <cacheField name="[tbl_Customers].[Risk_Category].[Risk_Category]" caption="Risk_Category" numFmtId="0" hierarchy="32" level="1">
      <sharedItems count="3">
        <s v="High Risk"/>
        <s v="Low Risk"/>
        <s v="Medium Risk"/>
      </sharedItems>
    </cacheField>
    <cacheField name="[tbl_Customers].[churn].[churn]" caption="churn" numFmtId="0" hierarchy="20" level="1">
      <sharedItems count="2">
        <s v="no"/>
        <s v="yes"/>
      </sharedItems>
    </cacheField>
    <cacheField name="[Measures].[Count of churn]" caption="Count of churn" numFmtId="0" hierarchy="37"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tbl_Customers].[ID]" caption="ID" attribute="1" defaultMemberUniqueName="[tbl_Customers].[ID].[All]" allUniqueName="[tbl_Customers].[ID].[All]" dimensionUniqueName="[tbl_Customers]" displayFolder="" count="0" memberValueDatatype="20" unbalanced="0"/>
    <cacheHierarchy uniqueName="[tbl_Customers].[state]" caption="state" attribute="1" defaultMemberUniqueName="[tbl_Customers].[state].[All]" allUniqueName="[tbl_Customers].[state].[All]" dimensionUniqueName="[tbl_Customers]" displayFolder="" count="0" memberValueDatatype="130" unbalanced="0"/>
    <cacheHierarchy uniqueName="[tbl_Customers].[account_length]" caption="account_length" attribute="1" defaultMemberUniqueName="[tbl_Customers].[account_length].[All]" allUniqueName="[tbl_Customers].[account_length].[All]" dimensionUniqueName="[tbl_Customers]" displayFolder="" count="0" memberValueDatatype="20" unbalanced="0"/>
    <cacheHierarchy uniqueName="[tbl_Customers].[area_code]" caption="area_code" attribute="1" defaultMemberUniqueName="[tbl_Customers].[area_code].[All]" allUniqueName="[tbl_Customers].[area_code].[All]" dimensionUniqueName="[tbl_Customers]" displayFolder="" count="0" memberValueDatatype="130" unbalanced="0"/>
    <cacheHierarchy uniqueName="[tbl_Customers].[international_plan]" caption="international_plan" attribute="1" defaultMemberUniqueName="[tbl_Customers].[international_plan].[All]" allUniqueName="[tbl_Customers].[international_plan].[All]" dimensionUniqueName="[tbl_Customers]" displayFolder="" count="0" memberValueDatatype="130" unbalanced="0"/>
    <cacheHierarchy uniqueName="[tbl_Customers].[voice_mail_plan]" caption="voice_mail_plan" attribute="1" defaultMemberUniqueName="[tbl_Customers].[voice_mail_plan].[All]" allUniqueName="[tbl_Customers].[voice_mail_plan].[All]" dimensionUniqueName="[tbl_Customers]" displayFolder="" count="0" memberValueDatatype="130" unbalanced="0"/>
    <cacheHierarchy uniqueName="[tbl_Customers].[number_vmail_messages]" caption="number_vmail_messages" attribute="1" defaultMemberUniqueName="[tbl_Customers].[number_vmail_messages].[All]" allUniqueName="[tbl_Customers].[number_vmail_messages].[All]" dimensionUniqueName="[tbl_Customers]" displayFolder="" count="0" memberValueDatatype="20" unbalanced="0"/>
    <cacheHierarchy uniqueName="[tbl_Customers].[total_day_minutes]" caption="total_day_minutes" attribute="1" defaultMemberUniqueName="[tbl_Customers].[total_day_minutes].[All]" allUniqueName="[tbl_Customers].[total_day_minutes].[All]" dimensionUniqueName="[tbl_Customers]" displayFolder="" count="0" memberValueDatatype="5" unbalanced="0"/>
    <cacheHierarchy uniqueName="[tbl_Customers].[total_day_calls]" caption="total_day_calls" attribute="1" defaultMemberUniqueName="[tbl_Customers].[total_day_calls].[All]" allUniqueName="[tbl_Customers].[total_day_calls].[All]" dimensionUniqueName="[tbl_Customers]" displayFolder="" count="0" memberValueDatatype="20" unbalanced="0"/>
    <cacheHierarchy uniqueName="[tbl_Customers].[total_day_charge]" caption="total_day_charge" attribute="1" defaultMemberUniqueName="[tbl_Customers].[total_day_charge].[All]" allUniqueName="[tbl_Customers].[total_day_charge].[All]" dimensionUniqueName="[tbl_Customers]" displayFolder="" count="0" memberValueDatatype="5" unbalanced="0"/>
    <cacheHierarchy uniqueName="[tbl_Customers].[total_eve_minutes]" caption="total_eve_minutes" attribute="1" defaultMemberUniqueName="[tbl_Customers].[total_eve_minutes].[All]" allUniqueName="[tbl_Customers].[total_eve_minutes].[All]" dimensionUniqueName="[tbl_Customers]" displayFolder="" count="0" memberValueDatatype="5" unbalanced="0"/>
    <cacheHierarchy uniqueName="[tbl_Customers].[total_eve_calls]" caption="total_eve_calls" attribute="1" defaultMemberUniqueName="[tbl_Customers].[total_eve_calls].[All]" allUniqueName="[tbl_Customers].[total_eve_calls].[All]" dimensionUniqueName="[tbl_Customers]" displayFolder="" count="0" memberValueDatatype="20" unbalanced="0"/>
    <cacheHierarchy uniqueName="[tbl_Customers].[total_eve_charge]" caption="total_eve_charge" attribute="1" defaultMemberUniqueName="[tbl_Customers].[total_eve_charge].[All]" allUniqueName="[tbl_Customers].[total_eve_charge].[All]" dimensionUniqueName="[tbl_Customers]" displayFolder="" count="0" memberValueDatatype="5" unbalanced="0"/>
    <cacheHierarchy uniqueName="[tbl_Customers].[total_night_minutes]" caption="total_night_minutes" attribute="1" defaultMemberUniqueName="[tbl_Customers].[total_night_minutes].[All]" allUniqueName="[tbl_Customers].[total_night_minutes].[All]" dimensionUniqueName="[tbl_Customers]" displayFolder="" count="0" memberValueDatatype="5" unbalanced="0"/>
    <cacheHierarchy uniqueName="[tbl_Customers].[total_night_calls]" caption="total_night_calls" attribute="1" defaultMemberUniqueName="[tbl_Customers].[total_night_calls].[All]" allUniqueName="[tbl_Customers].[total_night_calls].[All]" dimensionUniqueName="[tbl_Customers]" displayFolder="" count="0" memberValueDatatype="20" unbalanced="0"/>
    <cacheHierarchy uniqueName="[tbl_Customers].[total_night_charge]" caption="total_night_charge" attribute="1" defaultMemberUniqueName="[tbl_Customers].[total_night_charge].[All]" allUniqueName="[tbl_Customers].[total_night_charge].[All]" dimensionUniqueName="[tbl_Customers]" displayFolder="" count="0" memberValueDatatype="5" unbalanced="0"/>
    <cacheHierarchy uniqueName="[tbl_Customers].[total_intl_minutes]" caption="total_intl_minutes" attribute="1" defaultMemberUniqueName="[tbl_Customers].[total_intl_minutes].[All]" allUniqueName="[tbl_Customers].[total_intl_minutes].[All]" dimensionUniqueName="[tbl_Customers]" displayFolder="" count="0" memberValueDatatype="5" unbalanced="0"/>
    <cacheHierarchy uniqueName="[tbl_Customers].[total_intl_calls]" caption="total_intl_calls" attribute="1" defaultMemberUniqueName="[tbl_Customers].[total_intl_calls].[All]" allUniqueName="[tbl_Customers].[total_intl_calls].[All]" dimensionUniqueName="[tbl_Customers]" displayFolder="" count="0" memberValueDatatype="20" unbalanced="0"/>
    <cacheHierarchy uniqueName="[tbl_Customers].[total_intl_charge]" caption="total_intl_charge" attribute="1" defaultMemberUniqueName="[tbl_Customers].[total_intl_charge].[All]" allUniqueName="[tbl_Customers].[total_intl_charge].[All]" dimensionUniqueName="[tbl_Customers]" displayFolder="" count="0" memberValueDatatype="5" unbalanced="0"/>
    <cacheHierarchy uniqueName="[tbl_Customers].[number_customer_service_calls]" caption="number_customer_service_calls" attribute="1" defaultMemberUniqueName="[tbl_Customers].[number_customer_service_calls].[All]" allUniqueName="[tbl_Customers].[number_customer_service_calls].[All]" dimensionUniqueName="[tbl_Customers]" displayFolder="" count="0" memberValueDatatype="20" unbalanced="0"/>
    <cacheHierarchy uniqueName="[tbl_Customers].[churn]" caption="churn" attribute="1" defaultMemberUniqueName="[tbl_Customers].[churn].[All]" allUniqueName="[tbl_Customers].[churn].[All]" dimensionUniqueName="[tbl_Customers]" displayFolder="" count="2" memberValueDatatype="130" unbalanced="0">
      <fieldsUsage count="2">
        <fieldUsage x="-1"/>
        <fieldUsage x="1"/>
      </fieldsUsage>
    </cacheHierarchy>
    <cacheHierarchy uniqueName="[tbl_Customers].[Churn_Flag]" caption="Churn_Flag" attribute="1" defaultMemberUniqueName="[tbl_Customers].[Churn_Flag].[All]" allUniqueName="[tbl_Customers].[Churn_Flag].[All]" dimensionUniqueName="[tbl_Customers]" displayFolder="" count="0" memberValueDatatype="20" unbalanced="0"/>
    <cacheHierarchy uniqueName="[tbl_Customers].[Service_Call_Group]" caption="Service_Call_Group" attribute="1" defaultMemberUniqueName="[tbl_Customers].[Service_Call_Group].[All]" allUniqueName="[tbl_Customers].[Service_Call_Group].[All]" dimensionUniqueName="[tbl_Customers]" displayFolder="" count="0" memberValueDatatype="130" unbalanced="0"/>
    <cacheHierarchy uniqueName="[tbl_Customers].[Account_Tenure_Group]" caption="Account_Tenure_Group" attribute="1" defaultMemberUniqueName="[tbl_Customers].[Account_Tenure_Group].[All]" allUniqueName="[tbl_Customers].[Account_Tenure_Group].[All]" dimensionUniqueName="[tbl_Customers]" displayFolder="" count="0" memberValueDatatype="130" unbalanced="0"/>
    <cacheHierarchy uniqueName="[tbl_Customers].[Intl_Charge_Group]" caption="Intl_Charge_Group" attribute="1" defaultMemberUniqueName="[tbl_Customers].[Intl_Charge_Group].[All]" allUniqueName="[tbl_Customers].[Intl_Charge_Group].[All]" dimensionUniqueName="[tbl_Customers]" displayFolder="" count="0" memberValueDatatype="130" unbalanced="0"/>
    <cacheHierarchy uniqueName="[tbl_Customers].[Evening_Call_Group]" caption="Evening_Call_Group" attribute="1" defaultMemberUniqueName="[tbl_Customers].[Evening_Call_Group].[All]" allUniqueName="[tbl_Customers].[Evening_Call_Group].[All]" dimensionUniqueName="[tbl_Customers]" displayFolder="" count="0" memberValueDatatype="130" unbalanced="0"/>
    <cacheHierarchy uniqueName="[tbl_Customers].[Evening_Charge_Group]" caption="Evening_Charge_Group" attribute="1" defaultMemberUniqueName="[tbl_Customers].[Evening_Charge_Group].[All]" allUniqueName="[tbl_Customers].[Evening_Charge_Group].[All]" dimensionUniqueName="[tbl_Customers]" displayFolder="" count="0" memberValueDatatype="130" unbalanced="0"/>
    <cacheHierarchy uniqueName="[tbl_Customers].[Customer_Segment]" caption="Customer_Segment" attribute="1" defaultMemberUniqueName="[tbl_Customers].[Customer_Segment].[All]" allUniqueName="[tbl_Customers].[Customer_Segment].[All]" dimensionUniqueName="[tbl_Customers]" displayFolder="" count="0" memberValueDatatype="130" unbalanced="0"/>
    <cacheHierarchy uniqueName="[tbl_Customers].[VM_Message_Group]" caption="VM_Message_Group" attribute="1" defaultMemberUniqueName="[tbl_Customers].[VM_Message_Group].[All]" allUniqueName="[tbl_Customers].[VM_Message_Group].[All]" dimensionUniqueName="[tbl_Customers]" displayFolder="" count="0" memberValueDatatype="130" unbalanced="0"/>
    <cacheHierarchy uniqueName="[tbl_Customers].[Day_Usage_Group]" caption="Day_Usage_Group" attribute="1" defaultMemberUniqueName="[tbl_Customers].[Day_Usage_Group].[All]" allUniqueName="[tbl_Customers].[Day_Usage_Group].[All]" dimensionUniqueName="[tbl_Customers]" displayFolder="" count="0" memberValueDatatype="130" unbalanced="0"/>
    <cacheHierarchy uniqueName="[tbl_Customers].[Intl_Call_Group]" caption="Intl_Call_Group" attribute="1" defaultMemberUniqueName="[tbl_Customers].[Intl_Call_Group].[All]" allUniqueName="[tbl_Customers].[Intl_Call_Group].[All]" dimensionUniqueName="[tbl_Customers]" displayFolder="" count="0" memberValueDatatype="130" unbalanced="0"/>
    <cacheHierarchy uniqueName="[tbl_Customers].[Churn_Risk_Score]" caption="Churn_Risk_Score" attribute="1" defaultMemberUniqueName="[tbl_Customers].[Churn_Risk_Score].[All]" allUniqueName="[tbl_Customers].[Churn_Risk_Score].[All]" dimensionUniqueName="[tbl_Customers]" displayFolder="" count="0" memberValueDatatype="20" unbalanced="0"/>
    <cacheHierarchy uniqueName="[tbl_Customers].[Risk_Category]" caption="Risk_Category" attribute="1" defaultMemberUniqueName="[tbl_Customers].[Risk_Category].[All]" allUniqueName="[tbl_Customers].[Risk_Category].[All]" dimensionUniqueName="[tbl_Customers]" displayFolder="" count="2" memberValueDatatype="130" unbalanced="0">
      <fieldsUsage count="2">
        <fieldUsage x="-1"/>
        <fieldUsage x="0"/>
      </fieldsUsage>
    </cacheHierarchy>
    <cacheHierarchy uniqueName="[Measures].[__XL_Count tbl_Customers]" caption="__XL_Count tbl_Customers" measure="1" displayFolder="" measureGroup="tbl_Customers" count="0" hidden="1"/>
    <cacheHierarchy uniqueName="[Measures].[__No measures defined]" caption="__No measures defined" measure="1" displayFolder="" count="0" hidden="1"/>
    <cacheHierarchy uniqueName="[Measures].[Sum of ID]" caption="Sum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tbl_Customers" count="0" hidden="1">
      <extLst>
        <ext xmlns:x15="http://schemas.microsoft.com/office/spreadsheetml/2010/11/main" uri="{B97F6D7D-B522-45F9-BDA1-12C45D357490}">
          <x15:cacheHierarchy aggregatedColumn="0"/>
        </ext>
      </extLst>
    </cacheHierarchy>
    <cacheHierarchy uniqueName="[Measures].[Count of churn]" caption="Count of churn" measure="1" displayFolder="" measureGroup="tbl_Customers"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number_customer_service_calls]" caption="Sum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Average of number_customer_service_calls]" caption="Average of number_customer_service_calls" measure="1" displayFolder="" measureGroup="tbl_Customers" count="0" hidden="1">
      <extLst>
        <ext xmlns:x15="http://schemas.microsoft.com/office/spreadsheetml/2010/11/main" uri="{B97F6D7D-B522-45F9-BDA1-12C45D357490}">
          <x15:cacheHierarchy aggregatedColumn="19"/>
        </ext>
      </extLst>
    </cacheHierarchy>
    <cacheHierarchy uniqueName="[Measures].[Sum of account_length]" caption="Sum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Average of account_length]" caption="Average of account_length" measure="1" displayFolder="" measureGroup="tbl_Customers" count="0" hidden="1">
      <extLst>
        <ext xmlns:x15="http://schemas.microsoft.com/office/spreadsheetml/2010/11/main" uri="{B97F6D7D-B522-45F9-BDA1-12C45D357490}">
          <x15:cacheHierarchy aggregatedColumn="2"/>
        </ext>
      </extLst>
    </cacheHierarchy>
    <cacheHierarchy uniqueName="[Measures].[Sum of total_night_charge]" caption="Sum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Sum of total_eve_charge]" caption="Sum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Sum of total_day_charge]" caption="Sum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Average of total_night_charge]" caption="Average of total_night_charge" measure="1" displayFolder="" measureGroup="tbl_Customers" count="0" hidden="1">
      <extLst>
        <ext xmlns:x15="http://schemas.microsoft.com/office/spreadsheetml/2010/11/main" uri="{B97F6D7D-B522-45F9-BDA1-12C45D357490}">
          <x15:cacheHierarchy aggregatedColumn="15"/>
        </ext>
      </extLst>
    </cacheHierarchy>
    <cacheHierarchy uniqueName="[Measures].[Average of total_eve_charge]" caption="Average of total_eve_charge" measure="1" displayFolder="" measureGroup="tbl_Customers" count="0" hidden="1">
      <extLst>
        <ext xmlns:x15="http://schemas.microsoft.com/office/spreadsheetml/2010/11/main" uri="{B97F6D7D-B522-45F9-BDA1-12C45D357490}">
          <x15:cacheHierarchy aggregatedColumn="12"/>
        </ext>
      </extLst>
    </cacheHierarchy>
    <cacheHierarchy uniqueName="[Measures].[Average of total_day_charge]" caption="Average of total_day_charge" measure="1" displayFolder="" measureGroup="tbl_Customers" count="0" hidden="1">
      <extLst>
        <ext xmlns:x15="http://schemas.microsoft.com/office/spreadsheetml/2010/11/main" uri="{B97F6D7D-B522-45F9-BDA1-12C45D357490}">
          <x15:cacheHierarchy aggregatedColumn="9"/>
        </ext>
      </extLst>
    </cacheHierarchy>
    <cacheHierarchy uniqueName="[Measures].[Sum of total_day_minutes]" caption="Sum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Average of total_day_minutes]" caption="Average of total_day_minutes" measure="1" displayFolder="" measureGroup="tbl_Customers" count="0" hidden="1">
      <extLst>
        <ext xmlns:x15="http://schemas.microsoft.com/office/spreadsheetml/2010/11/main" uri="{B97F6D7D-B522-45F9-BDA1-12C45D357490}">
          <x15:cacheHierarchy aggregatedColumn="7"/>
        </ext>
      </extLst>
    </cacheHierarchy>
    <cacheHierarchy uniqueName="[Measures].[Count of voice_mail_plan]" caption="Count of voice_mail_plan" measure="1" displayFolder="" measureGroup="tbl_Customers" count="0" hidden="1">
      <extLst>
        <ext xmlns:x15="http://schemas.microsoft.com/office/spreadsheetml/2010/11/main" uri="{B97F6D7D-B522-45F9-BDA1-12C45D357490}">
          <x15:cacheHierarchy aggregatedColumn="5"/>
        </ext>
      </extLst>
    </cacheHierarchy>
    <cacheHierarchy uniqueName="[Measures].[Sum of total_intl_calls]" caption="Sum of total_intl_calls" measure="1" displayFolder="" measureGroup="tbl_Customers" count="0" hidden="1">
      <extLst>
        <ext xmlns:x15="http://schemas.microsoft.com/office/spreadsheetml/2010/11/main" uri="{B97F6D7D-B522-45F9-BDA1-12C45D357490}">
          <x15:cacheHierarchy aggregatedColumn="17"/>
        </ext>
      </extLst>
    </cacheHierarchy>
    <cacheHierarchy uniqueName="[Measures].[Sum of total_intl_charge]" caption="Sum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Sum of total_intl_minutes]" caption="Sum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Measures].[Average of total_intl_charge]" caption="Average of total_intl_charge" measure="1" displayFolder="" measureGroup="tbl_Customers" count="0" hidden="1">
      <extLst>
        <ext xmlns:x15="http://schemas.microsoft.com/office/spreadsheetml/2010/11/main" uri="{B97F6D7D-B522-45F9-BDA1-12C45D357490}">
          <x15:cacheHierarchy aggregatedColumn="18"/>
        </ext>
      </extLst>
    </cacheHierarchy>
    <cacheHierarchy uniqueName="[Measures].[Average of total_intl_minutes]" caption="Average of total_intl_minutes" measure="1" displayFolder="" measureGroup="tbl_Customers" count="0" hidden="1">
      <extLst>
        <ext xmlns:x15="http://schemas.microsoft.com/office/spreadsheetml/2010/11/main" uri="{B97F6D7D-B522-45F9-BDA1-12C45D357490}">
          <x15:cacheHierarchy aggregatedColumn="16"/>
        </ext>
      </extLst>
    </cacheHierarchy>
    <cacheHierarchy uniqueName="Unsupported0" caption="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bl_Customers" uniqueName="[tbl_Customers]" caption="tbl_Customers"/>
  </dimensions>
  <measureGroups count="1">
    <measureGroup name="tbl_Customers" caption="tbl_Custom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370D69-6098-41C4-984A-34FAE08128E9}" name="Adv-1" cacheId="10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Risk Categry">
  <location ref="A229:E234" firstHeaderRow="1" firstDataRow="3"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x v="2"/>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43">
      <pivotArea outline="0" collapsedLevelsAreSubtotals="1" fieldPosition="0"/>
    </format>
    <format dxfId="6">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2"/>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19A97-4B2E-43FC-B64A-1DA9E63A38AA}" name="Med-7" cacheId="3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VM_Message_Group">
  <location ref="A184:E190" firstHeaderRow="1" firstDataRow="3" firstDataCol="1" rowPageCount="1" colPageCount="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2">
    <field x="1"/>
    <field x="-2"/>
  </colFields>
  <colItems count="4">
    <i>
      <x/>
      <x/>
    </i>
    <i r="1" i="1">
      <x v="1"/>
    </i>
    <i>
      <x v="1"/>
      <x/>
    </i>
    <i r="1" i="1">
      <x v="1"/>
    </i>
  </colItems>
  <pageFields count="1">
    <pageField fld="3" hier="5" name="[tbl_Customers].[voice_mail_plan].&amp;[yes]" cap="yes"/>
  </pageFields>
  <dataFields count="2">
    <dataField name="Count of churn" fld="2" subtotal="count" baseField="0" baseItem="0"/>
    <dataField name="Churn Rate" fld="4"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47">
      <pivotArea outline="0" collapsedLevelsAreSubtotals="1" fieldPosition="0"/>
    </format>
    <format dxfId="46">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8"/>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2BB38A-BA22-4E0E-9A16-3C5A05A4F835}" name="Ques_8" cacheId="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A102:C10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Avg International_Charges" fld="1" subtotal="average" baseField="0" baseItem="0"/>
    <dataField name="Avg_Internationall_Minutes" fld="2" subtotal="average" baseField="0" baseItem="0"/>
  </dataFields>
  <formats count="1">
    <format dxfId="48">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DAC911-5419-4996-8349-8AEE918A92E0}" name="Ques_6"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A88:B9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total_day_minutes" fld="1" subtotal="average" baseField="0" baseItem="0"/>
  </dataFields>
  <formats count="1">
    <format dxfId="49">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day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323ED0-5B0F-42B5-9A7E-93BC1DC77B14}" name="Med-3" cacheId="4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Acc Tennure Group">
  <location ref="A139:E145"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51">
      <pivotArea outline="0" collapsedLevelsAreSubtotals="1" fieldPosition="0"/>
    </format>
    <format dxfId="50">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3"/>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2D33D2-54FD-42D0-9B40-DBD81106B910}" name="Ques_1"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A2:B5" firstHeaderRow="1" firstDataRow="1" firstDataCol="1"/>
  <pivotFields count="2">
    <pivotField dataField="1" showAll="0" defaultSubtotal="0"/>
    <pivotField axis="axisRow" allDrilled="1" showAll="0" dataSourceSort="1" defaultSubtotal="0" defaultAttributeDrillState="1">
      <items count="2">
        <item x="0"/>
        <item x="1"/>
      </items>
    </pivotField>
  </pivotFields>
  <rowFields count="1">
    <field x="1"/>
  </rowFields>
  <rowItems count="3">
    <i>
      <x/>
    </i>
    <i>
      <x v="1"/>
    </i>
    <i t="grand">
      <x/>
    </i>
  </rowItems>
  <colItems count="1">
    <i/>
  </colItems>
  <dataFields count="1">
    <dataField name="Total Customers" fld="0" subtotal="count"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EA3F00-7472-4889-B187-6418F0656A68}" name="Med-2" cacheId="7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Service Call Group">
  <location ref="A129:E135"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53">
      <pivotArea outline="0" collapsedLevelsAreSubtotals="1" fieldPosition="0"/>
    </format>
    <format dxfId="52">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0BD92A-716F-4C7C-874F-6F3402996C58}" name="Med-6" cacheId="8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Customer Segment">
  <location ref="A174:E180"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55">
      <pivotArea outline="0" collapsedLevelsAreSubtotals="1" fieldPosition="0"/>
    </format>
    <format dxfId="54">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7"/>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4A0FE7-A1FB-4213-B0F2-CE4122C70EB4}" name="Ques_4"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A74:B7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_customer_service_calls" fld="1" subtotal="average" baseField="0" baseItem="0" numFmtId="2"/>
  </dataFields>
  <formats count="1">
    <format dxfId="56">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E65DD1-C30E-4779-880A-2D026B734FE6}" name="Med_1" cacheId="4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Area Code">
  <location ref="A121:E126" firstHeaderRow="1" firstDataRow="3" firstDataCol="1"/>
  <pivotFields count="4">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1"/>
            </reference>
            <reference field="1" count="1" selected="0">
              <x v="1"/>
            </reference>
          </references>
        </pivotArea>
      </autoSortScope>
    </pivotField>
    <pivotField axis="axisCol" allDrilled="1" subtotalTop="0" showAll="0" sortType="descending" defaultSubtotal="0" defaultAttributeDrillState="1">
      <items count="2">
        <item x="0"/>
        <item x="1"/>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v="2"/>
    </i>
    <i>
      <x/>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58">
      <pivotArea outline="0" collapsedLevelsAreSubtotals="1" fieldPosition="0"/>
    </format>
    <format dxfId="57">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5C98FD-5E1C-4CF5-84C0-0EEA6BF0BC4C}" name="Ques_5" cacheId="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A81:D84"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Avd Day Charge" fld="1" subtotal="average" baseField="0" baseItem="0"/>
    <dataField name="Avg Evening Charge" fld="2" subtotal="average" baseField="0" baseItem="0"/>
    <dataField name="Avg Night Charge" fld="3" subtotal="average" baseField="0" baseItem="0"/>
  </dataFields>
  <formats count="1">
    <format dxfId="59">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caption="Avg Night Charge"/>
    <pivotHierarchy dragToData="1" caption="Avg Evening Charge"/>
    <pivotHierarchy dragToData="1" caption="Avd Day Charg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AD3DC9-2BBB-411D-9083-E189400E1BE0}" name="PivotTable7" cacheId="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Eve Call Charges">
  <location ref="A166:E171" firstHeaderRow="1" firstDataRow="3"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x v="2"/>
    </i>
  </rowItems>
  <colFields count="2">
    <field x="0"/>
    <field x="-2"/>
  </colFields>
  <colItems count="4">
    <i>
      <x/>
      <x/>
    </i>
    <i r="1" i="1">
      <x v="1"/>
    </i>
    <i>
      <x v="1"/>
      <x/>
    </i>
    <i r="1" i="1">
      <x v="1"/>
    </i>
  </colItems>
  <dataFields count="2">
    <dataField name="Count of churn" fld="1" subtotal="count" baseField="0" baseItem="0"/>
    <dataField name="Churn Rate" fld="3" subtotal="count" showDataAs="percentOfRow" baseField="0" baseItem="0" numFmtId="10">
      <extLst>
        <ext xmlns:x14="http://schemas.microsoft.com/office/spreadsheetml/2009/9/main" uri="{E15A36E0-9728-4e99-A89B-3F7291B0FE68}">
          <x14:dataField sourceField="1" uniqueName="[__Xl2].[Measures].[Count of churn]"/>
        </ext>
      </extLst>
    </dataField>
  </dataFields>
  <formats count="2">
    <format dxfId="61">
      <pivotArea outline="0" collapsedLevelsAreSubtotals="1" fieldPosition="0"/>
    </format>
    <format dxfId="60">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6"/>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720E70-3A14-47DC-9984-954B50049769}" name="Ques_3" cacheId="5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rowHeaderCaption="Churn">
  <location ref="A67:E71" firstHeaderRow="1" firstDataRow="3" firstDataCol="1"/>
  <pivotFields count="4">
    <pivotField axis="axisRow" compact="0" allDrilled="1" outline="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Col" compact="0" allDrilled="1" outline="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C3E765-0883-4DA0-A58D-32B3B844F631}" name="Med-5" cacheId="3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Eve Call group">
  <location ref="A158:E163" firstHeaderRow="1" firstDataRow="3"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x v="2"/>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63">
      <pivotArea outline="0" collapsedLevelsAreSubtotals="1" fieldPosition="0"/>
    </format>
    <format dxfId="62">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5"/>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6E5E4C-CBE1-4F09-8902-C0539A6835EC}" name="Mid-9" cacheId="3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Churn" colHeaderCaption="Int Call Group">
  <location ref="A218:D221" firstHeaderRow="1" firstDataRow="2" firstDataCol="1" rowPageCount="1" colPageCount="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1"/>
  </rowFields>
  <rowItems count="2">
    <i>
      <x/>
    </i>
    <i>
      <x v="1"/>
    </i>
  </rowItems>
  <colFields count="1">
    <field x="0"/>
  </colFields>
  <colItems count="3">
    <i>
      <x/>
    </i>
    <i>
      <x v="1"/>
    </i>
    <i>
      <x v="2"/>
    </i>
  </colItems>
  <pageFields count="1">
    <pageField fld="3" hier="4" name="[tbl_Customers].[international_plan].&amp;[no]" cap="no"/>
  </pageFields>
  <dataFields count="1">
    <dataField name="Count of churn" fld="2" subtotal="count" showDataAs="percentOfCol" baseField="1" baseItem="0" numFmtId="10"/>
  </dataFields>
  <formats count="2">
    <format dxfId="65">
      <pivotArea outline="0" collapsedLevelsAreSubtotals="1" fieldPosition="0"/>
    </format>
    <format dxfId="64">
      <pivotArea outline="0" fieldPosition="0">
        <references count="1">
          <reference field="4294967294" count="1">
            <x v="0"/>
          </reference>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02C916-EC24-49CD-BE90-58227BBDE1D1}" name="Ques_7"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Voice Mail Plan">
  <location ref="A95:D99"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churn" fld="2" subtotal="count" baseField="0" baseItem="0"/>
  </dataFields>
  <formats count="1">
    <format dxfId="66">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day_minut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EEF428-0482-47CD-A7E8-6F36AA39D13D}" name="Ques_2"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ustomer Type">
  <location ref="E19:F22"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of account_length" fld="0" subtotal="average" baseField="0" baseItem="0" numFmtId="2"/>
  </dataFields>
  <formats count="1">
    <format dxfId="67">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caption="Average of account_lengt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9653B8-426C-412D-8A94-5D2FF7BD0F18}" name="Med-8" cacheId="8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Day Usage Group">
  <location ref="A194:E200"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2">
    <field x="1"/>
    <field x="-2"/>
  </colFields>
  <colItems count="4">
    <i>
      <x/>
      <x/>
    </i>
    <i r="1" i="1">
      <x v="1"/>
    </i>
    <i>
      <x v="1"/>
      <x/>
    </i>
    <i r="1" i="1">
      <x v="1"/>
    </i>
  </colItems>
  <dataFields count="2">
    <dataField name="Count of churn" fld="2" subtotal="count" baseField="0" baseItem="0"/>
    <dataField name="Churn Rate" fld="3"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69">
      <pivotArea outline="0" collapsedLevelsAreSubtotals="1" fieldPosition="0"/>
    </format>
    <format dxfId="68">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9"/>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B20FFEA-6EA8-427C-842C-FFFA02F17D50}" name="Ques_10"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A114:B11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total_eve_charge" fld="1" subtotal="average" baseField="0" baseItem="0"/>
  </dataFields>
  <formats count="1">
    <format dxfId="7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4022FE-01DA-4009-9388-E151F2BF3BB7}" name="PivotTable5" cacheId="5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State">
  <location ref="A12:C64" firstHeaderRow="1" firstDataRow="2" firstDataCol="1"/>
  <pivotFields count="3">
    <pivotField axis="axisRow" allDrilled="1" subtotalTop="0" showAll="0" sortType="de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sortType="descending" defaultSubtotal="0" defaultAttributeDrillState="1">
      <items count="2">
        <item x="1"/>
        <item x="0"/>
      </items>
    </pivotField>
    <pivotField dataField="1" subtotalTop="0" showAll="0" defaultSubtotal="0"/>
  </pivotFields>
  <rowFields count="1">
    <field x="0"/>
  </rowFields>
  <rowItems count="51">
    <i>
      <x v="31"/>
    </i>
    <i>
      <x v="23"/>
    </i>
    <i>
      <x v="43"/>
    </i>
    <i>
      <x v="20"/>
    </i>
    <i>
      <x v="49"/>
    </i>
    <i>
      <x v="47"/>
    </i>
    <i>
      <x v="33"/>
    </i>
    <i>
      <x v="26"/>
    </i>
    <i>
      <x v="34"/>
    </i>
    <i>
      <x v="21"/>
    </i>
    <i>
      <x v="36"/>
    </i>
    <i>
      <x v="6"/>
    </i>
    <i>
      <x v="16"/>
    </i>
    <i>
      <x v="22"/>
    </i>
    <i>
      <x v="37"/>
    </i>
    <i>
      <x v="25"/>
    </i>
    <i>
      <x v="40"/>
    </i>
    <i>
      <x v="19"/>
    </i>
    <i>
      <x v="15"/>
    </i>
    <i>
      <x v="1"/>
    </i>
    <i>
      <x v="8"/>
    </i>
    <i>
      <x v="13"/>
    </i>
    <i>
      <x v="42"/>
    </i>
    <i>
      <x v="44"/>
    </i>
    <i>
      <x v="17"/>
    </i>
    <i>
      <x v="35"/>
    </i>
    <i>
      <x v="2"/>
    </i>
    <i>
      <x v="41"/>
    </i>
    <i>
      <x v="30"/>
    </i>
    <i>
      <x v="4"/>
    </i>
    <i>
      <x v="24"/>
    </i>
    <i>
      <x v="46"/>
    </i>
    <i>
      <x v="50"/>
    </i>
    <i>
      <x v="32"/>
    </i>
    <i>
      <x v="5"/>
    </i>
    <i>
      <x v="9"/>
    </i>
    <i>
      <x v="7"/>
    </i>
    <i>
      <x v="38"/>
    </i>
    <i>
      <x v="48"/>
    </i>
    <i>
      <x v="12"/>
    </i>
    <i>
      <x v="10"/>
    </i>
    <i>
      <x v="27"/>
    </i>
    <i>
      <x v="18"/>
    </i>
    <i>
      <x v="3"/>
    </i>
    <i>
      <x v="28"/>
    </i>
    <i>
      <x v="39"/>
    </i>
    <i>
      <x v="14"/>
    </i>
    <i>
      <x v="45"/>
    </i>
    <i>
      <x v="29"/>
    </i>
    <i>
      <x v="11"/>
    </i>
    <i>
      <x/>
    </i>
  </rowItems>
  <colFields count="1">
    <field x="1"/>
  </colFields>
  <colItems count="2">
    <i>
      <x/>
    </i>
    <i>
      <x v="1"/>
    </i>
  </colItems>
  <dataFields count="1">
    <dataField name="Churn Rate" fld="2" subtotal="count" showDataAs="percentOfRow" baseField="0" baseItem="0" numFmtId="1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EED0A99-9AFD-4C2F-A4A9-84F8DCE46385}" name="Med-4" cacheId="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rowHeaderCaption="Int Charge Group">
  <location ref="A148:E152" firstHeaderRow="1" firstDataRow="3" firstDataCol="1" rowPageCount="1" colPageCount="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2">
    <field x="1"/>
    <field x="-2"/>
  </colFields>
  <colItems count="4">
    <i>
      <x/>
      <x/>
    </i>
    <i r="1" i="1">
      <x v="1"/>
    </i>
    <i>
      <x v="1"/>
      <x/>
    </i>
    <i r="1" i="1">
      <x v="1"/>
    </i>
  </colItems>
  <pageFields count="1">
    <pageField fld="3" hier="4" name="[tbl_Customers].[international_plan].&amp;[yes]" cap="yes"/>
  </pageFields>
  <dataFields count="2">
    <dataField name="Count of churn" fld="2" subtotal="count" baseField="0" baseItem="0"/>
    <dataField name="Churn rate" fld="4" subtotal="count" showDataAs="percentOfRow" baseField="0" baseItem="0" numFmtId="10">
      <extLst>
        <ext xmlns:x14="http://schemas.microsoft.com/office/spreadsheetml/2009/9/main" uri="{E15A36E0-9728-4e99-A89B-3F7291B0FE68}">
          <x14:dataField sourceField="2" uniqueName="[__Xl2].[Measures].[Count of churn]"/>
        </ext>
      </extLst>
    </dataField>
  </dataFields>
  <formats count="2">
    <format dxfId="72">
      <pivotArea outline="0" collapsedLevelsAreSubtotals="1" fieldPosition="0"/>
    </format>
    <format dxfId="71">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_customer_service_calls"/>
    <pivotHierarchy dragToData="1"/>
    <pivotHierarchy dragToData="1"/>
    <pivotHierarchy dragToData="1"/>
    <pivotHierarchy dragToData="1"/>
    <pivotHierarchy dragToData="1"/>
    <pivotHierarchy dragToData="1"/>
    <pivotHierarchy dragToData="1" caption="Average of total_eve_charge"/>
    <pivotHierarchy dragToData="1"/>
    <pivotHierarchy dragToData="1"/>
    <pivotHierarchy dragToData="1" caption="Average of total_day_minutes"/>
    <pivotHierarchy dragToData="1"/>
    <pivotHierarchy dragToData="1"/>
    <pivotHierarchy dragToData="1"/>
    <pivotHierarchy dragToData="1"/>
    <pivotHierarchy dragToData="1" caption="Avg International_Charges"/>
    <pivotHierarchy dragToData="1" caption="Avg_Internationall_Minut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4"/>
  </rowHierarchiesUsage>
  <colHierarchiesUsage count="2">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Churn_Analysis.xlsx!tbl_Customers">
        <x15:activeTabTopLevelEntity name="[tbl_Customer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57C6D5-8237-495D-81A0-CF2CFF815AEF}" name="tbl_Customers" displayName="tbl_Customers" ref="A1:AG4251" totalsRowShown="0" headerRowDxfId="83">
  <autoFilter ref="A1:AG4251" xr:uid="{F457C6D5-8237-495D-81A0-CF2CFF815AEF}"/>
  <tableColumns count="33">
    <tableColumn id="21" xr3:uid="{124463D1-3E06-4DE8-8984-8747D09DF591}" name="ID"/>
    <tableColumn id="1" xr3:uid="{4524D24E-9683-49E9-8BD1-231558E3303B}" name="state"/>
    <tableColumn id="2" xr3:uid="{1D9EC86A-063E-4CC9-B839-B0CF205689FB}" name="account_length"/>
    <tableColumn id="3" xr3:uid="{CE96D6F6-04F7-4326-A414-7FD5AB75BD40}" name="area_code"/>
    <tableColumn id="4" xr3:uid="{71565F20-72D9-49F5-98AB-9783C078AADA}" name="international_plan"/>
    <tableColumn id="5" xr3:uid="{57F55E27-10E4-4557-B817-8CB708A8F692}" name="voice_mail_plan"/>
    <tableColumn id="6" xr3:uid="{3839AB94-244C-434E-A34C-3EF1A521617E}" name="number_vmail_messages"/>
    <tableColumn id="7" xr3:uid="{E9176D0B-6F02-4535-AD89-8A4D985DE6C8}" name="total_day_minutes"/>
    <tableColumn id="8" xr3:uid="{9EED9BCB-DD27-44BF-A8DF-80680E1DFEFF}" name="total_day_calls"/>
    <tableColumn id="9" xr3:uid="{A2100FBB-B439-4D3C-A4A7-360A79001871}" name="total_day_charge"/>
    <tableColumn id="10" xr3:uid="{BF395FE6-BB26-49B9-83C3-8F453F73ECC8}" name="total_eve_minutes"/>
    <tableColumn id="11" xr3:uid="{1550D04F-C55B-4443-AAE6-AEBC286D76F3}" name="total_eve_calls"/>
    <tableColumn id="12" xr3:uid="{D1CB4702-ECC7-4FA6-894A-67A0A938CD67}" name="total_eve_charge"/>
    <tableColumn id="13" xr3:uid="{07DDA763-CE77-4D96-9D29-F3D65E8A9713}" name="total_night_minutes"/>
    <tableColumn id="14" xr3:uid="{A3EFC81F-6368-42B2-AF7C-5D8052FA082B}" name="total_night_calls"/>
    <tableColumn id="15" xr3:uid="{FA0D65E5-9BCC-4D7E-8529-3133A8CB0C52}" name="total_night_charge"/>
    <tableColumn id="16" xr3:uid="{968EF033-B991-4411-B4C3-CF461978ABF6}" name="total_intl_minutes"/>
    <tableColumn id="17" xr3:uid="{97C27787-4A6B-4C9B-A0A3-FC1F627327CC}" name="total_intl_calls"/>
    <tableColumn id="18" xr3:uid="{3C48E639-3021-4A0B-B655-88E38D0F6898}" name="total_intl_charge"/>
    <tableColumn id="19" xr3:uid="{B7B458A9-5F86-4AD1-B6D9-DEEC02ADFC08}" name="number_customer_service_calls"/>
    <tableColumn id="20" xr3:uid="{E9BF9A6A-C753-445A-968B-BF86BE6473AC}" name="churn"/>
    <tableColumn id="22" xr3:uid="{10D06CA4-79B3-4318-B5F5-CA66A78A8C50}" name="Churn_Flag" dataDxfId="82">
      <calculatedColumnFormula>IF(tbl_Customers[[#This Row],[churn]] = "yes", 1, 0)</calculatedColumnFormula>
    </tableColumn>
    <tableColumn id="23" xr3:uid="{7B9F454D-9F83-4DCA-8D91-CA2CF9464270}" name="Service_Call_Group" dataDxfId="81">
      <calculatedColumnFormula>IF(tbl_Customers[[#This Row],[number_customer_service_calls]] &lt;= 1, "0-1 Calls", IF(tbl_Customers[[#This Row],[number_customer_service_calls]] &lt;= 3, "2-3 Calls", IF(tbl_Customers[[#This Row],[number_customer_service_calls]] &lt;=5, "4-5 Calls", "6+ Calls")))</calculatedColumnFormula>
    </tableColumn>
    <tableColumn id="24" xr3:uid="{34A5E724-5A94-433F-B456-27D7AB41068E}" name="Account_Tenure_Group" dataDxfId="80">
      <calculatedColumnFormula>IF(tbl_Customers[[#This Row],[account_length]] &lt;= 50, "0-50", IF(tbl_Customers[[#This Row],[account_length]] &lt;=100, "51-100", IF(tbl_Customers[[#This Row],[account_length]] &lt;= 150, "101-150", "151+")))</calculatedColumnFormula>
    </tableColumn>
    <tableColumn id="25" xr3:uid="{A581368D-0D71-4C03-A8EA-D1DE31CBD24E}" name="Intl_Charge_Group" dataDxfId="79">
      <calculatedColumnFormula>IF(tbl_Customers[[#This Row],[total_intl_charge]] &lt;= 3, "Low Charges", "High Charges")</calculatedColumnFormula>
    </tableColumn>
    <tableColumn id="26" xr3:uid="{E23C61CE-F041-4E44-8270-51F127992682}" name="Evening_Call_Group" dataDxfId="78">
      <calculatedColumnFormula>IF(tbl_Customers[[#This Row],[total_eve_calls]]&lt;=80,"Low Calls",
IF(tbl_Customers[[#This Row],[total_eve_calls]]&lt;=120,"Medium Calls","High Calls"))</calculatedColumnFormula>
    </tableColumn>
    <tableColumn id="27" xr3:uid="{4C78E025-D80B-4269-8064-E0E14FFFEBBC}" name="Evening_Charge_Group" dataDxfId="77">
      <calculatedColumnFormula>IF(tbl_Customers[[#This Row],[total_eve_charge]]&lt;=15,"Low Charges",
IF(tbl_Customers[[#This Row],[total_eve_charge]]&lt;=20,"Medium Charges","High Charges"))</calculatedColumnFormula>
    </tableColumn>
    <tableColumn id="28" xr3:uid="{2A6A8824-DDD9-4614-96A9-08A59B5F8DB5}" name="Customer_Segment" dataDxfId="76">
      <calculatedColumnFormula>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calculatedColumnFormula>
    </tableColumn>
    <tableColumn id="29" xr3:uid="{394F1ACD-CB3A-4CC3-A649-651FDBF276F7}" name="VM_Message_Group" dataDxfId="75">
      <calculatedColumnFormula>IF(tbl_Customers[[#This Row],[number_vmail_messages]] = 0, "No Usage", IF(tbl_Customers[[#This Row],[number_vmail_messages]] &lt;= 20, "Low Usage", IF(tbl_Customers[[#This Row],[number_vmail_messages]] &lt;= 40, "Medium Usgae", "High Usage")))</calculatedColumnFormula>
    </tableColumn>
    <tableColumn id="30" xr3:uid="{E1586439-B137-48ED-9B20-612E9461EEC3}" name="Day_Usage_Group" dataDxfId="74">
      <calculatedColumnFormula>IF(tbl_Customers[[#This Row],[total_day_minutes]]&lt;=150,"Low Usage", IF(tbl_Customers[[#This Row],[total_day_minutes]]&lt;=200,"Medium Usage", IF(tbl_Customers[[#This Row],[total_day_minutes]]&lt;=250,"High Usage","Very High Usage")))</calculatedColumnFormula>
    </tableColumn>
    <tableColumn id="31" xr3:uid="{8506E8A0-4E55-4A29-A000-6D662FAD2530}" name="Intl_Call_Group" dataDxfId="73">
      <calculatedColumnFormula>IF(tbl_Customers[[#This Row],[total_intl_calls]]&lt;=5,"Low Calls", IF(tbl_Customers[[#This Row],[total_intl_calls]]&lt;=10, "Medium Calls", "High Calls"))</calculatedColumnFormula>
    </tableColumn>
    <tableColumn id="32" xr3:uid="{2EBE8AC5-6A34-42F8-8EF6-0B25B5D8744C}" name="Churn_Risk_Score" dataDxfId="45">
      <calculatedColumnFormula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calculatedColumnFormula>
    </tableColumn>
    <tableColumn id="33" xr3:uid="{801BAF23-B751-442F-9B5C-81EE44F36BB2}" name="Risk_Category" dataDxfId="44">
      <calculatedColumnFormula>IF(tbl_Customers[[#This Row],[Churn_Risk_Score]]&gt;=10,"High Risk", IF(tbl_Customers[[#This Row],[Churn_Risk_Score]]&gt;=5,"Medium Risk","Low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EE4B-AA26-42C7-A847-4EBF99766784}">
  <dimension ref="A1:AG4251"/>
  <sheetViews>
    <sheetView topLeftCell="AB1" workbookViewId="0">
      <selection activeCell="AG3" sqref="AG3"/>
    </sheetView>
  </sheetViews>
  <sheetFormatPr defaultRowHeight="14.5" x14ac:dyDescent="0.35"/>
  <cols>
    <col min="1" max="1" width="7.08984375" customWidth="1"/>
    <col min="2" max="2" width="15.7265625" customWidth="1"/>
    <col min="3" max="3" width="13.6328125" bestFit="1" customWidth="1"/>
    <col min="4" max="4" width="18.36328125" customWidth="1"/>
    <col min="5" max="5" width="16.26953125" customWidth="1"/>
    <col min="6" max="6" width="23.90625" customWidth="1"/>
    <col min="7" max="7" width="18.6328125" customWidth="1"/>
    <col min="8" max="8" width="15.36328125" customWidth="1"/>
    <col min="9" max="9" width="17.36328125" customWidth="1"/>
    <col min="10" max="10" width="18.54296875" customWidth="1"/>
    <col min="11" max="11" width="15.26953125" customWidth="1"/>
    <col min="12" max="12" width="17.26953125" customWidth="1"/>
    <col min="13" max="13" width="19.90625" customWidth="1"/>
    <col min="14" max="14" width="16.6328125" customWidth="1"/>
    <col min="15" max="15" width="18.6328125" customWidth="1"/>
    <col min="16" max="16" width="18.36328125" customWidth="1"/>
    <col min="17" max="17" width="15.08984375" customWidth="1"/>
    <col min="18" max="18" width="17.08984375" customWidth="1"/>
    <col min="19" max="19" width="29.6328125" customWidth="1"/>
    <col min="20" max="20" width="7.6328125" customWidth="1"/>
    <col min="22" max="22" width="12.453125" bestFit="1" customWidth="1"/>
    <col min="25" max="25" width="19.08984375" bestFit="1" customWidth="1"/>
    <col min="26" max="26" width="20" bestFit="1" customWidth="1"/>
    <col min="27" max="27" width="22.81640625" bestFit="1" customWidth="1"/>
    <col min="28" max="28" width="19.7265625" bestFit="1" customWidth="1"/>
    <col min="29" max="29" width="20.7265625" bestFit="1" customWidth="1"/>
    <col min="30" max="30" width="18.6328125" bestFit="1" customWidth="1"/>
    <col min="31" max="31" width="16.26953125" bestFit="1" customWidth="1"/>
    <col min="32" max="32" width="18.1796875" bestFit="1" customWidth="1"/>
    <col min="33" max="33" width="14.90625" bestFit="1" customWidth="1"/>
  </cols>
  <sheetData>
    <row r="1" spans="1:33" x14ac:dyDescent="0.35">
      <c r="A1" s="1" t="s">
        <v>37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143</v>
      </c>
      <c r="W1" s="1" t="s">
        <v>146</v>
      </c>
      <c r="X1" s="1" t="s">
        <v>152</v>
      </c>
      <c r="Y1" s="1" t="s">
        <v>159</v>
      </c>
      <c r="Z1" s="1" t="s">
        <v>164</v>
      </c>
      <c r="AA1" s="1" t="s">
        <v>165</v>
      </c>
      <c r="AB1" s="1" t="s">
        <v>172</v>
      </c>
      <c r="AC1" s="1" t="s">
        <v>178</v>
      </c>
      <c r="AD1" s="1" t="s">
        <v>183</v>
      </c>
      <c r="AE1" s="1" t="s">
        <v>188</v>
      </c>
      <c r="AF1" s="1" t="s">
        <v>206</v>
      </c>
      <c r="AG1" s="1" t="s">
        <v>207</v>
      </c>
    </row>
    <row r="2" spans="1:33" x14ac:dyDescent="0.35">
      <c r="A2">
        <v>1</v>
      </c>
      <c r="B2" t="s">
        <v>20</v>
      </c>
      <c r="C2">
        <v>107</v>
      </c>
      <c r="D2" t="s">
        <v>21</v>
      </c>
      <c r="E2" t="s">
        <v>22</v>
      </c>
      <c r="F2" t="s">
        <v>23</v>
      </c>
      <c r="G2">
        <v>26</v>
      </c>
      <c r="H2">
        <v>161.6</v>
      </c>
      <c r="I2">
        <v>123</v>
      </c>
      <c r="J2">
        <v>27.47</v>
      </c>
      <c r="K2">
        <v>195.5</v>
      </c>
      <c r="L2">
        <v>103</v>
      </c>
      <c r="M2">
        <v>16.62</v>
      </c>
      <c r="N2">
        <v>254.4</v>
      </c>
      <c r="O2">
        <v>103</v>
      </c>
      <c r="P2">
        <v>11.45</v>
      </c>
      <c r="Q2">
        <v>13.7</v>
      </c>
      <c r="R2">
        <v>3</v>
      </c>
      <c r="S2">
        <v>3.7</v>
      </c>
      <c r="T2">
        <v>1</v>
      </c>
      <c r="U2" t="s">
        <v>22</v>
      </c>
      <c r="V2">
        <f>IF(tbl_Customers[[#This Row],[churn]] = "yes", 1, 0)</f>
        <v>0</v>
      </c>
      <c r="W2" t="str">
        <f>IF(tbl_Customers[[#This Row],[number_customer_service_calls]] &lt;= 1, "0-1 Calls", IF(tbl_Customers[[#This Row],[number_customer_service_calls]] &lt;= 3, "2-3 Calls", IF(tbl_Customers[[#This Row],[number_customer_service_calls]] &lt;=5, "4-5 Calls", "6+ Calls")))</f>
        <v>0-1 Calls</v>
      </c>
      <c r="X2" t="str">
        <f>IF(tbl_Customers[[#This Row],[account_length]] &lt;= 50, "0-50", IF(tbl_Customers[[#This Row],[account_length]] &lt;=100, "51-100", IF(tbl_Customers[[#This Row],[account_length]] &lt;= 150, "101-150", "151+")))</f>
        <v>101-150</v>
      </c>
      <c r="Y2" t="str">
        <f>IF(tbl_Customers[[#This Row],[total_intl_charge]] &lt;= 3, "Low Charges", "High Charges")</f>
        <v>High Charges</v>
      </c>
      <c r="Z2" t="str">
        <f>IF(tbl_Customers[[#This Row],[total_eve_calls]]&lt;=80,"Low Calls",
IF(tbl_Customers[[#This Row],[total_eve_calls]]&lt;=120,"Medium Calls","High Calls"))</f>
        <v>Medium Calls</v>
      </c>
      <c r="AA2" t="str">
        <f>IF(tbl_Customers[[#This Row],[total_eve_charge]]&lt;=15,"Low Charges",
IF(tbl_Customers[[#This Row],[total_eve_charge]]&lt;=20,"Medium Charges","High Charges"))</f>
        <v>Medium Charges</v>
      </c>
      <c r="AB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 t="str">
        <f>IF(tbl_Customers[[#This Row],[number_vmail_messages]] = 0, "No Usage", IF(tbl_Customers[[#This Row],[number_vmail_messages]] &lt;= 20, "Low Usage", IF(tbl_Customers[[#This Row],[number_vmail_messages]] &lt;= 40, "Medium Usgae", "High Usage")))</f>
        <v>Medium Usgae</v>
      </c>
      <c r="AD2" t="str">
        <f>IF(tbl_Customers[[#This Row],[total_day_minutes]]&lt;=150,"Low Usage", IF(tbl_Customers[[#This Row],[total_day_minutes]]&lt;=200,"Medium Usage", IF(tbl_Customers[[#This Row],[total_day_minutes]]&lt;=250,"High Usage","Very High Usage")))</f>
        <v>Medium Usage</v>
      </c>
      <c r="AE2" t="str">
        <f>IF(tbl_Customers[[#This Row],[total_intl_calls]]&lt;=5,"Low Calls", IF(tbl_Customers[[#This Row],[total_intl_calls]]&lt;=10, "Medium Calls", "High Calls"))</f>
        <v>Low Calls</v>
      </c>
      <c r="AF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 s="36" t="str">
        <f>IF(tbl_Customers[[#This Row],[Churn_Risk_Score]]&gt;=10,"High Risk", IF(tbl_Customers[[#This Row],[Churn_Risk_Score]]&gt;=5,"Medium Risk","Low Risk"))</f>
        <v>Low Risk</v>
      </c>
    </row>
    <row r="3" spans="1:33" x14ac:dyDescent="0.35">
      <c r="A3">
        <v>2</v>
      </c>
      <c r="B3" t="s">
        <v>24</v>
      </c>
      <c r="C3">
        <v>137</v>
      </c>
      <c r="D3" t="s">
        <v>21</v>
      </c>
      <c r="E3" t="s">
        <v>22</v>
      </c>
      <c r="F3" t="s">
        <v>22</v>
      </c>
      <c r="G3">
        <v>0</v>
      </c>
      <c r="H3">
        <v>243.4</v>
      </c>
      <c r="I3">
        <v>114</v>
      </c>
      <c r="J3">
        <v>41.38</v>
      </c>
      <c r="K3">
        <v>121.2</v>
      </c>
      <c r="L3">
        <v>110</v>
      </c>
      <c r="M3">
        <v>10.3</v>
      </c>
      <c r="N3">
        <v>162.6</v>
      </c>
      <c r="O3">
        <v>104</v>
      </c>
      <c r="P3">
        <v>7.32</v>
      </c>
      <c r="Q3">
        <v>12.2</v>
      </c>
      <c r="R3">
        <v>5</v>
      </c>
      <c r="S3">
        <v>3.29</v>
      </c>
      <c r="T3">
        <v>0</v>
      </c>
      <c r="U3" t="s">
        <v>22</v>
      </c>
      <c r="V3">
        <f>IF(tbl_Customers[[#This Row],[churn]] = "yes", 1, 0)</f>
        <v>0</v>
      </c>
      <c r="W3" t="str">
        <f>IF(tbl_Customers[[#This Row],[number_customer_service_calls]] &lt;= 1, "0-1 Calls", IF(tbl_Customers[[#This Row],[number_customer_service_calls]] &lt;= 3, "2-3 Calls", IF(tbl_Customers[[#This Row],[number_customer_service_calls]] &lt;=5, "4-5 Calls", "6+ Calls")))</f>
        <v>0-1 Calls</v>
      </c>
      <c r="X3" t="str">
        <f>IF(tbl_Customers[[#This Row],[account_length]] &lt;= 50, "0-50", IF(tbl_Customers[[#This Row],[account_length]] &lt;=100, "51-100", IF(tbl_Customers[[#This Row],[account_length]] &lt;= 150, "101-150", "151+")))</f>
        <v>101-150</v>
      </c>
      <c r="Y3" t="str">
        <f>IF(tbl_Customers[[#This Row],[total_intl_charge]] &lt;= 3, "Low Charges", "High Charges")</f>
        <v>High Charges</v>
      </c>
      <c r="Z3" t="str">
        <f>IF(tbl_Customers[[#This Row],[total_eve_calls]]&lt;=80,"Low Calls",
IF(tbl_Customers[[#This Row],[total_eve_calls]]&lt;=120,"Medium Calls","High Calls"))</f>
        <v>Medium Calls</v>
      </c>
      <c r="AA3" t="str">
        <f>IF(tbl_Customers[[#This Row],[total_eve_charge]]&lt;=15,"Low Charges",
IF(tbl_Customers[[#This Row],[total_eve_charge]]&lt;=20,"Medium Charges","High Charges"))</f>
        <v>Low Charges</v>
      </c>
      <c r="AB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 t="str">
        <f>IF(tbl_Customers[[#This Row],[number_vmail_messages]] = 0, "No Usage", IF(tbl_Customers[[#This Row],[number_vmail_messages]] &lt;= 20, "Low Usage", IF(tbl_Customers[[#This Row],[number_vmail_messages]] &lt;= 40, "Medium Usgae", "High Usage")))</f>
        <v>No Usage</v>
      </c>
      <c r="AD3" t="str">
        <f>IF(tbl_Customers[[#This Row],[total_day_minutes]]&lt;=150,"Low Usage", IF(tbl_Customers[[#This Row],[total_day_minutes]]&lt;=200,"Medium Usage", IF(tbl_Customers[[#This Row],[total_day_minutes]]&lt;=250,"High Usage","Very High Usage")))</f>
        <v>High Usage</v>
      </c>
      <c r="AE3" t="str">
        <f>IF(tbl_Customers[[#This Row],[total_intl_calls]]&lt;=5,"Low Calls", IF(tbl_Customers[[#This Row],[total_intl_calls]]&lt;=10, "Medium Calls", "High Calls"))</f>
        <v>Low Calls</v>
      </c>
      <c r="AF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 s="36" t="str">
        <f>IF(tbl_Customers[[#This Row],[Churn_Risk_Score]]&gt;=10,"High Risk", IF(tbl_Customers[[#This Row],[Churn_Risk_Score]]&gt;=5,"Medium Risk","Low Risk"))</f>
        <v>Low Risk</v>
      </c>
    </row>
    <row r="4" spans="1:33" x14ac:dyDescent="0.35">
      <c r="A4">
        <v>3</v>
      </c>
      <c r="B4" t="s">
        <v>20</v>
      </c>
      <c r="C4">
        <v>84</v>
      </c>
      <c r="D4" t="s">
        <v>25</v>
      </c>
      <c r="E4" t="s">
        <v>23</v>
      </c>
      <c r="F4" t="s">
        <v>22</v>
      </c>
      <c r="G4">
        <v>0</v>
      </c>
      <c r="H4">
        <v>299.39999999999998</v>
      </c>
      <c r="I4">
        <v>71</v>
      </c>
      <c r="J4">
        <v>50.9</v>
      </c>
      <c r="K4">
        <v>61.9</v>
      </c>
      <c r="L4">
        <v>88</v>
      </c>
      <c r="M4">
        <v>5.26</v>
      </c>
      <c r="N4">
        <v>196.9</v>
      </c>
      <c r="O4">
        <v>89</v>
      </c>
      <c r="P4">
        <v>8.86</v>
      </c>
      <c r="Q4">
        <v>6.6</v>
      </c>
      <c r="R4">
        <v>7</v>
      </c>
      <c r="S4">
        <v>1.78</v>
      </c>
      <c r="T4">
        <v>2</v>
      </c>
      <c r="U4" t="s">
        <v>22</v>
      </c>
      <c r="V4">
        <f>IF(tbl_Customers[[#This Row],[churn]] = "yes", 1, 0)</f>
        <v>0</v>
      </c>
      <c r="W4" t="str">
        <f>IF(tbl_Customers[[#This Row],[number_customer_service_calls]] &lt;= 1, "0-1 Calls", IF(tbl_Customers[[#This Row],[number_customer_service_calls]] &lt;= 3, "2-3 Calls", IF(tbl_Customers[[#This Row],[number_customer_service_calls]] &lt;=5, "4-5 Calls", "6+ Calls")))</f>
        <v>2-3 Calls</v>
      </c>
      <c r="X4" t="str">
        <f>IF(tbl_Customers[[#This Row],[account_length]] &lt;= 50, "0-50", IF(tbl_Customers[[#This Row],[account_length]] &lt;=100, "51-100", IF(tbl_Customers[[#This Row],[account_length]] &lt;= 150, "101-150", "151+")))</f>
        <v>51-100</v>
      </c>
      <c r="Y4" t="str">
        <f>IF(tbl_Customers[[#This Row],[total_intl_charge]] &lt;= 3, "Low Charges", "High Charges")</f>
        <v>Low Charges</v>
      </c>
      <c r="Z4" t="str">
        <f>IF(tbl_Customers[[#This Row],[total_eve_calls]]&lt;=80,"Low Calls",
IF(tbl_Customers[[#This Row],[total_eve_calls]]&lt;=120,"Medium Calls","High Calls"))</f>
        <v>Medium Calls</v>
      </c>
      <c r="AA4" t="str">
        <f>IF(tbl_Customers[[#This Row],[total_eve_charge]]&lt;=15,"Low Charges",
IF(tbl_Customers[[#This Row],[total_eve_charge]]&lt;=20,"Medium Charges","High Charges"))</f>
        <v>Low Charges</v>
      </c>
      <c r="AB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 t="str">
        <f>IF(tbl_Customers[[#This Row],[number_vmail_messages]] = 0, "No Usage", IF(tbl_Customers[[#This Row],[number_vmail_messages]] &lt;= 20, "Low Usage", IF(tbl_Customers[[#This Row],[number_vmail_messages]] &lt;= 40, "Medium Usgae", "High Usage")))</f>
        <v>No Usage</v>
      </c>
      <c r="AD4" t="str">
        <f>IF(tbl_Customers[[#This Row],[total_day_minutes]]&lt;=150,"Low Usage", IF(tbl_Customers[[#This Row],[total_day_minutes]]&lt;=200,"Medium Usage", IF(tbl_Customers[[#This Row],[total_day_minutes]]&lt;=250,"High Usage","Very High Usage")))</f>
        <v>Very High Usage</v>
      </c>
      <c r="AE4" t="str">
        <f>IF(tbl_Customers[[#This Row],[total_intl_calls]]&lt;=5,"Low Calls", IF(tbl_Customers[[#This Row],[total_intl_calls]]&lt;=10, "Medium Calls", "High Calls"))</f>
        <v>Medium Calls</v>
      </c>
      <c r="AF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 s="36" t="str">
        <f>IF(tbl_Customers[[#This Row],[Churn_Risk_Score]]&gt;=10,"High Risk", IF(tbl_Customers[[#This Row],[Churn_Risk_Score]]&gt;=5,"Medium Risk","Low Risk"))</f>
        <v>Medium Risk</v>
      </c>
    </row>
    <row r="5" spans="1:33" x14ac:dyDescent="0.35">
      <c r="A5">
        <v>4</v>
      </c>
      <c r="B5" t="s">
        <v>26</v>
      </c>
      <c r="C5">
        <v>75</v>
      </c>
      <c r="D5" t="s">
        <v>21</v>
      </c>
      <c r="E5" t="s">
        <v>23</v>
      </c>
      <c r="F5" t="s">
        <v>22</v>
      </c>
      <c r="G5">
        <v>0</v>
      </c>
      <c r="H5">
        <v>166.7</v>
      </c>
      <c r="I5">
        <v>113</v>
      </c>
      <c r="J5">
        <v>28.34</v>
      </c>
      <c r="K5">
        <v>148.30000000000001</v>
      </c>
      <c r="L5">
        <v>122</v>
      </c>
      <c r="M5">
        <v>12.61</v>
      </c>
      <c r="N5">
        <v>186.9</v>
      </c>
      <c r="O5">
        <v>121</v>
      </c>
      <c r="P5">
        <v>8.41</v>
      </c>
      <c r="Q5">
        <v>10.1</v>
      </c>
      <c r="R5">
        <v>3</v>
      </c>
      <c r="S5">
        <v>2.73</v>
      </c>
      <c r="T5">
        <v>3</v>
      </c>
      <c r="U5" t="s">
        <v>22</v>
      </c>
      <c r="V5">
        <f>IF(tbl_Customers[[#This Row],[churn]] = "yes", 1, 0)</f>
        <v>0</v>
      </c>
      <c r="W5" t="str">
        <f>IF(tbl_Customers[[#This Row],[number_customer_service_calls]] &lt;= 1, "0-1 Calls", IF(tbl_Customers[[#This Row],[number_customer_service_calls]] &lt;= 3, "2-3 Calls", IF(tbl_Customers[[#This Row],[number_customer_service_calls]] &lt;=5, "4-5 Calls", "6+ Calls")))</f>
        <v>2-3 Calls</v>
      </c>
      <c r="X5" t="str">
        <f>IF(tbl_Customers[[#This Row],[account_length]] &lt;= 50, "0-50", IF(tbl_Customers[[#This Row],[account_length]] &lt;=100, "51-100", IF(tbl_Customers[[#This Row],[account_length]] &lt;= 150, "101-150", "151+")))</f>
        <v>51-100</v>
      </c>
      <c r="Y5" t="str">
        <f>IF(tbl_Customers[[#This Row],[total_intl_charge]] &lt;= 3, "Low Charges", "High Charges")</f>
        <v>Low Charges</v>
      </c>
      <c r="Z5" t="str">
        <f>IF(tbl_Customers[[#This Row],[total_eve_calls]]&lt;=80,"Low Calls",
IF(tbl_Customers[[#This Row],[total_eve_calls]]&lt;=120,"Medium Calls","High Calls"))</f>
        <v>High Calls</v>
      </c>
      <c r="AA5" t="str">
        <f>IF(tbl_Customers[[#This Row],[total_eve_charge]]&lt;=15,"Low Charges",
IF(tbl_Customers[[#This Row],[total_eve_charge]]&lt;=20,"Medium Charges","High Charges"))</f>
        <v>Low Charges</v>
      </c>
      <c r="AB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 t="str">
        <f>IF(tbl_Customers[[#This Row],[number_vmail_messages]] = 0, "No Usage", IF(tbl_Customers[[#This Row],[number_vmail_messages]] &lt;= 20, "Low Usage", IF(tbl_Customers[[#This Row],[number_vmail_messages]] &lt;= 40, "Medium Usgae", "High Usage")))</f>
        <v>No Usage</v>
      </c>
      <c r="AD5" t="str">
        <f>IF(tbl_Customers[[#This Row],[total_day_minutes]]&lt;=150,"Low Usage", IF(tbl_Customers[[#This Row],[total_day_minutes]]&lt;=200,"Medium Usage", IF(tbl_Customers[[#This Row],[total_day_minutes]]&lt;=250,"High Usage","Very High Usage")))</f>
        <v>Medium Usage</v>
      </c>
      <c r="AE5" t="str">
        <f>IF(tbl_Customers[[#This Row],[total_intl_calls]]&lt;=5,"Low Calls", IF(tbl_Customers[[#This Row],[total_intl_calls]]&lt;=10, "Medium Calls", "High Calls"))</f>
        <v>Low Calls</v>
      </c>
      <c r="AF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 s="36" t="str">
        <f>IF(tbl_Customers[[#This Row],[Churn_Risk_Score]]&gt;=10,"High Risk", IF(tbl_Customers[[#This Row],[Churn_Risk_Score]]&gt;=5,"Medium Risk","Low Risk"))</f>
        <v>Low Risk</v>
      </c>
    </row>
    <row r="6" spans="1:33" x14ac:dyDescent="0.35">
      <c r="A6">
        <v>5</v>
      </c>
      <c r="B6" t="s">
        <v>27</v>
      </c>
      <c r="C6">
        <v>121</v>
      </c>
      <c r="D6" t="s">
        <v>28</v>
      </c>
      <c r="E6" t="s">
        <v>22</v>
      </c>
      <c r="F6" t="s">
        <v>23</v>
      </c>
      <c r="G6">
        <v>24</v>
      </c>
      <c r="H6">
        <v>218.2</v>
      </c>
      <c r="I6">
        <v>88</v>
      </c>
      <c r="J6">
        <v>37.090000000000003</v>
      </c>
      <c r="K6">
        <v>348.5</v>
      </c>
      <c r="L6">
        <v>108</v>
      </c>
      <c r="M6">
        <v>29.62</v>
      </c>
      <c r="N6">
        <v>212.6</v>
      </c>
      <c r="O6">
        <v>118</v>
      </c>
      <c r="P6">
        <v>9.57</v>
      </c>
      <c r="Q6">
        <v>7.5</v>
      </c>
      <c r="R6">
        <v>7</v>
      </c>
      <c r="S6">
        <v>2.0299999999999998</v>
      </c>
      <c r="T6">
        <v>3</v>
      </c>
      <c r="U6" t="s">
        <v>22</v>
      </c>
      <c r="V6">
        <f>IF(tbl_Customers[[#This Row],[churn]] = "yes", 1, 0)</f>
        <v>0</v>
      </c>
      <c r="W6" t="str">
        <f>IF(tbl_Customers[[#This Row],[number_customer_service_calls]] &lt;= 1, "0-1 Calls", IF(tbl_Customers[[#This Row],[number_customer_service_calls]] &lt;= 3, "2-3 Calls", IF(tbl_Customers[[#This Row],[number_customer_service_calls]] &lt;=5, "4-5 Calls", "6+ Calls")))</f>
        <v>2-3 Calls</v>
      </c>
      <c r="X6" t="str">
        <f>IF(tbl_Customers[[#This Row],[account_length]] &lt;= 50, "0-50", IF(tbl_Customers[[#This Row],[account_length]] &lt;=100, "51-100", IF(tbl_Customers[[#This Row],[account_length]] &lt;= 150, "101-150", "151+")))</f>
        <v>101-150</v>
      </c>
      <c r="Y6" t="str">
        <f>IF(tbl_Customers[[#This Row],[total_intl_charge]] &lt;= 3, "Low Charges", "High Charges")</f>
        <v>Low Charges</v>
      </c>
      <c r="Z6" t="str">
        <f>IF(tbl_Customers[[#This Row],[total_eve_calls]]&lt;=80,"Low Calls",
IF(tbl_Customers[[#This Row],[total_eve_calls]]&lt;=120,"Medium Calls","High Calls"))</f>
        <v>Medium Calls</v>
      </c>
      <c r="AA6" t="str">
        <f>IF(tbl_Customers[[#This Row],[total_eve_charge]]&lt;=15,"Low Charges",
IF(tbl_Customers[[#This Row],[total_eve_charge]]&lt;=20,"Medium Charges","High Charges"))</f>
        <v>High Charges</v>
      </c>
      <c r="AB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 t="str">
        <f>IF(tbl_Customers[[#This Row],[number_vmail_messages]] = 0, "No Usage", IF(tbl_Customers[[#This Row],[number_vmail_messages]] &lt;= 20, "Low Usage", IF(tbl_Customers[[#This Row],[number_vmail_messages]] &lt;= 40, "Medium Usgae", "High Usage")))</f>
        <v>Medium Usgae</v>
      </c>
      <c r="AD6" t="str">
        <f>IF(tbl_Customers[[#This Row],[total_day_minutes]]&lt;=150,"Low Usage", IF(tbl_Customers[[#This Row],[total_day_minutes]]&lt;=200,"Medium Usage", IF(tbl_Customers[[#This Row],[total_day_minutes]]&lt;=250,"High Usage","Very High Usage")))</f>
        <v>High Usage</v>
      </c>
      <c r="AE6" t="str">
        <f>IF(tbl_Customers[[#This Row],[total_intl_calls]]&lt;=5,"Low Calls", IF(tbl_Customers[[#This Row],[total_intl_calls]]&lt;=10, "Medium Calls", "High Calls"))</f>
        <v>Medium Calls</v>
      </c>
      <c r="AF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 s="36" t="str">
        <f>IF(tbl_Customers[[#This Row],[Churn_Risk_Score]]&gt;=10,"High Risk", IF(tbl_Customers[[#This Row],[Churn_Risk_Score]]&gt;=5,"Medium Risk","Low Risk"))</f>
        <v>Low Risk</v>
      </c>
    </row>
    <row r="7" spans="1:33" x14ac:dyDescent="0.35">
      <c r="A7">
        <v>6</v>
      </c>
      <c r="B7" t="s">
        <v>29</v>
      </c>
      <c r="C7">
        <v>147</v>
      </c>
      <c r="D7" t="s">
        <v>21</v>
      </c>
      <c r="E7" t="s">
        <v>23</v>
      </c>
      <c r="F7" t="s">
        <v>22</v>
      </c>
      <c r="G7">
        <v>0</v>
      </c>
      <c r="H7">
        <v>157</v>
      </c>
      <c r="I7">
        <v>79</v>
      </c>
      <c r="J7">
        <v>26.69</v>
      </c>
      <c r="K7">
        <v>103.1</v>
      </c>
      <c r="L7">
        <v>94</v>
      </c>
      <c r="M7">
        <v>8.76</v>
      </c>
      <c r="N7">
        <v>211.8</v>
      </c>
      <c r="O7">
        <v>96</v>
      </c>
      <c r="P7">
        <v>9.5299999999999994</v>
      </c>
      <c r="Q7">
        <v>7.1</v>
      </c>
      <c r="R7">
        <v>6</v>
      </c>
      <c r="S7">
        <v>1.92</v>
      </c>
      <c r="T7">
        <v>0</v>
      </c>
      <c r="U7" t="s">
        <v>22</v>
      </c>
      <c r="V7">
        <f>IF(tbl_Customers[[#This Row],[churn]] = "yes", 1, 0)</f>
        <v>0</v>
      </c>
      <c r="W7" t="str">
        <f>IF(tbl_Customers[[#This Row],[number_customer_service_calls]] &lt;= 1, "0-1 Calls", IF(tbl_Customers[[#This Row],[number_customer_service_calls]] &lt;= 3, "2-3 Calls", IF(tbl_Customers[[#This Row],[number_customer_service_calls]] &lt;=5, "4-5 Calls", "6+ Calls")))</f>
        <v>0-1 Calls</v>
      </c>
      <c r="X7" t="str">
        <f>IF(tbl_Customers[[#This Row],[account_length]] &lt;= 50, "0-50", IF(tbl_Customers[[#This Row],[account_length]] &lt;=100, "51-100", IF(tbl_Customers[[#This Row],[account_length]] &lt;= 150, "101-150", "151+")))</f>
        <v>101-150</v>
      </c>
      <c r="Y7" t="str">
        <f>IF(tbl_Customers[[#This Row],[total_intl_charge]] &lt;= 3, "Low Charges", "High Charges")</f>
        <v>Low Charges</v>
      </c>
      <c r="Z7" t="str">
        <f>IF(tbl_Customers[[#This Row],[total_eve_calls]]&lt;=80,"Low Calls",
IF(tbl_Customers[[#This Row],[total_eve_calls]]&lt;=120,"Medium Calls","High Calls"))</f>
        <v>Medium Calls</v>
      </c>
      <c r="AA7" t="str">
        <f>IF(tbl_Customers[[#This Row],[total_eve_charge]]&lt;=15,"Low Charges",
IF(tbl_Customers[[#This Row],[total_eve_charge]]&lt;=20,"Medium Charges","High Charges"))</f>
        <v>Low Charges</v>
      </c>
      <c r="AB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 t="str">
        <f>IF(tbl_Customers[[#This Row],[number_vmail_messages]] = 0, "No Usage", IF(tbl_Customers[[#This Row],[number_vmail_messages]] &lt;= 20, "Low Usage", IF(tbl_Customers[[#This Row],[number_vmail_messages]] &lt;= 40, "Medium Usgae", "High Usage")))</f>
        <v>No Usage</v>
      </c>
      <c r="AD7" t="str">
        <f>IF(tbl_Customers[[#This Row],[total_day_minutes]]&lt;=150,"Low Usage", IF(tbl_Customers[[#This Row],[total_day_minutes]]&lt;=200,"Medium Usage", IF(tbl_Customers[[#This Row],[total_day_minutes]]&lt;=250,"High Usage","Very High Usage")))</f>
        <v>Medium Usage</v>
      </c>
      <c r="AE7" t="str">
        <f>IF(tbl_Customers[[#This Row],[total_intl_calls]]&lt;=5,"Low Calls", IF(tbl_Customers[[#This Row],[total_intl_calls]]&lt;=10, "Medium Calls", "High Calls"))</f>
        <v>Medium Calls</v>
      </c>
      <c r="AF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 s="36" t="str">
        <f>IF(tbl_Customers[[#This Row],[Churn_Risk_Score]]&gt;=10,"High Risk", IF(tbl_Customers[[#This Row],[Churn_Risk_Score]]&gt;=5,"Medium Risk","Low Risk"))</f>
        <v>Low Risk</v>
      </c>
    </row>
    <row r="8" spans="1:33" x14ac:dyDescent="0.35">
      <c r="A8">
        <v>7</v>
      </c>
      <c r="B8" t="s">
        <v>30</v>
      </c>
      <c r="C8">
        <v>117</v>
      </c>
      <c r="D8" t="s">
        <v>25</v>
      </c>
      <c r="E8" t="s">
        <v>22</v>
      </c>
      <c r="F8" t="s">
        <v>22</v>
      </c>
      <c r="G8">
        <v>0</v>
      </c>
      <c r="H8">
        <v>184.5</v>
      </c>
      <c r="I8">
        <v>97</v>
      </c>
      <c r="J8">
        <v>31.37</v>
      </c>
      <c r="K8">
        <v>351.6</v>
      </c>
      <c r="L8">
        <v>80</v>
      </c>
      <c r="M8">
        <v>29.89</v>
      </c>
      <c r="N8">
        <v>215.8</v>
      </c>
      <c r="O8">
        <v>90</v>
      </c>
      <c r="P8">
        <v>9.7100000000000009</v>
      </c>
      <c r="Q8">
        <v>8.6999999999999993</v>
      </c>
      <c r="R8">
        <v>4</v>
      </c>
      <c r="S8">
        <v>2.35</v>
      </c>
      <c r="T8">
        <v>1</v>
      </c>
      <c r="U8" t="s">
        <v>22</v>
      </c>
      <c r="V8">
        <f>IF(tbl_Customers[[#This Row],[churn]] = "yes", 1, 0)</f>
        <v>0</v>
      </c>
      <c r="W8" t="str">
        <f>IF(tbl_Customers[[#This Row],[number_customer_service_calls]] &lt;= 1, "0-1 Calls", IF(tbl_Customers[[#This Row],[number_customer_service_calls]] &lt;= 3, "2-3 Calls", IF(tbl_Customers[[#This Row],[number_customer_service_calls]] &lt;=5, "4-5 Calls", "6+ Calls")))</f>
        <v>0-1 Calls</v>
      </c>
      <c r="X8" t="str">
        <f>IF(tbl_Customers[[#This Row],[account_length]] &lt;= 50, "0-50", IF(tbl_Customers[[#This Row],[account_length]] &lt;=100, "51-100", IF(tbl_Customers[[#This Row],[account_length]] &lt;= 150, "101-150", "151+")))</f>
        <v>101-150</v>
      </c>
      <c r="Y8" t="str">
        <f>IF(tbl_Customers[[#This Row],[total_intl_charge]] &lt;= 3, "Low Charges", "High Charges")</f>
        <v>Low Charges</v>
      </c>
      <c r="Z8" t="str">
        <f>IF(tbl_Customers[[#This Row],[total_eve_calls]]&lt;=80,"Low Calls",
IF(tbl_Customers[[#This Row],[total_eve_calls]]&lt;=120,"Medium Calls","High Calls"))</f>
        <v>Low Calls</v>
      </c>
      <c r="AA8" t="str">
        <f>IF(tbl_Customers[[#This Row],[total_eve_charge]]&lt;=15,"Low Charges",
IF(tbl_Customers[[#This Row],[total_eve_charge]]&lt;=20,"Medium Charges","High Charges"))</f>
        <v>High Charges</v>
      </c>
      <c r="AB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 t="str">
        <f>IF(tbl_Customers[[#This Row],[number_vmail_messages]] = 0, "No Usage", IF(tbl_Customers[[#This Row],[number_vmail_messages]] &lt;= 20, "Low Usage", IF(tbl_Customers[[#This Row],[number_vmail_messages]] &lt;= 40, "Medium Usgae", "High Usage")))</f>
        <v>No Usage</v>
      </c>
      <c r="AD8" t="str">
        <f>IF(tbl_Customers[[#This Row],[total_day_minutes]]&lt;=150,"Low Usage", IF(tbl_Customers[[#This Row],[total_day_minutes]]&lt;=200,"Medium Usage", IF(tbl_Customers[[#This Row],[total_day_minutes]]&lt;=250,"High Usage","Very High Usage")))</f>
        <v>Medium Usage</v>
      </c>
      <c r="AE8" t="str">
        <f>IF(tbl_Customers[[#This Row],[total_intl_calls]]&lt;=5,"Low Calls", IF(tbl_Customers[[#This Row],[total_intl_calls]]&lt;=10, "Medium Calls", "High Calls"))</f>
        <v>Low Calls</v>
      </c>
      <c r="AF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 s="36" t="str">
        <f>IF(tbl_Customers[[#This Row],[Churn_Risk_Score]]&gt;=10,"High Risk", IF(tbl_Customers[[#This Row],[Churn_Risk_Score]]&gt;=5,"Medium Risk","Low Risk"))</f>
        <v>Low Risk</v>
      </c>
    </row>
    <row r="9" spans="1:33" x14ac:dyDescent="0.35">
      <c r="A9">
        <v>8</v>
      </c>
      <c r="B9" t="s">
        <v>31</v>
      </c>
      <c r="C9">
        <v>141</v>
      </c>
      <c r="D9" t="s">
        <v>21</v>
      </c>
      <c r="E9" t="s">
        <v>23</v>
      </c>
      <c r="F9" t="s">
        <v>23</v>
      </c>
      <c r="G9">
        <v>37</v>
      </c>
      <c r="H9">
        <v>258.60000000000002</v>
      </c>
      <c r="I9">
        <v>84</v>
      </c>
      <c r="J9">
        <v>43.96</v>
      </c>
      <c r="K9">
        <v>222</v>
      </c>
      <c r="L9">
        <v>111</v>
      </c>
      <c r="M9">
        <v>18.87</v>
      </c>
      <c r="N9">
        <v>326.39999999999998</v>
      </c>
      <c r="O9">
        <v>97</v>
      </c>
      <c r="P9">
        <v>14.69</v>
      </c>
      <c r="Q9">
        <v>11.2</v>
      </c>
      <c r="R9">
        <v>5</v>
      </c>
      <c r="S9">
        <v>3.02</v>
      </c>
      <c r="T9">
        <v>0</v>
      </c>
      <c r="U9" t="s">
        <v>22</v>
      </c>
      <c r="V9">
        <f>IF(tbl_Customers[[#This Row],[churn]] = "yes", 1, 0)</f>
        <v>0</v>
      </c>
      <c r="W9" t="str">
        <f>IF(tbl_Customers[[#This Row],[number_customer_service_calls]] &lt;= 1, "0-1 Calls", IF(tbl_Customers[[#This Row],[number_customer_service_calls]] &lt;= 3, "2-3 Calls", IF(tbl_Customers[[#This Row],[number_customer_service_calls]] &lt;=5, "4-5 Calls", "6+ Calls")))</f>
        <v>0-1 Calls</v>
      </c>
      <c r="X9" t="str">
        <f>IF(tbl_Customers[[#This Row],[account_length]] &lt;= 50, "0-50", IF(tbl_Customers[[#This Row],[account_length]] &lt;=100, "51-100", IF(tbl_Customers[[#This Row],[account_length]] &lt;= 150, "101-150", "151+")))</f>
        <v>101-150</v>
      </c>
      <c r="Y9" t="str">
        <f>IF(tbl_Customers[[#This Row],[total_intl_charge]] &lt;= 3, "Low Charges", "High Charges")</f>
        <v>High Charges</v>
      </c>
      <c r="Z9" t="str">
        <f>IF(tbl_Customers[[#This Row],[total_eve_calls]]&lt;=80,"Low Calls",
IF(tbl_Customers[[#This Row],[total_eve_calls]]&lt;=120,"Medium Calls","High Calls"))</f>
        <v>Medium Calls</v>
      </c>
      <c r="AA9" t="str">
        <f>IF(tbl_Customers[[#This Row],[total_eve_charge]]&lt;=15,"Low Charges",
IF(tbl_Customers[[#This Row],[total_eve_charge]]&lt;=20,"Medium Charges","High Charges"))</f>
        <v>Medium Charges</v>
      </c>
      <c r="AB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 t="str">
        <f>IF(tbl_Customers[[#This Row],[number_vmail_messages]] = 0, "No Usage", IF(tbl_Customers[[#This Row],[number_vmail_messages]] &lt;= 20, "Low Usage", IF(tbl_Customers[[#This Row],[number_vmail_messages]] &lt;= 40, "Medium Usgae", "High Usage")))</f>
        <v>Medium Usgae</v>
      </c>
      <c r="AD9" t="str">
        <f>IF(tbl_Customers[[#This Row],[total_day_minutes]]&lt;=150,"Low Usage", IF(tbl_Customers[[#This Row],[total_day_minutes]]&lt;=200,"Medium Usage", IF(tbl_Customers[[#This Row],[total_day_minutes]]&lt;=250,"High Usage","Very High Usage")))</f>
        <v>Very High Usage</v>
      </c>
      <c r="AE9" t="str">
        <f>IF(tbl_Customers[[#This Row],[total_intl_calls]]&lt;=5,"Low Calls", IF(tbl_Customers[[#This Row],[total_intl_calls]]&lt;=10, "Medium Calls", "High Calls"))</f>
        <v>Low Calls</v>
      </c>
      <c r="AF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9" s="36" t="str">
        <f>IF(tbl_Customers[[#This Row],[Churn_Risk_Score]]&gt;=10,"High Risk", IF(tbl_Customers[[#This Row],[Churn_Risk_Score]]&gt;=5,"Medium Risk","Low Risk"))</f>
        <v>High Risk</v>
      </c>
    </row>
    <row r="10" spans="1:33" x14ac:dyDescent="0.35">
      <c r="A10">
        <v>9</v>
      </c>
      <c r="B10" t="s">
        <v>32</v>
      </c>
      <c r="C10">
        <v>65</v>
      </c>
      <c r="D10" t="s">
        <v>21</v>
      </c>
      <c r="E10" t="s">
        <v>22</v>
      </c>
      <c r="F10" t="s">
        <v>22</v>
      </c>
      <c r="G10">
        <v>0</v>
      </c>
      <c r="H10">
        <v>129.1</v>
      </c>
      <c r="I10">
        <v>137</v>
      </c>
      <c r="J10">
        <v>21.95</v>
      </c>
      <c r="K10">
        <v>228.5</v>
      </c>
      <c r="L10">
        <v>83</v>
      </c>
      <c r="M10">
        <v>19.420000000000002</v>
      </c>
      <c r="N10">
        <v>208.8</v>
      </c>
      <c r="O10">
        <v>111</v>
      </c>
      <c r="P10">
        <v>9.4</v>
      </c>
      <c r="Q10">
        <v>12.7</v>
      </c>
      <c r="R10">
        <v>6</v>
      </c>
      <c r="S10">
        <v>3.43</v>
      </c>
      <c r="T10">
        <v>4</v>
      </c>
      <c r="U10" t="s">
        <v>23</v>
      </c>
      <c r="V10">
        <f>IF(tbl_Customers[[#This Row],[churn]] = "yes", 1, 0)</f>
        <v>1</v>
      </c>
      <c r="W10" t="str">
        <f>IF(tbl_Customers[[#This Row],[number_customer_service_calls]] &lt;= 1, "0-1 Calls", IF(tbl_Customers[[#This Row],[number_customer_service_calls]] &lt;= 3, "2-3 Calls", IF(tbl_Customers[[#This Row],[number_customer_service_calls]] &lt;=5, "4-5 Calls", "6+ Calls")))</f>
        <v>4-5 Calls</v>
      </c>
      <c r="X10" t="str">
        <f>IF(tbl_Customers[[#This Row],[account_length]] &lt;= 50, "0-50", IF(tbl_Customers[[#This Row],[account_length]] &lt;=100, "51-100", IF(tbl_Customers[[#This Row],[account_length]] &lt;= 150, "101-150", "151+")))</f>
        <v>51-100</v>
      </c>
      <c r="Y10" t="str">
        <f>IF(tbl_Customers[[#This Row],[total_intl_charge]] &lt;= 3, "Low Charges", "High Charges")</f>
        <v>High Charges</v>
      </c>
      <c r="Z10" t="str">
        <f>IF(tbl_Customers[[#This Row],[total_eve_calls]]&lt;=80,"Low Calls",
IF(tbl_Customers[[#This Row],[total_eve_calls]]&lt;=120,"Medium Calls","High Calls"))</f>
        <v>Medium Calls</v>
      </c>
      <c r="AA10" t="str">
        <f>IF(tbl_Customers[[#This Row],[total_eve_charge]]&lt;=15,"Low Charges",
IF(tbl_Customers[[#This Row],[total_eve_charge]]&lt;=20,"Medium Charges","High Charges"))</f>
        <v>Medium Charges</v>
      </c>
      <c r="AB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 t="str">
        <f>IF(tbl_Customers[[#This Row],[number_vmail_messages]] = 0, "No Usage", IF(tbl_Customers[[#This Row],[number_vmail_messages]] &lt;= 20, "Low Usage", IF(tbl_Customers[[#This Row],[number_vmail_messages]] &lt;= 40, "Medium Usgae", "High Usage")))</f>
        <v>No Usage</v>
      </c>
      <c r="AD10" t="str">
        <f>IF(tbl_Customers[[#This Row],[total_day_minutes]]&lt;=150,"Low Usage", IF(tbl_Customers[[#This Row],[total_day_minutes]]&lt;=200,"Medium Usage", IF(tbl_Customers[[#This Row],[total_day_minutes]]&lt;=250,"High Usage","Very High Usage")))</f>
        <v>Low Usage</v>
      </c>
      <c r="AE10" t="str">
        <f>IF(tbl_Customers[[#This Row],[total_intl_calls]]&lt;=5,"Low Calls", IF(tbl_Customers[[#This Row],[total_intl_calls]]&lt;=10, "Medium Calls", "High Calls"))</f>
        <v>Medium Calls</v>
      </c>
      <c r="AF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 s="36" t="str">
        <f>IF(tbl_Customers[[#This Row],[Churn_Risk_Score]]&gt;=10,"High Risk", IF(tbl_Customers[[#This Row],[Churn_Risk_Score]]&gt;=5,"Medium Risk","Low Risk"))</f>
        <v>Medium Risk</v>
      </c>
    </row>
    <row r="11" spans="1:33" x14ac:dyDescent="0.35">
      <c r="A11">
        <v>10</v>
      </c>
      <c r="B11" t="s">
        <v>33</v>
      </c>
      <c r="C11">
        <v>74</v>
      </c>
      <c r="D11" t="s">
        <v>21</v>
      </c>
      <c r="E11" t="s">
        <v>22</v>
      </c>
      <c r="F11" t="s">
        <v>22</v>
      </c>
      <c r="G11">
        <v>0</v>
      </c>
      <c r="H11">
        <v>187.7</v>
      </c>
      <c r="I11">
        <v>127</v>
      </c>
      <c r="J11">
        <v>31.91</v>
      </c>
      <c r="K11">
        <v>163.4</v>
      </c>
      <c r="L11">
        <v>148</v>
      </c>
      <c r="M11">
        <v>13.89</v>
      </c>
      <c r="N11">
        <v>196</v>
      </c>
      <c r="O11">
        <v>94</v>
      </c>
      <c r="P11">
        <v>8.82</v>
      </c>
      <c r="Q11">
        <v>9.1</v>
      </c>
      <c r="R11">
        <v>5</v>
      </c>
      <c r="S11">
        <v>2.46</v>
      </c>
      <c r="T11">
        <v>0</v>
      </c>
      <c r="U11" t="s">
        <v>22</v>
      </c>
      <c r="V11">
        <f>IF(tbl_Customers[[#This Row],[churn]] = "yes", 1, 0)</f>
        <v>0</v>
      </c>
      <c r="W11" t="str">
        <f>IF(tbl_Customers[[#This Row],[number_customer_service_calls]] &lt;= 1, "0-1 Calls", IF(tbl_Customers[[#This Row],[number_customer_service_calls]] &lt;= 3, "2-3 Calls", IF(tbl_Customers[[#This Row],[number_customer_service_calls]] &lt;=5, "4-5 Calls", "6+ Calls")))</f>
        <v>0-1 Calls</v>
      </c>
      <c r="X11" t="str">
        <f>IF(tbl_Customers[[#This Row],[account_length]] &lt;= 50, "0-50", IF(tbl_Customers[[#This Row],[account_length]] &lt;=100, "51-100", IF(tbl_Customers[[#This Row],[account_length]] &lt;= 150, "101-150", "151+")))</f>
        <v>51-100</v>
      </c>
      <c r="Y11" t="str">
        <f>IF(tbl_Customers[[#This Row],[total_intl_charge]] &lt;= 3, "Low Charges", "High Charges")</f>
        <v>Low Charges</v>
      </c>
      <c r="Z11" t="str">
        <f>IF(tbl_Customers[[#This Row],[total_eve_calls]]&lt;=80,"Low Calls",
IF(tbl_Customers[[#This Row],[total_eve_calls]]&lt;=120,"Medium Calls","High Calls"))</f>
        <v>High Calls</v>
      </c>
      <c r="AA11" t="str">
        <f>IF(tbl_Customers[[#This Row],[total_eve_charge]]&lt;=15,"Low Charges",
IF(tbl_Customers[[#This Row],[total_eve_charge]]&lt;=20,"Medium Charges","High Charges"))</f>
        <v>Low Charges</v>
      </c>
      <c r="AB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 t="str">
        <f>IF(tbl_Customers[[#This Row],[number_vmail_messages]] = 0, "No Usage", IF(tbl_Customers[[#This Row],[number_vmail_messages]] &lt;= 20, "Low Usage", IF(tbl_Customers[[#This Row],[number_vmail_messages]] &lt;= 40, "Medium Usgae", "High Usage")))</f>
        <v>No Usage</v>
      </c>
      <c r="AD11" t="str">
        <f>IF(tbl_Customers[[#This Row],[total_day_minutes]]&lt;=150,"Low Usage", IF(tbl_Customers[[#This Row],[total_day_minutes]]&lt;=200,"Medium Usage", IF(tbl_Customers[[#This Row],[total_day_minutes]]&lt;=250,"High Usage","Very High Usage")))</f>
        <v>Medium Usage</v>
      </c>
      <c r="AE11" t="str">
        <f>IF(tbl_Customers[[#This Row],[total_intl_calls]]&lt;=5,"Low Calls", IF(tbl_Customers[[#This Row],[total_intl_calls]]&lt;=10, "Medium Calls", "High Calls"))</f>
        <v>Low Calls</v>
      </c>
      <c r="AF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 s="36" t="str">
        <f>IF(tbl_Customers[[#This Row],[Churn_Risk_Score]]&gt;=10,"High Risk", IF(tbl_Customers[[#This Row],[Churn_Risk_Score]]&gt;=5,"Medium Risk","Low Risk"))</f>
        <v>Low Risk</v>
      </c>
    </row>
    <row r="12" spans="1:33" x14ac:dyDescent="0.35">
      <c r="A12">
        <v>11</v>
      </c>
      <c r="B12" t="s">
        <v>34</v>
      </c>
      <c r="C12">
        <v>168</v>
      </c>
      <c r="D12" t="s">
        <v>25</v>
      </c>
      <c r="E12" t="s">
        <v>22</v>
      </c>
      <c r="F12" t="s">
        <v>22</v>
      </c>
      <c r="G12">
        <v>0</v>
      </c>
      <c r="H12">
        <v>128.80000000000001</v>
      </c>
      <c r="I12">
        <v>96</v>
      </c>
      <c r="J12">
        <v>21.9</v>
      </c>
      <c r="K12">
        <v>104.9</v>
      </c>
      <c r="L12">
        <v>71</v>
      </c>
      <c r="M12">
        <v>8.92</v>
      </c>
      <c r="N12">
        <v>141.1</v>
      </c>
      <c r="O12">
        <v>128</v>
      </c>
      <c r="P12">
        <v>6.35</v>
      </c>
      <c r="Q12">
        <v>11.2</v>
      </c>
      <c r="R12">
        <v>2</v>
      </c>
      <c r="S12">
        <v>3.02</v>
      </c>
      <c r="T12">
        <v>1</v>
      </c>
      <c r="U12" t="s">
        <v>22</v>
      </c>
      <c r="V12">
        <f>IF(tbl_Customers[[#This Row],[churn]] = "yes", 1, 0)</f>
        <v>0</v>
      </c>
      <c r="W12" t="str">
        <f>IF(tbl_Customers[[#This Row],[number_customer_service_calls]] &lt;= 1, "0-1 Calls", IF(tbl_Customers[[#This Row],[number_customer_service_calls]] &lt;= 3, "2-3 Calls", IF(tbl_Customers[[#This Row],[number_customer_service_calls]] &lt;=5, "4-5 Calls", "6+ Calls")))</f>
        <v>0-1 Calls</v>
      </c>
      <c r="X12" t="str">
        <f>IF(tbl_Customers[[#This Row],[account_length]] &lt;= 50, "0-50", IF(tbl_Customers[[#This Row],[account_length]] &lt;=100, "51-100", IF(tbl_Customers[[#This Row],[account_length]] &lt;= 150, "101-150", "151+")))</f>
        <v>151+</v>
      </c>
      <c r="Y12" t="str">
        <f>IF(tbl_Customers[[#This Row],[total_intl_charge]] &lt;= 3, "Low Charges", "High Charges")</f>
        <v>High Charges</v>
      </c>
      <c r="Z12" t="str">
        <f>IF(tbl_Customers[[#This Row],[total_eve_calls]]&lt;=80,"Low Calls",
IF(tbl_Customers[[#This Row],[total_eve_calls]]&lt;=120,"Medium Calls","High Calls"))</f>
        <v>Low Calls</v>
      </c>
      <c r="AA12" t="str">
        <f>IF(tbl_Customers[[#This Row],[total_eve_charge]]&lt;=15,"Low Charges",
IF(tbl_Customers[[#This Row],[total_eve_charge]]&lt;=20,"Medium Charges","High Charges"))</f>
        <v>Low Charges</v>
      </c>
      <c r="AB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 t="str">
        <f>IF(tbl_Customers[[#This Row],[number_vmail_messages]] = 0, "No Usage", IF(tbl_Customers[[#This Row],[number_vmail_messages]] &lt;= 20, "Low Usage", IF(tbl_Customers[[#This Row],[number_vmail_messages]] &lt;= 40, "Medium Usgae", "High Usage")))</f>
        <v>No Usage</v>
      </c>
      <c r="AD12" t="str">
        <f>IF(tbl_Customers[[#This Row],[total_day_minutes]]&lt;=150,"Low Usage", IF(tbl_Customers[[#This Row],[total_day_minutes]]&lt;=200,"Medium Usage", IF(tbl_Customers[[#This Row],[total_day_minutes]]&lt;=250,"High Usage","Very High Usage")))</f>
        <v>Low Usage</v>
      </c>
      <c r="AE12" t="str">
        <f>IF(tbl_Customers[[#This Row],[total_intl_calls]]&lt;=5,"Low Calls", IF(tbl_Customers[[#This Row],[total_intl_calls]]&lt;=10, "Medium Calls", "High Calls"))</f>
        <v>Low Calls</v>
      </c>
      <c r="AF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 s="36" t="str">
        <f>IF(tbl_Customers[[#This Row],[Churn_Risk_Score]]&gt;=10,"High Risk", IF(tbl_Customers[[#This Row],[Churn_Risk_Score]]&gt;=5,"Medium Risk","Low Risk"))</f>
        <v>Low Risk</v>
      </c>
    </row>
    <row r="13" spans="1:33" x14ac:dyDescent="0.35">
      <c r="A13">
        <v>12</v>
      </c>
      <c r="B13" t="s">
        <v>35</v>
      </c>
      <c r="C13">
        <v>95</v>
      </c>
      <c r="D13" t="s">
        <v>28</v>
      </c>
      <c r="E13" t="s">
        <v>22</v>
      </c>
      <c r="F13" t="s">
        <v>22</v>
      </c>
      <c r="G13">
        <v>0</v>
      </c>
      <c r="H13">
        <v>156.6</v>
      </c>
      <c r="I13">
        <v>88</v>
      </c>
      <c r="J13">
        <v>26.62</v>
      </c>
      <c r="K13">
        <v>247.6</v>
      </c>
      <c r="L13">
        <v>75</v>
      </c>
      <c r="M13">
        <v>21.05</v>
      </c>
      <c r="N13">
        <v>192.3</v>
      </c>
      <c r="O13">
        <v>115</v>
      </c>
      <c r="P13">
        <v>8.65</v>
      </c>
      <c r="Q13">
        <v>12.3</v>
      </c>
      <c r="R13">
        <v>5</v>
      </c>
      <c r="S13">
        <v>3.32</v>
      </c>
      <c r="T13">
        <v>3</v>
      </c>
      <c r="U13" t="s">
        <v>22</v>
      </c>
      <c r="V13">
        <f>IF(tbl_Customers[[#This Row],[churn]] = "yes", 1, 0)</f>
        <v>0</v>
      </c>
      <c r="W13" t="str">
        <f>IF(tbl_Customers[[#This Row],[number_customer_service_calls]] &lt;= 1, "0-1 Calls", IF(tbl_Customers[[#This Row],[number_customer_service_calls]] &lt;= 3, "2-3 Calls", IF(tbl_Customers[[#This Row],[number_customer_service_calls]] &lt;=5, "4-5 Calls", "6+ Calls")))</f>
        <v>2-3 Calls</v>
      </c>
      <c r="X13" t="str">
        <f>IF(tbl_Customers[[#This Row],[account_length]] &lt;= 50, "0-50", IF(tbl_Customers[[#This Row],[account_length]] &lt;=100, "51-100", IF(tbl_Customers[[#This Row],[account_length]] &lt;= 150, "101-150", "151+")))</f>
        <v>51-100</v>
      </c>
      <c r="Y13" t="str">
        <f>IF(tbl_Customers[[#This Row],[total_intl_charge]] &lt;= 3, "Low Charges", "High Charges")</f>
        <v>High Charges</v>
      </c>
      <c r="Z13" t="str">
        <f>IF(tbl_Customers[[#This Row],[total_eve_calls]]&lt;=80,"Low Calls",
IF(tbl_Customers[[#This Row],[total_eve_calls]]&lt;=120,"Medium Calls","High Calls"))</f>
        <v>Low Calls</v>
      </c>
      <c r="AA13" t="str">
        <f>IF(tbl_Customers[[#This Row],[total_eve_charge]]&lt;=15,"Low Charges",
IF(tbl_Customers[[#This Row],[total_eve_charge]]&lt;=20,"Medium Charges","High Charges"))</f>
        <v>High Charges</v>
      </c>
      <c r="AB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 t="str">
        <f>IF(tbl_Customers[[#This Row],[number_vmail_messages]] = 0, "No Usage", IF(tbl_Customers[[#This Row],[number_vmail_messages]] &lt;= 20, "Low Usage", IF(tbl_Customers[[#This Row],[number_vmail_messages]] &lt;= 40, "Medium Usgae", "High Usage")))</f>
        <v>No Usage</v>
      </c>
      <c r="AD13" t="str">
        <f>IF(tbl_Customers[[#This Row],[total_day_minutes]]&lt;=150,"Low Usage", IF(tbl_Customers[[#This Row],[total_day_minutes]]&lt;=200,"Medium Usage", IF(tbl_Customers[[#This Row],[total_day_minutes]]&lt;=250,"High Usage","Very High Usage")))</f>
        <v>Medium Usage</v>
      </c>
      <c r="AE13" t="str">
        <f>IF(tbl_Customers[[#This Row],[total_intl_calls]]&lt;=5,"Low Calls", IF(tbl_Customers[[#This Row],[total_intl_calls]]&lt;=10, "Medium Calls", "High Calls"))</f>
        <v>Low Calls</v>
      </c>
      <c r="AF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 s="36" t="str">
        <f>IF(tbl_Customers[[#This Row],[Churn_Risk_Score]]&gt;=10,"High Risk", IF(tbl_Customers[[#This Row],[Churn_Risk_Score]]&gt;=5,"Medium Risk","Low Risk"))</f>
        <v>Low Risk</v>
      </c>
    </row>
    <row r="14" spans="1:33" x14ac:dyDescent="0.35">
      <c r="A14">
        <v>13</v>
      </c>
      <c r="B14" t="s">
        <v>36</v>
      </c>
      <c r="C14">
        <v>161</v>
      </c>
      <c r="D14" t="s">
        <v>21</v>
      </c>
      <c r="E14" t="s">
        <v>22</v>
      </c>
      <c r="F14" t="s">
        <v>22</v>
      </c>
      <c r="G14">
        <v>0</v>
      </c>
      <c r="H14">
        <v>332.9</v>
      </c>
      <c r="I14">
        <v>67</v>
      </c>
      <c r="J14">
        <v>56.59</v>
      </c>
      <c r="K14">
        <v>317.8</v>
      </c>
      <c r="L14">
        <v>97</v>
      </c>
      <c r="M14">
        <v>27.01</v>
      </c>
      <c r="N14">
        <v>160.6</v>
      </c>
      <c r="O14">
        <v>128</v>
      </c>
      <c r="P14">
        <v>7.23</v>
      </c>
      <c r="Q14">
        <v>5.4</v>
      </c>
      <c r="R14">
        <v>9</v>
      </c>
      <c r="S14">
        <v>1.46</v>
      </c>
      <c r="T14">
        <v>4</v>
      </c>
      <c r="U14" t="s">
        <v>23</v>
      </c>
      <c r="V14">
        <f>IF(tbl_Customers[[#This Row],[churn]] = "yes", 1, 0)</f>
        <v>1</v>
      </c>
      <c r="W14" t="str">
        <f>IF(tbl_Customers[[#This Row],[number_customer_service_calls]] &lt;= 1, "0-1 Calls", IF(tbl_Customers[[#This Row],[number_customer_service_calls]] &lt;= 3, "2-3 Calls", IF(tbl_Customers[[#This Row],[number_customer_service_calls]] &lt;=5, "4-5 Calls", "6+ Calls")))</f>
        <v>4-5 Calls</v>
      </c>
      <c r="X14" t="str">
        <f>IF(tbl_Customers[[#This Row],[account_length]] &lt;= 50, "0-50", IF(tbl_Customers[[#This Row],[account_length]] &lt;=100, "51-100", IF(tbl_Customers[[#This Row],[account_length]] &lt;= 150, "101-150", "151+")))</f>
        <v>151+</v>
      </c>
      <c r="Y14" t="str">
        <f>IF(tbl_Customers[[#This Row],[total_intl_charge]] &lt;= 3, "Low Charges", "High Charges")</f>
        <v>Low Charges</v>
      </c>
      <c r="Z14" t="str">
        <f>IF(tbl_Customers[[#This Row],[total_eve_calls]]&lt;=80,"Low Calls",
IF(tbl_Customers[[#This Row],[total_eve_calls]]&lt;=120,"Medium Calls","High Calls"))</f>
        <v>Medium Calls</v>
      </c>
      <c r="AA14" t="str">
        <f>IF(tbl_Customers[[#This Row],[total_eve_charge]]&lt;=15,"Low Charges",
IF(tbl_Customers[[#This Row],[total_eve_charge]]&lt;=20,"Medium Charges","High Charges"))</f>
        <v>High Charges</v>
      </c>
      <c r="AB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 t="str">
        <f>IF(tbl_Customers[[#This Row],[number_vmail_messages]] = 0, "No Usage", IF(tbl_Customers[[#This Row],[number_vmail_messages]] &lt;= 20, "Low Usage", IF(tbl_Customers[[#This Row],[number_vmail_messages]] &lt;= 40, "Medium Usgae", "High Usage")))</f>
        <v>No Usage</v>
      </c>
      <c r="AD14" t="str">
        <f>IF(tbl_Customers[[#This Row],[total_day_minutes]]&lt;=150,"Low Usage", IF(tbl_Customers[[#This Row],[total_day_minutes]]&lt;=200,"Medium Usage", IF(tbl_Customers[[#This Row],[total_day_minutes]]&lt;=250,"High Usage","Very High Usage")))</f>
        <v>Very High Usage</v>
      </c>
      <c r="AE14" t="str">
        <f>IF(tbl_Customers[[#This Row],[total_intl_calls]]&lt;=5,"Low Calls", IF(tbl_Customers[[#This Row],[total_intl_calls]]&lt;=10, "Medium Calls", "High Calls"))</f>
        <v>Medium Calls</v>
      </c>
      <c r="AF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14" s="36" t="str">
        <f>IF(tbl_Customers[[#This Row],[Churn_Risk_Score]]&gt;=10,"High Risk", IF(tbl_Customers[[#This Row],[Churn_Risk_Score]]&gt;=5,"Medium Risk","Low Risk"))</f>
        <v>Medium Risk</v>
      </c>
    </row>
    <row r="15" spans="1:33" x14ac:dyDescent="0.35">
      <c r="A15">
        <v>14</v>
      </c>
      <c r="B15" t="s">
        <v>37</v>
      </c>
      <c r="C15">
        <v>85</v>
      </c>
      <c r="D15" t="s">
        <v>25</v>
      </c>
      <c r="E15" t="s">
        <v>22</v>
      </c>
      <c r="F15" t="s">
        <v>23</v>
      </c>
      <c r="G15">
        <v>27</v>
      </c>
      <c r="H15">
        <v>196.4</v>
      </c>
      <c r="I15">
        <v>139</v>
      </c>
      <c r="J15">
        <v>33.39</v>
      </c>
      <c r="K15">
        <v>280.89999999999998</v>
      </c>
      <c r="L15">
        <v>90</v>
      </c>
      <c r="M15">
        <v>23.88</v>
      </c>
      <c r="N15">
        <v>89.3</v>
      </c>
      <c r="O15">
        <v>75</v>
      </c>
      <c r="P15">
        <v>4.0199999999999996</v>
      </c>
      <c r="Q15">
        <v>13.8</v>
      </c>
      <c r="R15">
        <v>4</v>
      </c>
      <c r="S15">
        <v>3.73</v>
      </c>
      <c r="T15">
        <v>1</v>
      </c>
      <c r="U15" t="s">
        <v>22</v>
      </c>
      <c r="V15">
        <f>IF(tbl_Customers[[#This Row],[churn]] = "yes", 1, 0)</f>
        <v>0</v>
      </c>
      <c r="W15" t="str">
        <f>IF(tbl_Customers[[#This Row],[number_customer_service_calls]] &lt;= 1, "0-1 Calls", IF(tbl_Customers[[#This Row],[number_customer_service_calls]] &lt;= 3, "2-3 Calls", IF(tbl_Customers[[#This Row],[number_customer_service_calls]] &lt;=5, "4-5 Calls", "6+ Calls")))</f>
        <v>0-1 Calls</v>
      </c>
      <c r="X15" t="str">
        <f>IF(tbl_Customers[[#This Row],[account_length]] &lt;= 50, "0-50", IF(tbl_Customers[[#This Row],[account_length]] &lt;=100, "51-100", IF(tbl_Customers[[#This Row],[account_length]] &lt;= 150, "101-150", "151+")))</f>
        <v>51-100</v>
      </c>
      <c r="Y15" t="str">
        <f>IF(tbl_Customers[[#This Row],[total_intl_charge]] &lt;= 3, "Low Charges", "High Charges")</f>
        <v>High Charges</v>
      </c>
      <c r="Z15" t="str">
        <f>IF(tbl_Customers[[#This Row],[total_eve_calls]]&lt;=80,"Low Calls",
IF(tbl_Customers[[#This Row],[total_eve_calls]]&lt;=120,"Medium Calls","High Calls"))</f>
        <v>Medium Calls</v>
      </c>
      <c r="AA15" t="str">
        <f>IF(tbl_Customers[[#This Row],[total_eve_charge]]&lt;=15,"Low Charges",
IF(tbl_Customers[[#This Row],[total_eve_charge]]&lt;=20,"Medium Charges","High Charges"))</f>
        <v>High Charges</v>
      </c>
      <c r="AB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 t="str">
        <f>IF(tbl_Customers[[#This Row],[number_vmail_messages]] = 0, "No Usage", IF(tbl_Customers[[#This Row],[number_vmail_messages]] &lt;= 20, "Low Usage", IF(tbl_Customers[[#This Row],[number_vmail_messages]] &lt;= 40, "Medium Usgae", "High Usage")))</f>
        <v>Medium Usgae</v>
      </c>
      <c r="AD15" t="str">
        <f>IF(tbl_Customers[[#This Row],[total_day_minutes]]&lt;=150,"Low Usage", IF(tbl_Customers[[#This Row],[total_day_minutes]]&lt;=200,"Medium Usage", IF(tbl_Customers[[#This Row],[total_day_minutes]]&lt;=250,"High Usage","Very High Usage")))</f>
        <v>Medium Usage</v>
      </c>
      <c r="AE15" t="str">
        <f>IF(tbl_Customers[[#This Row],[total_intl_calls]]&lt;=5,"Low Calls", IF(tbl_Customers[[#This Row],[total_intl_calls]]&lt;=10, "Medium Calls", "High Calls"))</f>
        <v>Low Calls</v>
      </c>
      <c r="AF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 s="36" t="str">
        <f>IF(tbl_Customers[[#This Row],[Churn_Risk_Score]]&gt;=10,"High Risk", IF(tbl_Customers[[#This Row],[Churn_Risk_Score]]&gt;=5,"Medium Risk","Low Risk"))</f>
        <v>Low Risk</v>
      </c>
    </row>
    <row r="16" spans="1:33" x14ac:dyDescent="0.35">
      <c r="A16">
        <v>15</v>
      </c>
      <c r="B16" t="s">
        <v>38</v>
      </c>
      <c r="C16">
        <v>76</v>
      </c>
      <c r="D16" t="s">
        <v>28</v>
      </c>
      <c r="E16" t="s">
        <v>22</v>
      </c>
      <c r="F16" t="s">
        <v>23</v>
      </c>
      <c r="G16">
        <v>33</v>
      </c>
      <c r="H16">
        <v>189.7</v>
      </c>
      <c r="I16">
        <v>66</v>
      </c>
      <c r="J16">
        <v>32.25</v>
      </c>
      <c r="K16">
        <v>212.8</v>
      </c>
      <c r="L16">
        <v>65</v>
      </c>
      <c r="M16">
        <v>18.09</v>
      </c>
      <c r="N16">
        <v>165.7</v>
      </c>
      <c r="O16">
        <v>108</v>
      </c>
      <c r="P16">
        <v>7.46</v>
      </c>
      <c r="Q16">
        <v>10</v>
      </c>
      <c r="R16">
        <v>5</v>
      </c>
      <c r="S16">
        <v>2.7</v>
      </c>
      <c r="T16">
        <v>1</v>
      </c>
      <c r="U16" t="s">
        <v>22</v>
      </c>
      <c r="V16">
        <f>IF(tbl_Customers[[#This Row],[churn]] = "yes", 1, 0)</f>
        <v>0</v>
      </c>
      <c r="W16" t="str">
        <f>IF(tbl_Customers[[#This Row],[number_customer_service_calls]] &lt;= 1, "0-1 Calls", IF(tbl_Customers[[#This Row],[number_customer_service_calls]] &lt;= 3, "2-3 Calls", IF(tbl_Customers[[#This Row],[number_customer_service_calls]] &lt;=5, "4-5 Calls", "6+ Calls")))</f>
        <v>0-1 Calls</v>
      </c>
      <c r="X16" t="str">
        <f>IF(tbl_Customers[[#This Row],[account_length]] &lt;= 50, "0-50", IF(tbl_Customers[[#This Row],[account_length]] &lt;=100, "51-100", IF(tbl_Customers[[#This Row],[account_length]] &lt;= 150, "101-150", "151+")))</f>
        <v>51-100</v>
      </c>
      <c r="Y16" t="str">
        <f>IF(tbl_Customers[[#This Row],[total_intl_charge]] &lt;= 3, "Low Charges", "High Charges")</f>
        <v>Low Charges</v>
      </c>
      <c r="Z16" t="str">
        <f>IF(tbl_Customers[[#This Row],[total_eve_calls]]&lt;=80,"Low Calls",
IF(tbl_Customers[[#This Row],[total_eve_calls]]&lt;=120,"Medium Calls","High Calls"))</f>
        <v>Low Calls</v>
      </c>
      <c r="AA16" t="str">
        <f>IF(tbl_Customers[[#This Row],[total_eve_charge]]&lt;=15,"Low Charges",
IF(tbl_Customers[[#This Row],[total_eve_charge]]&lt;=20,"Medium Charges","High Charges"))</f>
        <v>Medium Charges</v>
      </c>
      <c r="AB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 t="str">
        <f>IF(tbl_Customers[[#This Row],[number_vmail_messages]] = 0, "No Usage", IF(tbl_Customers[[#This Row],[number_vmail_messages]] &lt;= 20, "Low Usage", IF(tbl_Customers[[#This Row],[number_vmail_messages]] &lt;= 40, "Medium Usgae", "High Usage")))</f>
        <v>Medium Usgae</v>
      </c>
      <c r="AD16" t="str">
        <f>IF(tbl_Customers[[#This Row],[total_day_minutes]]&lt;=150,"Low Usage", IF(tbl_Customers[[#This Row],[total_day_minutes]]&lt;=200,"Medium Usage", IF(tbl_Customers[[#This Row],[total_day_minutes]]&lt;=250,"High Usage","Very High Usage")))</f>
        <v>Medium Usage</v>
      </c>
      <c r="AE16" t="str">
        <f>IF(tbl_Customers[[#This Row],[total_intl_calls]]&lt;=5,"Low Calls", IF(tbl_Customers[[#This Row],[total_intl_calls]]&lt;=10, "Medium Calls", "High Calls"))</f>
        <v>Low Calls</v>
      </c>
      <c r="AF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 s="36" t="str">
        <f>IF(tbl_Customers[[#This Row],[Churn_Risk_Score]]&gt;=10,"High Risk", IF(tbl_Customers[[#This Row],[Churn_Risk_Score]]&gt;=5,"Medium Risk","Low Risk"))</f>
        <v>Low Risk</v>
      </c>
    </row>
    <row r="17" spans="1:33" x14ac:dyDescent="0.35">
      <c r="A17">
        <v>16</v>
      </c>
      <c r="B17" t="s">
        <v>39</v>
      </c>
      <c r="C17">
        <v>73</v>
      </c>
      <c r="D17" t="s">
        <v>21</v>
      </c>
      <c r="E17" t="s">
        <v>22</v>
      </c>
      <c r="F17" t="s">
        <v>22</v>
      </c>
      <c r="G17">
        <v>0</v>
      </c>
      <c r="H17">
        <v>224.4</v>
      </c>
      <c r="I17">
        <v>90</v>
      </c>
      <c r="J17">
        <v>38.15</v>
      </c>
      <c r="K17">
        <v>159.5</v>
      </c>
      <c r="L17">
        <v>88</v>
      </c>
      <c r="M17">
        <v>13.56</v>
      </c>
      <c r="N17">
        <v>192.8</v>
      </c>
      <c r="O17">
        <v>74</v>
      </c>
      <c r="P17">
        <v>8.68</v>
      </c>
      <c r="Q17">
        <v>13</v>
      </c>
      <c r="R17">
        <v>2</v>
      </c>
      <c r="S17">
        <v>3.51</v>
      </c>
      <c r="T17">
        <v>1</v>
      </c>
      <c r="U17" t="s">
        <v>22</v>
      </c>
      <c r="V17">
        <f>IF(tbl_Customers[[#This Row],[churn]] = "yes", 1, 0)</f>
        <v>0</v>
      </c>
      <c r="W17" t="str">
        <f>IF(tbl_Customers[[#This Row],[number_customer_service_calls]] &lt;= 1, "0-1 Calls", IF(tbl_Customers[[#This Row],[number_customer_service_calls]] &lt;= 3, "2-3 Calls", IF(tbl_Customers[[#This Row],[number_customer_service_calls]] &lt;=5, "4-5 Calls", "6+ Calls")))</f>
        <v>0-1 Calls</v>
      </c>
      <c r="X17" t="str">
        <f>IF(tbl_Customers[[#This Row],[account_length]] &lt;= 50, "0-50", IF(tbl_Customers[[#This Row],[account_length]] &lt;=100, "51-100", IF(tbl_Customers[[#This Row],[account_length]] &lt;= 150, "101-150", "151+")))</f>
        <v>51-100</v>
      </c>
      <c r="Y17" t="str">
        <f>IF(tbl_Customers[[#This Row],[total_intl_charge]] &lt;= 3, "Low Charges", "High Charges")</f>
        <v>High Charges</v>
      </c>
      <c r="Z17" t="str">
        <f>IF(tbl_Customers[[#This Row],[total_eve_calls]]&lt;=80,"Low Calls",
IF(tbl_Customers[[#This Row],[total_eve_calls]]&lt;=120,"Medium Calls","High Calls"))</f>
        <v>Medium Calls</v>
      </c>
      <c r="AA17" t="str">
        <f>IF(tbl_Customers[[#This Row],[total_eve_charge]]&lt;=15,"Low Charges",
IF(tbl_Customers[[#This Row],[total_eve_charge]]&lt;=20,"Medium Charges","High Charges"))</f>
        <v>Low Charges</v>
      </c>
      <c r="AB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 t="str">
        <f>IF(tbl_Customers[[#This Row],[number_vmail_messages]] = 0, "No Usage", IF(tbl_Customers[[#This Row],[number_vmail_messages]] &lt;= 20, "Low Usage", IF(tbl_Customers[[#This Row],[number_vmail_messages]] &lt;= 40, "Medium Usgae", "High Usage")))</f>
        <v>No Usage</v>
      </c>
      <c r="AD17" t="str">
        <f>IF(tbl_Customers[[#This Row],[total_day_minutes]]&lt;=150,"Low Usage", IF(tbl_Customers[[#This Row],[total_day_minutes]]&lt;=200,"Medium Usage", IF(tbl_Customers[[#This Row],[total_day_minutes]]&lt;=250,"High Usage","Very High Usage")))</f>
        <v>High Usage</v>
      </c>
      <c r="AE17" t="str">
        <f>IF(tbl_Customers[[#This Row],[total_intl_calls]]&lt;=5,"Low Calls", IF(tbl_Customers[[#This Row],[total_intl_calls]]&lt;=10, "Medium Calls", "High Calls"))</f>
        <v>Low Calls</v>
      </c>
      <c r="AF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 s="36" t="str">
        <f>IF(tbl_Customers[[#This Row],[Churn_Risk_Score]]&gt;=10,"High Risk", IF(tbl_Customers[[#This Row],[Churn_Risk_Score]]&gt;=5,"Medium Risk","Low Risk"))</f>
        <v>Low Risk</v>
      </c>
    </row>
    <row r="18" spans="1:33" x14ac:dyDescent="0.35">
      <c r="A18">
        <v>17</v>
      </c>
      <c r="B18" t="s">
        <v>40</v>
      </c>
      <c r="C18">
        <v>147</v>
      </c>
      <c r="D18" t="s">
        <v>21</v>
      </c>
      <c r="E18" t="s">
        <v>22</v>
      </c>
      <c r="F18" t="s">
        <v>22</v>
      </c>
      <c r="G18">
        <v>0</v>
      </c>
      <c r="H18">
        <v>155.1</v>
      </c>
      <c r="I18">
        <v>117</v>
      </c>
      <c r="J18">
        <v>26.37</v>
      </c>
      <c r="K18">
        <v>239.7</v>
      </c>
      <c r="L18">
        <v>93</v>
      </c>
      <c r="M18">
        <v>20.37</v>
      </c>
      <c r="N18">
        <v>208.8</v>
      </c>
      <c r="O18">
        <v>133</v>
      </c>
      <c r="P18">
        <v>9.4</v>
      </c>
      <c r="Q18">
        <v>10.6</v>
      </c>
      <c r="R18">
        <v>4</v>
      </c>
      <c r="S18">
        <v>2.86</v>
      </c>
      <c r="T18">
        <v>0</v>
      </c>
      <c r="U18" t="s">
        <v>22</v>
      </c>
      <c r="V18">
        <f>IF(tbl_Customers[[#This Row],[churn]] = "yes", 1, 0)</f>
        <v>0</v>
      </c>
      <c r="W18" t="str">
        <f>IF(tbl_Customers[[#This Row],[number_customer_service_calls]] &lt;= 1, "0-1 Calls", IF(tbl_Customers[[#This Row],[number_customer_service_calls]] &lt;= 3, "2-3 Calls", IF(tbl_Customers[[#This Row],[number_customer_service_calls]] &lt;=5, "4-5 Calls", "6+ Calls")))</f>
        <v>0-1 Calls</v>
      </c>
      <c r="X18" t="str">
        <f>IF(tbl_Customers[[#This Row],[account_length]] &lt;= 50, "0-50", IF(tbl_Customers[[#This Row],[account_length]] &lt;=100, "51-100", IF(tbl_Customers[[#This Row],[account_length]] &lt;= 150, "101-150", "151+")))</f>
        <v>101-150</v>
      </c>
      <c r="Y18" t="str">
        <f>IF(tbl_Customers[[#This Row],[total_intl_charge]] &lt;= 3, "Low Charges", "High Charges")</f>
        <v>Low Charges</v>
      </c>
      <c r="Z18" t="str">
        <f>IF(tbl_Customers[[#This Row],[total_eve_calls]]&lt;=80,"Low Calls",
IF(tbl_Customers[[#This Row],[total_eve_calls]]&lt;=120,"Medium Calls","High Calls"))</f>
        <v>Medium Calls</v>
      </c>
      <c r="AA18" t="str">
        <f>IF(tbl_Customers[[#This Row],[total_eve_charge]]&lt;=15,"Low Charges",
IF(tbl_Customers[[#This Row],[total_eve_charge]]&lt;=20,"Medium Charges","High Charges"))</f>
        <v>High Charges</v>
      </c>
      <c r="AB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 t="str">
        <f>IF(tbl_Customers[[#This Row],[number_vmail_messages]] = 0, "No Usage", IF(tbl_Customers[[#This Row],[number_vmail_messages]] &lt;= 20, "Low Usage", IF(tbl_Customers[[#This Row],[number_vmail_messages]] &lt;= 40, "Medium Usgae", "High Usage")))</f>
        <v>No Usage</v>
      </c>
      <c r="AD18" t="str">
        <f>IF(tbl_Customers[[#This Row],[total_day_minutes]]&lt;=150,"Low Usage", IF(tbl_Customers[[#This Row],[total_day_minutes]]&lt;=200,"Medium Usage", IF(tbl_Customers[[#This Row],[total_day_minutes]]&lt;=250,"High Usage","Very High Usage")))</f>
        <v>Medium Usage</v>
      </c>
      <c r="AE18" t="str">
        <f>IF(tbl_Customers[[#This Row],[total_intl_calls]]&lt;=5,"Low Calls", IF(tbl_Customers[[#This Row],[total_intl_calls]]&lt;=10, "Medium Calls", "High Calls"))</f>
        <v>Low Calls</v>
      </c>
      <c r="AF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 s="36" t="str">
        <f>IF(tbl_Customers[[#This Row],[Churn_Risk_Score]]&gt;=10,"High Risk", IF(tbl_Customers[[#This Row],[Churn_Risk_Score]]&gt;=5,"Medium Risk","Low Risk"))</f>
        <v>Low Risk</v>
      </c>
    </row>
    <row r="19" spans="1:33" x14ac:dyDescent="0.35">
      <c r="A19">
        <v>18</v>
      </c>
      <c r="B19" t="s">
        <v>41</v>
      </c>
      <c r="C19">
        <v>77</v>
      </c>
      <c r="D19" t="s">
        <v>25</v>
      </c>
      <c r="E19" t="s">
        <v>22</v>
      </c>
      <c r="F19" t="s">
        <v>22</v>
      </c>
      <c r="G19">
        <v>0</v>
      </c>
      <c r="H19">
        <v>62.4</v>
      </c>
      <c r="I19">
        <v>89</v>
      </c>
      <c r="J19">
        <v>10.61</v>
      </c>
      <c r="K19">
        <v>169.9</v>
      </c>
      <c r="L19">
        <v>121</v>
      </c>
      <c r="M19">
        <v>14.44</v>
      </c>
      <c r="N19">
        <v>209.6</v>
      </c>
      <c r="O19">
        <v>64</v>
      </c>
      <c r="P19">
        <v>9.43</v>
      </c>
      <c r="Q19">
        <v>5.7</v>
      </c>
      <c r="R19">
        <v>6</v>
      </c>
      <c r="S19">
        <v>1.54</v>
      </c>
      <c r="T19">
        <v>5</v>
      </c>
      <c r="U19" t="s">
        <v>23</v>
      </c>
      <c r="V19">
        <f>IF(tbl_Customers[[#This Row],[churn]] = "yes", 1, 0)</f>
        <v>1</v>
      </c>
      <c r="W19" t="str">
        <f>IF(tbl_Customers[[#This Row],[number_customer_service_calls]] &lt;= 1, "0-1 Calls", IF(tbl_Customers[[#This Row],[number_customer_service_calls]] &lt;= 3, "2-3 Calls", IF(tbl_Customers[[#This Row],[number_customer_service_calls]] &lt;=5, "4-5 Calls", "6+ Calls")))</f>
        <v>4-5 Calls</v>
      </c>
      <c r="X19" t="str">
        <f>IF(tbl_Customers[[#This Row],[account_length]] &lt;= 50, "0-50", IF(tbl_Customers[[#This Row],[account_length]] &lt;=100, "51-100", IF(tbl_Customers[[#This Row],[account_length]] &lt;= 150, "101-150", "151+")))</f>
        <v>51-100</v>
      </c>
      <c r="Y19" t="str">
        <f>IF(tbl_Customers[[#This Row],[total_intl_charge]] &lt;= 3, "Low Charges", "High Charges")</f>
        <v>Low Charges</v>
      </c>
      <c r="Z19" t="str">
        <f>IF(tbl_Customers[[#This Row],[total_eve_calls]]&lt;=80,"Low Calls",
IF(tbl_Customers[[#This Row],[total_eve_calls]]&lt;=120,"Medium Calls","High Calls"))</f>
        <v>High Calls</v>
      </c>
      <c r="AA19" t="str">
        <f>IF(tbl_Customers[[#This Row],[total_eve_charge]]&lt;=15,"Low Charges",
IF(tbl_Customers[[#This Row],[total_eve_charge]]&lt;=20,"Medium Charges","High Charges"))</f>
        <v>Low Charges</v>
      </c>
      <c r="AB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 t="str">
        <f>IF(tbl_Customers[[#This Row],[number_vmail_messages]] = 0, "No Usage", IF(tbl_Customers[[#This Row],[number_vmail_messages]] &lt;= 20, "Low Usage", IF(tbl_Customers[[#This Row],[number_vmail_messages]] &lt;= 40, "Medium Usgae", "High Usage")))</f>
        <v>No Usage</v>
      </c>
      <c r="AD19" t="str">
        <f>IF(tbl_Customers[[#This Row],[total_day_minutes]]&lt;=150,"Low Usage", IF(tbl_Customers[[#This Row],[total_day_minutes]]&lt;=200,"Medium Usage", IF(tbl_Customers[[#This Row],[total_day_minutes]]&lt;=250,"High Usage","Very High Usage")))</f>
        <v>Low Usage</v>
      </c>
      <c r="AE19" t="str">
        <f>IF(tbl_Customers[[#This Row],[total_intl_calls]]&lt;=5,"Low Calls", IF(tbl_Customers[[#This Row],[total_intl_calls]]&lt;=10, "Medium Calls", "High Calls"))</f>
        <v>Medium Calls</v>
      </c>
      <c r="AF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 s="36" t="str">
        <f>IF(tbl_Customers[[#This Row],[Churn_Risk_Score]]&gt;=10,"High Risk", IF(tbl_Customers[[#This Row],[Churn_Risk_Score]]&gt;=5,"Medium Risk","Low Risk"))</f>
        <v>Medium Risk</v>
      </c>
    </row>
    <row r="20" spans="1:33" x14ac:dyDescent="0.35">
      <c r="A20">
        <v>19</v>
      </c>
      <c r="B20" t="s">
        <v>42</v>
      </c>
      <c r="C20">
        <v>130</v>
      </c>
      <c r="D20" t="s">
        <v>21</v>
      </c>
      <c r="E20" t="s">
        <v>22</v>
      </c>
      <c r="F20" t="s">
        <v>22</v>
      </c>
      <c r="G20">
        <v>0</v>
      </c>
      <c r="H20">
        <v>183</v>
      </c>
      <c r="I20">
        <v>112</v>
      </c>
      <c r="J20">
        <v>31.11</v>
      </c>
      <c r="K20">
        <v>72.900000000000006</v>
      </c>
      <c r="L20">
        <v>99</v>
      </c>
      <c r="M20">
        <v>6.2</v>
      </c>
      <c r="N20">
        <v>181.8</v>
      </c>
      <c r="O20">
        <v>78</v>
      </c>
      <c r="P20">
        <v>8.18</v>
      </c>
      <c r="Q20">
        <v>9.5</v>
      </c>
      <c r="R20">
        <v>19</v>
      </c>
      <c r="S20">
        <v>2.57</v>
      </c>
      <c r="T20">
        <v>0</v>
      </c>
      <c r="U20" t="s">
        <v>22</v>
      </c>
      <c r="V20">
        <f>IF(tbl_Customers[[#This Row],[churn]] = "yes", 1, 0)</f>
        <v>0</v>
      </c>
      <c r="W20" t="str">
        <f>IF(tbl_Customers[[#This Row],[number_customer_service_calls]] &lt;= 1, "0-1 Calls", IF(tbl_Customers[[#This Row],[number_customer_service_calls]] &lt;= 3, "2-3 Calls", IF(tbl_Customers[[#This Row],[number_customer_service_calls]] &lt;=5, "4-5 Calls", "6+ Calls")))</f>
        <v>0-1 Calls</v>
      </c>
      <c r="X20" t="str">
        <f>IF(tbl_Customers[[#This Row],[account_length]] &lt;= 50, "0-50", IF(tbl_Customers[[#This Row],[account_length]] &lt;=100, "51-100", IF(tbl_Customers[[#This Row],[account_length]] &lt;= 150, "101-150", "151+")))</f>
        <v>101-150</v>
      </c>
      <c r="Y20" t="str">
        <f>IF(tbl_Customers[[#This Row],[total_intl_charge]] &lt;= 3, "Low Charges", "High Charges")</f>
        <v>Low Charges</v>
      </c>
      <c r="Z20" t="str">
        <f>IF(tbl_Customers[[#This Row],[total_eve_calls]]&lt;=80,"Low Calls",
IF(tbl_Customers[[#This Row],[total_eve_calls]]&lt;=120,"Medium Calls","High Calls"))</f>
        <v>Medium Calls</v>
      </c>
      <c r="AA20" t="str">
        <f>IF(tbl_Customers[[#This Row],[total_eve_charge]]&lt;=15,"Low Charges",
IF(tbl_Customers[[#This Row],[total_eve_charge]]&lt;=20,"Medium Charges","High Charges"))</f>
        <v>Low Charges</v>
      </c>
      <c r="AB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 t="str">
        <f>IF(tbl_Customers[[#This Row],[number_vmail_messages]] = 0, "No Usage", IF(tbl_Customers[[#This Row],[number_vmail_messages]] &lt;= 20, "Low Usage", IF(tbl_Customers[[#This Row],[number_vmail_messages]] &lt;= 40, "Medium Usgae", "High Usage")))</f>
        <v>No Usage</v>
      </c>
      <c r="AD20" t="str">
        <f>IF(tbl_Customers[[#This Row],[total_day_minutes]]&lt;=150,"Low Usage", IF(tbl_Customers[[#This Row],[total_day_minutes]]&lt;=200,"Medium Usage", IF(tbl_Customers[[#This Row],[total_day_minutes]]&lt;=250,"High Usage","Very High Usage")))</f>
        <v>Medium Usage</v>
      </c>
      <c r="AE20" t="str">
        <f>IF(tbl_Customers[[#This Row],[total_intl_calls]]&lt;=5,"Low Calls", IF(tbl_Customers[[#This Row],[total_intl_calls]]&lt;=10, "Medium Calls", "High Calls"))</f>
        <v>High Calls</v>
      </c>
      <c r="AF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 s="36" t="str">
        <f>IF(tbl_Customers[[#This Row],[Churn_Risk_Score]]&gt;=10,"High Risk", IF(tbl_Customers[[#This Row],[Churn_Risk_Score]]&gt;=5,"Medium Risk","Low Risk"))</f>
        <v>Low Risk</v>
      </c>
    </row>
    <row r="21" spans="1:33" x14ac:dyDescent="0.35">
      <c r="A21">
        <v>20</v>
      </c>
      <c r="B21" t="s">
        <v>43</v>
      </c>
      <c r="C21">
        <v>111</v>
      </c>
      <c r="D21" t="s">
        <v>21</v>
      </c>
      <c r="E21" t="s">
        <v>22</v>
      </c>
      <c r="F21" t="s">
        <v>22</v>
      </c>
      <c r="G21">
        <v>0</v>
      </c>
      <c r="H21">
        <v>110.4</v>
      </c>
      <c r="I21">
        <v>103</v>
      </c>
      <c r="J21">
        <v>18.77</v>
      </c>
      <c r="K21">
        <v>137.30000000000001</v>
      </c>
      <c r="L21">
        <v>102</v>
      </c>
      <c r="M21">
        <v>11.67</v>
      </c>
      <c r="N21">
        <v>189.6</v>
      </c>
      <c r="O21">
        <v>105</v>
      </c>
      <c r="P21">
        <v>8.5299999999999994</v>
      </c>
      <c r="Q21">
        <v>7.7</v>
      </c>
      <c r="R21">
        <v>6</v>
      </c>
      <c r="S21">
        <v>2.08</v>
      </c>
      <c r="T21">
        <v>2</v>
      </c>
      <c r="U21" t="s">
        <v>22</v>
      </c>
      <c r="V21">
        <f>IF(tbl_Customers[[#This Row],[churn]] = "yes", 1, 0)</f>
        <v>0</v>
      </c>
      <c r="W21" t="str">
        <f>IF(tbl_Customers[[#This Row],[number_customer_service_calls]] &lt;= 1, "0-1 Calls", IF(tbl_Customers[[#This Row],[number_customer_service_calls]] &lt;= 3, "2-3 Calls", IF(tbl_Customers[[#This Row],[number_customer_service_calls]] &lt;=5, "4-5 Calls", "6+ Calls")))</f>
        <v>2-3 Calls</v>
      </c>
      <c r="X21" t="str">
        <f>IF(tbl_Customers[[#This Row],[account_length]] &lt;= 50, "0-50", IF(tbl_Customers[[#This Row],[account_length]] &lt;=100, "51-100", IF(tbl_Customers[[#This Row],[account_length]] &lt;= 150, "101-150", "151+")))</f>
        <v>101-150</v>
      </c>
      <c r="Y21" t="str">
        <f>IF(tbl_Customers[[#This Row],[total_intl_charge]] &lt;= 3, "Low Charges", "High Charges")</f>
        <v>Low Charges</v>
      </c>
      <c r="Z21" t="str">
        <f>IF(tbl_Customers[[#This Row],[total_eve_calls]]&lt;=80,"Low Calls",
IF(tbl_Customers[[#This Row],[total_eve_calls]]&lt;=120,"Medium Calls","High Calls"))</f>
        <v>Medium Calls</v>
      </c>
      <c r="AA21" t="str">
        <f>IF(tbl_Customers[[#This Row],[total_eve_charge]]&lt;=15,"Low Charges",
IF(tbl_Customers[[#This Row],[total_eve_charge]]&lt;=20,"Medium Charges","High Charges"))</f>
        <v>Low Charges</v>
      </c>
      <c r="AB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 t="str">
        <f>IF(tbl_Customers[[#This Row],[number_vmail_messages]] = 0, "No Usage", IF(tbl_Customers[[#This Row],[number_vmail_messages]] &lt;= 20, "Low Usage", IF(tbl_Customers[[#This Row],[number_vmail_messages]] &lt;= 40, "Medium Usgae", "High Usage")))</f>
        <v>No Usage</v>
      </c>
      <c r="AD21" t="str">
        <f>IF(tbl_Customers[[#This Row],[total_day_minutes]]&lt;=150,"Low Usage", IF(tbl_Customers[[#This Row],[total_day_minutes]]&lt;=200,"Medium Usage", IF(tbl_Customers[[#This Row],[total_day_minutes]]&lt;=250,"High Usage","Very High Usage")))</f>
        <v>Low Usage</v>
      </c>
      <c r="AE21" t="str">
        <f>IF(tbl_Customers[[#This Row],[total_intl_calls]]&lt;=5,"Low Calls", IF(tbl_Customers[[#This Row],[total_intl_calls]]&lt;=10, "Medium Calls", "High Calls"))</f>
        <v>Medium Calls</v>
      </c>
      <c r="AF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 s="36" t="str">
        <f>IF(tbl_Customers[[#This Row],[Churn_Risk_Score]]&gt;=10,"High Risk", IF(tbl_Customers[[#This Row],[Churn_Risk_Score]]&gt;=5,"Medium Risk","Low Risk"))</f>
        <v>Low Risk</v>
      </c>
    </row>
    <row r="22" spans="1:33" x14ac:dyDescent="0.35">
      <c r="A22">
        <v>21</v>
      </c>
      <c r="B22" t="s">
        <v>38</v>
      </c>
      <c r="C22">
        <v>132</v>
      </c>
      <c r="D22" t="s">
        <v>28</v>
      </c>
      <c r="E22" t="s">
        <v>22</v>
      </c>
      <c r="F22" t="s">
        <v>22</v>
      </c>
      <c r="G22">
        <v>0</v>
      </c>
      <c r="H22">
        <v>81.099999999999994</v>
      </c>
      <c r="I22">
        <v>86</v>
      </c>
      <c r="J22">
        <v>13.79</v>
      </c>
      <c r="K22">
        <v>245.2</v>
      </c>
      <c r="L22">
        <v>72</v>
      </c>
      <c r="M22">
        <v>20.84</v>
      </c>
      <c r="N22">
        <v>237</v>
      </c>
      <c r="O22">
        <v>115</v>
      </c>
      <c r="P22">
        <v>10.67</v>
      </c>
      <c r="Q22">
        <v>10.3</v>
      </c>
      <c r="R22">
        <v>2</v>
      </c>
      <c r="S22">
        <v>2.78</v>
      </c>
      <c r="T22">
        <v>0</v>
      </c>
      <c r="U22" t="s">
        <v>22</v>
      </c>
      <c r="V22">
        <f>IF(tbl_Customers[[#This Row],[churn]] = "yes", 1, 0)</f>
        <v>0</v>
      </c>
      <c r="W22" t="str">
        <f>IF(tbl_Customers[[#This Row],[number_customer_service_calls]] &lt;= 1, "0-1 Calls", IF(tbl_Customers[[#This Row],[number_customer_service_calls]] &lt;= 3, "2-3 Calls", IF(tbl_Customers[[#This Row],[number_customer_service_calls]] &lt;=5, "4-5 Calls", "6+ Calls")))</f>
        <v>0-1 Calls</v>
      </c>
      <c r="X22" t="str">
        <f>IF(tbl_Customers[[#This Row],[account_length]] &lt;= 50, "0-50", IF(tbl_Customers[[#This Row],[account_length]] &lt;=100, "51-100", IF(tbl_Customers[[#This Row],[account_length]] &lt;= 150, "101-150", "151+")))</f>
        <v>101-150</v>
      </c>
      <c r="Y22" t="str">
        <f>IF(tbl_Customers[[#This Row],[total_intl_charge]] &lt;= 3, "Low Charges", "High Charges")</f>
        <v>Low Charges</v>
      </c>
      <c r="Z22" t="str">
        <f>IF(tbl_Customers[[#This Row],[total_eve_calls]]&lt;=80,"Low Calls",
IF(tbl_Customers[[#This Row],[total_eve_calls]]&lt;=120,"Medium Calls","High Calls"))</f>
        <v>Low Calls</v>
      </c>
      <c r="AA22" t="str">
        <f>IF(tbl_Customers[[#This Row],[total_eve_charge]]&lt;=15,"Low Charges",
IF(tbl_Customers[[#This Row],[total_eve_charge]]&lt;=20,"Medium Charges","High Charges"))</f>
        <v>High Charges</v>
      </c>
      <c r="AB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 t="str">
        <f>IF(tbl_Customers[[#This Row],[number_vmail_messages]] = 0, "No Usage", IF(tbl_Customers[[#This Row],[number_vmail_messages]] &lt;= 20, "Low Usage", IF(tbl_Customers[[#This Row],[number_vmail_messages]] &lt;= 40, "Medium Usgae", "High Usage")))</f>
        <v>No Usage</v>
      </c>
      <c r="AD22" t="str">
        <f>IF(tbl_Customers[[#This Row],[total_day_minutes]]&lt;=150,"Low Usage", IF(tbl_Customers[[#This Row],[total_day_minutes]]&lt;=200,"Medium Usage", IF(tbl_Customers[[#This Row],[total_day_minutes]]&lt;=250,"High Usage","Very High Usage")))</f>
        <v>Low Usage</v>
      </c>
      <c r="AE22" t="str">
        <f>IF(tbl_Customers[[#This Row],[total_intl_calls]]&lt;=5,"Low Calls", IF(tbl_Customers[[#This Row],[total_intl_calls]]&lt;=10, "Medium Calls", "High Calls"))</f>
        <v>Low Calls</v>
      </c>
      <c r="AF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 s="36" t="str">
        <f>IF(tbl_Customers[[#This Row],[Churn_Risk_Score]]&gt;=10,"High Risk", IF(tbl_Customers[[#This Row],[Churn_Risk_Score]]&gt;=5,"Medium Risk","Low Risk"))</f>
        <v>Low Risk</v>
      </c>
    </row>
    <row r="23" spans="1:33" x14ac:dyDescent="0.35">
      <c r="A23">
        <v>22</v>
      </c>
      <c r="B23" t="s">
        <v>44</v>
      </c>
      <c r="C23">
        <v>57</v>
      </c>
      <c r="D23" t="s">
        <v>25</v>
      </c>
      <c r="E23" t="s">
        <v>22</v>
      </c>
      <c r="F23" t="s">
        <v>23</v>
      </c>
      <c r="G23">
        <v>39</v>
      </c>
      <c r="H23">
        <v>213</v>
      </c>
      <c r="I23">
        <v>115</v>
      </c>
      <c r="J23">
        <v>36.21</v>
      </c>
      <c r="K23">
        <v>191.1</v>
      </c>
      <c r="L23">
        <v>112</v>
      </c>
      <c r="M23">
        <v>16.239999999999998</v>
      </c>
      <c r="N23">
        <v>182.7</v>
      </c>
      <c r="O23">
        <v>115</v>
      </c>
      <c r="P23">
        <v>8.2200000000000006</v>
      </c>
      <c r="Q23">
        <v>9.5</v>
      </c>
      <c r="R23">
        <v>3</v>
      </c>
      <c r="S23">
        <v>2.57</v>
      </c>
      <c r="T23">
        <v>0</v>
      </c>
      <c r="U23" t="s">
        <v>22</v>
      </c>
      <c r="V23">
        <f>IF(tbl_Customers[[#This Row],[churn]] = "yes", 1, 0)</f>
        <v>0</v>
      </c>
      <c r="W23" t="str">
        <f>IF(tbl_Customers[[#This Row],[number_customer_service_calls]] &lt;= 1, "0-1 Calls", IF(tbl_Customers[[#This Row],[number_customer_service_calls]] &lt;= 3, "2-3 Calls", IF(tbl_Customers[[#This Row],[number_customer_service_calls]] &lt;=5, "4-5 Calls", "6+ Calls")))</f>
        <v>0-1 Calls</v>
      </c>
      <c r="X23" t="str">
        <f>IF(tbl_Customers[[#This Row],[account_length]] &lt;= 50, "0-50", IF(tbl_Customers[[#This Row],[account_length]] &lt;=100, "51-100", IF(tbl_Customers[[#This Row],[account_length]] &lt;= 150, "101-150", "151+")))</f>
        <v>51-100</v>
      </c>
      <c r="Y23" t="str">
        <f>IF(tbl_Customers[[#This Row],[total_intl_charge]] &lt;= 3, "Low Charges", "High Charges")</f>
        <v>Low Charges</v>
      </c>
      <c r="Z23" t="str">
        <f>IF(tbl_Customers[[#This Row],[total_eve_calls]]&lt;=80,"Low Calls",
IF(tbl_Customers[[#This Row],[total_eve_calls]]&lt;=120,"Medium Calls","High Calls"))</f>
        <v>Medium Calls</v>
      </c>
      <c r="AA23" t="str">
        <f>IF(tbl_Customers[[#This Row],[total_eve_charge]]&lt;=15,"Low Charges",
IF(tbl_Customers[[#This Row],[total_eve_charge]]&lt;=20,"Medium Charges","High Charges"))</f>
        <v>Medium Charges</v>
      </c>
      <c r="AB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 t="str">
        <f>IF(tbl_Customers[[#This Row],[number_vmail_messages]] = 0, "No Usage", IF(tbl_Customers[[#This Row],[number_vmail_messages]] &lt;= 20, "Low Usage", IF(tbl_Customers[[#This Row],[number_vmail_messages]] &lt;= 40, "Medium Usgae", "High Usage")))</f>
        <v>Medium Usgae</v>
      </c>
      <c r="AD23" t="str">
        <f>IF(tbl_Customers[[#This Row],[total_day_minutes]]&lt;=150,"Low Usage", IF(tbl_Customers[[#This Row],[total_day_minutes]]&lt;=200,"Medium Usage", IF(tbl_Customers[[#This Row],[total_day_minutes]]&lt;=250,"High Usage","Very High Usage")))</f>
        <v>High Usage</v>
      </c>
      <c r="AE23" t="str">
        <f>IF(tbl_Customers[[#This Row],[total_intl_calls]]&lt;=5,"Low Calls", IF(tbl_Customers[[#This Row],[total_intl_calls]]&lt;=10, "Medium Calls", "High Calls"))</f>
        <v>Low Calls</v>
      </c>
      <c r="AF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 s="36" t="str">
        <f>IF(tbl_Customers[[#This Row],[Churn_Risk_Score]]&gt;=10,"High Risk", IF(tbl_Customers[[#This Row],[Churn_Risk_Score]]&gt;=5,"Medium Risk","Low Risk"))</f>
        <v>Low Risk</v>
      </c>
    </row>
    <row r="24" spans="1:33" x14ac:dyDescent="0.35">
      <c r="A24">
        <v>23</v>
      </c>
      <c r="B24" t="s">
        <v>35</v>
      </c>
      <c r="C24">
        <v>54</v>
      </c>
      <c r="D24" t="s">
        <v>25</v>
      </c>
      <c r="E24" t="s">
        <v>22</v>
      </c>
      <c r="F24" t="s">
        <v>22</v>
      </c>
      <c r="G24">
        <v>0</v>
      </c>
      <c r="H24">
        <v>134.30000000000001</v>
      </c>
      <c r="I24">
        <v>73</v>
      </c>
      <c r="J24">
        <v>22.83</v>
      </c>
      <c r="K24">
        <v>155.5</v>
      </c>
      <c r="L24">
        <v>100</v>
      </c>
      <c r="M24">
        <v>13.22</v>
      </c>
      <c r="N24">
        <v>102.1</v>
      </c>
      <c r="O24">
        <v>68</v>
      </c>
      <c r="P24">
        <v>4.59</v>
      </c>
      <c r="Q24">
        <v>14.7</v>
      </c>
      <c r="R24">
        <v>4</v>
      </c>
      <c r="S24">
        <v>3.97</v>
      </c>
      <c r="T24">
        <v>3</v>
      </c>
      <c r="U24" t="s">
        <v>22</v>
      </c>
      <c r="V24">
        <f>IF(tbl_Customers[[#This Row],[churn]] = "yes", 1, 0)</f>
        <v>0</v>
      </c>
      <c r="W24" t="str">
        <f>IF(tbl_Customers[[#This Row],[number_customer_service_calls]] &lt;= 1, "0-1 Calls", IF(tbl_Customers[[#This Row],[number_customer_service_calls]] &lt;= 3, "2-3 Calls", IF(tbl_Customers[[#This Row],[number_customer_service_calls]] &lt;=5, "4-5 Calls", "6+ Calls")))</f>
        <v>2-3 Calls</v>
      </c>
      <c r="X24" t="str">
        <f>IF(tbl_Customers[[#This Row],[account_length]] &lt;= 50, "0-50", IF(tbl_Customers[[#This Row],[account_length]] &lt;=100, "51-100", IF(tbl_Customers[[#This Row],[account_length]] &lt;= 150, "101-150", "151+")))</f>
        <v>51-100</v>
      </c>
      <c r="Y24" t="str">
        <f>IF(tbl_Customers[[#This Row],[total_intl_charge]] &lt;= 3, "Low Charges", "High Charges")</f>
        <v>High Charges</v>
      </c>
      <c r="Z24" t="str">
        <f>IF(tbl_Customers[[#This Row],[total_eve_calls]]&lt;=80,"Low Calls",
IF(tbl_Customers[[#This Row],[total_eve_calls]]&lt;=120,"Medium Calls","High Calls"))</f>
        <v>Medium Calls</v>
      </c>
      <c r="AA24" t="str">
        <f>IF(tbl_Customers[[#This Row],[total_eve_charge]]&lt;=15,"Low Charges",
IF(tbl_Customers[[#This Row],[total_eve_charge]]&lt;=20,"Medium Charges","High Charges"))</f>
        <v>Low Charges</v>
      </c>
      <c r="AB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 t="str">
        <f>IF(tbl_Customers[[#This Row],[number_vmail_messages]] = 0, "No Usage", IF(tbl_Customers[[#This Row],[number_vmail_messages]] &lt;= 20, "Low Usage", IF(tbl_Customers[[#This Row],[number_vmail_messages]] &lt;= 40, "Medium Usgae", "High Usage")))</f>
        <v>No Usage</v>
      </c>
      <c r="AD24" t="str">
        <f>IF(tbl_Customers[[#This Row],[total_day_minutes]]&lt;=150,"Low Usage", IF(tbl_Customers[[#This Row],[total_day_minutes]]&lt;=200,"Medium Usage", IF(tbl_Customers[[#This Row],[total_day_minutes]]&lt;=250,"High Usage","Very High Usage")))</f>
        <v>Low Usage</v>
      </c>
      <c r="AE24" t="str">
        <f>IF(tbl_Customers[[#This Row],[total_intl_calls]]&lt;=5,"Low Calls", IF(tbl_Customers[[#This Row],[total_intl_calls]]&lt;=10, "Medium Calls", "High Calls"))</f>
        <v>Low Calls</v>
      </c>
      <c r="AF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 s="36" t="str">
        <f>IF(tbl_Customers[[#This Row],[Churn_Risk_Score]]&gt;=10,"High Risk", IF(tbl_Customers[[#This Row],[Churn_Risk_Score]]&gt;=5,"Medium Risk","Low Risk"))</f>
        <v>Low Risk</v>
      </c>
    </row>
    <row r="25" spans="1:33" x14ac:dyDescent="0.35">
      <c r="A25">
        <v>24</v>
      </c>
      <c r="B25" t="s">
        <v>29</v>
      </c>
      <c r="C25">
        <v>20</v>
      </c>
      <c r="D25" t="s">
        <v>21</v>
      </c>
      <c r="E25" t="s">
        <v>22</v>
      </c>
      <c r="F25" t="s">
        <v>22</v>
      </c>
      <c r="G25">
        <v>0</v>
      </c>
      <c r="H25">
        <v>190</v>
      </c>
      <c r="I25">
        <v>109</v>
      </c>
      <c r="J25">
        <v>32.299999999999997</v>
      </c>
      <c r="K25">
        <v>258.2</v>
      </c>
      <c r="L25">
        <v>84</v>
      </c>
      <c r="M25">
        <v>21.95</v>
      </c>
      <c r="N25">
        <v>181.5</v>
      </c>
      <c r="O25">
        <v>102</v>
      </c>
      <c r="P25">
        <v>8.17</v>
      </c>
      <c r="Q25">
        <v>6.3</v>
      </c>
      <c r="R25">
        <v>6</v>
      </c>
      <c r="S25">
        <v>1.7</v>
      </c>
      <c r="T25">
        <v>0</v>
      </c>
      <c r="U25" t="s">
        <v>22</v>
      </c>
      <c r="V25">
        <f>IF(tbl_Customers[[#This Row],[churn]] = "yes", 1, 0)</f>
        <v>0</v>
      </c>
      <c r="W25" t="str">
        <f>IF(tbl_Customers[[#This Row],[number_customer_service_calls]] &lt;= 1, "0-1 Calls", IF(tbl_Customers[[#This Row],[number_customer_service_calls]] &lt;= 3, "2-3 Calls", IF(tbl_Customers[[#This Row],[number_customer_service_calls]] &lt;=5, "4-5 Calls", "6+ Calls")))</f>
        <v>0-1 Calls</v>
      </c>
      <c r="X25" t="str">
        <f>IF(tbl_Customers[[#This Row],[account_length]] &lt;= 50, "0-50", IF(tbl_Customers[[#This Row],[account_length]] &lt;=100, "51-100", IF(tbl_Customers[[#This Row],[account_length]] &lt;= 150, "101-150", "151+")))</f>
        <v>0-50</v>
      </c>
      <c r="Y25" t="str">
        <f>IF(tbl_Customers[[#This Row],[total_intl_charge]] &lt;= 3, "Low Charges", "High Charges")</f>
        <v>Low Charges</v>
      </c>
      <c r="Z25" t="str">
        <f>IF(tbl_Customers[[#This Row],[total_eve_calls]]&lt;=80,"Low Calls",
IF(tbl_Customers[[#This Row],[total_eve_calls]]&lt;=120,"Medium Calls","High Calls"))</f>
        <v>Medium Calls</v>
      </c>
      <c r="AA25" t="str">
        <f>IF(tbl_Customers[[#This Row],[total_eve_charge]]&lt;=15,"Low Charges",
IF(tbl_Customers[[#This Row],[total_eve_charge]]&lt;=20,"Medium Charges","High Charges"))</f>
        <v>High Charges</v>
      </c>
      <c r="AB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 t="str">
        <f>IF(tbl_Customers[[#This Row],[number_vmail_messages]] = 0, "No Usage", IF(tbl_Customers[[#This Row],[number_vmail_messages]] &lt;= 20, "Low Usage", IF(tbl_Customers[[#This Row],[number_vmail_messages]] &lt;= 40, "Medium Usgae", "High Usage")))</f>
        <v>No Usage</v>
      </c>
      <c r="AD25" t="str">
        <f>IF(tbl_Customers[[#This Row],[total_day_minutes]]&lt;=150,"Low Usage", IF(tbl_Customers[[#This Row],[total_day_minutes]]&lt;=200,"Medium Usage", IF(tbl_Customers[[#This Row],[total_day_minutes]]&lt;=250,"High Usage","Very High Usage")))</f>
        <v>Medium Usage</v>
      </c>
      <c r="AE25" t="str">
        <f>IF(tbl_Customers[[#This Row],[total_intl_calls]]&lt;=5,"Low Calls", IF(tbl_Customers[[#This Row],[total_intl_calls]]&lt;=10, "Medium Calls", "High Calls"))</f>
        <v>Medium Calls</v>
      </c>
      <c r="AF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 s="36" t="str">
        <f>IF(tbl_Customers[[#This Row],[Churn_Risk_Score]]&gt;=10,"High Risk", IF(tbl_Customers[[#This Row],[Churn_Risk_Score]]&gt;=5,"Medium Risk","Low Risk"))</f>
        <v>Low Risk</v>
      </c>
    </row>
    <row r="26" spans="1:33" x14ac:dyDescent="0.35">
      <c r="A26">
        <v>25</v>
      </c>
      <c r="B26" t="s">
        <v>45</v>
      </c>
      <c r="C26">
        <v>49</v>
      </c>
      <c r="D26" t="s">
        <v>28</v>
      </c>
      <c r="E26" t="s">
        <v>22</v>
      </c>
      <c r="F26" t="s">
        <v>22</v>
      </c>
      <c r="G26">
        <v>0</v>
      </c>
      <c r="H26">
        <v>119.3</v>
      </c>
      <c r="I26">
        <v>117</v>
      </c>
      <c r="J26">
        <v>20.28</v>
      </c>
      <c r="K26">
        <v>215.1</v>
      </c>
      <c r="L26">
        <v>109</v>
      </c>
      <c r="M26">
        <v>18.28</v>
      </c>
      <c r="N26">
        <v>178.7</v>
      </c>
      <c r="O26">
        <v>90</v>
      </c>
      <c r="P26">
        <v>8.0399999999999991</v>
      </c>
      <c r="Q26">
        <v>11.1</v>
      </c>
      <c r="R26">
        <v>1</v>
      </c>
      <c r="S26">
        <v>3</v>
      </c>
      <c r="T26">
        <v>1</v>
      </c>
      <c r="U26" t="s">
        <v>22</v>
      </c>
      <c r="V26">
        <f>IF(tbl_Customers[[#This Row],[churn]] = "yes", 1, 0)</f>
        <v>0</v>
      </c>
      <c r="W26" t="str">
        <f>IF(tbl_Customers[[#This Row],[number_customer_service_calls]] &lt;= 1, "0-1 Calls", IF(tbl_Customers[[#This Row],[number_customer_service_calls]] &lt;= 3, "2-3 Calls", IF(tbl_Customers[[#This Row],[number_customer_service_calls]] &lt;=5, "4-5 Calls", "6+ Calls")))</f>
        <v>0-1 Calls</v>
      </c>
      <c r="X26" t="str">
        <f>IF(tbl_Customers[[#This Row],[account_length]] &lt;= 50, "0-50", IF(tbl_Customers[[#This Row],[account_length]] &lt;=100, "51-100", IF(tbl_Customers[[#This Row],[account_length]] &lt;= 150, "101-150", "151+")))</f>
        <v>0-50</v>
      </c>
      <c r="Y26" t="str">
        <f>IF(tbl_Customers[[#This Row],[total_intl_charge]] &lt;= 3, "Low Charges", "High Charges")</f>
        <v>Low Charges</v>
      </c>
      <c r="Z26" t="str">
        <f>IF(tbl_Customers[[#This Row],[total_eve_calls]]&lt;=80,"Low Calls",
IF(tbl_Customers[[#This Row],[total_eve_calls]]&lt;=120,"Medium Calls","High Calls"))</f>
        <v>Medium Calls</v>
      </c>
      <c r="AA26" t="str">
        <f>IF(tbl_Customers[[#This Row],[total_eve_charge]]&lt;=15,"Low Charges",
IF(tbl_Customers[[#This Row],[total_eve_charge]]&lt;=20,"Medium Charges","High Charges"))</f>
        <v>Medium Charges</v>
      </c>
      <c r="AB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 t="str">
        <f>IF(tbl_Customers[[#This Row],[number_vmail_messages]] = 0, "No Usage", IF(tbl_Customers[[#This Row],[number_vmail_messages]] &lt;= 20, "Low Usage", IF(tbl_Customers[[#This Row],[number_vmail_messages]] &lt;= 40, "Medium Usgae", "High Usage")))</f>
        <v>No Usage</v>
      </c>
      <c r="AD26" t="str">
        <f>IF(tbl_Customers[[#This Row],[total_day_minutes]]&lt;=150,"Low Usage", IF(tbl_Customers[[#This Row],[total_day_minutes]]&lt;=200,"Medium Usage", IF(tbl_Customers[[#This Row],[total_day_minutes]]&lt;=250,"High Usage","Very High Usage")))</f>
        <v>Low Usage</v>
      </c>
      <c r="AE26" t="str">
        <f>IF(tbl_Customers[[#This Row],[total_intl_calls]]&lt;=5,"Low Calls", IF(tbl_Customers[[#This Row],[total_intl_calls]]&lt;=10, "Medium Calls", "High Calls"))</f>
        <v>Low Calls</v>
      </c>
      <c r="AF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 s="36" t="str">
        <f>IF(tbl_Customers[[#This Row],[Churn_Risk_Score]]&gt;=10,"High Risk", IF(tbl_Customers[[#This Row],[Churn_Risk_Score]]&gt;=5,"Medium Risk","Low Risk"))</f>
        <v>Low Risk</v>
      </c>
    </row>
    <row r="27" spans="1:33" x14ac:dyDescent="0.35">
      <c r="A27">
        <v>26</v>
      </c>
      <c r="B27" t="s">
        <v>46</v>
      </c>
      <c r="C27">
        <v>75</v>
      </c>
      <c r="D27" t="s">
        <v>28</v>
      </c>
      <c r="E27" t="s">
        <v>22</v>
      </c>
      <c r="F27" t="s">
        <v>22</v>
      </c>
      <c r="G27">
        <v>0</v>
      </c>
      <c r="H27">
        <v>226.1</v>
      </c>
      <c r="I27">
        <v>105</v>
      </c>
      <c r="J27">
        <v>38.44</v>
      </c>
      <c r="K27">
        <v>201.5</v>
      </c>
      <c r="L27">
        <v>107</v>
      </c>
      <c r="M27">
        <v>17.13</v>
      </c>
      <c r="N27">
        <v>246.2</v>
      </c>
      <c r="O27">
        <v>98</v>
      </c>
      <c r="P27">
        <v>11.08</v>
      </c>
      <c r="Q27">
        <v>10.3</v>
      </c>
      <c r="R27">
        <v>5</v>
      </c>
      <c r="S27">
        <v>2.78</v>
      </c>
      <c r="T27">
        <v>1</v>
      </c>
      <c r="U27" t="s">
        <v>22</v>
      </c>
      <c r="V27">
        <f>IF(tbl_Customers[[#This Row],[churn]] = "yes", 1, 0)</f>
        <v>0</v>
      </c>
      <c r="W27" t="str">
        <f>IF(tbl_Customers[[#This Row],[number_customer_service_calls]] &lt;= 1, "0-1 Calls", IF(tbl_Customers[[#This Row],[number_customer_service_calls]] &lt;= 3, "2-3 Calls", IF(tbl_Customers[[#This Row],[number_customer_service_calls]] &lt;=5, "4-5 Calls", "6+ Calls")))</f>
        <v>0-1 Calls</v>
      </c>
      <c r="X27" t="str">
        <f>IF(tbl_Customers[[#This Row],[account_length]] &lt;= 50, "0-50", IF(tbl_Customers[[#This Row],[account_length]] &lt;=100, "51-100", IF(tbl_Customers[[#This Row],[account_length]] &lt;= 150, "101-150", "151+")))</f>
        <v>51-100</v>
      </c>
      <c r="Y27" t="str">
        <f>IF(tbl_Customers[[#This Row],[total_intl_charge]] &lt;= 3, "Low Charges", "High Charges")</f>
        <v>Low Charges</v>
      </c>
      <c r="Z27" t="str">
        <f>IF(tbl_Customers[[#This Row],[total_eve_calls]]&lt;=80,"Low Calls",
IF(tbl_Customers[[#This Row],[total_eve_calls]]&lt;=120,"Medium Calls","High Calls"))</f>
        <v>Medium Calls</v>
      </c>
      <c r="AA27" t="str">
        <f>IF(tbl_Customers[[#This Row],[total_eve_charge]]&lt;=15,"Low Charges",
IF(tbl_Customers[[#This Row],[total_eve_charge]]&lt;=20,"Medium Charges","High Charges"))</f>
        <v>Medium Charges</v>
      </c>
      <c r="AB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 t="str">
        <f>IF(tbl_Customers[[#This Row],[number_vmail_messages]] = 0, "No Usage", IF(tbl_Customers[[#This Row],[number_vmail_messages]] &lt;= 20, "Low Usage", IF(tbl_Customers[[#This Row],[number_vmail_messages]] &lt;= 40, "Medium Usgae", "High Usage")))</f>
        <v>No Usage</v>
      </c>
      <c r="AD27" t="str">
        <f>IF(tbl_Customers[[#This Row],[total_day_minutes]]&lt;=150,"Low Usage", IF(tbl_Customers[[#This Row],[total_day_minutes]]&lt;=200,"Medium Usage", IF(tbl_Customers[[#This Row],[total_day_minutes]]&lt;=250,"High Usage","Very High Usage")))</f>
        <v>High Usage</v>
      </c>
      <c r="AE27" t="str">
        <f>IF(tbl_Customers[[#This Row],[total_intl_calls]]&lt;=5,"Low Calls", IF(tbl_Customers[[#This Row],[total_intl_calls]]&lt;=10, "Medium Calls", "High Calls"))</f>
        <v>Low Calls</v>
      </c>
      <c r="AF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 s="36" t="str">
        <f>IF(tbl_Customers[[#This Row],[Churn_Risk_Score]]&gt;=10,"High Risk", IF(tbl_Customers[[#This Row],[Churn_Risk_Score]]&gt;=5,"Medium Risk","Low Risk"))</f>
        <v>Low Risk</v>
      </c>
    </row>
    <row r="28" spans="1:33" x14ac:dyDescent="0.35">
      <c r="A28">
        <v>27</v>
      </c>
      <c r="B28" t="s">
        <v>42</v>
      </c>
      <c r="C28">
        <v>12</v>
      </c>
      <c r="D28" t="s">
        <v>25</v>
      </c>
      <c r="E28" t="s">
        <v>22</v>
      </c>
      <c r="F28" t="s">
        <v>22</v>
      </c>
      <c r="G28">
        <v>0</v>
      </c>
      <c r="H28">
        <v>249.6</v>
      </c>
      <c r="I28">
        <v>118</v>
      </c>
      <c r="J28">
        <v>42.43</v>
      </c>
      <c r="K28">
        <v>252.4</v>
      </c>
      <c r="L28">
        <v>119</v>
      </c>
      <c r="M28">
        <v>21.45</v>
      </c>
      <c r="N28">
        <v>280.2</v>
      </c>
      <c r="O28">
        <v>90</v>
      </c>
      <c r="P28">
        <v>12.61</v>
      </c>
      <c r="Q28">
        <v>11.8</v>
      </c>
      <c r="R28">
        <v>3</v>
      </c>
      <c r="S28">
        <v>3.19</v>
      </c>
      <c r="T28">
        <v>1</v>
      </c>
      <c r="U28" t="s">
        <v>23</v>
      </c>
      <c r="V28">
        <f>IF(tbl_Customers[[#This Row],[churn]] = "yes", 1, 0)</f>
        <v>1</v>
      </c>
      <c r="W28" t="str">
        <f>IF(tbl_Customers[[#This Row],[number_customer_service_calls]] &lt;= 1, "0-1 Calls", IF(tbl_Customers[[#This Row],[number_customer_service_calls]] &lt;= 3, "2-3 Calls", IF(tbl_Customers[[#This Row],[number_customer_service_calls]] &lt;=5, "4-5 Calls", "6+ Calls")))</f>
        <v>0-1 Calls</v>
      </c>
      <c r="X28" t="str">
        <f>IF(tbl_Customers[[#This Row],[account_length]] &lt;= 50, "0-50", IF(tbl_Customers[[#This Row],[account_length]] &lt;=100, "51-100", IF(tbl_Customers[[#This Row],[account_length]] &lt;= 150, "101-150", "151+")))</f>
        <v>0-50</v>
      </c>
      <c r="Y28" t="str">
        <f>IF(tbl_Customers[[#This Row],[total_intl_charge]] &lt;= 3, "Low Charges", "High Charges")</f>
        <v>High Charges</v>
      </c>
      <c r="Z28" t="str">
        <f>IF(tbl_Customers[[#This Row],[total_eve_calls]]&lt;=80,"Low Calls",
IF(tbl_Customers[[#This Row],[total_eve_calls]]&lt;=120,"Medium Calls","High Calls"))</f>
        <v>Medium Calls</v>
      </c>
      <c r="AA28" t="str">
        <f>IF(tbl_Customers[[#This Row],[total_eve_charge]]&lt;=15,"Low Charges",
IF(tbl_Customers[[#This Row],[total_eve_charge]]&lt;=20,"Medium Charges","High Charges"))</f>
        <v>High Charges</v>
      </c>
      <c r="AB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 t="str">
        <f>IF(tbl_Customers[[#This Row],[number_vmail_messages]] = 0, "No Usage", IF(tbl_Customers[[#This Row],[number_vmail_messages]] &lt;= 20, "Low Usage", IF(tbl_Customers[[#This Row],[number_vmail_messages]] &lt;= 40, "Medium Usgae", "High Usage")))</f>
        <v>No Usage</v>
      </c>
      <c r="AD28" t="str">
        <f>IF(tbl_Customers[[#This Row],[total_day_minutes]]&lt;=150,"Low Usage", IF(tbl_Customers[[#This Row],[total_day_minutes]]&lt;=200,"Medium Usage", IF(tbl_Customers[[#This Row],[total_day_minutes]]&lt;=250,"High Usage","Very High Usage")))</f>
        <v>High Usage</v>
      </c>
      <c r="AE28" t="str">
        <f>IF(tbl_Customers[[#This Row],[total_intl_calls]]&lt;=5,"Low Calls", IF(tbl_Customers[[#This Row],[total_intl_calls]]&lt;=10, "Medium Calls", "High Calls"))</f>
        <v>Low Calls</v>
      </c>
      <c r="AF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 s="36" t="str">
        <f>IF(tbl_Customers[[#This Row],[Churn_Risk_Score]]&gt;=10,"High Risk", IF(tbl_Customers[[#This Row],[Churn_Risk_Score]]&gt;=5,"Medium Risk","Low Risk"))</f>
        <v>Low Risk</v>
      </c>
    </row>
    <row r="29" spans="1:33" x14ac:dyDescent="0.35">
      <c r="A29">
        <v>28</v>
      </c>
      <c r="B29" t="s">
        <v>26</v>
      </c>
      <c r="C29">
        <v>57</v>
      </c>
      <c r="D29" t="s">
        <v>25</v>
      </c>
      <c r="E29" t="s">
        <v>22</v>
      </c>
      <c r="F29" t="s">
        <v>23</v>
      </c>
      <c r="G29">
        <v>25</v>
      </c>
      <c r="H29">
        <v>176.8</v>
      </c>
      <c r="I29">
        <v>94</v>
      </c>
      <c r="J29">
        <v>30.06</v>
      </c>
      <c r="K29">
        <v>195</v>
      </c>
      <c r="L29">
        <v>75</v>
      </c>
      <c r="M29">
        <v>16.579999999999998</v>
      </c>
      <c r="N29">
        <v>213.5</v>
      </c>
      <c r="O29">
        <v>116</v>
      </c>
      <c r="P29">
        <v>9.61</v>
      </c>
      <c r="Q29">
        <v>8.3000000000000007</v>
      </c>
      <c r="R29">
        <v>4</v>
      </c>
      <c r="S29">
        <v>2.2400000000000002</v>
      </c>
      <c r="T29">
        <v>0</v>
      </c>
      <c r="U29" t="s">
        <v>22</v>
      </c>
      <c r="V29">
        <f>IF(tbl_Customers[[#This Row],[churn]] = "yes", 1, 0)</f>
        <v>0</v>
      </c>
      <c r="W29" t="str">
        <f>IF(tbl_Customers[[#This Row],[number_customer_service_calls]] &lt;= 1, "0-1 Calls", IF(tbl_Customers[[#This Row],[number_customer_service_calls]] &lt;= 3, "2-3 Calls", IF(tbl_Customers[[#This Row],[number_customer_service_calls]] &lt;=5, "4-5 Calls", "6+ Calls")))</f>
        <v>0-1 Calls</v>
      </c>
      <c r="X29" t="str">
        <f>IF(tbl_Customers[[#This Row],[account_length]] &lt;= 50, "0-50", IF(tbl_Customers[[#This Row],[account_length]] &lt;=100, "51-100", IF(tbl_Customers[[#This Row],[account_length]] &lt;= 150, "101-150", "151+")))</f>
        <v>51-100</v>
      </c>
      <c r="Y29" t="str">
        <f>IF(tbl_Customers[[#This Row],[total_intl_charge]] &lt;= 3, "Low Charges", "High Charges")</f>
        <v>Low Charges</v>
      </c>
      <c r="Z29" t="str">
        <f>IF(tbl_Customers[[#This Row],[total_eve_calls]]&lt;=80,"Low Calls",
IF(tbl_Customers[[#This Row],[total_eve_calls]]&lt;=120,"Medium Calls","High Calls"))</f>
        <v>Low Calls</v>
      </c>
      <c r="AA29" t="str">
        <f>IF(tbl_Customers[[#This Row],[total_eve_charge]]&lt;=15,"Low Charges",
IF(tbl_Customers[[#This Row],[total_eve_charge]]&lt;=20,"Medium Charges","High Charges"))</f>
        <v>Medium Charges</v>
      </c>
      <c r="AB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 t="str">
        <f>IF(tbl_Customers[[#This Row],[number_vmail_messages]] = 0, "No Usage", IF(tbl_Customers[[#This Row],[number_vmail_messages]] &lt;= 20, "Low Usage", IF(tbl_Customers[[#This Row],[number_vmail_messages]] &lt;= 40, "Medium Usgae", "High Usage")))</f>
        <v>Medium Usgae</v>
      </c>
      <c r="AD29" t="str">
        <f>IF(tbl_Customers[[#This Row],[total_day_minutes]]&lt;=150,"Low Usage", IF(tbl_Customers[[#This Row],[total_day_minutes]]&lt;=200,"Medium Usage", IF(tbl_Customers[[#This Row],[total_day_minutes]]&lt;=250,"High Usage","Very High Usage")))</f>
        <v>Medium Usage</v>
      </c>
      <c r="AE29" t="str">
        <f>IF(tbl_Customers[[#This Row],[total_intl_calls]]&lt;=5,"Low Calls", IF(tbl_Customers[[#This Row],[total_intl_calls]]&lt;=10, "Medium Calls", "High Calls"))</f>
        <v>Low Calls</v>
      </c>
      <c r="AF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 s="36" t="str">
        <f>IF(tbl_Customers[[#This Row],[Churn_Risk_Score]]&gt;=10,"High Risk", IF(tbl_Customers[[#This Row],[Churn_Risk_Score]]&gt;=5,"Medium Risk","Low Risk"))</f>
        <v>Low Risk</v>
      </c>
    </row>
    <row r="30" spans="1:33" x14ac:dyDescent="0.35">
      <c r="A30">
        <v>29</v>
      </c>
      <c r="B30" t="s">
        <v>47</v>
      </c>
      <c r="C30">
        <v>36</v>
      </c>
      <c r="D30" t="s">
        <v>25</v>
      </c>
      <c r="E30" t="s">
        <v>22</v>
      </c>
      <c r="F30" t="s">
        <v>23</v>
      </c>
      <c r="G30">
        <v>30</v>
      </c>
      <c r="H30">
        <v>146.30000000000001</v>
      </c>
      <c r="I30">
        <v>128</v>
      </c>
      <c r="J30">
        <v>24.87</v>
      </c>
      <c r="K30">
        <v>162.5</v>
      </c>
      <c r="L30">
        <v>80</v>
      </c>
      <c r="M30">
        <v>13.81</v>
      </c>
      <c r="N30">
        <v>129.30000000000001</v>
      </c>
      <c r="O30">
        <v>109</v>
      </c>
      <c r="P30">
        <v>5.82</v>
      </c>
      <c r="Q30">
        <v>14.5</v>
      </c>
      <c r="R30">
        <v>6</v>
      </c>
      <c r="S30">
        <v>3.92</v>
      </c>
      <c r="T30">
        <v>0</v>
      </c>
      <c r="U30" t="s">
        <v>22</v>
      </c>
      <c r="V30">
        <f>IF(tbl_Customers[[#This Row],[churn]] = "yes", 1, 0)</f>
        <v>0</v>
      </c>
      <c r="W30" t="str">
        <f>IF(tbl_Customers[[#This Row],[number_customer_service_calls]] &lt;= 1, "0-1 Calls", IF(tbl_Customers[[#This Row],[number_customer_service_calls]] &lt;= 3, "2-3 Calls", IF(tbl_Customers[[#This Row],[number_customer_service_calls]] &lt;=5, "4-5 Calls", "6+ Calls")))</f>
        <v>0-1 Calls</v>
      </c>
      <c r="X30" t="str">
        <f>IF(tbl_Customers[[#This Row],[account_length]] &lt;= 50, "0-50", IF(tbl_Customers[[#This Row],[account_length]] &lt;=100, "51-100", IF(tbl_Customers[[#This Row],[account_length]] &lt;= 150, "101-150", "151+")))</f>
        <v>0-50</v>
      </c>
      <c r="Y30" t="str">
        <f>IF(tbl_Customers[[#This Row],[total_intl_charge]] &lt;= 3, "Low Charges", "High Charges")</f>
        <v>High Charges</v>
      </c>
      <c r="Z30" t="str">
        <f>IF(tbl_Customers[[#This Row],[total_eve_calls]]&lt;=80,"Low Calls",
IF(tbl_Customers[[#This Row],[total_eve_calls]]&lt;=120,"Medium Calls","High Calls"))</f>
        <v>Low Calls</v>
      </c>
      <c r="AA30" t="str">
        <f>IF(tbl_Customers[[#This Row],[total_eve_charge]]&lt;=15,"Low Charges",
IF(tbl_Customers[[#This Row],[total_eve_charge]]&lt;=20,"Medium Charges","High Charges"))</f>
        <v>Low Charges</v>
      </c>
      <c r="AB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 t="str">
        <f>IF(tbl_Customers[[#This Row],[number_vmail_messages]] = 0, "No Usage", IF(tbl_Customers[[#This Row],[number_vmail_messages]] &lt;= 20, "Low Usage", IF(tbl_Customers[[#This Row],[number_vmail_messages]] &lt;= 40, "Medium Usgae", "High Usage")))</f>
        <v>Medium Usgae</v>
      </c>
      <c r="AD30" t="str">
        <f>IF(tbl_Customers[[#This Row],[total_day_minutes]]&lt;=150,"Low Usage", IF(tbl_Customers[[#This Row],[total_day_minutes]]&lt;=200,"Medium Usage", IF(tbl_Customers[[#This Row],[total_day_minutes]]&lt;=250,"High Usage","Very High Usage")))</f>
        <v>Low Usage</v>
      </c>
      <c r="AE30" t="str">
        <f>IF(tbl_Customers[[#This Row],[total_intl_calls]]&lt;=5,"Low Calls", IF(tbl_Customers[[#This Row],[total_intl_calls]]&lt;=10, "Medium Calls", "High Calls"))</f>
        <v>Medium Calls</v>
      </c>
      <c r="AF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 s="36" t="str">
        <f>IF(tbl_Customers[[#This Row],[Churn_Risk_Score]]&gt;=10,"High Risk", IF(tbl_Customers[[#This Row],[Churn_Risk_Score]]&gt;=5,"Medium Risk","Low Risk"))</f>
        <v>Low Risk</v>
      </c>
    </row>
    <row r="31" spans="1:33" x14ac:dyDescent="0.35">
      <c r="A31">
        <v>30</v>
      </c>
      <c r="B31" t="s">
        <v>27</v>
      </c>
      <c r="C31">
        <v>78</v>
      </c>
      <c r="D31" t="s">
        <v>21</v>
      </c>
      <c r="E31" t="s">
        <v>22</v>
      </c>
      <c r="F31" t="s">
        <v>22</v>
      </c>
      <c r="G31">
        <v>0</v>
      </c>
      <c r="H31">
        <v>130.80000000000001</v>
      </c>
      <c r="I31">
        <v>64</v>
      </c>
      <c r="J31">
        <v>22.24</v>
      </c>
      <c r="K31">
        <v>223.7</v>
      </c>
      <c r="L31">
        <v>116</v>
      </c>
      <c r="M31">
        <v>19.010000000000002</v>
      </c>
      <c r="N31">
        <v>227.8</v>
      </c>
      <c r="O31">
        <v>108</v>
      </c>
      <c r="P31">
        <v>10.25</v>
      </c>
      <c r="Q31">
        <v>10</v>
      </c>
      <c r="R31">
        <v>5</v>
      </c>
      <c r="S31">
        <v>2.7</v>
      </c>
      <c r="T31">
        <v>1</v>
      </c>
      <c r="U31" t="s">
        <v>22</v>
      </c>
      <c r="V31">
        <f>IF(tbl_Customers[[#This Row],[churn]] = "yes", 1, 0)</f>
        <v>0</v>
      </c>
      <c r="W31" t="str">
        <f>IF(tbl_Customers[[#This Row],[number_customer_service_calls]] &lt;= 1, "0-1 Calls", IF(tbl_Customers[[#This Row],[number_customer_service_calls]] &lt;= 3, "2-3 Calls", IF(tbl_Customers[[#This Row],[number_customer_service_calls]] &lt;=5, "4-5 Calls", "6+ Calls")))</f>
        <v>0-1 Calls</v>
      </c>
      <c r="X31" t="str">
        <f>IF(tbl_Customers[[#This Row],[account_length]] &lt;= 50, "0-50", IF(tbl_Customers[[#This Row],[account_length]] &lt;=100, "51-100", IF(tbl_Customers[[#This Row],[account_length]] &lt;= 150, "101-150", "151+")))</f>
        <v>51-100</v>
      </c>
      <c r="Y31" t="str">
        <f>IF(tbl_Customers[[#This Row],[total_intl_charge]] &lt;= 3, "Low Charges", "High Charges")</f>
        <v>Low Charges</v>
      </c>
      <c r="Z31" t="str">
        <f>IF(tbl_Customers[[#This Row],[total_eve_calls]]&lt;=80,"Low Calls",
IF(tbl_Customers[[#This Row],[total_eve_calls]]&lt;=120,"Medium Calls","High Calls"))</f>
        <v>Medium Calls</v>
      </c>
      <c r="AA31" t="str">
        <f>IF(tbl_Customers[[#This Row],[total_eve_charge]]&lt;=15,"Low Charges",
IF(tbl_Customers[[#This Row],[total_eve_charge]]&lt;=20,"Medium Charges","High Charges"))</f>
        <v>Medium Charges</v>
      </c>
      <c r="AB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 t="str">
        <f>IF(tbl_Customers[[#This Row],[number_vmail_messages]] = 0, "No Usage", IF(tbl_Customers[[#This Row],[number_vmail_messages]] &lt;= 20, "Low Usage", IF(tbl_Customers[[#This Row],[number_vmail_messages]] &lt;= 40, "Medium Usgae", "High Usage")))</f>
        <v>No Usage</v>
      </c>
      <c r="AD31" t="str">
        <f>IF(tbl_Customers[[#This Row],[total_day_minutes]]&lt;=150,"Low Usage", IF(tbl_Customers[[#This Row],[total_day_minutes]]&lt;=200,"Medium Usage", IF(tbl_Customers[[#This Row],[total_day_minutes]]&lt;=250,"High Usage","Very High Usage")))</f>
        <v>Low Usage</v>
      </c>
      <c r="AE31" t="str">
        <f>IF(tbl_Customers[[#This Row],[total_intl_calls]]&lt;=5,"Low Calls", IF(tbl_Customers[[#This Row],[total_intl_calls]]&lt;=10, "Medium Calls", "High Calls"))</f>
        <v>Low Calls</v>
      </c>
      <c r="AF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 s="36" t="str">
        <f>IF(tbl_Customers[[#This Row],[Churn_Risk_Score]]&gt;=10,"High Risk", IF(tbl_Customers[[#This Row],[Churn_Risk_Score]]&gt;=5,"Medium Risk","Low Risk"))</f>
        <v>Low Risk</v>
      </c>
    </row>
    <row r="32" spans="1:33" x14ac:dyDescent="0.35">
      <c r="A32">
        <v>31</v>
      </c>
      <c r="B32" t="s">
        <v>47</v>
      </c>
      <c r="C32">
        <v>136</v>
      </c>
      <c r="D32" t="s">
        <v>21</v>
      </c>
      <c r="E32" t="s">
        <v>23</v>
      </c>
      <c r="F32" t="s">
        <v>23</v>
      </c>
      <c r="G32">
        <v>33</v>
      </c>
      <c r="H32">
        <v>203.9</v>
      </c>
      <c r="I32">
        <v>106</v>
      </c>
      <c r="J32">
        <v>34.659999999999997</v>
      </c>
      <c r="K32">
        <v>187.6</v>
      </c>
      <c r="L32">
        <v>99</v>
      </c>
      <c r="M32">
        <v>15.95</v>
      </c>
      <c r="N32">
        <v>101.7</v>
      </c>
      <c r="O32">
        <v>107</v>
      </c>
      <c r="P32">
        <v>4.58</v>
      </c>
      <c r="Q32">
        <v>10.5</v>
      </c>
      <c r="R32">
        <v>6</v>
      </c>
      <c r="S32">
        <v>2.84</v>
      </c>
      <c r="T32">
        <v>3</v>
      </c>
      <c r="U32" t="s">
        <v>22</v>
      </c>
      <c r="V32">
        <f>IF(tbl_Customers[[#This Row],[churn]] = "yes", 1, 0)</f>
        <v>0</v>
      </c>
      <c r="W32" t="str">
        <f>IF(tbl_Customers[[#This Row],[number_customer_service_calls]] &lt;= 1, "0-1 Calls", IF(tbl_Customers[[#This Row],[number_customer_service_calls]] &lt;= 3, "2-3 Calls", IF(tbl_Customers[[#This Row],[number_customer_service_calls]] &lt;=5, "4-5 Calls", "6+ Calls")))</f>
        <v>2-3 Calls</v>
      </c>
      <c r="X32" t="str">
        <f>IF(tbl_Customers[[#This Row],[account_length]] &lt;= 50, "0-50", IF(tbl_Customers[[#This Row],[account_length]] &lt;=100, "51-100", IF(tbl_Customers[[#This Row],[account_length]] &lt;= 150, "101-150", "151+")))</f>
        <v>101-150</v>
      </c>
      <c r="Y32" t="str">
        <f>IF(tbl_Customers[[#This Row],[total_intl_charge]] &lt;= 3, "Low Charges", "High Charges")</f>
        <v>Low Charges</v>
      </c>
      <c r="Z32" t="str">
        <f>IF(tbl_Customers[[#This Row],[total_eve_calls]]&lt;=80,"Low Calls",
IF(tbl_Customers[[#This Row],[total_eve_calls]]&lt;=120,"Medium Calls","High Calls"))</f>
        <v>Medium Calls</v>
      </c>
      <c r="AA32" t="str">
        <f>IF(tbl_Customers[[#This Row],[total_eve_charge]]&lt;=15,"Low Charges",
IF(tbl_Customers[[#This Row],[total_eve_charge]]&lt;=20,"Medium Charges","High Charges"))</f>
        <v>Medium Charges</v>
      </c>
      <c r="AB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 t="str">
        <f>IF(tbl_Customers[[#This Row],[number_vmail_messages]] = 0, "No Usage", IF(tbl_Customers[[#This Row],[number_vmail_messages]] &lt;= 20, "Low Usage", IF(tbl_Customers[[#This Row],[number_vmail_messages]] &lt;= 40, "Medium Usgae", "High Usage")))</f>
        <v>Medium Usgae</v>
      </c>
      <c r="AD32" t="str">
        <f>IF(tbl_Customers[[#This Row],[total_day_minutes]]&lt;=150,"Low Usage", IF(tbl_Customers[[#This Row],[total_day_minutes]]&lt;=200,"Medium Usage", IF(tbl_Customers[[#This Row],[total_day_minutes]]&lt;=250,"High Usage","Very High Usage")))</f>
        <v>High Usage</v>
      </c>
      <c r="AE32" t="str">
        <f>IF(tbl_Customers[[#This Row],[total_intl_calls]]&lt;=5,"Low Calls", IF(tbl_Customers[[#This Row],[total_intl_calls]]&lt;=10, "Medium Calls", "High Calls"))</f>
        <v>Medium Calls</v>
      </c>
      <c r="AF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 s="36" t="str">
        <f>IF(tbl_Customers[[#This Row],[Churn_Risk_Score]]&gt;=10,"High Risk", IF(tbl_Customers[[#This Row],[Churn_Risk_Score]]&gt;=5,"Medium Risk","Low Risk"))</f>
        <v>Low Risk</v>
      </c>
    </row>
    <row r="33" spans="1:33" x14ac:dyDescent="0.35">
      <c r="A33">
        <v>32</v>
      </c>
      <c r="B33" t="s">
        <v>48</v>
      </c>
      <c r="C33">
        <v>98</v>
      </c>
      <c r="D33" t="s">
        <v>25</v>
      </c>
      <c r="E33" t="s">
        <v>22</v>
      </c>
      <c r="F33" t="s">
        <v>22</v>
      </c>
      <c r="G33">
        <v>0</v>
      </c>
      <c r="H33">
        <v>126.3</v>
      </c>
      <c r="I33">
        <v>102</v>
      </c>
      <c r="J33">
        <v>21.47</v>
      </c>
      <c r="K33">
        <v>166.8</v>
      </c>
      <c r="L33">
        <v>85</v>
      </c>
      <c r="M33">
        <v>14.18</v>
      </c>
      <c r="N33">
        <v>187.8</v>
      </c>
      <c r="O33">
        <v>135</v>
      </c>
      <c r="P33">
        <v>8.4499999999999993</v>
      </c>
      <c r="Q33">
        <v>9.4</v>
      </c>
      <c r="R33">
        <v>2</v>
      </c>
      <c r="S33">
        <v>2.54</v>
      </c>
      <c r="T33">
        <v>3</v>
      </c>
      <c r="U33" t="s">
        <v>22</v>
      </c>
      <c r="V33">
        <f>IF(tbl_Customers[[#This Row],[churn]] = "yes", 1, 0)</f>
        <v>0</v>
      </c>
      <c r="W33" t="str">
        <f>IF(tbl_Customers[[#This Row],[number_customer_service_calls]] &lt;= 1, "0-1 Calls", IF(tbl_Customers[[#This Row],[number_customer_service_calls]] &lt;= 3, "2-3 Calls", IF(tbl_Customers[[#This Row],[number_customer_service_calls]] &lt;=5, "4-5 Calls", "6+ Calls")))</f>
        <v>2-3 Calls</v>
      </c>
      <c r="X33" t="str">
        <f>IF(tbl_Customers[[#This Row],[account_length]] &lt;= 50, "0-50", IF(tbl_Customers[[#This Row],[account_length]] &lt;=100, "51-100", IF(tbl_Customers[[#This Row],[account_length]] &lt;= 150, "101-150", "151+")))</f>
        <v>51-100</v>
      </c>
      <c r="Y33" t="str">
        <f>IF(tbl_Customers[[#This Row],[total_intl_charge]] &lt;= 3, "Low Charges", "High Charges")</f>
        <v>Low Charges</v>
      </c>
      <c r="Z33" t="str">
        <f>IF(tbl_Customers[[#This Row],[total_eve_calls]]&lt;=80,"Low Calls",
IF(tbl_Customers[[#This Row],[total_eve_calls]]&lt;=120,"Medium Calls","High Calls"))</f>
        <v>Medium Calls</v>
      </c>
      <c r="AA33" t="str">
        <f>IF(tbl_Customers[[#This Row],[total_eve_charge]]&lt;=15,"Low Charges",
IF(tbl_Customers[[#This Row],[total_eve_charge]]&lt;=20,"Medium Charges","High Charges"))</f>
        <v>Low Charges</v>
      </c>
      <c r="AB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 t="str">
        <f>IF(tbl_Customers[[#This Row],[number_vmail_messages]] = 0, "No Usage", IF(tbl_Customers[[#This Row],[number_vmail_messages]] &lt;= 20, "Low Usage", IF(tbl_Customers[[#This Row],[number_vmail_messages]] &lt;= 40, "Medium Usgae", "High Usage")))</f>
        <v>No Usage</v>
      </c>
      <c r="AD33" t="str">
        <f>IF(tbl_Customers[[#This Row],[total_day_minutes]]&lt;=150,"Low Usage", IF(tbl_Customers[[#This Row],[total_day_minutes]]&lt;=200,"Medium Usage", IF(tbl_Customers[[#This Row],[total_day_minutes]]&lt;=250,"High Usage","Very High Usage")))</f>
        <v>Low Usage</v>
      </c>
      <c r="AE33" t="str">
        <f>IF(tbl_Customers[[#This Row],[total_intl_calls]]&lt;=5,"Low Calls", IF(tbl_Customers[[#This Row],[total_intl_calls]]&lt;=10, "Medium Calls", "High Calls"))</f>
        <v>Low Calls</v>
      </c>
      <c r="AF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 s="36" t="str">
        <f>IF(tbl_Customers[[#This Row],[Churn_Risk_Score]]&gt;=10,"High Risk", IF(tbl_Customers[[#This Row],[Churn_Risk_Score]]&gt;=5,"Medium Risk","Low Risk"))</f>
        <v>Low Risk</v>
      </c>
    </row>
    <row r="34" spans="1:33" x14ac:dyDescent="0.35">
      <c r="A34">
        <v>33</v>
      </c>
      <c r="B34" t="s">
        <v>49</v>
      </c>
      <c r="C34">
        <v>135</v>
      </c>
      <c r="D34" t="s">
        <v>25</v>
      </c>
      <c r="E34" t="s">
        <v>23</v>
      </c>
      <c r="F34" t="s">
        <v>23</v>
      </c>
      <c r="G34">
        <v>41</v>
      </c>
      <c r="H34">
        <v>173.1</v>
      </c>
      <c r="I34">
        <v>85</v>
      </c>
      <c r="J34">
        <v>29.43</v>
      </c>
      <c r="K34">
        <v>203.9</v>
      </c>
      <c r="L34">
        <v>107</v>
      </c>
      <c r="M34">
        <v>17.329999999999998</v>
      </c>
      <c r="N34">
        <v>122.2</v>
      </c>
      <c r="O34">
        <v>78</v>
      </c>
      <c r="P34">
        <v>5.5</v>
      </c>
      <c r="Q34">
        <v>14.6</v>
      </c>
      <c r="R34">
        <v>15</v>
      </c>
      <c r="S34">
        <v>3.94</v>
      </c>
      <c r="T34">
        <v>0</v>
      </c>
      <c r="U34" t="s">
        <v>23</v>
      </c>
      <c r="V34">
        <f>IF(tbl_Customers[[#This Row],[churn]] = "yes", 1, 0)</f>
        <v>1</v>
      </c>
      <c r="W34" t="str">
        <f>IF(tbl_Customers[[#This Row],[number_customer_service_calls]] &lt;= 1, "0-1 Calls", IF(tbl_Customers[[#This Row],[number_customer_service_calls]] &lt;= 3, "2-3 Calls", IF(tbl_Customers[[#This Row],[number_customer_service_calls]] &lt;=5, "4-5 Calls", "6+ Calls")))</f>
        <v>0-1 Calls</v>
      </c>
      <c r="X34" t="str">
        <f>IF(tbl_Customers[[#This Row],[account_length]] &lt;= 50, "0-50", IF(tbl_Customers[[#This Row],[account_length]] &lt;=100, "51-100", IF(tbl_Customers[[#This Row],[account_length]] &lt;= 150, "101-150", "151+")))</f>
        <v>101-150</v>
      </c>
      <c r="Y34" t="str">
        <f>IF(tbl_Customers[[#This Row],[total_intl_charge]] &lt;= 3, "Low Charges", "High Charges")</f>
        <v>High Charges</v>
      </c>
      <c r="Z34" t="str">
        <f>IF(tbl_Customers[[#This Row],[total_eve_calls]]&lt;=80,"Low Calls",
IF(tbl_Customers[[#This Row],[total_eve_calls]]&lt;=120,"Medium Calls","High Calls"))</f>
        <v>Medium Calls</v>
      </c>
      <c r="AA34" t="str">
        <f>IF(tbl_Customers[[#This Row],[total_eve_charge]]&lt;=15,"Low Charges",
IF(tbl_Customers[[#This Row],[total_eve_charge]]&lt;=20,"Medium Charges","High Charges"))</f>
        <v>Medium Charges</v>
      </c>
      <c r="AB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 t="str">
        <f>IF(tbl_Customers[[#This Row],[number_vmail_messages]] = 0, "No Usage", IF(tbl_Customers[[#This Row],[number_vmail_messages]] &lt;= 20, "Low Usage", IF(tbl_Customers[[#This Row],[number_vmail_messages]] &lt;= 40, "Medium Usgae", "High Usage")))</f>
        <v>High Usage</v>
      </c>
      <c r="AD34" t="str">
        <f>IF(tbl_Customers[[#This Row],[total_day_minutes]]&lt;=150,"Low Usage", IF(tbl_Customers[[#This Row],[total_day_minutes]]&lt;=200,"Medium Usage", IF(tbl_Customers[[#This Row],[total_day_minutes]]&lt;=250,"High Usage","Very High Usage")))</f>
        <v>Medium Usage</v>
      </c>
      <c r="AE34" t="str">
        <f>IF(tbl_Customers[[#This Row],[total_intl_calls]]&lt;=5,"Low Calls", IF(tbl_Customers[[#This Row],[total_intl_calls]]&lt;=10, "Medium Calls", "High Calls"))</f>
        <v>High Calls</v>
      </c>
      <c r="AF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4" s="36" t="str">
        <f>IF(tbl_Customers[[#This Row],[Churn_Risk_Score]]&gt;=10,"High Risk", IF(tbl_Customers[[#This Row],[Churn_Risk_Score]]&gt;=5,"Medium Risk","Low Risk"))</f>
        <v>Medium Risk</v>
      </c>
    </row>
    <row r="35" spans="1:33" x14ac:dyDescent="0.35">
      <c r="A35">
        <v>34</v>
      </c>
      <c r="B35" t="s">
        <v>50</v>
      </c>
      <c r="C35">
        <v>34</v>
      </c>
      <c r="D35" t="s">
        <v>28</v>
      </c>
      <c r="E35" t="s">
        <v>22</v>
      </c>
      <c r="F35" t="s">
        <v>22</v>
      </c>
      <c r="G35">
        <v>0</v>
      </c>
      <c r="H35">
        <v>124.8</v>
      </c>
      <c r="I35">
        <v>82</v>
      </c>
      <c r="J35">
        <v>21.22</v>
      </c>
      <c r="K35">
        <v>282.2</v>
      </c>
      <c r="L35">
        <v>98</v>
      </c>
      <c r="M35">
        <v>23.99</v>
      </c>
      <c r="N35">
        <v>311.5</v>
      </c>
      <c r="O35">
        <v>78</v>
      </c>
      <c r="P35">
        <v>14.02</v>
      </c>
      <c r="Q35">
        <v>10</v>
      </c>
      <c r="R35">
        <v>4</v>
      </c>
      <c r="S35">
        <v>2.7</v>
      </c>
      <c r="T35">
        <v>2</v>
      </c>
      <c r="U35" t="s">
        <v>22</v>
      </c>
      <c r="V35">
        <f>IF(tbl_Customers[[#This Row],[churn]] = "yes", 1, 0)</f>
        <v>0</v>
      </c>
      <c r="W35" t="str">
        <f>IF(tbl_Customers[[#This Row],[number_customer_service_calls]] &lt;= 1, "0-1 Calls", IF(tbl_Customers[[#This Row],[number_customer_service_calls]] &lt;= 3, "2-3 Calls", IF(tbl_Customers[[#This Row],[number_customer_service_calls]] &lt;=5, "4-5 Calls", "6+ Calls")))</f>
        <v>2-3 Calls</v>
      </c>
      <c r="X35" t="str">
        <f>IF(tbl_Customers[[#This Row],[account_length]] &lt;= 50, "0-50", IF(tbl_Customers[[#This Row],[account_length]] &lt;=100, "51-100", IF(tbl_Customers[[#This Row],[account_length]] &lt;= 150, "101-150", "151+")))</f>
        <v>0-50</v>
      </c>
      <c r="Y35" t="str">
        <f>IF(tbl_Customers[[#This Row],[total_intl_charge]] &lt;= 3, "Low Charges", "High Charges")</f>
        <v>Low Charges</v>
      </c>
      <c r="Z35" t="str">
        <f>IF(tbl_Customers[[#This Row],[total_eve_calls]]&lt;=80,"Low Calls",
IF(tbl_Customers[[#This Row],[total_eve_calls]]&lt;=120,"Medium Calls","High Calls"))</f>
        <v>Medium Calls</v>
      </c>
      <c r="AA35" t="str">
        <f>IF(tbl_Customers[[#This Row],[total_eve_charge]]&lt;=15,"Low Charges",
IF(tbl_Customers[[#This Row],[total_eve_charge]]&lt;=20,"Medium Charges","High Charges"))</f>
        <v>High Charges</v>
      </c>
      <c r="AB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 t="str">
        <f>IF(tbl_Customers[[#This Row],[number_vmail_messages]] = 0, "No Usage", IF(tbl_Customers[[#This Row],[number_vmail_messages]] &lt;= 20, "Low Usage", IF(tbl_Customers[[#This Row],[number_vmail_messages]] &lt;= 40, "Medium Usgae", "High Usage")))</f>
        <v>No Usage</v>
      </c>
      <c r="AD35" t="str">
        <f>IF(tbl_Customers[[#This Row],[total_day_minutes]]&lt;=150,"Low Usage", IF(tbl_Customers[[#This Row],[total_day_minutes]]&lt;=200,"Medium Usage", IF(tbl_Customers[[#This Row],[total_day_minutes]]&lt;=250,"High Usage","Very High Usage")))</f>
        <v>Low Usage</v>
      </c>
      <c r="AE35" t="str">
        <f>IF(tbl_Customers[[#This Row],[total_intl_calls]]&lt;=5,"Low Calls", IF(tbl_Customers[[#This Row],[total_intl_calls]]&lt;=10, "Medium Calls", "High Calls"))</f>
        <v>Low Calls</v>
      </c>
      <c r="AF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 s="36" t="str">
        <f>IF(tbl_Customers[[#This Row],[Churn_Risk_Score]]&gt;=10,"High Risk", IF(tbl_Customers[[#This Row],[Churn_Risk_Score]]&gt;=5,"Medium Risk","Low Risk"))</f>
        <v>Low Risk</v>
      </c>
    </row>
    <row r="36" spans="1:33" x14ac:dyDescent="0.35">
      <c r="A36">
        <v>35</v>
      </c>
      <c r="B36" t="s">
        <v>37</v>
      </c>
      <c r="C36">
        <v>160</v>
      </c>
      <c r="D36" t="s">
        <v>21</v>
      </c>
      <c r="E36" t="s">
        <v>22</v>
      </c>
      <c r="F36" t="s">
        <v>22</v>
      </c>
      <c r="G36">
        <v>0</v>
      </c>
      <c r="H36">
        <v>85.8</v>
      </c>
      <c r="I36">
        <v>77</v>
      </c>
      <c r="J36">
        <v>14.59</v>
      </c>
      <c r="K36">
        <v>165.3</v>
      </c>
      <c r="L36">
        <v>110</v>
      </c>
      <c r="M36">
        <v>14.05</v>
      </c>
      <c r="N36">
        <v>178.5</v>
      </c>
      <c r="O36">
        <v>92</v>
      </c>
      <c r="P36">
        <v>8.0299999999999994</v>
      </c>
      <c r="Q36">
        <v>9.1999999999999993</v>
      </c>
      <c r="R36">
        <v>4</v>
      </c>
      <c r="S36">
        <v>2.48</v>
      </c>
      <c r="T36">
        <v>3</v>
      </c>
      <c r="U36" t="s">
        <v>22</v>
      </c>
      <c r="V36">
        <f>IF(tbl_Customers[[#This Row],[churn]] = "yes", 1, 0)</f>
        <v>0</v>
      </c>
      <c r="W36" t="str">
        <f>IF(tbl_Customers[[#This Row],[number_customer_service_calls]] &lt;= 1, "0-1 Calls", IF(tbl_Customers[[#This Row],[number_customer_service_calls]] &lt;= 3, "2-3 Calls", IF(tbl_Customers[[#This Row],[number_customer_service_calls]] &lt;=5, "4-5 Calls", "6+ Calls")))</f>
        <v>2-3 Calls</v>
      </c>
      <c r="X36" t="str">
        <f>IF(tbl_Customers[[#This Row],[account_length]] &lt;= 50, "0-50", IF(tbl_Customers[[#This Row],[account_length]] &lt;=100, "51-100", IF(tbl_Customers[[#This Row],[account_length]] &lt;= 150, "101-150", "151+")))</f>
        <v>151+</v>
      </c>
      <c r="Y36" t="str">
        <f>IF(tbl_Customers[[#This Row],[total_intl_charge]] &lt;= 3, "Low Charges", "High Charges")</f>
        <v>Low Charges</v>
      </c>
      <c r="Z36" t="str">
        <f>IF(tbl_Customers[[#This Row],[total_eve_calls]]&lt;=80,"Low Calls",
IF(tbl_Customers[[#This Row],[total_eve_calls]]&lt;=120,"Medium Calls","High Calls"))</f>
        <v>Medium Calls</v>
      </c>
      <c r="AA36" t="str">
        <f>IF(tbl_Customers[[#This Row],[total_eve_charge]]&lt;=15,"Low Charges",
IF(tbl_Customers[[#This Row],[total_eve_charge]]&lt;=20,"Medium Charges","High Charges"))</f>
        <v>Low Charges</v>
      </c>
      <c r="AB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6" t="str">
        <f>IF(tbl_Customers[[#This Row],[number_vmail_messages]] = 0, "No Usage", IF(tbl_Customers[[#This Row],[number_vmail_messages]] &lt;= 20, "Low Usage", IF(tbl_Customers[[#This Row],[number_vmail_messages]] &lt;= 40, "Medium Usgae", "High Usage")))</f>
        <v>No Usage</v>
      </c>
      <c r="AD36" t="str">
        <f>IF(tbl_Customers[[#This Row],[total_day_minutes]]&lt;=150,"Low Usage", IF(tbl_Customers[[#This Row],[total_day_minutes]]&lt;=200,"Medium Usage", IF(tbl_Customers[[#This Row],[total_day_minutes]]&lt;=250,"High Usage","Very High Usage")))</f>
        <v>Low Usage</v>
      </c>
      <c r="AE36" t="str">
        <f>IF(tbl_Customers[[#This Row],[total_intl_calls]]&lt;=5,"Low Calls", IF(tbl_Customers[[#This Row],[total_intl_calls]]&lt;=10, "Medium Calls", "High Calls"))</f>
        <v>Low Calls</v>
      </c>
      <c r="AF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 s="36" t="str">
        <f>IF(tbl_Customers[[#This Row],[Churn_Risk_Score]]&gt;=10,"High Risk", IF(tbl_Customers[[#This Row],[Churn_Risk_Score]]&gt;=5,"Medium Risk","Low Risk"))</f>
        <v>Low Risk</v>
      </c>
    </row>
    <row r="37" spans="1:33" x14ac:dyDescent="0.35">
      <c r="A37">
        <v>36</v>
      </c>
      <c r="B37" t="s">
        <v>51</v>
      </c>
      <c r="C37">
        <v>64</v>
      </c>
      <c r="D37" t="s">
        <v>28</v>
      </c>
      <c r="E37" t="s">
        <v>22</v>
      </c>
      <c r="F37" t="s">
        <v>22</v>
      </c>
      <c r="G37">
        <v>0</v>
      </c>
      <c r="H37">
        <v>154</v>
      </c>
      <c r="I37">
        <v>67</v>
      </c>
      <c r="J37">
        <v>26.18</v>
      </c>
      <c r="K37">
        <v>225.8</v>
      </c>
      <c r="L37">
        <v>118</v>
      </c>
      <c r="M37">
        <v>19.190000000000001</v>
      </c>
      <c r="N37">
        <v>265.3</v>
      </c>
      <c r="O37">
        <v>86</v>
      </c>
      <c r="P37">
        <v>11.94</v>
      </c>
      <c r="Q37">
        <v>3.5</v>
      </c>
      <c r="R37">
        <v>3</v>
      </c>
      <c r="S37">
        <v>0.95</v>
      </c>
      <c r="T37">
        <v>1</v>
      </c>
      <c r="U37" t="s">
        <v>22</v>
      </c>
      <c r="V37">
        <f>IF(tbl_Customers[[#This Row],[churn]] = "yes", 1, 0)</f>
        <v>0</v>
      </c>
      <c r="W37" t="str">
        <f>IF(tbl_Customers[[#This Row],[number_customer_service_calls]] &lt;= 1, "0-1 Calls", IF(tbl_Customers[[#This Row],[number_customer_service_calls]] &lt;= 3, "2-3 Calls", IF(tbl_Customers[[#This Row],[number_customer_service_calls]] &lt;=5, "4-5 Calls", "6+ Calls")))</f>
        <v>0-1 Calls</v>
      </c>
      <c r="X37" t="str">
        <f>IF(tbl_Customers[[#This Row],[account_length]] &lt;= 50, "0-50", IF(tbl_Customers[[#This Row],[account_length]] &lt;=100, "51-100", IF(tbl_Customers[[#This Row],[account_length]] &lt;= 150, "101-150", "151+")))</f>
        <v>51-100</v>
      </c>
      <c r="Y37" t="str">
        <f>IF(tbl_Customers[[#This Row],[total_intl_charge]] &lt;= 3, "Low Charges", "High Charges")</f>
        <v>Low Charges</v>
      </c>
      <c r="Z37" t="str">
        <f>IF(tbl_Customers[[#This Row],[total_eve_calls]]&lt;=80,"Low Calls",
IF(tbl_Customers[[#This Row],[total_eve_calls]]&lt;=120,"Medium Calls","High Calls"))</f>
        <v>Medium Calls</v>
      </c>
      <c r="AA37" t="str">
        <f>IF(tbl_Customers[[#This Row],[total_eve_charge]]&lt;=15,"Low Charges",
IF(tbl_Customers[[#This Row],[total_eve_charge]]&lt;=20,"Medium Charges","High Charges"))</f>
        <v>Medium Charges</v>
      </c>
      <c r="AB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 t="str">
        <f>IF(tbl_Customers[[#This Row],[number_vmail_messages]] = 0, "No Usage", IF(tbl_Customers[[#This Row],[number_vmail_messages]] &lt;= 20, "Low Usage", IF(tbl_Customers[[#This Row],[number_vmail_messages]] &lt;= 40, "Medium Usgae", "High Usage")))</f>
        <v>No Usage</v>
      </c>
      <c r="AD37" t="str">
        <f>IF(tbl_Customers[[#This Row],[total_day_minutes]]&lt;=150,"Low Usage", IF(tbl_Customers[[#This Row],[total_day_minutes]]&lt;=200,"Medium Usage", IF(tbl_Customers[[#This Row],[total_day_minutes]]&lt;=250,"High Usage","Very High Usage")))</f>
        <v>Medium Usage</v>
      </c>
      <c r="AE37" t="str">
        <f>IF(tbl_Customers[[#This Row],[total_intl_calls]]&lt;=5,"Low Calls", IF(tbl_Customers[[#This Row],[total_intl_calls]]&lt;=10, "Medium Calls", "High Calls"))</f>
        <v>Low Calls</v>
      </c>
      <c r="AF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 s="36" t="str">
        <f>IF(tbl_Customers[[#This Row],[Churn_Risk_Score]]&gt;=10,"High Risk", IF(tbl_Customers[[#This Row],[Churn_Risk_Score]]&gt;=5,"Medium Risk","Low Risk"))</f>
        <v>Low Risk</v>
      </c>
    </row>
    <row r="38" spans="1:33" x14ac:dyDescent="0.35">
      <c r="A38">
        <v>37</v>
      </c>
      <c r="B38" t="s">
        <v>52</v>
      </c>
      <c r="C38">
        <v>59</v>
      </c>
      <c r="D38" t="s">
        <v>25</v>
      </c>
      <c r="E38" t="s">
        <v>22</v>
      </c>
      <c r="F38" t="s">
        <v>23</v>
      </c>
      <c r="G38">
        <v>28</v>
      </c>
      <c r="H38">
        <v>120.9</v>
      </c>
      <c r="I38">
        <v>97</v>
      </c>
      <c r="J38">
        <v>20.55</v>
      </c>
      <c r="K38">
        <v>213</v>
      </c>
      <c r="L38">
        <v>92</v>
      </c>
      <c r="M38">
        <v>18.11</v>
      </c>
      <c r="N38">
        <v>163.1</v>
      </c>
      <c r="O38">
        <v>116</v>
      </c>
      <c r="P38">
        <v>7.34</v>
      </c>
      <c r="Q38">
        <v>8.5</v>
      </c>
      <c r="R38">
        <v>5</v>
      </c>
      <c r="S38">
        <v>2.2999999999999998</v>
      </c>
      <c r="T38">
        <v>2</v>
      </c>
      <c r="U38" t="s">
        <v>22</v>
      </c>
      <c r="V38">
        <f>IF(tbl_Customers[[#This Row],[churn]] = "yes", 1, 0)</f>
        <v>0</v>
      </c>
      <c r="W38" t="str">
        <f>IF(tbl_Customers[[#This Row],[number_customer_service_calls]] &lt;= 1, "0-1 Calls", IF(tbl_Customers[[#This Row],[number_customer_service_calls]] &lt;= 3, "2-3 Calls", IF(tbl_Customers[[#This Row],[number_customer_service_calls]] &lt;=5, "4-5 Calls", "6+ Calls")))</f>
        <v>2-3 Calls</v>
      </c>
      <c r="X38" t="str">
        <f>IF(tbl_Customers[[#This Row],[account_length]] &lt;= 50, "0-50", IF(tbl_Customers[[#This Row],[account_length]] &lt;=100, "51-100", IF(tbl_Customers[[#This Row],[account_length]] &lt;= 150, "101-150", "151+")))</f>
        <v>51-100</v>
      </c>
      <c r="Y38" t="str">
        <f>IF(tbl_Customers[[#This Row],[total_intl_charge]] &lt;= 3, "Low Charges", "High Charges")</f>
        <v>Low Charges</v>
      </c>
      <c r="Z38" t="str">
        <f>IF(tbl_Customers[[#This Row],[total_eve_calls]]&lt;=80,"Low Calls",
IF(tbl_Customers[[#This Row],[total_eve_calls]]&lt;=120,"Medium Calls","High Calls"))</f>
        <v>Medium Calls</v>
      </c>
      <c r="AA38" t="str">
        <f>IF(tbl_Customers[[#This Row],[total_eve_charge]]&lt;=15,"Low Charges",
IF(tbl_Customers[[#This Row],[total_eve_charge]]&lt;=20,"Medium Charges","High Charges"))</f>
        <v>Medium Charges</v>
      </c>
      <c r="AB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 t="str">
        <f>IF(tbl_Customers[[#This Row],[number_vmail_messages]] = 0, "No Usage", IF(tbl_Customers[[#This Row],[number_vmail_messages]] &lt;= 20, "Low Usage", IF(tbl_Customers[[#This Row],[number_vmail_messages]] &lt;= 40, "Medium Usgae", "High Usage")))</f>
        <v>Medium Usgae</v>
      </c>
      <c r="AD38" t="str">
        <f>IF(tbl_Customers[[#This Row],[total_day_minutes]]&lt;=150,"Low Usage", IF(tbl_Customers[[#This Row],[total_day_minutes]]&lt;=200,"Medium Usage", IF(tbl_Customers[[#This Row],[total_day_minutes]]&lt;=250,"High Usage","Very High Usage")))</f>
        <v>Low Usage</v>
      </c>
      <c r="AE38" t="str">
        <f>IF(tbl_Customers[[#This Row],[total_intl_calls]]&lt;=5,"Low Calls", IF(tbl_Customers[[#This Row],[total_intl_calls]]&lt;=10, "Medium Calls", "High Calls"))</f>
        <v>Low Calls</v>
      </c>
      <c r="AF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 s="36" t="str">
        <f>IF(tbl_Customers[[#This Row],[Churn_Risk_Score]]&gt;=10,"High Risk", IF(tbl_Customers[[#This Row],[Churn_Risk_Score]]&gt;=5,"Medium Risk","Low Risk"))</f>
        <v>Low Risk</v>
      </c>
    </row>
    <row r="39" spans="1:33" x14ac:dyDescent="0.35">
      <c r="A39">
        <v>38</v>
      </c>
      <c r="B39" t="s">
        <v>53</v>
      </c>
      <c r="C39">
        <v>65</v>
      </c>
      <c r="D39" t="s">
        <v>21</v>
      </c>
      <c r="E39" t="s">
        <v>22</v>
      </c>
      <c r="F39" t="s">
        <v>22</v>
      </c>
      <c r="G39">
        <v>0</v>
      </c>
      <c r="H39">
        <v>211.3</v>
      </c>
      <c r="I39">
        <v>120</v>
      </c>
      <c r="J39">
        <v>35.92</v>
      </c>
      <c r="K39">
        <v>162.6</v>
      </c>
      <c r="L39">
        <v>122</v>
      </c>
      <c r="M39">
        <v>13.82</v>
      </c>
      <c r="N39">
        <v>134.69999999999999</v>
      </c>
      <c r="O39">
        <v>118</v>
      </c>
      <c r="P39">
        <v>6.06</v>
      </c>
      <c r="Q39">
        <v>13.2</v>
      </c>
      <c r="R39">
        <v>5</v>
      </c>
      <c r="S39">
        <v>3.56</v>
      </c>
      <c r="T39">
        <v>3</v>
      </c>
      <c r="U39" t="s">
        <v>22</v>
      </c>
      <c r="V39">
        <f>IF(tbl_Customers[[#This Row],[churn]] = "yes", 1, 0)</f>
        <v>0</v>
      </c>
      <c r="W39" t="str">
        <f>IF(tbl_Customers[[#This Row],[number_customer_service_calls]] &lt;= 1, "0-1 Calls", IF(tbl_Customers[[#This Row],[number_customer_service_calls]] &lt;= 3, "2-3 Calls", IF(tbl_Customers[[#This Row],[number_customer_service_calls]] &lt;=5, "4-5 Calls", "6+ Calls")))</f>
        <v>2-3 Calls</v>
      </c>
      <c r="X39" t="str">
        <f>IF(tbl_Customers[[#This Row],[account_length]] &lt;= 50, "0-50", IF(tbl_Customers[[#This Row],[account_length]] &lt;=100, "51-100", IF(tbl_Customers[[#This Row],[account_length]] &lt;= 150, "101-150", "151+")))</f>
        <v>51-100</v>
      </c>
      <c r="Y39" t="str">
        <f>IF(tbl_Customers[[#This Row],[total_intl_charge]] &lt;= 3, "Low Charges", "High Charges")</f>
        <v>High Charges</v>
      </c>
      <c r="Z39" t="str">
        <f>IF(tbl_Customers[[#This Row],[total_eve_calls]]&lt;=80,"Low Calls",
IF(tbl_Customers[[#This Row],[total_eve_calls]]&lt;=120,"Medium Calls","High Calls"))</f>
        <v>High Calls</v>
      </c>
      <c r="AA39" t="str">
        <f>IF(tbl_Customers[[#This Row],[total_eve_charge]]&lt;=15,"Low Charges",
IF(tbl_Customers[[#This Row],[total_eve_charge]]&lt;=20,"Medium Charges","High Charges"))</f>
        <v>Low Charges</v>
      </c>
      <c r="AB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 t="str">
        <f>IF(tbl_Customers[[#This Row],[number_vmail_messages]] = 0, "No Usage", IF(tbl_Customers[[#This Row],[number_vmail_messages]] &lt;= 20, "Low Usage", IF(tbl_Customers[[#This Row],[number_vmail_messages]] &lt;= 40, "Medium Usgae", "High Usage")))</f>
        <v>No Usage</v>
      </c>
      <c r="AD39" t="str">
        <f>IF(tbl_Customers[[#This Row],[total_day_minutes]]&lt;=150,"Low Usage", IF(tbl_Customers[[#This Row],[total_day_minutes]]&lt;=200,"Medium Usage", IF(tbl_Customers[[#This Row],[total_day_minutes]]&lt;=250,"High Usage","Very High Usage")))</f>
        <v>High Usage</v>
      </c>
      <c r="AE39" t="str">
        <f>IF(tbl_Customers[[#This Row],[total_intl_calls]]&lt;=5,"Low Calls", IF(tbl_Customers[[#This Row],[total_intl_calls]]&lt;=10, "Medium Calls", "High Calls"))</f>
        <v>Low Calls</v>
      </c>
      <c r="AF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 s="36" t="str">
        <f>IF(tbl_Customers[[#This Row],[Churn_Risk_Score]]&gt;=10,"High Risk", IF(tbl_Customers[[#This Row],[Churn_Risk_Score]]&gt;=5,"Medium Risk","Low Risk"))</f>
        <v>Low Risk</v>
      </c>
    </row>
    <row r="40" spans="1:33" x14ac:dyDescent="0.35">
      <c r="A40">
        <v>39</v>
      </c>
      <c r="B40" t="s">
        <v>54</v>
      </c>
      <c r="C40">
        <v>142</v>
      </c>
      <c r="D40" t="s">
        <v>25</v>
      </c>
      <c r="E40" t="s">
        <v>22</v>
      </c>
      <c r="F40" t="s">
        <v>22</v>
      </c>
      <c r="G40">
        <v>0</v>
      </c>
      <c r="H40">
        <v>187</v>
      </c>
      <c r="I40">
        <v>133</v>
      </c>
      <c r="J40">
        <v>31.79</v>
      </c>
      <c r="K40">
        <v>134.6</v>
      </c>
      <c r="L40">
        <v>74</v>
      </c>
      <c r="M40">
        <v>11.44</v>
      </c>
      <c r="N40">
        <v>242.2</v>
      </c>
      <c r="O40">
        <v>127</v>
      </c>
      <c r="P40">
        <v>10.9</v>
      </c>
      <c r="Q40">
        <v>7.4</v>
      </c>
      <c r="R40">
        <v>5</v>
      </c>
      <c r="S40">
        <v>2</v>
      </c>
      <c r="T40">
        <v>2</v>
      </c>
      <c r="U40" t="s">
        <v>22</v>
      </c>
      <c r="V40">
        <f>IF(tbl_Customers[[#This Row],[churn]] = "yes", 1, 0)</f>
        <v>0</v>
      </c>
      <c r="W40" t="str">
        <f>IF(tbl_Customers[[#This Row],[number_customer_service_calls]] &lt;= 1, "0-1 Calls", IF(tbl_Customers[[#This Row],[number_customer_service_calls]] &lt;= 3, "2-3 Calls", IF(tbl_Customers[[#This Row],[number_customer_service_calls]] &lt;=5, "4-5 Calls", "6+ Calls")))</f>
        <v>2-3 Calls</v>
      </c>
      <c r="X40" t="str">
        <f>IF(tbl_Customers[[#This Row],[account_length]] &lt;= 50, "0-50", IF(tbl_Customers[[#This Row],[account_length]] &lt;=100, "51-100", IF(tbl_Customers[[#This Row],[account_length]] &lt;= 150, "101-150", "151+")))</f>
        <v>101-150</v>
      </c>
      <c r="Y40" t="str">
        <f>IF(tbl_Customers[[#This Row],[total_intl_charge]] &lt;= 3, "Low Charges", "High Charges")</f>
        <v>Low Charges</v>
      </c>
      <c r="Z40" t="str">
        <f>IF(tbl_Customers[[#This Row],[total_eve_calls]]&lt;=80,"Low Calls",
IF(tbl_Customers[[#This Row],[total_eve_calls]]&lt;=120,"Medium Calls","High Calls"))</f>
        <v>Low Calls</v>
      </c>
      <c r="AA40" t="str">
        <f>IF(tbl_Customers[[#This Row],[total_eve_charge]]&lt;=15,"Low Charges",
IF(tbl_Customers[[#This Row],[total_eve_charge]]&lt;=20,"Medium Charges","High Charges"))</f>
        <v>Low Charges</v>
      </c>
      <c r="AB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 t="str">
        <f>IF(tbl_Customers[[#This Row],[number_vmail_messages]] = 0, "No Usage", IF(tbl_Customers[[#This Row],[number_vmail_messages]] &lt;= 20, "Low Usage", IF(tbl_Customers[[#This Row],[number_vmail_messages]] &lt;= 40, "Medium Usgae", "High Usage")))</f>
        <v>No Usage</v>
      </c>
      <c r="AD40" t="str">
        <f>IF(tbl_Customers[[#This Row],[total_day_minutes]]&lt;=150,"Low Usage", IF(tbl_Customers[[#This Row],[total_day_minutes]]&lt;=200,"Medium Usage", IF(tbl_Customers[[#This Row],[total_day_minutes]]&lt;=250,"High Usage","Very High Usage")))</f>
        <v>Medium Usage</v>
      </c>
      <c r="AE40" t="str">
        <f>IF(tbl_Customers[[#This Row],[total_intl_calls]]&lt;=5,"Low Calls", IF(tbl_Customers[[#This Row],[total_intl_calls]]&lt;=10, "Medium Calls", "High Calls"))</f>
        <v>Low Calls</v>
      </c>
      <c r="AF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 s="36" t="str">
        <f>IF(tbl_Customers[[#This Row],[Churn_Risk_Score]]&gt;=10,"High Risk", IF(tbl_Customers[[#This Row],[Churn_Risk_Score]]&gt;=5,"Medium Risk","Low Risk"))</f>
        <v>Low Risk</v>
      </c>
    </row>
    <row r="41" spans="1:33" x14ac:dyDescent="0.35">
      <c r="A41">
        <v>40</v>
      </c>
      <c r="B41" t="s">
        <v>44</v>
      </c>
      <c r="C41">
        <v>97</v>
      </c>
      <c r="D41" t="s">
        <v>21</v>
      </c>
      <c r="E41" t="s">
        <v>22</v>
      </c>
      <c r="F41" t="s">
        <v>23</v>
      </c>
      <c r="G41">
        <v>24</v>
      </c>
      <c r="H41">
        <v>133.19999999999999</v>
      </c>
      <c r="I41">
        <v>135</v>
      </c>
      <c r="J41">
        <v>22.64</v>
      </c>
      <c r="K41">
        <v>217.2</v>
      </c>
      <c r="L41">
        <v>58</v>
      </c>
      <c r="M41">
        <v>18.46</v>
      </c>
      <c r="N41">
        <v>70.599999999999994</v>
      </c>
      <c r="O41">
        <v>79</v>
      </c>
      <c r="P41">
        <v>3.18</v>
      </c>
      <c r="Q41">
        <v>11</v>
      </c>
      <c r="R41">
        <v>3</v>
      </c>
      <c r="S41">
        <v>2.97</v>
      </c>
      <c r="T41">
        <v>1</v>
      </c>
      <c r="U41" t="s">
        <v>22</v>
      </c>
      <c r="V41">
        <f>IF(tbl_Customers[[#This Row],[churn]] = "yes", 1, 0)</f>
        <v>0</v>
      </c>
      <c r="W41" t="str">
        <f>IF(tbl_Customers[[#This Row],[number_customer_service_calls]] &lt;= 1, "0-1 Calls", IF(tbl_Customers[[#This Row],[number_customer_service_calls]] &lt;= 3, "2-3 Calls", IF(tbl_Customers[[#This Row],[number_customer_service_calls]] &lt;=5, "4-5 Calls", "6+ Calls")))</f>
        <v>0-1 Calls</v>
      </c>
      <c r="X41" t="str">
        <f>IF(tbl_Customers[[#This Row],[account_length]] &lt;= 50, "0-50", IF(tbl_Customers[[#This Row],[account_length]] &lt;=100, "51-100", IF(tbl_Customers[[#This Row],[account_length]] &lt;= 150, "101-150", "151+")))</f>
        <v>51-100</v>
      </c>
      <c r="Y41" t="str">
        <f>IF(tbl_Customers[[#This Row],[total_intl_charge]] &lt;= 3, "Low Charges", "High Charges")</f>
        <v>Low Charges</v>
      </c>
      <c r="Z41" t="str">
        <f>IF(tbl_Customers[[#This Row],[total_eve_calls]]&lt;=80,"Low Calls",
IF(tbl_Customers[[#This Row],[total_eve_calls]]&lt;=120,"Medium Calls","High Calls"))</f>
        <v>Low Calls</v>
      </c>
      <c r="AA41" t="str">
        <f>IF(tbl_Customers[[#This Row],[total_eve_charge]]&lt;=15,"Low Charges",
IF(tbl_Customers[[#This Row],[total_eve_charge]]&lt;=20,"Medium Charges","High Charges"))</f>
        <v>Medium Charges</v>
      </c>
      <c r="AB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 t="str">
        <f>IF(tbl_Customers[[#This Row],[number_vmail_messages]] = 0, "No Usage", IF(tbl_Customers[[#This Row],[number_vmail_messages]] &lt;= 20, "Low Usage", IF(tbl_Customers[[#This Row],[number_vmail_messages]] &lt;= 40, "Medium Usgae", "High Usage")))</f>
        <v>Medium Usgae</v>
      </c>
      <c r="AD41" t="str">
        <f>IF(tbl_Customers[[#This Row],[total_day_minutes]]&lt;=150,"Low Usage", IF(tbl_Customers[[#This Row],[total_day_minutes]]&lt;=200,"Medium Usage", IF(tbl_Customers[[#This Row],[total_day_minutes]]&lt;=250,"High Usage","Very High Usage")))</f>
        <v>Low Usage</v>
      </c>
      <c r="AE41" t="str">
        <f>IF(tbl_Customers[[#This Row],[total_intl_calls]]&lt;=5,"Low Calls", IF(tbl_Customers[[#This Row],[total_intl_calls]]&lt;=10, "Medium Calls", "High Calls"))</f>
        <v>Low Calls</v>
      </c>
      <c r="AF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 s="36" t="str">
        <f>IF(tbl_Customers[[#This Row],[Churn_Risk_Score]]&gt;=10,"High Risk", IF(tbl_Customers[[#This Row],[Churn_Risk_Score]]&gt;=5,"Medium Risk","Low Risk"))</f>
        <v>Low Risk</v>
      </c>
    </row>
    <row r="42" spans="1:33" x14ac:dyDescent="0.35">
      <c r="A42">
        <v>41</v>
      </c>
      <c r="B42" t="s">
        <v>34</v>
      </c>
      <c r="C42">
        <v>52</v>
      </c>
      <c r="D42" t="s">
        <v>25</v>
      </c>
      <c r="E42" t="s">
        <v>22</v>
      </c>
      <c r="F42" t="s">
        <v>22</v>
      </c>
      <c r="G42">
        <v>0</v>
      </c>
      <c r="H42">
        <v>191.9</v>
      </c>
      <c r="I42">
        <v>108</v>
      </c>
      <c r="J42">
        <v>32.619999999999997</v>
      </c>
      <c r="K42">
        <v>269.8</v>
      </c>
      <c r="L42">
        <v>96</v>
      </c>
      <c r="M42">
        <v>22.93</v>
      </c>
      <c r="N42">
        <v>236.8</v>
      </c>
      <c r="O42">
        <v>87</v>
      </c>
      <c r="P42">
        <v>10.66</v>
      </c>
      <c r="Q42">
        <v>7.8</v>
      </c>
      <c r="R42">
        <v>5</v>
      </c>
      <c r="S42">
        <v>2.11</v>
      </c>
      <c r="T42">
        <v>3</v>
      </c>
      <c r="U42" t="s">
        <v>22</v>
      </c>
      <c r="V42">
        <f>IF(tbl_Customers[[#This Row],[churn]] = "yes", 1, 0)</f>
        <v>0</v>
      </c>
      <c r="W42" t="str">
        <f>IF(tbl_Customers[[#This Row],[number_customer_service_calls]] &lt;= 1, "0-1 Calls", IF(tbl_Customers[[#This Row],[number_customer_service_calls]] &lt;= 3, "2-3 Calls", IF(tbl_Customers[[#This Row],[number_customer_service_calls]] &lt;=5, "4-5 Calls", "6+ Calls")))</f>
        <v>2-3 Calls</v>
      </c>
      <c r="X42" t="str">
        <f>IF(tbl_Customers[[#This Row],[account_length]] &lt;= 50, "0-50", IF(tbl_Customers[[#This Row],[account_length]] &lt;=100, "51-100", IF(tbl_Customers[[#This Row],[account_length]] &lt;= 150, "101-150", "151+")))</f>
        <v>51-100</v>
      </c>
      <c r="Y42" t="str">
        <f>IF(tbl_Customers[[#This Row],[total_intl_charge]] &lt;= 3, "Low Charges", "High Charges")</f>
        <v>Low Charges</v>
      </c>
      <c r="Z42" t="str">
        <f>IF(tbl_Customers[[#This Row],[total_eve_calls]]&lt;=80,"Low Calls",
IF(tbl_Customers[[#This Row],[total_eve_calls]]&lt;=120,"Medium Calls","High Calls"))</f>
        <v>Medium Calls</v>
      </c>
      <c r="AA42" t="str">
        <f>IF(tbl_Customers[[#This Row],[total_eve_charge]]&lt;=15,"Low Charges",
IF(tbl_Customers[[#This Row],[total_eve_charge]]&lt;=20,"Medium Charges","High Charges"))</f>
        <v>High Charges</v>
      </c>
      <c r="AB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 t="str">
        <f>IF(tbl_Customers[[#This Row],[number_vmail_messages]] = 0, "No Usage", IF(tbl_Customers[[#This Row],[number_vmail_messages]] &lt;= 20, "Low Usage", IF(tbl_Customers[[#This Row],[number_vmail_messages]] &lt;= 40, "Medium Usgae", "High Usage")))</f>
        <v>No Usage</v>
      </c>
      <c r="AD42" t="str">
        <f>IF(tbl_Customers[[#This Row],[total_day_minutes]]&lt;=150,"Low Usage", IF(tbl_Customers[[#This Row],[total_day_minutes]]&lt;=200,"Medium Usage", IF(tbl_Customers[[#This Row],[total_day_minutes]]&lt;=250,"High Usage","Very High Usage")))</f>
        <v>Medium Usage</v>
      </c>
      <c r="AE42" t="str">
        <f>IF(tbl_Customers[[#This Row],[total_intl_calls]]&lt;=5,"Low Calls", IF(tbl_Customers[[#This Row],[total_intl_calls]]&lt;=10, "Medium Calls", "High Calls"))</f>
        <v>Low Calls</v>
      </c>
      <c r="AF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 s="36" t="str">
        <f>IF(tbl_Customers[[#This Row],[Churn_Risk_Score]]&gt;=10,"High Risk", IF(tbl_Customers[[#This Row],[Churn_Risk_Score]]&gt;=5,"Medium Risk","Low Risk"))</f>
        <v>Low Risk</v>
      </c>
    </row>
    <row r="43" spans="1:33" x14ac:dyDescent="0.35">
      <c r="A43">
        <v>42</v>
      </c>
      <c r="B43" t="s">
        <v>32</v>
      </c>
      <c r="C43">
        <v>60</v>
      </c>
      <c r="D43" t="s">
        <v>25</v>
      </c>
      <c r="E43" t="s">
        <v>22</v>
      </c>
      <c r="F43" t="s">
        <v>22</v>
      </c>
      <c r="G43">
        <v>0</v>
      </c>
      <c r="H43">
        <v>220.6</v>
      </c>
      <c r="I43">
        <v>57</v>
      </c>
      <c r="J43">
        <v>37.5</v>
      </c>
      <c r="K43">
        <v>211.1</v>
      </c>
      <c r="L43">
        <v>115</v>
      </c>
      <c r="M43">
        <v>17.940000000000001</v>
      </c>
      <c r="N43">
        <v>249</v>
      </c>
      <c r="O43">
        <v>129</v>
      </c>
      <c r="P43">
        <v>11.21</v>
      </c>
      <c r="Q43">
        <v>6.8</v>
      </c>
      <c r="R43">
        <v>3</v>
      </c>
      <c r="S43">
        <v>1.84</v>
      </c>
      <c r="T43">
        <v>1</v>
      </c>
      <c r="U43" t="s">
        <v>22</v>
      </c>
      <c r="V43">
        <f>IF(tbl_Customers[[#This Row],[churn]] = "yes", 1, 0)</f>
        <v>0</v>
      </c>
      <c r="W43" t="str">
        <f>IF(tbl_Customers[[#This Row],[number_customer_service_calls]] &lt;= 1, "0-1 Calls", IF(tbl_Customers[[#This Row],[number_customer_service_calls]] &lt;= 3, "2-3 Calls", IF(tbl_Customers[[#This Row],[number_customer_service_calls]] &lt;=5, "4-5 Calls", "6+ Calls")))</f>
        <v>0-1 Calls</v>
      </c>
      <c r="X43" t="str">
        <f>IF(tbl_Customers[[#This Row],[account_length]] &lt;= 50, "0-50", IF(tbl_Customers[[#This Row],[account_length]] &lt;=100, "51-100", IF(tbl_Customers[[#This Row],[account_length]] &lt;= 150, "101-150", "151+")))</f>
        <v>51-100</v>
      </c>
      <c r="Y43" t="str">
        <f>IF(tbl_Customers[[#This Row],[total_intl_charge]] &lt;= 3, "Low Charges", "High Charges")</f>
        <v>Low Charges</v>
      </c>
      <c r="Z43" t="str">
        <f>IF(tbl_Customers[[#This Row],[total_eve_calls]]&lt;=80,"Low Calls",
IF(tbl_Customers[[#This Row],[total_eve_calls]]&lt;=120,"Medium Calls","High Calls"))</f>
        <v>Medium Calls</v>
      </c>
      <c r="AA43" t="str">
        <f>IF(tbl_Customers[[#This Row],[total_eve_charge]]&lt;=15,"Low Charges",
IF(tbl_Customers[[#This Row],[total_eve_charge]]&lt;=20,"Medium Charges","High Charges"))</f>
        <v>Medium Charges</v>
      </c>
      <c r="AB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3" t="str">
        <f>IF(tbl_Customers[[#This Row],[number_vmail_messages]] = 0, "No Usage", IF(tbl_Customers[[#This Row],[number_vmail_messages]] &lt;= 20, "Low Usage", IF(tbl_Customers[[#This Row],[number_vmail_messages]] &lt;= 40, "Medium Usgae", "High Usage")))</f>
        <v>No Usage</v>
      </c>
      <c r="AD43" t="str">
        <f>IF(tbl_Customers[[#This Row],[total_day_minutes]]&lt;=150,"Low Usage", IF(tbl_Customers[[#This Row],[total_day_minutes]]&lt;=200,"Medium Usage", IF(tbl_Customers[[#This Row],[total_day_minutes]]&lt;=250,"High Usage","Very High Usage")))</f>
        <v>High Usage</v>
      </c>
      <c r="AE43" t="str">
        <f>IF(tbl_Customers[[#This Row],[total_intl_calls]]&lt;=5,"Low Calls", IF(tbl_Customers[[#This Row],[total_intl_calls]]&lt;=10, "Medium Calls", "High Calls"))</f>
        <v>Low Calls</v>
      </c>
      <c r="AF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3" s="36" t="str">
        <f>IF(tbl_Customers[[#This Row],[Churn_Risk_Score]]&gt;=10,"High Risk", IF(tbl_Customers[[#This Row],[Churn_Risk_Score]]&gt;=5,"Medium Risk","Low Risk"))</f>
        <v>Low Risk</v>
      </c>
    </row>
    <row r="44" spans="1:33" x14ac:dyDescent="0.35">
      <c r="A44">
        <v>43</v>
      </c>
      <c r="B44" t="s">
        <v>38</v>
      </c>
      <c r="C44">
        <v>10</v>
      </c>
      <c r="D44" t="s">
        <v>25</v>
      </c>
      <c r="E44" t="s">
        <v>22</v>
      </c>
      <c r="F44" t="s">
        <v>22</v>
      </c>
      <c r="G44">
        <v>0</v>
      </c>
      <c r="H44">
        <v>186.1</v>
      </c>
      <c r="I44">
        <v>112</v>
      </c>
      <c r="J44">
        <v>31.64</v>
      </c>
      <c r="K44">
        <v>190.2</v>
      </c>
      <c r="L44">
        <v>66</v>
      </c>
      <c r="M44">
        <v>16.170000000000002</v>
      </c>
      <c r="N44">
        <v>282.8</v>
      </c>
      <c r="O44">
        <v>57</v>
      </c>
      <c r="P44">
        <v>12.73</v>
      </c>
      <c r="Q44">
        <v>11.4</v>
      </c>
      <c r="R44">
        <v>6</v>
      </c>
      <c r="S44">
        <v>3.08</v>
      </c>
      <c r="T44">
        <v>2</v>
      </c>
      <c r="U44" t="s">
        <v>22</v>
      </c>
      <c r="V44">
        <f>IF(tbl_Customers[[#This Row],[churn]] = "yes", 1, 0)</f>
        <v>0</v>
      </c>
      <c r="W44" t="str">
        <f>IF(tbl_Customers[[#This Row],[number_customer_service_calls]] &lt;= 1, "0-1 Calls", IF(tbl_Customers[[#This Row],[number_customer_service_calls]] &lt;= 3, "2-3 Calls", IF(tbl_Customers[[#This Row],[number_customer_service_calls]] &lt;=5, "4-5 Calls", "6+ Calls")))</f>
        <v>2-3 Calls</v>
      </c>
      <c r="X44" t="str">
        <f>IF(tbl_Customers[[#This Row],[account_length]] &lt;= 50, "0-50", IF(tbl_Customers[[#This Row],[account_length]] &lt;=100, "51-100", IF(tbl_Customers[[#This Row],[account_length]] &lt;= 150, "101-150", "151+")))</f>
        <v>0-50</v>
      </c>
      <c r="Y44" t="str">
        <f>IF(tbl_Customers[[#This Row],[total_intl_charge]] &lt;= 3, "Low Charges", "High Charges")</f>
        <v>High Charges</v>
      </c>
      <c r="Z44" t="str">
        <f>IF(tbl_Customers[[#This Row],[total_eve_calls]]&lt;=80,"Low Calls",
IF(tbl_Customers[[#This Row],[total_eve_calls]]&lt;=120,"Medium Calls","High Calls"))</f>
        <v>Low Calls</v>
      </c>
      <c r="AA44" t="str">
        <f>IF(tbl_Customers[[#This Row],[total_eve_charge]]&lt;=15,"Low Charges",
IF(tbl_Customers[[#This Row],[total_eve_charge]]&lt;=20,"Medium Charges","High Charges"))</f>
        <v>Medium Charges</v>
      </c>
      <c r="AB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4" t="str">
        <f>IF(tbl_Customers[[#This Row],[number_vmail_messages]] = 0, "No Usage", IF(tbl_Customers[[#This Row],[number_vmail_messages]] &lt;= 20, "Low Usage", IF(tbl_Customers[[#This Row],[number_vmail_messages]] &lt;= 40, "Medium Usgae", "High Usage")))</f>
        <v>No Usage</v>
      </c>
      <c r="AD44" t="str">
        <f>IF(tbl_Customers[[#This Row],[total_day_minutes]]&lt;=150,"Low Usage", IF(tbl_Customers[[#This Row],[total_day_minutes]]&lt;=200,"Medium Usage", IF(tbl_Customers[[#This Row],[total_day_minutes]]&lt;=250,"High Usage","Very High Usage")))</f>
        <v>Medium Usage</v>
      </c>
      <c r="AE44" t="str">
        <f>IF(tbl_Customers[[#This Row],[total_intl_calls]]&lt;=5,"Low Calls", IF(tbl_Customers[[#This Row],[total_intl_calls]]&lt;=10, "Medium Calls", "High Calls"))</f>
        <v>Medium Calls</v>
      </c>
      <c r="AF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4" s="36" t="str">
        <f>IF(tbl_Customers[[#This Row],[Churn_Risk_Score]]&gt;=10,"High Risk", IF(tbl_Customers[[#This Row],[Churn_Risk_Score]]&gt;=5,"Medium Risk","Low Risk"))</f>
        <v>Low Risk</v>
      </c>
    </row>
    <row r="45" spans="1:33" x14ac:dyDescent="0.35">
      <c r="A45">
        <v>44</v>
      </c>
      <c r="B45" t="s">
        <v>55</v>
      </c>
      <c r="C45">
        <v>96</v>
      </c>
      <c r="D45" t="s">
        <v>21</v>
      </c>
      <c r="E45" t="s">
        <v>22</v>
      </c>
      <c r="F45" t="s">
        <v>22</v>
      </c>
      <c r="G45">
        <v>0</v>
      </c>
      <c r="H45">
        <v>160.19999999999999</v>
      </c>
      <c r="I45">
        <v>117</v>
      </c>
      <c r="J45">
        <v>27.23</v>
      </c>
      <c r="K45">
        <v>267.5</v>
      </c>
      <c r="L45">
        <v>67</v>
      </c>
      <c r="M45">
        <v>22.74</v>
      </c>
      <c r="N45">
        <v>228.5</v>
      </c>
      <c r="O45">
        <v>68</v>
      </c>
      <c r="P45">
        <v>10.28</v>
      </c>
      <c r="Q45">
        <v>9.3000000000000007</v>
      </c>
      <c r="R45">
        <v>5</v>
      </c>
      <c r="S45">
        <v>2.5099999999999998</v>
      </c>
      <c r="T45">
        <v>2</v>
      </c>
      <c r="U45" t="s">
        <v>22</v>
      </c>
      <c r="V45">
        <f>IF(tbl_Customers[[#This Row],[churn]] = "yes", 1, 0)</f>
        <v>0</v>
      </c>
      <c r="W45" t="str">
        <f>IF(tbl_Customers[[#This Row],[number_customer_service_calls]] &lt;= 1, "0-1 Calls", IF(tbl_Customers[[#This Row],[number_customer_service_calls]] &lt;= 3, "2-3 Calls", IF(tbl_Customers[[#This Row],[number_customer_service_calls]] &lt;=5, "4-5 Calls", "6+ Calls")))</f>
        <v>2-3 Calls</v>
      </c>
      <c r="X45" t="str">
        <f>IF(tbl_Customers[[#This Row],[account_length]] &lt;= 50, "0-50", IF(tbl_Customers[[#This Row],[account_length]] &lt;=100, "51-100", IF(tbl_Customers[[#This Row],[account_length]] &lt;= 150, "101-150", "151+")))</f>
        <v>51-100</v>
      </c>
      <c r="Y45" t="str">
        <f>IF(tbl_Customers[[#This Row],[total_intl_charge]] &lt;= 3, "Low Charges", "High Charges")</f>
        <v>Low Charges</v>
      </c>
      <c r="Z45" t="str">
        <f>IF(tbl_Customers[[#This Row],[total_eve_calls]]&lt;=80,"Low Calls",
IF(tbl_Customers[[#This Row],[total_eve_calls]]&lt;=120,"Medium Calls","High Calls"))</f>
        <v>Low Calls</v>
      </c>
      <c r="AA45" t="str">
        <f>IF(tbl_Customers[[#This Row],[total_eve_charge]]&lt;=15,"Low Charges",
IF(tbl_Customers[[#This Row],[total_eve_charge]]&lt;=20,"Medium Charges","High Charges"))</f>
        <v>High Charges</v>
      </c>
      <c r="AB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5" t="str">
        <f>IF(tbl_Customers[[#This Row],[number_vmail_messages]] = 0, "No Usage", IF(tbl_Customers[[#This Row],[number_vmail_messages]] &lt;= 20, "Low Usage", IF(tbl_Customers[[#This Row],[number_vmail_messages]] &lt;= 40, "Medium Usgae", "High Usage")))</f>
        <v>No Usage</v>
      </c>
      <c r="AD45" t="str">
        <f>IF(tbl_Customers[[#This Row],[total_day_minutes]]&lt;=150,"Low Usage", IF(tbl_Customers[[#This Row],[total_day_minutes]]&lt;=200,"Medium Usage", IF(tbl_Customers[[#This Row],[total_day_minutes]]&lt;=250,"High Usage","Very High Usage")))</f>
        <v>Medium Usage</v>
      </c>
      <c r="AE45" t="str">
        <f>IF(tbl_Customers[[#This Row],[total_intl_calls]]&lt;=5,"Low Calls", IF(tbl_Customers[[#This Row],[total_intl_calls]]&lt;=10, "Medium Calls", "High Calls"))</f>
        <v>Low Calls</v>
      </c>
      <c r="AF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5" s="36" t="str">
        <f>IF(tbl_Customers[[#This Row],[Churn_Risk_Score]]&gt;=10,"High Risk", IF(tbl_Customers[[#This Row],[Churn_Risk_Score]]&gt;=5,"Medium Risk","Low Risk"))</f>
        <v>Low Risk</v>
      </c>
    </row>
    <row r="46" spans="1:33" x14ac:dyDescent="0.35">
      <c r="A46">
        <v>45</v>
      </c>
      <c r="B46" t="s">
        <v>32</v>
      </c>
      <c r="C46">
        <v>81</v>
      </c>
      <c r="D46" t="s">
        <v>25</v>
      </c>
      <c r="E46" t="s">
        <v>22</v>
      </c>
      <c r="F46" t="s">
        <v>22</v>
      </c>
      <c r="G46">
        <v>0</v>
      </c>
      <c r="H46">
        <v>175.5</v>
      </c>
      <c r="I46">
        <v>67</v>
      </c>
      <c r="J46">
        <v>29.84</v>
      </c>
      <c r="K46">
        <v>249.3</v>
      </c>
      <c r="L46">
        <v>85</v>
      </c>
      <c r="M46">
        <v>21.19</v>
      </c>
      <c r="N46">
        <v>270.2</v>
      </c>
      <c r="O46">
        <v>98</v>
      </c>
      <c r="P46">
        <v>12.16</v>
      </c>
      <c r="Q46">
        <v>10.199999999999999</v>
      </c>
      <c r="R46">
        <v>3</v>
      </c>
      <c r="S46">
        <v>2.75</v>
      </c>
      <c r="T46">
        <v>1</v>
      </c>
      <c r="U46" t="s">
        <v>22</v>
      </c>
      <c r="V46">
        <f>IF(tbl_Customers[[#This Row],[churn]] = "yes", 1, 0)</f>
        <v>0</v>
      </c>
      <c r="W46" t="str">
        <f>IF(tbl_Customers[[#This Row],[number_customer_service_calls]] &lt;= 1, "0-1 Calls", IF(tbl_Customers[[#This Row],[number_customer_service_calls]] &lt;= 3, "2-3 Calls", IF(tbl_Customers[[#This Row],[number_customer_service_calls]] &lt;=5, "4-5 Calls", "6+ Calls")))</f>
        <v>0-1 Calls</v>
      </c>
      <c r="X46" t="str">
        <f>IF(tbl_Customers[[#This Row],[account_length]] &lt;= 50, "0-50", IF(tbl_Customers[[#This Row],[account_length]] &lt;=100, "51-100", IF(tbl_Customers[[#This Row],[account_length]] &lt;= 150, "101-150", "151+")))</f>
        <v>51-100</v>
      </c>
      <c r="Y46" t="str">
        <f>IF(tbl_Customers[[#This Row],[total_intl_charge]] &lt;= 3, "Low Charges", "High Charges")</f>
        <v>Low Charges</v>
      </c>
      <c r="Z46" t="str">
        <f>IF(tbl_Customers[[#This Row],[total_eve_calls]]&lt;=80,"Low Calls",
IF(tbl_Customers[[#This Row],[total_eve_calls]]&lt;=120,"Medium Calls","High Calls"))</f>
        <v>Medium Calls</v>
      </c>
      <c r="AA46" t="str">
        <f>IF(tbl_Customers[[#This Row],[total_eve_charge]]&lt;=15,"Low Charges",
IF(tbl_Customers[[#This Row],[total_eve_charge]]&lt;=20,"Medium Charges","High Charges"))</f>
        <v>High Charges</v>
      </c>
      <c r="AB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6" t="str">
        <f>IF(tbl_Customers[[#This Row],[number_vmail_messages]] = 0, "No Usage", IF(tbl_Customers[[#This Row],[number_vmail_messages]] &lt;= 20, "Low Usage", IF(tbl_Customers[[#This Row],[number_vmail_messages]] &lt;= 40, "Medium Usgae", "High Usage")))</f>
        <v>No Usage</v>
      </c>
      <c r="AD46" t="str">
        <f>IF(tbl_Customers[[#This Row],[total_day_minutes]]&lt;=150,"Low Usage", IF(tbl_Customers[[#This Row],[total_day_minutes]]&lt;=200,"Medium Usage", IF(tbl_Customers[[#This Row],[total_day_minutes]]&lt;=250,"High Usage","Very High Usage")))</f>
        <v>Medium Usage</v>
      </c>
      <c r="AE46" t="str">
        <f>IF(tbl_Customers[[#This Row],[total_intl_calls]]&lt;=5,"Low Calls", IF(tbl_Customers[[#This Row],[total_intl_calls]]&lt;=10, "Medium Calls", "High Calls"))</f>
        <v>Low Calls</v>
      </c>
      <c r="AF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6" s="36" t="str">
        <f>IF(tbl_Customers[[#This Row],[Churn_Risk_Score]]&gt;=10,"High Risk", IF(tbl_Customers[[#This Row],[Churn_Risk_Score]]&gt;=5,"Medium Risk","Low Risk"))</f>
        <v>Low Risk</v>
      </c>
    </row>
    <row r="47" spans="1:33" x14ac:dyDescent="0.35">
      <c r="A47">
        <v>46</v>
      </c>
      <c r="B47" t="s">
        <v>41</v>
      </c>
      <c r="C47">
        <v>141</v>
      </c>
      <c r="D47" t="s">
        <v>21</v>
      </c>
      <c r="E47" t="s">
        <v>22</v>
      </c>
      <c r="F47" t="s">
        <v>22</v>
      </c>
      <c r="G47">
        <v>0</v>
      </c>
      <c r="H47">
        <v>126.9</v>
      </c>
      <c r="I47">
        <v>98</v>
      </c>
      <c r="J47">
        <v>21.57</v>
      </c>
      <c r="K47">
        <v>180</v>
      </c>
      <c r="L47">
        <v>62</v>
      </c>
      <c r="M47">
        <v>15.3</v>
      </c>
      <c r="N47">
        <v>140.80000000000001</v>
      </c>
      <c r="O47">
        <v>128</v>
      </c>
      <c r="P47">
        <v>6.34</v>
      </c>
      <c r="Q47">
        <v>8</v>
      </c>
      <c r="R47">
        <v>2</v>
      </c>
      <c r="S47">
        <v>2.16</v>
      </c>
      <c r="T47">
        <v>1</v>
      </c>
      <c r="U47" t="s">
        <v>22</v>
      </c>
      <c r="V47">
        <f>IF(tbl_Customers[[#This Row],[churn]] = "yes", 1, 0)</f>
        <v>0</v>
      </c>
      <c r="W47" t="str">
        <f>IF(tbl_Customers[[#This Row],[number_customer_service_calls]] &lt;= 1, "0-1 Calls", IF(tbl_Customers[[#This Row],[number_customer_service_calls]] &lt;= 3, "2-3 Calls", IF(tbl_Customers[[#This Row],[number_customer_service_calls]] &lt;=5, "4-5 Calls", "6+ Calls")))</f>
        <v>0-1 Calls</v>
      </c>
      <c r="X47" t="str">
        <f>IF(tbl_Customers[[#This Row],[account_length]] &lt;= 50, "0-50", IF(tbl_Customers[[#This Row],[account_length]] &lt;=100, "51-100", IF(tbl_Customers[[#This Row],[account_length]] &lt;= 150, "101-150", "151+")))</f>
        <v>101-150</v>
      </c>
      <c r="Y47" t="str">
        <f>IF(tbl_Customers[[#This Row],[total_intl_charge]] &lt;= 3, "Low Charges", "High Charges")</f>
        <v>Low Charges</v>
      </c>
      <c r="Z47" t="str">
        <f>IF(tbl_Customers[[#This Row],[total_eve_calls]]&lt;=80,"Low Calls",
IF(tbl_Customers[[#This Row],[total_eve_calls]]&lt;=120,"Medium Calls","High Calls"))</f>
        <v>Low Calls</v>
      </c>
      <c r="AA47" t="str">
        <f>IF(tbl_Customers[[#This Row],[total_eve_charge]]&lt;=15,"Low Charges",
IF(tbl_Customers[[#This Row],[total_eve_charge]]&lt;=20,"Medium Charges","High Charges"))</f>
        <v>Medium Charges</v>
      </c>
      <c r="AB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7" t="str">
        <f>IF(tbl_Customers[[#This Row],[number_vmail_messages]] = 0, "No Usage", IF(tbl_Customers[[#This Row],[number_vmail_messages]] &lt;= 20, "Low Usage", IF(tbl_Customers[[#This Row],[number_vmail_messages]] &lt;= 40, "Medium Usgae", "High Usage")))</f>
        <v>No Usage</v>
      </c>
      <c r="AD47" t="str">
        <f>IF(tbl_Customers[[#This Row],[total_day_minutes]]&lt;=150,"Low Usage", IF(tbl_Customers[[#This Row],[total_day_minutes]]&lt;=200,"Medium Usage", IF(tbl_Customers[[#This Row],[total_day_minutes]]&lt;=250,"High Usage","Very High Usage")))</f>
        <v>Low Usage</v>
      </c>
      <c r="AE47" t="str">
        <f>IF(tbl_Customers[[#This Row],[total_intl_calls]]&lt;=5,"Low Calls", IF(tbl_Customers[[#This Row],[total_intl_calls]]&lt;=10, "Medium Calls", "High Calls"))</f>
        <v>Low Calls</v>
      </c>
      <c r="AF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7" s="36" t="str">
        <f>IF(tbl_Customers[[#This Row],[Churn_Risk_Score]]&gt;=10,"High Risk", IF(tbl_Customers[[#This Row],[Churn_Risk_Score]]&gt;=5,"Medium Risk","Low Risk"))</f>
        <v>Low Risk</v>
      </c>
    </row>
    <row r="48" spans="1:33" x14ac:dyDescent="0.35">
      <c r="A48">
        <v>47</v>
      </c>
      <c r="B48" t="s">
        <v>41</v>
      </c>
      <c r="C48">
        <v>121</v>
      </c>
      <c r="D48" t="s">
        <v>25</v>
      </c>
      <c r="E48" t="s">
        <v>22</v>
      </c>
      <c r="F48" t="s">
        <v>23</v>
      </c>
      <c r="G48">
        <v>30</v>
      </c>
      <c r="H48">
        <v>198.4</v>
      </c>
      <c r="I48">
        <v>129</v>
      </c>
      <c r="J48">
        <v>33.729999999999997</v>
      </c>
      <c r="K48">
        <v>75.3</v>
      </c>
      <c r="L48">
        <v>77</v>
      </c>
      <c r="M48">
        <v>6.4</v>
      </c>
      <c r="N48">
        <v>181.2</v>
      </c>
      <c r="O48">
        <v>77</v>
      </c>
      <c r="P48">
        <v>8.15</v>
      </c>
      <c r="Q48">
        <v>5.8</v>
      </c>
      <c r="R48">
        <v>3</v>
      </c>
      <c r="S48">
        <v>1.57</v>
      </c>
      <c r="T48">
        <v>3</v>
      </c>
      <c r="U48" t="s">
        <v>23</v>
      </c>
      <c r="V48">
        <f>IF(tbl_Customers[[#This Row],[churn]] = "yes", 1, 0)</f>
        <v>1</v>
      </c>
      <c r="W48" t="str">
        <f>IF(tbl_Customers[[#This Row],[number_customer_service_calls]] &lt;= 1, "0-1 Calls", IF(tbl_Customers[[#This Row],[number_customer_service_calls]] &lt;= 3, "2-3 Calls", IF(tbl_Customers[[#This Row],[number_customer_service_calls]] &lt;=5, "4-5 Calls", "6+ Calls")))</f>
        <v>2-3 Calls</v>
      </c>
      <c r="X48" t="str">
        <f>IF(tbl_Customers[[#This Row],[account_length]] &lt;= 50, "0-50", IF(tbl_Customers[[#This Row],[account_length]] &lt;=100, "51-100", IF(tbl_Customers[[#This Row],[account_length]] &lt;= 150, "101-150", "151+")))</f>
        <v>101-150</v>
      </c>
      <c r="Y48" t="str">
        <f>IF(tbl_Customers[[#This Row],[total_intl_charge]] &lt;= 3, "Low Charges", "High Charges")</f>
        <v>Low Charges</v>
      </c>
      <c r="Z48" t="str">
        <f>IF(tbl_Customers[[#This Row],[total_eve_calls]]&lt;=80,"Low Calls",
IF(tbl_Customers[[#This Row],[total_eve_calls]]&lt;=120,"Medium Calls","High Calls"))</f>
        <v>Low Calls</v>
      </c>
      <c r="AA48" t="str">
        <f>IF(tbl_Customers[[#This Row],[total_eve_charge]]&lt;=15,"Low Charges",
IF(tbl_Customers[[#This Row],[total_eve_charge]]&lt;=20,"Medium Charges","High Charges"))</f>
        <v>Low Charges</v>
      </c>
      <c r="AB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8" t="str">
        <f>IF(tbl_Customers[[#This Row],[number_vmail_messages]] = 0, "No Usage", IF(tbl_Customers[[#This Row],[number_vmail_messages]] &lt;= 20, "Low Usage", IF(tbl_Customers[[#This Row],[number_vmail_messages]] &lt;= 40, "Medium Usgae", "High Usage")))</f>
        <v>Medium Usgae</v>
      </c>
      <c r="AD48" t="str">
        <f>IF(tbl_Customers[[#This Row],[total_day_minutes]]&lt;=150,"Low Usage", IF(tbl_Customers[[#This Row],[total_day_minutes]]&lt;=200,"Medium Usage", IF(tbl_Customers[[#This Row],[total_day_minutes]]&lt;=250,"High Usage","Very High Usage")))</f>
        <v>Medium Usage</v>
      </c>
      <c r="AE48" t="str">
        <f>IF(tbl_Customers[[#This Row],[total_intl_calls]]&lt;=5,"Low Calls", IF(tbl_Customers[[#This Row],[total_intl_calls]]&lt;=10, "Medium Calls", "High Calls"))</f>
        <v>Low Calls</v>
      </c>
      <c r="AF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8" s="36" t="str">
        <f>IF(tbl_Customers[[#This Row],[Churn_Risk_Score]]&gt;=10,"High Risk", IF(tbl_Customers[[#This Row],[Churn_Risk_Score]]&gt;=5,"Medium Risk","Low Risk"))</f>
        <v>Low Risk</v>
      </c>
    </row>
    <row r="49" spans="1:33" x14ac:dyDescent="0.35">
      <c r="A49">
        <v>48</v>
      </c>
      <c r="B49" t="s">
        <v>26</v>
      </c>
      <c r="C49">
        <v>125</v>
      </c>
      <c r="D49" t="s">
        <v>25</v>
      </c>
      <c r="E49" t="s">
        <v>22</v>
      </c>
      <c r="F49" t="s">
        <v>22</v>
      </c>
      <c r="G49">
        <v>0</v>
      </c>
      <c r="H49">
        <v>229.3</v>
      </c>
      <c r="I49">
        <v>103</v>
      </c>
      <c r="J49">
        <v>38.979999999999997</v>
      </c>
      <c r="K49">
        <v>177.4</v>
      </c>
      <c r="L49">
        <v>126</v>
      </c>
      <c r="M49">
        <v>15.08</v>
      </c>
      <c r="N49">
        <v>189.3</v>
      </c>
      <c r="O49">
        <v>95</v>
      </c>
      <c r="P49">
        <v>8.52</v>
      </c>
      <c r="Q49">
        <v>12</v>
      </c>
      <c r="R49">
        <v>8</v>
      </c>
      <c r="S49">
        <v>3.24</v>
      </c>
      <c r="T49">
        <v>1</v>
      </c>
      <c r="U49" t="s">
        <v>22</v>
      </c>
      <c r="V49">
        <f>IF(tbl_Customers[[#This Row],[churn]] = "yes", 1, 0)</f>
        <v>0</v>
      </c>
      <c r="W49" t="str">
        <f>IF(tbl_Customers[[#This Row],[number_customer_service_calls]] &lt;= 1, "0-1 Calls", IF(tbl_Customers[[#This Row],[number_customer_service_calls]] &lt;= 3, "2-3 Calls", IF(tbl_Customers[[#This Row],[number_customer_service_calls]] &lt;=5, "4-5 Calls", "6+ Calls")))</f>
        <v>0-1 Calls</v>
      </c>
      <c r="X49" t="str">
        <f>IF(tbl_Customers[[#This Row],[account_length]] &lt;= 50, "0-50", IF(tbl_Customers[[#This Row],[account_length]] &lt;=100, "51-100", IF(tbl_Customers[[#This Row],[account_length]] &lt;= 150, "101-150", "151+")))</f>
        <v>101-150</v>
      </c>
      <c r="Y49" t="str">
        <f>IF(tbl_Customers[[#This Row],[total_intl_charge]] &lt;= 3, "Low Charges", "High Charges")</f>
        <v>High Charges</v>
      </c>
      <c r="Z49" t="str">
        <f>IF(tbl_Customers[[#This Row],[total_eve_calls]]&lt;=80,"Low Calls",
IF(tbl_Customers[[#This Row],[total_eve_calls]]&lt;=120,"Medium Calls","High Calls"))</f>
        <v>High Calls</v>
      </c>
      <c r="AA49" t="str">
        <f>IF(tbl_Customers[[#This Row],[total_eve_charge]]&lt;=15,"Low Charges",
IF(tbl_Customers[[#This Row],[total_eve_charge]]&lt;=20,"Medium Charges","High Charges"))</f>
        <v>Medium Charges</v>
      </c>
      <c r="AB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9" t="str">
        <f>IF(tbl_Customers[[#This Row],[number_vmail_messages]] = 0, "No Usage", IF(tbl_Customers[[#This Row],[number_vmail_messages]] &lt;= 20, "Low Usage", IF(tbl_Customers[[#This Row],[number_vmail_messages]] &lt;= 40, "Medium Usgae", "High Usage")))</f>
        <v>No Usage</v>
      </c>
      <c r="AD49" t="str">
        <f>IF(tbl_Customers[[#This Row],[total_day_minutes]]&lt;=150,"Low Usage", IF(tbl_Customers[[#This Row],[total_day_minutes]]&lt;=200,"Medium Usage", IF(tbl_Customers[[#This Row],[total_day_minutes]]&lt;=250,"High Usage","Very High Usage")))</f>
        <v>High Usage</v>
      </c>
      <c r="AE49" t="str">
        <f>IF(tbl_Customers[[#This Row],[total_intl_calls]]&lt;=5,"Low Calls", IF(tbl_Customers[[#This Row],[total_intl_calls]]&lt;=10, "Medium Calls", "High Calls"))</f>
        <v>Medium Calls</v>
      </c>
      <c r="AF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9" s="36" t="str">
        <f>IF(tbl_Customers[[#This Row],[Churn_Risk_Score]]&gt;=10,"High Risk", IF(tbl_Customers[[#This Row],[Churn_Risk_Score]]&gt;=5,"Medium Risk","Low Risk"))</f>
        <v>Low Risk</v>
      </c>
    </row>
    <row r="50" spans="1:33" x14ac:dyDescent="0.35">
      <c r="A50">
        <v>49</v>
      </c>
      <c r="B50" t="s">
        <v>37</v>
      </c>
      <c r="C50">
        <v>174</v>
      </c>
      <c r="D50" t="s">
        <v>25</v>
      </c>
      <c r="E50" t="s">
        <v>22</v>
      </c>
      <c r="F50" t="s">
        <v>22</v>
      </c>
      <c r="G50">
        <v>0</v>
      </c>
      <c r="H50">
        <v>192.1</v>
      </c>
      <c r="I50">
        <v>97</v>
      </c>
      <c r="J50">
        <v>32.659999999999997</v>
      </c>
      <c r="K50">
        <v>169.9</v>
      </c>
      <c r="L50">
        <v>94</v>
      </c>
      <c r="M50">
        <v>14.44</v>
      </c>
      <c r="N50">
        <v>166.6</v>
      </c>
      <c r="O50">
        <v>54</v>
      </c>
      <c r="P50">
        <v>7.5</v>
      </c>
      <c r="Q50">
        <v>11.4</v>
      </c>
      <c r="R50">
        <v>4</v>
      </c>
      <c r="S50">
        <v>3.08</v>
      </c>
      <c r="T50">
        <v>1</v>
      </c>
      <c r="U50" t="s">
        <v>22</v>
      </c>
      <c r="V50">
        <f>IF(tbl_Customers[[#This Row],[churn]] = "yes", 1, 0)</f>
        <v>0</v>
      </c>
      <c r="W50" t="str">
        <f>IF(tbl_Customers[[#This Row],[number_customer_service_calls]] &lt;= 1, "0-1 Calls", IF(tbl_Customers[[#This Row],[number_customer_service_calls]] &lt;= 3, "2-3 Calls", IF(tbl_Customers[[#This Row],[number_customer_service_calls]] &lt;=5, "4-5 Calls", "6+ Calls")))</f>
        <v>0-1 Calls</v>
      </c>
      <c r="X50" t="str">
        <f>IF(tbl_Customers[[#This Row],[account_length]] &lt;= 50, "0-50", IF(tbl_Customers[[#This Row],[account_length]] &lt;=100, "51-100", IF(tbl_Customers[[#This Row],[account_length]] &lt;= 150, "101-150", "151+")))</f>
        <v>151+</v>
      </c>
      <c r="Y50" t="str">
        <f>IF(tbl_Customers[[#This Row],[total_intl_charge]] &lt;= 3, "Low Charges", "High Charges")</f>
        <v>High Charges</v>
      </c>
      <c r="Z50" t="str">
        <f>IF(tbl_Customers[[#This Row],[total_eve_calls]]&lt;=80,"Low Calls",
IF(tbl_Customers[[#This Row],[total_eve_calls]]&lt;=120,"Medium Calls","High Calls"))</f>
        <v>Medium Calls</v>
      </c>
      <c r="AA50" t="str">
        <f>IF(tbl_Customers[[#This Row],[total_eve_charge]]&lt;=15,"Low Charges",
IF(tbl_Customers[[#This Row],[total_eve_charge]]&lt;=20,"Medium Charges","High Charges"))</f>
        <v>Low Charges</v>
      </c>
      <c r="AB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0" t="str">
        <f>IF(tbl_Customers[[#This Row],[number_vmail_messages]] = 0, "No Usage", IF(tbl_Customers[[#This Row],[number_vmail_messages]] &lt;= 20, "Low Usage", IF(tbl_Customers[[#This Row],[number_vmail_messages]] &lt;= 40, "Medium Usgae", "High Usage")))</f>
        <v>No Usage</v>
      </c>
      <c r="AD50" t="str">
        <f>IF(tbl_Customers[[#This Row],[total_day_minutes]]&lt;=150,"Low Usage", IF(tbl_Customers[[#This Row],[total_day_minutes]]&lt;=200,"Medium Usage", IF(tbl_Customers[[#This Row],[total_day_minutes]]&lt;=250,"High Usage","Very High Usage")))</f>
        <v>Medium Usage</v>
      </c>
      <c r="AE50" t="str">
        <f>IF(tbl_Customers[[#This Row],[total_intl_calls]]&lt;=5,"Low Calls", IF(tbl_Customers[[#This Row],[total_intl_calls]]&lt;=10, "Medium Calls", "High Calls"))</f>
        <v>Low Calls</v>
      </c>
      <c r="AF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0" s="36" t="str">
        <f>IF(tbl_Customers[[#This Row],[Churn_Risk_Score]]&gt;=10,"High Risk", IF(tbl_Customers[[#This Row],[Churn_Risk_Score]]&gt;=5,"Medium Risk","Low Risk"))</f>
        <v>Low Risk</v>
      </c>
    </row>
    <row r="51" spans="1:33" x14ac:dyDescent="0.35">
      <c r="A51">
        <v>50</v>
      </c>
      <c r="B51" t="s">
        <v>56</v>
      </c>
      <c r="C51">
        <v>116</v>
      </c>
      <c r="D51" t="s">
        <v>21</v>
      </c>
      <c r="E51" t="s">
        <v>22</v>
      </c>
      <c r="F51" t="s">
        <v>23</v>
      </c>
      <c r="G51">
        <v>34</v>
      </c>
      <c r="H51">
        <v>268.60000000000002</v>
      </c>
      <c r="I51">
        <v>83</v>
      </c>
      <c r="J51">
        <v>45.66</v>
      </c>
      <c r="K51">
        <v>178.2</v>
      </c>
      <c r="L51">
        <v>142</v>
      </c>
      <c r="M51">
        <v>15.15</v>
      </c>
      <c r="N51">
        <v>166.3</v>
      </c>
      <c r="O51">
        <v>106</v>
      </c>
      <c r="P51">
        <v>7.48</v>
      </c>
      <c r="Q51">
        <v>11.6</v>
      </c>
      <c r="R51">
        <v>3</v>
      </c>
      <c r="S51">
        <v>3.13</v>
      </c>
      <c r="T51">
        <v>2</v>
      </c>
      <c r="U51" t="s">
        <v>22</v>
      </c>
      <c r="V51">
        <f>IF(tbl_Customers[[#This Row],[churn]] = "yes", 1, 0)</f>
        <v>0</v>
      </c>
      <c r="W51" t="str">
        <f>IF(tbl_Customers[[#This Row],[number_customer_service_calls]] &lt;= 1, "0-1 Calls", IF(tbl_Customers[[#This Row],[number_customer_service_calls]] &lt;= 3, "2-3 Calls", IF(tbl_Customers[[#This Row],[number_customer_service_calls]] &lt;=5, "4-5 Calls", "6+ Calls")))</f>
        <v>2-3 Calls</v>
      </c>
      <c r="X51" t="str">
        <f>IF(tbl_Customers[[#This Row],[account_length]] &lt;= 50, "0-50", IF(tbl_Customers[[#This Row],[account_length]] &lt;=100, "51-100", IF(tbl_Customers[[#This Row],[account_length]] &lt;= 150, "101-150", "151+")))</f>
        <v>101-150</v>
      </c>
      <c r="Y51" t="str">
        <f>IF(tbl_Customers[[#This Row],[total_intl_charge]] &lt;= 3, "Low Charges", "High Charges")</f>
        <v>High Charges</v>
      </c>
      <c r="Z51" t="str">
        <f>IF(tbl_Customers[[#This Row],[total_eve_calls]]&lt;=80,"Low Calls",
IF(tbl_Customers[[#This Row],[total_eve_calls]]&lt;=120,"Medium Calls","High Calls"))</f>
        <v>High Calls</v>
      </c>
      <c r="AA51" t="str">
        <f>IF(tbl_Customers[[#This Row],[total_eve_charge]]&lt;=15,"Low Charges",
IF(tbl_Customers[[#This Row],[total_eve_charge]]&lt;=20,"Medium Charges","High Charges"))</f>
        <v>Medium Charges</v>
      </c>
      <c r="AB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 t="str">
        <f>IF(tbl_Customers[[#This Row],[number_vmail_messages]] = 0, "No Usage", IF(tbl_Customers[[#This Row],[number_vmail_messages]] &lt;= 20, "Low Usage", IF(tbl_Customers[[#This Row],[number_vmail_messages]] &lt;= 40, "Medium Usgae", "High Usage")))</f>
        <v>Medium Usgae</v>
      </c>
      <c r="AD51" t="str">
        <f>IF(tbl_Customers[[#This Row],[total_day_minutes]]&lt;=150,"Low Usage", IF(tbl_Customers[[#This Row],[total_day_minutes]]&lt;=200,"Medium Usage", IF(tbl_Customers[[#This Row],[total_day_minutes]]&lt;=250,"High Usage","Very High Usage")))</f>
        <v>Very High Usage</v>
      </c>
      <c r="AE51" t="str">
        <f>IF(tbl_Customers[[#This Row],[total_intl_calls]]&lt;=5,"Low Calls", IF(tbl_Customers[[#This Row],[total_intl_calls]]&lt;=10, "Medium Calls", "High Calls"))</f>
        <v>Low Calls</v>
      </c>
      <c r="AF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51" s="36" t="str">
        <f>IF(tbl_Customers[[#This Row],[Churn_Risk_Score]]&gt;=10,"High Risk", IF(tbl_Customers[[#This Row],[Churn_Risk_Score]]&gt;=5,"Medium Risk","Low Risk"))</f>
        <v>Medium Risk</v>
      </c>
    </row>
    <row r="52" spans="1:33" x14ac:dyDescent="0.35">
      <c r="A52">
        <v>51</v>
      </c>
      <c r="B52" t="s">
        <v>57</v>
      </c>
      <c r="C52">
        <v>149</v>
      </c>
      <c r="D52" t="s">
        <v>25</v>
      </c>
      <c r="E52" t="s">
        <v>22</v>
      </c>
      <c r="F52" t="s">
        <v>23</v>
      </c>
      <c r="G52">
        <v>28</v>
      </c>
      <c r="H52">
        <v>180.7</v>
      </c>
      <c r="I52">
        <v>92</v>
      </c>
      <c r="J52">
        <v>30.72</v>
      </c>
      <c r="K52">
        <v>187.8</v>
      </c>
      <c r="L52">
        <v>64</v>
      </c>
      <c r="M52">
        <v>15.96</v>
      </c>
      <c r="N52">
        <v>265.5</v>
      </c>
      <c r="O52">
        <v>53</v>
      </c>
      <c r="P52">
        <v>11.95</v>
      </c>
      <c r="Q52">
        <v>12.6</v>
      </c>
      <c r="R52">
        <v>3</v>
      </c>
      <c r="S52">
        <v>3.4</v>
      </c>
      <c r="T52">
        <v>3</v>
      </c>
      <c r="U52" t="s">
        <v>22</v>
      </c>
      <c r="V52">
        <f>IF(tbl_Customers[[#This Row],[churn]] = "yes", 1, 0)</f>
        <v>0</v>
      </c>
      <c r="W52" t="str">
        <f>IF(tbl_Customers[[#This Row],[number_customer_service_calls]] &lt;= 1, "0-1 Calls", IF(tbl_Customers[[#This Row],[number_customer_service_calls]] &lt;= 3, "2-3 Calls", IF(tbl_Customers[[#This Row],[number_customer_service_calls]] &lt;=5, "4-5 Calls", "6+ Calls")))</f>
        <v>2-3 Calls</v>
      </c>
      <c r="X52" t="str">
        <f>IF(tbl_Customers[[#This Row],[account_length]] &lt;= 50, "0-50", IF(tbl_Customers[[#This Row],[account_length]] &lt;=100, "51-100", IF(tbl_Customers[[#This Row],[account_length]] &lt;= 150, "101-150", "151+")))</f>
        <v>101-150</v>
      </c>
      <c r="Y52" t="str">
        <f>IF(tbl_Customers[[#This Row],[total_intl_charge]] &lt;= 3, "Low Charges", "High Charges")</f>
        <v>High Charges</v>
      </c>
      <c r="Z52" t="str">
        <f>IF(tbl_Customers[[#This Row],[total_eve_calls]]&lt;=80,"Low Calls",
IF(tbl_Customers[[#This Row],[total_eve_calls]]&lt;=120,"Medium Calls","High Calls"))</f>
        <v>Low Calls</v>
      </c>
      <c r="AA52" t="str">
        <f>IF(tbl_Customers[[#This Row],[total_eve_charge]]&lt;=15,"Low Charges",
IF(tbl_Customers[[#This Row],[total_eve_charge]]&lt;=20,"Medium Charges","High Charges"))</f>
        <v>Medium Charges</v>
      </c>
      <c r="AB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2" t="str">
        <f>IF(tbl_Customers[[#This Row],[number_vmail_messages]] = 0, "No Usage", IF(tbl_Customers[[#This Row],[number_vmail_messages]] &lt;= 20, "Low Usage", IF(tbl_Customers[[#This Row],[number_vmail_messages]] &lt;= 40, "Medium Usgae", "High Usage")))</f>
        <v>Medium Usgae</v>
      </c>
      <c r="AD52" t="str">
        <f>IF(tbl_Customers[[#This Row],[total_day_minutes]]&lt;=150,"Low Usage", IF(tbl_Customers[[#This Row],[total_day_minutes]]&lt;=200,"Medium Usage", IF(tbl_Customers[[#This Row],[total_day_minutes]]&lt;=250,"High Usage","Very High Usage")))</f>
        <v>Medium Usage</v>
      </c>
      <c r="AE52" t="str">
        <f>IF(tbl_Customers[[#This Row],[total_intl_calls]]&lt;=5,"Low Calls", IF(tbl_Customers[[#This Row],[total_intl_calls]]&lt;=10, "Medium Calls", "High Calls"))</f>
        <v>Low Calls</v>
      </c>
      <c r="AF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2" s="36" t="str">
        <f>IF(tbl_Customers[[#This Row],[Churn_Risk_Score]]&gt;=10,"High Risk", IF(tbl_Customers[[#This Row],[Churn_Risk_Score]]&gt;=5,"Medium Risk","Low Risk"))</f>
        <v>Low Risk</v>
      </c>
    </row>
    <row r="53" spans="1:33" x14ac:dyDescent="0.35">
      <c r="A53">
        <v>52</v>
      </c>
      <c r="B53" t="s">
        <v>58</v>
      </c>
      <c r="C53">
        <v>38</v>
      </c>
      <c r="D53" t="s">
        <v>25</v>
      </c>
      <c r="E53" t="s">
        <v>22</v>
      </c>
      <c r="F53" t="s">
        <v>22</v>
      </c>
      <c r="G53">
        <v>0</v>
      </c>
      <c r="H53">
        <v>131.19999999999999</v>
      </c>
      <c r="I53">
        <v>98</v>
      </c>
      <c r="J53">
        <v>22.3</v>
      </c>
      <c r="K53">
        <v>162.9</v>
      </c>
      <c r="L53">
        <v>97</v>
      </c>
      <c r="M53">
        <v>13.85</v>
      </c>
      <c r="N53">
        <v>159</v>
      </c>
      <c r="O53">
        <v>106</v>
      </c>
      <c r="P53">
        <v>7.15</v>
      </c>
      <c r="Q53">
        <v>8.1999999999999993</v>
      </c>
      <c r="R53">
        <v>6</v>
      </c>
      <c r="S53">
        <v>2.21</v>
      </c>
      <c r="T53">
        <v>2</v>
      </c>
      <c r="U53" t="s">
        <v>22</v>
      </c>
      <c r="V53">
        <f>IF(tbl_Customers[[#This Row],[churn]] = "yes", 1, 0)</f>
        <v>0</v>
      </c>
      <c r="W53" t="str">
        <f>IF(tbl_Customers[[#This Row],[number_customer_service_calls]] &lt;= 1, "0-1 Calls", IF(tbl_Customers[[#This Row],[number_customer_service_calls]] &lt;= 3, "2-3 Calls", IF(tbl_Customers[[#This Row],[number_customer_service_calls]] &lt;=5, "4-5 Calls", "6+ Calls")))</f>
        <v>2-3 Calls</v>
      </c>
      <c r="X53" t="str">
        <f>IF(tbl_Customers[[#This Row],[account_length]] &lt;= 50, "0-50", IF(tbl_Customers[[#This Row],[account_length]] &lt;=100, "51-100", IF(tbl_Customers[[#This Row],[account_length]] &lt;= 150, "101-150", "151+")))</f>
        <v>0-50</v>
      </c>
      <c r="Y53" t="str">
        <f>IF(tbl_Customers[[#This Row],[total_intl_charge]] &lt;= 3, "Low Charges", "High Charges")</f>
        <v>Low Charges</v>
      </c>
      <c r="Z53" t="str">
        <f>IF(tbl_Customers[[#This Row],[total_eve_calls]]&lt;=80,"Low Calls",
IF(tbl_Customers[[#This Row],[total_eve_calls]]&lt;=120,"Medium Calls","High Calls"))</f>
        <v>Medium Calls</v>
      </c>
      <c r="AA53" t="str">
        <f>IF(tbl_Customers[[#This Row],[total_eve_charge]]&lt;=15,"Low Charges",
IF(tbl_Customers[[#This Row],[total_eve_charge]]&lt;=20,"Medium Charges","High Charges"))</f>
        <v>Low Charges</v>
      </c>
      <c r="AB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3" t="str">
        <f>IF(tbl_Customers[[#This Row],[number_vmail_messages]] = 0, "No Usage", IF(tbl_Customers[[#This Row],[number_vmail_messages]] &lt;= 20, "Low Usage", IF(tbl_Customers[[#This Row],[number_vmail_messages]] &lt;= 40, "Medium Usgae", "High Usage")))</f>
        <v>No Usage</v>
      </c>
      <c r="AD53" t="str">
        <f>IF(tbl_Customers[[#This Row],[total_day_minutes]]&lt;=150,"Low Usage", IF(tbl_Customers[[#This Row],[total_day_minutes]]&lt;=200,"Medium Usage", IF(tbl_Customers[[#This Row],[total_day_minutes]]&lt;=250,"High Usage","Very High Usage")))</f>
        <v>Low Usage</v>
      </c>
      <c r="AE53" t="str">
        <f>IF(tbl_Customers[[#This Row],[total_intl_calls]]&lt;=5,"Low Calls", IF(tbl_Customers[[#This Row],[total_intl_calls]]&lt;=10, "Medium Calls", "High Calls"))</f>
        <v>Medium Calls</v>
      </c>
      <c r="AF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3" s="36" t="str">
        <f>IF(tbl_Customers[[#This Row],[Churn_Risk_Score]]&gt;=10,"High Risk", IF(tbl_Customers[[#This Row],[Churn_Risk_Score]]&gt;=5,"Medium Risk","Low Risk"))</f>
        <v>Low Risk</v>
      </c>
    </row>
    <row r="54" spans="1:33" x14ac:dyDescent="0.35">
      <c r="A54">
        <v>53</v>
      </c>
      <c r="B54" t="s">
        <v>59</v>
      </c>
      <c r="C54">
        <v>40</v>
      </c>
      <c r="D54" t="s">
        <v>21</v>
      </c>
      <c r="E54" t="s">
        <v>22</v>
      </c>
      <c r="F54" t="s">
        <v>23</v>
      </c>
      <c r="G54">
        <v>41</v>
      </c>
      <c r="H54">
        <v>148.1</v>
      </c>
      <c r="I54">
        <v>74</v>
      </c>
      <c r="J54">
        <v>25.18</v>
      </c>
      <c r="K54">
        <v>169.5</v>
      </c>
      <c r="L54">
        <v>88</v>
      </c>
      <c r="M54">
        <v>14.41</v>
      </c>
      <c r="N54">
        <v>214.1</v>
      </c>
      <c r="O54">
        <v>102</v>
      </c>
      <c r="P54">
        <v>9.6300000000000008</v>
      </c>
      <c r="Q54">
        <v>6.2</v>
      </c>
      <c r="R54">
        <v>5</v>
      </c>
      <c r="S54">
        <v>1.67</v>
      </c>
      <c r="T54">
        <v>2</v>
      </c>
      <c r="U54" t="s">
        <v>22</v>
      </c>
      <c r="V54">
        <f>IF(tbl_Customers[[#This Row],[churn]] = "yes", 1, 0)</f>
        <v>0</v>
      </c>
      <c r="W54" t="str">
        <f>IF(tbl_Customers[[#This Row],[number_customer_service_calls]] &lt;= 1, "0-1 Calls", IF(tbl_Customers[[#This Row],[number_customer_service_calls]] &lt;= 3, "2-3 Calls", IF(tbl_Customers[[#This Row],[number_customer_service_calls]] &lt;=5, "4-5 Calls", "6+ Calls")))</f>
        <v>2-3 Calls</v>
      </c>
      <c r="X54" t="str">
        <f>IF(tbl_Customers[[#This Row],[account_length]] &lt;= 50, "0-50", IF(tbl_Customers[[#This Row],[account_length]] &lt;=100, "51-100", IF(tbl_Customers[[#This Row],[account_length]] &lt;= 150, "101-150", "151+")))</f>
        <v>0-50</v>
      </c>
      <c r="Y54" t="str">
        <f>IF(tbl_Customers[[#This Row],[total_intl_charge]] &lt;= 3, "Low Charges", "High Charges")</f>
        <v>Low Charges</v>
      </c>
      <c r="Z54" t="str">
        <f>IF(tbl_Customers[[#This Row],[total_eve_calls]]&lt;=80,"Low Calls",
IF(tbl_Customers[[#This Row],[total_eve_calls]]&lt;=120,"Medium Calls","High Calls"))</f>
        <v>Medium Calls</v>
      </c>
      <c r="AA54" t="str">
        <f>IF(tbl_Customers[[#This Row],[total_eve_charge]]&lt;=15,"Low Charges",
IF(tbl_Customers[[#This Row],[total_eve_charge]]&lt;=20,"Medium Charges","High Charges"))</f>
        <v>Low Charges</v>
      </c>
      <c r="AB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4" t="str">
        <f>IF(tbl_Customers[[#This Row],[number_vmail_messages]] = 0, "No Usage", IF(tbl_Customers[[#This Row],[number_vmail_messages]] &lt;= 20, "Low Usage", IF(tbl_Customers[[#This Row],[number_vmail_messages]] &lt;= 40, "Medium Usgae", "High Usage")))</f>
        <v>High Usage</v>
      </c>
      <c r="AD54" t="str">
        <f>IF(tbl_Customers[[#This Row],[total_day_minutes]]&lt;=150,"Low Usage", IF(tbl_Customers[[#This Row],[total_day_minutes]]&lt;=200,"Medium Usage", IF(tbl_Customers[[#This Row],[total_day_minutes]]&lt;=250,"High Usage","Very High Usage")))</f>
        <v>Low Usage</v>
      </c>
      <c r="AE54" t="str">
        <f>IF(tbl_Customers[[#This Row],[total_intl_calls]]&lt;=5,"Low Calls", IF(tbl_Customers[[#This Row],[total_intl_calls]]&lt;=10, "Medium Calls", "High Calls"))</f>
        <v>Low Calls</v>
      </c>
      <c r="AF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4" s="36" t="str">
        <f>IF(tbl_Customers[[#This Row],[Churn_Risk_Score]]&gt;=10,"High Risk", IF(tbl_Customers[[#This Row],[Churn_Risk_Score]]&gt;=5,"Medium Risk","Low Risk"))</f>
        <v>Low Risk</v>
      </c>
    </row>
    <row r="55" spans="1:33" x14ac:dyDescent="0.35">
      <c r="A55">
        <v>54</v>
      </c>
      <c r="B55" t="s">
        <v>44</v>
      </c>
      <c r="C55">
        <v>43</v>
      </c>
      <c r="D55" t="s">
        <v>21</v>
      </c>
      <c r="E55" t="s">
        <v>23</v>
      </c>
      <c r="F55" t="s">
        <v>22</v>
      </c>
      <c r="G55">
        <v>0</v>
      </c>
      <c r="H55">
        <v>251.5</v>
      </c>
      <c r="I55">
        <v>105</v>
      </c>
      <c r="J55">
        <v>42.76</v>
      </c>
      <c r="K55">
        <v>212.8</v>
      </c>
      <c r="L55">
        <v>104</v>
      </c>
      <c r="M55">
        <v>18.09</v>
      </c>
      <c r="N55">
        <v>157.80000000000001</v>
      </c>
      <c r="O55">
        <v>67</v>
      </c>
      <c r="P55">
        <v>7.1</v>
      </c>
      <c r="Q55">
        <v>9.3000000000000007</v>
      </c>
      <c r="R55">
        <v>4</v>
      </c>
      <c r="S55">
        <v>2.5099999999999998</v>
      </c>
      <c r="T55">
        <v>0</v>
      </c>
      <c r="U55" t="s">
        <v>22</v>
      </c>
      <c r="V55">
        <f>IF(tbl_Customers[[#This Row],[churn]] = "yes", 1, 0)</f>
        <v>0</v>
      </c>
      <c r="W55" t="str">
        <f>IF(tbl_Customers[[#This Row],[number_customer_service_calls]] &lt;= 1, "0-1 Calls", IF(tbl_Customers[[#This Row],[number_customer_service_calls]] &lt;= 3, "2-3 Calls", IF(tbl_Customers[[#This Row],[number_customer_service_calls]] &lt;=5, "4-5 Calls", "6+ Calls")))</f>
        <v>0-1 Calls</v>
      </c>
      <c r="X55" t="str">
        <f>IF(tbl_Customers[[#This Row],[account_length]] &lt;= 50, "0-50", IF(tbl_Customers[[#This Row],[account_length]] &lt;=100, "51-100", IF(tbl_Customers[[#This Row],[account_length]] &lt;= 150, "101-150", "151+")))</f>
        <v>0-50</v>
      </c>
      <c r="Y55" t="str">
        <f>IF(tbl_Customers[[#This Row],[total_intl_charge]] &lt;= 3, "Low Charges", "High Charges")</f>
        <v>Low Charges</v>
      </c>
      <c r="Z55" t="str">
        <f>IF(tbl_Customers[[#This Row],[total_eve_calls]]&lt;=80,"Low Calls",
IF(tbl_Customers[[#This Row],[total_eve_calls]]&lt;=120,"Medium Calls","High Calls"))</f>
        <v>Medium Calls</v>
      </c>
      <c r="AA55" t="str">
        <f>IF(tbl_Customers[[#This Row],[total_eve_charge]]&lt;=15,"Low Charges",
IF(tbl_Customers[[#This Row],[total_eve_charge]]&lt;=20,"Medium Charges","High Charges"))</f>
        <v>Medium Charges</v>
      </c>
      <c r="AB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5" t="str">
        <f>IF(tbl_Customers[[#This Row],[number_vmail_messages]] = 0, "No Usage", IF(tbl_Customers[[#This Row],[number_vmail_messages]] &lt;= 20, "Low Usage", IF(tbl_Customers[[#This Row],[number_vmail_messages]] &lt;= 40, "Medium Usgae", "High Usage")))</f>
        <v>No Usage</v>
      </c>
      <c r="AD55" t="str">
        <f>IF(tbl_Customers[[#This Row],[total_day_minutes]]&lt;=150,"Low Usage", IF(tbl_Customers[[#This Row],[total_day_minutes]]&lt;=200,"Medium Usage", IF(tbl_Customers[[#This Row],[total_day_minutes]]&lt;=250,"High Usage","Very High Usage")))</f>
        <v>Very High Usage</v>
      </c>
      <c r="AE55" t="str">
        <f>IF(tbl_Customers[[#This Row],[total_intl_calls]]&lt;=5,"Low Calls", IF(tbl_Customers[[#This Row],[total_intl_calls]]&lt;=10, "Medium Calls", "High Calls"))</f>
        <v>Low Calls</v>
      </c>
      <c r="AF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55" s="36" t="str">
        <f>IF(tbl_Customers[[#This Row],[Churn_Risk_Score]]&gt;=10,"High Risk", IF(tbl_Customers[[#This Row],[Churn_Risk_Score]]&gt;=5,"Medium Risk","Low Risk"))</f>
        <v>Medium Risk</v>
      </c>
    </row>
    <row r="56" spans="1:33" x14ac:dyDescent="0.35">
      <c r="A56">
        <v>55</v>
      </c>
      <c r="B56" t="s">
        <v>60</v>
      </c>
      <c r="C56">
        <v>113</v>
      </c>
      <c r="D56" t="s">
        <v>25</v>
      </c>
      <c r="E56" t="s">
        <v>23</v>
      </c>
      <c r="F56" t="s">
        <v>22</v>
      </c>
      <c r="G56">
        <v>0</v>
      </c>
      <c r="H56">
        <v>125.2</v>
      </c>
      <c r="I56">
        <v>93</v>
      </c>
      <c r="J56">
        <v>21.28</v>
      </c>
      <c r="K56">
        <v>206.4</v>
      </c>
      <c r="L56">
        <v>119</v>
      </c>
      <c r="M56">
        <v>17.54</v>
      </c>
      <c r="N56">
        <v>129.30000000000001</v>
      </c>
      <c r="O56">
        <v>139</v>
      </c>
      <c r="P56">
        <v>5.82</v>
      </c>
      <c r="Q56">
        <v>8.3000000000000007</v>
      </c>
      <c r="R56">
        <v>8</v>
      </c>
      <c r="S56">
        <v>2.2400000000000002</v>
      </c>
      <c r="T56">
        <v>0</v>
      </c>
      <c r="U56" t="s">
        <v>22</v>
      </c>
      <c r="V56">
        <f>IF(tbl_Customers[[#This Row],[churn]] = "yes", 1, 0)</f>
        <v>0</v>
      </c>
      <c r="W56" t="str">
        <f>IF(tbl_Customers[[#This Row],[number_customer_service_calls]] &lt;= 1, "0-1 Calls", IF(tbl_Customers[[#This Row],[number_customer_service_calls]] &lt;= 3, "2-3 Calls", IF(tbl_Customers[[#This Row],[number_customer_service_calls]] &lt;=5, "4-5 Calls", "6+ Calls")))</f>
        <v>0-1 Calls</v>
      </c>
      <c r="X56" t="str">
        <f>IF(tbl_Customers[[#This Row],[account_length]] &lt;= 50, "0-50", IF(tbl_Customers[[#This Row],[account_length]] &lt;=100, "51-100", IF(tbl_Customers[[#This Row],[account_length]] &lt;= 150, "101-150", "151+")))</f>
        <v>101-150</v>
      </c>
      <c r="Y56" t="str">
        <f>IF(tbl_Customers[[#This Row],[total_intl_charge]] &lt;= 3, "Low Charges", "High Charges")</f>
        <v>Low Charges</v>
      </c>
      <c r="Z56" t="str">
        <f>IF(tbl_Customers[[#This Row],[total_eve_calls]]&lt;=80,"Low Calls",
IF(tbl_Customers[[#This Row],[total_eve_calls]]&lt;=120,"Medium Calls","High Calls"))</f>
        <v>Medium Calls</v>
      </c>
      <c r="AA56" t="str">
        <f>IF(tbl_Customers[[#This Row],[total_eve_charge]]&lt;=15,"Low Charges",
IF(tbl_Customers[[#This Row],[total_eve_charge]]&lt;=20,"Medium Charges","High Charges"))</f>
        <v>Medium Charges</v>
      </c>
      <c r="AB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6" t="str">
        <f>IF(tbl_Customers[[#This Row],[number_vmail_messages]] = 0, "No Usage", IF(tbl_Customers[[#This Row],[number_vmail_messages]] &lt;= 20, "Low Usage", IF(tbl_Customers[[#This Row],[number_vmail_messages]] &lt;= 40, "Medium Usgae", "High Usage")))</f>
        <v>No Usage</v>
      </c>
      <c r="AD56" t="str">
        <f>IF(tbl_Customers[[#This Row],[total_day_minutes]]&lt;=150,"Low Usage", IF(tbl_Customers[[#This Row],[total_day_minutes]]&lt;=200,"Medium Usage", IF(tbl_Customers[[#This Row],[total_day_minutes]]&lt;=250,"High Usage","Very High Usage")))</f>
        <v>Low Usage</v>
      </c>
      <c r="AE56" t="str">
        <f>IF(tbl_Customers[[#This Row],[total_intl_calls]]&lt;=5,"Low Calls", IF(tbl_Customers[[#This Row],[total_intl_calls]]&lt;=10, "Medium Calls", "High Calls"))</f>
        <v>Medium Calls</v>
      </c>
      <c r="AF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6" s="36" t="str">
        <f>IF(tbl_Customers[[#This Row],[Churn_Risk_Score]]&gt;=10,"High Risk", IF(tbl_Customers[[#This Row],[Churn_Risk_Score]]&gt;=5,"Medium Risk","Low Risk"))</f>
        <v>Low Risk</v>
      </c>
    </row>
    <row r="57" spans="1:33" x14ac:dyDescent="0.35">
      <c r="A57">
        <v>56</v>
      </c>
      <c r="B57" t="s">
        <v>55</v>
      </c>
      <c r="C57">
        <v>126</v>
      </c>
      <c r="D57" t="s">
        <v>25</v>
      </c>
      <c r="E57" t="s">
        <v>22</v>
      </c>
      <c r="F57" t="s">
        <v>22</v>
      </c>
      <c r="G57">
        <v>0</v>
      </c>
      <c r="H57">
        <v>211.6</v>
      </c>
      <c r="I57">
        <v>70</v>
      </c>
      <c r="J57">
        <v>35.97</v>
      </c>
      <c r="K57">
        <v>216.9</v>
      </c>
      <c r="L57">
        <v>80</v>
      </c>
      <c r="M57">
        <v>18.440000000000001</v>
      </c>
      <c r="N57">
        <v>153.5</v>
      </c>
      <c r="O57">
        <v>60</v>
      </c>
      <c r="P57">
        <v>6.91</v>
      </c>
      <c r="Q57">
        <v>7.8</v>
      </c>
      <c r="R57">
        <v>1</v>
      </c>
      <c r="S57">
        <v>2.11</v>
      </c>
      <c r="T57">
        <v>1</v>
      </c>
      <c r="U57" t="s">
        <v>22</v>
      </c>
      <c r="V57">
        <f>IF(tbl_Customers[[#This Row],[churn]] = "yes", 1, 0)</f>
        <v>0</v>
      </c>
      <c r="W57" t="str">
        <f>IF(tbl_Customers[[#This Row],[number_customer_service_calls]] &lt;= 1, "0-1 Calls", IF(tbl_Customers[[#This Row],[number_customer_service_calls]] &lt;= 3, "2-3 Calls", IF(tbl_Customers[[#This Row],[number_customer_service_calls]] &lt;=5, "4-5 Calls", "6+ Calls")))</f>
        <v>0-1 Calls</v>
      </c>
      <c r="X57" t="str">
        <f>IF(tbl_Customers[[#This Row],[account_length]] &lt;= 50, "0-50", IF(tbl_Customers[[#This Row],[account_length]] &lt;=100, "51-100", IF(tbl_Customers[[#This Row],[account_length]] &lt;= 150, "101-150", "151+")))</f>
        <v>101-150</v>
      </c>
      <c r="Y57" t="str">
        <f>IF(tbl_Customers[[#This Row],[total_intl_charge]] &lt;= 3, "Low Charges", "High Charges")</f>
        <v>Low Charges</v>
      </c>
      <c r="Z57" t="str">
        <f>IF(tbl_Customers[[#This Row],[total_eve_calls]]&lt;=80,"Low Calls",
IF(tbl_Customers[[#This Row],[total_eve_calls]]&lt;=120,"Medium Calls","High Calls"))</f>
        <v>Low Calls</v>
      </c>
      <c r="AA57" t="str">
        <f>IF(tbl_Customers[[#This Row],[total_eve_charge]]&lt;=15,"Low Charges",
IF(tbl_Customers[[#This Row],[total_eve_charge]]&lt;=20,"Medium Charges","High Charges"))</f>
        <v>Medium Charges</v>
      </c>
      <c r="AB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7" t="str">
        <f>IF(tbl_Customers[[#This Row],[number_vmail_messages]] = 0, "No Usage", IF(tbl_Customers[[#This Row],[number_vmail_messages]] &lt;= 20, "Low Usage", IF(tbl_Customers[[#This Row],[number_vmail_messages]] &lt;= 40, "Medium Usgae", "High Usage")))</f>
        <v>No Usage</v>
      </c>
      <c r="AD57" t="str">
        <f>IF(tbl_Customers[[#This Row],[total_day_minutes]]&lt;=150,"Low Usage", IF(tbl_Customers[[#This Row],[total_day_minutes]]&lt;=200,"Medium Usage", IF(tbl_Customers[[#This Row],[total_day_minutes]]&lt;=250,"High Usage","Very High Usage")))</f>
        <v>High Usage</v>
      </c>
      <c r="AE57" t="str">
        <f>IF(tbl_Customers[[#This Row],[total_intl_calls]]&lt;=5,"Low Calls", IF(tbl_Customers[[#This Row],[total_intl_calls]]&lt;=10, "Medium Calls", "High Calls"))</f>
        <v>Low Calls</v>
      </c>
      <c r="AF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7" s="36" t="str">
        <f>IF(tbl_Customers[[#This Row],[Churn_Risk_Score]]&gt;=10,"High Risk", IF(tbl_Customers[[#This Row],[Churn_Risk_Score]]&gt;=5,"Medium Risk","Low Risk"))</f>
        <v>Low Risk</v>
      </c>
    </row>
    <row r="58" spans="1:33" x14ac:dyDescent="0.35">
      <c r="A58">
        <v>57</v>
      </c>
      <c r="B58" t="s">
        <v>39</v>
      </c>
      <c r="C58">
        <v>150</v>
      </c>
      <c r="D58" t="s">
        <v>28</v>
      </c>
      <c r="E58" t="s">
        <v>22</v>
      </c>
      <c r="F58" t="s">
        <v>22</v>
      </c>
      <c r="G58">
        <v>0</v>
      </c>
      <c r="H58">
        <v>178.9</v>
      </c>
      <c r="I58">
        <v>101</v>
      </c>
      <c r="J58">
        <v>30.41</v>
      </c>
      <c r="K58">
        <v>169.1</v>
      </c>
      <c r="L58">
        <v>110</v>
      </c>
      <c r="M58">
        <v>14.37</v>
      </c>
      <c r="N58">
        <v>148.6</v>
      </c>
      <c r="O58">
        <v>100</v>
      </c>
      <c r="P58">
        <v>6.69</v>
      </c>
      <c r="Q58">
        <v>13.8</v>
      </c>
      <c r="R58">
        <v>3</v>
      </c>
      <c r="S58">
        <v>3.73</v>
      </c>
      <c r="T58">
        <v>4</v>
      </c>
      <c r="U58" t="s">
        <v>23</v>
      </c>
      <c r="V58">
        <f>IF(tbl_Customers[[#This Row],[churn]] = "yes", 1, 0)</f>
        <v>1</v>
      </c>
      <c r="W58" t="str">
        <f>IF(tbl_Customers[[#This Row],[number_customer_service_calls]] &lt;= 1, "0-1 Calls", IF(tbl_Customers[[#This Row],[number_customer_service_calls]] &lt;= 3, "2-3 Calls", IF(tbl_Customers[[#This Row],[number_customer_service_calls]] &lt;=5, "4-5 Calls", "6+ Calls")))</f>
        <v>4-5 Calls</v>
      </c>
      <c r="X58" t="str">
        <f>IF(tbl_Customers[[#This Row],[account_length]] &lt;= 50, "0-50", IF(tbl_Customers[[#This Row],[account_length]] &lt;=100, "51-100", IF(tbl_Customers[[#This Row],[account_length]] &lt;= 150, "101-150", "151+")))</f>
        <v>101-150</v>
      </c>
      <c r="Y58" t="str">
        <f>IF(tbl_Customers[[#This Row],[total_intl_charge]] &lt;= 3, "Low Charges", "High Charges")</f>
        <v>High Charges</v>
      </c>
      <c r="Z58" t="str">
        <f>IF(tbl_Customers[[#This Row],[total_eve_calls]]&lt;=80,"Low Calls",
IF(tbl_Customers[[#This Row],[total_eve_calls]]&lt;=120,"Medium Calls","High Calls"))</f>
        <v>Medium Calls</v>
      </c>
      <c r="AA58" t="str">
        <f>IF(tbl_Customers[[#This Row],[total_eve_charge]]&lt;=15,"Low Charges",
IF(tbl_Customers[[#This Row],[total_eve_charge]]&lt;=20,"Medium Charges","High Charges"))</f>
        <v>Low Charges</v>
      </c>
      <c r="AB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8" t="str">
        <f>IF(tbl_Customers[[#This Row],[number_vmail_messages]] = 0, "No Usage", IF(tbl_Customers[[#This Row],[number_vmail_messages]] &lt;= 20, "Low Usage", IF(tbl_Customers[[#This Row],[number_vmail_messages]] &lt;= 40, "Medium Usgae", "High Usage")))</f>
        <v>No Usage</v>
      </c>
      <c r="AD58" t="str">
        <f>IF(tbl_Customers[[#This Row],[total_day_minutes]]&lt;=150,"Low Usage", IF(tbl_Customers[[#This Row],[total_day_minutes]]&lt;=200,"Medium Usage", IF(tbl_Customers[[#This Row],[total_day_minutes]]&lt;=250,"High Usage","Very High Usage")))</f>
        <v>Medium Usage</v>
      </c>
      <c r="AE58" t="str">
        <f>IF(tbl_Customers[[#This Row],[total_intl_calls]]&lt;=5,"Low Calls", IF(tbl_Customers[[#This Row],[total_intl_calls]]&lt;=10, "Medium Calls", "High Calls"))</f>
        <v>Low Calls</v>
      </c>
      <c r="AF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58" s="36" t="str">
        <f>IF(tbl_Customers[[#This Row],[Churn_Risk_Score]]&gt;=10,"High Risk", IF(tbl_Customers[[#This Row],[Churn_Risk_Score]]&gt;=5,"Medium Risk","Low Risk"))</f>
        <v>Medium Risk</v>
      </c>
    </row>
    <row r="59" spans="1:33" x14ac:dyDescent="0.35">
      <c r="A59">
        <v>58</v>
      </c>
      <c r="B59" t="s">
        <v>24</v>
      </c>
      <c r="C59">
        <v>138</v>
      </c>
      <c r="D59" t="s">
        <v>25</v>
      </c>
      <c r="E59" t="s">
        <v>22</v>
      </c>
      <c r="F59" t="s">
        <v>22</v>
      </c>
      <c r="G59">
        <v>0</v>
      </c>
      <c r="H59">
        <v>241.8</v>
      </c>
      <c r="I59">
        <v>93</v>
      </c>
      <c r="J59">
        <v>41.11</v>
      </c>
      <c r="K59">
        <v>170.5</v>
      </c>
      <c r="L59">
        <v>83</v>
      </c>
      <c r="M59">
        <v>14.49</v>
      </c>
      <c r="N59">
        <v>295.3</v>
      </c>
      <c r="O59">
        <v>104</v>
      </c>
      <c r="P59">
        <v>13.29</v>
      </c>
      <c r="Q59">
        <v>11.8</v>
      </c>
      <c r="R59">
        <v>7</v>
      </c>
      <c r="S59">
        <v>3.19</v>
      </c>
      <c r="T59">
        <v>3</v>
      </c>
      <c r="U59" t="s">
        <v>22</v>
      </c>
      <c r="V59">
        <f>IF(tbl_Customers[[#This Row],[churn]] = "yes", 1, 0)</f>
        <v>0</v>
      </c>
      <c r="W59" t="str">
        <f>IF(tbl_Customers[[#This Row],[number_customer_service_calls]] &lt;= 1, "0-1 Calls", IF(tbl_Customers[[#This Row],[number_customer_service_calls]] &lt;= 3, "2-3 Calls", IF(tbl_Customers[[#This Row],[number_customer_service_calls]] &lt;=5, "4-5 Calls", "6+ Calls")))</f>
        <v>2-3 Calls</v>
      </c>
      <c r="X59" t="str">
        <f>IF(tbl_Customers[[#This Row],[account_length]] &lt;= 50, "0-50", IF(tbl_Customers[[#This Row],[account_length]] &lt;=100, "51-100", IF(tbl_Customers[[#This Row],[account_length]] &lt;= 150, "101-150", "151+")))</f>
        <v>101-150</v>
      </c>
      <c r="Y59" t="str">
        <f>IF(tbl_Customers[[#This Row],[total_intl_charge]] &lt;= 3, "Low Charges", "High Charges")</f>
        <v>High Charges</v>
      </c>
      <c r="Z59" t="str">
        <f>IF(tbl_Customers[[#This Row],[total_eve_calls]]&lt;=80,"Low Calls",
IF(tbl_Customers[[#This Row],[total_eve_calls]]&lt;=120,"Medium Calls","High Calls"))</f>
        <v>Medium Calls</v>
      </c>
      <c r="AA59" t="str">
        <f>IF(tbl_Customers[[#This Row],[total_eve_charge]]&lt;=15,"Low Charges",
IF(tbl_Customers[[#This Row],[total_eve_charge]]&lt;=20,"Medium Charges","High Charges"))</f>
        <v>Low Charges</v>
      </c>
      <c r="AB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9" t="str">
        <f>IF(tbl_Customers[[#This Row],[number_vmail_messages]] = 0, "No Usage", IF(tbl_Customers[[#This Row],[number_vmail_messages]] &lt;= 20, "Low Usage", IF(tbl_Customers[[#This Row],[number_vmail_messages]] &lt;= 40, "Medium Usgae", "High Usage")))</f>
        <v>No Usage</v>
      </c>
      <c r="AD59" t="str">
        <f>IF(tbl_Customers[[#This Row],[total_day_minutes]]&lt;=150,"Low Usage", IF(tbl_Customers[[#This Row],[total_day_minutes]]&lt;=200,"Medium Usage", IF(tbl_Customers[[#This Row],[total_day_minutes]]&lt;=250,"High Usage","Very High Usage")))</f>
        <v>High Usage</v>
      </c>
      <c r="AE59" t="str">
        <f>IF(tbl_Customers[[#This Row],[total_intl_calls]]&lt;=5,"Low Calls", IF(tbl_Customers[[#This Row],[total_intl_calls]]&lt;=10, "Medium Calls", "High Calls"))</f>
        <v>Medium Calls</v>
      </c>
      <c r="AF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9" s="36" t="str">
        <f>IF(tbl_Customers[[#This Row],[Churn_Risk_Score]]&gt;=10,"High Risk", IF(tbl_Customers[[#This Row],[Churn_Risk_Score]]&gt;=5,"Medium Risk","Low Risk"))</f>
        <v>Low Risk</v>
      </c>
    </row>
    <row r="60" spans="1:33" x14ac:dyDescent="0.35">
      <c r="A60">
        <v>59</v>
      </c>
      <c r="B60" t="s">
        <v>60</v>
      </c>
      <c r="C60">
        <v>162</v>
      </c>
      <c r="D60" t="s">
        <v>28</v>
      </c>
      <c r="E60" t="s">
        <v>22</v>
      </c>
      <c r="F60" t="s">
        <v>23</v>
      </c>
      <c r="G60">
        <v>46</v>
      </c>
      <c r="H60">
        <v>224.9</v>
      </c>
      <c r="I60">
        <v>97</v>
      </c>
      <c r="J60">
        <v>38.229999999999997</v>
      </c>
      <c r="K60">
        <v>188.2</v>
      </c>
      <c r="L60">
        <v>84</v>
      </c>
      <c r="M60">
        <v>16</v>
      </c>
      <c r="N60">
        <v>254.6</v>
      </c>
      <c r="O60">
        <v>61</v>
      </c>
      <c r="P60">
        <v>11.46</v>
      </c>
      <c r="Q60">
        <v>12.1</v>
      </c>
      <c r="R60">
        <v>2</v>
      </c>
      <c r="S60">
        <v>3.27</v>
      </c>
      <c r="T60">
        <v>0</v>
      </c>
      <c r="U60" t="s">
        <v>22</v>
      </c>
      <c r="V60">
        <f>IF(tbl_Customers[[#This Row],[churn]] = "yes", 1, 0)</f>
        <v>0</v>
      </c>
      <c r="W60" t="str">
        <f>IF(tbl_Customers[[#This Row],[number_customer_service_calls]] &lt;= 1, "0-1 Calls", IF(tbl_Customers[[#This Row],[number_customer_service_calls]] &lt;= 3, "2-3 Calls", IF(tbl_Customers[[#This Row],[number_customer_service_calls]] &lt;=5, "4-5 Calls", "6+ Calls")))</f>
        <v>0-1 Calls</v>
      </c>
      <c r="X60" t="str">
        <f>IF(tbl_Customers[[#This Row],[account_length]] &lt;= 50, "0-50", IF(tbl_Customers[[#This Row],[account_length]] &lt;=100, "51-100", IF(tbl_Customers[[#This Row],[account_length]] &lt;= 150, "101-150", "151+")))</f>
        <v>151+</v>
      </c>
      <c r="Y60" t="str">
        <f>IF(tbl_Customers[[#This Row],[total_intl_charge]] &lt;= 3, "Low Charges", "High Charges")</f>
        <v>High Charges</v>
      </c>
      <c r="Z60" t="str">
        <f>IF(tbl_Customers[[#This Row],[total_eve_calls]]&lt;=80,"Low Calls",
IF(tbl_Customers[[#This Row],[total_eve_calls]]&lt;=120,"Medium Calls","High Calls"))</f>
        <v>Medium Calls</v>
      </c>
      <c r="AA60" t="str">
        <f>IF(tbl_Customers[[#This Row],[total_eve_charge]]&lt;=15,"Low Charges",
IF(tbl_Customers[[#This Row],[total_eve_charge]]&lt;=20,"Medium Charges","High Charges"))</f>
        <v>Medium Charges</v>
      </c>
      <c r="AB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0" t="str">
        <f>IF(tbl_Customers[[#This Row],[number_vmail_messages]] = 0, "No Usage", IF(tbl_Customers[[#This Row],[number_vmail_messages]] &lt;= 20, "Low Usage", IF(tbl_Customers[[#This Row],[number_vmail_messages]] &lt;= 40, "Medium Usgae", "High Usage")))</f>
        <v>High Usage</v>
      </c>
      <c r="AD60" t="str">
        <f>IF(tbl_Customers[[#This Row],[total_day_minutes]]&lt;=150,"Low Usage", IF(tbl_Customers[[#This Row],[total_day_minutes]]&lt;=200,"Medium Usage", IF(tbl_Customers[[#This Row],[total_day_minutes]]&lt;=250,"High Usage","Very High Usage")))</f>
        <v>High Usage</v>
      </c>
      <c r="AE60" t="str">
        <f>IF(tbl_Customers[[#This Row],[total_intl_calls]]&lt;=5,"Low Calls", IF(tbl_Customers[[#This Row],[total_intl_calls]]&lt;=10, "Medium Calls", "High Calls"))</f>
        <v>Low Calls</v>
      </c>
      <c r="AF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0" s="36" t="str">
        <f>IF(tbl_Customers[[#This Row],[Churn_Risk_Score]]&gt;=10,"High Risk", IF(tbl_Customers[[#This Row],[Churn_Risk_Score]]&gt;=5,"Medium Risk","Low Risk"))</f>
        <v>Low Risk</v>
      </c>
    </row>
    <row r="61" spans="1:33" x14ac:dyDescent="0.35">
      <c r="A61">
        <v>60</v>
      </c>
      <c r="B61" t="s">
        <v>61</v>
      </c>
      <c r="C61">
        <v>147</v>
      </c>
      <c r="D61" t="s">
        <v>28</v>
      </c>
      <c r="E61" t="s">
        <v>22</v>
      </c>
      <c r="F61" t="s">
        <v>22</v>
      </c>
      <c r="G61">
        <v>0</v>
      </c>
      <c r="H61">
        <v>248.6</v>
      </c>
      <c r="I61">
        <v>83</v>
      </c>
      <c r="J61">
        <v>42.26</v>
      </c>
      <c r="K61">
        <v>148.9</v>
      </c>
      <c r="L61">
        <v>85</v>
      </c>
      <c r="M61">
        <v>12.66</v>
      </c>
      <c r="N61">
        <v>172.5</v>
      </c>
      <c r="O61">
        <v>109</v>
      </c>
      <c r="P61">
        <v>7.76</v>
      </c>
      <c r="Q61">
        <v>8</v>
      </c>
      <c r="R61">
        <v>4</v>
      </c>
      <c r="S61">
        <v>2.16</v>
      </c>
      <c r="T61">
        <v>3</v>
      </c>
      <c r="U61" t="s">
        <v>22</v>
      </c>
      <c r="V61">
        <f>IF(tbl_Customers[[#This Row],[churn]] = "yes", 1, 0)</f>
        <v>0</v>
      </c>
      <c r="W61" t="str">
        <f>IF(tbl_Customers[[#This Row],[number_customer_service_calls]] &lt;= 1, "0-1 Calls", IF(tbl_Customers[[#This Row],[number_customer_service_calls]] &lt;= 3, "2-3 Calls", IF(tbl_Customers[[#This Row],[number_customer_service_calls]] &lt;=5, "4-5 Calls", "6+ Calls")))</f>
        <v>2-3 Calls</v>
      </c>
      <c r="X61" t="str">
        <f>IF(tbl_Customers[[#This Row],[account_length]] &lt;= 50, "0-50", IF(tbl_Customers[[#This Row],[account_length]] &lt;=100, "51-100", IF(tbl_Customers[[#This Row],[account_length]] &lt;= 150, "101-150", "151+")))</f>
        <v>101-150</v>
      </c>
      <c r="Y61" t="str">
        <f>IF(tbl_Customers[[#This Row],[total_intl_charge]] &lt;= 3, "Low Charges", "High Charges")</f>
        <v>Low Charges</v>
      </c>
      <c r="Z61" t="str">
        <f>IF(tbl_Customers[[#This Row],[total_eve_calls]]&lt;=80,"Low Calls",
IF(tbl_Customers[[#This Row],[total_eve_calls]]&lt;=120,"Medium Calls","High Calls"))</f>
        <v>Medium Calls</v>
      </c>
      <c r="AA61" t="str">
        <f>IF(tbl_Customers[[#This Row],[total_eve_charge]]&lt;=15,"Low Charges",
IF(tbl_Customers[[#This Row],[total_eve_charge]]&lt;=20,"Medium Charges","High Charges"))</f>
        <v>Low Charges</v>
      </c>
      <c r="AB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1" t="str">
        <f>IF(tbl_Customers[[#This Row],[number_vmail_messages]] = 0, "No Usage", IF(tbl_Customers[[#This Row],[number_vmail_messages]] &lt;= 20, "Low Usage", IF(tbl_Customers[[#This Row],[number_vmail_messages]] &lt;= 40, "Medium Usgae", "High Usage")))</f>
        <v>No Usage</v>
      </c>
      <c r="AD61" t="str">
        <f>IF(tbl_Customers[[#This Row],[total_day_minutes]]&lt;=150,"Low Usage", IF(tbl_Customers[[#This Row],[total_day_minutes]]&lt;=200,"Medium Usage", IF(tbl_Customers[[#This Row],[total_day_minutes]]&lt;=250,"High Usage","Very High Usage")))</f>
        <v>High Usage</v>
      </c>
      <c r="AE61" t="str">
        <f>IF(tbl_Customers[[#This Row],[total_intl_calls]]&lt;=5,"Low Calls", IF(tbl_Customers[[#This Row],[total_intl_calls]]&lt;=10, "Medium Calls", "High Calls"))</f>
        <v>Low Calls</v>
      </c>
      <c r="AF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1" s="36" t="str">
        <f>IF(tbl_Customers[[#This Row],[Churn_Risk_Score]]&gt;=10,"High Risk", IF(tbl_Customers[[#This Row],[Churn_Risk_Score]]&gt;=5,"Medium Risk","Low Risk"))</f>
        <v>Low Risk</v>
      </c>
    </row>
    <row r="62" spans="1:33" x14ac:dyDescent="0.35">
      <c r="A62">
        <v>61</v>
      </c>
      <c r="B62" t="s">
        <v>62</v>
      </c>
      <c r="C62">
        <v>90</v>
      </c>
      <c r="D62" t="s">
        <v>21</v>
      </c>
      <c r="E62" t="s">
        <v>22</v>
      </c>
      <c r="F62" t="s">
        <v>22</v>
      </c>
      <c r="G62">
        <v>0</v>
      </c>
      <c r="H62">
        <v>203.4</v>
      </c>
      <c r="I62">
        <v>146</v>
      </c>
      <c r="J62">
        <v>34.58</v>
      </c>
      <c r="K62">
        <v>226.7</v>
      </c>
      <c r="L62">
        <v>117</v>
      </c>
      <c r="M62">
        <v>19.27</v>
      </c>
      <c r="N62">
        <v>152.4</v>
      </c>
      <c r="O62">
        <v>105</v>
      </c>
      <c r="P62">
        <v>6.86</v>
      </c>
      <c r="Q62">
        <v>7.3</v>
      </c>
      <c r="R62">
        <v>4</v>
      </c>
      <c r="S62">
        <v>1.97</v>
      </c>
      <c r="T62">
        <v>1</v>
      </c>
      <c r="U62" t="s">
        <v>22</v>
      </c>
      <c r="V62">
        <f>IF(tbl_Customers[[#This Row],[churn]] = "yes", 1, 0)</f>
        <v>0</v>
      </c>
      <c r="W62" t="str">
        <f>IF(tbl_Customers[[#This Row],[number_customer_service_calls]] &lt;= 1, "0-1 Calls", IF(tbl_Customers[[#This Row],[number_customer_service_calls]] &lt;= 3, "2-3 Calls", IF(tbl_Customers[[#This Row],[number_customer_service_calls]] &lt;=5, "4-5 Calls", "6+ Calls")))</f>
        <v>0-1 Calls</v>
      </c>
      <c r="X62" t="str">
        <f>IF(tbl_Customers[[#This Row],[account_length]] &lt;= 50, "0-50", IF(tbl_Customers[[#This Row],[account_length]] &lt;=100, "51-100", IF(tbl_Customers[[#This Row],[account_length]] &lt;= 150, "101-150", "151+")))</f>
        <v>51-100</v>
      </c>
      <c r="Y62" t="str">
        <f>IF(tbl_Customers[[#This Row],[total_intl_charge]] &lt;= 3, "Low Charges", "High Charges")</f>
        <v>Low Charges</v>
      </c>
      <c r="Z62" t="str">
        <f>IF(tbl_Customers[[#This Row],[total_eve_calls]]&lt;=80,"Low Calls",
IF(tbl_Customers[[#This Row],[total_eve_calls]]&lt;=120,"Medium Calls","High Calls"))</f>
        <v>Medium Calls</v>
      </c>
      <c r="AA62" t="str">
        <f>IF(tbl_Customers[[#This Row],[total_eve_charge]]&lt;=15,"Low Charges",
IF(tbl_Customers[[#This Row],[total_eve_charge]]&lt;=20,"Medium Charges","High Charges"))</f>
        <v>Medium Charges</v>
      </c>
      <c r="AB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2" t="str">
        <f>IF(tbl_Customers[[#This Row],[number_vmail_messages]] = 0, "No Usage", IF(tbl_Customers[[#This Row],[number_vmail_messages]] &lt;= 20, "Low Usage", IF(tbl_Customers[[#This Row],[number_vmail_messages]] &lt;= 40, "Medium Usgae", "High Usage")))</f>
        <v>No Usage</v>
      </c>
      <c r="AD62" t="str">
        <f>IF(tbl_Customers[[#This Row],[total_day_minutes]]&lt;=150,"Low Usage", IF(tbl_Customers[[#This Row],[total_day_minutes]]&lt;=200,"Medium Usage", IF(tbl_Customers[[#This Row],[total_day_minutes]]&lt;=250,"High Usage","Very High Usage")))</f>
        <v>High Usage</v>
      </c>
      <c r="AE62" t="str">
        <f>IF(tbl_Customers[[#This Row],[total_intl_calls]]&lt;=5,"Low Calls", IF(tbl_Customers[[#This Row],[total_intl_calls]]&lt;=10, "Medium Calls", "High Calls"))</f>
        <v>Low Calls</v>
      </c>
      <c r="AF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2" s="36" t="str">
        <f>IF(tbl_Customers[[#This Row],[Churn_Risk_Score]]&gt;=10,"High Risk", IF(tbl_Customers[[#This Row],[Churn_Risk_Score]]&gt;=5,"Medium Risk","Low Risk"))</f>
        <v>Low Risk</v>
      </c>
    </row>
    <row r="63" spans="1:33" x14ac:dyDescent="0.35">
      <c r="A63">
        <v>62</v>
      </c>
      <c r="B63" t="s">
        <v>45</v>
      </c>
      <c r="C63">
        <v>85</v>
      </c>
      <c r="D63" t="s">
        <v>21</v>
      </c>
      <c r="E63" t="s">
        <v>22</v>
      </c>
      <c r="F63" t="s">
        <v>22</v>
      </c>
      <c r="G63">
        <v>0</v>
      </c>
      <c r="H63">
        <v>235.8</v>
      </c>
      <c r="I63">
        <v>109</v>
      </c>
      <c r="J63">
        <v>40.090000000000003</v>
      </c>
      <c r="K63">
        <v>157.19999999999999</v>
      </c>
      <c r="L63">
        <v>94</v>
      </c>
      <c r="M63">
        <v>13.36</v>
      </c>
      <c r="N63">
        <v>188.2</v>
      </c>
      <c r="O63">
        <v>99</v>
      </c>
      <c r="P63">
        <v>8.4700000000000006</v>
      </c>
      <c r="Q63">
        <v>12</v>
      </c>
      <c r="R63">
        <v>3</v>
      </c>
      <c r="S63">
        <v>3.24</v>
      </c>
      <c r="T63">
        <v>0</v>
      </c>
      <c r="U63" t="s">
        <v>22</v>
      </c>
      <c r="V63">
        <f>IF(tbl_Customers[[#This Row],[churn]] = "yes", 1, 0)</f>
        <v>0</v>
      </c>
      <c r="W63" t="str">
        <f>IF(tbl_Customers[[#This Row],[number_customer_service_calls]] &lt;= 1, "0-1 Calls", IF(tbl_Customers[[#This Row],[number_customer_service_calls]] &lt;= 3, "2-3 Calls", IF(tbl_Customers[[#This Row],[number_customer_service_calls]] &lt;=5, "4-5 Calls", "6+ Calls")))</f>
        <v>0-1 Calls</v>
      </c>
      <c r="X63" t="str">
        <f>IF(tbl_Customers[[#This Row],[account_length]] &lt;= 50, "0-50", IF(tbl_Customers[[#This Row],[account_length]] &lt;=100, "51-100", IF(tbl_Customers[[#This Row],[account_length]] &lt;= 150, "101-150", "151+")))</f>
        <v>51-100</v>
      </c>
      <c r="Y63" t="str">
        <f>IF(tbl_Customers[[#This Row],[total_intl_charge]] &lt;= 3, "Low Charges", "High Charges")</f>
        <v>High Charges</v>
      </c>
      <c r="Z63" t="str">
        <f>IF(tbl_Customers[[#This Row],[total_eve_calls]]&lt;=80,"Low Calls",
IF(tbl_Customers[[#This Row],[total_eve_calls]]&lt;=120,"Medium Calls","High Calls"))</f>
        <v>Medium Calls</v>
      </c>
      <c r="AA63" t="str">
        <f>IF(tbl_Customers[[#This Row],[total_eve_charge]]&lt;=15,"Low Charges",
IF(tbl_Customers[[#This Row],[total_eve_charge]]&lt;=20,"Medium Charges","High Charges"))</f>
        <v>Low Charges</v>
      </c>
      <c r="AB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3" t="str">
        <f>IF(tbl_Customers[[#This Row],[number_vmail_messages]] = 0, "No Usage", IF(tbl_Customers[[#This Row],[number_vmail_messages]] &lt;= 20, "Low Usage", IF(tbl_Customers[[#This Row],[number_vmail_messages]] &lt;= 40, "Medium Usgae", "High Usage")))</f>
        <v>No Usage</v>
      </c>
      <c r="AD63" t="str">
        <f>IF(tbl_Customers[[#This Row],[total_day_minutes]]&lt;=150,"Low Usage", IF(tbl_Customers[[#This Row],[total_day_minutes]]&lt;=200,"Medium Usage", IF(tbl_Customers[[#This Row],[total_day_minutes]]&lt;=250,"High Usage","Very High Usage")))</f>
        <v>High Usage</v>
      </c>
      <c r="AE63" t="str">
        <f>IF(tbl_Customers[[#This Row],[total_intl_calls]]&lt;=5,"Low Calls", IF(tbl_Customers[[#This Row],[total_intl_calls]]&lt;=10, "Medium Calls", "High Calls"))</f>
        <v>Low Calls</v>
      </c>
      <c r="AF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3" s="36" t="str">
        <f>IF(tbl_Customers[[#This Row],[Churn_Risk_Score]]&gt;=10,"High Risk", IF(tbl_Customers[[#This Row],[Churn_Risk_Score]]&gt;=5,"Medium Risk","Low Risk"))</f>
        <v>Low Risk</v>
      </c>
    </row>
    <row r="64" spans="1:33" x14ac:dyDescent="0.35">
      <c r="A64">
        <v>63</v>
      </c>
      <c r="B64" t="s">
        <v>60</v>
      </c>
      <c r="C64">
        <v>50</v>
      </c>
      <c r="D64" t="s">
        <v>21</v>
      </c>
      <c r="E64" t="s">
        <v>22</v>
      </c>
      <c r="F64" t="s">
        <v>22</v>
      </c>
      <c r="G64">
        <v>0</v>
      </c>
      <c r="H64">
        <v>157.1</v>
      </c>
      <c r="I64">
        <v>90</v>
      </c>
      <c r="J64">
        <v>26.71</v>
      </c>
      <c r="K64">
        <v>223.3</v>
      </c>
      <c r="L64">
        <v>72</v>
      </c>
      <c r="M64">
        <v>18.98</v>
      </c>
      <c r="N64">
        <v>181.4</v>
      </c>
      <c r="O64">
        <v>111</v>
      </c>
      <c r="P64">
        <v>8.16</v>
      </c>
      <c r="Q64">
        <v>6.1</v>
      </c>
      <c r="R64">
        <v>2</v>
      </c>
      <c r="S64">
        <v>1.65</v>
      </c>
      <c r="T64">
        <v>1</v>
      </c>
      <c r="U64" t="s">
        <v>22</v>
      </c>
      <c r="V64">
        <f>IF(tbl_Customers[[#This Row],[churn]] = "yes", 1, 0)</f>
        <v>0</v>
      </c>
      <c r="W64" t="str">
        <f>IF(tbl_Customers[[#This Row],[number_customer_service_calls]] &lt;= 1, "0-1 Calls", IF(tbl_Customers[[#This Row],[number_customer_service_calls]] &lt;= 3, "2-3 Calls", IF(tbl_Customers[[#This Row],[number_customer_service_calls]] &lt;=5, "4-5 Calls", "6+ Calls")))</f>
        <v>0-1 Calls</v>
      </c>
      <c r="X64" t="str">
        <f>IF(tbl_Customers[[#This Row],[account_length]] &lt;= 50, "0-50", IF(tbl_Customers[[#This Row],[account_length]] &lt;=100, "51-100", IF(tbl_Customers[[#This Row],[account_length]] &lt;= 150, "101-150", "151+")))</f>
        <v>0-50</v>
      </c>
      <c r="Y64" t="str">
        <f>IF(tbl_Customers[[#This Row],[total_intl_charge]] &lt;= 3, "Low Charges", "High Charges")</f>
        <v>Low Charges</v>
      </c>
      <c r="Z64" t="str">
        <f>IF(tbl_Customers[[#This Row],[total_eve_calls]]&lt;=80,"Low Calls",
IF(tbl_Customers[[#This Row],[total_eve_calls]]&lt;=120,"Medium Calls","High Calls"))</f>
        <v>Low Calls</v>
      </c>
      <c r="AA64" t="str">
        <f>IF(tbl_Customers[[#This Row],[total_eve_charge]]&lt;=15,"Low Charges",
IF(tbl_Customers[[#This Row],[total_eve_charge]]&lt;=20,"Medium Charges","High Charges"))</f>
        <v>Medium Charges</v>
      </c>
      <c r="AB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4" t="str">
        <f>IF(tbl_Customers[[#This Row],[number_vmail_messages]] = 0, "No Usage", IF(tbl_Customers[[#This Row],[number_vmail_messages]] &lt;= 20, "Low Usage", IF(tbl_Customers[[#This Row],[number_vmail_messages]] &lt;= 40, "Medium Usgae", "High Usage")))</f>
        <v>No Usage</v>
      </c>
      <c r="AD64" t="str">
        <f>IF(tbl_Customers[[#This Row],[total_day_minutes]]&lt;=150,"Low Usage", IF(tbl_Customers[[#This Row],[total_day_minutes]]&lt;=200,"Medium Usage", IF(tbl_Customers[[#This Row],[total_day_minutes]]&lt;=250,"High Usage","Very High Usage")))</f>
        <v>Medium Usage</v>
      </c>
      <c r="AE64" t="str">
        <f>IF(tbl_Customers[[#This Row],[total_intl_calls]]&lt;=5,"Low Calls", IF(tbl_Customers[[#This Row],[total_intl_calls]]&lt;=10, "Medium Calls", "High Calls"))</f>
        <v>Low Calls</v>
      </c>
      <c r="AF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4" s="36" t="str">
        <f>IF(tbl_Customers[[#This Row],[Churn_Risk_Score]]&gt;=10,"High Risk", IF(tbl_Customers[[#This Row],[Churn_Risk_Score]]&gt;=5,"Medium Risk","Low Risk"))</f>
        <v>Low Risk</v>
      </c>
    </row>
    <row r="65" spans="1:33" x14ac:dyDescent="0.35">
      <c r="A65">
        <v>64</v>
      </c>
      <c r="B65" t="s">
        <v>63</v>
      </c>
      <c r="C65">
        <v>82</v>
      </c>
      <c r="D65" t="s">
        <v>21</v>
      </c>
      <c r="E65" t="s">
        <v>22</v>
      </c>
      <c r="F65" t="s">
        <v>22</v>
      </c>
      <c r="G65">
        <v>0</v>
      </c>
      <c r="H65">
        <v>300.3</v>
      </c>
      <c r="I65">
        <v>109</v>
      </c>
      <c r="J65">
        <v>51.05</v>
      </c>
      <c r="K65">
        <v>181</v>
      </c>
      <c r="L65">
        <v>100</v>
      </c>
      <c r="M65">
        <v>15.39</v>
      </c>
      <c r="N65">
        <v>270.10000000000002</v>
      </c>
      <c r="O65">
        <v>73</v>
      </c>
      <c r="P65">
        <v>12.15</v>
      </c>
      <c r="Q65">
        <v>11.7</v>
      </c>
      <c r="R65">
        <v>4</v>
      </c>
      <c r="S65">
        <v>3.16</v>
      </c>
      <c r="T65">
        <v>0</v>
      </c>
      <c r="U65" t="s">
        <v>23</v>
      </c>
      <c r="V65">
        <f>IF(tbl_Customers[[#This Row],[churn]] = "yes", 1, 0)</f>
        <v>1</v>
      </c>
      <c r="W65" t="str">
        <f>IF(tbl_Customers[[#This Row],[number_customer_service_calls]] &lt;= 1, "0-1 Calls", IF(tbl_Customers[[#This Row],[number_customer_service_calls]] &lt;= 3, "2-3 Calls", IF(tbl_Customers[[#This Row],[number_customer_service_calls]] &lt;=5, "4-5 Calls", "6+ Calls")))</f>
        <v>0-1 Calls</v>
      </c>
      <c r="X65" t="str">
        <f>IF(tbl_Customers[[#This Row],[account_length]] &lt;= 50, "0-50", IF(tbl_Customers[[#This Row],[account_length]] &lt;=100, "51-100", IF(tbl_Customers[[#This Row],[account_length]] &lt;= 150, "101-150", "151+")))</f>
        <v>51-100</v>
      </c>
      <c r="Y65" t="str">
        <f>IF(tbl_Customers[[#This Row],[total_intl_charge]] &lt;= 3, "Low Charges", "High Charges")</f>
        <v>High Charges</v>
      </c>
      <c r="Z65" t="str">
        <f>IF(tbl_Customers[[#This Row],[total_eve_calls]]&lt;=80,"Low Calls",
IF(tbl_Customers[[#This Row],[total_eve_calls]]&lt;=120,"Medium Calls","High Calls"))</f>
        <v>Medium Calls</v>
      </c>
      <c r="AA65" t="str">
        <f>IF(tbl_Customers[[#This Row],[total_eve_charge]]&lt;=15,"Low Charges",
IF(tbl_Customers[[#This Row],[total_eve_charge]]&lt;=20,"Medium Charges","High Charges"))</f>
        <v>Medium Charges</v>
      </c>
      <c r="AB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5" t="str">
        <f>IF(tbl_Customers[[#This Row],[number_vmail_messages]] = 0, "No Usage", IF(tbl_Customers[[#This Row],[number_vmail_messages]] &lt;= 20, "Low Usage", IF(tbl_Customers[[#This Row],[number_vmail_messages]] &lt;= 40, "Medium Usgae", "High Usage")))</f>
        <v>No Usage</v>
      </c>
      <c r="AD65" t="str">
        <f>IF(tbl_Customers[[#This Row],[total_day_minutes]]&lt;=150,"Low Usage", IF(tbl_Customers[[#This Row],[total_day_minutes]]&lt;=200,"Medium Usage", IF(tbl_Customers[[#This Row],[total_day_minutes]]&lt;=250,"High Usage","Very High Usage")))</f>
        <v>Very High Usage</v>
      </c>
      <c r="AE65" t="str">
        <f>IF(tbl_Customers[[#This Row],[total_intl_calls]]&lt;=5,"Low Calls", IF(tbl_Customers[[#This Row],[total_intl_calls]]&lt;=10, "Medium Calls", "High Calls"))</f>
        <v>Low Calls</v>
      </c>
      <c r="AF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65" s="36" t="str">
        <f>IF(tbl_Customers[[#This Row],[Churn_Risk_Score]]&gt;=10,"High Risk", IF(tbl_Customers[[#This Row],[Churn_Risk_Score]]&gt;=5,"Medium Risk","Low Risk"))</f>
        <v>Medium Risk</v>
      </c>
    </row>
    <row r="66" spans="1:33" x14ac:dyDescent="0.35">
      <c r="A66">
        <v>65</v>
      </c>
      <c r="B66" t="s">
        <v>36</v>
      </c>
      <c r="C66">
        <v>144</v>
      </c>
      <c r="D66" t="s">
        <v>25</v>
      </c>
      <c r="E66" t="s">
        <v>22</v>
      </c>
      <c r="F66" t="s">
        <v>22</v>
      </c>
      <c r="G66">
        <v>0</v>
      </c>
      <c r="H66">
        <v>61.6</v>
      </c>
      <c r="I66">
        <v>117</v>
      </c>
      <c r="J66">
        <v>10.47</v>
      </c>
      <c r="K66">
        <v>77.099999999999994</v>
      </c>
      <c r="L66">
        <v>85</v>
      </c>
      <c r="M66">
        <v>6.55</v>
      </c>
      <c r="N66">
        <v>173</v>
      </c>
      <c r="O66">
        <v>99</v>
      </c>
      <c r="P66">
        <v>7.79</v>
      </c>
      <c r="Q66">
        <v>8.1999999999999993</v>
      </c>
      <c r="R66">
        <v>7</v>
      </c>
      <c r="S66">
        <v>2.21</v>
      </c>
      <c r="T66">
        <v>4</v>
      </c>
      <c r="U66" t="s">
        <v>23</v>
      </c>
      <c r="V66">
        <f>IF(tbl_Customers[[#This Row],[churn]] = "yes", 1, 0)</f>
        <v>1</v>
      </c>
      <c r="W66" t="str">
        <f>IF(tbl_Customers[[#This Row],[number_customer_service_calls]] &lt;= 1, "0-1 Calls", IF(tbl_Customers[[#This Row],[number_customer_service_calls]] &lt;= 3, "2-3 Calls", IF(tbl_Customers[[#This Row],[number_customer_service_calls]] &lt;=5, "4-5 Calls", "6+ Calls")))</f>
        <v>4-5 Calls</v>
      </c>
      <c r="X66" t="str">
        <f>IF(tbl_Customers[[#This Row],[account_length]] &lt;= 50, "0-50", IF(tbl_Customers[[#This Row],[account_length]] &lt;=100, "51-100", IF(tbl_Customers[[#This Row],[account_length]] &lt;= 150, "101-150", "151+")))</f>
        <v>101-150</v>
      </c>
      <c r="Y66" t="str">
        <f>IF(tbl_Customers[[#This Row],[total_intl_charge]] &lt;= 3, "Low Charges", "High Charges")</f>
        <v>Low Charges</v>
      </c>
      <c r="Z66" t="str">
        <f>IF(tbl_Customers[[#This Row],[total_eve_calls]]&lt;=80,"Low Calls",
IF(tbl_Customers[[#This Row],[total_eve_calls]]&lt;=120,"Medium Calls","High Calls"))</f>
        <v>Medium Calls</v>
      </c>
      <c r="AA66" t="str">
        <f>IF(tbl_Customers[[#This Row],[total_eve_charge]]&lt;=15,"Low Charges",
IF(tbl_Customers[[#This Row],[total_eve_charge]]&lt;=20,"Medium Charges","High Charges"))</f>
        <v>Low Charges</v>
      </c>
      <c r="AB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66" t="str">
        <f>IF(tbl_Customers[[#This Row],[number_vmail_messages]] = 0, "No Usage", IF(tbl_Customers[[#This Row],[number_vmail_messages]] &lt;= 20, "Low Usage", IF(tbl_Customers[[#This Row],[number_vmail_messages]] &lt;= 40, "Medium Usgae", "High Usage")))</f>
        <v>No Usage</v>
      </c>
      <c r="AD66" t="str">
        <f>IF(tbl_Customers[[#This Row],[total_day_minutes]]&lt;=150,"Low Usage", IF(tbl_Customers[[#This Row],[total_day_minutes]]&lt;=200,"Medium Usage", IF(tbl_Customers[[#This Row],[total_day_minutes]]&lt;=250,"High Usage","Very High Usage")))</f>
        <v>Low Usage</v>
      </c>
      <c r="AE66" t="str">
        <f>IF(tbl_Customers[[#This Row],[total_intl_calls]]&lt;=5,"Low Calls", IF(tbl_Customers[[#This Row],[total_intl_calls]]&lt;=10, "Medium Calls", "High Calls"))</f>
        <v>Medium Calls</v>
      </c>
      <c r="AF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66" s="36" t="str">
        <f>IF(tbl_Customers[[#This Row],[Churn_Risk_Score]]&gt;=10,"High Risk", IF(tbl_Customers[[#This Row],[Churn_Risk_Score]]&gt;=5,"Medium Risk","Low Risk"))</f>
        <v>Medium Risk</v>
      </c>
    </row>
    <row r="67" spans="1:33" x14ac:dyDescent="0.35">
      <c r="A67">
        <v>66</v>
      </c>
      <c r="B67" t="s">
        <v>60</v>
      </c>
      <c r="C67">
        <v>46</v>
      </c>
      <c r="D67" t="s">
        <v>21</v>
      </c>
      <c r="E67" t="s">
        <v>22</v>
      </c>
      <c r="F67" t="s">
        <v>22</v>
      </c>
      <c r="G67">
        <v>0</v>
      </c>
      <c r="H67">
        <v>214.1</v>
      </c>
      <c r="I67">
        <v>72</v>
      </c>
      <c r="J67">
        <v>36.4</v>
      </c>
      <c r="K67">
        <v>164.4</v>
      </c>
      <c r="L67">
        <v>104</v>
      </c>
      <c r="M67">
        <v>13.97</v>
      </c>
      <c r="N67">
        <v>177.5</v>
      </c>
      <c r="O67">
        <v>113</v>
      </c>
      <c r="P67">
        <v>7.99</v>
      </c>
      <c r="Q67">
        <v>8.1999999999999993</v>
      </c>
      <c r="R67">
        <v>3</v>
      </c>
      <c r="S67">
        <v>2.21</v>
      </c>
      <c r="T67">
        <v>2</v>
      </c>
      <c r="U67" t="s">
        <v>22</v>
      </c>
      <c r="V67">
        <f>IF(tbl_Customers[[#This Row],[churn]] = "yes", 1, 0)</f>
        <v>0</v>
      </c>
      <c r="W67" t="str">
        <f>IF(tbl_Customers[[#This Row],[number_customer_service_calls]] &lt;= 1, "0-1 Calls", IF(tbl_Customers[[#This Row],[number_customer_service_calls]] &lt;= 3, "2-3 Calls", IF(tbl_Customers[[#This Row],[number_customer_service_calls]] &lt;=5, "4-5 Calls", "6+ Calls")))</f>
        <v>2-3 Calls</v>
      </c>
      <c r="X67" t="str">
        <f>IF(tbl_Customers[[#This Row],[account_length]] &lt;= 50, "0-50", IF(tbl_Customers[[#This Row],[account_length]] &lt;=100, "51-100", IF(tbl_Customers[[#This Row],[account_length]] &lt;= 150, "101-150", "151+")))</f>
        <v>0-50</v>
      </c>
      <c r="Y67" t="str">
        <f>IF(tbl_Customers[[#This Row],[total_intl_charge]] &lt;= 3, "Low Charges", "High Charges")</f>
        <v>Low Charges</v>
      </c>
      <c r="Z67" t="str">
        <f>IF(tbl_Customers[[#This Row],[total_eve_calls]]&lt;=80,"Low Calls",
IF(tbl_Customers[[#This Row],[total_eve_calls]]&lt;=120,"Medium Calls","High Calls"))</f>
        <v>Medium Calls</v>
      </c>
      <c r="AA67" t="str">
        <f>IF(tbl_Customers[[#This Row],[total_eve_charge]]&lt;=15,"Low Charges",
IF(tbl_Customers[[#This Row],[total_eve_charge]]&lt;=20,"Medium Charges","High Charges"))</f>
        <v>Low Charges</v>
      </c>
      <c r="AB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7" t="str">
        <f>IF(tbl_Customers[[#This Row],[number_vmail_messages]] = 0, "No Usage", IF(tbl_Customers[[#This Row],[number_vmail_messages]] &lt;= 20, "Low Usage", IF(tbl_Customers[[#This Row],[number_vmail_messages]] &lt;= 40, "Medium Usgae", "High Usage")))</f>
        <v>No Usage</v>
      </c>
      <c r="AD67" t="str">
        <f>IF(tbl_Customers[[#This Row],[total_day_minutes]]&lt;=150,"Low Usage", IF(tbl_Customers[[#This Row],[total_day_minutes]]&lt;=200,"Medium Usage", IF(tbl_Customers[[#This Row],[total_day_minutes]]&lt;=250,"High Usage","Very High Usage")))</f>
        <v>High Usage</v>
      </c>
      <c r="AE67" t="str">
        <f>IF(tbl_Customers[[#This Row],[total_intl_calls]]&lt;=5,"Low Calls", IF(tbl_Customers[[#This Row],[total_intl_calls]]&lt;=10, "Medium Calls", "High Calls"))</f>
        <v>Low Calls</v>
      </c>
      <c r="AF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7" s="36" t="str">
        <f>IF(tbl_Customers[[#This Row],[Churn_Risk_Score]]&gt;=10,"High Risk", IF(tbl_Customers[[#This Row],[Churn_Risk_Score]]&gt;=5,"Medium Risk","Low Risk"))</f>
        <v>Low Risk</v>
      </c>
    </row>
    <row r="68" spans="1:33" x14ac:dyDescent="0.35">
      <c r="A68">
        <v>67</v>
      </c>
      <c r="B68" t="s">
        <v>49</v>
      </c>
      <c r="C68">
        <v>70</v>
      </c>
      <c r="D68" t="s">
        <v>25</v>
      </c>
      <c r="E68" t="s">
        <v>22</v>
      </c>
      <c r="F68" t="s">
        <v>22</v>
      </c>
      <c r="G68">
        <v>0</v>
      </c>
      <c r="H68">
        <v>170.2</v>
      </c>
      <c r="I68">
        <v>98</v>
      </c>
      <c r="J68">
        <v>28.93</v>
      </c>
      <c r="K68">
        <v>155.19999999999999</v>
      </c>
      <c r="L68">
        <v>102</v>
      </c>
      <c r="M68">
        <v>13.19</v>
      </c>
      <c r="N68">
        <v>228.6</v>
      </c>
      <c r="O68">
        <v>76</v>
      </c>
      <c r="P68">
        <v>10.29</v>
      </c>
      <c r="Q68">
        <v>15</v>
      </c>
      <c r="R68">
        <v>2</v>
      </c>
      <c r="S68">
        <v>4.05</v>
      </c>
      <c r="T68">
        <v>1</v>
      </c>
      <c r="U68" t="s">
        <v>22</v>
      </c>
      <c r="V68">
        <f>IF(tbl_Customers[[#This Row],[churn]] = "yes", 1, 0)</f>
        <v>0</v>
      </c>
      <c r="W68" t="str">
        <f>IF(tbl_Customers[[#This Row],[number_customer_service_calls]] &lt;= 1, "0-1 Calls", IF(tbl_Customers[[#This Row],[number_customer_service_calls]] &lt;= 3, "2-3 Calls", IF(tbl_Customers[[#This Row],[number_customer_service_calls]] &lt;=5, "4-5 Calls", "6+ Calls")))</f>
        <v>0-1 Calls</v>
      </c>
      <c r="X68" t="str">
        <f>IF(tbl_Customers[[#This Row],[account_length]] &lt;= 50, "0-50", IF(tbl_Customers[[#This Row],[account_length]] &lt;=100, "51-100", IF(tbl_Customers[[#This Row],[account_length]] &lt;= 150, "101-150", "151+")))</f>
        <v>51-100</v>
      </c>
      <c r="Y68" t="str">
        <f>IF(tbl_Customers[[#This Row],[total_intl_charge]] &lt;= 3, "Low Charges", "High Charges")</f>
        <v>High Charges</v>
      </c>
      <c r="Z68" t="str">
        <f>IF(tbl_Customers[[#This Row],[total_eve_calls]]&lt;=80,"Low Calls",
IF(tbl_Customers[[#This Row],[total_eve_calls]]&lt;=120,"Medium Calls","High Calls"))</f>
        <v>Medium Calls</v>
      </c>
      <c r="AA68" t="str">
        <f>IF(tbl_Customers[[#This Row],[total_eve_charge]]&lt;=15,"Low Charges",
IF(tbl_Customers[[#This Row],[total_eve_charge]]&lt;=20,"Medium Charges","High Charges"))</f>
        <v>Low Charges</v>
      </c>
      <c r="AB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8" t="str">
        <f>IF(tbl_Customers[[#This Row],[number_vmail_messages]] = 0, "No Usage", IF(tbl_Customers[[#This Row],[number_vmail_messages]] &lt;= 20, "Low Usage", IF(tbl_Customers[[#This Row],[number_vmail_messages]] &lt;= 40, "Medium Usgae", "High Usage")))</f>
        <v>No Usage</v>
      </c>
      <c r="AD68" t="str">
        <f>IF(tbl_Customers[[#This Row],[total_day_minutes]]&lt;=150,"Low Usage", IF(tbl_Customers[[#This Row],[total_day_minutes]]&lt;=200,"Medium Usage", IF(tbl_Customers[[#This Row],[total_day_minutes]]&lt;=250,"High Usage","Very High Usage")))</f>
        <v>Medium Usage</v>
      </c>
      <c r="AE68" t="str">
        <f>IF(tbl_Customers[[#This Row],[total_intl_calls]]&lt;=5,"Low Calls", IF(tbl_Customers[[#This Row],[total_intl_calls]]&lt;=10, "Medium Calls", "High Calls"))</f>
        <v>Low Calls</v>
      </c>
      <c r="AF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8" s="36" t="str">
        <f>IF(tbl_Customers[[#This Row],[Churn_Risk_Score]]&gt;=10,"High Risk", IF(tbl_Customers[[#This Row],[Churn_Risk_Score]]&gt;=5,"Medium Risk","Low Risk"))</f>
        <v>Low Risk</v>
      </c>
    </row>
    <row r="69" spans="1:33" x14ac:dyDescent="0.35">
      <c r="A69">
        <v>68</v>
      </c>
      <c r="B69" t="s">
        <v>31</v>
      </c>
      <c r="C69">
        <v>144</v>
      </c>
      <c r="D69" t="s">
        <v>21</v>
      </c>
      <c r="E69" t="s">
        <v>22</v>
      </c>
      <c r="F69" t="s">
        <v>22</v>
      </c>
      <c r="G69">
        <v>0</v>
      </c>
      <c r="H69">
        <v>201.1</v>
      </c>
      <c r="I69">
        <v>99</v>
      </c>
      <c r="J69">
        <v>34.19</v>
      </c>
      <c r="K69">
        <v>303.5</v>
      </c>
      <c r="L69">
        <v>74</v>
      </c>
      <c r="M69">
        <v>25.8</v>
      </c>
      <c r="N69">
        <v>224</v>
      </c>
      <c r="O69">
        <v>119</v>
      </c>
      <c r="P69">
        <v>10.08</v>
      </c>
      <c r="Q69">
        <v>13.2</v>
      </c>
      <c r="R69">
        <v>2</v>
      </c>
      <c r="S69">
        <v>3.56</v>
      </c>
      <c r="T69">
        <v>1</v>
      </c>
      <c r="U69" t="s">
        <v>22</v>
      </c>
      <c r="V69">
        <f>IF(tbl_Customers[[#This Row],[churn]] = "yes", 1, 0)</f>
        <v>0</v>
      </c>
      <c r="W69" t="str">
        <f>IF(tbl_Customers[[#This Row],[number_customer_service_calls]] &lt;= 1, "0-1 Calls", IF(tbl_Customers[[#This Row],[number_customer_service_calls]] &lt;= 3, "2-3 Calls", IF(tbl_Customers[[#This Row],[number_customer_service_calls]] &lt;=5, "4-5 Calls", "6+ Calls")))</f>
        <v>0-1 Calls</v>
      </c>
      <c r="X69" t="str">
        <f>IF(tbl_Customers[[#This Row],[account_length]] &lt;= 50, "0-50", IF(tbl_Customers[[#This Row],[account_length]] &lt;=100, "51-100", IF(tbl_Customers[[#This Row],[account_length]] &lt;= 150, "101-150", "151+")))</f>
        <v>101-150</v>
      </c>
      <c r="Y69" t="str">
        <f>IF(tbl_Customers[[#This Row],[total_intl_charge]] &lt;= 3, "Low Charges", "High Charges")</f>
        <v>High Charges</v>
      </c>
      <c r="Z69" t="str">
        <f>IF(tbl_Customers[[#This Row],[total_eve_calls]]&lt;=80,"Low Calls",
IF(tbl_Customers[[#This Row],[total_eve_calls]]&lt;=120,"Medium Calls","High Calls"))</f>
        <v>Low Calls</v>
      </c>
      <c r="AA69" t="str">
        <f>IF(tbl_Customers[[#This Row],[total_eve_charge]]&lt;=15,"Low Charges",
IF(tbl_Customers[[#This Row],[total_eve_charge]]&lt;=20,"Medium Charges","High Charges"))</f>
        <v>High Charges</v>
      </c>
      <c r="AB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9" t="str">
        <f>IF(tbl_Customers[[#This Row],[number_vmail_messages]] = 0, "No Usage", IF(tbl_Customers[[#This Row],[number_vmail_messages]] &lt;= 20, "Low Usage", IF(tbl_Customers[[#This Row],[number_vmail_messages]] &lt;= 40, "Medium Usgae", "High Usage")))</f>
        <v>No Usage</v>
      </c>
      <c r="AD69" t="str">
        <f>IF(tbl_Customers[[#This Row],[total_day_minutes]]&lt;=150,"Low Usage", IF(tbl_Customers[[#This Row],[total_day_minutes]]&lt;=200,"Medium Usage", IF(tbl_Customers[[#This Row],[total_day_minutes]]&lt;=250,"High Usage","Very High Usage")))</f>
        <v>High Usage</v>
      </c>
      <c r="AE69" t="str">
        <f>IF(tbl_Customers[[#This Row],[total_intl_calls]]&lt;=5,"Low Calls", IF(tbl_Customers[[#This Row],[total_intl_calls]]&lt;=10, "Medium Calls", "High Calls"))</f>
        <v>Low Calls</v>
      </c>
      <c r="AF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9" s="36" t="str">
        <f>IF(tbl_Customers[[#This Row],[Churn_Risk_Score]]&gt;=10,"High Risk", IF(tbl_Customers[[#This Row],[Churn_Risk_Score]]&gt;=5,"Medium Risk","Low Risk"))</f>
        <v>Low Risk</v>
      </c>
    </row>
    <row r="70" spans="1:33" x14ac:dyDescent="0.35">
      <c r="A70">
        <v>69</v>
      </c>
      <c r="B70" t="s">
        <v>52</v>
      </c>
      <c r="C70">
        <v>116</v>
      </c>
      <c r="D70" t="s">
        <v>21</v>
      </c>
      <c r="E70" t="s">
        <v>23</v>
      </c>
      <c r="F70" t="s">
        <v>22</v>
      </c>
      <c r="G70">
        <v>0</v>
      </c>
      <c r="H70">
        <v>215.4</v>
      </c>
      <c r="I70">
        <v>104</v>
      </c>
      <c r="J70">
        <v>36.619999999999997</v>
      </c>
      <c r="K70">
        <v>204.8</v>
      </c>
      <c r="L70">
        <v>79</v>
      </c>
      <c r="M70">
        <v>17.41</v>
      </c>
      <c r="N70">
        <v>278.5</v>
      </c>
      <c r="O70">
        <v>109</v>
      </c>
      <c r="P70">
        <v>12.53</v>
      </c>
      <c r="Q70">
        <v>12.6</v>
      </c>
      <c r="R70">
        <v>5</v>
      </c>
      <c r="S70">
        <v>3.4</v>
      </c>
      <c r="T70">
        <v>3</v>
      </c>
      <c r="U70" t="s">
        <v>22</v>
      </c>
      <c r="V70">
        <f>IF(tbl_Customers[[#This Row],[churn]] = "yes", 1, 0)</f>
        <v>0</v>
      </c>
      <c r="W70" t="str">
        <f>IF(tbl_Customers[[#This Row],[number_customer_service_calls]] &lt;= 1, "0-1 Calls", IF(tbl_Customers[[#This Row],[number_customer_service_calls]] &lt;= 3, "2-3 Calls", IF(tbl_Customers[[#This Row],[number_customer_service_calls]] &lt;=5, "4-5 Calls", "6+ Calls")))</f>
        <v>2-3 Calls</v>
      </c>
      <c r="X70" t="str">
        <f>IF(tbl_Customers[[#This Row],[account_length]] &lt;= 50, "0-50", IF(tbl_Customers[[#This Row],[account_length]] &lt;=100, "51-100", IF(tbl_Customers[[#This Row],[account_length]] &lt;= 150, "101-150", "151+")))</f>
        <v>101-150</v>
      </c>
      <c r="Y70" t="str">
        <f>IF(tbl_Customers[[#This Row],[total_intl_charge]] &lt;= 3, "Low Charges", "High Charges")</f>
        <v>High Charges</v>
      </c>
      <c r="Z70" t="str">
        <f>IF(tbl_Customers[[#This Row],[total_eve_calls]]&lt;=80,"Low Calls",
IF(tbl_Customers[[#This Row],[total_eve_calls]]&lt;=120,"Medium Calls","High Calls"))</f>
        <v>Low Calls</v>
      </c>
      <c r="AA70" t="str">
        <f>IF(tbl_Customers[[#This Row],[total_eve_charge]]&lt;=15,"Low Charges",
IF(tbl_Customers[[#This Row],[total_eve_charge]]&lt;=20,"Medium Charges","High Charges"))</f>
        <v>Medium Charges</v>
      </c>
      <c r="AB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0" t="str">
        <f>IF(tbl_Customers[[#This Row],[number_vmail_messages]] = 0, "No Usage", IF(tbl_Customers[[#This Row],[number_vmail_messages]] &lt;= 20, "Low Usage", IF(tbl_Customers[[#This Row],[number_vmail_messages]] &lt;= 40, "Medium Usgae", "High Usage")))</f>
        <v>No Usage</v>
      </c>
      <c r="AD70" t="str">
        <f>IF(tbl_Customers[[#This Row],[total_day_minutes]]&lt;=150,"Low Usage", IF(tbl_Customers[[#This Row],[total_day_minutes]]&lt;=200,"Medium Usage", IF(tbl_Customers[[#This Row],[total_day_minutes]]&lt;=250,"High Usage","Very High Usage")))</f>
        <v>High Usage</v>
      </c>
      <c r="AE70" t="str">
        <f>IF(tbl_Customers[[#This Row],[total_intl_calls]]&lt;=5,"Low Calls", IF(tbl_Customers[[#This Row],[total_intl_calls]]&lt;=10, "Medium Calls", "High Calls"))</f>
        <v>Low Calls</v>
      </c>
      <c r="AF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70" s="36" t="str">
        <f>IF(tbl_Customers[[#This Row],[Churn_Risk_Score]]&gt;=10,"High Risk", IF(tbl_Customers[[#This Row],[Churn_Risk_Score]]&gt;=5,"Medium Risk","Low Risk"))</f>
        <v>Medium Risk</v>
      </c>
    </row>
    <row r="71" spans="1:33" x14ac:dyDescent="0.35">
      <c r="A71">
        <v>70</v>
      </c>
      <c r="B71" t="s">
        <v>48</v>
      </c>
      <c r="C71">
        <v>70</v>
      </c>
      <c r="D71" t="s">
        <v>21</v>
      </c>
      <c r="E71" t="s">
        <v>22</v>
      </c>
      <c r="F71" t="s">
        <v>23</v>
      </c>
      <c r="G71">
        <v>24</v>
      </c>
      <c r="H71">
        <v>249.5</v>
      </c>
      <c r="I71">
        <v>101</v>
      </c>
      <c r="J71">
        <v>42.42</v>
      </c>
      <c r="K71">
        <v>259.7</v>
      </c>
      <c r="L71">
        <v>98</v>
      </c>
      <c r="M71">
        <v>22.07</v>
      </c>
      <c r="N71">
        <v>222.7</v>
      </c>
      <c r="O71">
        <v>68</v>
      </c>
      <c r="P71">
        <v>10.02</v>
      </c>
      <c r="Q71">
        <v>9.8000000000000007</v>
      </c>
      <c r="R71">
        <v>4</v>
      </c>
      <c r="S71">
        <v>2.65</v>
      </c>
      <c r="T71">
        <v>1</v>
      </c>
      <c r="U71" t="s">
        <v>22</v>
      </c>
      <c r="V71">
        <f>IF(tbl_Customers[[#This Row],[churn]] = "yes", 1, 0)</f>
        <v>0</v>
      </c>
      <c r="W71" t="str">
        <f>IF(tbl_Customers[[#This Row],[number_customer_service_calls]] &lt;= 1, "0-1 Calls", IF(tbl_Customers[[#This Row],[number_customer_service_calls]] &lt;= 3, "2-3 Calls", IF(tbl_Customers[[#This Row],[number_customer_service_calls]] &lt;=5, "4-5 Calls", "6+ Calls")))</f>
        <v>0-1 Calls</v>
      </c>
      <c r="X71" t="str">
        <f>IF(tbl_Customers[[#This Row],[account_length]] &lt;= 50, "0-50", IF(tbl_Customers[[#This Row],[account_length]] &lt;=100, "51-100", IF(tbl_Customers[[#This Row],[account_length]] &lt;= 150, "101-150", "151+")))</f>
        <v>51-100</v>
      </c>
      <c r="Y71" t="str">
        <f>IF(tbl_Customers[[#This Row],[total_intl_charge]] &lt;= 3, "Low Charges", "High Charges")</f>
        <v>Low Charges</v>
      </c>
      <c r="Z71" t="str">
        <f>IF(tbl_Customers[[#This Row],[total_eve_calls]]&lt;=80,"Low Calls",
IF(tbl_Customers[[#This Row],[total_eve_calls]]&lt;=120,"Medium Calls","High Calls"))</f>
        <v>Medium Calls</v>
      </c>
      <c r="AA71" t="str">
        <f>IF(tbl_Customers[[#This Row],[total_eve_charge]]&lt;=15,"Low Charges",
IF(tbl_Customers[[#This Row],[total_eve_charge]]&lt;=20,"Medium Charges","High Charges"))</f>
        <v>High Charges</v>
      </c>
      <c r="AB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1" t="str">
        <f>IF(tbl_Customers[[#This Row],[number_vmail_messages]] = 0, "No Usage", IF(tbl_Customers[[#This Row],[number_vmail_messages]] &lt;= 20, "Low Usage", IF(tbl_Customers[[#This Row],[number_vmail_messages]] &lt;= 40, "Medium Usgae", "High Usage")))</f>
        <v>Medium Usgae</v>
      </c>
      <c r="AD71" t="str">
        <f>IF(tbl_Customers[[#This Row],[total_day_minutes]]&lt;=150,"Low Usage", IF(tbl_Customers[[#This Row],[total_day_minutes]]&lt;=200,"Medium Usage", IF(tbl_Customers[[#This Row],[total_day_minutes]]&lt;=250,"High Usage","Very High Usage")))</f>
        <v>High Usage</v>
      </c>
      <c r="AE71" t="str">
        <f>IF(tbl_Customers[[#This Row],[total_intl_calls]]&lt;=5,"Low Calls", IF(tbl_Customers[[#This Row],[total_intl_calls]]&lt;=10, "Medium Calls", "High Calls"))</f>
        <v>Low Calls</v>
      </c>
      <c r="AF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1" s="36" t="str">
        <f>IF(tbl_Customers[[#This Row],[Churn_Risk_Score]]&gt;=10,"High Risk", IF(tbl_Customers[[#This Row],[Churn_Risk_Score]]&gt;=5,"Medium Risk","Low Risk"))</f>
        <v>Low Risk</v>
      </c>
    </row>
    <row r="72" spans="1:33" x14ac:dyDescent="0.35">
      <c r="A72">
        <v>71</v>
      </c>
      <c r="B72" t="s">
        <v>64</v>
      </c>
      <c r="C72">
        <v>128</v>
      </c>
      <c r="D72" t="s">
        <v>28</v>
      </c>
      <c r="E72" t="s">
        <v>22</v>
      </c>
      <c r="F72" t="s">
        <v>23</v>
      </c>
      <c r="G72">
        <v>29</v>
      </c>
      <c r="H72">
        <v>179.3</v>
      </c>
      <c r="I72">
        <v>104</v>
      </c>
      <c r="J72">
        <v>30.48</v>
      </c>
      <c r="K72">
        <v>225.9</v>
      </c>
      <c r="L72">
        <v>86</v>
      </c>
      <c r="M72">
        <v>19.2</v>
      </c>
      <c r="N72">
        <v>323</v>
      </c>
      <c r="O72">
        <v>78</v>
      </c>
      <c r="P72">
        <v>14.54</v>
      </c>
      <c r="Q72">
        <v>8.6</v>
      </c>
      <c r="R72">
        <v>7</v>
      </c>
      <c r="S72">
        <v>2.3199999999999998</v>
      </c>
      <c r="T72">
        <v>0</v>
      </c>
      <c r="U72" t="s">
        <v>22</v>
      </c>
      <c r="V72">
        <f>IF(tbl_Customers[[#This Row],[churn]] = "yes", 1, 0)</f>
        <v>0</v>
      </c>
      <c r="W72" t="str">
        <f>IF(tbl_Customers[[#This Row],[number_customer_service_calls]] &lt;= 1, "0-1 Calls", IF(tbl_Customers[[#This Row],[number_customer_service_calls]] &lt;= 3, "2-3 Calls", IF(tbl_Customers[[#This Row],[number_customer_service_calls]] &lt;=5, "4-5 Calls", "6+ Calls")))</f>
        <v>0-1 Calls</v>
      </c>
      <c r="X72" t="str">
        <f>IF(tbl_Customers[[#This Row],[account_length]] &lt;= 50, "0-50", IF(tbl_Customers[[#This Row],[account_length]] &lt;=100, "51-100", IF(tbl_Customers[[#This Row],[account_length]] &lt;= 150, "101-150", "151+")))</f>
        <v>101-150</v>
      </c>
      <c r="Y72" t="str">
        <f>IF(tbl_Customers[[#This Row],[total_intl_charge]] &lt;= 3, "Low Charges", "High Charges")</f>
        <v>Low Charges</v>
      </c>
      <c r="Z72" t="str">
        <f>IF(tbl_Customers[[#This Row],[total_eve_calls]]&lt;=80,"Low Calls",
IF(tbl_Customers[[#This Row],[total_eve_calls]]&lt;=120,"Medium Calls","High Calls"))</f>
        <v>Medium Calls</v>
      </c>
      <c r="AA72" t="str">
        <f>IF(tbl_Customers[[#This Row],[total_eve_charge]]&lt;=15,"Low Charges",
IF(tbl_Customers[[#This Row],[total_eve_charge]]&lt;=20,"Medium Charges","High Charges"))</f>
        <v>Medium Charges</v>
      </c>
      <c r="AB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2" t="str">
        <f>IF(tbl_Customers[[#This Row],[number_vmail_messages]] = 0, "No Usage", IF(tbl_Customers[[#This Row],[number_vmail_messages]] &lt;= 20, "Low Usage", IF(tbl_Customers[[#This Row],[number_vmail_messages]] &lt;= 40, "Medium Usgae", "High Usage")))</f>
        <v>Medium Usgae</v>
      </c>
      <c r="AD72" t="str">
        <f>IF(tbl_Customers[[#This Row],[total_day_minutes]]&lt;=150,"Low Usage", IF(tbl_Customers[[#This Row],[total_day_minutes]]&lt;=200,"Medium Usage", IF(tbl_Customers[[#This Row],[total_day_minutes]]&lt;=250,"High Usage","Very High Usage")))</f>
        <v>Medium Usage</v>
      </c>
      <c r="AE72" t="str">
        <f>IF(tbl_Customers[[#This Row],[total_intl_calls]]&lt;=5,"Low Calls", IF(tbl_Customers[[#This Row],[total_intl_calls]]&lt;=10, "Medium Calls", "High Calls"))</f>
        <v>Medium Calls</v>
      </c>
      <c r="AF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2" s="36" t="str">
        <f>IF(tbl_Customers[[#This Row],[Churn_Risk_Score]]&gt;=10,"High Risk", IF(tbl_Customers[[#This Row],[Churn_Risk_Score]]&gt;=5,"Medium Risk","Low Risk"))</f>
        <v>Low Risk</v>
      </c>
    </row>
    <row r="73" spans="1:33" x14ac:dyDescent="0.35">
      <c r="A73">
        <v>72</v>
      </c>
      <c r="B73" t="s">
        <v>32</v>
      </c>
      <c r="C73">
        <v>94</v>
      </c>
      <c r="D73" t="s">
        <v>25</v>
      </c>
      <c r="E73" t="s">
        <v>22</v>
      </c>
      <c r="F73" t="s">
        <v>22</v>
      </c>
      <c r="G73">
        <v>0</v>
      </c>
      <c r="H73">
        <v>157.9</v>
      </c>
      <c r="I73">
        <v>105</v>
      </c>
      <c r="J73">
        <v>26.84</v>
      </c>
      <c r="K73">
        <v>155</v>
      </c>
      <c r="L73">
        <v>101</v>
      </c>
      <c r="M73">
        <v>13.18</v>
      </c>
      <c r="N73">
        <v>189.6</v>
      </c>
      <c r="O73">
        <v>84</v>
      </c>
      <c r="P73">
        <v>8.5299999999999994</v>
      </c>
      <c r="Q73">
        <v>8</v>
      </c>
      <c r="R73">
        <v>5</v>
      </c>
      <c r="S73">
        <v>2.16</v>
      </c>
      <c r="T73">
        <v>4</v>
      </c>
      <c r="U73" t="s">
        <v>23</v>
      </c>
      <c r="V73">
        <f>IF(tbl_Customers[[#This Row],[churn]] = "yes", 1, 0)</f>
        <v>1</v>
      </c>
      <c r="W73" t="str">
        <f>IF(tbl_Customers[[#This Row],[number_customer_service_calls]] &lt;= 1, "0-1 Calls", IF(tbl_Customers[[#This Row],[number_customer_service_calls]] &lt;= 3, "2-3 Calls", IF(tbl_Customers[[#This Row],[number_customer_service_calls]] &lt;=5, "4-5 Calls", "6+ Calls")))</f>
        <v>4-5 Calls</v>
      </c>
      <c r="X73" t="str">
        <f>IF(tbl_Customers[[#This Row],[account_length]] &lt;= 50, "0-50", IF(tbl_Customers[[#This Row],[account_length]] &lt;=100, "51-100", IF(tbl_Customers[[#This Row],[account_length]] &lt;= 150, "101-150", "151+")))</f>
        <v>51-100</v>
      </c>
      <c r="Y73" t="str">
        <f>IF(tbl_Customers[[#This Row],[total_intl_charge]] &lt;= 3, "Low Charges", "High Charges")</f>
        <v>Low Charges</v>
      </c>
      <c r="Z73" t="str">
        <f>IF(tbl_Customers[[#This Row],[total_eve_calls]]&lt;=80,"Low Calls",
IF(tbl_Customers[[#This Row],[total_eve_calls]]&lt;=120,"Medium Calls","High Calls"))</f>
        <v>Medium Calls</v>
      </c>
      <c r="AA73" t="str">
        <f>IF(tbl_Customers[[#This Row],[total_eve_charge]]&lt;=15,"Low Charges",
IF(tbl_Customers[[#This Row],[total_eve_charge]]&lt;=20,"Medium Charges","High Charges"))</f>
        <v>Low Charges</v>
      </c>
      <c r="AB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3" t="str">
        <f>IF(tbl_Customers[[#This Row],[number_vmail_messages]] = 0, "No Usage", IF(tbl_Customers[[#This Row],[number_vmail_messages]] &lt;= 20, "Low Usage", IF(tbl_Customers[[#This Row],[number_vmail_messages]] &lt;= 40, "Medium Usgae", "High Usage")))</f>
        <v>No Usage</v>
      </c>
      <c r="AD73" t="str">
        <f>IF(tbl_Customers[[#This Row],[total_day_minutes]]&lt;=150,"Low Usage", IF(tbl_Customers[[#This Row],[total_day_minutes]]&lt;=200,"Medium Usage", IF(tbl_Customers[[#This Row],[total_day_minutes]]&lt;=250,"High Usage","Very High Usage")))</f>
        <v>Medium Usage</v>
      </c>
      <c r="AE73" t="str">
        <f>IF(tbl_Customers[[#This Row],[total_intl_calls]]&lt;=5,"Low Calls", IF(tbl_Customers[[#This Row],[total_intl_calls]]&lt;=10, "Medium Calls", "High Calls"))</f>
        <v>Low Calls</v>
      </c>
      <c r="AF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3" s="36" t="str">
        <f>IF(tbl_Customers[[#This Row],[Churn_Risk_Score]]&gt;=10,"High Risk", IF(tbl_Customers[[#This Row],[Churn_Risk_Score]]&gt;=5,"Medium Risk","Low Risk"))</f>
        <v>Medium Risk</v>
      </c>
    </row>
    <row r="74" spans="1:33" x14ac:dyDescent="0.35">
      <c r="A74">
        <v>73</v>
      </c>
      <c r="B74" t="s">
        <v>31</v>
      </c>
      <c r="C74">
        <v>111</v>
      </c>
      <c r="D74" t="s">
        <v>28</v>
      </c>
      <c r="E74" t="s">
        <v>22</v>
      </c>
      <c r="F74" t="s">
        <v>22</v>
      </c>
      <c r="G74">
        <v>0</v>
      </c>
      <c r="H74">
        <v>214.3</v>
      </c>
      <c r="I74">
        <v>118</v>
      </c>
      <c r="J74">
        <v>36.43</v>
      </c>
      <c r="K74">
        <v>208.5</v>
      </c>
      <c r="L74">
        <v>76</v>
      </c>
      <c r="M74">
        <v>17.72</v>
      </c>
      <c r="N74">
        <v>182.4</v>
      </c>
      <c r="O74">
        <v>98</v>
      </c>
      <c r="P74">
        <v>8.2100000000000009</v>
      </c>
      <c r="Q74">
        <v>12</v>
      </c>
      <c r="R74">
        <v>2</v>
      </c>
      <c r="S74">
        <v>3.24</v>
      </c>
      <c r="T74">
        <v>1</v>
      </c>
      <c r="U74" t="s">
        <v>22</v>
      </c>
      <c r="V74">
        <f>IF(tbl_Customers[[#This Row],[churn]] = "yes", 1, 0)</f>
        <v>0</v>
      </c>
      <c r="W74" t="str">
        <f>IF(tbl_Customers[[#This Row],[number_customer_service_calls]] &lt;= 1, "0-1 Calls", IF(tbl_Customers[[#This Row],[number_customer_service_calls]] &lt;= 3, "2-3 Calls", IF(tbl_Customers[[#This Row],[number_customer_service_calls]] &lt;=5, "4-5 Calls", "6+ Calls")))</f>
        <v>0-1 Calls</v>
      </c>
      <c r="X74" t="str">
        <f>IF(tbl_Customers[[#This Row],[account_length]] &lt;= 50, "0-50", IF(tbl_Customers[[#This Row],[account_length]] &lt;=100, "51-100", IF(tbl_Customers[[#This Row],[account_length]] &lt;= 150, "101-150", "151+")))</f>
        <v>101-150</v>
      </c>
      <c r="Y74" t="str">
        <f>IF(tbl_Customers[[#This Row],[total_intl_charge]] &lt;= 3, "Low Charges", "High Charges")</f>
        <v>High Charges</v>
      </c>
      <c r="Z74" t="str">
        <f>IF(tbl_Customers[[#This Row],[total_eve_calls]]&lt;=80,"Low Calls",
IF(tbl_Customers[[#This Row],[total_eve_calls]]&lt;=120,"Medium Calls","High Calls"))</f>
        <v>Low Calls</v>
      </c>
      <c r="AA74" t="str">
        <f>IF(tbl_Customers[[#This Row],[total_eve_charge]]&lt;=15,"Low Charges",
IF(tbl_Customers[[#This Row],[total_eve_charge]]&lt;=20,"Medium Charges","High Charges"))</f>
        <v>Medium Charges</v>
      </c>
      <c r="AB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4" t="str">
        <f>IF(tbl_Customers[[#This Row],[number_vmail_messages]] = 0, "No Usage", IF(tbl_Customers[[#This Row],[number_vmail_messages]] &lt;= 20, "Low Usage", IF(tbl_Customers[[#This Row],[number_vmail_messages]] &lt;= 40, "Medium Usgae", "High Usage")))</f>
        <v>No Usage</v>
      </c>
      <c r="AD74" t="str">
        <f>IF(tbl_Customers[[#This Row],[total_day_minutes]]&lt;=150,"Low Usage", IF(tbl_Customers[[#This Row],[total_day_minutes]]&lt;=200,"Medium Usage", IF(tbl_Customers[[#This Row],[total_day_minutes]]&lt;=250,"High Usage","Very High Usage")))</f>
        <v>High Usage</v>
      </c>
      <c r="AE74" t="str">
        <f>IF(tbl_Customers[[#This Row],[total_intl_calls]]&lt;=5,"Low Calls", IF(tbl_Customers[[#This Row],[total_intl_calls]]&lt;=10, "Medium Calls", "High Calls"))</f>
        <v>Low Calls</v>
      </c>
      <c r="AF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4" s="36" t="str">
        <f>IF(tbl_Customers[[#This Row],[Churn_Risk_Score]]&gt;=10,"High Risk", IF(tbl_Customers[[#This Row],[Churn_Risk_Score]]&gt;=5,"Medium Risk","Low Risk"))</f>
        <v>Low Risk</v>
      </c>
    </row>
    <row r="75" spans="1:33" x14ac:dyDescent="0.35">
      <c r="A75">
        <v>74</v>
      </c>
      <c r="B75" t="s">
        <v>65</v>
      </c>
      <c r="C75">
        <v>74</v>
      </c>
      <c r="D75" t="s">
        <v>21</v>
      </c>
      <c r="E75" t="s">
        <v>22</v>
      </c>
      <c r="F75" t="s">
        <v>23</v>
      </c>
      <c r="G75">
        <v>35</v>
      </c>
      <c r="H75">
        <v>154.1</v>
      </c>
      <c r="I75">
        <v>104</v>
      </c>
      <c r="J75">
        <v>26.2</v>
      </c>
      <c r="K75">
        <v>123.4</v>
      </c>
      <c r="L75">
        <v>84</v>
      </c>
      <c r="M75">
        <v>10.49</v>
      </c>
      <c r="N75">
        <v>202.1</v>
      </c>
      <c r="O75">
        <v>57</v>
      </c>
      <c r="P75">
        <v>9.09</v>
      </c>
      <c r="Q75">
        <v>10.9</v>
      </c>
      <c r="R75">
        <v>9</v>
      </c>
      <c r="S75">
        <v>2.94</v>
      </c>
      <c r="T75">
        <v>2</v>
      </c>
      <c r="U75" t="s">
        <v>22</v>
      </c>
      <c r="V75">
        <f>IF(tbl_Customers[[#This Row],[churn]] = "yes", 1, 0)</f>
        <v>0</v>
      </c>
      <c r="W75" t="str">
        <f>IF(tbl_Customers[[#This Row],[number_customer_service_calls]] &lt;= 1, "0-1 Calls", IF(tbl_Customers[[#This Row],[number_customer_service_calls]] &lt;= 3, "2-3 Calls", IF(tbl_Customers[[#This Row],[number_customer_service_calls]] &lt;=5, "4-5 Calls", "6+ Calls")))</f>
        <v>2-3 Calls</v>
      </c>
      <c r="X75" t="str">
        <f>IF(tbl_Customers[[#This Row],[account_length]] &lt;= 50, "0-50", IF(tbl_Customers[[#This Row],[account_length]] &lt;=100, "51-100", IF(tbl_Customers[[#This Row],[account_length]] &lt;= 150, "101-150", "151+")))</f>
        <v>51-100</v>
      </c>
      <c r="Y75" t="str">
        <f>IF(tbl_Customers[[#This Row],[total_intl_charge]] &lt;= 3, "Low Charges", "High Charges")</f>
        <v>Low Charges</v>
      </c>
      <c r="Z75" t="str">
        <f>IF(tbl_Customers[[#This Row],[total_eve_calls]]&lt;=80,"Low Calls",
IF(tbl_Customers[[#This Row],[total_eve_calls]]&lt;=120,"Medium Calls","High Calls"))</f>
        <v>Medium Calls</v>
      </c>
      <c r="AA75" t="str">
        <f>IF(tbl_Customers[[#This Row],[total_eve_charge]]&lt;=15,"Low Charges",
IF(tbl_Customers[[#This Row],[total_eve_charge]]&lt;=20,"Medium Charges","High Charges"))</f>
        <v>Low Charges</v>
      </c>
      <c r="AB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5" t="str">
        <f>IF(tbl_Customers[[#This Row],[number_vmail_messages]] = 0, "No Usage", IF(tbl_Customers[[#This Row],[number_vmail_messages]] &lt;= 20, "Low Usage", IF(tbl_Customers[[#This Row],[number_vmail_messages]] &lt;= 40, "Medium Usgae", "High Usage")))</f>
        <v>Medium Usgae</v>
      </c>
      <c r="AD75" t="str">
        <f>IF(tbl_Customers[[#This Row],[total_day_minutes]]&lt;=150,"Low Usage", IF(tbl_Customers[[#This Row],[total_day_minutes]]&lt;=200,"Medium Usage", IF(tbl_Customers[[#This Row],[total_day_minutes]]&lt;=250,"High Usage","Very High Usage")))</f>
        <v>Medium Usage</v>
      </c>
      <c r="AE75" t="str">
        <f>IF(tbl_Customers[[#This Row],[total_intl_calls]]&lt;=5,"Low Calls", IF(tbl_Customers[[#This Row],[total_intl_calls]]&lt;=10, "Medium Calls", "High Calls"))</f>
        <v>Medium Calls</v>
      </c>
      <c r="AF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5" s="36" t="str">
        <f>IF(tbl_Customers[[#This Row],[Churn_Risk_Score]]&gt;=10,"High Risk", IF(tbl_Customers[[#This Row],[Churn_Risk_Score]]&gt;=5,"Medium Risk","Low Risk"))</f>
        <v>Low Risk</v>
      </c>
    </row>
    <row r="76" spans="1:33" x14ac:dyDescent="0.35">
      <c r="A76">
        <v>75</v>
      </c>
      <c r="B76" t="s">
        <v>24</v>
      </c>
      <c r="C76">
        <v>128</v>
      </c>
      <c r="D76" t="s">
        <v>21</v>
      </c>
      <c r="E76" t="s">
        <v>22</v>
      </c>
      <c r="F76" t="s">
        <v>22</v>
      </c>
      <c r="G76">
        <v>0</v>
      </c>
      <c r="H76">
        <v>237.9</v>
      </c>
      <c r="I76">
        <v>125</v>
      </c>
      <c r="J76">
        <v>40.44</v>
      </c>
      <c r="K76">
        <v>247.6</v>
      </c>
      <c r="L76">
        <v>93</v>
      </c>
      <c r="M76">
        <v>21.05</v>
      </c>
      <c r="N76">
        <v>208.9</v>
      </c>
      <c r="O76">
        <v>68</v>
      </c>
      <c r="P76">
        <v>9.4</v>
      </c>
      <c r="Q76">
        <v>13.9</v>
      </c>
      <c r="R76">
        <v>4</v>
      </c>
      <c r="S76">
        <v>3.75</v>
      </c>
      <c r="T76">
        <v>1</v>
      </c>
      <c r="U76" t="s">
        <v>23</v>
      </c>
      <c r="V76">
        <f>IF(tbl_Customers[[#This Row],[churn]] = "yes", 1, 0)</f>
        <v>1</v>
      </c>
      <c r="W76" t="str">
        <f>IF(tbl_Customers[[#This Row],[number_customer_service_calls]] &lt;= 1, "0-1 Calls", IF(tbl_Customers[[#This Row],[number_customer_service_calls]] &lt;= 3, "2-3 Calls", IF(tbl_Customers[[#This Row],[number_customer_service_calls]] &lt;=5, "4-5 Calls", "6+ Calls")))</f>
        <v>0-1 Calls</v>
      </c>
      <c r="X76" t="str">
        <f>IF(tbl_Customers[[#This Row],[account_length]] &lt;= 50, "0-50", IF(tbl_Customers[[#This Row],[account_length]] &lt;=100, "51-100", IF(tbl_Customers[[#This Row],[account_length]] &lt;= 150, "101-150", "151+")))</f>
        <v>101-150</v>
      </c>
      <c r="Y76" t="str">
        <f>IF(tbl_Customers[[#This Row],[total_intl_charge]] &lt;= 3, "Low Charges", "High Charges")</f>
        <v>High Charges</v>
      </c>
      <c r="Z76" t="str">
        <f>IF(tbl_Customers[[#This Row],[total_eve_calls]]&lt;=80,"Low Calls",
IF(tbl_Customers[[#This Row],[total_eve_calls]]&lt;=120,"Medium Calls","High Calls"))</f>
        <v>Medium Calls</v>
      </c>
      <c r="AA76" t="str">
        <f>IF(tbl_Customers[[#This Row],[total_eve_charge]]&lt;=15,"Low Charges",
IF(tbl_Customers[[#This Row],[total_eve_charge]]&lt;=20,"Medium Charges","High Charges"))</f>
        <v>High Charges</v>
      </c>
      <c r="AB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6" t="str">
        <f>IF(tbl_Customers[[#This Row],[number_vmail_messages]] = 0, "No Usage", IF(tbl_Customers[[#This Row],[number_vmail_messages]] &lt;= 20, "Low Usage", IF(tbl_Customers[[#This Row],[number_vmail_messages]] &lt;= 40, "Medium Usgae", "High Usage")))</f>
        <v>No Usage</v>
      </c>
      <c r="AD76" t="str">
        <f>IF(tbl_Customers[[#This Row],[total_day_minutes]]&lt;=150,"Low Usage", IF(tbl_Customers[[#This Row],[total_day_minutes]]&lt;=200,"Medium Usage", IF(tbl_Customers[[#This Row],[total_day_minutes]]&lt;=250,"High Usage","Very High Usage")))</f>
        <v>High Usage</v>
      </c>
      <c r="AE76" t="str">
        <f>IF(tbl_Customers[[#This Row],[total_intl_calls]]&lt;=5,"Low Calls", IF(tbl_Customers[[#This Row],[total_intl_calls]]&lt;=10, "Medium Calls", "High Calls"))</f>
        <v>Low Calls</v>
      </c>
      <c r="AF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6" s="36" t="str">
        <f>IF(tbl_Customers[[#This Row],[Churn_Risk_Score]]&gt;=10,"High Risk", IF(tbl_Customers[[#This Row],[Churn_Risk_Score]]&gt;=5,"Medium Risk","Low Risk"))</f>
        <v>Low Risk</v>
      </c>
    </row>
    <row r="77" spans="1:33" x14ac:dyDescent="0.35">
      <c r="A77">
        <v>76</v>
      </c>
      <c r="B77" t="s">
        <v>63</v>
      </c>
      <c r="C77">
        <v>82</v>
      </c>
      <c r="D77" t="s">
        <v>28</v>
      </c>
      <c r="E77" t="s">
        <v>22</v>
      </c>
      <c r="F77" t="s">
        <v>22</v>
      </c>
      <c r="G77">
        <v>0</v>
      </c>
      <c r="H77">
        <v>143.9</v>
      </c>
      <c r="I77">
        <v>61</v>
      </c>
      <c r="J77">
        <v>24.46</v>
      </c>
      <c r="K77">
        <v>194.9</v>
      </c>
      <c r="L77">
        <v>105</v>
      </c>
      <c r="M77">
        <v>16.57</v>
      </c>
      <c r="N77">
        <v>109.6</v>
      </c>
      <c r="O77">
        <v>94</v>
      </c>
      <c r="P77">
        <v>4.93</v>
      </c>
      <c r="Q77">
        <v>11.1</v>
      </c>
      <c r="R77">
        <v>2</v>
      </c>
      <c r="S77">
        <v>3</v>
      </c>
      <c r="T77">
        <v>1</v>
      </c>
      <c r="U77" t="s">
        <v>22</v>
      </c>
      <c r="V77">
        <f>IF(tbl_Customers[[#This Row],[churn]] = "yes", 1, 0)</f>
        <v>0</v>
      </c>
      <c r="W77" t="str">
        <f>IF(tbl_Customers[[#This Row],[number_customer_service_calls]] &lt;= 1, "0-1 Calls", IF(tbl_Customers[[#This Row],[number_customer_service_calls]] &lt;= 3, "2-3 Calls", IF(tbl_Customers[[#This Row],[number_customer_service_calls]] &lt;=5, "4-5 Calls", "6+ Calls")))</f>
        <v>0-1 Calls</v>
      </c>
      <c r="X77" t="str">
        <f>IF(tbl_Customers[[#This Row],[account_length]] &lt;= 50, "0-50", IF(tbl_Customers[[#This Row],[account_length]] &lt;=100, "51-100", IF(tbl_Customers[[#This Row],[account_length]] &lt;= 150, "101-150", "151+")))</f>
        <v>51-100</v>
      </c>
      <c r="Y77" t="str">
        <f>IF(tbl_Customers[[#This Row],[total_intl_charge]] &lt;= 3, "Low Charges", "High Charges")</f>
        <v>Low Charges</v>
      </c>
      <c r="Z77" t="str">
        <f>IF(tbl_Customers[[#This Row],[total_eve_calls]]&lt;=80,"Low Calls",
IF(tbl_Customers[[#This Row],[total_eve_calls]]&lt;=120,"Medium Calls","High Calls"))</f>
        <v>Medium Calls</v>
      </c>
      <c r="AA77" t="str">
        <f>IF(tbl_Customers[[#This Row],[total_eve_charge]]&lt;=15,"Low Charges",
IF(tbl_Customers[[#This Row],[total_eve_charge]]&lt;=20,"Medium Charges","High Charges"))</f>
        <v>Medium Charges</v>
      </c>
      <c r="AB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 t="str">
        <f>IF(tbl_Customers[[#This Row],[number_vmail_messages]] = 0, "No Usage", IF(tbl_Customers[[#This Row],[number_vmail_messages]] &lt;= 20, "Low Usage", IF(tbl_Customers[[#This Row],[number_vmail_messages]] &lt;= 40, "Medium Usgae", "High Usage")))</f>
        <v>No Usage</v>
      </c>
      <c r="AD77" t="str">
        <f>IF(tbl_Customers[[#This Row],[total_day_minutes]]&lt;=150,"Low Usage", IF(tbl_Customers[[#This Row],[total_day_minutes]]&lt;=200,"Medium Usage", IF(tbl_Customers[[#This Row],[total_day_minutes]]&lt;=250,"High Usage","Very High Usage")))</f>
        <v>Low Usage</v>
      </c>
      <c r="AE77" t="str">
        <f>IF(tbl_Customers[[#This Row],[total_intl_calls]]&lt;=5,"Low Calls", IF(tbl_Customers[[#This Row],[total_intl_calls]]&lt;=10, "Medium Calls", "High Calls"))</f>
        <v>Low Calls</v>
      </c>
      <c r="AF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 s="36" t="str">
        <f>IF(tbl_Customers[[#This Row],[Churn_Risk_Score]]&gt;=10,"High Risk", IF(tbl_Customers[[#This Row],[Churn_Risk_Score]]&gt;=5,"Medium Risk","Low Risk"))</f>
        <v>Low Risk</v>
      </c>
    </row>
    <row r="78" spans="1:33" x14ac:dyDescent="0.35">
      <c r="A78">
        <v>77</v>
      </c>
      <c r="B78" t="s">
        <v>30</v>
      </c>
      <c r="C78">
        <v>155</v>
      </c>
      <c r="D78" t="s">
        <v>21</v>
      </c>
      <c r="E78" t="s">
        <v>22</v>
      </c>
      <c r="F78" t="s">
        <v>22</v>
      </c>
      <c r="G78">
        <v>0</v>
      </c>
      <c r="H78">
        <v>203.4</v>
      </c>
      <c r="I78">
        <v>100</v>
      </c>
      <c r="J78">
        <v>34.58</v>
      </c>
      <c r="K78">
        <v>190.9</v>
      </c>
      <c r="L78">
        <v>104</v>
      </c>
      <c r="M78">
        <v>16.23</v>
      </c>
      <c r="N78">
        <v>196</v>
      </c>
      <c r="O78">
        <v>119</v>
      </c>
      <c r="P78">
        <v>8.82</v>
      </c>
      <c r="Q78">
        <v>8.9</v>
      </c>
      <c r="R78">
        <v>4</v>
      </c>
      <c r="S78">
        <v>2.4</v>
      </c>
      <c r="T78">
        <v>0</v>
      </c>
      <c r="U78" t="s">
        <v>23</v>
      </c>
      <c r="V78">
        <f>IF(tbl_Customers[[#This Row],[churn]] = "yes", 1, 0)</f>
        <v>1</v>
      </c>
      <c r="W78" t="str">
        <f>IF(tbl_Customers[[#This Row],[number_customer_service_calls]] &lt;= 1, "0-1 Calls", IF(tbl_Customers[[#This Row],[number_customer_service_calls]] &lt;= 3, "2-3 Calls", IF(tbl_Customers[[#This Row],[number_customer_service_calls]] &lt;=5, "4-5 Calls", "6+ Calls")))</f>
        <v>0-1 Calls</v>
      </c>
      <c r="X78" t="str">
        <f>IF(tbl_Customers[[#This Row],[account_length]] &lt;= 50, "0-50", IF(tbl_Customers[[#This Row],[account_length]] &lt;=100, "51-100", IF(tbl_Customers[[#This Row],[account_length]] &lt;= 150, "101-150", "151+")))</f>
        <v>151+</v>
      </c>
      <c r="Y78" t="str">
        <f>IF(tbl_Customers[[#This Row],[total_intl_charge]] &lt;= 3, "Low Charges", "High Charges")</f>
        <v>Low Charges</v>
      </c>
      <c r="Z78" t="str">
        <f>IF(tbl_Customers[[#This Row],[total_eve_calls]]&lt;=80,"Low Calls",
IF(tbl_Customers[[#This Row],[total_eve_calls]]&lt;=120,"Medium Calls","High Calls"))</f>
        <v>Medium Calls</v>
      </c>
      <c r="AA78" t="str">
        <f>IF(tbl_Customers[[#This Row],[total_eve_charge]]&lt;=15,"Low Charges",
IF(tbl_Customers[[#This Row],[total_eve_charge]]&lt;=20,"Medium Charges","High Charges"))</f>
        <v>Medium Charges</v>
      </c>
      <c r="AB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8" t="str">
        <f>IF(tbl_Customers[[#This Row],[number_vmail_messages]] = 0, "No Usage", IF(tbl_Customers[[#This Row],[number_vmail_messages]] &lt;= 20, "Low Usage", IF(tbl_Customers[[#This Row],[number_vmail_messages]] &lt;= 40, "Medium Usgae", "High Usage")))</f>
        <v>No Usage</v>
      </c>
      <c r="AD78" t="str">
        <f>IF(tbl_Customers[[#This Row],[total_day_minutes]]&lt;=150,"Low Usage", IF(tbl_Customers[[#This Row],[total_day_minutes]]&lt;=200,"Medium Usage", IF(tbl_Customers[[#This Row],[total_day_minutes]]&lt;=250,"High Usage","Very High Usage")))</f>
        <v>High Usage</v>
      </c>
      <c r="AE78" t="str">
        <f>IF(tbl_Customers[[#This Row],[total_intl_calls]]&lt;=5,"Low Calls", IF(tbl_Customers[[#This Row],[total_intl_calls]]&lt;=10, "Medium Calls", "High Calls"))</f>
        <v>Low Calls</v>
      </c>
      <c r="AF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8" s="36" t="str">
        <f>IF(tbl_Customers[[#This Row],[Churn_Risk_Score]]&gt;=10,"High Risk", IF(tbl_Customers[[#This Row],[Churn_Risk_Score]]&gt;=5,"Medium Risk","Low Risk"))</f>
        <v>Low Risk</v>
      </c>
    </row>
    <row r="79" spans="1:33" x14ac:dyDescent="0.35">
      <c r="A79">
        <v>78</v>
      </c>
      <c r="B79" t="s">
        <v>50</v>
      </c>
      <c r="C79">
        <v>80</v>
      </c>
      <c r="D79" t="s">
        <v>21</v>
      </c>
      <c r="E79" t="s">
        <v>22</v>
      </c>
      <c r="F79" t="s">
        <v>22</v>
      </c>
      <c r="G79">
        <v>0</v>
      </c>
      <c r="H79">
        <v>124.3</v>
      </c>
      <c r="I79">
        <v>100</v>
      </c>
      <c r="J79">
        <v>21.13</v>
      </c>
      <c r="K79">
        <v>173</v>
      </c>
      <c r="L79">
        <v>107</v>
      </c>
      <c r="M79">
        <v>14.71</v>
      </c>
      <c r="N79">
        <v>253.2</v>
      </c>
      <c r="O79">
        <v>62</v>
      </c>
      <c r="P79">
        <v>11.39</v>
      </c>
      <c r="Q79">
        <v>7.9</v>
      </c>
      <c r="R79">
        <v>9</v>
      </c>
      <c r="S79">
        <v>2.13</v>
      </c>
      <c r="T79">
        <v>1</v>
      </c>
      <c r="U79" t="s">
        <v>22</v>
      </c>
      <c r="V79">
        <f>IF(tbl_Customers[[#This Row],[churn]] = "yes", 1, 0)</f>
        <v>0</v>
      </c>
      <c r="W79" t="str">
        <f>IF(tbl_Customers[[#This Row],[number_customer_service_calls]] &lt;= 1, "0-1 Calls", IF(tbl_Customers[[#This Row],[number_customer_service_calls]] &lt;= 3, "2-3 Calls", IF(tbl_Customers[[#This Row],[number_customer_service_calls]] &lt;=5, "4-5 Calls", "6+ Calls")))</f>
        <v>0-1 Calls</v>
      </c>
      <c r="X79" t="str">
        <f>IF(tbl_Customers[[#This Row],[account_length]] &lt;= 50, "0-50", IF(tbl_Customers[[#This Row],[account_length]] &lt;=100, "51-100", IF(tbl_Customers[[#This Row],[account_length]] &lt;= 150, "101-150", "151+")))</f>
        <v>51-100</v>
      </c>
      <c r="Y79" t="str">
        <f>IF(tbl_Customers[[#This Row],[total_intl_charge]] &lt;= 3, "Low Charges", "High Charges")</f>
        <v>Low Charges</v>
      </c>
      <c r="Z79" t="str">
        <f>IF(tbl_Customers[[#This Row],[total_eve_calls]]&lt;=80,"Low Calls",
IF(tbl_Customers[[#This Row],[total_eve_calls]]&lt;=120,"Medium Calls","High Calls"))</f>
        <v>Medium Calls</v>
      </c>
      <c r="AA79" t="str">
        <f>IF(tbl_Customers[[#This Row],[total_eve_charge]]&lt;=15,"Low Charges",
IF(tbl_Customers[[#This Row],[total_eve_charge]]&lt;=20,"Medium Charges","High Charges"))</f>
        <v>Low Charges</v>
      </c>
      <c r="AB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9" t="str">
        <f>IF(tbl_Customers[[#This Row],[number_vmail_messages]] = 0, "No Usage", IF(tbl_Customers[[#This Row],[number_vmail_messages]] &lt;= 20, "Low Usage", IF(tbl_Customers[[#This Row],[number_vmail_messages]] &lt;= 40, "Medium Usgae", "High Usage")))</f>
        <v>No Usage</v>
      </c>
      <c r="AD79" t="str">
        <f>IF(tbl_Customers[[#This Row],[total_day_minutes]]&lt;=150,"Low Usage", IF(tbl_Customers[[#This Row],[total_day_minutes]]&lt;=200,"Medium Usage", IF(tbl_Customers[[#This Row],[total_day_minutes]]&lt;=250,"High Usage","Very High Usage")))</f>
        <v>Low Usage</v>
      </c>
      <c r="AE79" t="str">
        <f>IF(tbl_Customers[[#This Row],[total_intl_calls]]&lt;=5,"Low Calls", IF(tbl_Customers[[#This Row],[total_intl_calls]]&lt;=10, "Medium Calls", "High Calls"))</f>
        <v>Medium Calls</v>
      </c>
      <c r="AF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9" s="36" t="str">
        <f>IF(tbl_Customers[[#This Row],[Churn_Risk_Score]]&gt;=10,"High Risk", IF(tbl_Customers[[#This Row],[Churn_Risk_Score]]&gt;=5,"Medium Risk","Low Risk"))</f>
        <v>Low Risk</v>
      </c>
    </row>
    <row r="80" spans="1:33" x14ac:dyDescent="0.35">
      <c r="A80">
        <v>79</v>
      </c>
      <c r="B80" t="s">
        <v>66</v>
      </c>
      <c r="C80">
        <v>78</v>
      </c>
      <c r="D80" t="s">
        <v>21</v>
      </c>
      <c r="E80" t="s">
        <v>22</v>
      </c>
      <c r="F80" t="s">
        <v>22</v>
      </c>
      <c r="G80">
        <v>0</v>
      </c>
      <c r="H80">
        <v>252.9</v>
      </c>
      <c r="I80">
        <v>93</v>
      </c>
      <c r="J80">
        <v>42.99</v>
      </c>
      <c r="K80">
        <v>178.4</v>
      </c>
      <c r="L80">
        <v>112</v>
      </c>
      <c r="M80">
        <v>15.16</v>
      </c>
      <c r="N80">
        <v>263.89999999999998</v>
      </c>
      <c r="O80">
        <v>105</v>
      </c>
      <c r="P80">
        <v>11.88</v>
      </c>
      <c r="Q80">
        <v>9.5</v>
      </c>
      <c r="R80">
        <v>7</v>
      </c>
      <c r="S80">
        <v>2.57</v>
      </c>
      <c r="T80">
        <v>3</v>
      </c>
      <c r="U80" t="s">
        <v>22</v>
      </c>
      <c r="V80">
        <f>IF(tbl_Customers[[#This Row],[churn]] = "yes", 1, 0)</f>
        <v>0</v>
      </c>
      <c r="W80" t="str">
        <f>IF(tbl_Customers[[#This Row],[number_customer_service_calls]] &lt;= 1, "0-1 Calls", IF(tbl_Customers[[#This Row],[number_customer_service_calls]] &lt;= 3, "2-3 Calls", IF(tbl_Customers[[#This Row],[number_customer_service_calls]] &lt;=5, "4-5 Calls", "6+ Calls")))</f>
        <v>2-3 Calls</v>
      </c>
      <c r="X80" t="str">
        <f>IF(tbl_Customers[[#This Row],[account_length]] &lt;= 50, "0-50", IF(tbl_Customers[[#This Row],[account_length]] &lt;=100, "51-100", IF(tbl_Customers[[#This Row],[account_length]] &lt;= 150, "101-150", "151+")))</f>
        <v>51-100</v>
      </c>
      <c r="Y80" t="str">
        <f>IF(tbl_Customers[[#This Row],[total_intl_charge]] &lt;= 3, "Low Charges", "High Charges")</f>
        <v>Low Charges</v>
      </c>
      <c r="Z80" t="str">
        <f>IF(tbl_Customers[[#This Row],[total_eve_calls]]&lt;=80,"Low Calls",
IF(tbl_Customers[[#This Row],[total_eve_calls]]&lt;=120,"Medium Calls","High Calls"))</f>
        <v>Medium Calls</v>
      </c>
      <c r="AA80" t="str">
        <f>IF(tbl_Customers[[#This Row],[total_eve_charge]]&lt;=15,"Low Charges",
IF(tbl_Customers[[#This Row],[total_eve_charge]]&lt;=20,"Medium Charges","High Charges"))</f>
        <v>Medium Charges</v>
      </c>
      <c r="AB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0" t="str">
        <f>IF(tbl_Customers[[#This Row],[number_vmail_messages]] = 0, "No Usage", IF(tbl_Customers[[#This Row],[number_vmail_messages]] &lt;= 20, "Low Usage", IF(tbl_Customers[[#This Row],[number_vmail_messages]] &lt;= 40, "Medium Usgae", "High Usage")))</f>
        <v>No Usage</v>
      </c>
      <c r="AD80" t="str">
        <f>IF(tbl_Customers[[#This Row],[total_day_minutes]]&lt;=150,"Low Usage", IF(tbl_Customers[[#This Row],[total_day_minutes]]&lt;=200,"Medium Usage", IF(tbl_Customers[[#This Row],[total_day_minutes]]&lt;=250,"High Usage","Very High Usage")))</f>
        <v>Very High Usage</v>
      </c>
      <c r="AE80" t="str">
        <f>IF(tbl_Customers[[#This Row],[total_intl_calls]]&lt;=5,"Low Calls", IF(tbl_Customers[[#This Row],[total_intl_calls]]&lt;=10, "Medium Calls", "High Calls"))</f>
        <v>Medium Calls</v>
      </c>
      <c r="AF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0" s="36" t="str">
        <f>IF(tbl_Customers[[#This Row],[Churn_Risk_Score]]&gt;=10,"High Risk", IF(tbl_Customers[[#This Row],[Churn_Risk_Score]]&gt;=5,"Medium Risk","Low Risk"))</f>
        <v>Medium Risk</v>
      </c>
    </row>
    <row r="81" spans="1:33" x14ac:dyDescent="0.35">
      <c r="A81">
        <v>80</v>
      </c>
      <c r="B81" t="s">
        <v>42</v>
      </c>
      <c r="C81">
        <v>90</v>
      </c>
      <c r="D81" t="s">
        <v>21</v>
      </c>
      <c r="E81" t="s">
        <v>22</v>
      </c>
      <c r="F81" t="s">
        <v>22</v>
      </c>
      <c r="G81">
        <v>0</v>
      </c>
      <c r="H81">
        <v>179.1</v>
      </c>
      <c r="I81">
        <v>71</v>
      </c>
      <c r="J81">
        <v>30.45</v>
      </c>
      <c r="K81">
        <v>190.6</v>
      </c>
      <c r="L81">
        <v>81</v>
      </c>
      <c r="M81">
        <v>16.2</v>
      </c>
      <c r="N81">
        <v>127.7</v>
      </c>
      <c r="O81">
        <v>91</v>
      </c>
      <c r="P81">
        <v>5.75</v>
      </c>
      <c r="Q81">
        <v>10.6</v>
      </c>
      <c r="R81">
        <v>7</v>
      </c>
      <c r="S81">
        <v>2.86</v>
      </c>
      <c r="T81">
        <v>3</v>
      </c>
      <c r="U81" t="s">
        <v>22</v>
      </c>
      <c r="V81">
        <f>IF(tbl_Customers[[#This Row],[churn]] = "yes", 1, 0)</f>
        <v>0</v>
      </c>
      <c r="W81" t="str">
        <f>IF(tbl_Customers[[#This Row],[number_customer_service_calls]] &lt;= 1, "0-1 Calls", IF(tbl_Customers[[#This Row],[number_customer_service_calls]] &lt;= 3, "2-3 Calls", IF(tbl_Customers[[#This Row],[number_customer_service_calls]] &lt;=5, "4-5 Calls", "6+ Calls")))</f>
        <v>2-3 Calls</v>
      </c>
      <c r="X81" t="str">
        <f>IF(tbl_Customers[[#This Row],[account_length]] &lt;= 50, "0-50", IF(tbl_Customers[[#This Row],[account_length]] &lt;=100, "51-100", IF(tbl_Customers[[#This Row],[account_length]] &lt;= 150, "101-150", "151+")))</f>
        <v>51-100</v>
      </c>
      <c r="Y81" t="str">
        <f>IF(tbl_Customers[[#This Row],[total_intl_charge]] &lt;= 3, "Low Charges", "High Charges")</f>
        <v>Low Charges</v>
      </c>
      <c r="Z81" t="str">
        <f>IF(tbl_Customers[[#This Row],[total_eve_calls]]&lt;=80,"Low Calls",
IF(tbl_Customers[[#This Row],[total_eve_calls]]&lt;=120,"Medium Calls","High Calls"))</f>
        <v>Medium Calls</v>
      </c>
      <c r="AA81" t="str">
        <f>IF(tbl_Customers[[#This Row],[total_eve_charge]]&lt;=15,"Low Charges",
IF(tbl_Customers[[#This Row],[total_eve_charge]]&lt;=20,"Medium Charges","High Charges"))</f>
        <v>Medium Charges</v>
      </c>
      <c r="AB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 t="str">
        <f>IF(tbl_Customers[[#This Row],[number_vmail_messages]] = 0, "No Usage", IF(tbl_Customers[[#This Row],[number_vmail_messages]] &lt;= 20, "Low Usage", IF(tbl_Customers[[#This Row],[number_vmail_messages]] &lt;= 40, "Medium Usgae", "High Usage")))</f>
        <v>No Usage</v>
      </c>
      <c r="AD81" t="str">
        <f>IF(tbl_Customers[[#This Row],[total_day_minutes]]&lt;=150,"Low Usage", IF(tbl_Customers[[#This Row],[total_day_minutes]]&lt;=200,"Medium Usage", IF(tbl_Customers[[#This Row],[total_day_minutes]]&lt;=250,"High Usage","Very High Usage")))</f>
        <v>Medium Usage</v>
      </c>
      <c r="AE81" t="str">
        <f>IF(tbl_Customers[[#This Row],[total_intl_calls]]&lt;=5,"Low Calls", IF(tbl_Customers[[#This Row],[total_intl_calls]]&lt;=10, "Medium Calls", "High Calls"))</f>
        <v>Medium Calls</v>
      </c>
      <c r="AF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1" s="36" t="str">
        <f>IF(tbl_Customers[[#This Row],[Churn_Risk_Score]]&gt;=10,"High Risk", IF(tbl_Customers[[#This Row],[Churn_Risk_Score]]&gt;=5,"Medium Risk","Low Risk"))</f>
        <v>Low Risk</v>
      </c>
    </row>
    <row r="82" spans="1:33" x14ac:dyDescent="0.35">
      <c r="A82">
        <v>81</v>
      </c>
      <c r="B82" t="s">
        <v>35</v>
      </c>
      <c r="C82">
        <v>73</v>
      </c>
      <c r="D82" t="s">
        <v>21</v>
      </c>
      <c r="E82" t="s">
        <v>22</v>
      </c>
      <c r="F82" t="s">
        <v>22</v>
      </c>
      <c r="G82">
        <v>0</v>
      </c>
      <c r="H82">
        <v>160.1</v>
      </c>
      <c r="I82">
        <v>110</v>
      </c>
      <c r="J82">
        <v>27.22</v>
      </c>
      <c r="K82">
        <v>213.3</v>
      </c>
      <c r="L82">
        <v>72</v>
      </c>
      <c r="M82">
        <v>18.13</v>
      </c>
      <c r="N82">
        <v>174.1</v>
      </c>
      <c r="O82">
        <v>72</v>
      </c>
      <c r="P82">
        <v>7.83</v>
      </c>
      <c r="Q82">
        <v>13</v>
      </c>
      <c r="R82">
        <v>4</v>
      </c>
      <c r="S82">
        <v>3.51</v>
      </c>
      <c r="T82">
        <v>0</v>
      </c>
      <c r="U82" t="s">
        <v>22</v>
      </c>
      <c r="V82">
        <f>IF(tbl_Customers[[#This Row],[churn]] = "yes", 1, 0)</f>
        <v>0</v>
      </c>
      <c r="W82" t="str">
        <f>IF(tbl_Customers[[#This Row],[number_customer_service_calls]] &lt;= 1, "0-1 Calls", IF(tbl_Customers[[#This Row],[number_customer_service_calls]] &lt;= 3, "2-3 Calls", IF(tbl_Customers[[#This Row],[number_customer_service_calls]] &lt;=5, "4-5 Calls", "6+ Calls")))</f>
        <v>0-1 Calls</v>
      </c>
      <c r="X82" t="str">
        <f>IF(tbl_Customers[[#This Row],[account_length]] &lt;= 50, "0-50", IF(tbl_Customers[[#This Row],[account_length]] &lt;=100, "51-100", IF(tbl_Customers[[#This Row],[account_length]] &lt;= 150, "101-150", "151+")))</f>
        <v>51-100</v>
      </c>
      <c r="Y82" t="str">
        <f>IF(tbl_Customers[[#This Row],[total_intl_charge]] &lt;= 3, "Low Charges", "High Charges")</f>
        <v>High Charges</v>
      </c>
      <c r="Z82" t="str">
        <f>IF(tbl_Customers[[#This Row],[total_eve_calls]]&lt;=80,"Low Calls",
IF(tbl_Customers[[#This Row],[total_eve_calls]]&lt;=120,"Medium Calls","High Calls"))</f>
        <v>Low Calls</v>
      </c>
      <c r="AA82" t="str">
        <f>IF(tbl_Customers[[#This Row],[total_eve_charge]]&lt;=15,"Low Charges",
IF(tbl_Customers[[#This Row],[total_eve_charge]]&lt;=20,"Medium Charges","High Charges"))</f>
        <v>Medium Charges</v>
      </c>
      <c r="AB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2" t="str">
        <f>IF(tbl_Customers[[#This Row],[number_vmail_messages]] = 0, "No Usage", IF(tbl_Customers[[#This Row],[number_vmail_messages]] &lt;= 20, "Low Usage", IF(tbl_Customers[[#This Row],[number_vmail_messages]] &lt;= 40, "Medium Usgae", "High Usage")))</f>
        <v>No Usage</v>
      </c>
      <c r="AD82" t="str">
        <f>IF(tbl_Customers[[#This Row],[total_day_minutes]]&lt;=150,"Low Usage", IF(tbl_Customers[[#This Row],[total_day_minutes]]&lt;=200,"Medium Usage", IF(tbl_Customers[[#This Row],[total_day_minutes]]&lt;=250,"High Usage","Very High Usage")))</f>
        <v>Medium Usage</v>
      </c>
      <c r="AE82" t="str">
        <f>IF(tbl_Customers[[#This Row],[total_intl_calls]]&lt;=5,"Low Calls", IF(tbl_Customers[[#This Row],[total_intl_calls]]&lt;=10, "Medium Calls", "High Calls"))</f>
        <v>Low Calls</v>
      </c>
      <c r="AF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2" s="36" t="str">
        <f>IF(tbl_Customers[[#This Row],[Churn_Risk_Score]]&gt;=10,"High Risk", IF(tbl_Customers[[#This Row],[Churn_Risk_Score]]&gt;=5,"Medium Risk","Low Risk"))</f>
        <v>Low Risk</v>
      </c>
    </row>
    <row r="83" spans="1:33" x14ac:dyDescent="0.35">
      <c r="A83">
        <v>82</v>
      </c>
      <c r="B83" t="s">
        <v>42</v>
      </c>
      <c r="C83">
        <v>99</v>
      </c>
      <c r="D83" t="s">
        <v>21</v>
      </c>
      <c r="E83" t="s">
        <v>22</v>
      </c>
      <c r="F83" t="s">
        <v>22</v>
      </c>
      <c r="G83">
        <v>0</v>
      </c>
      <c r="H83">
        <v>198.2</v>
      </c>
      <c r="I83">
        <v>87</v>
      </c>
      <c r="J83">
        <v>33.69</v>
      </c>
      <c r="K83">
        <v>207.3</v>
      </c>
      <c r="L83">
        <v>76</v>
      </c>
      <c r="M83">
        <v>17.62</v>
      </c>
      <c r="N83">
        <v>190.9</v>
      </c>
      <c r="O83">
        <v>113</v>
      </c>
      <c r="P83">
        <v>8.59</v>
      </c>
      <c r="Q83">
        <v>8.6999999999999993</v>
      </c>
      <c r="R83">
        <v>3</v>
      </c>
      <c r="S83">
        <v>2.35</v>
      </c>
      <c r="T83">
        <v>4</v>
      </c>
      <c r="U83" t="s">
        <v>22</v>
      </c>
      <c r="V83">
        <f>IF(tbl_Customers[[#This Row],[churn]] = "yes", 1, 0)</f>
        <v>0</v>
      </c>
      <c r="W83" t="str">
        <f>IF(tbl_Customers[[#This Row],[number_customer_service_calls]] &lt;= 1, "0-1 Calls", IF(tbl_Customers[[#This Row],[number_customer_service_calls]] &lt;= 3, "2-3 Calls", IF(tbl_Customers[[#This Row],[number_customer_service_calls]] &lt;=5, "4-5 Calls", "6+ Calls")))</f>
        <v>4-5 Calls</v>
      </c>
      <c r="X83" t="str">
        <f>IF(tbl_Customers[[#This Row],[account_length]] &lt;= 50, "0-50", IF(tbl_Customers[[#This Row],[account_length]] &lt;=100, "51-100", IF(tbl_Customers[[#This Row],[account_length]] &lt;= 150, "101-150", "151+")))</f>
        <v>51-100</v>
      </c>
      <c r="Y83" t="str">
        <f>IF(tbl_Customers[[#This Row],[total_intl_charge]] &lt;= 3, "Low Charges", "High Charges")</f>
        <v>Low Charges</v>
      </c>
      <c r="Z83" t="str">
        <f>IF(tbl_Customers[[#This Row],[total_eve_calls]]&lt;=80,"Low Calls",
IF(tbl_Customers[[#This Row],[total_eve_calls]]&lt;=120,"Medium Calls","High Calls"))</f>
        <v>Low Calls</v>
      </c>
      <c r="AA83" t="str">
        <f>IF(tbl_Customers[[#This Row],[total_eve_charge]]&lt;=15,"Low Charges",
IF(tbl_Customers[[#This Row],[total_eve_charge]]&lt;=20,"Medium Charges","High Charges"))</f>
        <v>Medium Charges</v>
      </c>
      <c r="AB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3" t="str">
        <f>IF(tbl_Customers[[#This Row],[number_vmail_messages]] = 0, "No Usage", IF(tbl_Customers[[#This Row],[number_vmail_messages]] &lt;= 20, "Low Usage", IF(tbl_Customers[[#This Row],[number_vmail_messages]] &lt;= 40, "Medium Usgae", "High Usage")))</f>
        <v>No Usage</v>
      </c>
      <c r="AD83" t="str">
        <f>IF(tbl_Customers[[#This Row],[total_day_minutes]]&lt;=150,"Low Usage", IF(tbl_Customers[[#This Row],[total_day_minutes]]&lt;=200,"Medium Usage", IF(tbl_Customers[[#This Row],[total_day_minutes]]&lt;=250,"High Usage","Very High Usage")))</f>
        <v>Medium Usage</v>
      </c>
      <c r="AE83" t="str">
        <f>IF(tbl_Customers[[#This Row],[total_intl_calls]]&lt;=5,"Low Calls", IF(tbl_Customers[[#This Row],[total_intl_calls]]&lt;=10, "Medium Calls", "High Calls"))</f>
        <v>Low Calls</v>
      </c>
      <c r="AF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3" s="36" t="str">
        <f>IF(tbl_Customers[[#This Row],[Churn_Risk_Score]]&gt;=10,"High Risk", IF(tbl_Customers[[#This Row],[Churn_Risk_Score]]&gt;=5,"Medium Risk","Low Risk"))</f>
        <v>Medium Risk</v>
      </c>
    </row>
    <row r="84" spans="1:33" x14ac:dyDescent="0.35">
      <c r="A84">
        <v>83</v>
      </c>
      <c r="B84" t="s">
        <v>67</v>
      </c>
      <c r="C84">
        <v>120</v>
      </c>
      <c r="D84" t="s">
        <v>25</v>
      </c>
      <c r="E84" t="s">
        <v>22</v>
      </c>
      <c r="F84" t="s">
        <v>22</v>
      </c>
      <c r="G84">
        <v>0</v>
      </c>
      <c r="H84">
        <v>212.1</v>
      </c>
      <c r="I84">
        <v>131</v>
      </c>
      <c r="J84">
        <v>36.06</v>
      </c>
      <c r="K84">
        <v>209.4</v>
      </c>
      <c r="L84">
        <v>104</v>
      </c>
      <c r="M84">
        <v>17.8</v>
      </c>
      <c r="N84">
        <v>167.2</v>
      </c>
      <c r="O84">
        <v>96</v>
      </c>
      <c r="P84">
        <v>7.52</v>
      </c>
      <c r="Q84">
        <v>5.3</v>
      </c>
      <c r="R84">
        <v>5</v>
      </c>
      <c r="S84">
        <v>1.43</v>
      </c>
      <c r="T84">
        <v>1</v>
      </c>
      <c r="U84" t="s">
        <v>23</v>
      </c>
      <c r="V84">
        <f>IF(tbl_Customers[[#This Row],[churn]] = "yes", 1, 0)</f>
        <v>1</v>
      </c>
      <c r="W84" t="str">
        <f>IF(tbl_Customers[[#This Row],[number_customer_service_calls]] &lt;= 1, "0-1 Calls", IF(tbl_Customers[[#This Row],[number_customer_service_calls]] &lt;= 3, "2-3 Calls", IF(tbl_Customers[[#This Row],[number_customer_service_calls]] &lt;=5, "4-5 Calls", "6+ Calls")))</f>
        <v>0-1 Calls</v>
      </c>
      <c r="X84" t="str">
        <f>IF(tbl_Customers[[#This Row],[account_length]] &lt;= 50, "0-50", IF(tbl_Customers[[#This Row],[account_length]] &lt;=100, "51-100", IF(tbl_Customers[[#This Row],[account_length]] &lt;= 150, "101-150", "151+")))</f>
        <v>101-150</v>
      </c>
      <c r="Y84" t="str">
        <f>IF(tbl_Customers[[#This Row],[total_intl_charge]] &lt;= 3, "Low Charges", "High Charges")</f>
        <v>Low Charges</v>
      </c>
      <c r="Z84" t="str">
        <f>IF(tbl_Customers[[#This Row],[total_eve_calls]]&lt;=80,"Low Calls",
IF(tbl_Customers[[#This Row],[total_eve_calls]]&lt;=120,"Medium Calls","High Calls"))</f>
        <v>Medium Calls</v>
      </c>
      <c r="AA84" t="str">
        <f>IF(tbl_Customers[[#This Row],[total_eve_charge]]&lt;=15,"Low Charges",
IF(tbl_Customers[[#This Row],[total_eve_charge]]&lt;=20,"Medium Charges","High Charges"))</f>
        <v>Medium Charges</v>
      </c>
      <c r="AB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4" t="str">
        <f>IF(tbl_Customers[[#This Row],[number_vmail_messages]] = 0, "No Usage", IF(tbl_Customers[[#This Row],[number_vmail_messages]] &lt;= 20, "Low Usage", IF(tbl_Customers[[#This Row],[number_vmail_messages]] &lt;= 40, "Medium Usgae", "High Usage")))</f>
        <v>No Usage</v>
      </c>
      <c r="AD84" t="str">
        <f>IF(tbl_Customers[[#This Row],[total_day_minutes]]&lt;=150,"Low Usage", IF(tbl_Customers[[#This Row],[total_day_minutes]]&lt;=200,"Medium Usage", IF(tbl_Customers[[#This Row],[total_day_minutes]]&lt;=250,"High Usage","Very High Usage")))</f>
        <v>High Usage</v>
      </c>
      <c r="AE84" t="str">
        <f>IF(tbl_Customers[[#This Row],[total_intl_calls]]&lt;=5,"Low Calls", IF(tbl_Customers[[#This Row],[total_intl_calls]]&lt;=10, "Medium Calls", "High Calls"))</f>
        <v>Low Calls</v>
      </c>
      <c r="AF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4" s="36" t="str">
        <f>IF(tbl_Customers[[#This Row],[Churn_Risk_Score]]&gt;=10,"High Risk", IF(tbl_Customers[[#This Row],[Churn_Risk_Score]]&gt;=5,"Medium Risk","Low Risk"))</f>
        <v>Low Risk</v>
      </c>
    </row>
    <row r="85" spans="1:33" x14ac:dyDescent="0.35">
      <c r="A85">
        <v>84</v>
      </c>
      <c r="B85" t="s">
        <v>37</v>
      </c>
      <c r="C85">
        <v>77</v>
      </c>
      <c r="D85" t="s">
        <v>21</v>
      </c>
      <c r="E85" t="s">
        <v>22</v>
      </c>
      <c r="F85" t="s">
        <v>22</v>
      </c>
      <c r="G85">
        <v>0</v>
      </c>
      <c r="H85">
        <v>251.8</v>
      </c>
      <c r="I85">
        <v>72</v>
      </c>
      <c r="J85">
        <v>42.81</v>
      </c>
      <c r="K85">
        <v>205.7</v>
      </c>
      <c r="L85">
        <v>126</v>
      </c>
      <c r="M85">
        <v>17.48</v>
      </c>
      <c r="N85">
        <v>275.2</v>
      </c>
      <c r="O85">
        <v>109</v>
      </c>
      <c r="P85">
        <v>12.38</v>
      </c>
      <c r="Q85">
        <v>9.8000000000000007</v>
      </c>
      <c r="R85">
        <v>7</v>
      </c>
      <c r="S85">
        <v>2.65</v>
      </c>
      <c r="T85">
        <v>2</v>
      </c>
      <c r="U85" t="s">
        <v>23</v>
      </c>
      <c r="V85">
        <f>IF(tbl_Customers[[#This Row],[churn]] = "yes", 1, 0)</f>
        <v>1</v>
      </c>
      <c r="W85" t="str">
        <f>IF(tbl_Customers[[#This Row],[number_customer_service_calls]] &lt;= 1, "0-1 Calls", IF(tbl_Customers[[#This Row],[number_customer_service_calls]] &lt;= 3, "2-3 Calls", IF(tbl_Customers[[#This Row],[number_customer_service_calls]] &lt;=5, "4-5 Calls", "6+ Calls")))</f>
        <v>2-3 Calls</v>
      </c>
      <c r="X85" t="str">
        <f>IF(tbl_Customers[[#This Row],[account_length]] &lt;= 50, "0-50", IF(tbl_Customers[[#This Row],[account_length]] &lt;=100, "51-100", IF(tbl_Customers[[#This Row],[account_length]] &lt;= 150, "101-150", "151+")))</f>
        <v>51-100</v>
      </c>
      <c r="Y85" t="str">
        <f>IF(tbl_Customers[[#This Row],[total_intl_charge]] &lt;= 3, "Low Charges", "High Charges")</f>
        <v>Low Charges</v>
      </c>
      <c r="Z85" t="str">
        <f>IF(tbl_Customers[[#This Row],[total_eve_calls]]&lt;=80,"Low Calls",
IF(tbl_Customers[[#This Row],[total_eve_calls]]&lt;=120,"Medium Calls","High Calls"))</f>
        <v>High Calls</v>
      </c>
      <c r="AA85" t="str">
        <f>IF(tbl_Customers[[#This Row],[total_eve_charge]]&lt;=15,"Low Charges",
IF(tbl_Customers[[#This Row],[total_eve_charge]]&lt;=20,"Medium Charges","High Charges"))</f>
        <v>Medium Charges</v>
      </c>
      <c r="AB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5" t="str">
        <f>IF(tbl_Customers[[#This Row],[number_vmail_messages]] = 0, "No Usage", IF(tbl_Customers[[#This Row],[number_vmail_messages]] &lt;= 20, "Low Usage", IF(tbl_Customers[[#This Row],[number_vmail_messages]] &lt;= 40, "Medium Usgae", "High Usage")))</f>
        <v>No Usage</v>
      </c>
      <c r="AD85" t="str">
        <f>IF(tbl_Customers[[#This Row],[total_day_minutes]]&lt;=150,"Low Usage", IF(tbl_Customers[[#This Row],[total_day_minutes]]&lt;=200,"Medium Usage", IF(tbl_Customers[[#This Row],[total_day_minutes]]&lt;=250,"High Usage","Very High Usage")))</f>
        <v>Very High Usage</v>
      </c>
      <c r="AE85" t="str">
        <f>IF(tbl_Customers[[#This Row],[total_intl_calls]]&lt;=5,"Low Calls", IF(tbl_Customers[[#This Row],[total_intl_calls]]&lt;=10, "Medium Calls", "High Calls"))</f>
        <v>Medium Calls</v>
      </c>
      <c r="AF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5" s="36" t="str">
        <f>IF(tbl_Customers[[#This Row],[Churn_Risk_Score]]&gt;=10,"High Risk", IF(tbl_Customers[[#This Row],[Churn_Risk_Score]]&gt;=5,"Medium Risk","Low Risk"))</f>
        <v>Medium Risk</v>
      </c>
    </row>
    <row r="86" spans="1:33" x14ac:dyDescent="0.35">
      <c r="A86">
        <v>85</v>
      </c>
      <c r="B86" t="s">
        <v>34</v>
      </c>
      <c r="C86">
        <v>98</v>
      </c>
      <c r="D86" t="s">
        <v>28</v>
      </c>
      <c r="E86" t="s">
        <v>22</v>
      </c>
      <c r="F86" t="s">
        <v>23</v>
      </c>
      <c r="G86">
        <v>21</v>
      </c>
      <c r="H86">
        <v>161.19999999999999</v>
      </c>
      <c r="I86">
        <v>114</v>
      </c>
      <c r="J86">
        <v>27.4</v>
      </c>
      <c r="K86">
        <v>252.2</v>
      </c>
      <c r="L86">
        <v>83</v>
      </c>
      <c r="M86">
        <v>21.44</v>
      </c>
      <c r="N86">
        <v>160.19999999999999</v>
      </c>
      <c r="O86">
        <v>92</v>
      </c>
      <c r="P86">
        <v>7.21</v>
      </c>
      <c r="Q86">
        <v>4.4000000000000004</v>
      </c>
      <c r="R86">
        <v>8</v>
      </c>
      <c r="S86">
        <v>1.19</v>
      </c>
      <c r="T86">
        <v>4</v>
      </c>
      <c r="U86" t="s">
        <v>22</v>
      </c>
      <c r="V86">
        <f>IF(tbl_Customers[[#This Row],[churn]] = "yes", 1, 0)</f>
        <v>0</v>
      </c>
      <c r="W86" t="str">
        <f>IF(tbl_Customers[[#This Row],[number_customer_service_calls]] &lt;= 1, "0-1 Calls", IF(tbl_Customers[[#This Row],[number_customer_service_calls]] &lt;= 3, "2-3 Calls", IF(tbl_Customers[[#This Row],[number_customer_service_calls]] &lt;=5, "4-5 Calls", "6+ Calls")))</f>
        <v>4-5 Calls</v>
      </c>
      <c r="X86" t="str">
        <f>IF(tbl_Customers[[#This Row],[account_length]] &lt;= 50, "0-50", IF(tbl_Customers[[#This Row],[account_length]] &lt;=100, "51-100", IF(tbl_Customers[[#This Row],[account_length]] &lt;= 150, "101-150", "151+")))</f>
        <v>51-100</v>
      </c>
      <c r="Y86" t="str">
        <f>IF(tbl_Customers[[#This Row],[total_intl_charge]] &lt;= 3, "Low Charges", "High Charges")</f>
        <v>Low Charges</v>
      </c>
      <c r="Z86" t="str">
        <f>IF(tbl_Customers[[#This Row],[total_eve_calls]]&lt;=80,"Low Calls",
IF(tbl_Customers[[#This Row],[total_eve_calls]]&lt;=120,"Medium Calls","High Calls"))</f>
        <v>Medium Calls</v>
      </c>
      <c r="AA86" t="str">
        <f>IF(tbl_Customers[[#This Row],[total_eve_charge]]&lt;=15,"Low Charges",
IF(tbl_Customers[[#This Row],[total_eve_charge]]&lt;=20,"Medium Charges","High Charges"))</f>
        <v>High Charges</v>
      </c>
      <c r="AB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6" t="str">
        <f>IF(tbl_Customers[[#This Row],[number_vmail_messages]] = 0, "No Usage", IF(tbl_Customers[[#This Row],[number_vmail_messages]] &lt;= 20, "Low Usage", IF(tbl_Customers[[#This Row],[number_vmail_messages]] &lt;= 40, "Medium Usgae", "High Usage")))</f>
        <v>Medium Usgae</v>
      </c>
      <c r="AD86" t="str">
        <f>IF(tbl_Customers[[#This Row],[total_day_minutes]]&lt;=150,"Low Usage", IF(tbl_Customers[[#This Row],[total_day_minutes]]&lt;=200,"Medium Usage", IF(tbl_Customers[[#This Row],[total_day_minutes]]&lt;=250,"High Usage","Very High Usage")))</f>
        <v>Medium Usage</v>
      </c>
      <c r="AE86" t="str">
        <f>IF(tbl_Customers[[#This Row],[total_intl_calls]]&lt;=5,"Low Calls", IF(tbl_Customers[[#This Row],[total_intl_calls]]&lt;=10, "Medium Calls", "High Calls"))</f>
        <v>Medium Calls</v>
      </c>
      <c r="AF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6" s="36" t="str">
        <f>IF(tbl_Customers[[#This Row],[Churn_Risk_Score]]&gt;=10,"High Risk", IF(tbl_Customers[[#This Row],[Churn_Risk_Score]]&gt;=5,"Medium Risk","Low Risk"))</f>
        <v>Low Risk</v>
      </c>
    </row>
    <row r="87" spans="1:33" x14ac:dyDescent="0.35">
      <c r="A87">
        <v>86</v>
      </c>
      <c r="B87" t="s">
        <v>27</v>
      </c>
      <c r="C87">
        <v>108</v>
      </c>
      <c r="D87" t="s">
        <v>21</v>
      </c>
      <c r="E87" t="s">
        <v>22</v>
      </c>
      <c r="F87" t="s">
        <v>22</v>
      </c>
      <c r="G87">
        <v>0</v>
      </c>
      <c r="H87">
        <v>178.3</v>
      </c>
      <c r="I87">
        <v>137</v>
      </c>
      <c r="J87">
        <v>30.31</v>
      </c>
      <c r="K87">
        <v>189</v>
      </c>
      <c r="L87">
        <v>76</v>
      </c>
      <c r="M87">
        <v>16.07</v>
      </c>
      <c r="N87">
        <v>129.1</v>
      </c>
      <c r="O87">
        <v>102</v>
      </c>
      <c r="P87">
        <v>5.81</v>
      </c>
      <c r="Q87">
        <v>14.6</v>
      </c>
      <c r="R87">
        <v>5</v>
      </c>
      <c r="S87">
        <v>3.94</v>
      </c>
      <c r="T87">
        <v>0</v>
      </c>
      <c r="U87" t="s">
        <v>22</v>
      </c>
      <c r="V87">
        <f>IF(tbl_Customers[[#This Row],[churn]] = "yes", 1, 0)</f>
        <v>0</v>
      </c>
      <c r="W87" t="str">
        <f>IF(tbl_Customers[[#This Row],[number_customer_service_calls]] &lt;= 1, "0-1 Calls", IF(tbl_Customers[[#This Row],[number_customer_service_calls]] &lt;= 3, "2-3 Calls", IF(tbl_Customers[[#This Row],[number_customer_service_calls]] &lt;=5, "4-5 Calls", "6+ Calls")))</f>
        <v>0-1 Calls</v>
      </c>
      <c r="X87" t="str">
        <f>IF(tbl_Customers[[#This Row],[account_length]] &lt;= 50, "0-50", IF(tbl_Customers[[#This Row],[account_length]] &lt;=100, "51-100", IF(tbl_Customers[[#This Row],[account_length]] &lt;= 150, "101-150", "151+")))</f>
        <v>101-150</v>
      </c>
      <c r="Y87" t="str">
        <f>IF(tbl_Customers[[#This Row],[total_intl_charge]] &lt;= 3, "Low Charges", "High Charges")</f>
        <v>High Charges</v>
      </c>
      <c r="Z87" t="str">
        <f>IF(tbl_Customers[[#This Row],[total_eve_calls]]&lt;=80,"Low Calls",
IF(tbl_Customers[[#This Row],[total_eve_calls]]&lt;=120,"Medium Calls","High Calls"))</f>
        <v>Low Calls</v>
      </c>
      <c r="AA87" t="str">
        <f>IF(tbl_Customers[[#This Row],[total_eve_charge]]&lt;=15,"Low Charges",
IF(tbl_Customers[[#This Row],[total_eve_charge]]&lt;=20,"Medium Charges","High Charges"))</f>
        <v>Medium Charges</v>
      </c>
      <c r="AB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7" t="str">
        <f>IF(tbl_Customers[[#This Row],[number_vmail_messages]] = 0, "No Usage", IF(tbl_Customers[[#This Row],[number_vmail_messages]] &lt;= 20, "Low Usage", IF(tbl_Customers[[#This Row],[number_vmail_messages]] &lt;= 40, "Medium Usgae", "High Usage")))</f>
        <v>No Usage</v>
      </c>
      <c r="AD87" t="str">
        <f>IF(tbl_Customers[[#This Row],[total_day_minutes]]&lt;=150,"Low Usage", IF(tbl_Customers[[#This Row],[total_day_minutes]]&lt;=200,"Medium Usage", IF(tbl_Customers[[#This Row],[total_day_minutes]]&lt;=250,"High Usage","Very High Usage")))</f>
        <v>Medium Usage</v>
      </c>
      <c r="AE87" t="str">
        <f>IF(tbl_Customers[[#This Row],[total_intl_calls]]&lt;=5,"Low Calls", IF(tbl_Customers[[#This Row],[total_intl_calls]]&lt;=10, "Medium Calls", "High Calls"))</f>
        <v>Low Calls</v>
      </c>
      <c r="AF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7" s="36" t="str">
        <f>IF(tbl_Customers[[#This Row],[Churn_Risk_Score]]&gt;=10,"High Risk", IF(tbl_Customers[[#This Row],[Churn_Risk_Score]]&gt;=5,"Medium Risk","Low Risk"))</f>
        <v>Low Risk</v>
      </c>
    </row>
    <row r="88" spans="1:33" x14ac:dyDescent="0.35">
      <c r="A88">
        <v>87</v>
      </c>
      <c r="B88" t="s">
        <v>65</v>
      </c>
      <c r="C88">
        <v>95</v>
      </c>
      <c r="D88" t="s">
        <v>25</v>
      </c>
      <c r="E88" t="s">
        <v>22</v>
      </c>
      <c r="F88" t="s">
        <v>22</v>
      </c>
      <c r="G88">
        <v>0</v>
      </c>
      <c r="H88">
        <v>135</v>
      </c>
      <c r="I88">
        <v>99</v>
      </c>
      <c r="J88">
        <v>22.95</v>
      </c>
      <c r="K88">
        <v>183.6</v>
      </c>
      <c r="L88">
        <v>106</v>
      </c>
      <c r="M88">
        <v>15.61</v>
      </c>
      <c r="N88">
        <v>245.3</v>
      </c>
      <c r="O88">
        <v>102</v>
      </c>
      <c r="P88">
        <v>11.04</v>
      </c>
      <c r="Q88">
        <v>12.5</v>
      </c>
      <c r="R88">
        <v>9</v>
      </c>
      <c r="S88">
        <v>3.38</v>
      </c>
      <c r="T88">
        <v>1</v>
      </c>
      <c r="U88" t="s">
        <v>22</v>
      </c>
      <c r="V88">
        <f>IF(tbl_Customers[[#This Row],[churn]] = "yes", 1, 0)</f>
        <v>0</v>
      </c>
      <c r="W88" t="str">
        <f>IF(tbl_Customers[[#This Row],[number_customer_service_calls]] &lt;= 1, "0-1 Calls", IF(tbl_Customers[[#This Row],[number_customer_service_calls]] &lt;= 3, "2-3 Calls", IF(tbl_Customers[[#This Row],[number_customer_service_calls]] &lt;=5, "4-5 Calls", "6+ Calls")))</f>
        <v>0-1 Calls</v>
      </c>
      <c r="X88" t="str">
        <f>IF(tbl_Customers[[#This Row],[account_length]] &lt;= 50, "0-50", IF(tbl_Customers[[#This Row],[account_length]] &lt;=100, "51-100", IF(tbl_Customers[[#This Row],[account_length]] &lt;= 150, "101-150", "151+")))</f>
        <v>51-100</v>
      </c>
      <c r="Y88" t="str">
        <f>IF(tbl_Customers[[#This Row],[total_intl_charge]] &lt;= 3, "Low Charges", "High Charges")</f>
        <v>High Charges</v>
      </c>
      <c r="Z88" t="str">
        <f>IF(tbl_Customers[[#This Row],[total_eve_calls]]&lt;=80,"Low Calls",
IF(tbl_Customers[[#This Row],[total_eve_calls]]&lt;=120,"Medium Calls","High Calls"))</f>
        <v>Medium Calls</v>
      </c>
      <c r="AA88" t="str">
        <f>IF(tbl_Customers[[#This Row],[total_eve_charge]]&lt;=15,"Low Charges",
IF(tbl_Customers[[#This Row],[total_eve_charge]]&lt;=20,"Medium Charges","High Charges"))</f>
        <v>Medium Charges</v>
      </c>
      <c r="AB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8" t="str">
        <f>IF(tbl_Customers[[#This Row],[number_vmail_messages]] = 0, "No Usage", IF(tbl_Customers[[#This Row],[number_vmail_messages]] &lt;= 20, "Low Usage", IF(tbl_Customers[[#This Row],[number_vmail_messages]] &lt;= 40, "Medium Usgae", "High Usage")))</f>
        <v>No Usage</v>
      </c>
      <c r="AD88" t="str">
        <f>IF(tbl_Customers[[#This Row],[total_day_minutes]]&lt;=150,"Low Usage", IF(tbl_Customers[[#This Row],[total_day_minutes]]&lt;=200,"Medium Usage", IF(tbl_Customers[[#This Row],[total_day_minutes]]&lt;=250,"High Usage","Very High Usage")))</f>
        <v>Low Usage</v>
      </c>
      <c r="AE88" t="str">
        <f>IF(tbl_Customers[[#This Row],[total_intl_calls]]&lt;=5,"Low Calls", IF(tbl_Customers[[#This Row],[total_intl_calls]]&lt;=10, "Medium Calls", "High Calls"))</f>
        <v>Medium Calls</v>
      </c>
      <c r="AF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8" s="36" t="str">
        <f>IF(tbl_Customers[[#This Row],[Churn_Risk_Score]]&gt;=10,"High Risk", IF(tbl_Customers[[#This Row],[Churn_Risk_Score]]&gt;=5,"Medium Risk","Low Risk"))</f>
        <v>Low Risk</v>
      </c>
    </row>
    <row r="89" spans="1:33" x14ac:dyDescent="0.35">
      <c r="A89">
        <v>88</v>
      </c>
      <c r="B89" t="s">
        <v>32</v>
      </c>
      <c r="C89">
        <v>122</v>
      </c>
      <c r="D89" t="s">
        <v>25</v>
      </c>
      <c r="E89" t="s">
        <v>22</v>
      </c>
      <c r="F89" t="s">
        <v>22</v>
      </c>
      <c r="G89">
        <v>0</v>
      </c>
      <c r="H89">
        <v>170.5</v>
      </c>
      <c r="I89">
        <v>94</v>
      </c>
      <c r="J89">
        <v>28.99</v>
      </c>
      <c r="K89">
        <v>173.7</v>
      </c>
      <c r="L89">
        <v>109</v>
      </c>
      <c r="M89">
        <v>14.76</v>
      </c>
      <c r="N89">
        <v>248.6</v>
      </c>
      <c r="O89">
        <v>75</v>
      </c>
      <c r="P89">
        <v>11.19</v>
      </c>
      <c r="Q89">
        <v>11.3</v>
      </c>
      <c r="R89">
        <v>2</v>
      </c>
      <c r="S89">
        <v>3.05</v>
      </c>
      <c r="T89">
        <v>1</v>
      </c>
      <c r="U89" t="s">
        <v>22</v>
      </c>
      <c r="V89">
        <f>IF(tbl_Customers[[#This Row],[churn]] = "yes", 1, 0)</f>
        <v>0</v>
      </c>
      <c r="W89" t="str">
        <f>IF(tbl_Customers[[#This Row],[number_customer_service_calls]] &lt;= 1, "0-1 Calls", IF(tbl_Customers[[#This Row],[number_customer_service_calls]] &lt;= 3, "2-3 Calls", IF(tbl_Customers[[#This Row],[number_customer_service_calls]] &lt;=5, "4-5 Calls", "6+ Calls")))</f>
        <v>0-1 Calls</v>
      </c>
      <c r="X89" t="str">
        <f>IF(tbl_Customers[[#This Row],[account_length]] &lt;= 50, "0-50", IF(tbl_Customers[[#This Row],[account_length]] &lt;=100, "51-100", IF(tbl_Customers[[#This Row],[account_length]] &lt;= 150, "101-150", "151+")))</f>
        <v>101-150</v>
      </c>
      <c r="Y89" t="str">
        <f>IF(tbl_Customers[[#This Row],[total_intl_charge]] &lt;= 3, "Low Charges", "High Charges")</f>
        <v>High Charges</v>
      </c>
      <c r="Z89" t="str">
        <f>IF(tbl_Customers[[#This Row],[total_eve_calls]]&lt;=80,"Low Calls",
IF(tbl_Customers[[#This Row],[total_eve_calls]]&lt;=120,"Medium Calls","High Calls"))</f>
        <v>Medium Calls</v>
      </c>
      <c r="AA89" t="str">
        <f>IF(tbl_Customers[[#This Row],[total_eve_charge]]&lt;=15,"Low Charges",
IF(tbl_Customers[[#This Row],[total_eve_charge]]&lt;=20,"Medium Charges","High Charges"))</f>
        <v>Low Charges</v>
      </c>
      <c r="AB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9" t="str">
        <f>IF(tbl_Customers[[#This Row],[number_vmail_messages]] = 0, "No Usage", IF(tbl_Customers[[#This Row],[number_vmail_messages]] &lt;= 20, "Low Usage", IF(tbl_Customers[[#This Row],[number_vmail_messages]] &lt;= 40, "Medium Usgae", "High Usage")))</f>
        <v>No Usage</v>
      </c>
      <c r="AD89" t="str">
        <f>IF(tbl_Customers[[#This Row],[total_day_minutes]]&lt;=150,"Low Usage", IF(tbl_Customers[[#This Row],[total_day_minutes]]&lt;=200,"Medium Usage", IF(tbl_Customers[[#This Row],[total_day_minutes]]&lt;=250,"High Usage","Very High Usage")))</f>
        <v>Medium Usage</v>
      </c>
      <c r="AE89" t="str">
        <f>IF(tbl_Customers[[#This Row],[total_intl_calls]]&lt;=5,"Low Calls", IF(tbl_Customers[[#This Row],[total_intl_calls]]&lt;=10, "Medium Calls", "High Calls"))</f>
        <v>Low Calls</v>
      </c>
      <c r="AF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9" s="36" t="str">
        <f>IF(tbl_Customers[[#This Row],[Churn_Risk_Score]]&gt;=10,"High Risk", IF(tbl_Customers[[#This Row],[Churn_Risk_Score]]&gt;=5,"Medium Risk","Low Risk"))</f>
        <v>Low Risk</v>
      </c>
    </row>
    <row r="90" spans="1:33" x14ac:dyDescent="0.35">
      <c r="A90">
        <v>89</v>
      </c>
      <c r="B90" t="s">
        <v>42</v>
      </c>
      <c r="C90">
        <v>95</v>
      </c>
      <c r="D90" t="s">
        <v>25</v>
      </c>
      <c r="E90" t="s">
        <v>22</v>
      </c>
      <c r="F90" t="s">
        <v>22</v>
      </c>
      <c r="G90">
        <v>0</v>
      </c>
      <c r="H90">
        <v>238.1</v>
      </c>
      <c r="I90">
        <v>65</v>
      </c>
      <c r="J90">
        <v>40.479999999999997</v>
      </c>
      <c r="K90">
        <v>187.2</v>
      </c>
      <c r="L90">
        <v>98</v>
      </c>
      <c r="M90">
        <v>15.91</v>
      </c>
      <c r="N90">
        <v>190</v>
      </c>
      <c r="O90">
        <v>115</v>
      </c>
      <c r="P90">
        <v>8.5500000000000007</v>
      </c>
      <c r="Q90">
        <v>11.8</v>
      </c>
      <c r="R90">
        <v>4</v>
      </c>
      <c r="S90">
        <v>3.19</v>
      </c>
      <c r="T90">
        <v>4</v>
      </c>
      <c r="U90" t="s">
        <v>22</v>
      </c>
      <c r="V90">
        <f>IF(tbl_Customers[[#This Row],[churn]] = "yes", 1, 0)</f>
        <v>0</v>
      </c>
      <c r="W90" t="str">
        <f>IF(tbl_Customers[[#This Row],[number_customer_service_calls]] &lt;= 1, "0-1 Calls", IF(tbl_Customers[[#This Row],[number_customer_service_calls]] &lt;= 3, "2-3 Calls", IF(tbl_Customers[[#This Row],[number_customer_service_calls]] &lt;=5, "4-5 Calls", "6+ Calls")))</f>
        <v>4-5 Calls</v>
      </c>
      <c r="X90" t="str">
        <f>IF(tbl_Customers[[#This Row],[account_length]] &lt;= 50, "0-50", IF(tbl_Customers[[#This Row],[account_length]] &lt;=100, "51-100", IF(tbl_Customers[[#This Row],[account_length]] &lt;= 150, "101-150", "151+")))</f>
        <v>51-100</v>
      </c>
      <c r="Y90" t="str">
        <f>IF(tbl_Customers[[#This Row],[total_intl_charge]] &lt;= 3, "Low Charges", "High Charges")</f>
        <v>High Charges</v>
      </c>
      <c r="Z90" t="str">
        <f>IF(tbl_Customers[[#This Row],[total_eve_calls]]&lt;=80,"Low Calls",
IF(tbl_Customers[[#This Row],[total_eve_calls]]&lt;=120,"Medium Calls","High Calls"))</f>
        <v>Medium Calls</v>
      </c>
      <c r="AA90" t="str">
        <f>IF(tbl_Customers[[#This Row],[total_eve_charge]]&lt;=15,"Low Charges",
IF(tbl_Customers[[#This Row],[total_eve_charge]]&lt;=20,"Medium Charges","High Charges"))</f>
        <v>Medium Charges</v>
      </c>
      <c r="AB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0" t="str">
        <f>IF(tbl_Customers[[#This Row],[number_vmail_messages]] = 0, "No Usage", IF(tbl_Customers[[#This Row],[number_vmail_messages]] &lt;= 20, "Low Usage", IF(tbl_Customers[[#This Row],[number_vmail_messages]] &lt;= 40, "Medium Usgae", "High Usage")))</f>
        <v>No Usage</v>
      </c>
      <c r="AD90" t="str">
        <f>IF(tbl_Customers[[#This Row],[total_day_minutes]]&lt;=150,"Low Usage", IF(tbl_Customers[[#This Row],[total_day_minutes]]&lt;=200,"Medium Usage", IF(tbl_Customers[[#This Row],[total_day_minutes]]&lt;=250,"High Usage","Very High Usage")))</f>
        <v>High Usage</v>
      </c>
      <c r="AE90" t="str">
        <f>IF(tbl_Customers[[#This Row],[total_intl_calls]]&lt;=5,"Low Calls", IF(tbl_Customers[[#This Row],[total_intl_calls]]&lt;=10, "Medium Calls", "High Calls"))</f>
        <v>Low Calls</v>
      </c>
      <c r="AF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0" s="36" t="str">
        <f>IF(tbl_Customers[[#This Row],[Churn_Risk_Score]]&gt;=10,"High Risk", IF(tbl_Customers[[#This Row],[Churn_Risk_Score]]&gt;=5,"Medium Risk","Low Risk"))</f>
        <v>Medium Risk</v>
      </c>
    </row>
    <row r="91" spans="1:33" x14ac:dyDescent="0.35">
      <c r="A91">
        <v>90</v>
      </c>
      <c r="B91" t="s">
        <v>53</v>
      </c>
      <c r="C91">
        <v>36</v>
      </c>
      <c r="D91" t="s">
        <v>28</v>
      </c>
      <c r="E91" t="s">
        <v>22</v>
      </c>
      <c r="F91" t="s">
        <v>23</v>
      </c>
      <c r="G91">
        <v>29</v>
      </c>
      <c r="H91">
        <v>281.39999999999998</v>
      </c>
      <c r="I91">
        <v>102</v>
      </c>
      <c r="J91">
        <v>47.84</v>
      </c>
      <c r="K91">
        <v>202.2</v>
      </c>
      <c r="L91">
        <v>76</v>
      </c>
      <c r="M91">
        <v>17.190000000000001</v>
      </c>
      <c r="N91">
        <v>187.2</v>
      </c>
      <c r="O91">
        <v>113</v>
      </c>
      <c r="P91">
        <v>8.42</v>
      </c>
      <c r="Q91">
        <v>9</v>
      </c>
      <c r="R91">
        <v>6</v>
      </c>
      <c r="S91">
        <v>2.4300000000000002</v>
      </c>
      <c r="T91">
        <v>2</v>
      </c>
      <c r="U91" t="s">
        <v>22</v>
      </c>
      <c r="V91">
        <f>IF(tbl_Customers[[#This Row],[churn]] = "yes", 1, 0)</f>
        <v>0</v>
      </c>
      <c r="W91" t="str">
        <f>IF(tbl_Customers[[#This Row],[number_customer_service_calls]] &lt;= 1, "0-1 Calls", IF(tbl_Customers[[#This Row],[number_customer_service_calls]] &lt;= 3, "2-3 Calls", IF(tbl_Customers[[#This Row],[number_customer_service_calls]] &lt;=5, "4-5 Calls", "6+ Calls")))</f>
        <v>2-3 Calls</v>
      </c>
      <c r="X91" t="str">
        <f>IF(tbl_Customers[[#This Row],[account_length]] &lt;= 50, "0-50", IF(tbl_Customers[[#This Row],[account_length]] &lt;=100, "51-100", IF(tbl_Customers[[#This Row],[account_length]] &lt;= 150, "101-150", "151+")))</f>
        <v>0-50</v>
      </c>
      <c r="Y91" t="str">
        <f>IF(tbl_Customers[[#This Row],[total_intl_charge]] &lt;= 3, "Low Charges", "High Charges")</f>
        <v>Low Charges</v>
      </c>
      <c r="Z91" t="str">
        <f>IF(tbl_Customers[[#This Row],[total_eve_calls]]&lt;=80,"Low Calls",
IF(tbl_Customers[[#This Row],[total_eve_calls]]&lt;=120,"Medium Calls","High Calls"))</f>
        <v>Low Calls</v>
      </c>
      <c r="AA91" t="str">
        <f>IF(tbl_Customers[[#This Row],[total_eve_charge]]&lt;=15,"Low Charges",
IF(tbl_Customers[[#This Row],[total_eve_charge]]&lt;=20,"Medium Charges","High Charges"))</f>
        <v>Medium Charges</v>
      </c>
      <c r="AB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1" t="str">
        <f>IF(tbl_Customers[[#This Row],[number_vmail_messages]] = 0, "No Usage", IF(tbl_Customers[[#This Row],[number_vmail_messages]] &lt;= 20, "Low Usage", IF(tbl_Customers[[#This Row],[number_vmail_messages]] &lt;= 40, "Medium Usgae", "High Usage")))</f>
        <v>Medium Usgae</v>
      </c>
      <c r="AD91" t="str">
        <f>IF(tbl_Customers[[#This Row],[total_day_minutes]]&lt;=150,"Low Usage", IF(tbl_Customers[[#This Row],[total_day_minutes]]&lt;=200,"Medium Usage", IF(tbl_Customers[[#This Row],[total_day_minutes]]&lt;=250,"High Usage","Very High Usage")))</f>
        <v>Very High Usage</v>
      </c>
      <c r="AE91" t="str">
        <f>IF(tbl_Customers[[#This Row],[total_intl_calls]]&lt;=5,"Low Calls", IF(tbl_Customers[[#This Row],[total_intl_calls]]&lt;=10, "Medium Calls", "High Calls"))</f>
        <v>Medium Calls</v>
      </c>
      <c r="AF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1" s="36" t="str">
        <f>IF(tbl_Customers[[#This Row],[Churn_Risk_Score]]&gt;=10,"High Risk", IF(tbl_Customers[[#This Row],[Churn_Risk_Score]]&gt;=5,"Medium Risk","Low Risk"))</f>
        <v>Low Risk</v>
      </c>
    </row>
    <row r="92" spans="1:33" x14ac:dyDescent="0.35">
      <c r="A92">
        <v>91</v>
      </c>
      <c r="B92" t="s">
        <v>61</v>
      </c>
      <c r="C92">
        <v>93</v>
      </c>
      <c r="D92" t="s">
        <v>28</v>
      </c>
      <c r="E92" t="s">
        <v>22</v>
      </c>
      <c r="F92" t="s">
        <v>23</v>
      </c>
      <c r="G92">
        <v>21</v>
      </c>
      <c r="H92">
        <v>117.9</v>
      </c>
      <c r="I92">
        <v>131</v>
      </c>
      <c r="J92">
        <v>20.04</v>
      </c>
      <c r="K92">
        <v>164.5</v>
      </c>
      <c r="L92">
        <v>115</v>
      </c>
      <c r="M92">
        <v>13.98</v>
      </c>
      <c r="N92">
        <v>217</v>
      </c>
      <c r="O92">
        <v>86</v>
      </c>
      <c r="P92">
        <v>9.76</v>
      </c>
      <c r="Q92">
        <v>9.8000000000000007</v>
      </c>
      <c r="R92">
        <v>3</v>
      </c>
      <c r="S92">
        <v>2.65</v>
      </c>
      <c r="T92">
        <v>1</v>
      </c>
      <c r="U92" t="s">
        <v>22</v>
      </c>
      <c r="V92">
        <f>IF(tbl_Customers[[#This Row],[churn]] = "yes", 1, 0)</f>
        <v>0</v>
      </c>
      <c r="W92" t="str">
        <f>IF(tbl_Customers[[#This Row],[number_customer_service_calls]] &lt;= 1, "0-1 Calls", IF(tbl_Customers[[#This Row],[number_customer_service_calls]] &lt;= 3, "2-3 Calls", IF(tbl_Customers[[#This Row],[number_customer_service_calls]] &lt;=5, "4-5 Calls", "6+ Calls")))</f>
        <v>0-1 Calls</v>
      </c>
      <c r="X92" t="str">
        <f>IF(tbl_Customers[[#This Row],[account_length]] &lt;= 50, "0-50", IF(tbl_Customers[[#This Row],[account_length]] &lt;=100, "51-100", IF(tbl_Customers[[#This Row],[account_length]] &lt;= 150, "101-150", "151+")))</f>
        <v>51-100</v>
      </c>
      <c r="Y92" t="str">
        <f>IF(tbl_Customers[[#This Row],[total_intl_charge]] &lt;= 3, "Low Charges", "High Charges")</f>
        <v>Low Charges</v>
      </c>
      <c r="Z92" t="str">
        <f>IF(tbl_Customers[[#This Row],[total_eve_calls]]&lt;=80,"Low Calls",
IF(tbl_Customers[[#This Row],[total_eve_calls]]&lt;=120,"Medium Calls","High Calls"))</f>
        <v>Medium Calls</v>
      </c>
      <c r="AA92" t="str">
        <f>IF(tbl_Customers[[#This Row],[total_eve_charge]]&lt;=15,"Low Charges",
IF(tbl_Customers[[#This Row],[total_eve_charge]]&lt;=20,"Medium Charges","High Charges"))</f>
        <v>Low Charges</v>
      </c>
      <c r="AB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2" t="str">
        <f>IF(tbl_Customers[[#This Row],[number_vmail_messages]] = 0, "No Usage", IF(tbl_Customers[[#This Row],[number_vmail_messages]] &lt;= 20, "Low Usage", IF(tbl_Customers[[#This Row],[number_vmail_messages]] &lt;= 40, "Medium Usgae", "High Usage")))</f>
        <v>Medium Usgae</v>
      </c>
      <c r="AD92" t="str">
        <f>IF(tbl_Customers[[#This Row],[total_day_minutes]]&lt;=150,"Low Usage", IF(tbl_Customers[[#This Row],[total_day_minutes]]&lt;=200,"Medium Usage", IF(tbl_Customers[[#This Row],[total_day_minutes]]&lt;=250,"High Usage","Very High Usage")))</f>
        <v>Low Usage</v>
      </c>
      <c r="AE92" t="str">
        <f>IF(tbl_Customers[[#This Row],[total_intl_calls]]&lt;=5,"Low Calls", IF(tbl_Customers[[#This Row],[total_intl_calls]]&lt;=10, "Medium Calls", "High Calls"))</f>
        <v>Low Calls</v>
      </c>
      <c r="AF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2" s="36" t="str">
        <f>IF(tbl_Customers[[#This Row],[Churn_Risk_Score]]&gt;=10,"High Risk", IF(tbl_Customers[[#This Row],[Churn_Risk_Score]]&gt;=5,"Medium Risk","Low Risk"))</f>
        <v>Low Risk</v>
      </c>
    </row>
    <row r="93" spans="1:33" x14ac:dyDescent="0.35">
      <c r="A93">
        <v>92</v>
      </c>
      <c r="B93" t="s">
        <v>55</v>
      </c>
      <c r="C93">
        <v>157</v>
      </c>
      <c r="D93" t="s">
        <v>25</v>
      </c>
      <c r="E93" t="s">
        <v>22</v>
      </c>
      <c r="F93" t="s">
        <v>22</v>
      </c>
      <c r="G93">
        <v>0</v>
      </c>
      <c r="H93">
        <v>229.8</v>
      </c>
      <c r="I93">
        <v>90</v>
      </c>
      <c r="J93">
        <v>39.07</v>
      </c>
      <c r="K93">
        <v>147.9</v>
      </c>
      <c r="L93">
        <v>121</v>
      </c>
      <c r="M93">
        <v>12.57</v>
      </c>
      <c r="N93">
        <v>241.4</v>
      </c>
      <c r="O93">
        <v>108</v>
      </c>
      <c r="P93">
        <v>10.86</v>
      </c>
      <c r="Q93">
        <v>9.6</v>
      </c>
      <c r="R93">
        <v>7</v>
      </c>
      <c r="S93">
        <v>2.59</v>
      </c>
      <c r="T93">
        <v>3</v>
      </c>
      <c r="U93" t="s">
        <v>22</v>
      </c>
      <c r="V93">
        <f>IF(tbl_Customers[[#This Row],[churn]] = "yes", 1, 0)</f>
        <v>0</v>
      </c>
      <c r="W93" t="str">
        <f>IF(tbl_Customers[[#This Row],[number_customer_service_calls]] &lt;= 1, "0-1 Calls", IF(tbl_Customers[[#This Row],[number_customer_service_calls]] &lt;= 3, "2-3 Calls", IF(tbl_Customers[[#This Row],[number_customer_service_calls]] &lt;=5, "4-5 Calls", "6+ Calls")))</f>
        <v>2-3 Calls</v>
      </c>
      <c r="X93" t="str">
        <f>IF(tbl_Customers[[#This Row],[account_length]] &lt;= 50, "0-50", IF(tbl_Customers[[#This Row],[account_length]] &lt;=100, "51-100", IF(tbl_Customers[[#This Row],[account_length]] &lt;= 150, "101-150", "151+")))</f>
        <v>151+</v>
      </c>
      <c r="Y93" t="str">
        <f>IF(tbl_Customers[[#This Row],[total_intl_charge]] &lt;= 3, "Low Charges", "High Charges")</f>
        <v>Low Charges</v>
      </c>
      <c r="Z93" t="str">
        <f>IF(tbl_Customers[[#This Row],[total_eve_calls]]&lt;=80,"Low Calls",
IF(tbl_Customers[[#This Row],[total_eve_calls]]&lt;=120,"Medium Calls","High Calls"))</f>
        <v>High Calls</v>
      </c>
      <c r="AA93" t="str">
        <f>IF(tbl_Customers[[#This Row],[total_eve_charge]]&lt;=15,"Low Charges",
IF(tbl_Customers[[#This Row],[total_eve_charge]]&lt;=20,"Medium Charges","High Charges"))</f>
        <v>Low Charges</v>
      </c>
      <c r="AB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3" t="str">
        <f>IF(tbl_Customers[[#This Row],[number_vmail_messages]] = 0, "No Usage", IF(tbl_Customers[[#This Row],[number_vmail_messages]] &lt;= 20, "Low Usage", IF(tbl_Customers[[#This Row],[number_vmail_messages]] &lt;= 40, "Medium Usgae", "High Usage")))</f>
        <v>No Usage</v>
      </c>
      <c r="AD93" t="str">
        <f>IF(tbl_Customers[[#This Row],[total_day_minutes]]&lt;=150,"Low Usage", IF(tbl_Customers[[#This Row],[total_day_minutes]]&lt;=200,"Medium Usage", IF(tbl_Customers[[#This Row],[total_day_minutes]]&lt;=250,"High Usage","Very High Usage")))</f>
        <v>High Usage</v>
      </c>
      <c r="AE93" t="str">
        <f>IF(tbl_Customers[[#This Row],[total_intl_calls]]&lt;=5,"Low Calls", IF(tbl_Customers[[#This Row],[total_intl_calls]]&lt;=10, "Medium Calls", "High Calls"))</f>
        <v>Medium Calls</v>
      </c>
      <c r="AF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3" s="36" t="str">
        <f>IF(tbl_Customers[[#This Row],[Churn_Risk_Score]]&gt;=10,"High Risk", IF(tbl_Customers[[#This Row],[Churn_Risk_Score]]&gt;=5,"Medium Risk","Low Risk"))</f>
        <v>Low Risk</v>
      </c>
    </row>
    <row r="94" spans="1:33" x14ac:dyDescent="0.35">
      <c r="A94">
        <v>93</v>
      </c>
      <c r="B94" t="s">
        <v>53</v>
      </c>
      <c r="C94">
        <v>120</v>
      </c>
      <c r="D94" t="s">
        <v>25</v>
      </c>
      <c r="E94" t="s">
        <v>22</v>
      </c>
      <c r="F94" t="s">
        <v>22</v>
      </c>
      <c r="G94">
        <v>0</v>
      </c>
      <c r="H94">
        <v>165</v>
      </c>
      <c r="I94">
        <v>100</v>
      </c>
      <c r="J94">
        <v>28.05</v>
      </c>
      <c r="K94">
        <v>317.2</v>
      </c>
      <c r="L94">
        <v>83</v>
      </c>
      <c r="M94">
        <v>26.96</v>
      </c>
      <c r="N94">
        <v>119.2</v>
      </c>
      <c r="O94">
        <v>86</v>
      </c>
      <c r="P94">
        <v>5.36</v>
      </c>
      <c r="Q94">
        <v>8.3000000000000007</v>
      </c>
      <c r="R94">
        <v>8</v>
      </c>
      <c r="S94">
        <v>2.2400000000000002</v>
      </c>
      <c r="T94">
        <v>1</v>
      </c>
      <c r="U94" t="s">
        <v>22</v>
      </c>
      <c r="V94">
        <f>IF(tbl_Customers[[#This Row],[churn]] = "yes", 1, 0)</f>
        <v>0</v>
      </c>
      <c r="W94" t="str">
        <f>IF(tbl_Customers[[#This Row],[number_customer_service_calls]] &lt;= 1, "0-1 Calls", IF(tbl_Customers[[#This Row],[number_customer_service_calls]] &lt;= 3, "2-3 Calls", IF(tbl_Customers[[#This Row],[number_customer_service_calls]] &lt;=5, "4-5 Calls", "6+ Calls")))</f>
        <v>0-1 Calls</v>
      </c>
      <c r="X94" t="str">
        <f>IF(tbl_Customers[[#This Row],[account_length]] &lt;= 50, "0-50", IF(tbl_Customers[[#This Row],[account_length]] &lt;=100, "51-100", IF(tbl_Customers[[#This Row],[account_length]] &lt;= 150, "101-150", "151+")))</f>
        <v>101-150</v>
      </c>
      <c r="Y94" t="str">
        <f>IF(tbl_Customers[[#This Row],[total_intl_charge]] &lt;= 3, "Low Charges", "High Charges")</f>
        <v>Low Charges</v>
      </c>
      <c r="Z94" t="str">
        <f>IF(tbl_Customers[[#This Row],[total_eve_calls]]&lt;=80,"Low Calls",
IF(tbl_Customers[[#This Row],[total_eve_calls]]&lt;=120,"Medium Calls","High Calls"))</f>
        <v>Medium Calls</v>
      </c>
      <c r="AA94" t="str">
        <f>IF(tbl_Customers[[#This Row],[total_eve_charge]]&lt;=15,"Low Charges",
IF(tbl_Customers[[#This Row],[total_eve_charge]]&lt;=20,"Medium Charges","High Charges"))</f>
        <v>High Charges</v>
      </c>
      <c r="AB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4" t="str">
        <f>IF(tbl_Customers[[#This Row],[number_vmail_messages]] = 0, "No Usage", IF(tbl_Customers[[#This Row],[number_vmail_messages]] &lt;= 20, "Low Usage", IF(tbl_Customers[[#This Row],[number_vmail_messages]] &lt;= 40, "Medium Usgae", "High Usage")))</f>
        <v>No Usage</v>
      </c>
      <c r="AD94" t="str">
        <f>IF(tbl_Customers[[#This Row],[total_day_minutes]]&lt;=150,"Low Usage", IF(tbl_Customers[[#This Row],[total_day_minutes]]&lt;=200,"Medium Usage", IF(tbl_Customers[[#This Row],[total_day_minutes]]&lt;=250,"High Usage","Very High Usage")))</f>
        <v>Medium Usage</v>
      </c>
      <c r="AE94" t="str">
        <f>IF(tbl_Customers[[#This Row],[total_intl_calls]]&lt;=5,"Low Calls", IF(tbl_Customers[[#This Row],[total_intl_calls]]&lt;=10, "Medium Calls", "High Calls"))</f>
        <v>Medium Calls</v>
      </c>
      <c r="AF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4" s="36" t="str">
        <f>IF(tbl_Customers[[#This Row],[Churn_Risk_Score]]&gt;=10,"High Risk", IF(tbl_Customers[[#This Row],[Churn_Risk_Score]]&gt;=5,"Medium Risk","Low Risk"))</f>
        <v>Low Risk</v>
      </c>
    </row>
    <row r="95" spans="1:33" x14ac:dyDescent="0.35">
      <c r="A95">
        <v>94</v>
      </c>
      <c r="B95" t="s">
        <v>68</v>
      </c>
      <c r="C95">
        <v>98</v>
      </c>
      <c r="D95" t="s">
        <v>25</v>
      </c>
      <c r="E95" t="s">
        <v>22</v>
      </c>
      <c r="F95" t="s">
        <v>22</v>
      </c>
      <c r="G95">
        <v>0</v>
      </c>
      <c r="H95">
        <v>161</v>
      </c>
      <c r="I95">
        <v>117</v>
      </c>
      <c r="J95">
        <v>27.37</v>
      </c>
      <c r="K95">
        <v>190.9</v>
      </c>
      <c r="L95">
        <v>113</v>
      </c>
      <c r="M95">
        <v>16.23</v>
      </c>
      <c r="N95">
        <v>227.7</v>
      </c>
      <c r="O95">
        <v>113</v>
      </c>
      <c r="P95">
        <v>10.25</v>
      </c>
      <c r="Q95">
        <v>12.1</v>
      </c>
      <c r="R95">
        <v>4</v>
      </c>
      <c r="S95">
        <v>3.27</v>
      </c>
      <c r="T95">
        <v>4</v>
      </c>
      <c r="U95" t="s">
        <v>22</v>
      </c>
      <c r="V95">
        <f>IF(tbl_Customers[[#This Row],[churn]] = "yes", 1, 0)</f>
        <v>0</v>
      </c>
      <c r="W95" t="str">
        <f>IF(tbl_Customers[[#This Row],[number_customer_service_calls]] &lt;= 1, "0-1 Calls", IF(tbl_Customers[[#This Row],[number_customer_service_calls]] &lt;= 3, "2-3 Calls", IF(tbl_Customers[[#This Row],[number_customer_service_calls]] &lt;=5, "4-5 Calls", "6+ Calls")))</f>
        <v>4-5 Calls</v>
      </c>
      <c r="X95" t="str">
        <f>IF(tbl_Customers[[#This Row],[account_length]] &lt;= 50, "0-50", IF(tbl_Customers[[#This Row],[account_length]] &lt;=100, "51-100", IF(tbl_Customers[[#This Row],[account_length]] &lt;= 150, "101-150", "151+")))</f>
        <v>51-100</v>
      </c>
      <c r="Y95" t="str">
        <f>IF(tbl_Customers[[#This Row],[total_intl_charge]] &lt;= 3, "Low Charges", "High Charges")</f>
        <v>High Charges</v>
      </c>
      <c r="Z95" t="str">
        <f>IF(tbl_Customers[[#This Row],[total_eve_calls]]&lt;=80,"Low Calls",
IF(tbl_Customers[[#This Row],[total_eve_calls]]&lt;=120,"Medium Calls","High Calls"))</f>
        <v>Medium Calls</v>
      </c>
      <c r="AA95" t="str">
        <f>IF(tbl_Customers[[#This Row],[total_eve_charge]]&lt;=15,"Low Charges",
IF(tbl_Customers[[#This Row],[total_eve_charge]]&lt;=20,"Medium Charges","High Charges"))</f>
        <v>Medium Charges</v>
      </c>
      <c r="AB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 t="str">
        <f>IF(tbl_Customers[[#This Row],[number_vmail_messages]] = 0, "No Usage", IF(tbl_Customers[[#This Row],[number_vmail_messages]] &lt;= 20, "Low Usage", IF(tbl_Customers[[#This Row],[number_vmail_messages]] &lt;= 40, "Medium Usgae", "High Usage")))</f>
        <v>No Usage</v>
      </c>
      <c r="AD95" t="str">
        <f>IF(tbl_Customers[[#This Row],[total_day_minutes]]&lt;=150,"Low Usage", IF(tbl_Customers[[#This Row],[total_day_minutes]]&lt;=200,"Medium Usage", IF(tbl_Customers[[#This Row],[total_day_minutes]]&lt;=250,"High Usage","Very High Usage")))</f>
        <v>Medium Usage</v>
      </c>
      <c r="AE95" t="str">
        <f>IF(tbl_Customers[[#This Row],[total_intl_calls]]&lt;=5,"Low Calls", IF(tbl_Customers[[#This Row],[total_intl_calls]]&lt;=10, "Medium Calls", "High Calls"))</f>
        <v>Low Calls</v>
      </c>
      <c r="AF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5" s="36" t="str">
        <f>IF(tbl_Customers[[#This Row],[Churn_Risk_Score]]&gt;=10,"High Risk", IF(tbl_Customers[[#This Row],[Churn_Risk_Score]]&gt;=5,"Medium Risk","Low Risk"))</f>
        <v>Medium Risk</v>
      </c>
    </row>
    <row r="96" spans="1:33" x14ac:dyDescent="0.35">
      <c r="A96">
        <v>95</v>
      </c>
      <c r="B96" t="s">
        <v>54</v>
      </c>
      <c r="C96">
        <v>125</v>
      </c>
      <c r="D96" t="s">
        <v>25</v>
      </c>
      <c r="E96" t="s">
        <v>22</v>
      </c>
      <c r="F96" t="s">
        <v>22</v>
      </c>
      <c r="G96">
        <v>0</v>
      </c>
      <c r="H96">
        <v>126.7</v>
      </c>
      <c r="I96">
        <v>108</v>
      </c>
      <c r="J96">
        <v>21.54</v>
      </c>
      <c r="K96">
        <v>206</v>
      </c>
      <c r="L96">
        <v>90</v>
      </c>
      <c r="M96">
        <v>17.510000000000002</v>
      </c>
      <c r="N96">
        <v>247.8</v>
      </c>
      <c r="O96">
        <v>114</v>
      </c>
      <c r="P96">
        <v>11.15</v>
      </c>
      <c r="Q96">
        <v>13.3</v>
      </c>
      <c r="R96">
        <v>7</v>
      </c>
      <c r="S96">
        <v>3.59</v>
      </c>
      <c r="T96">
        <v>1</v>
      </c>
      <c r="U96" t="s">
        <v>22</v>
      </c>
      <c r="V96">
        <f>IF(tbl_Customers[[#This Row],[churn]] = "yes", 1, 0)</f>
        <v>0</v>
      </c>
      <c r="W96" t="str">
        <f>IF(tbl_Customers[[#This Row],[number_customer_service_calls]] &lt;= 1, "0-1 Calls", IF(tbl_Customers[[#This Row],[number_customer_service_calls]] &lt;= 3, "2-3 Calls", IF(tbl_Customers[[#This Row],[number_customer_service_calls]] &lt;=5, "4-5 Calls", "6+ Calls")))</f>
        <v>0-1 Calls</v>
      </c>
      <c r="X96" t="str">
        <f>IF(tbl_Customers[[#This Row],[account_length]] &lt;= 50, "0-50", IF(tbl_Customers[[#This Row],[account_length]] &lt;=100, "51-100", IF(tbl_Customers[[#This Row],[account_length]] &lt;= 150, "101-150", "151+")))</f>
        <v>101-150</v>
      </c>
      <c r="Y96" t="str">
        <f>IF(tbl_Customers[[#This Row],[total_intl_charge]] &lt;= 3, "Low Charges", "High Charges")</f>
        <v>High Charges</v>
      </c>
      <c r="Z96" t="str">
        <f>IF(tbl_Customers[[#This Row],[total_eve_calls]]&lt;=80,"Low Calls",
IF(tbl_Customers[[#This Row],[total_eve_calls]]&lt;=120,"Medium Calls","High Calls"))</f>
        <v>Medium Calls</v>
      </c>
      <c r="AA96" t="str">
        <f>IF(tbl_Customers[[#This Row],[total_eve_charge]]&lt;=15,"Low Charges",
IF(tbl_Customers[[#This Row],[total_eve_charge]]&lt;=20,"Medium Charges","High Charges"))</f>
        <v>Medium Charges</v>
      </c>
      <c r="AB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6" t="str">
        <f>IF(tbl_Customers[[#This Row],[number_vmail_messages]] = 0, "No Usage", IF(tbl_Customers[[#This Row],[number_vmail_messages]] &lt;= 20, "Low Usage", IF(tbl_Customers[[#This Row],[number_vmail_messages]] &lt;= 40, "Medium Usgae", "High Usage")))</f>
        <v>No Usage</v>
      </c>
      <c r="AD96" t="str">
        <f>IF(tbl_Customers[[#This Row],[total_day_minutes]]&lt;=150,"Low Usage", IF(tbl_Customers[[#This Row],[total_day_minutes]]&lt;=200,"Medium Usage", IF(tbl_Customers[[#This Row],[total_day_minutes]]&lt;=250,"High Usage","Very High Usage")))</f>
        <v>Low Usage</v>
      </c>
      <c r="AE96" t="str">
        <f>IF(tbl_Customers[[#This Row],[total_intl_calls]]&lt;=5,"Low Calls", IF(tbl_Customers[[#This Row],[total_intl_calls]]&lt;=10, "Medium Calls", "High Calls"))</f>
        <v>Medium Calls</v>
      </c>
      <c r="AF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6" s="36" t="str">
        <f>IF(tbl_Customers[[#This Row],[Churn_Risk_Score]]&gt;=10,"High Risk", IF(tbl_Customers[[#This Row],[Churn_Risk_Score]]&gt;=5,"Medium Risk","Low Risk"))</f>
        <v>Low Risk</v>
      </c>
    </row>
    <row r="97" spans="1:33" x14ac:dyDescent="0.35">
      <c r="A97">
        <v>96</v>
      </c>
      <c r="B97" t="s">
        <v>42</v>
      </c>
      <c r="C97">
        <v>63</v>
      </c>
      <c r="D97" t="s">
        <v>21</v>
      </c>
      <c r="E97" t="s">
        <v>22</v>
      </c>
      <c r="F97" t="s">
        <v>22</v>
      </c>
      <c r="G97">
        <v>0</v>
      </c>
      <c r="H97">
        <v>58.9</v>
      </c>
      <c r="I97">
        <v>125</v>
      </c>
      <c r="J97">
        <v>10.01</v>
      </c>
      <c r="K97">
        <v>169.6</v>
      </c>
      <c r="L97">
        <v>59</v>
      </c>
      <c r="M97">
        <v>14.42</v>
      </c>
      <c r="N97">
        <v>211.4</v>
      </c>
      <c r="O97">
        <v>88</v>
      </c>
      <c r="P97">
        <v>9.51</v>
      </c>
      <c r="Q97">
        <v>9.4</v>
      </c>
      <c r="R97">
        <v>3</v>
      </c>
      <c r="S97">
        <v>2.54</v>
      </c>
      <c r="T97">
        <v>1</v>
      </c>
      <c r="U97" t="s">
        <v>22</v>
      </c>
      <c r="V97">
        <f>IF(tbl_Customers[[#This Row],[churn]] = "yes", 1, 0)</f>
        <v>0</v>
      </c>
      <c r="W97" t="str">
        <f>IF(tbl_Customers[[#This Row],[number_customer_service_calls]] &lt;= 1, "0-1 Calls", IF(tbl_Customers[[#This Row],[number_customer_service_calls]] &lt;= 3, "2-3 Calls", IF(tbl_Customers[[#This Row],[number_customer_service_calls]] &lt;=5, "4-5 Calls", "6+ Calls")))</f>
        <v>0-1 Calls</v>
      </c>
      <c r="X97" t="str">
        <f>IF(tbl_Customers[[#This Row],[account_length]] &lt;= 50, "0-50", IF(tbl_Customers[[#This Row],[account_length]] &lt;=100, "51-100", IF(tbl_Customers[[#This Row],[account_length]] &lt;= 150, "101-150", "151+")))</f>
        <v>51-100</v>
      </c>
      <c r="Y97" t="str">
        <f>IF(tbl_Customers[[#This Row],[total_intl_charge]] &lt;= 3, "Low Charges", "High Charges")</f>
        <v>Low Charges</v>
      </c>
      <c r="Z97" t="str">
        <f>IF(tbl_Customers[[#This Row],[total_eve_calls]]&lt;=80,"Low Calls",
IF(tbl_Customers[[#This Row],[total_eve_calls]]&lt;=120,"Medium Calls","High Calls"))</f>
        <v>Low Calls</v>
      </c>
      <c r="AA97" t="str">
        <f>IF(tbl_Customers[[#This Row],[total_eve_charge]]&lt;=15,"Low Charges",
IF(tbl_Customers[[#This Row],[total_eve_charge]]&lt;=20,"Medium Charges","High Charges"))</f>
        <v>Low Charges</v>
      </c>
      <c r="AB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7" t="str">
        <f>IF(tbl_Customers[[#This Row],[number_vmail_messages]] = 0, "No Usage", IF(tbl_Customers[[#This Row],[number_vmail_messages]] &lt;= 20, "Low Usage", IF(tbl_Customers[[#This Row],[number_vmail_messages]] &lt;= 40, "Medium Usgae", "High Usage")))</f>
        <v>No Usage</v>
      </c>
      <c r="AD97" t="str">
        <f>IF(tbl_Customers[[#This Row],[total_day_minutes]]&lt;=150,"Low Usage", IF(tbl_Customers[[#This Row],[total_day_minutes]]&lt;=200,"Medium Usage", IF(tbl_Customers[[#This Row],[total_day_minutes]]&lt;=250,"High Usage","Very High Usage")))</f>
        <v>Low Usage</v>
      </c>
      <c r="AE97" t="str">
        <f>IF(tbl_Customers[[#This Row],[total_intl_calls]]&lt;=5,"Low Calls", IF(tbl_Customers[[#This Row],[total_intl_calls]]&lt;=10, "Medium Calls", "High Calls"))</f>
        <v>Low Calls</v>
      </c>
      <c r="AF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7" s="36" t="str">
        <f>IF(tbl_Customers[[#This Row],[Churn_Risk_Score]]&gt;=10,"High Risk", IF(tbl_Customers[[#This Row],[Churn_Risk_Score]]&gt;=5,"Medium Risk","Low Risk"))</f>
        <v>Low Risk</v>
      </c>
    </row>
    <row r="98" spans="1:33" x14ac:dyDescent="0.35">
      <c r="A98">
        <v>97</v>
      </c>
      <c r="B98" t="s">
        <v>66</v>
      </c>
      <c r="C98">
        <v>36</v>
      </c>
      <c r="D98" t="s">
        <v>28</v>
      </c>
      <c r="E98" t="s">
        <v>23</v>
      </c>
      <c r="F98" t="s">
        <v>23</v>
      </c>
      <c r="G98">
        <v>42</v>
      </c>
      <c r="H98">
        <v>196.8</v>
      </c>
      <c r="I98">
        <v>89</v>
      </c>
      <c r="J98">
        <v>33.46</v>
      </c>
      <c r="K98">
        <v>254.9</v>
      </c>
      <c r="L98">
        <v>122</v>
      </c>
      <c r="M98">
        <v>21.67</v>
      </c>
      <c r="N98">
        <v>138.30000000000001</v>
      </c>
      <c r="O98">
        <v>126</v>
      </c>
      <c r="P98">
        <v>6.22</v>
      </c>
      <c r="Q98">
        <v>20</v>
      </c>
      <c r="R98">
        <v>6</v>
      </c>
      <c r="S98">
        <v>5.4</v>
      </c>
      <c r="T98">
        <v>0</v>
      </c>
      <c r="U98" t="s">
        <v>23</v>
      </c>
      <c r="V98">
        <f>IF(tbl_Customers[[#This Row],[churn]] = "yes", 1, 0)</f>
        <v>1</v>
      </c>
      <c r="W98" t="str">
        <f>IF(tbl_Customers[[#This Row],[number_customer_service_calls]] &lt;= 1, "0-1 Calls", IF(tbl_Customers[[#This Row],[number_customer_service_calls]] &lt;= 3, "2-3 Calls", IF(tbl_Customers[[#This Row],[number_customer_service_calls]] &lt;=5, "4-5 Calls", "6+ Calls")))</f>
        <v>0-1 Calls</v>
      </c>
      <c r="X98" t="str">
        <f>IF(tbl_Customers[[#This Row],[account_length]] &lt;= 50, "0-50", IF(tbl_Customers[[#This Row],[account_length]] &lt;=100, "51-100", IF(tbl_Customers[[#This Row],[account_length]] &lt;= 150, "101-150", "151+")))</f>
        <v>0-50</v>
      </c>
      <c r="Y98" t="str">
        <f>IF(tbl_Customers[[#This Row],[total_intl_charge]] &lt;= 3, "Low Charges", "High Charges")</f>
        <v>High Charges</v>
      </c>
      <c r="Z98" t="str">
        <f>IF(tbl_Customers[[#This Row],[total_eve_calls]]&lt;=80,"Low Calls",
IF(tbl_Customers[[#This Row],[total_eve_calls]]&lt;=120,"Medium Calls","High Calls"))</f>
        <v>High Calls</v>
      </c>
      <c r="AA98" t="str">
        <f>IF(tbl_Customers[[#This Row],[total_eve_charge]]&lt;=15,"Low Charges",
IF(tbl_Customers[[#This Row],[total_eve_charge]]&lt;=20,"Medium Charges","High Charges"))</f>
        <v>High Charges</v>
      </c>
      <c r="AB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8" t="str">
        <f>IF(tbl_Customers[[#This Row],[number_vmail_messages]] = 0, "No Usage", IF(tbl_Customers[[#This Row],[number_vmail_messages]] &lt;= 20, "Low Usage", IF(tbl_Customers[[#This Row],[number_vmail_messages]] &lt;= 40, "Medium Usgae", "High Usage")))</f>
        <v>High Usage</v>
      </c>
      <c r="AD98" t="str">
        <f>IF(tbl_Customers[[#This Row],[total_day_minutes]]&lt;=150,"Low Usage", IF(tbl_Customers[[#This Row],[total_day_minutes]]&lt;=200,"Medium Usage", IF(tbl_Customers[[#This Row],[total_day_minutes]]&lt;=250,"High Usage","Very High Usage")))</f>
        <v>Medium Usage</v>
      </c>
      <c r="AE98" t="str">
        <f>IF(tbl_Customers[[#This Row],[total_intl_calls]]&lt;=5,"Low Calls", IF(tbl_Customers[[#This Row],[total_intl_calls]]&lt;=10, "Medium Calls", "High Calls"))</f>
        <v>Medium Calls</v>
      </c>
      <c r="AF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98" s="36" t="str">
        <f>IF(tbl_Customers[[#This Row],[Churn_Risk_Score]]&gt;=10,"High Risk", IF(tbl_Customers[[#This Row],[Churn_Risk_Score]]&gt;=5,"Medium Risk","Low Risk"))</f>
        <v>Medium Risk</v>
      </c>
    </row>
    <row r="99" spans="1:33" x14ac:dyDescent="0.35">
      <c r="A99">
        <v>98</v>
      </c>
      <c r="B99" t="s">
        <v>24</v>
      </c>
      <c r="C99">
        <v>64</v>
      </c>
      <c r="D99" t="s">
        <v>28</v>
      </c>
      <c r="E99" t="s">
        <v>22</v>
      </c>
      <c r="F99" t="s">
        <v>22</v>
      </c>
      <c r="G99">
        <v>0</v>
      </c>
      <c r="H99">
        <v>162.6</v>
      </c>
      <c r="I99">
        <v>83</v>
      </c>
      <c r="J99">
        <v>27.64</v>
      </c>
      <c r="K99">
        <v>152.30000000000001</v>
      </c>
      <c r="L99">
        <v>109</v>
      </c>
      <c r="M99">
        <v>12.95</v>
      </c>
      <c r="N99">
        <v>57.5</v>
      </c>
      <c r="O99">
        <v>122</v>
      </c>
      <c r="P99">
        <v>2.59</v>
      </c>
      <c r="Q99">
        <v>14.2</v>
      </c>
      <c r="R99">
        <v>3</v>
      </c>
      <c r="S99">
        <v>3.83</v>
      </c>
      <c r="T99">
        <v>1</v>
      </c>
      <c r="U99" t="s">
        <v>22</v>
      </c>
      <c r="V99">
        <f>IF(tbl_Customers[[#This Row],[churn]] = "yes", 1, 0)</f>
        <v>0</v>
      </c>
      <c r="W99" t="str">
        <f>IF(tbl_Customers[[#This Row],[number_customer_service_calls]] &lt;= 1, "0-1 Calls", IF(tbl_Customers[[#This Row],[number_customer_service_calls]] &lt;= 3, "2-3 Calls", IF(tbl_Customers[[#This Row],[number_customer_service_calls]] &lt;=5, "4-5 Calls", "6+ Calls")))</f>
        <v>0-1 Calls</v>
      </c>
      <c r="X99" t="str">
        <f>IF(tbl_Customers[[#This Row],[account_length]] &lt;= 50, "0-50", IF(tbl_Customers[[#This Row],[account_length]] &lt;=100, "51-100", IF(tbl_Customers[[#This Row],[account_length]] &lt;= 150, "101-150", "151+")))</f>
        <v>51-100</v>
      </c>
      <c r="Y99" t="str">
        <f>IF(tbl_Customers[[#This Row],[total_intl_charge]] &lt;= 3, "Low Charges", "High Charges")</f>
        <v>High Charges</v>
      </c>
      <c r="Z99" t="str">
        <f>IF(tbl_Customers[[#This Row],[total_eve_calls]]&lt;=80,"Low Calls",
IF(tbl_Customers[[#This Row],[total_eve_calls]]&lt;=120,"Medium Calls","High Calls"))</f>
        <v>Medium Calls</v>
      </c>
      <c r="AA99" t="str">
        <f>IF(tbl_Customers[[#This Row],[total_eve_charge]]&lt;=15,"Low Charges",
IF(tbl_Customers[[#This Row],[total_eve_charge]]&lt;=20,"Medium Charges","High Charges"))</f>
        <v>Low Charges</v>
      </c>
      <c r="AB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9" t="str">
        <f>IF(tbl_Customers[[#This Row],[number_vmail_messages]] = 0, "No Usage", IF(tbl_Customers[[#This Row],[number_vmail_messages]] &lt;= 20, "Low Usage", IF(tbl_Customers[[#This Row],[number_vmail_messages]] &lt;= 40, "Medium Usgae", "High Usage")))</f>
        <v>No Usage</v>
      </c>
      <c r="AD99" t="str">
        <f>IF(tbl_Customers[[#This Row],[total_day_minutes]]&lt;=150,"Low Usage", IF(tbl_Customers[[#This Row],[total_day_minutes]]&lt;=200,"Medium Usage", IF(tbl_Customers[[#This Row],[total_day_minutes]]&lt;=250,"High Usage","Very High Usage")))</f>
        <v>Medium Usage</v>
      </c>
      <c r="AE99" t="str">
        <f>IF(tbl_Customers[[#This Row],[total_intl_calls]]&lt;=5,"Low Calls", IF(tbl_Customers[[#This Row],[total_intl_calls]]&lt;=10, "Medium Calls", "High Calls"))</f>
        <v>Low Calls</v>
      </c>
      <c r="AF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9" s="36" t="str">
        <f>IF(tbl_Customers[[#This Row],[Churn_Risk_Score]]&gt;=10,"High Risk", IF(tbl_Customers[[#This Row],[Churn_Risk_Score]]&gt;=5,"Medium Risk","Low Risk"))</f>
        <v>Low Risk</v>
      </c>
    </row>
    <row r="100" spans="1:33" x14ac:dyDescent="0.35">
      <c r="A100">
        <v>99</v>
      </c>
      <c r="B100" t="s">
        <v>62</v>
      </c>
      <c r="C100">
        <v>74</v>
      </c>
      <c r="D100" t="s">
        <v>21</v>
      </c>
      <c r="E100" t="s">
        <v>22</v>
      </c>
      <c r="F100" t="s">
        <v>22</v>
      </c>
      <c r="G100">
        <v>0</v>
      </c>
      <c r="H100">
        <v>282.5</v>
      </c>
      <c r="I100">
        <v>114</v>
      </c>
      <c r="J100">
        <v>48.03</v>
      </c>
      <c r="K100">
        <v>219.9</v>
      </c>
      <c r="L100">
        <v>48</v>
      </c>
      <c r="M100">
        <v>18.690000000000001</v>
      </c>
      <c r="N100">
        <v>170</v>
      </c>
      <c r="O100">
        <v>115</v>
      </c>
      <c r="P100">
        <v>7.65</v>
      </c>
      <c r="Q100">
        <v>9.4</v>
      </c>
      <c r="R100">
        <v>4</v>
      </c>
      <c r="S100">
        <v>2.54</v>
      </c>
      <c r="T100">
        <v>1</v>
      </c>
      <c r="U100" t="s">
        <v>23</v>
      </c>
      <c r="V100">
        <f>IF(tbl_Customers[[#This Row],[churn]] = "yes", 1, 0)</f>
        <v>1</v>
      </c>
      <c r="W100" t="str">
        <f>IF(tbl_Customers[[#This Row],[number_customer_service_calls]] &lt;= 1, "0-1 Calls", IF(tbl_Customers[[#This Row],[number_customer_service_calls]] &lt;= 3, "2-3 Calls", IF(tbl_Customers[[#This Row],[number_customer_service_calls]] &lt;=5, "4-5 Calls", "6+ Calls")))</f>
        <v>0-1 Calls</v>
      </c>
      <c r="X100" t="str">
        <f>IF(tbl_Customers[[#This Row],[account_length]] &lt;= 50, "0-50", IF(tbl_Customers[[#This Row],[account_length]] &lt;=100, "51-100", IF(tbl_Customers[[#This Row],[account_length]] &lt;= 150, "101-150", "151+")))</f>
        <v>51-100</v>
      </c>
      <c r="Y100" t="str">
        <f>IF(tbl_Customers[[#This Row],[total_intl_charge]] &lt;= 3, "Low Charges", "High Charges")</f>
        <v>Low Charges</v>
      </c>
      <c r="Z100" t="str">
        <f>IF(tbl_Customers[[#This Row],[total_eve_calls]]&lt;=80,"Low Calls",
IF(tbl_Customers[[#This Row],[total_eve_calls]]&lt;=120,"Medium Calls","High Calls"))</f>
        <v>Low Calls</v>
      </c>
      <c r="AA100" t="str">
        <f>IF(tbl_Customers[[#This Row],[total_eve_charge]]&lt;=15,"Low Charges",
IF(tbl_Customers[[#This Row],[total_eve_charge]]&lt;=20,"Medium Charges","High Charges"))</f>
        <v>Medium Charges</v>
      </c>
      <c r="AB1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 t="str">
        <f>IF(tbl_Customers[[#This Row],[number_vmail_messages]] = 0, "No Usage", IF(tbl_Customers[[#This Row],[number_vmail_messages]] &lt;= 20, "Low Usage", IF(tbl_Customers[[#This Row],[number_vmail_messages]] &lt;= 40, "Medium Usgae", "High Usage")))</f>
        <v>No Usage</v>
      </c>
      <c r="AD100" t="str">
        <f>IF(tbl_Customers[[#This Row],[total_day_minutes]]&lt;=150,"Low Usage", IF(tbl_Customers[[#This Row],[total_day_minutes]]&lt;=200,"Medium Usage", IF(tbl_Customers[[#This Row],[total_day_minutes]]&lt;=250,"High Usage","Very High Usage")))</f>
        <v>Very High Usage</v>
      </c>
      <c r="AE100" t="str">
        <f>IF(tbl_Customers[[#This Row],[total_intl_calls]]&lt;=5,"Low Calls", IF(tbl_Customers[[#This Row],[total_intl_calls]]&lt;=10, "Medium Calls", "High Calls"))</f>
        <v>Low Calls</v>
      </c>
      <c r="AF1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0" s="36" t="str">
        <f>IF(tbl_Customers[[#This Row],[Churn_Risk_Score]]&gt;=10,"High Risk", IF(tbl_Customers[[#This Row],[Churn_Risk_Score]]&gt;=5,"Medium Risk","Low Risk"))</f>
        <v>Medium Risk</v>
      </c>
    </row>
    <row r="101" spans="1:33" x14ac:dyDescent="0.35">
      <c r="A101">
        <v>100</v>
      </c>
      <c r="B101" t="s">
        <v>69</v>
      </c>
      <c r="C101">
        <v>46</v>
      </c>
      <c r="D101" t="s">
        <v>25</v>
      </c>
      <c r="E101" t="s">
        <v>22</v>
      </c>
      <c r="F101" t="s">
        <v>22</v>
      </c>
      <c r="G101">
        <v>0</v>
      </c>
      <c r="H101">
        <v>210.2</v>
      </c>
      <c r="I101">
        <v>92</v>
      </c>
      <c r="J101">
        <v>35.729999999999997</v>
      </c>
      <c r="K101">
        <v>227.3</v>
      </c>
      <c r="L101">
        <v>77</v>
      </c>
      <c r="M101">
        <v>19.32</v>
      </c>
      <c r="N101">
        <v>200.1</v>
      </c>
      <c r="O101">
        <v>116</v>
      </c>
      <c r="P101">
        <v>9</v>
      </c>
      <c r="Q101">
        <v>13.1</v>
      </c>
      <c r="R101">
        <v>7</v>
      </c>
      <c r="S101">
        <v>3.54</v>
      </c>
      <c r="T101">
        <v>1</v>
      </c>
      <c r="U101" t="s">
        <v>22</v>
      </c>
      <c r="V101">
        <f>IF(tbl_Customers[[#This Row],[churn]] = "yes", 1, 0)</f>
        <v>0</v>
      </c>
      <c r="W101" t="str">
        <f>IF(tbl_Customers[[#This Row],[number_customer_service_calls]] &lt;= 1, "0-1 Calls", IF(tbl_Customers[[#This Row],[number_customer_service_calls]] &lt;= 3, "2-3 Calls", IF(tbl_Customers[[#This Row],[number_customer_service_calls]] &lt;=5, "4-5 Calls", "6+ Calls")))</f>
        <v>0-1 Calls</v>
      </c>
      <c r="X101" t="str">
        <f>IF(tbl_Customers[[#This Row],[account_length]] &lt;= 50, "0-50", IF(tbl_Customers[[#This Row],[account_length]] &lt;=100, "51-100", IF(tbl_Customers[[#This Row],[account_length]] &lt;= 150, "101-150", "151+")))</f>
        <v>0-50</v>
      </c>
      <c r="Y101" t="str">
        <f>IF(tbl_Customers[[#This Row],[total_intl_charge]] &lt;= 3, "Low Charges", "High Charges")</f>
        <v>High Charges</v>
      </c>
      <c r="Z101" t="str">
        <f>IF(tbl_Customers[[#This Row],[total_eve_calls]]&lt;=80,"Low Calls",
IF(tbl_Customers[[#This Row],[total_eve_calls]]&lt;=120,"Medium Calls","High Calls"))</f>
        <v>Low Calls</v>
      </c>
      <c r="AA101" t="str">
        <f>IF(tbl_Customers[[#This Row],[total_eve_charge]]&lt;=15,"Low Charges",
IF(tbl_Customers[[#This Row],[total_eve_charge]]&lt;=20,"Medium Charges","High Charges"))</f>
        <v>Medium Charges</v>
      </c>
      <c r="AB1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1" t="str">
        <f>IF(tbl_Customers[[#This Row],[number_vmail_messages]] = 0, "No Usage", IF(tbl_Customers[[#This Row],[number_vmail_messages]] &lt;= 20, "Low Usage", IF(tbl_Customers[[#This Row],[number_vmail_messages]] &lt;= 40, "Medium Usgae", "High Usage")))</f>
        <v>No Usage</v>
      </c>
      <c r="AD101" t="str">
        <f>IF(tbl_Customers[[#This Row],[total_day_minutes]]&lt;=150,"Low Usage", IF(tbl_Customers[[#This Row],[total_day_minutes]]&lt;=200,"Medium Usage", IF(tbl_Customers[[#This Row],[total_day_minutes]]&lt;=250,"High Usage","Very High Usage")))</f>
        <v>High Usage</v>
      </c>
      <c r="AE101" t="str">
        <f>IF(tbl_Customers[[#This Row],[total_intl_calls]]&lt;=5,"Low Calls", IF(tbl_Customers[[#This Row],[total_intl_calls]]&lt;=10, "Medium Calls", "High Calls"))</f>
        <v>Medium Calls</v>
      </c>
      <c r="AF1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1" s="36" t="str">
        <f>IF(tbl_Customers[[#This Row],[Churn_Risk_Score]]&gt;=10,"High Risk", IF(tbl_Customers[[#This Row],[Churn_Risk_Score]]&gt;=5,"Medium Risk","Low Risk"))</f>
        <v>Low Risk</v>
      </c>
    </row>
    <row r="102" spans="1:33" x14ac:dyDescent="0.35">
      <c r="A102">
        <v>101</v>
      </c>
      <c r="B102" t="s">
        <v>39</v>
      </c>
      <c r="C102">
        <v>41</v>
      </c>
      <c r="D102" t="s">
        <v>25</v>
      </c>
      <c r="E102" t="s">
        <v>22</v>
      </c>
      <c r="F102" t="s">
        <v>23</v>
      </c>
      <c r="G102">
        <v>22</v>
      </c>
      <c r="H102">
        <v>213.8</v>
      </c>
      <c r="I102">
        <v>102</v>
      </c>
      <c r="J102">
        <v>36.35</v>
      </c>
      <c r="K102">
        <v>141.80000000000001</v>
      </c>
      <c r="L102">
        <v>86</v>
      </c>
      <c r="M102">
        <v>12.05</v>
      </c>
      <c r="N102">
        <v>142.19999999999999</v>
      </c>
      <c r="O102">
        <v>123</v>
      </c>
      <c r="P102">
        <v>6.4</v>
      </c>
      <c r="Q102">
        <v>7.2</v>
      </c>
      <c r="R102">
        <v>3</v>
      </c>
      <c r="S102">
        <v>1.94</v>
      </c>
      <c r="T102">
        <v>0</v>
      </c>
      <c r="U102" t="s">
        <v>22</v>
      </c>
      <c r="V102">
        <f>IF(tbl_Customers[[#This Row],[churn]] = "yes", 1, 0)</f>
        <v>0</v>
      </c>
      <c r="W102" t="str">
        <f>IF(tbl_Customers[[#This Row],[number_customer_service_calls]] &lt;= 1, "0-1 Calls", IF(tbl_Customers[[#This Row],[number_customer_service_calls]] &lt;= 3, "2-3 Calls", IF(tbl_Customers[[#This Row],[number_customer_service_calls]] &lt;=5, "4-5 Calls", "6+ Calls")))</f>
        <v>0-1 Calls</v>
      </c>
      <c r="X102" t="str">
        <f>IF(tbl_Customers[[#This Row],[account_length]] &lt;= 50, "0-50", IF(tbl_Customers[[#This Row],[account_length]] &lt;=100, "51-100", IF(tbl_Customers[[#This Row],[account_length]] &lt;= 150, "101-150", "151+")))</f>
        <v>0-50</v>
      </c>
      <c r="Y102" t="str">
        <f>IF(tbl_Customers[[#This Row],[total_intl_charge]] &lt;= 3, "Low Charges", "High Charges")</f>
        <v>Low Charges</v>
      </c>
      <c r="Z102" t="str">
        <f>IF(tbl_Customers[[#This Row],[total_eve_calls]]&lt;=80,"Low Calls",
IF(tbl_Customers[[#This Row],[total_eve_calls]]&lt;=120,"Medium Calls","High Calls"))</f>
        <v>Medium Calls</v>
      </c>
      <c r="AA102" t="str">
        <f>IF(tbl_Customers[[#This Row],[total_eve_charge]]&lt;=15,"Low Charges",
IF(tbl_Customers[[#This Row],[total_eve_charge]]&lt;=20,"Medium Charges","High Charges"))</f>
        <v>Low Charges</v>
      </c>
      <c r="AB1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2" t="str">
        <f>IF(tbl_Customers[[#This Row],[number_vmail_messages]] = 0, "No Usage", IF(tbl_Customers[[#This Row],[number_vmail_messages]] &lt;= 20, "Low Usage", IF(tbl_Customers[[#This Row],[number_vmail_messages]] &lt;= 40, "Medium Usgae", "High Usage")))</f>
        <v>Medium Usgae</v>
      </c>
      <c r="AD102" t="str">
        <f>IF(tbl_Customers[[#This Row],[total_day_minutes]]&lt;=150,"Low Usage", IF(tbl_Customers[[#This Row],[total_day_minutes]]&lt;=200,"Medium Usage", IF(tbl_Customers[[#This Row],[total_day_minutes]]&lt;=250,"High Usage","Very High Usage")))</f>
        <v>High Usage</v>
      </c>
      <c r="AE102" t="str">
        <f>IF(tbl_Customers[[#This Row],[total_intl_calls]]&lt;=5,"Low Calls", IF(tbl_Customers[[#This Row],[total_intl_calls]]&lt;=10, "Medium Calls", "High Calls"))</f>
        <v>Low Calls</v>
      </c>
      <c r="AF1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2" s="36" t="str">
        <f>IF(tbl_Customers[[#This Row],[Churn_Risk_Score]]&gt;=10,"High Risk", IF(tbl_Customers[[#This Row],[Churn_Risk_Score]]&gt;=5,"Medium Risk","Low Risk"))</f>
        <v>Low Risk</v>
      </c>
    </row>
    <row r="103" spans="1:33" x14ac:dyDescent="0.35">
      <c r="A103">
        <v>102</v>
      </c>
      <c r="B103" t="s">
        <v>49</v>
      </c>
      <c r="C103">
        <v>121</v>
      </c>
      <c r="D103" t="s">
        <v>28</v>
      </c>
      <c r="E103" t="s">
        <v>22</v>
      </c>
      <c r="F103" t="s">
        <v>22</v>
      </c>
      <c r="G103">
        <v>0</v>
      </c>
      <c r="H103">
        <v>190.7</v>
      </c>
      <c r="I103">
        <v>103</v>
      </c>
      <c r="J103">
        <v>32.42</v>
      </c>
      <c r="K103">
        <v>183.5</v>
      </c>
      <c r="L103">
        <v>117</v>
      </c>
      <c r="M103">
        <v>15.6</v>
      </c>
      <c r="N103">
        <v>220.8</v>
      </c>
      <c r="O103">
        <v>103</v>
      </c>
      <c r="P103">
        <v>9.94</v>
      </c>
      <c r="Q103">
        <v>9.8000000000000007</v>
      </c>
      <c r="R103">
        <v>4</v>
      </c>
      <c r="S103">
        <v>2.65</v>
      </c>
      <c r="T103">
        <v>3</v>
      </c>
      <c r="U103" t="s">
        <v>22</v>
      </c>
      <c r="V103">
        <f>IF(tbl_Customers[[#This Row],[churn]] = "yes", 1, 0)</f>
        <v>0</v>
      </c>
      <c r="W103" t="str">
        <f>IF(tbl_Customers[[#This Row],[number_customer_service_calls]] &lt;= 1, "0-1 Calls", IF(tbl_Customers[[#This Row],[number_customer_service_calls]] &lt;= 3, "2-3 Calls", IF(tbl_Customers[[#This Row],[number_customer_service_calls]] &lt;=5, "4-5 Calls", "6+ Calls")))</f>
        <v>2-3 Calls</v>
      </c>
      <c r="X103" t="str">
        <f>IF(tbl_Customers[[#This Row],[account_length]] &lt;= 50, "0-50", IF(tbl_Customers[[#This Row],[account_length]] &lt;=100, "51-100", IF(tbl_Customers[[#This Row],[account_length]] &lt;= 150, "101-150", "151+")))</f>
        <v>101-150</v>
      </c>
      <c r="Y103" t="str">
        <f>IF(tbl_Customers[[#This Row],[total_intl_charge]] &lt;= 3, "Low Charges", "High Charges")</f>
        <v>Low Charges</v>
      </c>
      <c r="Z103" t="str">
        <f>IF(tbl_Customers[[#This Row],[total_eve_calls]]&lt;=80,"Low Calls",
IF(tbl_Customers[[#This Row],[total_eve_calls]]&lt;=120,"Medium Calls","High Calls"))</f>
        <v>Medium Calls</v>
      </c>
      <c r="AA103" t="str">
        <f>IF(tbl_Customers[[#This Row],[total_eve_charge]]&lt;=15,"Low Charges",
IF(tbl_Customers[[#This Row],[total_eve_charge]]&lt;=20,"Medium Charges","High Charges"))</f>
        <v>Medium Charges</v>
      </c>
      <c r="AB1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3" t="str">
        <f>IF(tbl_Customers[[#This Row],[number_vmail_messages]] = 0, "No Usage", IF(tbl_Customers[[#This Row],[number_vmail_messages]] &lt;= 20, "Low Usage", IF(tbl_Customers[[#This Row],[number_vmail_messages]] &lt;= 40, "Medium Usgae", "High Usage")))</f>
        <v>No Usage</v>
      </c>
      <c r="AD103" t="str">
        <f>IF(tbl_Customers[[#This Row],[total_day_minutes]]&lt;=150,"Low Usage", IF(tbl_Customers[[#This Row],[total_day_minutes]]&lt;=200,"Medium Usage", IF(tbl_Customers[[#This Row],[total_day_minutes]]&lt;=250,"High Usage","Very High Usage")))</f>
        <v>Medium Usage</v>
      </c>
      <c r="AE103" t="str">
        <f>IF(tbl_Customers[[#This Row],[total_intl_calls]]&lt;=5,"Low Calls", IF(tbl_Customers[[#This Row],[total_intl_calls]]&lt;=10, "Medium Calls", "High Calls"))</f>
        <v>Low Calls</v>
      </c>
      <c r="AF1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3" s="36" t="str">
        <f>IF(tbl_Customers[[#This Row],[Churn_Risk_Score]]&gt;=10,"High Risk", IF(tbl_Customers[[#This Row],[Churn_Risk_Score]]&gt;=5,"Medium Risk","Low Risk"))</f>
        <v>Low Risk</v>
      </c>
    </row>
    <row r="104" spans="1:33" x14ac:dyDescent="0.35">
      <c r="A104">
        <v>103</v>
      </c>
      <c r="B104" t="s">
        <v>67</v>
      </c>
      <c r="C104">
        <v>193</v>
      </c>
      <c r="D104" t="s">
        <v>21</v>
      </c>
      <c r="E104" t="s">
        <v>22</v>
      </c>
      <c r="F104" t="s">
        <v>22</v>
      </c>
      <c r="G104">
        <v>0</v>
      </c>
      <c r="H104">
        <v>170.9</v>
      </c>
      <c r="I104">
        <v>124</v>
      </c>
      <c r="J104">
        <v>29.05</v>
      </c>
      <c r="K104">
        <v>132.30000000000001</v>
      </c>
      <c r="L104">
        <v>95</v>
      </c>
      <c r="M104">
        <v>11.25</v>
      </c>
      <c r="N104">
        <v>112.9</v>
      </c>
      <c r="O104">
        <v>89</v>
      </c>
      <c r="P104">
        <v>5.08</v>
      </c>
      <c r="Q104">
        <v>11.6</v>
      </c>
      <c r="R104">
        <v>3</v>
      </c>
      <c r="S104">
        <v>3.13</v>
      </c>
      <c r="T104">
        <v>1</v>
      </c>
      <c r="U104" t="s">
        <v>22</v>
      </c>
      <c r="V104">
        <f>IF(tbl_Customers[[#This Row],[churn]] = "yes", 1, 0)</f>
        <v>0</v>
      </c>
      <c r="W104" t="str">
        <f>IF(tbl_Customers[[#This Row],[number_customer_service_calls]] &lt;= 1, "0-1 Calls", IF(tbl_Customers[[#This Row],[number_customer_service_calls]] &lt;= 3, "2-3 Calls", IF(tbl_Customers[[#This Row],[number_customer_service_calls]] &lt;=5, "4-5 Calls", "6+ Calls")))</f>
        <v>0-1 Calls</v>
      </c>
      <c r="X104" t="str">
        <f>IF(tbl_Customers[[#This Row],[account_length]] &lt;= 50, "0-50", IF(tbl_Customers[[#This Row],[account_length]] &lt;=100, "51-100", IF(tbl_Customers[[#This Row],[account_length]] &lt;= 150, "101-150", "151+")))</f>
        <v>151+</v>
      </c>
      <c r="Y104" t="str">
        <f>IF(tbl_Customers[[#This Row],[total_intl_charge]] &lt;= 3, "Low Charges", "High Charges")</f>
        <v>High Charges</v>
      </c>
      <c r="Z104" t="str">
        <f>IF(tbl_Customers[[#This Row],[total_eve_calls]]&lt;=80,"Low Calls",
IF(tbl_Customers[[#This Row],[total_eve_calls]]&lt;=120,"Medium Calls","High Calls"))</f>
        <v>Medium Calls</v>
      </c>
      <c r="AA104" t="str">
        <f>IF(tbl_Customers[[#This Row],[total_eve_charge]]&lt;=15,"Low Charges",
IF(tbl_Customers[[#This Row],[total_eve_charge]]&lt;=20,"Medium Charges","High Charges"))</f>
        <v>Low Charges</v>
      </c>
      <c r="AB1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 t="str">
        <f>IF(tbl_Customers[[#This Row],[number_vmail_messages]] = 0, "No Usage", IF(tbl_Customers[[#This Row],[number_vmail_messages]] &lt;= 20, "Low Usage", IF(tbl_Customers[[#This Row],[number_vmail_messages]] &lt;= 40, "Medium Usgae", "High Usage")))</f>
        <v>No Usage</v>
      </c>
      <c r="AD104" t="str">
        <f>IF(tbl_Customers[[#This Row],[total_day_minutes]]&lt;=150,"Low Usage", IF(tbl_Customers[[#This Row],[total_day_minutes]]&lt;=200,"Medium Usage", IF(tbl_Customers[[#This Row],[total_day_minutes]]&lt;=250,"High Usage","Very High Usage")))</f>
        <v>Medium Usage</v>
      </c>
      <c r="AE104" t="str">
        <f>IF(tbl_Customers[[#This Row],[total_intl_calls]]&lt;=5,"Low Calls", IF(tbl_Customers[[#This Row],[total_intl_calls]]&lt;=10, "Medium Calls", "High Calls"))</f>
        <v>Low Calls</v>
      </c>
      <c r="AF1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4" s="36" t="str">
        <f>IF(tbl_Customers[[#This Row],[Churn_Risk_Score]]&gt;=10,"High Risk", IF(tbl_Customers[[#This Row],[Churn_Risk_Score]]&gt;=5,"Medium Risk","Low Risk"))</f>
        <v>Low Risk</v>
      </c>
    </row>
    <row r="105" spans="1:33" x14ac:dyDescent="0.35">
      <c r="A105">
        <v>104</v>
      </c>
      <c r="B105" t="s">
        <v>62</v>
      </c>
      <c r="C105">
        <v>130</v>
      </c>
      <c r="D105" t="s">
        <v>28</v>
      </c>
      <c r="E105" t="s">
        <v>22</v>
      </c>
      <c r="F105" t="s">
        <v>22</v>
      </c>
      <c r="G105">
        <v>0</v>
      </c>
      <c r="H105">
        <v>154.19999999999999</v>
      </c>
      <c r="I105">
        <v>119</v>
      </c>
      <c r="J105">
        <v>26.21</v>
      </c>
      <c r="K105">
        <v>110.2</v>
      </c>
      <c r="L105">
        <v>98</v>
      </c>
      <c r="M105">
        <v>9.3699999999999992</v>
      </c>
      <c r="N105">
        <v>227.4</v>
      </c>
      <c r="O105">
        <v>117</v>
      </c>
      <c r="P105">
        <v>10.23</v>
      </c>
      <c r="Q105">
        <v>9.1999999999999993</v>
      </c>
      <c r="R105">
        <v>5</v>
      </c>
      <c r="S105">
        <v>2.48</v>
      </c>
      <c r="T105">
        <v>2</v>
      </c>
      <c r="U105" t="s">
        <v>22</v>
      </c>
      <c r="V105">
        <f>IF(tbl_Customers[[#This Row],[churn]] = "yes", 1, 0)</f>
        <v>0</v>
      </c>
      <c r="W105" t="str">
        <f>IF(tbl_Customers[[#This Row],[number_customer_service_calls]] &lt;= 1, "0-1 Calls", IF(tbl_Customers[[#This Row],[number_customer_service_calls]] &lt;= 3, "2-3 Calls", IF(tbl_Customers[[#This Row],[number_customer_service_calls]] &lt;=5, "4-5 Calls", "6+ Calls")))</f>
        <v>2-3 Calls</v>
      </c>
      <c r="X105" t="str">
        <f>IF(tbl_Customers[[#This Row],[account_length]] &lt;= 50, "0-50", IF(tbl_Customers[[#This Row],[account_length]] &lt;=100, "51-100", IF(tbl_Customers[[#This Row],[account_length]] &lt;= 150, "101-150", "151+")))</f>
        <v>101-150</v>
      </c>
      <c r="Y105" t="str">
        <f>IF(tbl_Customers[[#This Row],[total_intl_charge]] &lt;= 3, "Low Charges", "High Charges")</f>
        <v>Low Charges</v>
      </c>
      <c r="Z105" t="str">
        <f>IF(tbl_Customers[[#This Row],[total_eve_calls]]&lt;=80,"Low Calls",
IF(tbl_Customers[[#This Row],[total_eve_calls]]&lt;=120,"Medium Calls","High Calls"))</f>
        <v>Medium Calls</v>
      </c>
      <c r="AA105" t="str">
        <f>IF(tbl_Customers[[#This Row],[total_eve_charge]]&lt;=15,"Low Charges",
IF(tbl_Customers[[#This Row],[total_eve_charge]]&lt;=20,"Medium Charges","High Charges"))</f>
        <v>Low Charges</v>
      </c>
      <c r="AB1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5" t="str">
        <f>IF(tbl_Customers[[#This Row],[number_vmail_messages]] = 0, "No Usage", IF(tbl_Customers[[#This Row],[number_vmail_messages]] &lt;= 20, "Low Usage", IF(tbl_Customers[[#This Row],[number_vmail_messages]] &lt;= 40, "Medium Usgae", "High Usage")))</f>
        <v>No Usage</v>
      </c>
      <c r="AD105" t="str">
        <f>IF(tbl_Customers[[#This Row],[total_day_minutes]]&lt;=150,"Low Usage", IF(tbl_Customers[[#This Row],[total_day_minutes]]&lt;=200,"Medium Usage", IF(tbl_Customers[[#This Row],[total_day_minutes]]&lt;=250,"High Usage","Very High Usage")))</f>
        <v>Medium Usage</v>
      </c>
      <c r="AE105" t="str">
        <f>IF(tbl_Customers[[#This Row],[total_intl_calls]]&lt;=5,"Low Calls", IF(tbl_Customers[[#This Row],[total_intl_calls]]&lt;=10, "Medium Calls", "High Calls"))</f>
        <v>Low Calls</v>
      </c>
      <c r="AF1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 s="36" t="str">
        <f>IF(tbl_Customers[[#This Row],[Churn_Risk_Score]]&gt;=10,"High Risk", IF(tbl_Customers[[#This Row],[Churn_Risk_Score]]&gt;=5,"Medium Risk","Low Risk"))</f>
        <v>Low Risk</v>
      </c>
    </row>
    <row r="106" spans="1:33" x14ac:dyDescent="0.35">
      <c r="A106">
        <v>105</v>
      </c>
      <c r="B106" t="s">
        <v>42</v>
      </c>
      <c r="C106">
        <v>85</v>
      </c>
      <c r="D106" t="s">
        <v>25</v>
      </c>
      <c r="E106" t="s">
        <v>22</v>
      </c>
      <c r="F106" t="s">
        <v>22</v>
      </c>
      <c r="G106">
        <v>0</v>
      </c>
      <c r="H106">
        <v>201.4</v>
      </c>
      <c r="I106">
        <v>52</v>
      </c>
      <c r="J106">
        <v>34.24</v>
      </c>
      <c r="K106">
        <v>229.4</v>
      </c>
      <c r="L106">
        <v>104</v>
      </c>
      <c r="M106">
        <v>19.5</v>
      </c>
      <c r="N106">
        <v>252.5</v>
      </c>
      <c r="O106">
        <v>106</v>
      </c>
      <c r="P106">
        <v>11.36</v>
      </c>
      <c r="Q106">
        <v>12</v>
      </c>
      <c r="R106">
        <v>3</v>
      </c>
      <c r="S106">
        <v>3.24</v>
      </c>
      <c r="T106">
        <v>1</v>
      </c>
      <c r="U106" t="s">
        <v>22</v>
      </c>
      <c r="V106">
        <f>IF(tbl_Customers[[#This Row],[churn]] = "yes", 1, 0)</f>
        <v>0</v>
      </c>
      <c r="W106" t="str">
        <f>IF(tbl_Customers[[#This Row],[number_customer_service_calls]] &lt;= 1, "0-1 Calls", IF(tbl_Customers[[#This Row],[number_customer_service_calls]] &lt;= 3, "2-3 Calls", IF(tbl_Customers[[#This Row],[number_customer_service_calls]] &lt;=5, "4-5 Calls", "6+ Calls")))</f>
        <v>0-1 Calls</v>
      </c>
      <c r="X106" t="str">
        <f>IF(tbl_Customers[[#This Row],[account_length]] &lt;= 50, "0-50", IF(tbl_Customers[[#This Row],[account_length]] &lt;=100, "51-100", IF(tbl_Customers[[#This Row],[account_length]] &lt;= 150, "101-150", "151+")))</f>
        <v>51-100</v>
      </c>
      <c r="Y106" t="str">
        <f>IF(tbl_Customers[[#This Row],[total_intl_charge]] &lt;= 3, "Low Charges", "High Charges")</f>
        <v>High Charges</v>
      </c>
      <c r="Z106" t="str">
        <f>IF(tbl_Customers[[#This Row],[total_eve_calls]]&lt;=80,"Low Calls",
IF(tbl_Customers[[#This Row],[total_eve_calls]]&lt;=120,"Medium Calls","High Calls"))</f>
        <v>Medium Calls</v>
      </c>
      <c r="AA106" t="str">
        <f>IF(tbl_Customers[[#This Row],[total_eve_charge]]&lt;=15,"Low Charges",
IF(tbl_Customers[[#This Row],[total_eve_charge]]&lt;=20,"Medium Charges","High Charges"))</f>
        <v>Medium Charges</v>
      </c>
      <c r="AB1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6" t="str">
        <f>IF(tbl_Customers[[#This Row],[number_vmail_messages]] = 0, "No Usage", IF(tbl_Customers[[#This Row],[number_vmail_messages]] &lt;= 20, "Low Usage", IF(tbl_Customers[[#This Row],[number_vmail_messages]] &lt;= 40, "Medium Usgae", "High Usage")))</f>
        <v>No Usage</v>
      </c>
      <c r="AD106" t="str">
        <f>IF(tbl_Customers[[#This Row],[total_day_minutes]]&lt;=150,"Low Usage", IF(tbl_Customers[[#This Row],[total_day_minutes]]&lt;=200,"Medium Usage", IF(tbl_Customers[[#This Row],[total_day_minutes]]&lt;=250,"High Usage","Very High Usage")))</f>
        <v>High Usage</v>
      </c>
      <c r="AE106" t="str">
        <f>IF(tbl_Customers[[#This Row],[total_intl_calls]]&lt;=5,"Low Calls", IF(tbl_Customers[[#This Row],[total_intl_calls]]&lt;=10, "Medium Calls", "High Calls"))</f>
        <v>Low Calls</v>
      </c>
      <c r="AF1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6" s="36" t="str">
        <f>IF(tbl_Customers[[#This Row],[Churn_Risk_Score]]&gt;=10,"High Risk", IF(tbl_Customers[[#This Row],[Churn_Risk_Score]]&gt;=5,"Medium Risk","Low Risk"))</f>
        <v>Low Risk</v>
      </c>
    </row>
    <row r="107" spans="1:33" x14ac:dyDescent="0.35">
      <c r="A107">
        <v>106</v>
      </c>
      <c r="B107" t="s">
        <v>67</v>
      </c>
      <c r="C107">
        <v>162</v>
      </c>
      <c r="D107" t="s">
        <v>21</v>
      </c>
      <c r="E107" t="s">
        <v>22</v>
      </c>
      <c r="F107" t="s">
        <v>22</v>
      </c>
      <c r="G107">
        <v>0</v>
      </c>
      <c r="H107">
        <v>70.7</v>
      </c>
      <c r="I107">
        <v>108</v>
      </c>
      <c r="J107">
        <v>12.02</v>
      </c>
      <c r="K107">
        <v>157.5</v>
      </c>
      <c r="L107">
        <v>87</v>
      </c>
      <c r="M107">
        <v>13.39</v>
      </c>
      <c r="N107">
        <v>154.80000000000001</v>
      </c>
      <c r="O107">
        <v>82</v>
      </c>
      <c r="P107">
        <v>6.97</v>
      </c>
      <c r="Q107">
        <v>9.1</v>
      </c>
      <c r="R107">
        <v>3</v>
      </c>
      <c r="S107">
        <v>2.46</v>
      </c>
      <c r="T107">
        <v>4</v>
      </c>
      <c r="U107" t="s">
        <v>23</v>
      </c>
      <c r="V107">
        <f>IF(tbl_Customers[[#This Row],[churn]] = "yes", 1, 0)</f>
        <v>1</v>
      </c>
      <c r="W107" t="str">
        <f>IF(tbl_Customers[[#This Row],[number_customer_service_calls]] &lt;= 1, "0-1 Calls", IF(tbl_Customers[[#This Row],[number_customer_service_calls]] &lt;= 3, "2-3 Calls", IF(tbl_Customers[[#This Row],[number_customer_service_calls]] &lt;=5, "4-5 Calls", "6+ Calls")))</f>
        <v>4-5 Calls</v>
      </c>
      <c r="X107" t="str">
        <f>IF(tbl_Customers[[#This Row],[account_length]] &lt;= 50, "0-50", IF(tbl_Customers[[#This Row],[account_length]] &lt;=100, "51-100", IF(tbl_Customers[[#This Row],[account_length]] &lt;= 150, "101-150", "151+")))</f>
        <v>151+</v>
      </c>
      <c r="Y107" t="str">
        <f>IF(tbl_Customers[[#This Row],[total_intl_charge]] &lt;= 3, "Low Charges", "High Charges")</f>
        <v>Low Charges</v>
      </c>
      <c r="Z107" t="str">
        <f>IF(tbl_Customers[[#This Row],[total_eve_calls]]&lt;=80,"Low Calls",
IF(tbl_Customers[[#This Row],[total_eve_calls]]&lt;=120,"Medium Calls","High Calls"))</f>
        <v>Medium Calls</v>
      </c>
      <c r="AA107" t="str">
        <f>IF(tbl_Customers[[#This Row],[total_eve_charge]]&lt;=15,"Low Charges",
IF(tbl_Customers[[#This Row],[total_eve_charge]]&lt;=20,"Medium Charges","High Charges"))</f>
        <v>Low Charges</v>
      </c>
      <c r="AB1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7" t="str">
        <f>IF(tbl_Customers[[#This Row],[number_vmail_messages]] = 0, "No Usage", IF(tbl_Customers[[#This Row],[number_vmail_messages]] &lt;= 20, "Low Usage", IF(tbl_Customers[[#This Row],[number_vmail_messages]] &lt;= 40, "Medium Usgae", "High Usage")))</f>
        <v>No Usage</v>
      </c>
      <c r="AD107" t="str">
        <f>IF(tbl_Customers[[#This Row],[total_day_minutes]]&lt;=150,"Low Usage", IF(tbl_Customers[[#This Row],[total_day_minutes]]&lt;=200,"Medium Usage", IF(tbl_Customers[[#This Row],[total_day_minutes]]&lt;=250,"High Usage","Very High Usage")))</f>
        <v>Low Usage</v>
      </c>
      <c r="AE107" t="str">
        <f>IF(tbl_Customers[[#This Row],[total_intl_calls]]&lt;=5,"Low Calls", IF(tbl_Customers[[#This Row],[total_intl_calls]]&lt;=10, "Medium Calls", "High Calls"))</f>
        <v>Low Calls</v>
      </c>
      <c r="AF1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7" s="36" t="str">
        <f>IF(tbl_Customers[[#This Row],[Churn_Risk_Score]]&gt;=10,"High Risk", IF(tbl_Customers[[#This Row],[Churn_Risk_Score]]&gt;=5,"Medium Risk","Low Risk"))</f>
        <v>Medium Risk</v>
      </c>
    </row>
    <row r="108" spans="1:33" x14ac:dyDescent="0.35">
      <c r="A108">
        <v>107</v>
      </c>
      <c r="B108" t="s">
        <v>67</v>
      </c>
      <c r="C108">
        <v>61</v>
      </c>
      <c r="D108" t="s">
        <v>28</v>
      </c>
      <c r="E108" t="s">
        <v>22</v>
      </c>
      <c r="F108" t="s">
        <v>23</v>
      </c>
      <c r="G108">
        <v>27</v>
      </c>
      <c r="H108">
        <v>187.5</v>
      </c>
      <c r="I108">
        <v>124</v>
      </c>
      <c r="J108">
        <v>31.88</v>
      </c>
      <c r="K108">
        <v>146.6</v>
      </c>
      <c r="L108">
        <v>103</v>
      </c>
      <c r="M108">
        <v>12.46</v>
      </c>
      <c r="N108">
        <v>225.7</v>
      </c>
      <c r="O108">
        <v>129</v>
      </c>
      <c r="P108">
        <v>10.16</v>
      </c>
      <c r="Q108">
        <v>6.4</v>
      </c>
      <c r="R108">
        <v>6</v>
      </c>
      <c r="S108">
        <v>1.73</v>
      </c>
      <c r="T108">
        <v>4</v>
      </c>
      <c r="U108" t="s">
        <v>23</v>
      </c>
      <c r="V108">
        <f>IF(tbl_Customers[[#This Row],[churn]] = "yes", 1, 0)</f>
        <v>1</v>
      </c>
      <c r="W108" t="str">
        <f>IF(tbl_Customers[[#This Row],[number_customer_service_calls]] &lt;= 1, "0-1 Calls", IF(tbl_Customers[[#This Row],[number_customer_service_calls]] &lt;= 3, "2-3 Calls", IF(tbl_Customers[[#This Row],[number_customer_service_calls]] &lt;=5, "4-5 Calls", "6+ Calls")))</f>
        <v>4-5 Calls</v>
      </c>
      <c r="X108" t="str">
        <f>IF(tbl_Customers[[#This Row],[account_length]] &lt;= 50, "0-50", IF(tbl_Customers[[#This Row],[account_length]] &lt;=100, "51-100", IF(tbl_Customers[[#This Row],[account_length]] &lt;= 150, "101-150", "151+")))</f>
        <v>51-100</v>
      </c>
      <c r="Y108" t="str">
        <f>IF(tbl_Customers[[#This Row],[total_intl_charge]] &lt;= 3, "Low Charges", "High Charges")</f>
        <v>Low Charges</v>
      </c>
      <c r="Z108" t="str">
        <f>IF(tbl_Customers[[#This Row],[total_eve_calls]]&lt;=80,"Low Calls",
IF(tbl_Customers[[#This Row],[total_eve_calls]]&lt;=120,"Medium Calls","High Calls"))</f>
        <v>Medium Calls</v>
      </c>
      <c r="AA108" t="str">
        <f>IF(tbl_Customers[[#This Row],[total_eve_charge]]&lt;=15,"Low Charges",
IF(tbl_Customers[[#This Row],[total_eve_charge]]&lt;=20,"Medium Charges","High Charges"))</f>
        <v>Low Charges</v>
      </c>
      <c r="AB1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8" t="str">
        <f>IF(tbl_Customers[[#This Row],[number_vmail_messages]] = 0, "No Usage", IF(tbl_Customers[[#This Row],[number_vmail_messages]] &lt;= 20, "Low Usage", IF(tbl_Customers[[#This Row],[number_vmail_messages]] &lt;= 40, "Medium Usgae", "High Usage")))</f>
        <v>Medium Usgae</v>
      </c>
      <c r="AD108" t="str">
        <f>IF(tbl_Customers[[#This Row],[total_day_minutes]]&lt;=150,"Low Usage", IF(tbl_Customers[[#This Row],[total_day_minutes]]&lt;=200,"Medium Usage", IF(tbl_Customers[[#This Row],[total_day_minutes]]&lt;=250,"High Usage","Very High Usage")))</f>
        <v>Medium Usage</v>
      </c>
      <c r="AE108" t="str">
        <f>IF(tbl_Customers[[#This Row],[total_intl_calls]]&lt;=5,"Low Calls", IF(tbl_Customers[[#This Row],[total_intl_calls]]&lt;=10, "Medium Calls", "High Calls"))</f>
        <v>Medium Calls</v>
      </c>
      <c r="AF1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8" s="36" t="str">
        <f>IF(tbl_Customers[[#This Row],[Churn_Risk_Score]]&gt;=10,"High Risk", IF(tbl_Customers[[#This Row],[Churn_Risk_Score]]&gt;=5,"Medium Risk","Low Risk"))</f>
        <v>Low Risk</v>
      </c>
    </row>
    <row r="109" spans="1:33" x14ac:dyDescent="0.35">
      <c r="A109">
        <v>108</v>
      </c>
      <c r="B109" t="s">
        <v>39</v>
      </c>
      <c r="C109">
        <v>92</v>
      </c>
      <c r="D109" t="s">
        <v>25</v>
      </c>
      <c r="E109" t="s">
        <v>22</v>
      </c>
      <c r="F109" t="s">
        <v>22</v>
      </c>
      <c r="G109">
        <v>0</v>
      </c>
      <c r="H109">
        <v>91.7</v>
      </c>
      <c r="I109">
        <v>90</v>
      </c>
      <c r="J109">
        <v>15.59</v>
      </c>
      <c r="K109">
        <v>193.7</v>
      </c>
      <c r="L109">
        <v>123</v>
      </c>
      <c r="M109">
        <v>16.46</v>
      </c>
      <c r="N109">
        <v>175</v>
      </c>
      <c r="O109">
        <v>86</v>
      </c>
      <c r="P109">
        <v>7.88</v>
      </c>
      <c r="Q109">
        <v>9.1999999999999993</v>
      </c>
      <c r="R109">
        <v>4</v>
      </c>
      <c r="S109">
        <v>2.48</v>
      </c>
      <c r="T109">
        <v>2</v>
      </c>
      <c r="U109" t="s">
        <v>22</v>
      </c>
      <c r="V109">
        <f>IF(tbl_Customers[[#This Row],[churn]] = "yes", 1, 0)</f>
        <v>0</v>
      </c>
      <c r="W109" t="str">
        <f>IF(tbl_Customers[[#This Row],[number_customer_service_calls]] &lt;= 1, "0-1 Calls", IF(tbl_Customers[[#This Row],[number_customer_service_calls]] &lt;= 3, "2-3 Calls", IF(tbl_Customers[[#This Row],[number_customer_service_calls]] &lt;=5, "4-5 Calls", "6+ Calls")))</f>
        <v>2-3 Calls</v>
      </c>
      <c r="X109" t="str">
        <f>IF(tbl_Customers[[#This Row],[account_length]] &lt;= 50, "0-50", IF(tbl_Customers[[#This Row],[account_length]] &lt;=100, "51-100", IF(tbl_Customers[[#This Row],[account_length]] &lt;= 150, "101-150", "151+")))</f>
        <v>51-100</v>
      </c>
      <c r="Y109" t="str">
        <f>IF(tbl_Customers[[#This Row],[total_intl_charge]] &lt;= 3, "Low Charges", "High Charges")</f>
        <v>Low Charges</v>
      </c>
      <c r="Z109" t="str">
        <f>IF(tbl_Customers[[#This Row],[total_eve_calls]]&lt;=80,"Low Calls",
IF(tbl_Customers[[#This Row],[total_eve_calls]]&lt;=120,"Medium Calls","High Calls"))</f>
        <v>High Calls</v>
      </c>
      <c r="AA109" t="str">
        <f>IF(tbl_Customers[[#This Row],[total_eve_charge]]&lt;=15,"Low Charges",
IF(tbl_Customers[[#This Row],[total_eve_charge]]&lt;=20,"Medium Charges","High Charges"))</f>
        <v>Medium Charges</v>
      </c>
      <c r="AB1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9" t="str">
        <f>IF(tbl_Customers[[#This Row],[number_vmail_messages]] = 0, "No Usage", IF(tbl_Customers[[#This Row],[number_vmail_messages]] &lt;= 20, "Low Usage", IF(tbl_Customers[[#This Row],[number_vmail_messages]] &lt;= 40, "Medium Usgae", "High Usage")))</f>
        <v>No Usage</v>
      </c>
      <c r="AD109" t="str">
        <f>IF(tbl_Customers[[#This Row],[total_day_minutes]]&lt;=150,"Low Usage", IF(tbl_Customers[[#This Row],[total_day_minutes]]&lt;=200,"Medium Usage", IF(tbl_Customers[[#This Row],[total_day_minutes]]&lt;=250,"High Usage","Very High Usage")))</f>
        <v>Low Usage</v>
      </c>
      <c r="AE109" t="str">
        <f>IF(tbl_Customers[[#This Row],[total_intl_calls]]&lt;=5,"Low Calls", IF(tbl_Customers[[#This Row],[total_intl_calls]]&lt;=10, "Medium Calls", "High Calls"))</f>
        <v>Low Calls</v>
      </c>
      <c r="AF1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 s="36" t="str">
        <f>IF(tbl_Customers[[#This Row],[Churn_Risk_Score]]&gt;=10,"High Risk", IF(tbl_Customers[[#This Row],[Churn_Risk_Score]]&gt;=5,"Medium Risk","Low Risk"))</f>
        <v>Low Risk</v>
      </c>
    </row>
    <row r="110" spans="1:33" x14ac:dyDescent="0.35">
      <c r="A110">
        <v>109</v>
      </c>
      <c r="B110" t="s">
        <v>69</v>
      </c>
      <c r="C110">
        <v>90</v>
      </c>
      <c r="D110" t="s">
        <v>21</v>
      </c>
      <c r="E110" t="s">
        <v>22</v>
      </c>
      <c r="F110" t="s">
        <v>22</v>
      </c>
      <c r="G110">
        <v>0</v>
      </c>
      <c r="H110">
        <v>145.5</v>
      </c>
      <c r="I110">
        <v>92</v>
      </c>
      <c r="J110">
        <v>24.74</v>
      </c>
      <c r="K110">
        <v>217.7</v>
      </c>
      <c r="L110">
        <v>114</v>
      </c>
      <c r="M110">
        <v>18.5</v>
      </c>
      <c r="N110">
        <v>146.9</v>
      </c>
      <c r="O110">
        <v>123</v>
      </c>
      <c r="P110">
        <v>6.61</v>
      </c>
      <c r="Q110">
        <v>10.9</v>
      </c>
      <c r="R110">
        <v>2</v>
      </c>
      <c r="S110">
        <v>2.94</v>
      </c>
      <c r="T110">
        <v>3</v>
      </c>
      <c r="U110" t="s">
        <v>22</v>
      </c>
      <c r="V110">
        <f>IF(tbl_Customers[[#This Row],[churn]] = "yes", 1, 0)</f>
        <v>0</v>
      </c>
      <c r="W110" t="str">
        <f>IF(tbl_Customers[[#This Row],[number_customer_service_calls]] &lt;= 1, "0-1 Calls", IF(tbl_Customers[[#This Row],[number_customer_service_calls]] &lt;= 3, "2-3 Calls", IF(tbl_Customers[[#This Row],[number_customer_service_calls]] &lt;=5, "4-5 Calls", "6+ Calls")))</f>
        <v>2-3 Calls</v>
      </c>
      <c r="X110" t="str">
        <f>IF(tbl_Customers[[#This Row],[account_length]] &lt;= 50, "0-50", IF(tbl_Customers[[#This Row],[account_length]] &lt;=100, "51-100", IF(tbl_Customers[[#This Row],[account_length]] &lt;= 150, "101-150", "151+")))</f>
        <v>51-100</v>
      </c>
      <c r="Y110" t="str">
        <f>IF(tbl_Customers[[#This Row],[total_intl_charge]] &lt;= 3, "Low Charges", "High Charges")</f>
        <v>Low Charges</v>
      </c>
      <c r="Z110" t="str">
        <f>IF(tbl_Customers[[#This Row],[total_eve_calls]]&lt;=80,"Low Calls",
IF(tbl_Customers[[#This Row],[total_eve_calls]]&lt;=120,"Medium Calls","High Calls"))</f>
        <v>Medium Calls</v>
      </c>
      <c r="AA110" t="str">
        <f>IF(tbl_Customers[[#This Row],[total_eve_charge]]&lt;=15,"Low Charges",
IF(tbl_Customers[[#This Row],[total_eve_charge]]&lt;=20,"Medium Charges","High Charges"))</f>
        <v>Medium Charges</v>
      </c>
      <c r="AB1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0" t="str">
        <f>IF(tbl_Customers[[#This Row],[number_vmail_messages]] = 0, "No Usage", IF(tbl_Customers[[#This Row],[number_vmail_messages]] &lt;= 20, "Low Usage", IF(tbl_Customers[[#This Row],[number_vmail_messages]] &lt;= 40, "Medium Usgae", "High Usage")))</f>
        <v>No Usage</v>
      </c>
      <c r="AD110" t="str">
        <f>IF(tbl_Customers[[#This Row],[total_day_minutes]]&lt;=150,"Low Usage", IF(tbl_Customers[[#This Row],[total_day_minutes]]&lt;=200,"Medium Usage", IF(tbl_Customers[[#This Row],[total_day_minutes]]&lt;=250,"High Usage","Very High Usage")))</f>
        <v>Low Usage</v>
      </c>
      <c r="AE110" t="str">
        <f>IF(tbl_Customers[[#This Row],[total_intl_calls]]&lt;=5,"Low Calls", IF(tbl_Customers[[#This Row],[total_intl_calls]]&lt;=10, "Medium Calls", "High Calls"))</f>
        <v>Low Calls</v>
      </c>
      <c r="AF1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 s="36" t="str">
        <f>IF(tbl_Customers[[#This Row],[Churn_Risk_Score]]&gt;=10,"High Risk", IF(tbl_Customers[[#This Row],[Churn_Risk_Score]]&gt;=5,"Medium Risk","Low Risk"))</f>
        <v>Low Risk</v>
      </c>
    </row>
    <row r="111" spans="1:33" x14ac:dyDescent="0.35">
      <c r="A111">
        <v>110</v>
      </c>
      <c r="B111" t="s">
        <v>56</v>
      </c>
      <c r="C111">
        <v>75</v>
      </c>
      <c r="D111" t="s">
        <v>25</v>
      </c>
      <c r="E111" t="s">
        <v>22</v>
      </c>
      <c r="F111" t="s">
        <v>22</v>
      </c>
      <c r="G111">
        <v>0</v>
      </c>
      <c r="H111">
        <v>166.3</v>
      </c>
      <c r="I111">
        <v>125</v>
      </c>
      <c r="J111">
        <v>28.27</v>
      </c>
      <c r="K111">
        <v>158.19999999999999</v>
      </c>
      <c r="L111">
        <v>86</v>
      </c>
      <c r="M111">
        <v>13.45</v>
      </c>
      <c r="N111">
        <v>256.7</v>
      </c>
      <c r="O111">
        <v>80</v>
      </c>
      <c r="P111">
        <v>11.55</v>
      </c>
      <c r="Q111">
        <v>6.1</v>
      </c>
      <c r="R111">
        <v>5</v>
      </c>
      <c r="S111">
        <v>1.65</v>
      </c>
      <c r="T111">
        <v>1</v>
      </c>
      <c r="U111" t="s">
        <v>22</v>
      </c>
      <c r="V111">
        <f>IF(tbl_Customers[[#This Row],[churn]] = "yes", 1, 0)</f>
        <v>0</v>
      </c>
      <c r="W111" t="str">
        <f>IF(tbl_Customers[[#This Row],[number_customer_service_calls]] &lt;= 1, "0-1 Calls", IF(tbl_Customers[[#This Row],[number_customer_service_calls]] &lt;= 3, "2-3 Calls", IF(tbl_Customers[[#This Row],[number_customer_service_calls]] &lt;=5, "4-5 Calls", "6+ Calls")))</f>
        <v>0-1 Calls</v>
      </c>
      <c r="X111" t="str">
        <f>IF(tbl_Customers[[#This Row],[account_length]] &lt;= 50, "0-50", IF(tbl_Customers[[#This Row],[account_length]] &lt;=100, "51-100", IF(tbl_Customers[[#This Row],[account_length]] &lt;= 150, "101-150", "151+")))</f>
        <v>51-100</v>
      </c>
      <c r="Y111" t="str">
        <f>IF(tbl_Customers[[#This Row],[total_intl_charge]] &lt;= 3, "Low Charges", "High Charges")</f>
        <v>Low Charges</v>
      </c>
      <c r="Z111" t="str">
        <f>IF(tbl_Customers[[#This Row],[total_eve_calls]]&lt;=80,"Low Calls",
IF(tbl_Customers[[#This Row],[total_eve_calls]]&lt;=120,"Medium Calls","High Calls"))</f>
        <v>Medium Calls</v>
      </c>
      <c r="AA111" t="str">
        <f>IF(tbl_Customers[[#This Row],[total_eve_charge]]&lt;=15,"Low Charges",
IF(tbl_Customers[[#This Row],[total_eve_charge]]&lt;=20,"Medium Charges","High Charges"))</f>
        <v>Low Charges</v>
      </c>
      <c r="AB1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 t="str">
        <f>IF(tbl_Customers[[#This Row],[number_vmail_messages]] = 0, "No Usage", IF(tbl_Customers[[#This Row],[number_vmail_messages]] &lt;= 20, "Low Usage", IF(tbl_Customers[[#This Row],[number_vmail_messages]] &lt;= 40, "Medium Usgae", "High Usage")))</f>
        <v>No Usage</v>
      </c>
      <c r="AD111" t="str">
        <f>IF(tbl_Customers[[#This Row],[total_day_minutes]]&lt;=150,"Low Usage", IF(tbl_Customers[[#This Row],[total_day_minutes]]&lt;=200,"Medium Usage", IF(tbl_Customers[[#This Row],[total_day_minutes]]&lt;=250,"High Usage","Very High Usage")))</f>
        <v>Medium Usage</v>
      </c>
      <c r="AE111" t="str">
        <f>IF(tbl_Customers[[#This Row],[total_intl_calls]]&lt;=5,"Low Calls", IF(tbl_Customers[[#This Row],[total_intl_calls]]&lt;=10, "Medium Calls", "High Calls"))</f>
        <v>Low Calls</v>
      </c>
      <c r="AF1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 s="36" t="str">
        <f>IF(tbl_Customers[[#This Row],[Churn_Risk_Score]]&gt;=10,"High Risk", IF(tbl_Customers[[#This Row],[Churn_Risk_Score]]&gt;=5,"Medium Risk","Low Risk"))</f>
        <v>Low Risk</v>
      </c>
    </row>
    <row r="112" spans="1:33" x14ac:dyDescent="0.35">
      <c r="A112">
        <v>111</v>
      </c>
      <c r="B112" t="s">
        <v>24</v>
      </c>
      <c r="C112">
        <v>78</v>
      </c>
      <c r="D112" t="s">
        <v>21</v>
      </c>
      <c r="E112" t="s">
        <v>22</v>
      </c>
      <c r="F112" t="s">
        <v>22</v>
      </c>
      <c r="G112">
        <v>0</v>
      </c>
      <c r="H112">
        <v>231</v>
      </c>
      <c r="I112">
        <v>115</v>
      </c>
      <c r="J112">
        <v>39.270000000000003</v>
      </c>
      <c r="K112">
        <v>230.4</v>
      </c>
      <c r="L112">
        <v>140</v>
      </c>
      <c r="M112">
        <v>19.579999999999998</v>
      </c>
      <c r="N112">
        <v>261.39999999999998</v>
      </c>
      <c r="O112">
        <v>120</v>
      </c>
      <c r="P112">
        <v>11.76</v>
      </c>
      <c r="Q112">
        <v>9.5</v>
      </c>
      <c r="R112">
        <v>3</v>
      </c>
      <c r="S112">
        <v>2.57</v>
      </c>
      <c r="T112">
        <v>1</v>
      </c>
      <c r="U112" t="s">
        <v>22</v>
      </c>
      <c r="V112">
        <f>IF(tbl_Customers[[#This Row],[churn]] = "yes", 1, 0)</f>
        <v>0</v>
      </c>
      <c r="W112" t="str">
        <f>IF(tbl_Customers[[#This Row],[number_customer_service_calls]] &lt;= 1, "0-1 Calls", IF(tbl_Customers[[#This Row],[number_customer_service_calls]] &lt;= 3, "2-3 Calls", IF(tbl_Customers[[#This Row],[number_customer_service_calls]] &lt;=5, "4-5 Calls", "6+ Calls")))</f>
        <v>0-1 Calls</v>
      </c>
      <c r="X112" t="str">
        <f>IF(tbl_Customers[[#This Row],[account_length]] &lt;= 50, "0-50", IF(tbl_Customers[[#This Row],[account_length]] &lt;=100, "51-100", IF(tbl_Customers[[#This Row],[account_length]] &lt;= 150, "101-150", "151+")))</f>
        <v>51-100</v>
      </c>
      <c r="Y112" t="str">
        <f>IF(tbl_Customers[[#This Row],[total_intl_charge]] &lt;= 3, "Low Charges", "High Charges")</f>
        <v>Low Charges</v>
      </c>
      <c r="Z112" t="str">
        <f>IF(tbl_Customers[[#This Row],[total_eve_calls]]&lt;=80,"Low Calls",
IF(tbl_Customers[[#This Row],[total_eve_calls]]&lt;=120,"Medium Calls","High Calls"))</f>
        <v>High Calls</v>
      </c>
      <c r="AA112" t="str">
        <f>IF(tbl_Customers[[#This Row],[total_eve_charge]]&lt;=15,"Low Charges",
IF(tbl_Customers[[#This Row],[total_eve_charge]]&lt;=20,"Medium Charges","High Charges"))</f>
        <v>Medium Charges</v>
      </c>
      <c r="AB1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2" t="str">
        <f>IF(tbl_Customers[[#This Row],[number_vmail_messages]] = 0, "No Usage", IF(tbl_Customers[[#This Row],[number_vmail_messages]] &lt;= 20, "Low Usage", IF(tbl_Customers[[#This Row],[number_vmail_messages]] &lt;= 40, "Medium Usgae", "High Usage")))</f>
        <v>No Usage</v>
      </c>
      <c r="AD112" t="str">
        <f>IF(tbl_Customers[[#This Row],[total_day_minutes]]&lt;=150,"Low Usage", IF(tbl_Customers[[#This Row],[total_day_minutes]]&lt;=200,"Medium Usage", IF(tbl_Customers[[#This Row],[total_day_minutes]]&lt;=250,"High Usage","Very High Usage")))</f>
        <v>High Usage</v>
      </c>
      <c r="AE112" t="str">
        <f>IF(tbl_Customers[[#This Row],[total_intl_calls]]&lt;=5,"Low Calls", IF(tbl_Customers[[#This Row],[total_intl_calls]]&lt;=10, "Medium Calls", "High Calls"))</f>
        <v>Low Calls</v>
      </c>
      <c r="AF1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2" s="36" t="str">
        <f>IF(tbl_Customers[[#This Row],[Churn_Risk_Score]]&gt;=10,"High Risk", IF(tbl_Customers[[#This Row],[Churn_Risk_Score]]&gt;=5,"Medium Risk","Low Risk"))</f>
        <v>Low Risk</v>
      </c>
    </row>
    <row r="113" spans="1:33" x14ac:dyDescent="0.35">
      <c r="A113">
        <v>112</v>
      </c>
      <c r="B113" t="s">
        <v>39</v>
      </c>
      <c r="C113">
        <v>82</v>
      </c>
      <c r="D113" t="s">
        <v>25</v>
      </c>
      <c r="E113" t="s">
        <v>22</v>
      </c>
      <c r="F113" t="s">
        <v>22</v>
      </c>
      <c r="G113">
        <v>0</v>
      </c>
      <c r="H113">
        <v>200.3</v>
      </c>
      <c r="I113">
        <v>96</v>
      </c>
      <c r="J113">
        <v>34.049999999999997</v>
      </c>
      <c r="K113">
        <v>201.2</v>
      </c>
      <c r="L113">
        <v>102</v>
      </c>
      <c r="M113">
        <v>17.100000000000001</v>
      </c>
      <c r="N113">
        <v>206.1</v>
      </c>
      <c r="O113">
        <v>60</v>
      </c>
      <c r="P113">
        <v>9.27</v>
      </c>
      <c r="Q113">
        <v>7.1</v>
      </c>
      <c r="R113">
        <v>1</v>
      </c>
      <c r="S113">
        <v>1.92</v>
      </c>
      <c r="T113">
        <v>4</v>
      </c>
      <c r="U113" t="s">
        <v>22</v>
      </c>
      <c r="V113">
        <f>IF(tbl_Customers[[#This Row],[churn]] = "yes", 1, 0)</f>
        <v>0</v>
      </c>
      <c r="W113" t="str">
        <f>IF(tbl_Customers[[#This Row],[number_customer_service_calls]] &lt;= 1, "0-1 Calls", IF(tbl_Customers[[#This Row],[number_customer_service_calls]] &lt;= 3, "2-3 Calls", IF(tbl_Customers[[#This Row],[number_customer_service_calls]] &lt;=5, "4-5 Calls", "6+ Calls")))</f>
        <v>4-5 Calls</v>
      </c>
      <c r="X113" t="str">
        <f>IF(tbl_Customers[[#This Row],[account_length]] &lt;= 50, "0-50", IF(tbl_Customers[[#This Row],[account_length]] &lt;=100, "51-100", IF(tbl_Customers[[#This Row],[account_length]] &lt;= 150, "101-150", "151+")))</f>
        <v>51-100</v>
      </c>
      <c r="Y113" t="str">
        <f>IF(tbl_Customers[[#This Row],[total_intl_charge]] &lt;= 3, "Low Charges", "High Charges")</f>
        <v>Low Charges</v>
      </c>
      <c r="Z113" t="str">
        <f>IF(tbl_Customers[[#This Row],[total_eve_calls]]&lt;=80,"Low Calls",
IF(tbl_Customers[[#This Row],[total_eve_calls]]&lt;=120,"Medium Calls","High Calls"))</f>
        <v>Medium Calls</v>
      </c>
      <c r="AA113" t="str">
        <f>IF(tbl_Customers[[#This Row],[total_eve_charge]]&lt;=15,"Low Charges",
IF(tbl_Customers[[#This Row],[total_eve_charge]]&lt;=20,"Medium Charges","High Charges"))</f>
        <v>Medium Charges</v>
      </c>
      <c r="AB1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3" t="str">
        <f>IF(tbl_Customers[[#This Row],[number_vmail_messages]] = 0, "No Usage", IF(tbl_Customers[[#This Row],[number_vmail_messages]] &lt;= 20, "Low Usage", IF(tbl_Customers[[#This Row],[number_vmail_messages]] &lt;= 40, "Medium Usgae", "High Usage")))</f>
        <v>No Usage</v>
      </c>
      <c r="AD113" t="str">
        <f>IF(tbl_Customers[[#This Row],[total_day_minutes]]&lt;=150,"Low Usage", IF(tbl_Customers[[#This Row],[total_day_minutes]]&lt;=200,"Medium Usage", IF(tbl_Customers[[#This Row],[total_day_minutes]]&lt;=250,"High Usage","Very High Usage")))</f>
        <v>High Usage</v>
      </c>
      <c r="AE113" t="str">
        <f>IF(tbl_Customers[[#This Row],[total_intl_calls]]&lt;=5,"Low Calls", IF(tbl_Customers[[#This Row],[total_intl_calls]]&lt;=10, "Medium Calls", "High Calls"))</f>
        <v>Low Calls</v>
      </c>
      <c r="AF1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3" s="36" t="str">
        <f>IF(tbl_Customers[[#This Row],[Churn_Risk_Score]]&gt;=10,"High Risk", IF(tbl_Customers[[#This Row],[Churn_Risk_Score]]&gt;=5,"Medium Risk","Low Risk"))</f>
        <v>Medium Risk</v>
      </c>
    </row>
    <row r="114" spans="1:33" x14ac:dyDescent="0.35">
      <c r="A114">
        <v>113</v>
      </c>
      <c r="B114" t="s">
        <v>50</v>
      </c>
      <c r="C114">
        <v>163</v>
      </c>
      <c r="D114" t="s">
        <v>25</v>
      </c>
      <c r="E114" t="s">
        <v>22</v>
      </c>
      <c r="F114" t="s">
        <v>22</v>
      </c>
      <c r="G114">
        <v>0</v>
      </c>
      <c r="H114">
        <v>197</v>
      </c>
      <c r="I114">
        <v>109</v>
      </c>
      <c r="J114">
        <v>33.49</v>
      </c>
      <c r="K114">
        <v>202.6</v>
      </c>
      <c r="L114">
        <v>128</v>
      </c>
      <c r="M114">
        <v>17.22</v>
      </c>
      <c r="N114">
        <v>206.4</v>
      </c>
      <c r="O114">
        <v>80</v>
      </c>
      <c r="P114">
        <v>9.2899999999999991</v>
      </c>
      <c r="Q114">
        <v>9.1</v>
      </c>
      <c r="R114">
        <v>10</v>
      </c>
      <c r="S114">
        <v>2.46</v>
      </c>
      <c r="T114">
        <v>1</v>
      </c>
      <c r="U114" t="s">
        <v>22</v>
      </c>
      <c r="V114">
        <f>IF(tbl_Customers[[#This Row],[churn]] = "yes", 1, 0)</f>
        <v>0</v>
      </c>
      <c r="W114" t="str">
        <f>IF(tbl_Customers[[#This Row],[number_customer_service_calls]] &lt;= 1, "0-1 Calls", IF(tbl_Customers[[#This Row],[number_customer_service_calls]] &lt;= 3, "2-3 Calls", IF(tbl_Customers[[#This Row],[number_customer_service_calls]] &lt;=5, "4-5 Calls", "6+ Calls")))</f>
        <v>0-1 Calls</v>
      </c>
      <c r="X114" t="str">
        <f>IF(tbl_Customers[[#This Row],[account_length]] &lt;= 50, "0-50", IF(tbl_Customers[[#This Row],[account_length]] &lt;=100, "51-100", IF(tbl_Customers[[#This Row],[account_length]] &lt;= 150, "101-150", "151+")))</f>
        <v>151+</v>
      </c>
      <c r="Y114" t="str">
        <f>IF(tbl_Customers[[#This Row],[total_intl_charge]] &lt;= 3, "Low Charges", "High Charges")</f>
        <v>Low Charges</v>
      </c>
      <c r="Z114" t="str">
        <f>IF(tbl_Customers[[#This Row],[total_eve_calls]]&lt;=80,"Low Calls",
IF(tbl_Customers[[#This Row],[total_eve_calls]]&lt;=120,"Medium Calls","High Calls"))</f>
        <v>High Calls</v>
      </c>
      <c r="AA114" t="str">
        <f>IF(tbl_Customers[[#This Row],[total_eve_charge]]&lt;=15,"Low Charges",
IF(tbl_Customers[[#This Row],[total_eve_charge]]&lt;=20,"Medium Charges","High Charges"))</f>
        <v>Medium Charges</v>
      </c>
      <c r="AB1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4" t="str">
        <f>IF(tbl_Customers[[#This Row],[number_vmail_messages]] = 0, "No Usage", IF(tbl_Customers[[#This Row],[number_vmail_messages]] &lt;= 20, "Low Usage", IF(tbl_Customers[[#This Row],[number_vmail_messages]] &lt;= 40, "Medium Usgae", "High Usage")))</f>
        <v>No Usage</v>
      </c>
      <c r="AD114" t="str">
        <f>IF(tbl_Customers[[#This Row],[total_day_minutes]]&lt;=150,"Low Usage", IF(tbl_Customers[[#This Row],[total_day_minutes]]&lt;=200,"Medium Usage", IF(tbl_Customers[[#This Row],[total_day_minutes]]&lt;=250,"High Usage","Very High Usage")))</f>
        <v>Medium Usage</v>
      </c>
      <c r="AE114" t="str">
        <f>IF(tbl_Customers[[#This Row],[total_intl_calls]]&lt;=5,"Low Calls", IF(tbl_Customers[[#This Row],[total_intl_calls]]&lt;=10, "Medium Calls", "High Calls"))</f>
        <v>Medium Calls</v>
      </c>
      <c r="AF1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4" s="36" t="str">
        <f>IF(tbl_Customers[[#This Row],[Churn_Risk_Score]]&gt;=10,"High Risk", IF(tbl_Customers[[#This Row],[Churn_Risk_Score]]&gt;=5,"Medium Risk","Low Risk"))</f>
        <v>Low Risk</v>
      </c>
    </row>
    <row r="115" spans="1:33" x14ac:dyDescent="0.35">
      <c r="A115">
        <v>114</v>
      </c>
      <c r="B115" t="s">
        <v>68</v>
      </c>
      <c r="C115">
        <v>91</v>
      </c>
      <c r="D115" t="s">
        <v>28</v>
      </c>
      <c r="E115" t="s">
        <v>23</v>
      </c>
      <c r="F115" t="s">
        <v>22</v>
      </c>
      <c r="G115">
        <v>0</v>
      </c>
      <c r="H115">
        <v>129.9</v>
      </c>
      <c r="I115">
        <v>112</v>
      </c>
      <c r="J115">
        <v>22.08</v>
      </c>
      <c r="K115">
        <v>173.3</v>
      </c>
      <c r="L115">
        <v>83</v>
      </c>
      <c r="M115">
        <v>14.73</v>
      </c>
      <c r="N115">
        <v>247.2</v>
      </c>
      <c r="O115">
        <v>130</v>
      </c>
      <c r="P115">
        <v>11.12</v>
      </c>
      <c r="Q115">
        <v>11.2</v>
      </c>
      <c r="R115">
        <v>3</v>
      </c>
      <c r="S115">
        <v>3.02</v>
      </c>
      <c r="T115">
        <v>3</v>
      </c>
      <c r="U115" t="s">
        <v>22</v>
      </c>
      <c r="V115">
        <f>IF(tbl_Customers[[#This Row],[churn]] = "yes", 1, 0)</f>
        <v>0</v>
      </c>
      <c r="W115" t="str">
        <f>IF(tbl_Customers[[#This Row],[number_customer_service_calls]] &lt;= 1, "0-1 Calls", IF(tbl_Customers[[#This Row],[number_customer_service_calls]] &lt;= 3, "2-3 Calls", IF(tbl_Customers[[#This Row],[number_customer_service_calls]] &lt;=5, "4-5 Calls", "6+ Calls")))</f>
        <v>2-3 Calls</v>
      </c>
      <c r="X115" t="str">
        <f>IF(tbl_Customers[[#This Row],[account_length]] &lt;= 50, "0-50", IF(tbl_Customers[[#This Row],[account_length]] &lt;=100, "51-100", IF(tbl_Customers[[#This Row],[account_length]] &lt;= 150, "101-150", "151+")))</f>
        <v>51-100</v>
      </c>
      <c r="Y115" t="str">
        <f>IF(tbl_Customers[[#This Row],[total_intl_charge]] &lt;= 3, "Low Charges", "High Charges")</f>
        <v>High Charges</v>
      </c>
      <c r="Z115" t="str">
        <f>IF(tbl_Customers[[#This Row],[total_eve_calls]]&lt;=80,"Low Calls",
IF(tbl_Customers[[#This Row],[total_eve_calls]]&lt;=120,"Medium Calls","High Calls"))</f>
        <v>Medium Calls</v>
      </c>
      <c r="AA115" t="str">
        <f>IF(tbl_Customers[[#This Row],[total_eve_charge]]&lt;=15,"Low Charges",
IF(tbl_Customers[[#This Row],[total_eve_charge]]&lt;=20,"Medium Charges","High Charges"))</f>
        <v>Low Charges</v>
      </c>
      <c r="AB1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5" t="str">
        <f>IF(tbl_Customers[[#This Row],[number_vmail_messages]] = 0, "No Usage", IF(tbl_Customers[[#This Row],[number_vmail_messages]] &lt;= 20, "Low Usage", IF(tbl_Customers[[#This Row],[number_vmail_messages]] &lt;= 40, "Medium Usgae", "High Usage")))</f>
        <v>No Usage</v>
      </c>
      <c r="AD115" t="str">
        <f>IF(tbl_Customers[[#This Row],[total_day_minutes]]&lt;=150,"Low Usage", IF(tbl_Customers[[#This Row],[total_day_minutes]]&lt;=200,"Medium Usage", IF(tbl_Customers[[#This Row],[total_day_minutes]]&lt;=250,"High Usage","Very High Usage")))</f>
        <v>Low Usage</v>
      </c>
      <c r="AE115" t="str">
        <f>IF(tbl_Customers[[#This Row],[total_intl_calls]]&lt;=5,"Low Calls", IF(tbl_Customers[[#This Row],[total_intl_calls]]&lt;=10, "Medium Calls", "High Calls"))</f>
        <v>Low Calls</v>
      </c>
      <c r="AF1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15" s="36" t="str">
        <f>IF(tbl_Customers[[#This Row],[Churn_Risk_Score]]&gt;=10,"High Risk", IF(tbl_Customers[[#This Row],[Churn_Risk_Score]]&gt;=5,"Medium Risk","Low Risk"))</f>
        <v>Medium Risk</v>
      </c>
    </row>
    <row r="116" spans="1:33" x14ac:dyDescent="0.35">
      <c r="A116">
        <v>115</v>
      </c>
      <c r="B116" t="s">
        <v>47</v>
      </c>
      <c r="C116">
        <v>127</v>
      </c>
      <c r="D116" t="s">
        <v>28</v>
      </c>
      <c r="E116" t="s">
        <v>22</v>
      </c>
      <c r="F116" t="s">
        <v>23</v>
      </c>
      <c r="G116">
        <v>36</v>
      </c>
      <c r="H116">
        <v>183.2</v>
      </c>
      <c r="I116">
        <v>117</v>
      </c>
      <c r="J116">
        <v>31.14</v>
      </c>
      <c r="K116">
        <v>126.8</v>
      </c>
      <c r="L116">
        <v>76</v>
      </c>
      <c r="M116">
        <v>10.78</v>
      </c>
      <c r="N116">
        <v>263.3</v>
      </c>
      <c r="O116">
        <v>71</v>
      </c>
      <c r="P116">
        <v>11.85</v>
      </c>
      <c r="Q116">
        <v>11.2</v>
      </c>
      <c r="R116">
        <v>8</v>
      </c>
      <c r="S116">
        <v>3.02</v>
      </c>
      <c r="T116">
        <v>1</v>
      </c>
      <c r="U116" t="s">
        <v>22</v>
      </c>
      <c r="V116">
        <f>IF(tbl_Customers[[#This Row],[churn]] = "yes", 1, 0)</f>
        <v>0</v>
      </c>
      <c r="W116" t="str">
        <f>IF(tbl_Customers[[#This Row],[number_customer_service_calls]] &lt;= 1, "0-1 Calls", IF(tbl_Customers[[#This Row],[number_customer_service_calls]] &lt;= 3, "2-3 Calls", IF(tbl_Customers[[#This Row],[number_customer_service_calls]] &lt;=5, "4-5 Calls", "6+ Calls")))</f>
        <v>0-1 Calls</v>
      </c>
      <c r="X116" t="str">
        <f>IF(tbl_Customers[[#This Row],[account_length]] &lt;= 50, "0-50", IF(tbl_Customers[[#This Row],[account_length]] &lt;=100, "51-100", IF(tbl_Customers[[#This Row],[account_length]] &lt;= 150, "101-150", "151+")))</f>
        <v>101-150</v>
      </c>
      <c r="Y116" t="str">
        <f>IF(tbl_Customers[[#This Row],[total_intl_charge]] &lt;= 3, "Low Charges", "High Charges")</f>
        <v>High Charges</v>
      </c>
      <c r="Z116" t="str">
        <f>IF(tbl_Customers[[#This Row],[total_eve_calls]]&lt;=80,"Low Calls",
IF(tbl_Customers[[#This Row],[total_eve_calls]]&lt;=120,"Medium Calls","High Calls"))</f>
        <v>Low Calls</v>
      </c>
      <c r="AA116" t="str">
        <f>IF(tbl_Customers[[#This Row],[total_eve_charge]]&lt;=15,"Low Charges",
IF(tbl_Customers[[#This Row],[total_eve_charge]]&lt;=20,"Medium Charges","High Charges"))</f>
        <v>Low Charges</v>
      </c>
      <c r="AB1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6" t="str">
        <f>IF(tbl_Customers[[#This Row],[number_vmail_messages]] = 0, "No Usage", IF(tbl_Customers[[#This Row],[number_vmail_messages]] &lt;= 20, "Low Usage", IF(tbl_Customers[[#This Row],[number_vmail_messages]] &lt;= 40, "Medium Usgae", "High Usage")))</f>
        <v>Medium Usgae</v>
      </c>
      <c r="AD116" t="str">
        <f>IF(tbl_Customers[[#This Row],[total_day_minutes]]&lt;=150,"Low Usage", IF(tbl_Customers[[#This Row],[total_day_minutes]]&lt;=200,"Medium Usage", IF(tbl_Customers[[#This Row],[total_day_minutes]]&lt;=250,"High Usage","Very High Usage")))</f>
        <v>Medium Usage</v>
      </c>
      <c r="AE116" t="str">
        <f>IF(tbl_Customers[[#This Row],[total_intl_calls]]&lt;=5,"Low Calls", IF(tbl_Customers[[#This Row],[total_intl_calls]]&lt;=10, "Medium Calls", "High Calls"))</f>
        <v>Medium Calls</v>
      </c>
      <c r="AF1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6" s="36" t="str">
        <f>IF(tbl_Customers[[#This Row],[Churn_Risk_Score]]&gt;=10,"High Risk", IF(tbl_Customers[[#This Row],[Churn_Risk_Score]]&gt;=5,"Medium Risk","Low Risk"))</f>
        <v>Low Risk</v>
      </c>
    </row>
    <row r="117" spans="1:33" x14ac:dyDescent="0.35">
      <c r="A117">
        <v>116</v>
      </c>
      <c r="B117" t="s">
        <v>62</v>
      </c>
      <c r="C117">
        <v>113</v>
      </c>
      <c r="D117" t="s">
        <v>21</v>
      </c>
      <c r="E117" t="s">
        <v>22</v>
      </c>
      <c r="F117" t="s">
        <v>23</v>
      </c>
      <c r="G117">
        <v>23</v>
      </c>
      <c r="H117">
        <v>205</v>
      </c>
      <c r="I117">
        <v>101</v>
      </c>
      <c r="J117">
        <v>34.85</v>
      </c>
      <c r="K117">
        <v>152</v>
      </c>
      <c r="L117">
        <v>60</v>
      </c>
      <c r="M117">
        <v>12.92</v>
      </c>
      <c r="N117">
        <v>158.6</v>
      </c>
      <c r="O117">
        <v>59</v>
      </c>
      <c r="P117">
        <v>7.14</v>
      </c>
      <c r="Q117">
        <v>10.199999999999999</v>
      </c>
      <c r="R117">
        <v>5</v>
      </c>
      <c r="S117">
        <v>2.75</v>
      </c>
      <c r="T117">
        <v>2</v>
      </c>
      <c r="U117" t="s">
        <v>22</v>
      </c>
      <c r="V117">
        <f>IF(tbl_Customers[[#This Row],[churn]] = "yes", 1, 0)</f>
        <v>0</v>
      </c>
      <c r="W117" t="str">
        <f>IF(tbl_Customers[[#This Row],[number_customer_service_calls]] &lt;= 1, "0-1 Calls", IF(tbl_Customers[[#This Row],[number_customer_service_calls]] &lt;= 3, "2-3 Calls", IF(tbl_Customers[[#This Row],[number_customer_service_calls]] &lt;=5, "4-5 Calls", "6+ Calls")))</f>
        <v>2-3 Calls</v>
      </c>
      <c r="X117" t="str">
        <f>IF(tbl_Customers[[#This Row],[account_length]] &lt;= 50, "0-50", IF(tbl_Customers[[#This Row],[account_length]] &lt;=100, "51-100", IF(tbl_Customers[[#This Row],[account_length]] &lt;= 150, "101-150", "151+")))</f>
        <v>101-150</v>
      </c>
      <c r="Y117" t="str">
        <f>IF(tbl_Customers[[#This Row],[total_intl_charge]] &lt;= 3, "Low Charges", "High Charges")</f>
        <v>Low Charges</v>
      </c>
      <c r="Z117" t="str">
        <f>IF(tbl_Customers[[#This Row],[total_eve_calls]]&lt;=80,"Low Calls",
IF(tbl_Customers[[#This Row],[total_eve_calls]]&lt;=120,"Medium Calls","High Calls"))</f>
        <v>Low Calls</v>
      </c>
      <c r="AA117" t="str">
        <f>IF(tbl_Customers[[#This Row],[total_eve_charge]]&lt;=15,"Low Charges",
IF(tbl_Customers[[#This Row],[total_eve_charge]]&lt;=20,"Medium Charges","High Charges"))</f>
        <v>Low Charges</v>
      </c>
      <c r="AB1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7" t="str">
        <f>IF(tbl_Customers[[#This Row],[number_vmail_messages]] = 0, "No Usage", IF(tbl_Customers[[#This Row],[number_vmail_messages]] &lt;= 20, "Low Usage", IF(tbl_Customers[[#This Row],[number_vmail_messages]] &lt;= 40, "Medium Usgae", "High Usage")))</f>
        <v>Medium Usgae</v>
      </c>
      <c r="AD117" t="str">
        <f>IF(tbl_Customers[[#This Row],[total_day_minutes]]&lt;=150,"Low Usage", IF(tbl_Customers[[#This Row],[total_day_minutes]]&lt;=200,"Medium Usage", IF(tbl_Customers[[#This Row],[total_day_minutes]]&lt;=250,"High Usage","Very High Usage")))</f>
        <v>High Usage</v>
      </c>
      <c r="AE117" t="str">
        <f>IF(tbl_Customers[[#This Row],[total_intl_calls]]&lt;=5,"Low Calls", IF(tbl_Customers[[#This Row],[total_intl_calls]]&lt;=10, "Medium Calls", "High Calls"))</f>
        <v>Low Calls</v>
      </c>
      <c r="AF1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7" s="36" t="str">
        <f>IF(tbl_Customers[[#This Row],[Churn_Risk_Score]]&gt;=10,"High Risk", IF(tbl_Customers[[#This Row],[Churn_Risk_Score]]&gt;=5,"Medium Risk","Low Risk"))</f>
        <v>Low Risk</v>
      </c>
    </row>
    <row r="118" spans="1:33" x14ac:dyDescent="0.35">
      <c r="A118">
        <v>117</v>
      </c>
      <c r="B118" t="s">
        <v>54</v>
      </c>
      <c r="C118">
        <v>110</v>
      </c>
      <c r="D118" t="s">
        <v>28</v>
      </c>
      <c r="E118" t="s">
        <v>22</v>
      </c>
      <c r="F118" t="s">
        <v>22</v>
      </c>
      <c r="G118">
        <v>0</v>
      </c>
      <c r="H118">
        <v>148.5</v>
      </c>
      <c r="I118">
        <v>115</v>
      </c>
      <c r="J118">
        <v>25.25</v>
      </c>
      <c r="K118">
        <v>276.39999999999998</v>
      </c>
      <c r="L118">
        <v>84</v>
      </c>
      <c r="M118">
        <v>23.49</v>
      </c>
      <c r="N118">
        <v>193.6</v>
      </c>
      <c r="O118">
        <v>112</v>
      </c>
      <c r="P118">
        <v>8.7100000000000009</v>
      </c>
      <c r="Q118">
        <v>12.4</v>
      </c>
      <c r="R118">
        <v>3</v>
      </c>
      <c r="S118">
        <v>3.35</v>
      </c>
      <c r="T118">
        <v>1</v>
      </c>
      <c r="U118" t="s">
        <v>22</v>
      </c>
      <c r="V118">
        <f>IF(tbl_Customers[[#This Row],[churn]] = "yes", 1, 0)</f>
        <v>0</v>
      </c>
      <c r="W118" t="str">
        <f>IF(tbl_Customers[[#This Row],[number_customer_service_calls]] &lt;= 1, "0-1 Calls", IF(tbl_Customers[[#This Row],[number_customer_service_calls]] &lt;= 3, "2-3 Calls", IF(tbl_Customers[[#This Row],[number_customer_service_calls]] &lt;=5, "4-5 Calls", "6+ Calls")))</f>
        <v>0-1 Calls</v>
      </c>
      <c r="X118" t="str">
        <f>IF(tbl_Customers[[#This Row],[account_length]] &lt;= 50, "0-50", IF(tbl_Customers[[#This Row],[account_length]] &lt;=100, "51-100", IF(tbl_Customers[[#This Row],[account_length]] &lt;= 150, "101-150", "151+")))</f>
        <v>101-150</v>
      </c>
      <c r="Y118" t="str">
        <f>IF(tbl_Customers[[#This Row],[total_intl_charge]] &lt;= 3, "Low Charges", "High Charges")</f>
        <v>High Charges</v>
      </c>
      <c r="Z118" t="str">
        <f>IF(tbl_Customers[[#This Row],[total_eve_calls]]&lt;=80,"Low Calls",
IF(tbl_Customers[[#This Row],[total_eve_calls]]&lt;=120,"Medium Calls","High Calls"))</f>
        <v>Medium Calls</v>
      </c>
      <c r="AA118" t="str">
        <f>IF(tbl_Customers[[#This Row],[total_eve_charge]]&lt;=15,"Low Charges",
IF(tbl_Customers[[#This Row],[total_eve_charge]]&lt;=20,"Medium Charges","High Charges"))</f>
        <v>High Charges</v>
      </c>
      <c r="AB1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8" t="str">
        <f>IF(tbl_Customers[[#This Row],[number_vmail_messages]] = 0, "No Usage", IF(tbl_Customers[[#This Row],[number_vmail_messages]] &lt;= 20, "Low Usage", IF(tbl_Customers[[#This Row],[number_vmail_messages]] &lt;= 40, "Medium Usgae", "High Usage")))</f>
        <v>No Usage</v>
      </c>
      <c r="AD118" t="str">
        <f>IF(tbl_Customers[[#This Row],[total_day_minutes]]&lt;=150,"Low Usage", IF(tbl_Customers[[#This Row],[total_day_minutes]]&lt;=200,"Medium Usage", IF(tbl_Customers[[#This Row],[total_day_minutes]]&lt;=250,"High Usage","Very High Usage")))</f>
        <v>Low Usage</v>
      </c>
      <c r="AE118" t="str">
        <f>IF(tbl_Customers[[#This Row],[total_intl_calls]]&lt;=5,"Low Calls", IF(tbl_Customers[[#This Row],[total_intl_calls]]&lt;=10, "Medium Calls", "High Calls"))</f>
        <v>Low Calls</v>
      </c>
      <c r="AF1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8" s="36" t="str">
        <f>IF(tbl_Customers[[#This Row],[Churn_Risk_Score]]&gt;=10,"High Risk", IF(tbl_Customers[[#This Row],[Churn_Risk_Score]]&gt;=5,"Medium Risk","Low Risk"))</f>
        <v>Low Risk</v>
      </c>
    </row>
    <row r="119" spans="1:33" x14ac:dyDescent="0.35">
      <c r="A119">
        <v>118</v>
      </c>
      <c r="B119" t="s">
        <v>49</v>
      </c>
      <c r="C119">
        <v>120</v>
      </c>
      <c r="D119" t="s">
        <v>21</v>
      </c>
      <c r="E119" t="s">
        <v>22</v>
      </c>
      <c r="F119" t="s">
        <v>23</v>
      </c>
      <c r="G119">
        <v>39</v>
      </c>
      <c r="H119">
        <v>200.3</v>
      </c>
      <c r="I119">
        <v>68</v>
      </c>
      <c r="J119">
        <v>34.049999999999997</v>
      </c>
      <c r="K119">
        <v>220.4</v>
      </c>
      <c r="L119">
        <v>97</v>
      </c>
      <c r="M119">
        <v>18.73</v>
      </c>
      <c r="N119">
        <v>253.8</v>
      </c>
      <c r="O119">
        <v>116</v>
      </c>
      <c r="P119">
        <v>11.42</v>
      </c>
      <c r="Q119">
        <v>10.5</v>
      </c>
      <c r="R119">
        <v>4</v>
      </c>
      <c r="S119">
        <v>2.84</v>
      </c>
      <c r="T119">
        <v>0</v>
      </c>
      <c r="U119" t="s">
        <v>22</v>
      </c>
      <c r="V119">
        <f>IF(tbl_Customers[[#This Row],[churn]] = "yes", 1, 0)</f>
        <v>0</v>
      </c>
      <c r="W119" t="str">
        <f>IF(tbl_Customers[[#This Row],[number_customer_service_calls]] &lt;= 1, "0-1 Calls", IF(tbl_Customers[[#This Row],[number_customer_service_calls]] &lt;= 3, "2-3 Calls", IF(tbl_Customers[[#This Row],[number_customer_service_calls]] &lt;=5, "4-5 Calls", "6+ Calls")))</f>
        <v>0-1 Calls</v>
      </c>
      <c r="X119" t="str">
        <f>IF(tbl_Customers[[#This Row],[account_length]] &lt;= 50, "0-50", IF(tbl_Customers[[#This Row],[account_length]] &lt;=100, "51-100", IF(tbl_Customers[[#This Row],[account_length]] &lt;= 150, "101-150", "151+")))</f>
        <v>101-150</v>
      </c>
      <c r="Y119" t="str">
        <f>IF(tbl_Customers[[#This Row],[total_intl_charge]] &lt;= 3, "Low Charges", "High Charges")</f>
        <v>Low Charges</v>
      </c>
      <c r="Z119" t="str">
        <f>IF(tbl_Customers[[#This Row],[total_eve_calls]]&lt;=80,"Low Calls",
IF(tbl_Customers[[#This Row],[total_eve_calls]]&lt;=120,"Medium Calls","High Calls"))</f>
        <v>Medium Calls</v>
      </c>
      <c r="AA119" t="str">
        <f>IF(tbl_Customers[[#This Row],[total_eve_charge]]&lt;=15,"Low Charges",
IF(tbl_Customers[[#This Row],[total_eve_charge]]&lt;=20,"Medium Charges","High Charges"))</f>
        <v>Medium Charges</v>
      </c>
      <c r="AB1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9" t="str">
        <f>IF(tbl_Customers[[#This Row],[number_vmail_messages]] = 0, "No Usage", IF(tbl_Customers[[#This Row],[number_vmail_messages]] &lt;= 20, "Low Usage", IF(tbl_Customers[[#This Row],[number_vmail_messages]] &lt;= 40, "Medium Usgae", "High Usage")))</f>
        <v>Medium Usgae</v>
      </c>
      <c r="AD119" t="str">
        <f>IF(tbl_Customers[[#This Row],[total_day_minutes]]&lt;=150,"Low Usage", IF(tbl_Customers[[#This Row],[total_day_minutes]]&lt;=200,"Medium Usage", IF(tbl_Customers[[#This Row],[total_day_minutes]]&lt;=250,"High Usage","Very High Usage")))</f>
        <v>High Usage</v>
      </c>
      <c r="AE119" t="str">
        <f>IF(tbl_Customers[[#This Row],[total_intl_calls]]&lt;=5,"Low Calls", IF(tbl_Customers[[#This Row],[total_intl_calls]]&lt;=10, "Medium Calls", "High Calls"))</f>
        <v>Low Calls</v>
      </c>
      <c r="AF1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9" s="36" t="str">
        <f>IF(tbl_Customers[[#This Row],[Churn_Risk_Score]]&gt;=10,"High Risk", IF(tbl_Customers[[#This Row],[Churn_Risk_Score]]&gt;=5,"Medium Risk","Low Risk"))</f>
        <v>Low Risk</v>
      </c>
    </row>
    <row r="120" spans="1:33" x14ac:dyDescent="0.35">
      <c r="A120">
        <v>119</v>
      </c>
      <c r="B120" t="s">
        <v>53</v>
      </c>
      <c r="C120">
        <v>157</v>
      </c>
      <c r="D120" t="s">
        <v>21</v>
      </c>
      <c r="E120" t="s">
        <v>22</v>
      </c>
      <c r="F120" t="s">
        <v>23</v>
      </c>
      <c r="G120">
        <v>28</v>
      </c>
      <c r="H120">
        <v>192.6</v>
      </c>
      <c r="I120">
        <v>107</v>
      </c>
      <c r="J120">
        <v>32.74</v>
      </c>
      <c r="K120">
        <v>195.5</v>
      </c>
      <c r="L120">
        <v>74</v>
      </c>
      <c r="M120">
        <v>16.62</v>
      </c>
      <c r="N120">
        <v>109.7</v>
      </c>
      <c r="O120">
        <v>139</v>
      </c>
      <c r="P120">
        <v>4.9400000000000004</v>
      </c>
      <c r="Q120">
        <v>6.8</v>
      </c>
      <c r="R120">
        <v>5</v>
      </c>
      <c r="S120">
        <v>1.84</v>
      </c>
      <c r="T120">
        <v>3</v>
      </c>
      <c r="U120" t="s">
        <v>22</v>
      </c>
      <c r="V120">
        <f>IF(tbl_Customers[[#This Row],[churn]] = "yes", 1, 0)</f>
        <v>0</v>
      </c>
      <c r="W120" t="str">
        <f>IF(tbl_Customers[[#This Row],[number_customer_service_calls]] &lt;= 1, "0-1 Calls", IF(tbl_Customers[[#This Row],[number_customer_service_calls]] &lt;= 3, "2-3 Calls", IF(tbl_Customers[[#This Row],[number_customer_service_calls]] &lt;=5, "4-5 Calls", "6+ Calls")))</f>
        <v>2-3 Calls</v>
      </c>
      <c r="X120" t="str">
        <f>IF(tbl_Customers[[#This Row],[account_length]] &lt;= 50, "0-50", IF(tbl_Customers[[#This Row],[account_length]] &lt;=100, "51-100", IF(tbl_Customers[[#This Row],[account_length]] &lt;= 150, "101-150", "151+")))</f>
        <v>151+</v>
      </c>
      <c r="Y120" t="str">
        <f>IF(tbl_Customers[[#This Row],[total_intl_charge]] &lt;= 3, "Low Charges", "High Charges")</f>
        <v>Low Charges</v>
      </c>
      <c r="Z120" t="str">
        <f>IF(tbl_Customers[[#This Row],[total_eve_calls]]&lt;=80,"Low Calls",
IF(tbl_Customers[[#This Row],[total_eve_calls]]&lt;=120,"Medium Calls","High Calls"))</f>
        <v>Low Calls</v>
      </c>
      <c r="AA120" t="str">
        <f>IF(tbl_Customers[[#This Row],[total_eve_charge]]&lt;=15,"Low Charges",
IF(tbl_Customers[[#This Row],[total_eve_charge]]&lt;=20,"Medium Charges","High Charges"))</f>
        <v>Medium Charges</v>
      </c>
      <c r="AB1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0" t="str">
        <f>IF(tbl_Customers[[#This Row],[number_vmail_messages]] = 0, "No Usage", IF(tbl_Customers[[#This Row],[number_vmail_messages]] &lt;= 20, "Low Usage", IF(tbl_Customers[[#This Row],[number_vmail_messages]] &lt;= 40, "Medium Usgae", "High Usage")))</f>
        <v>Medium Usgae</v>
      </c>
      <c r="AD120" t="str">
        <f>IF(tbl_Customers[[#This Row],[total_day_minutes]]&lt;=150,"Low Usage", IF(tbl_Customers[[#This Row],[total_day_minutes]]&lt;=200,"Medium Usage", IF(tbl_Customers[[#This Row],[total_day_minutes]]&lt;=250,"High Usage","Very High Usage")))</f>
        <v>Medium Usage</v>
      </c>
      <c r="AE120" t="str">
        <f>IF(tbl_Customers[[#This Row],[total_intl_calls]]&lt;=5,"Low Calls", IF(tbl_Customers[[#This Row],[total_intl_calls]]&lt;=10, "Medium Calls", "High Calls"))</f>
        <v>Low Calls</v>
      </c>
      <c r="AF1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0" s="36" t="str">
        <f>IF(tbl_Customers[[#This Row],[Churn_Risk_Score]]&gt;=10,"High Risk", IF(tbl_Customers[[#This Row],[Churn_Risk_Score]]&gt;=5,"Medium Risk","Low Risk"))</f>
        <v>Low Risk</v>
      </c>
    </row>
    <row r="121" spans="1:33" x14ac:dyDescent="0.35">
      <c r="A121">
        <v>120</v>
      </c>
      <c r="B121" t="s">
        <v>64</v>
      </c>
      <c r="C121">
        <v>103</v>
      </c>
      <c r="D121" t="s">
        <v>28</v>
      </c>
      <c r="E121" t="s">
        <v>22</v>
      </c>
      <c r="F121" t="s">
        <v>22</v>
      </c>
      <c r="G121">
        <v>0</v>
      </c>
      <c r="H121">
        <v>246.5</v>
      </c>
      <c r="I121">
        <v>47</v>
      </c>
      <c r="J121">
        <v>41.91</v>
      </c>
      <c r="K121">
        <v>195.5</v>
      </c>
      <c r="L121">
        <v>84</v>
      </c>
      <c r="M121">
        <v>16.62</v>
      </c>
      <c r="N121">
        <v>200.5</v>
      </c>
      <c r="O121">
        <v>96</v>
      </c>
      <c r="P121">
        <v>9.02</v>
      </c>
      <c r="Q121">
        <v>11.7</v>
      </c>
      <c r="R121">
        <v>4</v>
      </c>
      <c r="S121">
        <v>3.16</v>
      </c>
      <c r="T121">
        <v>1</v>
      </c>
      <c r="U121" t="s">
        <v>22</v>
      </c>
      <c r="V121">
        <f>IF(tbl_Customers[[#This Row],[churn]] = "yes", 1, 0)</f>
        <v>0</v>
      </c>
      <c r="W121" t="str">
        <f>IF(tbl_Customers[[#This Row],[number_customer_service_calls]] &lt;= 1, "0-1 Calls", IF(tbl_Customers[[#This Row],[number_customer_service_calls]] &lt;= 3, "2-3 Calls", IF(tbl_Customers[[#This Row],[number_customer_service_calls]] &lt;=5, "4-5 Calls", "6+ Calls")))</f>
        <v>0-1 Calls</v>
      </c>
      <c r="X121" t="str">
        <f>IF(tbl_Customers[[#This Row],[account_length]] &lt;= 50, "0-50", IF(tbl_Customers[[#This Row],[account_length]] &lt;=100, "51-100", IF(tbl_Customers[[#This Row],[account_length]] &lt;= 150, "101-150", "151+")))</f>
        <v>101-150</v>
      </c>
      <c r="Y121" t="str">
        <f>IF(tbl_Customers[[#This Row],[total_intl_charge]] &lt;= 3, "Low Charges", "High Charges")</f>
        <v>High Charges</v>
      </c>
      <c r="Z121" t="str">
        <f>IF(tbl_Customers[[#This Row],[total_eve_calls]]&lt;=80,"Low Calls",
IF(tbl_Customers[[#This Row],[total_eve_calls]]&lt;=120,"Medium Calls","High Calls"))</f>
        <v>Medium Calls</v>
      </c>
      <c r="AA121" t="str">
        <f>IF(tbl_Customers[[#This Row],[total_eve_charge]]&lt;=15,"Low Charges",
IF(tbl_Customers[[#This Row],[total_eve_charge]]&lt;=20,"Medium Charges","High Charges"))</f>
        <v>Medium Charges</v>
      </c>
      <c r="AB1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1" t="str">
        <f>IF(tbl_Customers[[#This Row],[number_vmail_messages]] = 0, "No Usage", IF(tbl_Customers[[#This Row],[number_vmail_messages]] &lt;= 20, "Low Usage", IF(tbl_Customers[[#This Row],[number_vmail_messages]] &lt;= 40, "Medium Usgae", "High Usage")))</f>
        <v>No Usage</v>
      </c>
      <c r="AD121" t="str">
        <f>IF(tbl_Customers[[#This Row],[total_day_minutes]]&lt;=150,"Low Usage", IF(tbl_Customers[[#This Row],[total_day_minutes]]&lt;=200,"Medium Usage", IF(tbl_Customers[[#This Row],[total_day_minutes]]&lt;=250,"High Usage","Very High Usage")))</f>
        <v>High Usage</v>
      </c>
      <c r="AE121" t="str">
        <f>IF(tbl_Customers[[#This Row],[total_intl_calls]]&lt;=5,"Low Calls", IF(tbl_Customers[[#This Row],[total_intl_calls]]&lt;=10, "Medium Calls", "High Calls"))</f>
        <v>Low Calls</v>
      </c>
      <c r="AF1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1" s="36" t="str">
        <f>IF(tbl_Customers[[#This Row],[Churn_Risk_Score]]&gt;=10,"High Risk", IF(tbl_Customers[[#This Row],[Churn_Risk_Score]]&gt;=5,"Medium Risk","Low Risk"))</f>
        <v>Low Risk</v>
      </c>
    </row>
    <row r="122" spans="1:33" x14ac:dyDescent="0.35">
      <c r="A122">
        <v>121</v>
      </c>
      <c r="B122" t="s">
        <v>64</v>
      </c>
      <c r="C122">
        <v>117</v>
      </c>
      <c r="D122" t="s">
        <v>25</v>
      </c>
      <c r="E122" t="s">
        <v>23</v>
      </c>
      <c r="F122" t="s">
        <v>22</v>
      </c>
      <c r="G122">
        <v>0</v>
      </c>
      <c r="H122">
        <v>167.1</v>
      </c>
      <c r="I122">
        <v>86</v>
      </c>
      <c r="J122">
        <v>28.41</v>
      </c>
      <c r="K122">
        <v>177.5</v>
      </c>
      <c r="L122">
        <v>87</v>
      </c>
      <c r="M122">
        <v>15.09</v>
      </c>
      <c r="N122">
        <v>249.4</v>
      </c>
      <c r="O122">
        <v>132</v>
      </c>
      <c r="P122">
        <v>11.22</v>
      </c>
      <c r="Q122">
        <v>14.1</v>
      </c>
      <c r="R122">
        <v>7</v>
      </c>
      <c r="S122">
        <v>3.81</v>
      </c>
      <c r="T122">
        <v>2</v>
      </c>
      <c r="U122" t="s">
        <v>23</v>
      </c>
      <c r="V122">
        <f>IF(tbl_Customers[[#This Row],[churn]] = "yes", 1, 0)</f>
        <v>1</v>
      </c>
      <c r="W122" t="str">
        <f>IF(tbl_Customers[[#This Row],[number_customer_service_calls]] &lt;= 1, "0-1 Calls", IF(tbl_Customers[[#This Row],[number_customer_service_calls]] &lt;= 3, "2-3 Calls", IF(tbl_Customers[[#This Row],[number_customer_service_calls]] &lt;=5, "4-5 Calls", "6+ Calls")))</f>
        <v>2-3 Calls</v>
      </c>
      <c r="X122" t="str">
        <f>IF(tbl_Customers[[#This Row],[account_length]] &lt;= 50, "0-50", IF(tbl_Customers[[#This Row],[account_length]] &lt;=100, "51-100", IF(tbl_Customers[[#This Row],[account_length]] &lt;= 150, "101-150", "151+")))</f>
        <v>101-150</v>
      </c>
      <c r="Y122" t="str">
        <f>IF(tbl_Customers[[#This Row],[total_intl_charge]] &lt;= 3, "Low Charges", "High Charges")</f>
        <v>High Charges</v>
      </c>
      <c r="Z122" t="str">
        <f>IF(tbl_Customers[[#This Row],[total_eve_calls]]&lt;=80,"Low Calls",
IF(tbl_Customers[[#This Row],[total_eve_calls]]&lt;=120,"Medium Calls","High Calls"))</f>
        <v>Medium Calls</v>
      </c>
      <c r="AA122" t="str">
        <f>IF(tbl_Customers[[#This Row],[total_eve_charge]]&lt;=15,"Low Charges",
IF(tbl_Customers[[#This Row],[total_eve_charge]]&lt;=20,"Medium Charges","High Charges"))</f>
        <v>Medium Charges</v>
      </c>
      <c r="AB1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2" t="str">
        <f>IF(tbl_Customers[[#This Row],[number_vmail_messages]] = 0, "No Usage", IF(tbl_Customers[[#This Row],[number_vmail_messages]] &lt;= 20, "Low Usage", IF(tbl_Customers[[#This Row],[number_vmail_messages]] &lt;= 40, "Medium Usgae", "High Usage")))</f>
        <v>No Usage</v>
      </c>
      <c r="AD122" t="str">
        <f>IF(tbl_Customers[[#This Row],[total_day_minutes]]&lt;=150,"Low Usage", IF(tbl_Customers[[#This Row],[total_day_minutes]]&lt;=200,"Medium Usage", IF(tbl_Customers[[#This Row],[total_day_minutes]]&lt;=250,"High Usage","Very High Usage")))</f>
        <v>Medium Usage</v>
      </c>
      <c r="AE122" t="str">
        <f>IF(tbl_Customers[[#This Row],[total_intl_calls]]&lt;=5,"Low Calls", IF(tbl_Customers[[#This Row],[total_intl_calls]]&lt;=10, "Medium Calls", "High Calls"))</f>
        <v>Medium Calls</v>
      </c>
      <c r="AF1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22" s="36" t="str">
        <f>IF(tbl_Customers[[#This Row],[Churn_Risk_Score]]&gt;=10,"High Risk", IF(tbl_Customers[[#This Row],[Churn_Risk_Score]]&gt;=5,"Medium Risk","Low Risk"))</f>
        <v>Medium Risk</v>
      </c>
    </row>
    <row r="123" spans="1:33" x14ac:dyDescent="0.35">
      <c r="A123">
        <v>122</v>
      </c>
      <c r="B123" t="s">
        <v>30</v>
      </c>
      <c r="C123">
        <v>121</v>
      </c>
      <c r="D123" t="s">
        <v>25</v>
      </c>
      <c r="E123" t="s">
        <v>22</v>
      </c>
      <c r="F123" t="s">
        <v>22</v>
      </c>
      <c r="G123">
        <v>0</v>
      </c>
      <c r="H123">
        <v>181.5</v>
      </c>
      <c r="I123">
        <v>121</v>
      </c>
      <c r="J123">
        <v>30.86</v>
      </c>
      <c r="K123">
        <v>218.4</v>
      </c>
      <c r="L123">
        <v>98</v>
      </c>
      <c r="M123">
        <v>18.559999999999999</v>
      </c>
      <c r="N123">
        <v>161.6</v>
      </c>
      <c r="O123">
        <v>103</v>
      </c>
      <c r="P123">
        <v>7.27</v>
      </c>
      <c r="Q123">
        <v>8.5</v>
      </c>
      <c r="R123">
        <v>5</v>
      </c>
      <c r="S123">
        <v>2.2999999999999998</v>
      </c>
      <c r="T123">
        <v>1</v>
      </c>
      <c r="U123" t="s">
        <v>22</v>
      </c>
      <c r="V123">
        <f>IF(tbl_Customers[[#This Row],[churn]] = "yes", 1, 0)</f>
        <v>0</v>
      </c>
      <c r="W123" t="str">
        <f>IF(tbl_Customers[[#This Row],[number_customer_service_calls]] &lt;= 1, "0-1 Calls", IF(tbl_Customers[[#This Row],[number_customer_service_calls]] &lt;= 3, "2-3 Calls", IF(tbl_Customers[[#This Row],[number_customer_service_calls]] &lt;=5, "4-5 Calls", "6+ Calls")))</f>
        <v>0-1 Calls</v>
      </c>
      <c r="X123" t="str">
        <f>IF(tbl_Customers[[#This Row],[account_length]] &lt;= 50, "0-50", IF(tbl_Customers[[#This Row],[account_length]] &lt;=100, "51-100", IF(tbl_Customers[[#This Row],[account_length]] &lt;= 150, "101-150", "151+")))</f>
        <v>101-150</v>
      </c>
      <c r="Y123" t="str">
        <f>IF(tbl_Customers[[#This Row],[total_intl_charge]] &lt;= 3, "Low Charges", "High Charges")</f>
        <v>Low Charges</v>
      </c>
      <c r="Z123" t="str">
        <f>IF(tbl_Customers[[#This Row],[total_eve_calls]]&lt;=80,"Low Calls",
IF(tbl_Customers[[#This Row],[total_eve_calls]]&lt;=120,"Medium Calls","High Calls"))</f>
        <v>Medium Calls</v>
      </c>
      <c r="AA123" t="str">
        <f>IF(tbl_Customers[[#This Row],[total_eve_charge]]&lt;=15,"Low Charges",
IF(tbl_Customers[[#This Row],[total_eve_charge]]&lt;=20,"Medium Charges","High Charges"))</f>
        <v>Medium Charges</v>
      </c>
      <c r="AB1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3" t="str">
        <f>IF(tbl_Customers[[#This Row],[number_vmail_messages]] = 0, "No Usage", IF(tbl_Customers[[#This Row],[number_vmail_messages]] &lt;= 20, "Low Usage", IF(tbl_Customers[[#This Row],[number_vmail_messages]] &lt;= 40, "Medium Usgae", "High Usage")))</f>
        <v>No Usage</v>
      </c>
      <c r="AD123" t="str">
        <f>IF(tbl_Customers[[#This Row],[total_day_minutes]]&lt;=150,"Low Usage", IF(tbl_Customers[[#This Row],[total_day_minutes]]&lt;=200,"Medium Usage", IF(tbl_Customers[[#This Row],[total_day_minutes]]&lt;=250,"High Usage","Very High Usage")))</f>
        <v>Medium Usage</v>
      </c>
      <c r="AE123" t="str">
        <f>IF(tbl_Customers[[#This Row],[total_intl_calls]]&lt;=5,"Low Calls", IF(tbl_Customers[[#This Row],[total_intl_calls]]&lt;=10, "Medium Calls", "High Calls"))</f>
        <v>Low Calls</v>
      </c>
      <c r="AF1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 s="36" t="str">
        <f>IF(tbl_Customers[[#This Row],[Churn_Risk_Score]]&gt;=10,"High Risk", IF(tbl_Customers[[#This Row],[Churn_Risk_Score]]&gt;=5,"Medium Risk","Low Risk"))</f>
        <v>Low Risk</v>
      </c>
    </row>
    <row r="124" spans="1:33" x14ac:dyDescent="0.35">
      <c r="A124">
        <v>123</v>
      </c>
      <c r="B124" t="s">
        <v>33</v>
      </c>
      <c r="C124">
        <v>145</v>
      </c>
      <c r="D124" t="s">
        <v>25</v>
      </c>
      <c r="E124" t="s">
        <v>22</v>
      </c>
      <c r="F124" t="s">
        <v>23</v>
      </c>
      <c r="G124">
        <v>43</v>
      </c>
      <c r="H124">
        <v>257.7</v>
      </c>
      <c r="I124">
        <v>97</v>
      </c>
      <c r="J124">
        <v>43.81</v>
      </c>
      <c r="K124">
        <v>162.1</v>
      </c>
      <c r="L124">
        <v>95</v>
      </c>
      <c r="M124">
        <v>13.78</v>
      </c>
      <c r="N124">
        <v>286.89999999999998</v>
      </c>
      <c r="O124">
        <v>86</v>
      </c>
      <c r="P124">
        <v>12.91</v>
      </c>
      <c r="Q124">
        <v>11.1</v>
      </c>
      <c r="R124">
        <v>4</v>
      </c>
      <c r="S124">
        <v>3</v>
      </c>
      <c r="T124">
        <v>2</v>
      </c>
      <c r="U124" t="s">
        <v>22</v>
      </c>
      <c r="V124">
        <f>IF(tbl_Customers[[#This Row],[churn]] = "yes", 1, 0)</f>
        <v>0</v>
      </c>
      <c r="W124" t="str">
        <f>IF(tbl_Customers[[#This Row],[number_customer_service_calls]] &lt;= 1, "0-1 Calls", IF(tbl_Customers[[#This Row],[number_customer_service_calls]] &lt;= 3, "2-3 Calls", IF(tbl_Customers[[#This Row],[number_customer_service_calls]] &lt;=5, "4-5 Calls", "6+ Calls")))</f>
        <v>2-3 Calls</v>
      </c>
      <c r="X124" t="str">
        <f>IF(tbl_Customers[[#This Row],[account_length]] &lt;= 50, "0-50", IF(tbl_Customers[[#This Row],[account_length]] &lt;=100, "51-100", IF(tbl_Customers[[#This Row],[account_length]] &lt;= 150, "101-150", "151+")))</f>
        <v>101-150</v>
      </c>
      <c r="Y124" t="str">
        <f>IF(tbl_Customers[[#This Row],[total_intl_charge]] &lt;= 3, "Low Charges", "High Charges")</f>
        <v>Low Charges</v>
      </c>
      <c r="Z124" t="str">
        <f>IF(tbl_Customers[[#This Row],[total_eve_calls]]&lt;=80,"Low Calls",
IF(tbl_Customers[[#This Row],[total_eve_calls]]&lt;=120,"Medium Calls","High Calls"))</f>
        <v>Medium Calls</v>
      </c>
      <c r="AA124" t="str">
        <f>IF(tbl_Customers[[#This Row],[total_eve_charge]]&lt;=15,"Low Charges",
IF(tbl_Customers[[#This Row],[total_eve_charge]]&lt;=20,"Medium Charges","High Charges"))</f>
        <v>Low Charges</v>
      </c>
      <c r="AB1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4" t="str">
        <f>IF(tbl_Customers[[#This Row],[number_vmail_messages]] = 0, "No Usage", IF(tbl_Customers[[#This Row],[number_vmail_messages]] &lt;= 20, "Low Usage", IF(tbl_Customers[[#This Row],[number_vmail_messages]] &lt;= 40, "Medium Usgae", "High Usage")))</f>
        <v>High Usage</v>
      </c>
      <c r="AD124" t="str">
        <f>IF(tbl_Customers[[#This Row],[total_day_minutes]]&lt;=150,"Low Usage", IF(tbl_Customers[[#This Row],[total_day_minutes]]&lt;=200,"Medium Usage", IF(tbl_Customers[[#This Row],[total_day_minutes]]&lt;=250,"High Usage","Very High Usage")))</f>
        <v>Very High Usage</v>
      </c>
      <c r="AE124" t="str">
        <f>IF(tbl_Customers[[#This Row],[total_intl_calls]]&lt;=5,"Low Calls", IF(tbl_Customers[[#This Row],[total_intl_calls]]&lt;=10, "Medium Calls", "High Calls"))</f>
        <v>Low Calls</v>
      </c>
      <c r="AF1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4" s="36" t="str">
        <f>IF(tbl_Customers[[#This Row],[Churn_Risk_Score]]&gt;=10,"High Risk", IF(tbl_Customers[[#This Row],[Churn_Risk_Score]]&gt;=5,"Medium Risk","Low Risk"))</f>
        <v>Low Risk</v>
      </c>
    </row>
    <row r="125" spans="1:33" x14ac:dyDescent="0.35">
      <c r="A125">
        <v>124</v>
      </c>
      <c r="B125" t="s">
        <v>34</v>
      </c>
      <c r="C125">
        <v>113</v>
      </c>
      <c r="D125" t="s">
        <v>25</v>
      </c>
      <c r="E125" t="s">
        <v>22</v>
      </c>
      <c r="F125" t="s">
        <v>22</v>
      </c>
      <c r="G125">
        <v>0</v>
      </c>
      <c r="H125">
        <v>193.8</v>
      </c>
      <c r="I125">
        <v>99</v>
      </c>
      <c r="J125">
        <v>32.950000000000003</v>
      </c>
      <c r="K125">
        <v>221.4</v>
      </c>
      <c r="L125">
        <v>125</v>
      </c>
      <c r="M125">
        <v>18.82</v>
      </c>
      <c r="N125">
        <v>172.3</v>
      </c>
      <c r="O125">
        <v>67</v>
      </c>
      <c r="P125">
        <v>7.75</v>
      </c>
      <c r="Q125">
        <v>10.6</v>
      </c>
      <c r="R125">
        <v>6</v>
      </c>
      <c r="S125">
        <v>2.86</v>
      </c>
      <c r="T125">
        <v>1</v>
      </c>
      <c r="U125" t="s">
        <v>22</v>
      </c>
      <c r="V125">
        <f>IF(tbl_Customers[[#This Row],[churn]] = "yes", 1, 0)</f>
        <v>0</v>
      </c>
      <c r="W125" t="str">
        <f>IF(tbl_Customers[[#This Row],[number_customer_service_calls]] &lt;= 1, "0-1 Calls", IF(tbl_Customers[[#This Row],[number_customer_service_calls]] &lt;= 3, "2-3 Calls", IF(tbl_Customers[[#This Row],[number_customer_service_calls]] &lt;=5, "4-5 Calls", "6+ Calls")))</f>
        <v>0-1 Calls</v>
      </c>
      <c r="X125" t="str">
        <f>IF(tbl_Customers[[#This Row],[account_length]] &lt;= 50, "0-50", IF(tbl_Customers[[#This Row],[account_length]] &lt;=100, "51-100", IF(tbl_Customers[[#This Row],[account_length]] &lt;= 150, "101-150", "151+")))</f>
        <v>101-150</v>
      </c>
      <c r="Y125" t="str">
        <f>IF(tbl_Customers[[#This Row],[total_intl_charge]] &lt;= 3, "Low Charges", "High Charges")</f>
        <v>Low Charges</v>
      </c>
      <c r="Z125" t="str">
        <f>IF(tbl_Customers[[#This Row],[total_eve_calls]]&lt;=80,"Low Calls",
IF(tbl_Customers[[#This Row],[total_eve_calls]]&lt;=120,"Medium Calls","High Calls"))</f>
        <v>High Calls</v>
      </c>
      <c r="AA125" t="str">
        <f>IF(tbl_Customers[[#This Row],[total_eve_charge]]&lt;=15,"Low Charges",
IF(tbl_Customers[[#This Row],[total_eve_charge]]&lt;=20,"Medium Charges","High Charges"))</f>
        <v>Medium Charges</v>
      </c>
      <c r="AB1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5" t="str">
        <f>IF(tbl_Customers[[#This Row],[number_vmail_messages]] = 0, "No Usage", IF(tbl_Customers[[#This Row],[number_vmail_messages]] &lt;= 20, "Low Usage", IF(tbl_Customers[[#This Row],[number_vmail_messages]] &lt;= 40, "Medium Usgae", "High Usage")))</f>
        <v>No Usage</v>
      </c>
      <c r="AD125" t="str">
        <f>IF(tbl_Customers[[#This Row],[total_day_minutes]]&lt;=150,"Low Usage", IF(tbl_Customers[[#This Row],[total_day_minutes]]&lt;=200,"Medium Usage", IF(tbl_Customers[[#This Row],[total_day_minutes]]&lt;=250,"High Usage","Very High Usage")))</f>
        <v>Medium Usage</v>
      </c>
      <c r="AE125" t="str">
        <f>IF(tbl_Customers[[#This Row],[total_intl_calls]]&lt;=5,"Low Calls", IF(tbl_Customers[[#This Row],[total_intl_calls]]&lt;=10, "Medium Calls", "High Calls"))</f>
        <v>Medium Calls</v>
      </c>
      <c r="AF1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5" s="36" t="str">
        <f>IF(tbl_Customers[[#This Row],[Churn_Risk_Score]]&gt;=10,"High Risk", IF(tbl_Customers[[#This Row],[Churn_Risk_Score]]&gt;=5,"Medium Risk","Low Risk"))</f>
        <v>Low Risk</v>
      </c>
    </row>
    <row r="126" spans="1:33" x14ac:dyDescent="0.35">
      <c r="A126">
        <v>125</v>
      </c>
      <c r="B126" t="s">
        <v>69</v>
      </c>
      <c r="C126">
        <v>117</v>
      </c>
      <c r="D126" t="s">
        <v>21</v>
      </c>
      <c r="E126" t="s">
        <v>22</v>
      </c>
      <c r="F126" t="s">
        <v>22</v>
      </c>
      <c r="G126">
        <v>0</v>
      </c>
      <c r="H126">
        <v>102.8</v>
      </c>
      <c r="I126">
        <v>119</v>
      </c>
      <c r="J126">
        <v>17.48</v>
      </c>
      <c r="K126">
        <v>206.7</v>
      </c>
      <c r="L126">
        <v>91</v>
      </c>
      <c r="M126">
        <v>17.57</v>
      </c>
      <c r="N126">
        <v>299</v>
      </c>
      <c r="O126">
        <v>105</v>
      </c>
      <c r="P126">
        <v>13.46</v>
      </c>
      <c r="Q126">
        <v>10.1</v>
      </c>
      <c r="R126">
        <v>7</v>
      </c>
      <c r="S126">
        <v>2.73</v>
      </c>
      <c r="T126">
        <v>1</v>
      </c>
      <c r="U126" t="s">
        <v>22</v>
      </c>
      <c r="V126">
        <f>IF(tbl_Customers[[#This Row],[churn]] = "yes", 1, 0)</f>
        <v>0</v>
      </c>
      <c r="W126" t="str">
        <f>IF(tbl_Customers[[#This Row],[number_customer_service_calls]] &lt;= 1, "0-1 Calls", IF(tbl_Customers[[#This Row],[number_customer_service_calls]] &lt;= 3, "2-3 Calls", IF(tbl_Customers[[#This Row],[number_customer_service_calls]] &lt;=5, "4-5 Calls", "6+ Calls")))</f>
        <v>0-1 Calls</v>
      </c>
      <c r="X126" t="str">
        <f>IF(tbl_Customers[[#This Row],[account_length]] &lt;= 50, "0-50", IF(tbl_Customers[[#This Row],[account_length]] &lt;=100, "51-100", IF(tbl_Customers[[#This Row],[account_length]] &lt;= 150, "101-150", "151+")))</f>
        <v>101-150</v>
      </c>
      <c r="Y126" t="str">
        <f>IF(tbl_Customers[[#This Row],[total_intl_charge]] &lt;= 3, "Low Charges", "High Charges")</f>
        <v>Low Charges</v>
      </c>
      <c r="Z126" t="str">
        <f>IF(tbl_Customers[[#This Row],[total_eve_calls]]&lt;=80,"Low Calls",
IF(tbl_Customers[[#This Row],[total_eve_calls]]&lt;=120,"Medium Calls","High Calls"))</f>
        <v>Medium Calls</v>
      </c>
      <c r="AA126" t="str">
        <f>IF(tbl_Customers[[#This Row],[total_eve_charge]]&lt;=15,"Low Charges",
IF(tbl_Customers[[#This Row],[total_eve_charge]]&lt;=20,"Medium Charges","High Charges"))</f>
        <v>Medium Charges</v>
      </c>
      <c r="AB1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 t="str">
        <f>IF(tbl_Customers[[#This Row],[number_vmail_messages]] = 0, "No Usage", IF(tbl_Customers[[#This Row],[number_vmail_messages]] &lt;= 20, "Low Usage", IF(tbl_Customers[[#This Row],[number_vmail_messages]] &lt;= 40, "Medium Usgae", "High Usage")))</f>
        <v>No Usage</v>
      </c>
      <c r="AD126" t="str">
        <f>IF(tbl_Customers[[#This Row],[total_day_minutes]]&lt;=150,"Low Usage", IF(tbl_Customers[[#This Row],[total_day_minutes]]&lt;=200,"Medium Usage", IF(tbl_Customers[[#This Row],[total_day_minutes]]&lt;=250,"High Usage","Very High Usage")))</f>
        <v>Low Usage</v>
      </c>
      <c r="AE126" t="str">
        <f>IF(tbl_Customers[[#This Row],[total_intl_calls]]&lt;=5,"Low Calls", IF(tbl_Customers[[#This Row],[total_intl_calls]]&lt;=10, "Medium Calls", "High Calls"))</f>
        <v>Medium Calls</v>
      </c>
      <c r="AF1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6" s="36" t="str">
        <f>IF(tbl_Customers[[#This Row],[Churn_Risk_Score]]&gt;=10,"High Risk", IF(tbl_Customers[[#This Row],[Churn_Risk_Score]]&gt;=5,"Medium Risk","Low Risk"))</f>
        <v>Low Risk</v>
      </c>
    </row>
    <row r="127" spans="1:33" x14ac:dyDescent="0.35">
      <c r="A127">
        <v>126</v>
      </c>
      <c r="B127" t="s">
        <v>20</v>
      </c>
      <c r="C127">
        <v>65</v>
      </c>
      <c r="D127" t="s">
        <v>25</v>
      </c>
      <c r="E127" t="s">
        <v>22</v>
      </c>
      <c r="F127" t="s">
        <v>22</v>
      </c>
      <c r="G127">
        <v>0</v>
      </c>
      <c r="H127">
        <v>187.9</v>
      </c>
      <c r="I127">
        <v>116</v>
      </c>
      <c r="J127">
        <v>31.94</v>
      </c>
      <c r="K127">
        <v>157.6</v>
      </c>
      <c r="L127">
        <v>117</v>
      </c>
      <c r="M127">
        <v>13.4</v>
      </c>
      <c r="N127">
        <v>227.3</v>
      </c>
      <c r="O127">
        <v>86</v>
      </c>
      <c r="P127">
        <v>10.23</v>
      </c>
      <c r="Q127">
        <v>7.5</v>
      </c>
      <c r="R127">
        <v>6</v>
      </c>
      <c r="S127">
        <v>2.0299999999999998</v>
      </c>
      <c r="T127">
        <v>1</v>
      </c>
      <c r="U127" t="s">
        <v>22</v>
      </c>
      <c r="V127">
        <f>IF(tbl_Customers[[#This Row],[churn]] = "yes", 1, 0)</f>
        <v>0</v>
      </c>
      <c r="W127" t="str">
        <f>IF(tbl_Customers[[#This Row],[number_customer_service_calls]] &lt;= 1, "0-1 Calls", IF(tbl_Customers[[#This Row],[number_customer_service_calls]] &lt;= 3, "2-3 Calls", IF(tbl_Customers[[#This Row],[number_customer_service_calls]] &lt;=5, "4-5 Calls", "6+ Calls")))</f>
        <v>0-1 Calls</v>
      </c>
      <c r="X127" t="str">
        <f>IF(tbl_Customers[[#This Row],[account_length]] &lt;= 50, "0-50", IF(tbl_Customers[[#This Row],[account_length]] &lt;=100, "51-100", IF(tbl_Customers[[#This Row],[account_length]] &lt;= 150, "101-150", "151+")))</f>
        <v>51-100</v>
      </c>
      <c r="Y127" t="str">
        <f>IF(tbl_Customers[[#This Row],[total_intl_charge]] &lt;= 3, "Low Charges", "High Charges")</f>
        <v>Low Charges</v>
      </c>
      <c r="Z127" t="str">
        <f>IF(tbl_Customers[[#This Row],[total_eve_calls]]&lt;=80,"Low Calls",
IF(tbl_Customers[[#This Row],[total_eve_calls]]&lt;=120,"Medium Calls","High Calls"))</f>
        <v>Medium Calls</v>
      </c>
      <c r="AA127" t="str">
        <f>IF(tbl_Customers[[#This Row],[total_eve_charge]]&lt;=15,"Low Charges",
IF(tbl_Customers[[#This Row],[total_eve_charge]]&lt;=20,"Medium Charges","High Charges"))</f>
        <v>Low Charges</v>
      </c>
      <c r="AB1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7" t="str">
        <f>IF(tbl_Customers[[#This Row],[number_vmail_messages]] = 0, "No Usage", IF(tbl_Customers[[#This Row],[number_vmail_messages]] &lt;= 20, "Low Usage", IF(tbl_Customers[[#This Row],[number_vmail_messages]] &lt;= 40, "Medium Usgae", "High Usage")))</f>
        <v>No Usage</v>
      </c>
      <c r="AD127" t="str">
        <f>IF(tbl_Customers[[#This Row],[total_day_minutes]]&lt;=150,"Low Usage", IF(tbl_Customers[[#This Row],[total_day_minutes]]&lt;=200,"Medium Usage", IF(tbl_Customers[[#This Row],[total_day_minutes]]&lt;=250,"High Usage","Very High Usage")))</f>
        <v>Medium Usage</v>
      </c>
      <c r="AE127" t="str">
        <f>IF(tbl_Customers[[#This Row],[total_intl_calls]]&lt;=5,"Low Calls", IF(tbl_Customers[[#This Row],[total_intl_calls]]&lt;=10, "Medium Calls", "High Calls"))</f>
        <v>Medium Calls</v>
      </c>
      <c r="AF1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7" s="36" t="str">
        <f>IF(tbl_Customers[[#This Row],[Churn_Risk_Score]]&gt;=10,"High Risk", IF(tbl_Customers[[#This Row],[Churn_Risk_Score]]&gt;=5,"Medium Risk","Low Risk"))</f>
        <v>Low Risk</v>
      </c>
    </row>
    <row r="128" spans="1:33" x14ac:dyDescent="0.35">
      <c r="A128">
        <v>127</v>
      </c>
      <c r="B128" t="s">
        <v>33</v>
      </c>
      <c r="C128">
        <v>56</v>
      </c>
      <c r="D128" t="s">
        <v>21</v>
      </c>
      <c r="E128" t="s">
        <v>22</v>
      </c>
      <c r="F128" t="s">
        <v>22</v>
      </c>
      <c r="G128">
        <v>0</v>
      </c>
      <c r="H128">
        <v>226</v>
      </c>
      <c r="I128">
        <v>112</v>
      </c>
      <c r="J128">
        <v>38.42</v>
      </c>
      <c r="K128">
        <v>248.5</v>
      </c>
      <c r="L128">
        <v>118</v>
      </c>
      <c r="M128">
        <v>21.12</v>
      </c>
      <c r="N128">
        <v>140.5</v>
      </c>
      <c r="O128">
        <v>142</v>
      </c>
      <c r="P128">
        <v>6.32</v>
      </c>
      <c r="Q128">
        <v>6.9</v>
      </c>
      <c r="R128">
        <v>11</v>
      </c>
      <c r="S128">
        <v>1.86</v>
      </c>
      <c r="T128">
        <v>1</v>
      </c>
      <c r="U128" t="s">
        <v>22</v>
      </c>
      <c r="V128">
        <f>IF(tbl_Customers[[#This Row],[churn]] = "yes", 1, 0)</f>
        <v>0</v>
      </c>
      <c r="W128" t="str">
        <f>IF(tbl_Customers[[#This Row],[number_customer_service_calls]] &lt;= 1, "0-1 Calls", IF(tbl_Customers[[#This Row],[number_customer_service_calls]] &lt;= 3, "2-3 Calls", IF(tbl_Customers[[#This Row],[number_customer_service_calls]] &lt;=5, "4-5 Calls", "6+ Calls")))</f>
        <v>0-1 Calls</v>
      </c>
      <c r="X128" t="str">
        <f>IF(tbl_Customers[[#This Row],[account_length]] &lt;= 50, "0-50", IF(tbl_Customers[[#This Row],[account_length]] &lt;=100, "51-100", IF(tbl_Customers[[#This Row],[account_length]] &lt;= 150, "101-150", "151+")))</f>
        <v>51-100</v>
      </c>
      <c r="Y128" t="str">
        <f>IF(tbl_Customers[[#This Row],[total_intl_charge]] &lt;= 3, "Low Charges", "High Charges")</f>
        <v>Low Charges</v>
      </c>
      <c r="Z128" t="str">
        <f>IF(tbl_Customers[[#This Row],[total_eve_calls]]&lt;=80,"Low Calls",
IF(tbl_Customers[[#This Row],[total_eve_calls]]&lt;=120,"Medium Calls","High Calls"))</f>
        <v>Medium Calls</v>
      </c>
      <c r="AA128" t="str">
        <f>IF(tbl_Customers[[#This Row],[total_eve_charge]]&lt;=15,"Low Charges",
IF(tbl_Customers[[#This Row],[total_eve_charge]]&lt;=20,"Medium Charges","High Charges"))</f>
        <v>High Charges</v>
      </c>
      <c r="AB1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8" t="str">
        <f>IF(tbl_Customers[[#This Row],[number_vmail_messages]] = 0, "No Usage", IF(tbl_Customers[[#This Row],[number_vmail_messages]] &lt;= 20, "Low Usage", IF(tbl_Customers[[#This Row],[number_vmail_messages]] &lt;= 40, "Medium Usgae", "High Usage")))</f>
        <v>No Usage</v>
      </c>
      <c r="AD128" t="str">
        <f>IF(tbl_Customers[[#This Row],[total_day_minutes]]&lt;=150,"Low Usage", IF(tbl_Customers[[#This Row],[total_day_minutes]]&lt;=200,"Medium Usage", IF(tbl_Customers[[#This Row],[total_day_minutes]]&lt;=250,"High Usage","Very High Usage")))</f>
        <v>High Usage</v>
      </c>
      <c r="AE128" t="str">
        <f>IF(tbl_Customers[[#This Row],[total_intl_calls]]&lt;=5,"Low Calls", IF(tbl_Customers[[#This Row],[total_intl_calls]]&lt;=10, "Medium Calls", "High Calls"))</f>
        <v>High Calls</v>
      </c>
      <c r="AF1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8" s="36" t="str">
        <f>IF(tbl_Customers[[#This Row],[Churn_Risk_Score]]&gt;=10,"High Risk", IF(tbl_Customers[[#This Row],[Churn_Risk_Score]]&gt;=5,"Medium Risk","Low Risk"))</f>
        <v>Low Risk</v>
      </c>
    </row>
    <row r="129" spans="1:33" x14ac:dyDescent="0.35">
      <c r="A129">
        <v>128</v>
      </c>
      <c r="B129" t="s">
        <v>26</v>
      </c>
      <c r="C129">
        <v>96</v>
      </c>
      <c r="D129" t="s">
        <v>21</v>
      </c>
      <c r="E129" t="s">
        <v>22</v>
      </c>
      <c r="F129" t="s">
        <v>22</v>
      </c>
      <c r="G129">
        <v>0</v>
      </c>
      <c r="H129">
        <v>260.39999999999998</v>
      </c>
      <c r="I129">
        <v>115</v>
      </c>
      <c r="J129">
        <v>44.27</v>
      </c>
      <c r="K129">
        <v>146</v>
      </c>
      <c r="L129">
        <v>46</v>
      </c>
      <c r="M129">
        <v>12.41</v>
      </c>
      <c r="N129">
        <v>269.5</v>
      </c>
      <c r="O129">
        <v>87</v>
      </c>
      <c r="P129">
        <v>12.13</v>
      </c>
      <c r="Q129">
        <v>11.5</v>
      </c>
      <c r="R129">
        <v>4</v>
      </c>
      <c r="S129">
        <v>3.11</v>
      </c>
      <c r="T129">
        <v>5</v>
      </c>
      <c r="U129" t="s">
        <v>22</v>
      </c>
      <c r="V129">
        <f>IF(tbl_Customers[[#This Row],[churn]] = "yes", 1, 0)</f>
        <v>0</v>
      </c>
      <c r="W129" t="str">
        <f>IF(tbl_Customers[[#This Row],[number_customer_service_calls]] &lt;= 1, "0-1 Calls", IF(tbl_Customers[[#This Row],[number_customer_service_calls]] &lt;= 3, "2-3 Calls", IF(tbl_Customers[[#This Row],[number_customer_service_calls]] &lt;=5, "4-5 Calls", "6+ Calls")))</f>
        <v>4-5 Calls</v>
      </c>
      <c r="X129" t="str">
        <f>IF(tbl_Customers[[#This Row],[account_length]] &lt;= 50, "0-50", IF(tbl_Customers[[#This Row],[account_length]] &lt;=100, "51-100", IF(tbl_Customers[[#This Row],[account_length]] &lt;= 150, "101-150", "151+")))</f>
        <v>51-100</v>
      </c>
      <c r="Y129" t="str">
        <f>IF(tbl_Customers[[#This Row],[total_intl_charge]] &lt;= 3, "Low Charges", "High Charges")</f>
        <v>High Charges</v>
      </c>
      <c r="Z129" t="str">
        <f>IF(tbl_Customers[[#This Row],[total_eve_calls]]&lt;=80,"Low Calls",
IF(tbl_Customers[[#This Row],[total_eve_calls]]&lt;=120,"Medium Calls","High Calls"))</f>
        <v>Low Calls</v>
      </c>
      <c r="AA129" t="str">
        <f>IF(tbl_Customers[[#This Row],[total_eve_charge]]&lt;=15,"Low Charges",
IF(tbl_Customers[[#This Row],[total_eve_charge]]&lt;=20,"Medium Charges","High Charges"))</f>
        <v>Low Charges</v>
      </c>
      <c r="AB1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9" t="str">
        <f>IF(tbl_Customers[[#This Row],[number_vmail_messages]] = 0, "No Usage", IF(tbl_Customers[[#This Row],[number_vmail_messages]] &lt;= 20, "Low Usage", IF(tbl_Customers[[#This Row],[number_vmail_messages]] &lt;= 40, "Medium Usgae", "High Usage")))</f>
        <v>No Usage</v>
      </c>
      <c r="AD129" t="str">
        <f>IF(tbl_Customers[[#This Row],[total_day_minutes]]&lt;=150,"Low Usage", IF(tbl_Customers[[#This Row],[total_day_minutes]]&lt;=200,"Medium Usage", IF(tbl_Customers[[#This Row],[total_day_minutes]]&lt;=250,"High Usage","Very High Usage")))</f>
        <v>Very High Usage</v>
      </c>
      <c r="AE129" t="str">
        <f>IF(tbl_Customers[[#This Row],[total_intl_calls]]&lt;=5,"Low Calls", IF(tbl_Customers[[#This Row],[total_intl_calls]]&lt;=10, "Medium Calls", "High Calls"))</f>
        <v>Low Calls</v>
      </c>
      <c r="AF1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129" s="36" t="str">
        <f>IF(tbl_Customers[[#This Row],[Churn_Risk_Score]]&gt;=10,"High Risk", IF(tbl_Customers[[#This Row],[Churn_Risk_Score]]&gt;=5,"Medium Risk","Low Risk"))</f>
        <v>High Risk</v>
      </c>
    </row>
    <row r="130" spans="1:33" x14ac:dyDescent="0.35">
      <c r="A130">
        <v>129</v>
      </c>
      <c r="B130" t="s">
        <v>30</v>
      </c>
      <c r="C130">
        <v>151</v>
      </c>
      <c r="D130" t="s">
        <v>25</v>
      </c>
      <c r="E130" t="s">
        <v>22</v>
      </c>
      <c r="F130" t="s">
        <v>22</v>
      </c>
      <c r="G130">
        <v>0</v>
      </c>
      <c r="H130">
        <v>178.7</v>
      </c>
      <c r="I130">
        <v>116</v>
      </c>
      <c r="J130">
        <v>30.38</v>
      </c>
      <c r="K130">
        <v>292.10000000000002</v>
      </c>
      <c r="L130">
        <v>138</v>
      </c>
      <c r="M130">
        <v>24.83</v>
      </c>
      <c r="N130">
        <v>265.89999999999998</v>
      </c>
      <c r="O130">
        <v>101</v>
      </c>
      <c r="P130">
        <v>11.97</v>
      </c>
      <c r="Q130">
        <v>9.8000000000000007</v>
      </c>
      <c r="R130">
        <v>4</v>
      </c>
      <c r="S130">
        <v>2.65</v>
      </c>
      <c r="T130">
        <v>0</v>
      </c>
      <c r="U130" t="s">
        <v>22</v>
      </c>
      <c r="V130">
        <f>IF(tbl_Customers[[#This Row],[churn]] = "yes", 1, 0)</f>
        <v>0</v>
      </c>
      <c r="W130" t="str">
        <f>IF(tbl_Customers[[#This Row],[number_customer_service_calls]] &lt;= 1, "0-1 Calls", IF(tbl_Customers[[#This Row],[number_customer_service_calls]] &lt;= 3, "2-3 Calls", IF(tbl_Customers[[#This Row],[number_customer_service_calls]] &lt;=5, "4-5 Calls", "6+ Calls")))</f>
        <v>0-1 Calls</v>
      </c>
      <c r="X130" t="str">
        <f>IF(tbl_Customers[[#This Row],[account_length]] &lt;= 50, "0-50", IF(tbl_Customers[[#This Row],[account_length]] &lt;=100, "51-100", IF(tbl_Customers[[#This Row],[account_length]] &lt;= 150, "101-150", "151+")))</f>
        <v>151+</v>
      </c>
      <c r="Y130" t="str">
        <f>IF(tbl_Customers[[#This Row],[total_intl_charge]] &lt;= 3, "Low Charges", "High Charges")</f>
        <v>Low Charges</v>
      </c>
      <c r="Z130" t="str">
        <f>IF(tbl_Customers[[#This Row],[total_eve_calls]]&lt;=80,"Low Calls",
IF(tbl_Customers[[#This Row],[total_eve_calls]]&lt;=120,"Medium Calls","High Calls"))</f>
        <v>High Calls</v>
      </c>
      <c r="AA130" t="str">
        <f>IF(tbl_Customers[[#This Row],[total_eve_charge]]&lt;=15,"Low Charges",
IF(tbl_Customers[[#This Row],[total_eve_charge]]&lt;=20,"Medium Charges","High Charges"))</f>
        <v>High Charges</v>
      </c>
      <c r="AB1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0" t="str">
        <f>IF(tbl_Customers[[#This Row],[number_vmail_messages]] = 0, "No Usage", IF(tbl_Customers[[#This Row],[number_vmail_messages]] &lt;= 20, "Low Usage", IF(tbl_Customers[[#This Row],[number_vmail_messages]] &lt;= 40, "Medium Usgae", "High Usage")))</f>
        <v>No Usage</v>
      </c>
      <c r="AD130" t="str">
        <f>IF(tbl_Customers[[#This Row],[total_day_minutes]]&lt;=150,"Low Usage", IF(tbl_Customers[[#This Row],[total_day_minutes]]&lt;=200,"Medium Usage", IF(tbl_Customers[[#This Row],[total_day_minutes]]&lt;=250,"High Usage","Very High Usage")))</f>
        <v>Medium Usage</v>
      </c>
      <c r="AE130" t="str">
        <f>IF(tbl_Customers[[#This Row],[total_intl_calls]]&lt;=5,"Low Calls", IF(tbl_Customers[[#This Row],[total_intl_calls]]&lt;=10, "Medium Calls", "High Calls"))</f>
        <v>Low Calls</v>
      </c>
      <c r="AF1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0" s="36" t="str">
        <f>IF(tbl_Customers[[#This Row],[Churn_Risk_Score]]&gt;=10,"High Risk", IF(tbl_Customers[[#This Row],[Churn_Risk_Score]]&gt;=5,"Medium Risk","Low Risk"))</f>
        <v>Low Risk</v>
      </c>
    </row>
    <row r="131" spans="1:33" x14ac:dyDescent="0.35">
      <c r="A131">
        <v>130</v>
      </c>
      <c r="B131" t="s">
        <v>20</v>
      </c>
      <c r="C131">
        <v>83</v>
      </c>
      <c r="D131" t="s">
        <v>21</v>
      </c>
      <c r="E131" t="s">
        <v>22</v>
      </c>
      <c r="F131" t="s">
        <v>22</v>
      </c>
      <c r="G131">
        <v>0</v>
      </c>
      <c r="H131">
        <v>337.4</v>
      </c>
      <c r="I131">
        <v>120</v>
      </c>
      <c r="J131">
        <v>57.36</v>
      </c>
      <c r="K131">
        <v>227.4</v>
      </c>
      <c r="L131">
        <v>116</v>
      </c>
      <c r="M131">
        <v>19.329999999999998</v>
      </c>
      <c r="N131">
        <v>153.9</v>
      </c>
      <c r="O131">
        <v>114</v>
      </c>
      <c r="P131">
        <v>6.93</v>
      </c>
      <c r="Q131">
        <v>15.8</v>
      </c>
      <c r="R131">
        <v>7</v>
      </c>
      <c r="S131">
        <v>4.2699999999999996</v>
      </c>
      <c r="T131">
        <v>0</v>
      </c>
      <c r="U131" t="s">
        <v>23</v>
      </c>
      <c r="V131">
        <f>IF(tbl_Customers[[#This Row],[churn]] = "yes", 1, 0)</f>
        <v>1</v>
      </c>
      <c r="W131" t="str">
        <f>IF(tbl_Customers[[#This Row],[number_customer_service_calls]] &lt;= 1, "0-1 Calls", IF(tbl_Customers[[#This Row],[number_customer_service_calls]] &lt;= 3, "2-3 Calls", IF(tbl_Customers[[#This Row],[number_customer_service_calls]] &lt;=5, "4-5 Calls", "6+ Calls")))</f>
        <v>0-1 Calls</v>
      </c>
      <c r="X131" t="str">
        <f>IF(tbl_Customers[[#This Row],[account_length]] &lt;= 50, "0-50", IF(tbl_Customers[[#This Row],[account_length]] &lt;=100, "51-100", IF(tbl_Customers[[#This Row],[account_length]] &lt;= 150, "101-150", "151+")))</f>
        <v>51-100</v>
      </c>
      <c r="Y131" t="str">
        <f>IF(tbl_Customers[[#This Row],[total_intl_charge]] &lt;= 3, "Low Charges", "High Charges")</f>
        <v>High Charges</v>
      </c>
      <c r="Z131" t="str">
        <f>IF(tbl_Customers[[#This Row],[total_eve_calls]]&lt;=80,"Low Calls",
IF(tbl_Customers[[#This Row],[total_eve_calls]]&lt;=120,"Medium Calls","High Calls"))</f>
        <v>Medium Calls</v>
      </c>
      <c r="AA131" t="str">
        <f>IF(tbl_Customers[[#This Row],[total_eve_charge]]&lt;=15,"Low Charges",
IF(tbl_Customers[[#This Row],[total_eve_charge]]&lt;=20,"Medium Charges","High Charges"))</f>
        <v>Medium Charges</v>
      </c>
      <c r="AB1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1" t="str">
        <f>IF(tbl_Customers[[#This Row],[number_vmail_messages]] = 0, "No Usage", IF(tbl_Customers[[#This Row],[number_vmail_messages]] &lt;= 20, "Low Usage", IF(tbl_Customers[[#This Row],[number_vmail_messages]] &lt;= 40, "Medium Usgae", "High Usage")))</f>
        <v>No Usage</v>
      </c>
      <c r="AD131" t="str">
        <f>IF(tbl_Customers[[#This Row],[total_day_minutes]]&lt;=150,"Low Usage", IF(tbl_Customers[[#This Row],[total_day_minutes]]&lt;=200,"Medium Usage", IF(tbl_Customers[[#This Row],[total_day_minutes]]&lt;=250,"High Usage","Very High Usage")))</f>
        <v>Very High Usage</v>
      </c>
      <c r="AE131" t="str">
        <f>IF(tbl_Customers[[#This Row],[total_intl_calls]]&lt;=5,"Low Calls", IF(tbl_Customers[[#This Row],[total_intl_calls]]&lt;=10, "Medium Calls", "High Calls"))</f>
        <v>Medium Calls</v>
      </c>
      <c r="AF1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31" s="36" t="str">
        <f>IF(tbl_Customers[[#This Row],[Churn_Risk_Score]]&gt;=10,"High Risk", IF(tbl_Customers[[#This Row],[Churn_Risk_Score]]&gt;=5,"Medium Risk","Low Risk"))</f>
        <v>Medium Risk</v>
      </c>
    </row>
    <row r="132" spans="1:33" x14ac:dyDescent="0.35">
      <c r="A132">
        <v>131</v>
      </c>
      <c r="B132" t="s">
        <v>38</v>
      </c>
      <c r="C132">
        <v>139</v>
      </c>
      <c r="D132" t="s">
        <v>28</v>
      </c>
      <c r="E132" t="s">
        <v>22</v>
      </c>
      <c r="F132" t="s">
        <v>23</v>
      </c>
      <c r="G132">
        <v>23</v>
      </c>
      <c r="H132">
        <v>157.6</v>
      </c>
      <c r="I132">
        <v>129</v>
      </c>
      <c r="J132">
        <v>26.79</v>
      </c>
      <c r="K132">
        <v>247</v>
      </c>
      <c r="L132">
        <v>96</v>
      </c>
      <c r="M132">
        <v>21</v>
      </c>
      <c r="N132">
        <v>259.2</v>
      </c>
      <c r="O132">
        <v>112</v>
      </c>
      <c r="P132">
        <v>11.66</v>
      </c>
      <c r="Q132">
        <v>13.7</v>
      </c>
      <c r="R132">
        <v>2</v>
      </c>
      <c r="S132">
        <v>3.7</v>
      </c>
      <c r="T132">
        <v>0</v>
      </c>
      <c r="U132" t="s">
        <v>22</v>
      </c>
      <c r="V132">
        <f>IF(tbl_Customers[[#This Row],[churn]] = "yes", 1, 0)</f>
        <v>0</v>
      </c>
      <c r="W132" t="str">
        <f>IF(tbl_Customers[[#This Row],[number_customer_service_calls]] &lt;= 1, "0-1 Calls", IF(tbl_Customers[[#This Row],[number_customer_service_calls]] &lt;= 3, "2-3 Calls", IF(tbl_Customers[[#This Row],[number_customer_service_calls]] &lt;=5, "4-5 Calls", "6+ Calls")))</f>
        <v>0-1 Calls</v>
      </c>
      <c r="X132" t="str">
        <f>IF(tbl_Customers[[#This Row],[account_length]] &lt;= 50, "0-50", IF(tbl_Customers[[#This Row],[account_length]] &lt;=100, "51-100", IF(tbl_Customers[[#This Row],[account_length]] &lt;= 150, "101-150", "151+")))</f>
        <v>101-150</v>
      </c>
      <c r="Y132" t="str">
        <f>IF(tbl_Customers[[#This Row],[total_intl_charge]] &lt;= 3, "Low Charges", "High Charges")</f>
        <v>High Charges</v>
      </c>
      <c r="Z132" t="str">
        <f>IF(tbl_Customers[[#This Row],[total_eve_calls]]&lt;=80,"Low Calls",
IF(tbl_Customers[[#This Row],[total_eve_calls]]&lt;=120,"Medium Calls","High Calls"))</f>
        <v>Medium Calls</v>
      </c>
      <c r="AA132" t="str">
        <f>IF(tbl_Customers[[#This Row],[total_eve_charge]]&lt;=15,"Low Charges",
IF(tbl_Customers[[#This Row],[total_eve_charge]]&lt;=20,"Medium Charges","High Charges"))</f>
        <v>High Charges</v>
      </c>
      <c r="AB1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 t="str">
        <f>IF(tbl_Customers[[#This Row],[number_vmail_messages]] = 0, "No Usage", IF(tbl_Customers[[#This Row],[number_vmail_messages]] &lt;= 20, "Low Usage", IF(tbl_Customers[[#This Row],[number_vmail_messages]] &lt;= 40, "Medium Usgae", "High Usage")))</f>
        <v>Medium Usgae</v>
      </c>
      <c r="AD132" t="str">
        <f>IF(tbl_Customers[[#This Row],[total_day_minutes]]&lt;=150,"Low Usage", IF(tbl_Customers[[#This Row],[total_day_minutes]]&lt;=200,"Medium Usage", IF(tbl_Customers[[#This Row],[total_day_minutes]]&lt;=250,"High Usage","Very High Usage")))</f>
        <v>Medium Usage</v>
      </c>
      <c r="AE132" t="str">
        <f>IF(tbl_Customers[[#This Row],[total_intl_calls]]&lt;=5,"Low Calls", IF(tbl_Customers[[#This Row],[total_intl_calls]]&lt;=10, "Medium Calls", "High Calls"))</f>
        <v>Low Calls</v>
      </c>
      <c r="AF1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2" s="36" t="str">
        <f>IF(tbl_Customers[[#This Row],[Churn_Risk_Score]]&gt;=10,"High Risk", IF(tbl_Customers[[#This Row],[Churn_Risk_Score]]&gt;=5,"Medium Risk","Low Risk"))</f>
        <v>Low Risk</v>
      </c>
    </row>
    <row r="133" spans="1:33" x14ac:dyDescent="0.35">
      <c r="A133">
        <v>132</v>
      </c>
      <c r="B133" t="s">
        <v>29</v>
      </c>
      <c r="C133">
        <v>6</v>
      </c>
      <c r="D133" t="s">
        <v>28</v>
      </c>
      <c r="E133" t="s">
        <v>22</v>
      </c>
      <c r="F133" t="s">
        <v>22</v>
      </c>
      <c r="G133">
        <v>0</v>
      </c>
      <c r="H133">
        <v>183.6</v>
      </c>
      <c r="I133">
        <v>117</v>
      </c>
      <c r="J133">
        <v>31.21</v>
      </c>
      <c r="K133">
        <v>256.7</v>
      </c>
      <c r="L133">
        <v>72</v>
      </c>
      <c r="M133">
        <v>21.82</v>
      </c>
      <c r="N133">
        <v>178.6</v>
      </c>
      <c r="O133">
        <v>79</v>
      </c>
      <c r="P133">
        <v>8.0399999999999991</v>
      </c>
      <c r="Q133">
        <v>10.199999999999999</v>
      </c>
      <c r="R133">
        <v>2</v>
      </c>
      <c r="S133">
        <v>2.75</v>
      </c>
      <c r="T133">
        <v>1</v>
      </c>
      <c r="U133" t="s">
        <v>22</v>
      </c>
      <c r="V133">
        <f>IF(tbl_Customers[[#This Row],[churn]] = "yes", 1, 0)</f>
        <v>0</v>
      </c>
      <c r="W133" t="str">
        <f>IF(tbl_Customers[[#This Row],[number_customer_service_calls]] &lt;= 1, "0-1 Calls", IF(tbl_Customers[[#This Row],[number_customer_service_calls]] &lt;= 3, "2-3 Calls", IF(tbl_Customers[[#This Row],[number_customer_service_calls]] &lt;=5, "4-5 Calls", "6+ Calls")))</f>
        <v>0-1 Calls</v>
      </c>
      <c r="X133" t="str">
        <f>IF(tbl_Customers[[#This Row],[account_length]] &lt;= 50, "0-50", IF(tbl_Customers[[#This Row],[account_length]] &lt;=100, "51-100", IF(tbl_Customers[[#This Row],[account_length]] &lt;= 150, "101-150", "151+")))</f>
        <v>0-50</v>
      </c>
      <c r="Y133" t="str">
        <f>IF(tbl_Customers[[#This Row],[total_intl_charge]] &lt;= 3, "Low Charges", "High Charges")</f>
        <v>Low Charges</v>
      </c>
      <c r="Z133" t="str">
        <f>IF(tbl_Customers[[#This Row],[total_eve_calls]]&lt;=80,"Low Calls",
IF(tbl_Customers[[#This Row],[total_eve_calls]]&lt;=120,"Medium Calls","High Calls"))</f>
        <v>Low Calls</v>
      </c>
      <c r="AA133" t="str">
        <f>IF(tbl_Customers[[#This Row],[total_eve_charge]]&lt;=15,"Low Charges",
IF(tbl_Customers[[#This Row],[total_eve_charge]]&lt;=20,"Medium Charges","High Charges"))</f>
        <v>High Charges</v>
      </c>
      <c r="AB1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3" t="str">
        <f>IF(tbl_Customers[[#This Row],[number_vmail_messages]] = 0, "No Usage", IF(tbl_Customers[[#This Row],[number_vmail_messages]] &lt;= 20, "Low Usage", IF(tbl_Customers[[#This Row],[number_vmail_messages]] &lt;= 40, "Medium Usgae", "High Usage")))</f>
        <v>No Usage</v>
      </c>
      <c r="AD133" t="str">
        <f>IF(tbl_Customers[[#This Row],[total_day_minutes]]&lt;=150,"Low Usage", IF(tbl_Customers[[#This Row],[total_day_minutes]]&lt;=200,"Medium Usage", IF(tbl_Customers[[#This Row],[total_day_minutes]]&lt;=250,"High Usage","Very High Usage")))</f>
        <v>Medium Usage</v>
      </c>
      <c r="AE133" t="str">
        <f>IF(tbl_Customers[[#This Row],[total_intl_calls]]&lt;=5,"Low Calls", IF(tbl_Customers[[#This Row],[total_intl_calls]]&lt;=10, "Medium Calls", "High Calls"))</f>
        <v>Low Calls</v>
      </c>
      <c r="AF1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3" s="36" t="str">
        <f>IF(tbl_Customers[[#This Row],[Churn_Risk_Score]]&gt;=10,"High Risk", IF(tbl_Customers[[#This Row],[Churn_Risk_Score]]&gt;=5,"Medium Risk","Low Risk"))</f>
        <v>Low Risk</v>
      </c>
    </row>
    <row r="134" spans="1:33" x14ac:dyDescent="0.35">
      <c r="A134">
        <v>133</v>
      </c>
      <c r="B134" t="s">
        <v>40</v>
      </c>
      <c r="C134">
        <v>115</v>
      </c>
      <c r="D134" t="s">
        <v>28</v>
      </c>
      <c r="E134" t="s">
        <v>22</v>
      </c>
      <c r="F134" t="s">
        <v>23</v>
      </c>
      <c r="G134">
        <v>24</v>
      </c>
      <c r="H134">
        <v>142.1</v>
      </c>
      <c r="I134">
        <v>124</v>
      </c>
      <c r="J134">
        <v>24.16</v>
      </c>
      <c r="K134">
        <v>183.4</v>
      </c>
      <c r="L134">
        <v>129</v>
      </c>
      <c r="M134">
        <v>15.59</v>
      </c>
      <c r="N134">
        <v>164.8</v>
      </c>
      <c r="O134">
        <v>114</v>
      </c>
      <c r="P134">
        <v>7.42</v>
      </c>
      <c r="Q134">
        <v>9.6</v>
      </c>
      <c r="R134">
        <v>4</v>
      </c>
      <c r="S134">
        <v>2.59</v>
      </c>
      <c r="T134">
        <v>1</v>
      </c>
      <c r="U134" t="s">
        <v>22</v>
      </c>
      <c r="V134">
        <f>IF(tbl_Customers[[#This Row],[churn]] = "yes", 1, 0)</f>
        <v>0</v>
      </c>
      <c r="W134" t="str">
        <f>IF(tbl_Customers[[#This Row],[number_customer_service_calls]] &lt;= 1, "0-1 Calls", IF(tbl_Customers[[#This Row],[number_customer_service_calls]] &lt;= 3, "2-3 Calls", IF(tbl_Customers[[#This Row],[number_customer_service_calls]] &lt;=5, "4-5 Calls", "6+ Calls")))</f>
        <v>0-1 Calls</v>
      </c>
      <c r="X134" t="str">
        <f>IF(tbl_Customers[[#This Row],[account_length]] &lt;= 50, "0-50", IF(tbl_Customers[[#This Row],[account_length]] &lt;=100, "51-100", IF(tbl_Customers[[#This Row],[account_length]] &lt;= 150, "101-150", "151+")))</f>
        <v>101-150</v>
      </c>
      <c r="Y134" t="str">
        <f>IF(tbl_Customers[[#This Row],[total_intl_charge]] &lt;= 3, "Low Charges", "High Charges")</f>
        <v>Low Charges</v>
      </c>
      <c r="Z134" t="str">
        <f>IF(tbl_Customers[[#This Row],[total_eve_calls]]&lt;=80,"Low Calls",
IF(tbl_Customers[[#This Row],[total_eve_calls]]&lt;=120,"Medium Calls","High Calls"))</f>
        <v>High Calls</v>
      </c>
      <c r="AA134" t="str">
        <f>IF(tbl_Customers[[#This Row],[total_eve_charge]]&lt;=15,"Low Charges",
IF(tbl_Customers[[#This Row],[total_eve_charge]]&lt;=20,"Medium Charges","High Charges"))</f>
        <v>Medium Charges</v>
      </c>
      <c r="AB1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4" t="str">
        <f>IF(tbl_Customers[[#This Row],[number_vmail_messages]] = 0, "No Usage", IF(tbl_Customers[[#This Row],[number_vmail_messages]] &lt;= 20, "Low Usage", IF(tbl_Customers[[#This Row],[number_vmail_messages]] &lt;= 40, "Medium Usgae", "High Usage")))</f>
        <v>Medium Usgae</v>
      </c>
      <c r="AD134" t="str">
        <f>IF(tbl_Customers[[#This Row],[total_day_minutes]]&lt;=150,"Low Usage", IF(tbl_Customers[[#This Row],[total_day_minutes]]&lt;=200,"Medium Usage", IF(tbl_Customers[[#This Row],[total_day_minutes]]&lt;=250,"High Usage","Very High Usage")))</f>
        <v>Low Usage</v>
      </c>
      <c r="AE134" t="str">
        <f>IF(tbl_Customers[[#This Row],[total_intl_calls]]&lt;=5,"Low Calls", IF(tbl_Customers[[#This Row],[total_intl_calls]]&lt;=10, "Medium Calls", "High Calls"))</f>
        <v>Low Calls</v>
      </c>
      <c r="AF1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4" s="36" t="str">
        <f>IF(tbl_Customers[[#This Row],[Churn_Risk_Score]]&gt;=10,"High Risk", IF(tbl_Customers[[#This Row],[Churn_Risk_Score]]&gt;=5,"Medium Risk","Low Risk"))</f>
        <v>Low Risk</v>
      </c>
    </row>
    <row r="135" spans="1:33" x14ac:dyDescent="0.35">
      <c r="A135">
        <v>134</v>
      </c>
      <c r="B135" t="s">
        <v>38</v>
      </c>
      <c r="C135">
        <v>141</v>
      </c>
      <c r="D135" t="s">
        <v>21</v>
      </c>
      <c r="E135" t="s">
        <v>22</v>
      </c>
      <c r="F135" t="s">
        <v>22</v>
      </c>
      <c r="G135">
        <v>0</v>
      </c>
      <c r="H135">
        <v>217.1</v>
      </c>
      <c r="I135">
        <v>110</v>
      </c>
      <c r="J135">
        <v>36.909999999999997</v>
      </c>
      <c r="K135">
        <v>241.5</v>
      </c>
      <c r="L135">
        <v>111</v>
      </c>
      <c r="M135">
        <v>20.53</v>
      </c>
      <c r="N135">
        <v>253.5</v>
      </c>
      <c r="O135">
        <v>103</v>
      </c>
      <c r="P135">
        <v>11.41</v>
      </c>
      <c r="Q135">
        <v>12</v>
      </c>
      <c r="R135">
        <v>6</v>
      </c>
      <c r="S135">
        <v>3.24</v>
      </c>
      <c r="T135">
        <v>0</v>
      </c>
      <c r="U135" t="s">
        <v>22</v>
      </c>
      <c r="V135">
        <f>IF(tbl_Customers[[#This Row],[churn]] = "yes", 1, 0)</f>
        <v>0</v>
      </c>
      <c r="W135" t="str">
        <f>IF(tbl_Customers[[#This Row],[number_customer_service_calls]] &lt;= 1, "0-1 Calls", IF(tbl_Customers[[#This Row],[number_customer_service_calls]] &lt;= 3, "2-3 Calls", IF(tbl_Customers[[#This Row],[number_customer_service_calls]] &lt;=5, "4-5 Calls", "6+ Calls")))</f>
        <v>0-1 Calls</v>
      </c>
      <c r="X135" t="str">
        <f>IF(tbl_Customers[[#This Row],[account_length]] &lt;= 50, "0-50", IF(tbl_Customers[[#This Row],[account_length]] &lt;=100, "51-100", IF(tbl_Customers[[#This Row],[account_length]] &lt;= 150, "101-150", "151+")))</f>
        <v>101-150</v>
      </c>
      <c r="Y135" t="str">
        <f>IF(tbl_Customers[[#This Row],[total_intl_charge]] &lt;= 3, "Low Charges", "High Charges")</f>
        <v>High Charges</v>
      </c>
      <c r="Z135" t="str">
        <f>IF(tbl_Customers[[#This Row],[total_eve_calls]]&lt;=80,"Low Calls",
IF(tbl_Customers[[#This Row],[total_eve_calls]]&lt;=120,"Medium Calls","High Calls"))</f>
        <v>Medium Calls</v>
      </c>
      <c r="AA135" t="str">
        <f>IF(tbl_Customers[[#This Row],[total_eve_charge]]&lt;=15,"Low Charges",
IF(tbl_Customers[[#This Row],[total_eve_charge]]&lt;=20,"Medium Charges","High Charges"))</f>
        <v>High Charges</v>
      </c>
      <c r="AB1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5" t="str">
        <f>IF(tbl_Customers[[#This Row],[number_vmail_messages]] = 0, "No Usage", IF(tbl_Customers[[#This Row],[number_vmail_messages]] &lt;= 20, "Low Usage", IF(tbl_Customers[[#This Row],[number_vmail_messages]] &lt;= 40, "Medium Usgae", "High Usage")))</f>
        <v>No Usage</v>
      </c>
      <c r="AD135" t="str">
        <f>IF(tbl_Customers[[#This Row],[total_day_minutes]]&lt;=150,"Low Usage", IF(tbl_Customers[[#This Row],[total_day_minutes]]&lt;=200,"Medium Usage", IF(tbl_Customers[[#This Row],[total_day_minutes]]&lt;=250,"High Usage","Very High Usage")))</f>
        <v>High Usage</v>
      </c>
      <c r="AE135" t="str">
        <f>IF(tbl_Customers[[#This Row],[total_intl_calls]]&lt;=5,"Low Calls", IF(tbl_Customers[[#This Row],[total_intl_calls]]&lt;=10, "Medium Calls", "High Calls"))</f>
        <v>Medium Calls</v>
      </c>
      <c r="AF1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5" s="36" t="str">
        <f>IF(tbl_Customers[[#This Row],[Churn_Risk_Score]]&gt;=10,"High Risk", IF(tbl_Customers[[#This Row],[Churn_Risk_Score]]&gt;=5,"Medium Risk","Low Risk"))</f>
        <v>Low Risk</v>
      </c>
    </row>
    <row r="136" spans="1:33" x14ac:dyDescent="0.35">
      <c r="A136">
        <v>135</v>
      </c>
      <c r="B136" t="s">
        <v>53</v>
      </c>
      <c r="C136">
        <v>62</v>
      </c>
      <c r="D136" t="s">
        <v>21</v>
      </c>
      <c r="E136" t="s">
        <v>22</v>
      </c>
      <c r="F136" t="s">
        <v>22</v>
      </c>
      <c r="G136">
        <v>0</v>
      </c>
      <c r="H136">
        <v>98.9</v>
      </c>
      <c r="I136">
        <v>103</v>
      </c>
      <c r="J136">
        <v>16.809999999999999</v>
      </c>
      <c r="K136">
        <v>135.4</v>
      </c>
      <c r="L136">
        <v>122</v>
      </c>
      <c r="M136">
        <v>11.51</v>
      </c>
      <c r="N136">
        <v>236.6</v>
      </c>
      <c r="O136">
        <v>82</v>
      </c>
      <c r="P136">
        <v>10.65</v>
      </c>
      <c r="Q136">
        <v>12.2</v>
      </c>
      <c r="R136">
        <v>1</v>
      </c>
      <c r="S136">
        <v>3.29</v>
      </c>
      <c r="T136">
        <v>1</v>
      </c>
      <c r="U136" t="s">
        <v>22</v>
      </c>
      <c r="V136">
        <f>IF(tbl_Customers[[#This Row],[churn]] = "yes", 1, 0)</f>
        <v>0</v>
      </c>
      <c r="W136" t="str">
        <f>IF(tbl_Customers[[#This Row],[number_customer_service_calls]] &lt;= 1, "0-1 Calls", IF(tbl_Customers[[#This Row],[number_customer_service_calls]] &lt;= 3, "2-3 Calls", IF(tbl_Customers[[#This Row],[number_customer_service_calls]] &lt;=5, "4-5 Calls", "6+ Calls")))</f>
        <v>0-1 Calls</v>
      </c>
      <c r="X136" t="str">
        <f>IF(tbl_Customers[[#This Row],[account_length]] &lt;= 50, "0-50", IF(tbl_Customers[[#This Row],[account_length]] &lt;=100, "51-100", IF(tbl_Customers[[#This Row],[account_length]] &lt;= 150, "101-150", "151+")))</f>
        <v>51-100</v>
      </c>
      <c r="Y136" t="str">
        <f>IF(tbl_Customers[[#This Row],[total_intl_charge]] &lt;= 3, "Low Charges", "High Charges")</f>
        <v>High Charges</v>
      </c>
      <c r="Z136" t="str">
        <f>IF(tbl_Customers[[#This Row],[total_eve_calls]]&lt;=80,"Low Calls",
IF(tbl_Customers[[#This Row],[total_eve_calls]]&lt;=120,"Medium Calls","High Calls"))</f>
        <v>High Calls</v>
      </c>
      <c r="AA136" t="str">
        <f>IF(tbl_Customers[[#This Row],[total_eve_charge]]&lt;=15,"Low Charges",
IF(tbl_Customers[[#This Row],[total_eve_charge]]&lt;=20,"Medium Charges","High Charges"))</f>
        <v>Low Charges</v>
      </c>
      <c r="AB1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6" t="str">
        <f>IF(tbl_Customers[[#This Row],[number_vmail_messages]] = 0, "No Usage", IF(tbl_Customers[[#This Row],[number_vmail_messages]] &lt;= 20, "Low Usage", IF(tbl_Customers[[#This Row],[number_vmail_messages]] &lt;= 40, "Medium Usgae", "High Usage")))</f>
        <v>No Usage</v>
      </c>
      <c r="AD136" t="str">
        <f>IF(tbl_Customers[[#This Row],[total_day_minutes]]&lt;=150,"Low Usage", IF(tbl_Customers[[#This Row],[total_day_minutes]]&lt;=200,"Medium Usage", IF(tbl_Customers[[#This Row],[total_day_minutes]]&lt;=250,"High Usage","Very High Usage")))</f>
        <v>Low Usage</v>
      </c>
      <c r="AE136" t="str">
        <f>IF(tbl_Customers[[#This Row],[total_intl_calls]]&lt;=5,"Low Calls", IF(tbl_Customers[[#This Row],[total_intl_calls]]&lt;=10, "Medium Calls", "High Calls"))</f>
        <v>Low Calls</v>
      </c>
      <c r="AF1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6" s="36" t="str">
        <f>IF(tbl_Customers[[#This Row],[Churn_Risk_Score]]&gt;=10,"High Risk", IF(tbl_Customers[[#This Row],[Churn_Risk_Score]]&gt;=5,"Medium Risk","Low Risk"))</f>
        <v>Low Risk</v>
      </c>
    </row>
    <row r="137" spans="1:33" x14ac:dyDescent="0.35">
      <c r="A137">
        <v>136</v>
      </c>
      <c r="B137" t="s">
        <v>48</v>
      </c>
      <c r="C137">
        <v>185</v>
      </c>
      <c r="D137" t="s">
        <v>28</v>
      </c>
      <c r="E137" t="s">
        <v>22</v>
      </c>
      <c r="F137" t="s">
        <v>23</v>
      </c>
      <c r="G137">
        <v>31</v>
      </c>
      <c r="H137">
        <v>189.8</v>
      </c>
      <c r="I137">
        <v>126</v>
      </c>
      <c r="J137">
        <v>32.270000000000003</v>
      </c>
      <c r="K137">
        <v>163.30000000000001</v>
      </c>
      <c r="L137">
        <v>133</v>
      </c>
      <c r="M137">
        <v>13.88</v>
      </c>
      <c r="N137">
        <v>264.8</v>
      </c>
      <c r="O137">
        <v>126</v>
      </c>
      <c r="P137">
        <v>11.92</v>
      </c>
      <c r="Q137">
        <v>7.5</v>
      </c>
      <c r="R137">
        <v>3</v>
      </c>
      <c r="S137">
        <v>2.0299999999999998</v>
      </c>
      <c r="T137">
        <v>1</v>
      </c>
      <c r="U137" t="s">
        <v>22</v>
      </c>
      <c r="V137">
        <f>IF(tbl_Customers[[#This Row],[churn]] = "yes", 1, 0)</f>
        <v>0</v>
      </c>
      <c r="W137" t="str">
        <f>IF(tbl_Customers[[#This Row],[number_customer_service_calls]] &lt;= 1, "0-1 Calls", IF(tbl_Customers[[#This Row],[number_customer_service_calls]] &lt;= 3, "2-3 Calls", IF(tbl_Customers[[#This Row],[number_customer_service_calls]] &lt;=5, "4-5 Calls", "6+ Calls")))</f>
        <v>0-1 Calls</v>
      </c>
      <c r="X137" t="str">
        <f>IF(tbl_Customers[[#This Row],[account_length]] &lt;= 50, "0-50", IF(tbl_Customers[[#This Row],[account_length]] &lt;=100, "51-100", IF(tbl_Customers[[#This Row],[account_length]] &lt;= 150, "101-150", "151+")))</f>
        <v>151+</v>
      </c>
      <c r="Y137" t="str">
        <f>IF(tbl_Customers[[#This Row],[total_intl_charge]] &lt;= 3, "Low Charges", "High Charges")</f>
        <v>Low Charges</v>
      </c>
      <c r="Z137" t="str">
        <f>IF(tbl_Customers[[#This Row],[total_eve_calls]]&lt;=80,"Low Calls",
IF(tbl_Customers[[#This Row],[total_eve_calls]]&lt;=120,"Medium Calls","High Calls"))</f>
        <v>High Calls</v>
      </c>
      <c r="AA137" t="str">
        <f>IF(tbl_Customers[[#This Row],[total_eve_charge]]&lt;=15,"Low Charges",
IF(tbl_Customers[[#This Row],[total_eve_charge]]&lt;=20,"Medium Charges","High Charges"))</f>
        <v>Low Charges</v>
      </c>
      <c r="AB1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7" t="str">
        <f>IF(tbl_Customers[[#This Row],[number_vmail_messages]] = 0, "No Usage", IF(tbl_Customers[[#This Row],[number_vmail_messages]] &lt;= 20, "Low Usage", IF(tbl_Customers[[#This Row],[number_vmail_messages]] &lt;= 40, "Medium Usgae", "High Usage")))</f>
        <v>Medium Usgae</v>
      </c>
      <c r="AD137" t="str">
        <f>IF(tbl_Customers[[#This Row],[total_day_minutes]]&lt;=150,"Low Usage", IF(tbl_Customers[[#This Row],[total_day_minutes]]&lt;=200,"Medium Usage", IF(tbl_Customers[[#This Row],[total_day_minutes]]&lt;=250,"High Usage","Very High Usage")))</f>
        <v>Medium Usage</v>
      </c>
      <c r="AE137" t="str">
        <f>IF(tbl_Customers[[#This Row],[total_intl_calls]]&lt;=5,"Low Calls", IF(tbl_Customers[[#This Row],[total_intl_calls]]&lt;=10, "Medium Calls", "High Calls"))</f>
        <v>Low Calls</v>
      </c>
      <c r="AF1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7" s="36" t="str">
        <f>IF(tbl_Customers[[#This Row],[Churn_Risk_Score]]&gt;=10,"High Risk", IF(tbl_Customers[[#This Row],[Churn_Risk_Score]]&gt;=5,"Medium Risk","Low Risk"))</f>
        <v>Low Risk</v>
      </c>
    </row>
    <row r="138" spans="1:33" x14ac:dyDescent="0.35">
      <c r="A138">
        <v>137</v>
      </c>
      <c r="B138" t="s">
        <v>63</v>
      </c>
      <c r="C138">
        <v>148</v>
      </c>
      <c r="D138" t="s">
        <v>21</v>
      </c>
      <c r="E138" t="s">
        <v>22</v>
      </c>
      <c r="F138" t="s">
        <v>22</v>
      </c>
      <c r="G138">
        <v>0</v>
      </c>
      <c r="H138">
        <v>202</v>
      </c>
      <c r="I138">
        <v>102</v>
      </c>
      <c r="J138">
        <v>34.340000000000003</v>
      </c>
      <c r="K138">
        <v>243.2</v>
      </c>
      <c r="L138">
        <v>128</v>
      </c>
      <c r="M138">
        <v>20.67</v>
      </c>
      <c r="N138">
        <v>261.3</v>
      </c>
      <c r="O138">
        <v>90</v>
      </c>
      <c r="P138">
        <v>11.76</v>
      </c>
      <c r="Q138">
        <v>10.9</v>
      </c>
      <c r="R138">
        <v>3</v>
      </c>
      <c r="S138">
        <v>2.94</v>
      </c>
      <c r="T138">
        <v>1</v>
      </c>
      <c r="U138" t="s">
        <v>22</v>
      </c>
      <c r="V138">
        <f>IF(tbl_Customers[[#This Row],[churn]] = "yes", 1, 0)</f>
        <v>0</v>
      </c>
      <c r="W138" t="str">
        <f>IF(tbl_Customers[[#This Row],[number_customer_service_calls]] &lt;= 1, "0-1 Calls", IF(tbl_Customers[[#This Row],[number_customer_service_calls]] &lt;= 3, "2-3 Calls", IF(tbl_Customers[[#This Row],[number_customer_service_calls]] &lt;=5, "4-5 Calls", "6+ Calls")))</f>
        <v>0-1 Calls</v>
      </c>
      <c r="X138" t="str">
        <f>IF(tbl_Customers[[#This Row],[account_length]] &lt;= 50, "0-50", IF(tbl_Customers[[#This Row],[account_length]] &lt;=100, "51-100", IF(tbl_Customers[[#This Row],[account_length]] &lt;= 150, "101-150", "151+")))</f>
        <v>101-150</v>
      </c>
      <c r="Y138" t="str">
        <f>IF(tbl_Customers[[#This Row],[total_intl_charge]] &lt;= 3, "Low Charges", "High Charges")</f>
        <v>Low Charges</v>
      </c>
      <c r="Z138" t="str">
        <f>IF(tbl_Customers[[#This Row],[total_eve_calls]]&lt;=80,"Low Calls",
IF(tbl_Customers[[#This Row],[total_eve_calls]]&lt;=120,"Medium Calls","High Calls"))</f>
        <v>High Calls</v>
      </c>
      <c r="AA138" t="str">
        <f>IF(tbl_Customers[[#This Row],[total_eve_charge]]&lt;=15,"Low Charges",
IF(tbl_Customers[[#This Row],[total_eve_charge]]&lt;=20,"Medium Charges","High Charges"))</f>
        <v>High Charges</v>
      </c>
      <c r="AB1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8" t="str">
        <f>IF(tbl_Customers[[#This Row],[number_vmail_messages]] = 0, "No Usage", IF(tbl_Customers[[#This Row],[number_vmail_messages]] &lt;= 20, "Low Usage", IF(tbl_Customers[[#This Row],[number_vmail_messages]] &lt;= 40, "Medium Usgae", "High Usage")))</f>
        <v>No Usage</v>
      </c>
      <c r="AD138" t="str">
        <f>IF(tbl_Customers[[#This Row],[total_day_minutes]]&lt;=150,"Low Usage", IF(tbl_Customers[[#This Row],[total_day_minutes]]&lt;=200,"Medium Usage", IF(tbl_Customers[[#This Row],[total_day_minutes]]&lt;=250,"High Usage","Very High Usage")))</f>
        <v>High Usage</v>
      </c>
      <c r="AE138" t="str">
        <f>IF(tbl_Customers[[#This Row],[total_intl_calls]]&lt;=5,"Low Calls", IF(tbl_Customers[[#This Row],[total_intl_calls]]&lt;=10, "Medium Calls", "High Calls"))</f>
        <v>Low Calls</v>
      </c>
      <c r="AF1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8" s="36" t="str">
        <f>IF(tbl_Customers[[#This Row],[Churn_Risk_Score]]&gt;=10,"High Risk", IF(tbl_Customers[[#This Row],[Churn_Risk_Score]]&gt;=5,"Medium Risk","Low Risk"))</f>
        <v>Low Risk</v>
      </c>
    </row>
    <row r="139" spans="1:33" x14ac:dyDescent="0.35">
      <c r="A139">
        <v>138</v>
      </c>
      <c r="B139" t="s">
        <v>42</v>
      </c>
      <c r="C139">
        <v>94</v>
      </c>
      <c r="D139" t="s">
        <v>25</v>
      </c>
      <c r="E139" t="s">
        <v>22</v>
      </c>
      <c r="F139" t="s">
        <v>23</v>
      </c>
      <c r="G139">
        <v>38</v>
      </c>
      <c r="H139">
        <v>170.1</v>
      </c>
      <c r="I139">
        <v>124</v>
      </c>
      <c r="J139">
        <v>28.92</v>
      </c>
      <c r="K139">
        <v>193.3</v>
      </c>
      <c r="L139">
        <v>116</v>
      </c>
      <c r="M139">
        <v>16.43</v>
      </c>
      <c r="N139">
        <v>105.9</v>
      </c>
      <c r="O139">
        <v>73</v>
      </c>
      <c r="P139">
        <v>4.7699999999999996</v>
      </c>
      <c r="Q139">
        <v>12.8</v>
      </c>
      <c r="R139">
        <v>4</v>
      </c>
      <c r="S139">
        <v>3.46</v>
      </c>
      <c r="T139">
        <v>1</v>
      </c>
      <c r="U139" t="s">
        <v>22</v>
      </c>
      <c r="V139">
        <f>IF(tbl_Customers[[#This Row],[churn]] = "yes", 1, 0)</f>
        <v>0</v>
      </c>
      <c r="W139" t="str">
        <f>IF(tbl_Customers[[#This Row],[number_customer_service_calls]] &lt;= 1, "0-1 Calls", IF(tbl_Customers[[#This Row],[number_customer_service_calls]] &lt;= 3, "2-3 Calls", IF(tbl_Customers[[#This Row],[number_customer_service_calls]] &lt;=5, "4-5 Calls", "6+ Calls")))</f>
        <v>0-1 Calls</v>
      </c>
      <c r="X139" t="str">
        <f>IF(tbl_Customers[[#This Row],[account_length]] &lt;= 50, "0-50", IF(tbl_Customers[[#This Row],[account_length]] &lt;=100, "51-100", IF(tbl_Customers[[#This Row],[account_length]] &lt;= 150, "101-150", "151+")))</f>
        <v>51-100</v>
      </c>
      <c r="Y139" t="str">
        <f>IF(tbl_Customers[[#This Row],[total_intl_charge]] &lt;= 3, "Low Charges", "High Charges")</f>
        <v>High Charges</v>
      </c>
      <c r="Z139" t="str">
        <f>IF(tbl_Customers[[#This Row],[total_eve_calls]]&lt;=80,"Low Calls",
IF(tbl_Customers[[#This Row],[total_eve_calls]]&lt;=120,"Medium Calls","High Calls"))</f>
        <v>Medium Calls</v>
      </c>
      <c r="AA139" t="str">
        <f>IF(tbl_Customers[[#This Row],[total_eve_charge]]&lt;=15,"Low Charges",
IF(tbl_Customers[[#This Row],[total_eve_charge]]&lt;=20,"Medium Charges","High Charges"))</f>
        <v>Medium Charges</v>
      </c>
      <c r="AB1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 t="str">
        <f>IF(tbl_Customers[[#This Row],[number_vmail_messages]] = 0, "No Usage", IF(tbl_Customers[[#This Row],[number_vmail_messages]] &lt;= 20, "Low Usage", IF(tbl_Customers[[#This Row],[number_vmail_messages]] &lt;= 40, "Medium Usgae", "High Usage")))</f>
        <v>Medium Usgae</v>
      </c>
      <c r="AD139" t="str">
        <f>IF(tbl_Customers[[#This Row],[total_day_minutes]]&lt;=150,"Low Usage", IF(tbl_Customers[[#This Row],[total_day_minutes]]&lt;=200,"Medium Usage", IF(tbl_Customers[[#This Row],[total_day_minutes]]&lt;=250,"High Usage","Very High Usage")))</f>
        <v>Medium Usage</v>
      </c>
      <c r="AE139" t="str">
        <f>IF(tbl_Customers[[#This Row],[total_intl_calls]]&lt;=5,"Low Calls", IF(tbl_Customers[[#This Row],[total_intl_calls]]&lt;=10, "Medium Calls", "High Calls"))</f>
        <v>Low Calls</v>
      </c>
      <c r="AF1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9" s="36" t="str">
        <f>IF(tbl_Customers[[#This Row],[Churn_Risk_Score]]&gt;=10,"High Risk", IF(tbl_Customers[[#This Row],[Churn_Risk_Score]]&gt;=5,"Medium Risk","Low Risk"))</f>
        <v>Low Risk</v>
      </c>
    </row>
    <row r="140" spans="1:33" x14ac:dyDescent="0.35">
      <c r="A140">
        <v>139</v>
      </c>
      <c r="B140" t="s">
        <v>68</v>
      </c>
      <c r="C140">
        <v>32</v>
      </c>
      <c r="D140" t="s">
        <v>28</v>
      </c>
      <c r="E140" t="s">
        <v>22</v>
      </c>
      <c r="F140" t="s">
        <v>22</v>
      </c>
      <c r="G140">
        <v>0</v>
      </c>
      <c r="H140">
        <v>230.9</v>
      </c>
      <c r="I140">
        <v>87</v>
      </c>
      <c r="J140">
        <v>39.25</v>
      </c>
      <c r="K140">
        <v>187.4</v>
      </c>
      <c r="L140">
        <v>90</v>
      </c>
      <c r="M140">
        <v>15.93</v>
      </c>
      <c r="N140">
        <v>154</v>
      </c>
      <c r="O140">
        <v>53</v>
      </c>
      <c r="P140">
        <v>6.93</v>
      </c>
      <c r="Q140">
        <v>6.3</v>
      </c>
      <c r="R140">
        <v>2</v>
      </c>
      <c r="S140">
        <v>1.7</v>
      </c>
      <c r="T140">
        <v>0</v>
      </c>
      <c r="U140" t="s">
        <v>22</v>
      </c>
      <c r="V140">
        <f>IF(tbl_Customers[[#This Row],[churn]] = "yes", 1, 0)</f>
        <v>0</v>
      </c>
      <c r="W140" t="str">
        <f>IF(tbl_Customers[[#This Row],[number_customer_service_calls]] &lt;= 1, "0-1 Calls", IF(tbl_Customers[[#This Row],[number_customer_service_calls]] &lt;= 3, "2-3 Calls", IF(tbl_Customers[[#This Row],[number_customer_service_calls]] &lt;=5, "4-5 Calls", "6+ Calls")))</f>
        <v>0-1 Calls</v>
      </c>
      <c r="X140" t="str">
        <f>IF(tbl_Customers[[#This Row],[account_length]] &lt;= 50, "0-50", IF(tbl_Customers[[#This Row],[account_length]] &lt;=100, "51-100", IF(tbl_Customers[[#This Row],[account_length]] &lt;= 150, "101-150", "151+")))</f>
        <v>0-50</v>
      </c>
      <c r="Y140" t="str">
        <f>IF(tbl_Customers[[#This Row],[total_intl_charge]] &lt;= 3, "Low Charges", "High Charges")</f>
        <v>Low Charges</v>
      </c>
      <c r="Z140" t="str">
        <f>IF(tbl_Customers[[#This Row],[total_eve_calls]]&lt;=80,"Low Calls",
IF(tbl_Customers[[#This Row],[total_eve_calls]]&lt;=120,"Medium Calls","High Calls"))</f>
        <v>Medium Calls</v>
      </c>
      <c r="AA140" t="str">
        <f>IF(tbl_Customers[[#This Row],[total_eve_charge]]&lt;=15,"Low Charges",
IF(tbl_Customers[[#This Row],[total_eve_charge]]&lt;=20,"Medium Charges","High Charges"))</f>
        <v>Medium Charges</v>
      </c>
      <c r="AB1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0" t="str">
        <f>IF(tbl_Customers[[#This Row],[number_vmail_messages]] = 0, "No Usage", IF(tbl_Customers[[#This Row],[number_vmail_messages]] &lt;= 20, "Low Usage", IF(tbl_Customers[[#This Row],[number_vmail_messages]] &lt;= 40, "Medium Usgae", "High Usage")))</f>
        <v>No Usage</v>
      </c>
      <c r="AD140" t="str">
        <f>IF(tbl_Customers[[#This Row],[total_day_minutes]]&lt;=150,"Low Usage", IF(tbl_Customers[[#This Row],[total_day_minutes]]&lt;=200,"Medium Usage", IF(tbl_Customers[[#This Row],[total_day_minutes]]&lt;=250,"High Usage","Very High Usage")))</f>
        <v>High Usage</v>
      </c>
      <c r="AE140" t="str">
        <f>IF(tbl_Customers[[#This Row],[total_intl_calls]]&lt;=5,"Low Calls", IF(tbl_Customers[[#This Row],[total_intl_calls]]&lt;=10, "Medium Calls", "High Calls"))</f>
        <v>Low Calls</v>
      </c>
      <c r="AF1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0" s="36" t="str">
        <f>IF(tbl_Customers[[#This Row],[Churn_Risk_Score]]&gt;=10,"High Risk", IF(tbl_Customers[[#This Row],[Churn_Risk_Score]]&gt;=5,"Medium Risk","Low Risk"))</f>
        <v>Low Risk</v>
      </c>
    </row>
    <row r="141" spans="1:33" x14ac:dyDescent="0.35">
      <c r="A141">
        <v>140</v>
      </c>
      <c r="B141" t="s">
        <v>41</v>
      </c>
      <c r="C141">
        <v>68</v>
      </c>
      <c r="D141" t="s">
        <v>25</v>
      </c>
      <c r="E141" t="s">
        <v>22</v>
      </c>
      <c r="F141" t="s">
        <v>22</v>
      </c>
      <c r="G141">
        <v>0</v>
      </c>
      <c r="H141">
        <v>237.1</v>
      </c>
      <c r="I141">
        <v>105</v>
      </c>
      <c r="J141">
        <v>40.31</v>
      </c>
      <c r="K141">
        <v>223.5</v>
      </c>
      <c r="L141">
        <v>105</v>
      </c>
      <c r="M141">
        <v>19</v>
      </c>
      <c r="N141">
        <v>97.4</v>
      </c>
      <c r="O141">
        <v>79</v>
      </c>
      <c r="P141">
        <v>4.38</v>
      </c>
      <c r="Q141">
        <v>13.2</v>
      </c>
      <c r="R141">
        <v>2</v>
      </c>
      <c r="S141">
        <v>3.56</v>
      </c>
      <c r="T141">
        <v>1</v>
      </c>
      <c r="U141" t="s">
        <v>22</v>
      </c>
      <c r="V141">
        <f>IF(tbl_Customers[[#This Row],[churn]] = "yes", 1, 0)</f>
        <v>0</v>
      </c>
      <c r="W141" t="str">
        <f>IF(tbl_Customers[[#This Row],[number_customer_service_calls]] &lt;= 1, "0-1 Calls", IF(tbl_Customers[[#This Row],[number_customer_service_calls]] &lt;= 3, "2-3 Calls", IF(tbl_Customers[[#This Row],[number_customer_service_calls]] &lt;=5, "4-5 Calls", "6+ Calls")))</f>
        <v>0-1 Calls</v>
      </c>
      <c r="X141" t="str">
        <f>IF(tbl_Customers[[#This Row],[account_length]] &lt;= 50, "0-50", IF(tbl_Customers[[#This Row],[account_length]] &lt;=100, "51-100", IF(tbl_Customers[[#This Row],[account_length]] &lt;= 150, "101-150", "151+")))</f>
        <v>51-100</v>
      </c>
      <c r="Y141" t="str">
        <f>IF(tbl_Customers[[#This Row],[total_intl_charge]] &lt;= 3, "Low Charges", "High Charges")</f>
        <v>High Charges</v>
      </c>
      <c r="Z141" t="str">
        <f>IF(tbl_Customers[[#This Row],[total_eve_calls]]&lt;=80,"Low Calls",
IF(tbl_Customers[[#This Row],[total_eve_calls]]&lt;=120,"Medium Calls","High Calls"))</f>
        <v>Medium Calls</v>
      </c>
      <c r="AA141" t="str">
        <f>IF(tbl_Customers[[#This Row],[total_eve_charge]]&lt;=15,"Low Charges",
IF(tbl_Customers[[#This Row],[total_eve_charge]]&lt;=20,"Medium Charges","High Charges"))</f>
        <v>Medium Charges</v>
      </c>
      <c r="AB1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1" t="str">
        <f>IF(tbl_Customers[[#This Row],[number_vmail_messages]] = 0, "No Usage", IF(tbl_Customers[[#This Row],[number_vmail_messages]] &lt;= 20, "Low Usage", IF(tbl_Customers[[#This Row],[number_vmail_messages]] &lt;= 40, "Medium Usgae", "High Usage")))</f>
        <v>No Usage</v>
      </c>
      <c r="AD141" t="str">
        <f>IF(tbl_Customers[[#This Row],[total_day_minutes]]&lt;=150,"Low Usage", IF(tbl_Customers[[#This Row],[total_day_minutes]]&lt;=200,"Medium Usage", IF(tbl_Customers[[#This Row],[total_day_minutes]]&lt;=250,"High Usage","Very High Usage")))</f>
        <v>High Usage</v>
      </c>
      <c r="AE141" t="str">
        <f>IF(tbl_Customers[[#This Row],[total_intl_calls]]&lt;=5,"Low Calls", IF(tbl_Customers[[#This Row],[total_intl_calls]]&lt;=10, "Medium Calls", "High Calls"))</f>
        <v>Low Calls</v>
      </c>
      <c r="AF1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1" s="36" t="str">
        <f>IF(tbl_Customers[[#This Row],[Churn_Risk_Score]]&gt;=10,"High Risk", IF(tbl_Customers[[#This Row],[Churn_Risk_Score]]&gt;=5,"Medium Risk","Low Risk"))</f>
        <v>Low Risk</v>
      </c>
    </row>
    <row r="142" spans="1:33" x14ac:dyDescent="0.35">
      <c r="A142">
        <v>141</v>
      </c>
      <c r="B142" t="s">
        <v>61</v>
      </c>
      <c r="C142">
        <v>25</v>
      </c>
      <c r="D142" t="s">
        <v>21</v>
      </c>
      <c r="E142" t="s">
        <v>22</v>
      </c>
      <c r="F142" t="s">
        <v>22</v>
      </c>
      <c r="G142">
        <v>0</v>
      </c>
      <c r="H142">
        <v>119.3</v>
      </c>
      <c r="I142">
        <v>87</v>
      </c>
      <c r="J142">
        <v>20.28</v>
      </c>
      <c r="K142">
        <v>211.5</v>
      </c>
      <c r="L142">
        <v>101</v>
      </c>
      <c r="M142">
        <v>17.98</v>
      </c>
      <c r="N142">
        <v>268.89999999999998</v>
      </c>
      <c r="O142">
        <v>86</v>
      </c>
      <c r="P142">
        <v>12.1</v>
      </c>
      <c r="Q142">
        <v>10.5</v>
      </c>
      <c r="R142">
        <v>4</v>
      </c>
      <c r="S142">
        <v>2.84</v>
      </c>
      <c r="T142">
        <v>3</v>
      </c>
      <c r="U142" t="s">
        <v>22</v>
      </c>
      <c r="V142">
        <f>IF(tbl_Customers[[#This Row],[churn]] = "yes", 1, 0)</f>
        <v>0</v>
      </c>
      <c r="W142" t="str">
        <f>IF(tbl_Customers[[#This Row],[number_customer_service_calls]] &lt;= 1, "0-1 Calls", IF(tbl_Customers[[#This Row],[number_customer_service_calls]] &lt;= 3, "2-3 Calls", IF(tbl_Customers[[#This Row],[number_customer_service_calls]] &lt;=5, "4-5 Calls", "6+ Calls")))</f>
        <v>2-3 Calls</v>
      </c>
      <c r="X142" t="str">
        <f>IF(tbl_Customers[[#This Row],[account_length]] &lt;= 50, "0-50", IF(tbl_Customers[[#This Row],[account_length]] &lt;=100, "51-100", IF(tbl_Customers[[#This Row],[account_length]] &lt;= 150, "101-150", "151+")))</f>
        <v>0-50</v>
      </c>
      <c r="Y142" t="str">
        <f>IF(tbl_Customers[[#This Row],[total_intl_charge]] &lt;= 3, "Low Charges", "High Charges")</f>
        <v>Low Charges</v>
      </c>
      <c r="Z142" t="str">
        <f>IF(tbl_Customers[[#This Row],[total_eve_calls]]&lt;=80,"Low Calls",
IF(tbl_Customers[[#This Row],[total_eve_calls]]&lt;=120,"Medium Calls","High Calls"))</f>
        <v>Medium Calls</v>
      </c>
      <c r="AA142" t="str">
        <f>IF(tbl_Customers[[#This Row],[total_eve_charge]]&lt;=15,"Low Charges",
IF(tbl_Customers[[#This Row],[total_eve_charge]]&lt;=20,"Medium Charges","High Charges"))</f>
        <v>Medium Charges</v>
      </c>
      <c r="AB1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2" t="str">
        <f>IF(tbl_Customers[[#This Row],[number_vmail_messages]] = 0, "No Usage", IF(tbl_Customers[[#This Row],[number_vmail_messages]] &lt;= 20, "Low Usage", IF(tbl_Customers[[#This Row],[number_vmail_messages]] &lt;= 40, "Medium Usgae", "High Usage")))</f>
        <v>No Usage</v>
      </c>
      <c r="AD142" t="str">
        <f>IF(tbl_Customers[[#This Row],[total_day_minutes]]&lt;=150,"Low Usage", IF(tbl_Customers[[#This Row],[total_day_minutes]]&lt;=200,"Medium Usage", IF(tbl_Customers[[#This Row],[total_day_minutes]]&lt;=250,"High Usage","Very High Usage")))</f>
        <v>Low Usage</v>
      </c>
      <c r="AE142" t="str">
        <f>IF(tbl_Customers[[#This Row],[total_intl_calls]]&lt;=5,"Low Calls", IF(tbl_Customers[[#This Row],[total_intl_calls]]&lt;=10, "Medium Calls", "High Calls"))</f>
        <v>Low Calls</v>
      </c>
      <c r="AF1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2" s="36" t="str">
        <f>IF(tbl_Customers[[#This Row],[Churn_Risk_Score]]&gt;=10,"High Risk", IF(tbl_Customers[[#This Row],[Churn_Risk_Score]]&gt;=5,"Medium Risk","Low Risk"))</f>
        <v>Low Risk</v>
      </c>
    </row>
    <row r="143" spans="1:33" x14ac:dyDescent="0.35">
      <c r="A143">
        <v>142</v>
      </c>
      <c r="B143" t="s">
        <v>52</v>
      </c>
      <c r="C143">
        <v>65</v>
      </c>
      <c r="D143" t="s">
        <v>21</v>
      </c>
      <c r="E143" t="s">
        <v>22</v>
      </c>
      <c r="F143" t="s">
        <v>22</v>
      </c>
      <c r="G143">
        <v>0</v>
      </c>
      <c r="H143">
        <v>116.8</v>
      </c>
      <c r="I143">
        <v>87</v>
      </c>
      <c r="J143">
        <v>19.86</v>
      </c>
      <c r="K143">
        <v>178.9</v>
      </c>
      <c r="L143">
        <v>93</v>
      </c>
      <c r="M143">
        <v>15.21</v>
      </c>
      <c r="N143">
        <v>182.4</v>
      </c>
      <c r="O143">
        <v>150</v>
      </c>
      <c r="P143">
        <v>8.2100000000000009</v>
      </c>
      <c r="Q143">
        <v>14.1</v>
      </c>
      <c r="R143">
        <v>2</v>
      </c>
      <c r="S143">
        <v>3.81</v>
      </c>
      <c r="T143">
        <v>1</v>
      </c>
      <c r="U143" t="s">
        <v>22</v>
      </c>
      <c r="V143">
        <f>IF(tbl_Customers[[#This Row],[churn]] = "yes", 1, 0)</f>
        <v>0</v>
      </c>
      <c r="W143" t="str">
        <f>IF(tbl_Customers[[#This Row],[number_customer_service_calls]] &lt;= 1, "0-1 Calls", IF(tbl_Customers[[#This Row],[number_customer_service_calls]] &lt;= 3, "2-3 Calls", IF(tbl_Customers[[#This Row],[number_customer_service_calls]] &lt;=5, "4-5 Calls", "6+ Calls")))</f>
        <v>0-1 Calls</v>
      </c>
      <c r="X143" t="str">
        <f>IF(tbl_Customers[[#This Row],[account_length]] &lt;= 50, "0-50", IF(tbl_Customers[[#This Row],[account_length]] &lt;=100, "51-100", IF(tbl_Customers[[#This Row],[account_length]] &lt;= 150, "101-150", "151+")))</f>
        <v>51-100</v>
      </c>
      <c r="Y143" t="str">
        <f>IF(tbl_Customers[[#This Row],[total_intl_charge]] &lt;= 3, "Low Charges", "High Charges")</f>
        <v>High Charges</v>
      </c>
      <c r="Z143" t="str">
        <f>IF(tbl_Customers[[#This Row],[total_eve_calls]]&lt;=80,"Low Calls",
IF(tbl_Customers[[#This Row],[total_eve_calls]]&lt;=120,"Medium Calls","High Calls"))</f>
        <v>Medium Calls</v>
      </c>
      <c r="AA143" t="str">
        <f>IF(tbl_Customers[[#This Row],[total_eve_charge]]&lt;=15,"Low Charges",
IF(tbl_Customers[[#This Row],[total_eve_charge]]&lt;=20,"Medium Charges","High Charges"))</f>
        <v>Medium Charges</v>
      </c>
      <c r="AB1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3" t="str">
        <f>IF(tbl_Customers[[#This Row],[number_vmail_messages]] = 0, "No Usage", IF(tbl_Customers[[#This Row],[number_vmail_messages]] &lt;= 20, "Low Usage", IF(tbl_Customers[[#This Row],[number_vmail_messages]] &lt;= 40, "Medium Usgae", "High Usage")))</f>
        <v>No Usage</v>
      </c>
      <c r="AD143" t="str">
        <f>IF(tbl_Customers[[#This Row],[total_day_minutes]]&lt;=150,"Low Usage", IF(tbl_Customers[[#This Row],[total_day_minutes]]&lt;=200,"Medium Usage", IF(tbl_Customers[[#This Row],[total_day_minutes]]&lt;=250,"High Usage","Very High Usage")))</f>
        <v>Low Usage</v>
      </c>
      <c r="AE143" t="str">
        <f>IF(tbl_Customers[[#This Row],[total_intl_calls]]&lt;=5,"Low Calls", IF(tbl_Customers[[#This Row],[total_intl_calls]]&lt;=10, "Medium Calls", "High Calls"))</f>
        <v>Low Calls</v>
      </c>
      <c r="AF1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3" s="36" t="str">
        <f>IF(tbl_Customers[[#This Row],[Churn_Risk_Score]]&gt;=10,"High Risk", IF(tbl_Customers[[#This Row],[Churn_Risk_Score]]&gt;=5,"Medium Risk","Low Risk"))</f>
        <v>Low Risk</v>
      </c>
    </row>
    <row r="144" spans="1:33" x14ac:dyDescent="0.35">
      <c r="A144">
        <v>143</v>
      </c>
      <c r="B144" t="s">
        <v>30</v>
      </c>
      <c r="C144">
        <v>179</v>
      </c>
      <c r="D144" t="s">
        <v>25</v>
      </c>
      <c r="E144" t="s">
        <v>22</v>
      </c>
      <c r="F144" t="s">
        <v>22</v>
      </c>
      <c r="G144">
        <v>0</v>
      </c>
      <c r="H144">
        <v>219.2</v>
      </c>
      <c r="I144">
        <v>92</v>
      </c>
      <c r="J144">
        <v>37.26</v>
      </c>
      <c r="K144">
        <v>149.4</v>
      </c>
      <c r="L144">
        <v>125</v>
      </c>
      <c r="M144">
        <v>12.7</v>
      </c>
      <c r="N144">
        <v>244.7</v>
      </c>
      <c r="O144">
        <v>104</v>
      </c>
      <c r="P144">
        <v>11.01</v>
      </c>
      <c r="Q144">
        <v>6.1</v>
      </c>
      <c r="R144">
        <v>5</v>
      </c>
      <c r="S144">
        <v>1.65</v>
      </c>
      <c r="T144">
        <v>0</v>
      </c>
      <c r="U144" t="s">
        <v>22</v>
      </c>
      <c r="V144">
        <f>IF(tbl_Customers[[#This Row],[churn]] = "yes", 1, 0)</f>
        <v>0</v>
      </c>
      <c r="W144" t="str">
        <f>IF(tbl_Customers[[#This Row],[number_customer_service_calls]] &lt;= 1, "0-1 Calls", IF(tbl_Customers[[#This Row],[number_customer_service_calls]] &lt;= 3, "2-3 Calls", IF(tbl_Customers[[#This Row],[number_customer_service_calls]] &lt;=5, "4-5 Calls", "6+ Calls")))</f>
        <v>0-1 Calls</v>
      </c>
      <c r="X144" t="str">
        <f>IF(tbl_Customers[[#This Row],[account_length]] &lt;= 50, "0-50", IF(tbl_Customers[[#This Row],[account_length]] &lt;=100, "51-100", IF(tbl_Customers[[#This Row],[account_length]] &lt;= 150, "101-150", "151+")))</f>
        <v>151+</v>
      </c>
      <c r="Y144" t="str">
        <f>IF(tbl_Customers[[#This Row],[total_intl_charge]] &lt;= 3, "Low Charges", "High Charges")</f>
        <v>Low Charges</v>
      </c>
      <c r="Z144" t="str">
        <f>IF(tbl_Customers[[#This Row],[total_eve_calls]]&lt;=80,"Low Calls",
IF(tbl_Customers[[#This Row],[total_eve_calls]]&lt;=120,"Medium Calls","High Calls"))</f>
        <v>High Calls</v>
      </c>
      <c r="AA144" t="str">
        <f>IF(tbl_Customers[[#This Row],[total_eve_charge]]&lt;=15,"Low Charges",
IF(tbl_Customers[[#This Row],[total_eve_charge]]&lt;=20,"Medium Charges","High Charges"))</f>
        <v>Low Charges</v>
      </c>
      <c r="AB1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4" t="str">
        <f>IF(tbl_Customers[[#This Row],[number_vmail_messages]] = 0, "No Usage", IF(tbl_Customers[[#This Row],[number_vmail_messages]] &lt;= 20, "Low Usage", IF(tbl_Customers[[#This Row],[number_vmail_messages]] &lt;= 40, "Medium Usgae", "High Usage")))</f>
        <v>No Usage</v>
      </c>
      <c r="AD144" t="str">
        <f>IF(tbl_Customers[[#This Row],[total_day_minutes]]&lt;=150,"Low Usage", IF(tbl_Customers[[#This Row],[total_day_minutes]]&lt;=200,"Medium Usage", IF(tbl_Customers[[#This Row],[total_day_minutes]]&lt;=250,"High Usage","Very High Usage")))</f>
        <v>High Usage</v>
      </c>
      <c r="AE144" t="str">
        <f>IF(tbl_Customers[[#This Row],[total_intl_calls]]&lt;=5,"Low Calls", IF(tbl_Customers[[#This Row],[total_intl_calls]]&lt;=10, "Medium Calls", "High Calls"))</f>
        <v>Low Calls</v>
      </c>
      <c r="AF1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4" s="36" t="str">
        <f>IF(tbl_Customers[[#This Row],[Churn_Risk_Score]]&gt;=10,"High Risk", IF(tbl_Customers[[#This Row],[Churn_Risk_Score]]&gt;=5,"Medium Risk","Low Risk"))</f>
        <v>Low Risk</v>
      </c>
    </row>
    <row r="145" spans="1:33" x14ac:dyDescent="0.35">
      <c r="A145">
        <v>144</v>
      </c>
      <c r="B145" t="s">
        <v>69</v>
      </c>
      <c r="C145">
        <v>94</v>
      </c>
      <c r="D145" t="s">
        <v>21</v>
      </c>
      <c r="E145" t="s">
        <v>22</v>
      </c>
      <c r="F145" t="s">
        <v>22</v>
      </c>
      <c r="G145">
        <v>0</v>
      </c>
      <c r="H145">
        <v>252.6</v>
      </c>
      <c r="I145">
        <v>104</v>
      </c>
      <c r="J145">
        <v>42.94</v>
      </c>
      <c r="K145">
        <v>169</v>
      </c>
      <c r="L145">
        <v>125</v>
      </c>
      <c r="M145">
        <v>14.37</v>
      </c>
      <c r="N145">
        <v>170.9</v>
      </c>
      <c r="O145">
        <v>106</v>
      </c>
      <c r="P145">
        <v>7.69</v>
      </c>
      <c r="Q145">
        <v>11.1</v>
      </c>
      <c r="R145">
        <v>7</v>
      </c>
      <c r="S145">
        <v>3</v>
      </c>
      <c r="T145">
        <v>2</v>
      </c>
      <c r="U145" t="s">
        <v>22</v>
      </c>
      <c r="V145">
        <f>IF(tbl_Customers[[#This Row],[churn]] = "yes", 1, 0)</f>
        <v>0</v>
      </c>
      <c r="W145" t="str">
        <f>IF(tbl_Customers[[#This Row],[number_customer_service_calls]] &lt;= 1, "0-1 Calls", IF(tbl_Customers[[#This Row],[number_customer_service_calls]] &lt;= 3, "2-3 Calls", IF(tbl_Customers[[#This Row],[number_customer_service_calls]] &lt;=5, "4-5 Calls", "6+ Calls")))</f>
        <v>2-3 Calls</v>
      </c>
      <c r="X145" t="str">
        <f>IF(tbl_Customers[[#This Row],[account_length]] &lt;= 50, "0-50", IF(tbl_Customers[[#This Row],[account_length]] &lt;=100, "51-100", IF(tbl_Customers[[#This Row],[account_length]] &lt;= 150, "101-150", "151+")))</f>
        <v>51-100</v>
      </c>
      <c r="Y145" t="str">
        <f>IF(tbl_Customers[[#This Row],[total_intl_charge]] &lt;= 3, "Low Charges", "High Charges")</f>
        <v>Low Charges</v>
      </c>
      <c r="Z145" t="str">
        <f>IF(tbl_Customers[[#This Row],[total_eve_calls]]&lt;=80,"Low Calls",
IF(tbl_Customers[[#This Row],[total_eve_calls]]&lt;=120,"Medium Calls","High Calls"))</f>
        <v>High Calls</v>
      </c>
      <c r="AA145" t="str">
        <f>IF(tbl_Customers[[#This Row],[total_eve_charge]]&lt;=15,"Low Charges",
IF(tbl_Customers[[#This Row],[total_eve_charge]]&lt;=20,"Medium Charges","High Charges"))</f>
        <v>Low Charges</v>
      </c>
      <c r="AB1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5" t="str">
        <f>IF(tbl_Customers[[#This Row],[number_vmail_messages]] = 0, "No Usage", IF(tbl_Customers[[#This Row],[number_vmail_messages]] &lt;= 20, "Low Usage", IF(tbl_Customers[[#This Row],[number_vmail_messages]] &lt;= 40, "Medium Usgae", "High Usage")))</f>
        <v>No Usage</v>
      </c>
      <c r="AD145" t="str">
        <f>IF(tbl_Customers[[#This Row],[total_day_minutes]]&lt;=150,"Low Usage", IF(tbl_Customers[[#This Row],[total_day_minutes]]&lt;=200,"Medium Usage", IF(tbl_Customers[[#This Row],[total_day_minutes]]&lt;=250,"High Usage","Very High Usage")))</f>
        <v>Very High Usage</v>
      </c>
      <c r="AE145" t="str">
        <f>IF(tbl_Customers[[#This Row],[total_intl_calls]]&lt;=5,"Low Calls", IF(tbl_Customers[[#This Row],[total_intl_calls]]&lt;=10, "Medium Calls", "High Calls"))</f>
        <v>Medium Calls</v>
      </c>
      <c r="AF1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5" s="36" t="str">
        <f>IF(tbl_Customers[[#This Row],[Churn_Risk_Score]]&gt;=10,"High Risk", IF(tbl_Customers[[#This Row],[Churn_Risk_Score]]&gt;=5,"Medium Risk","Low Risk"))</f>
        <v>Medium Risk</v>
      </c>
    </row>
    <row r="146" spans="1:33" x14ac:dyDescent="0.35">
      <c r="A146">
        <v>145</v>
      </c>
      <c r="B146" t="s">
        <v>60</v>
      </c>
      <c r="C146">
        <v>62</v>
      </c>
      <c r="D146" t="s">
        <v>21</v>
      </c>
      <c r="E146" t="s">
        <v>22</v>
      </c>
      <c r="F146" t="s">
        <v>22</v>
      </c>
      <c r="G146">
        <v>0</v>
      </c>
      <c r="H146">
        <v>147.1</v>
      </c>
      <c r="I146">
        <v>91</v>
      </c>
      <c r="J146">
        <v>25.01</v>
      </c>
      <c r="K146">
        <v>190.4</v>
      </c>
      <c r="L146">
        <v>107</v>
      </c>
      <c r="M146">
        <v>16.18</v>
      </c>
      <c r="N146">
        <v>195.2</v>
      </c>
      <c r="O146">
        <v>115</v>
      </c>
      <c r="P146">
        <v>8.7799999999999994</v>
      </c>
      <c r="Q146">
        <v>12.2</v>
      </c>
      <c r="R146">
        <v>3</v>
      </c>
      <c r="S146">
        <v>3.29</v>
      </c>
      <c r="T146">
        <v>0</v>
      </c>
      <c r="U146" t="s">
        <v>22</v>
      </c>
      <c r="V146">
        <f>IF(tbl_Customers[[#This Row],[churn]] = "yes", 1, 0)</f>
        <v>0</v>
      </c>
      <c r="W146" t="str">
        <f>IF(tbl_Customers[[#This Row],[number_customer_service_calls]] &lt;= 1, "0-1 Calls", IF(tbl_Customers[[#This Row],[number_customer_service_calls]] &lt;= 3, "2-3 Calls", IF(tbl_Customers[[#This Row],[number_customer_service_calls]] &lt;=5, "4-5 Calls", "6+ Calls")))</f>
        <v>0-1 Calls</v>
      </c>
      <c r="X146" t="str">
        <f>IF(tbl_Customers[[#This Row],[account_length]] &lt;= 50, "0-50", IF(tbl_Customers[[#This Row],[account_length]] &lt;=100, "51-100", IF(tbl_Customers[[#This Row],[account_length]] &lt;= 150, "101-150", "151+")))</f>
        <v>51-100</v>
      </c>
      <c r="Y146" t="str">
        <f>IF(tbl_Customers[[#This Row],[total_intl_charge]] &lt;= 3, "Low Charges", "High Charges")</f>
        <v>High Charges</v>
      </c>
      <c r="Z146" t="str">
        <f>IF(tbl_Customers[[#This Row],[total_eve_calls]]&lt;=80,"Low Calls",
IF(tbl_Customers[[#This Row],[total_eve_calls]]&lt;=120,"Medium Calls","High Calls"))</f>
        <v>Medium Calls</v>
      </c>
      <c r="AA146" t="str">
        <f>IF(tbl_Customers[[#This Row],[total_eve_charge]]&lt;=15,"Low Charges",
IF(tbl_Customers[[#This Row],[total_eve_charge]]&lt;=20,"Medium Charges","High Charges"))</f>
        <v>Medium Charges</v>
      </c>
      <c r="AB1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6" t="str">
        <f>IF(tbl_Customers[[#This Row],[number_vmail_messages]] = 0, "No Usage", IF(tbl_Customers[[#This Row],[number_vmail_messages]] &lt;= 20, "Low Usage", IF(tbl_Customers[[#This Row],[number_vmail_messages]] &lt;= 40, "Medium Usgae", "High Usage")))</f>
        <v>No Usage</v>
      </c>
      <c r="AD146" t="str">
        <f>IF(tbl_Customers[[#This Row],[total_day_minutes]]&lt;=150,"Low Usage", IF(tbl_Customers[[#This Row],[total_day_minutes]]&lt;=200,"Medium Usage", IF(tbl_Customers[[#This Row],[total_day_minutes]]&lt;=250,"High Usage","Very High Usage")))</f>
        <v>Low Usage</v>
      </c>
      <c r="AE146" t="str">
        <f>IF(tbl_Customers[[#This Row],[total_intl_calls]]&lt;=5,"Low Calls", IF(tbl_Customers[[#This Row],[total_intl_calls]]&lt;=10, "Medium Calls", "High Calls"))</f>
        <v>Low Calls</v>
      </c>
      <c r="AF1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6" s="36" t="str">
        <f>IF(tbl_Customers[[#This Row],[Churn_Risk_Score]]&gt;=10,"High Risk", IF(tbl_Customers[[#This Row],[Churn_Risk_Score]]&gt;=5,"Medium Risk","Low Risk"))</f>
        <v>Low Risk</v>
      </c>
    </row>
    <row r="147" spans="1:33" x14ac:dyDescent="0.35">
      <c r="A147">
        <v>146</v>
      </c>
      <c r="B147" t="s">
        <v>50</v>
      </c>
      <c r="C147">
        <v>116</v>
      </c>
      <c r="D147" t="s">
        <v>25</v>
      </c>
      <c r="E147" t="s">
        <v>22</v>
      </c>
      <c r="F147" t="s">
        <v>22</v>
      </c>
      <c r="G147">
        <v>0</v>
      </c>
      <c r="H147">
        <v>173.5</v>
      </c>
      <c r="I147">
        <v>93</v>
      </c>
      <c r="J147">
        <v>29.5</v>
      </c>
      <c r="K147">
        <v>194.1</v>
      </c>
      <c r="L147">
        <v>76</v>
      </c>
      <c r="M147">
        <v>16.5</v>
      </c>
      <c r="N147">
        <v>208</v>
      </c>
      <c r="O147">
        <v>112</v>
      </c>
      <c r="P147">
        <v>9.36</v>
      </c>
      <c r="Q147">
        <v>16.2</v>
      </c>
      <c r="R147">
        <v>10</v>
      </c>
      <c r="S147">
        <v>4.37</v>
      </c>
      <c r="T147">
        <v>3</v>
      </c>
      <c r="U147" t="s">
        <v>22</v>
      </c>
      <c r="V147">
        <f>IF(tbl_Customers[[#This Row],[churn]] = "yes", 1, 0)</f>
        <v>0</v>
      </c>
      <c r="W147" t="str">
        <f>IF(tbl_Customers[[#This Row],[number_customer_service_calls]] &lt;= 1, "0-1 Calls", IF(tbl_Customers[[#This Row],[number_customer_service_calls]] &lt;= 3, "2-3 Calls", IF(tbl_Customers[[#This Row],[number_customer_service_calls]] &lt;=5, "4-5 Calls", "6+ Calls")))</f>
        <v>2-3 Calls</v>
      </c>
      <c r="X147" t="str">
        <f>IF(tbl_Customers[[#This Row],[account_length]] &lt;= 50, "0-50", IF(tbl_Customers[[#This Row],[account_length]] &lt;=100, "51-100", IF(tbl_Customers[[#This Row],[account_length]] &lt;= 150, "101-150", "151+")))</f>
        <v>101-150</v>
      </c>
      <c r="Y147" t="str">
        <f>IF(tbl_Customers[[#This Row],[total_intl_charge]] &lt;= 3, "Low Charges", "High Charges")</f>
        <v>High Charges</v>
      </c>
      <c r="Z147" t="str">
        <f>IF(tbl_Customers[[#This Row],[total_eve_calls]]&lt;=80,"Low Calls",
IF(tbl_Customers[[#This Row],[total_eve_calls]]&lt;=120,"Medium Calls","High Calls"))</f>
        <v>Low Calls</v>
      </c>
      <c r="AA147" t="str">
        <f>IF(tbl_Customers[[#This Row],[total_eve_charge]]&lt;=15,"Low Charges",
IF(tbl_Customers[[#This Row],[total_eve_charge]]&lt;=20,"Medium Charges","High Charges"))</f>
        <v>Medium Charges</v>
      </c>
      <c r="AB1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7" t="str">
        <f>IF(tbl_Customers[[#This Row],[number_vmail_messages]] = 0, "No Usage", IF(tbl_Customers[[#This Row],[number_vmail_messages]] &lt;= 20, "Low Usage", IF(tbl_Customers[[#This Row],[number_vmail_messages]] &lt;= 40, "Medium Usgae", "High Usage")))</f>
        <v>No Usage</v>
      </c>
      <c r="AD147" t="str">
        <f>IF(tbl_Customers[[#This Row],[total_day_minutes]]&lt;=150,"Low Usage", IF(tbl_Customers[[#This Row],[total_day_minutes]]&lt;=200,"Medium Usage", IF(tbl_Customers[[#This Row],[total_day_minutes]]&lt;=250,"High Usage","Very High Usage")))</f>
        <v>Medium Usage</v>
      </c>
      <c r="AE147" t="str">
        <f>IF(tbl_Customers[[#This Row],[total_intl_calls]]&lt;=5,"Low Calls", IF(tbl_Customers[[#This Row],[total_intl_calls]]&lt;=10, "Medium Calls", "High Calls"))</f>
        <v>Medium Calls</v>
      </c>
      <c r="AF1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7" s="36" t="str">
        <f>IF(tbl_Customers[[#This Row],[Churn_Risk_Score]]&gt;=10,"High Risk", IF(tbl_Customers[[#This Row],[Churn_Risk_Score]]&gt;=5,"Medium Risk","Low Risk"))</f>
        <v>Low Risk</v>
      </c>
    </row>
    <row r="148" spans="1:33" x14ac:dyDescent="0.35">
      <c r="A148">
        <v>147</v>
      </c>
      <c r="B148" t="s">
        <v>70</v>
      </c>
      <c r="C148">
        <v>70</v>
      </c>
      <c r="D148" t="s">
        <v>25</v>
      </c>
      <c r="E148" t="s">
        <v>22</v>
      </c>
      <c r="F148" t="s">
        <v>22</v>
      </c>
      <c r="G148">
        <v>0</v>
      </c>
      <c r="H148">
        <v>232.1</v>
      </c>
      <c r="I148">
        <v>122</v>
      </c>
      <c r="J148">
        <v>39.46</v>
      </c>
      <c r="K148">
        <v>292.3</v>
      </c>
      <c r="L148">
        <v>112</v>
      </c>
      <c r="M148">
        <v>24.85</v>
      </c>
      <c r="N148">
        <v>201.2</v>
      </c>
      <c r="O148">
        <v>112</v>
      </c>
      <c r="P148">
        <v>9.0500000000000007</v>
      </c>
      <c r="Q148">
        <v>0</v>
      </c>
      <c r="R148">
        <v>0</v>
      </c>
      <c r="S148">
        <v>0</v>
      </c>
      <c r="T148">
        <v>3</v>
      </c>
      <c r="U148" t="s">
        <v>22</v>
      </c>
      <c r="V148">
        <f>IF(tbl_Customers[[#This Row],[churn]] = "yes", 1, 0)</f>
        <v>0</v>
      </c>
      <c r="W148" t="str">
        <f>IF(tbl_Customers[[#This Row],[number_customer_service_calls]] &lt;= 1, "0-1 Calls", IF(tbl_Customers[[#This Row],[number_customer_service_calls]] &lt;= 3, "2-3 Calls", IF(tbl_Customers[[#This Row],[number_customer_service_calls]] &lt;=5, "4-5 Calls", "6+ Calls")))</f>
        <v>2-3 Calls</v>
      </c>
      <c r="X148" t="str">
        <f>IF(tbl_Customers[[#This Row],[account_length]] &lt;= 50, "0-50", IF(tbl_Customers[[#This Row],[account_length]] &lt;=100, "51-100", IF(tbl_Customers[[#This Row],[account_length]] &lt;= 150, "101-150", "151+")))</f>
        <v>51-100</v>
      </c>
      <c r="Y148" t="str">
        <f>IF(tbl_Customers[[#This Row],[total_intl_charge]] &lt;= 3, "Low Charges", "High Charges")</f>
        <v>Low Charges</v>
      </c>
      <c r="Z148" t="str">
        <f>IF(tbl_Customers[[#This Row],[total_eve_calls]]&lt;=80,"Low Calls",
IF(tbl_Customers[[#This Row],[total_eve_calls]]&lt;=120,"Medium Calls","High Calls"))</f>
        <v>Medium Calls</v>
      </c>
      <c r="AA148" t="str">
        <f>IF(tbl_Customers[[#This Row],[total_eve_charge]]&lt;=15,"Low Charges",
IF(tbl_Customers[[#This Row],[total_eve_charge]]&lt;=20,"Medium Charges","High Charges"))</f>
        <v>High Charges</v>
      </c>
      <c r="AB1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8" t="str">
        <f>IF(tbl_Customers[[#This Row],[number_vmail_messages]] = 0, "No Usage", IF(tbl_Customers[[#This Row],[number_vmail_messages]] &lt;= 20, "Low Usage", IF(tbl_Customers[[#This Row],[number_vmail_messages]] &lt;= 40, "Medium Usgae", "High Usage")))</f>
        <v>No Usage</v>
      </c>
      <c r="AD148" t="str">
        <f>IF(tbl_Customers[[#This Row],[total_day_minutes]]&lt;=150,"Low Usage", IF(tbl_Customers[[#This Row],[total_day_minutes]]&lt;=200,"Medium Usage", IF(tbl_Customers[[#This Row],[total_day_minutes]]&lt;=250,"High Usage","Very High Usage")))</f>
        <v>High Usage</v>
      </c>
      <c r="AE148" t="str">
        <f>IF(tbl_Customers[[#This Row],[total_intl_calls]]&lt;=5,"Low Calls", IF(tbl_Customers[[#This Row],[total_intl_calls]]&lt;=10, "Medium Calls", "High Calls"))</f>
        <v>Low Calls</v>
      </c>
      <c r="AF1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8" s="36" t="str">
        <f>IF(tbl_Customers[[#This Row],[Churn_Risk_Score]]&gt;=10,"High Risk", IF(tbl_Customers[[#This Row],[Churn_Risk_Score]]&gt;=5,"Medium Risk","Low Risk"))</f>
        <v>Low Risk</v>
      </c>
    </row>
    <row r="149" spans="1:33" x14ac:dyDescent="0.35">
      <c r="A149">
        <v>148</v>
      </c>
      <c r="B149" t="s">
        <v>31</v>
      </c>
      <c r="C149">
        <v>94</v>
      </c>
      <c r="D149" t="s">
        <v>28</v>
      </c>
      <c r="E149" t="s">
        <v>23</v>
      </c>
      <c r="F149" t="s">
        <v>23</v>
      </c>
      <c r="G149">
        <v>23</v>
      </c>
      <c r="H149">
        <v>197.1</v>
      </c>
      <c r="I149">
        <v>125</v>
      </c>
      <c r="J149">
        <v>33.51</v>
      </c>
      <c r="K149">
        <v>214.5</v>
      </c>
      <c r="L149">
        <v>136</v>
      </c>
      <c r="M149">
        <v>18.23</v>
      </c>
      <c r="N149">
        <v>282.2</v>
      </c>
      <c r="O149">
        <v>103</v>
      </c>
      <c r="P149">
        <v>12.7</v>
      </c>
      <c r="Q149">
        <v>9.5</v>
      </c>
      <c r="R149">
        <v>5</v>
      </c>
      <c r="S149">
        <v>2.57</v>
      </c>
      <c r="T149">
        <v>4</v>
      </c>
      <c r="U149" t="s">
        <v>22</v>
      </c>
      <c r="V149">
        <f>IF(tbl_Customers[[#This Row],[churn]] = "yes", 1, 0)</f>
        <v>0</v>
      </c>
      <c r="W149" t="str">
        <f>IF(tbl_Customers[[#This Row],[number_customer_service_calls]] &lt;= 1, "0-1 Calls", IF(tbl_Customers[[#This Row],[number_customer_service_calls]] &lt;= 3, "2-3 Calls", IF(tbl_Customers[[#This Row],[number_customer_service_calls]] &lt;=5, "4-5 Calls", "6+ Calls")))</f>
        <v>4-5 Calls</v>
      </c>
      <c r="X149" t="str">
        <f>IF(tbl_Customers[[#This Row],[account_length]] &lt;= 50, "0-50", IF(tbl_Customers[[#This Row],[account_length]] &lt;=100, "51-100", IF(tbl_Customers[[#This Row],[account_length]] &lt;= 150, "101-150", "151+")))</f>
        <v>51-100</v>
      </c>
      <c r="Y149" t="str">
        <f>IF(tbl_Customers[[#This Row],[total_intl_charge]] &lt;= 3, "Low Charges", "High Charges")</f>
        <v>Low Charges</v>
      </c>
      <c r="Z149" t="str">
        <f>IF(tbl_Customers[[#This Row],[total_eve_calls]]&lt;=80,"Low Calls",
IF(tbl_Customers[[#This Row],[total_eve_calls]]&lt;=120,"Medium Calls","High Calls"))</f>
        <v>High Calls</v>
      </c>
      <c r="AA149" t="str">
        <f>IF(tbl_Customers[[#This Row],[total_eve_charge]]&lt;=15,"Low Charges",
IF(tbl_Customers[[#This Row],[total_eve_charge]]&lt;=20,"Medium Charges","High Charges"))</f>
        <v>Medium Charges</v>
      </c>
      <c r="AB1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9" t="str">
        <f>IF(tbl_Customers[[#This Row],[number_vmail_messages]] = 0, "No Usage", IF(tbl_Customers[[#This Row],[number_vmail_messages]] &lt;= 20, "Low Usage", IF(tbl_Customers[[#This Row],[number_vmail_messages]] &lt;= 40, "Medium Usgae", "High Usage")))</f>
        <v>Medium Usgae</v>
      </c>
      <c r="AD149" t="str">
        <f>IF(tbl_Customers[[#This Row],[total_day_minutes]]&lt;=150,"Low Usage", IF(tbl_Customers[[#This Row],[total_day_minutes]]&lt;=200,"Medium Usage", IF(tbl_Customers[[#This Row],[total_day_minutes]]&lt;=250,"High Usage","Very High Usage")))</f>
        <v>Medium Usage</v>
      </c>
      <c r="AE149" t="str">
        <f>IF(tbl_Customers[[#This Row],[total_intl_calls]]&lt;=5,"Low Calls", IF(tbl_Customers[[#This Row],[total_intl_calls]]&lt;=10, "Medium Calls", "High Calls"))</f>
        <v>Low Calls</v>
      </c>
      <c r="AF1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49" s="36" t="str">
        <f>IF(tbl_Customers[[#This Row],[Churn_Risk_Score]]&gt;=10,"High Risk", IF(tbl_Customers[[#This Row],[Churn_Risk_Score]]&gt;=5,"Medium Risk","Low Risk"))</f>
        <v>Medium Risk</v>
      </c>
    </row>
    <row r="150" spans="1:33" x14ac:dyDescent="0.35">
      <c r="A150">
        <v>149</v>
      </c>
      <c r="B150" t="s">
        <v>47</v>
      </c>
      <c r="C150">
        <v>126</v>
      </c>
      <c r="D150" t="s">
        <v>21</v>
      </c>
      <c r="E150" t="s">
        <v>22</v>
      </c>
      <c r="F150" t="s">
        <v>22</v>
      </c>
      <c r="G150">
        <v>0</v>
      </c>
      <c r="H150">
        <v>58.2</v>
      </c>
      <c r="I150">
        <v>94</v>
      </c>
      <c r="J150">
        <v>9.89</v>
      </c>
      <c r="K150">
        <v>138.69999999999999</v>
      </c>
      <c r="L150">
        <v>118</v>
      </c>
      <c r="M150">
        <v>11.79</v>
      </c>
      <c r="N150">
        <v>136.80000000000001</v>
      </c>
      <c r="O150">
        <v>91</v>
      </c>
      <c r="P150">
        <v>6.16</v>
      </c>
      <c r="Q150">
        <v>11.9</v>
      </c>
      <c r="R150">
        <v>1</v>
      </c>
      <c r="S150">
        <v>3.21</v>
      </c>
      <c r="T150">
        <v>5</v>
      </c>
      <c r="U150" t="s">
        <v>23</v>
      </c>
      <c r="V150">
        <f>IF(tbl_Customers[[#This Row],[churn]] = "yes", 1, 0)</f>
        <v>1</v>
      </c>
      <c r="W150" t="str">
        <f>IF(tbl_Customers[[#This Row],[number_customer_service_calls]] &lt;= 1, "0-1 Calls", IF(tbl_Customers[[#This Row],[number_customer_service_calls]] &lt;= 3, "2-3 Calls", IF(tbl_Customers[[#This Row],[number_customer_service_calls]] &lt;=5, "4-5 Calls", "6+ Calls")))</f>
        <v>4-5 Calls</v>
      </c>
      <c r="X150" t="str">
        <f>IF(tbl_Customers[[#This Row],[account_length]] &lt;= 50, "0-50", IF(tbl_Customers[[#This Row],[account_length]] &lt;=100, "51-100", IF(tbl_Customers[[#This Row],[account_length]] &lt;= 150, "101-150", "151+")))</f>
        <v>101-150</v>
      </c>
      <c r="Y150" t="str">
        <f>IF(tbl_Customers[[#This Row],[total_intl_charge]] &lt;= 3, "Low Charges", "High Charges")</f>
        <v>High Charges</v>
      </c>
      <c r="Z150" t="str">
        <f>IF(tbl_Customers[[#This Row],[total_eve_calls]]&lt;=80,"Low Calls",
IF(tbl_Customers[[#This Row],[total_eve_calls]]&lt;=120,"Medium Calls","High Calls"))</f>
        <v>Medium Calls</v>
      </c>
      <c r="AA150" t="str">
        <f>IF(tbl_Customers[[#This Row],[total_eve_charge]]&lt;=15,"Low Charges",
IF(tbl_Customers[[#This Row],[total_eve_charge]]&lt;=20,"Medium Charges","High Charges"))</f>
        <v>Low Charges</v>
      </c>
      <c r="AB1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0" t="str">
        <f>IF(tbl_Customers[[#This Row],[number_vmail_messages]] = 0, "No Usage", IF(tbl_Customers[[#This Row],[number_vmail_messages]] &lt;= 20, "Low Usage", IF(tbl_Customers[[#This Row],[number_vmail_messages]] &lt;= 40, "Medium Usgae", "High Usage")))</f>
        <v>No Usage</v>
      </c>
      <c r="AD150" t="str">
        <f>IF(tbl_Customers[[#This Row],[total_day_minutes]]&lt;=150,"Low Usage", IF(tbl_Customers[[#This Row],[total_day_minutes]]&lt;=200,"Medium Usage", IF(tbl_Customers[[#This Row],[total_day_minutes]]&lt;=250,"High Usage","Very High Usage")))</f>
        <v>Low Usage</v>
      </c>
      <c r="AE150" t="str">
        <f>IF(tbl_Customers[[#This Row],[total_intl_calls]]&lt;=5,"Low Calls", IF(tbl_Customers[[#This Row],[total_intl_calls]]&lt;=10, "Medium Calls", "High Calls"))</f>
        <v>Low Calls</v>
      </c>
      <c r="AF1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0" s="36" t="str">
        <f>IF(tbl_Customers[[#This Row],[Churn_Risk_Score]]&gt;=10,"High Risk", IF(tbl_Customers[[#This Row],[Churn_Risk_Score]]&gt;=5,"Medium Risk","Low Risk"))</f>
        <v>Medium Risk</v>
      </c>
    </row>
    <row r="151" spans="1:33" x14ac:dyDescent="0.35">
      <c r="A151">
        <v>150</v>
      </c>
      <c r="B151" t="s">
        <v>36</v>
      </c>
      <c r="C151">
        <v>67</v>
      </c>
      <c r="D151" t="s">
        <v>25</v>
      </c>
      <c r="E151" t="s">
        <v>22</v>
      </c>
      <c r="F151" t="s">
        <v>23</v>
      </c>
      <c r="G151">
        <v>36</v>
      </c>
      <c r="H151">
        <v>115.6</v>
      </c>
      <c r="I151">
        <v>111</v>
      </c>
      <c r="J151">
        <v>19.649999999999999</v>
      </c>
      <c r="K151">
        <v>237.7</v>
      </c>
      <c r="L151">
        <v>94</v>
      </c>
      <c r="M151">
        <v>20.2</v>
      </c>
      <c r="N151">
        <v>169.9</v>
      </c>
      <c r="O151">
        <v>103</v>
      </c>
      <c r="P151">
        <v>7.65</v>
      </c>
      <c r="Q151">
        <v>9.9</v>
      </c>
      <c r="R151">
        <v>12</v>
      </c>
      <c r="S151">
        <v>2.67</v>
      </c>
      <c r="T151">
        <v>2</v>
      </c>
      <c r="U151" t="s">
        <v>22</v>
      </c>
      <c r="V151">
        <f>IF(tbl_Customers[[#This Row],[churn]] = "yes", 1, 0)</f>
        <v>0</v>
      </c>
      <c r="W151" t="str">
        <f>IF(tbl_Customers[[#This Row],[number_customer_service_calls]] &lt;= 1, "0-1 Calls", IF(tbl_Customers[[#This Row],[number_customer_service_calls]] &lt;= 3, "2-3 Calls", IF(tbl_Customers[[#This Row],[number_customer_service_calls]] &lt;=5, "4-5 Calls", "6+ Calls")))</f>
        <v>2-3 Calls</v>
      </c>
      <c r="X151" t="str">
        <f>IF(tbl_Customers[[#This Row],[account_length]] &lt;= 50, "0-50", IF(tbl_Customers[[#This Row],[account_length]] &lt;=100, "51-100", IF(tbl_Customers[[#This Row],[account_length]] &lt;= 150, "101-150", "151+")))</f>
        <v>51-100</v>
      </c>
      <c r="Y151" t="str">
        <f>IF(tbl_Customers[[#This Row],[total_intl_charge]] &lt;= 3, "Low Charges", "High Charges")</f>
        <v>Low Charges</v>
      </c>
      <c r="Z151" t="str">
        <f>IF(tbl_Customers[[#This Row],[total_eve_calls]]&lt;=80,"Low Calls",
IF(tbl_Customers[[#This Row],[total_eve_calls]]&lt;=120,"Medium Calls","High Calls"))</f>
        <v>Medium Calls</v>
      </c>
      <c r="AA151" t="str">
        <f>IF(tbl_Customers[[#This Row],[total_eve_charge]]&lt;=15,"Low Charges",
IF(tbl_Customers[[#This Row],[total_eve_charge]]&lt;=20,"Medium Charges","High Charges"))</f>
        <v>High Charges</v>
      </c>
      <c r="AB1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1" t="str">
        <f>IF(tbl_Customers[[#This Row],[number_vmail_messages]] = 0, "No Usage", IF(tbl_Customers[[#This Row],[number_vmail_messages]] &lt;= 20, "Low Usage", IF(tbl_Customers[[#This Row],[number_vmail_messages]] &lt;= 40, "Medium Usgae", "High Usage")))</f>
        <v>Medium Usgae</v>
      </c>
      <c r="AD151" t="str">
        <f>IF(tbl_Customers[[#This Row],[total_day_minutes]]&lt;=150,"Low Usage", IF(tbl_Customers[[#This Row],[total_day_minutes]]&lt;=200,"Medium Usage", IF(tbl_Customers[[#This Row],[total_day_minutes]]&lt;=250,"High Usage","Very High Usage")))</f>
        <v>Low Usage</v>
      </c>
      <c r="AE151" t="str">
        <f>IF(tbl_Customers[[#This Row],[total_intl_calls]]&lt;=5,"Low Calls", IF(tbl_Customers[[#This Row],[total_intl_calls]]&lt;=10, "Medium Calls", "High Calls"))</f>
        <v>High Calls</v>
      </c>
      <c r="AF1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1" s="36" t="str">
        <f>IF(tbl_Customers[[#This Row],[Churn_Risk_Score]]&gt;=10,"High Risk", IF(tbl_Customers[[#This Row],[Churn_Risk_Score]]&gt;=5,"Medium Risk","Low Risk"))</f>
        <v>Low Risk</v>
      </c>
    </row>
    <row r="152" spans="1:33" x14ac:dyDescent="0.35">
      <c r="A152">
        <v>151</v>
      </c>
      <c r="B152" t="s">
        <v>46</v>
      </c>
      <c r="C152">
        <v>19</v>
      </c>
      <c r="D152" t="s">
        <v>25</v>
      </c>
      <c r="E152" t="s">
        <v>22</v>
      </c>
      <c r="F152" t="s">
        <v>22</v>
      </c>
      <c r="G152">
        <v>0</v>
      </c>
      <c r="H152">
        <v>186.1</v>
      </c>
      <c r="I152">
        <v>98</v>
      </c>
      <c r="J152">
        <v>31.64</v>
      </c>
      <c r="K152">
        <v>254.3</v>
      </c>
      <c r="L152">
        <v>57</v>
      </c>
      <c r="M152">
        <v>21.62</v>
      </c>
      <c r="N152">
        <v>214</v>
      </c>
      <c r="O152">
        <v>127</v>
      </c>
      <c r="P152">
        <v>9.6300000000000008</v>
      </c>
      <c r="Q152">
        <v>14.6</v>
      </c>
      <c r="R152">
        <v>7</v>
      </c>
      <c r="S152">
        <v>3.94</v>
      </c>
      <c r="T152">
        <v>2</v>
      </c>
      <c r="U152" t="s">
        <v>22</v>
      </c>
      <c r="V152">
        <f>IF(tbl_Customers[[#This Row],[churn]] = "yes", 1, 0)</f>
        <v>0</v>
      </c>
      <c r="W152" t="str">
        <f>IF(tbl_Customers[[#This Row],[number_customer_service_calls]] &lt;= 1, "0-1 Calls", IF(tbl_Customers[[#This Row],[number_customer_service_calls]] &lt;= 3, "2-3 Calls", IF(tbl_Customers[[#This Row],[number_customer_service_calls]] &lt;=5, "4-5 Calls", "6+ Calls")))</f>
        <v>2-3 Calls</v>
      </c>
      <c r="X152" t="str">
        <f>IF(tbl_Customers[[#This Row],[account_length]] &lt;= 50, "0-50", IF(tbl_Customers[[#This Row],[account_length]] &lt;=100, "51-100", IF(tbl_Customers[[#This Row],[account_length]] &lt;= 150, "101-150", "151+")))</f>
        <v>0-50</v>
      </c>
      <c r="Y152" t="str">
        <f>IF(tbl_Customers[[#This Row],[total_intl_charge]] &lt;= 3, "Low Charges", "High Charges")</f>
        <v>High Charges</v>
      </c>
      <c r="Z152" t="str">
        <f>IF(tbl_Customers[[#This Row],[total_eve_calls]]&lt;=80,"Low Calls",
IF(tbl_Customers[[#This Row],[total_eve_calls]]&lt;=120,"Medium Calls","High Calls"))</f>
        <v>Low Calls</v>
      </c>
      <c r="AA152" t="str">
        <f>IF(tbl_Customers[[#This Row],[total_eve_charge]]&lt;=15,"Low Charges",
IF(tbl_Customers[[#This Row],[total_eve_charge]]&lt;=20,"Medium Charges","High Charges"))</f>
        <v>High Charges</v>
      </c>
      <c r="AB1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2" t="str">
        <f>IF(tbl_Customers[[#This Row],[number_vmail_messages]] = 0, "No Usage", IF(tbl_Customers[[#This Row],[number_vmail_messages]] &lt;= 20, "Low Usage", IF(tbl_Customers[[#This Row],[number_vmail_messages]] &lt;= 40, "Medium Usgae", "High Usage")))</f>
        <v>No Usage</v>
      </c>
      <c r="AD152" t="str">
        <f>IF(tbl_Customers[[#This Row],[total_day_minutes]]&lt;=150,"Low Usage", IF(tbl_Customers[[#This Row],[total_day_minutes]]&lt;=200,"Medium Usage", IF(tbl_Customers[[#This Row],[total_day_minutes]]&lt;=250,"High Usage","Very High Usage")))</f>
        <v>Medium Usage</v>
      </c>
      <c r="AE152" t="str">
        <f>IF(tbl_Customers[[#This Row],[total_intl_calls]]&lt;=5,"Low Calls", IF(tbl_Customers[[#This Row],[total_intl_calls]]&lt;=10, "Medium Calls", "High Calls"))</f>
        <v>Medium Calls</v>
      </c>
      <c r="AF1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 s="36" t="str">
        <f>IF(tbl_Customers[[#This Row],[Churn_Risk_Score]]&gt;=10,"High Risk", IF(tbl_Customers[[#This Row],[Churn_Risk_Score]]&gt;=5,"Medium Risk","Low Risk"))</f>
        <v>Low Risk</v>
      </c>
    </row>
    <row r="153" spans="1:33" x14ac:dyDescent="0.35">
      <c r="A153">
        <v>152</v>
      </c>
      <c r="B153" t="s">
        <v>38</v>
      </c>
      <c r="C153">
        <v>170</v>
      </c>
      <c r="D153" t="s">
        <v>28</v>
      </c>
      <c r="E153" t="s">
        <v>23</v>
      </c>
      <c r="F153" t="s">
        <v>22</v>
      </c>
      <c r="G153">
        <v>0</v>
      </c>
      <c r="H153">
        <v>259.89999999999998</v>
      </c>
      <c r="I153">
        <v>68</v>
      </c>
      <c r="J153">
        <v>44.18</v>
      </c>
      <c r="K153">
        <v>245</v>
      </c>
      <c r="L153">
        <v>122</v>
      </c>
      <c r="M153">
        <v>20.83</v>
      </c>
      <c r="N153">
        <v>134.4</v>
      </c>
      <c r="O153">
        <v>121</v>
      </c>
      <c r="P153">
        <v>6.05</v>
      </c>
      <c r="Q153">
        <v>8.4</v>
      </c>
      <c r="R153">
        <v>3</v>
      </c>
      <c r="S153">
        <v>2.27</v>
      </c>
      <c r="T153">
        <v>3</v>
      </c>
      <c r="U153" t="s">
        <v>22</v>
      </c>
      <c r="V153">
        <f>IF(tbl_Customers[[#This Row],[churn]] = "yes", 1, 0)</f>
        <v>0</v>
      </c>
      <c r="W153" t="str">
        <f>IF(tbl_Customers[[#This Row],[number_customer_service_calls]] &lt;= 1, "0-1 Calls", IF(tbl_Customers[[#This Row],[number_customer_service_calls]] &lt;= 3, "2-3 Calls", IF(tbl_Customers[[#This Row],[number_customer_service_calls]] &lt;=5, "4-5 Calls", "6+ Calls")))</f>
        <v>2-3 Calls</v>
      </c>
      <c r="X153" t="str">
        <f>IF(tbl_Customers[[#This Row],[account_length]] &lt;= 50, "0-50", IF(tbl_Customers[[#This Row],[account_length]] &lt;=100, "51-100", IF(tbl_Customers[[#This Row],[account_length]] &lt;= 150, "101-150", "151+")))</f>
        <v>151+</v>
      </c>
      <c r="Y153" t="str">
        <f>IF(tbl_Customers[[#This Row],[total_intl_charge]] &lt;= 3, "Low Charges", "High Charges")</f>
        <v>Low Charges</v>
      </c>
      <c r="Z153" t="str">
        <f>IF(tbl_Customers[[#This Row],[total_eve_calls]]&lt;=80,"Low Calls",
IF(tbl_Customers[[#This Row],[total_eve_calls]]&lt;=120,"Medium Calls","High Calls"))</f>
        <v>High Calls</v>
      </c>
      <c r="AA153" t="str">
        <f>IF(tbl_Customers[[#This Row],[total_eve_charge]]&lt;=15,"Low Charges",
IF(tbl_Customers[[#This Row],[total_eve_charge]]&lt;=20,"Medium Charges","High Charges"))</f>
        <v>High Charges</v>
      </c>
      <c r="AB1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3" t="str">
        <f>IF(tbl_Customers[[#This Row],[number_vmail_messages]] = 0, "No Usage", IF(tbl_Customers[[#This Row],[number_vmail_messages]] &lt;= 20, "Low Usage", IF(tbl_Customers[[#This Row],[number_vmail_messages]] &lt;= 40, "Medium Usgae", "High Usage")))</f>
        <v>No Usage</v>
      </c>
      <c r="AD153" t="str">
        <f>IF(tbl_Customers[[#This Row],[total_day_minutes]]&lt;=150,"Low Usage", IF(tbl_Customers[[#This Row],[total_day_minutes]]&lt;=200,"Medium Usage", IF(tbl_Customers[[#This Row],[total_day_minutes]]&lt;=250,"High Usage","Very High Usage")))</f>
        <v>Very High Usage</v>
      </c>
      <c r="AE153" t="str">
        <f>IF(tbl_Customers[[#This Row],[total_intl_calls]]&lt;=5,"Low Calls", IF(tbl_Customers[[#This Row],[total_intl_calls]]&lt;=10, "Medium Calls", "High Calls"))</f>
        <v>Low Calls</v>
      </c>
      <c r="AF1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3" s="36" t="str">
        <f>IF(tbl_Customers[[#This Row],[Churn_Risk_Score]]&gt;=10,"High Risk", IF(tbl_Customers[[#This Row],[Churn_Risk_Score]]&gt;=5,"Medium Risk","Low Risk"))</f>
        <v>Medium Risk</v>
      </c>
    </row>
    <row r="154" spans="1:33" x14ac:dyDescent="0.35">
      <c r="A154">
        <v>153</v>
      </c>
      <c r="B154" t="s">
        <v>61</v>
      </c>
      <c r="C154">
        <v>73</v>
      </c>
      <c r="D154" t="s">
        <v>21</v>
      </c>
      <c r="E154" t="s">
        <v>22</v>
      </c>
      <c r="F154" t="s">
        <v>22</v>
      </c>
      <c r="G154">
        <v>0</v>
      </c>
      <c r="H154">
        <v>214.3</v>
      </c>
      <c r="I154">
        <v>145</v>
      </c>
      <c r="J154">
        <v>36.43</v>
      </c>
      <c r="K154">
        <v>268.5</v>
      </c>
      <c r="L154">
        <v>135</v>
      </c>
      <c r="M154">
        <v>22.82</v>
      </c>
      <c r="N154">
        <v>241.2</v>
      </c>
      <c r="O154">
        <v>92</v>
      </c>
      <c r="P154">
        <v>10.85</v>
      </c>
      <c r="Q154">
        <v>10.8</v>
      </c>
      <c r="R154">
        <v>13</v>
      </c>
      <c r="S154">
        <v>2.92</v>
      </c>
      <c r="T154">
        <v>1</v>
      </c>
      <c r="U154" t="s">
        <v>22</v>
      </c>
      <c r="V154">
        <f>IF(tbl_Customers[[#This Row],[churn]] = "yes", 1, 0)</f>
        <v>0</v>
      </c>
      <c r="W154" t="str">
        <f>IF(tbl_Customers[[#This Row],[number_customer_service_calls]] &lt;= 1, "0-1 Calls", IF(tbl_Customers[[#This Row],[number_customer_service_calls]] &lt;= 3, "2-3 Calls", IF(tbl_Customers[[#This Row],[number_customer_service_calls]] &lt;=5, "4-5 Calls", "6+ Calls")))</f>
        <v>0-1 Calls</v>
      </c>
      <c r="X154" t="str">
        <f>IF(tbl_Customers[[#This Row],[account_length]] &lt;= 50, "0-50", IF(tbl_Customers[[#This Row],[account_length]] &lt;=100, "51-100", IF(tbl_Customers[[#This Row],[account_length]] &lt;= 150, "101-150", "151+")))</f>
        <v>51-100</v>
      </c>
      <c r="Y154" t="str">
        <f>IF(tbl_Customers[[#This Row],[total_intl_charge]] &lt;= 3, "Low Charges", "High Charges")</f>
        <v>Low Charges</v>
      </c>
      <c r="Z154" t="str">
        <f>IF(tbl_Customers[[#This Row],[total_eve_calls]]&lt;=80,"Low Calls",
IF(tbl_Customers[[#This Row],[total_eve_calls]]&lt;=120,"Medium Calls","High Calls"))</f>
        <v>High Calls</v>
      </c>
      <c r="AA154" t="str">
        <f>IF(tbl_Customers[[#This Row],[total_eve_charge]]&lt;=15,"Low Charges",
IF(tbl_Customers[[#This Row],[total_eve_charge]]&lt;=20,"Medium Charges","High Charges"))</f>
        <v>High Charges</v>
      </c>
      <c r="AB1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4" t="str">
        <f>IF(tbl_Customers[[#This Row],[number_vmail_messages]] = 0, "No Usage", IF(tbl_Customers[[#This Row],[number_vmail_messages]] &lt;= 20, "Low Usage", IF(tbl_Customers[[#This Row],[number_vmail_messages]] &lt;= 40, "Medium Usgae", "High Usage")))</f>
        <v>No Usage</v>
      </c>
      <c r="AD154" t="str">
        <f>IF(tbl_Customers[[#This Row],[total_day_minutes]]&lt;=150,"Low Usage", IF(tbl_Customers[[#This Row],[total_day_minutes]]&lt;=200,"Medium Usage", IF(tbl_Customers[[#This Row],[total_day_minutes]]&lt;=250,"High Usage","Very High Usage")))</f>
        <v>High Usage</v>
      </c>
      <c r="AE154" t="str">
        <f>IF(tbl_Customers[[#This Row],[total_intl_calls]]&lt;=5,"Low Calls", IF(tbl_Customers[[#This Row],[total_intl_calls]]&lt;=10, "Medium Calls", "High Calls"))</f>
        <v>High Calls</v>
      </c>
      <c r="AF1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4" s="36" t="str">
        <f>IF(tbl_Customers[[#This Row],[Churn_Risk_Score]]&gt;=10,"High Risk", IF(tbl_Customers[[#This Row],[Churn_Risk_Score]]&gt;=5,"Medium Risk","Low Risk"))</f>
        <v>Low Risk</v>
      </c>
    </row>
    <row r="155" spans="1:33" x14ac:dyDescent="0.35">
      <c r="A155">
        <v>154</v>
      </c>
      <c r="B155" t="s">
        <v>36</v>
      </c>
      <c r="C155">
        <v>106</v>
      </c>
      <c r="D155" t="s">
        <v>25</v>
      </c>
      <c r="E155" t="s">
        <v>22</v>
      </c>
      <c r="F155" t="s">
        <v>22</v>
      </c>
      <c r="G155">
        <v>0</v>
      </c>
      <c r="H155">
        <v>158.69999999999999</v>
      </c>
      <c r="I155">
        <v>74</v>
      </c>
      <c r="J155">
        <v>26.98</v>
      </c>
      <c r="K155">
        <v>64.3</v>
      </c>
      <c r="L155">
        <v>139</v>
      </c>
      <c r="M155">
        <v>5.47</v>
      </c>
      <c r="N155">
        <v>198.5</v>
      </c>
      <c r="O155">
        <v>103</v>
      </c>
      <c r="P155">
        <v>8.93</v>
      </c>
      <c r="Q155">
        <v>10.199999999999999</v>
      </c>
      <c r="R155">
        <v>4</v>
      </c>
      <c r="S155">
        <v>2.75</v>
      </c>
      <c r="T155">
        <v>1</v>
      </c>
      <c r="U155" t="s">
        <v>22</v>
      </c>
      <c r="V155">
        <f>IF(tbl_Customers[[#This Row],[churn]] = "yes", 1, 0)</f>
        <v>0</v>
      </c>
      <c r="W155" t="str">
        <f>IF(tbl_Customers[[#This Row],[number_customer_service_calls]] &lt;= 1, "0-1 Calls", IF(tbl_Customers[[#This Row],[number_customer_service_calls]] &lt;= 3, "2-3 Calls", IF(tbl_Customers[[#This Row],[number_customer_service_calls]] &lt;=5, "4-5 Calls", "6+ Calls")))</f>
        <v>0-1 Calls</v>
      </c>
      <c r="X155" t="str">
        <f>IF(tbl_Customers[[#This Row],[account_length]] &lt;= 50, "0-50", IF(tbl_Customers[[#This Row],[account_length]] &lt;=100, "51-100", IF(tbl_Customers[[#This Row],[account_length]] &lt;= 150, "101-150", "151+")))</f>
        <v>101-150</v>
      </c>
      <c r="Y155" t="str">
        <f>IF(tbl_Customers[[#This Row],[total_intl_charge]] &lt;= 3, "Low Charges", "High Charges")</f>
        <v>Low Charges</v>
      </c>
      <c r="Z155" t="str">
        <f>IF(tbl_Customers[[#This Row],[total_eve_calls]]&lt;=80,"Low Calls",
IF(tbl_Customers[[#This Row],[total_eve_calls]]&lt;=120,"Medium Calls","High Calls"))</f>
        <v>High Calls</v>
      </c>
      <c r="AA155" t="str">
        <f>IF(tbl_Customers[[#This Row],[total_eve_charge]]&lt;=15,"Low Charges",
IF(tbl_Customers[[#This Row],[total_eve_charge]]&lt;=20,"Medium Charges","High Charges"))</f>
        <v>Low Charges</v>
      </c>
      <c r="AB1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5" t="str">
        <f>IF(tbl_Customers[[#This Row],[number_vmail_messages]] = 0, "No Usage", IF(tbl_Customers[[#This Row],[number_vmail_messages]] &lt;= 20, "Low Usage", IF(tbl_Customers[[#This Row],[number_vmail_messages]] &lt;= 40, "Medium Usgae", "High Usage")))</f>
        <v>No Usage</v>
      </c>
      <c r="AD155" t="str">
        <f>IF(tbl_Customers[[#This Row],[total_day_minutes]]&lt;=150,"Low Usage", IF(tbl_Customers[[#This Row],[total_day_minutes]]&lt;=200,"Medium Usage", IF(tbl_Customers[[#This Row],[total_day_minutes]]&lt;=250,"High Usage","Very High Usage")))</f>
        <v>Medium Usage</v>
      </c>
      <c r="AE155" t="str">
        <f>IF(tbl_Customers[[#This Row],[total_intl_calls]]&lt;=5,"Low Calls", IF(tbl_Customers[[#This Row],[total_intl_calls]]&lt;=10, "Medium Calls", "High Calls"))</f>
        <v>Low Calls</v>
      </c>
      <c r="AF1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5" s="36" t="str">
        <f>IF(tbl_Customers[[#This Row],[Churn_Risk_Score]]&gt;=10,"High Risk", IF(tbl_Customers[[#This Row],[Churn_Risk_Score]]&gt;=5,"Medium Risk","Low Risk"))</f>
        <v>Low Risk</v>
      </c>
    </row>
    <row r="156" spans="1:33" x14ac:dyDescent="0.35">
      <c r="A156">
        <v>155</v>
      </c>
      <c r="B156" t="s">
        <v>42</v>
      </c>
      <c r="C156">
        <v>93</v>
      </c>
      <c r="D156" t="s">
        <v>21</v>
      </c>
      <c r="E156" t="s">
        <v>22</v>
      </c>
      <c r="F156" t="s">
        <v>22</v>
      </c>
      <c r="G156">
        <v>0</v>
      </c>
      <c r="H156">
        <v>271.60000000000002</v>
      </c>
      <c r="I156">
        <v>71</v>
      </c>
      <c r="J156">
        <v>46.17</v>
      </c>
      <c r="K156">
        <v>229.4</v>
      </c>
      <c r="L156">
        <v>108</v>
      </c>
      <c r="M156">
        <v>19.5</v>
      </c>
      <c r="N156">
        <v>77.3</v>
      </c>
      <c r="O156">
        <v>121</v>
      </c>
      <c r="P156">
        <v>3.48</v>
      </c>
      <c r="Q156">
        <v>10.9</v>
      </c>
      <c r="R156">
        <v>3</v>
      </c>
      <c r="S156">
        <v>2.94</v>
      </c>
      <c r="T156">
        <v>2</v>
      </c>
      <c r="U156" t="s">
        <v>22</v>
      </c>
      <c r="V156">
        <f>IF(tbl_Customers[[#This Row],[churn]] = "yes", 1, 0)</f>
        <v>0</v>
      </c>
      <c r="W156" t="str">
        <f>IF(tbl_Customers[[#This Row],[number_customer_service_calls]] &lt;= 1, "0-1 Calls", IF(tbl_Customers[[#This Row],[number_customer_service_calls]] &lt;= 3, "2-3 Calls", IF(tbl_Customers[[#This Row],[number_customer_service_calls]] &lt;=5, "4-5 Calls", "6+ Calls")))</f>
        <v>2-3 Calls</v>
      </c>
      <c r="X156" t="str">
        <f>IF(tbl_Customers[[#This Row],[account_length]] &lt;= 50, "0-50", IF(tbl_Customers[[#This Row],[account_length]] &lt;=100, "51-100", IF(tbl_Customers[[#This Row],[account_length]] &lt;= 150, "101-150", "151+")))</f>
        <v>51-100</v>
      </c>
      <c r="Y156" t="str">
        <f>IF(tbl_Customers[[#This Row],[total_intl_charge]] &lt;= 3, "Low Charges", "High Charges")</f>
        <v>Low Charges</v>
      </c>
      <c r="Z156" t="str">
        <f>IF(tbl_Customers[[#This Row],[total_eve_calls]]&lt;=80,"Low Calls",
IF(tbl_Customers[[#This Row],[total_eve_calls]]&lt;=120,"Medium Calls","High Calls"))</f>
        <v>Medium Calls</v>
      </c>
      <c r="AA156" t="str">
        <f>IF(tbl_Customers[[#This Row],[total_eve_charge]]&lt;=15,"Low Charges",
IF(tbl_Customers[[#This Row],[total_eve_charge]]&lt;=20,"Medium Charges","High Charges"))</f>
        <v>Medium Charges</v>
      </c>
      <c r="AB1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6" t="str">
        <f>IF(tbl_Customers[[#This Row],[number_vmail_messages]] = 0, "No Usage", IF(tbl_Customers[[#This Row],[number_vmail_messages]] &lt;= 20, "Low Usage", IF(tbl_Customers[[#This Row],[number_vmail_messages]] &lt;= 40, "Medium Usgae", "High Usage")))</f>
        <v>No Usage</v>
      </c>
      <c r="AD156" t="str">
        <f>IF(tbl_Customers[[#This Row],[total_day_minutes]]&lt;=150,"Low Usage", IF(tbl_Customers[[#This Row],[total_day_minutes]]&lt;=200,"Medium Usage", IF(tbl_Customers[[#This Row],[total_day_minutes]]&lt;=250,"High Usage","Very High Usage")))</f>
        <v>Very High Usage</v>
      </c>
      <c r="AE156" t="str">
        <f>IF(tbl_Customers[[#This Row],[total_intl_calls]]&lt;=5,"Low Calls", IF(tbl_Customers[[#This Row],[total_intl_calls]]&lt;=10, "Medium Calls", "High Calls"))</f>
        <v>Low Calls</v>
      </c>
      <c r="AF1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6" s="36" t="str">
        <f>IF(tbl_Customers[[#This Row],[Churn_Risk_Score]]&gt;=10,"High Risk", IF(tbl_Customers[[#This Row],[Churn_Risk_Score]]&gt;=5,"Medium Risk","Low Risk"))</f>
        <v>Medium Risk</v>
      </c>
    </row>
    <row r="157" spans="1:33" x14ac:dyDescent="0.35">
      <c r="A157">
        <v>156</v>
      </c>
      <c r="B157" t="s">
        <v>59</v>
      </c>
      <c r="C157">
        <v>51</v>
      </c>
      <c r="D157" t="s">
        <v>25</v>
      </c>
      <c r="E157" t="s">
        <v>22</v>
      </c>
      <c r="F157" t="s">
        <v>22</v>
      </c>
      <c r="G157">
        <v>0</v>
      </c>
      <c r="H157">
        <v>232.4</v>
      </c>
      <c r="I157">
        <v>109</v>
      </c>
      <c r="J157">
        <v>39.51</v>
      </c>
      <c r="K157">
        <v>187.4</v>
      </c>
      <c r="L157">
        <v>95</v>
      </c>
      <c r="M157">
        <v>15.93</v>
      </c>
      <c r="N157">
        <v>231.2</v>
      </c>
      <c r="O157">
        <v>107</v>
      </c>
      <c r="P157">
        <v>10.4</v>
      </c>
      <c r="Q157">
        <v>9.1</v>
      </c>
      <c r="R157">
        <v>3</v>
      </c>
      <c r="S157">
        <v>2.46</v>
      </c>
      <c r="T157">
        <v>1</v>
      </c>
      <c r="U157" t="s">
        <v>22</v>
      </c>
      <c r="V157">
        <f>IF(tbl_Customers[[#This Row],[churn]] = "yes", 1, 0)</f>
        <v>0</v>
      </c>
      <c r="W157" t="str">
        <f>IF(tbl_Customers[[#This Row],[number_customer_service_calls]] &lt;= 1, "0-1 Calls", IF(tbl_Customers[[#This Row],[number_customer_service_calls]] &lt;= 3, "2-3 Calls", IF(tbl_Customers[[#This Row],[number_customer_service_calls]] &lt;=5, "4-5 Calls", "6+ Calls")))</f>
        <v>0-1 Calls</v>
      </c>
      <c r="X157" t="str">
        <f>IF(tbl_Customers[[#This Row],[account_length]] &lt;= 50, "0-50", IF(tbl_Customers[[#This Row],[account_length]] &lt;=100, "51-100", IF(tbl_Customers[[#This Row],[account_length]] &lt;= 150, "101-150", "151+")))</f>
        <v>51-100</v>
      </c>
      <c r="Y157" t="str">
        <f>IF(tbl_Customers[[#This Row],[total_intl_charge]] &lt;= 3, "Low Charges", "High Charges")</f>
        <v>Low Charges</v>
      </c>
      <c r="Z157" t="str">
        <f>IF(tbl_Customers[[#This Row],[total_eve_calls]]&lt;=80,"Low Calls",
IF(tbl_Customers[[#This Row],[total_eve_calls]]&lt;=120,"Medium Calls","High Calls"))</f>
        <v>Medium Calls</v>
      </c>
      <c r="AA157" t="str">
        <f>IF(tbl_Customers[[#This Row],[total_eve_charge]]&lt;=15,"Low Charges",
IF(tbl_Customers[[#This Row],[total_eve_charge]]&lt;=20,"Medium Charges","High Charges"))</f>
        <v>Medium Charges</v>
      </c>
      <c r="AB1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7" t="str">
        <f>IF(tbl_Customers[[#This Row],[number_vmail_messages]] = 0, "No Usage", IF(tbl_Customers[[#This Row],[number_vmail_messages]] &lt;= 20, "Low Usage", IF(tbl_Customers[[#This Row],[number_vmail_messages]] &lt;= 40, "Medium Usgae", "High Usage")))</f>
        <v>No Usage</v>
      </c>
      <c r="AD157" t="str">
        <f>IF(tbl_Customers[[#This Row],[total_day_minutes]]&lt;=150,"Low Usage", IF(tbl_Customers[[#This Row],[total_day_minutes]]&lt;=200,"Medium Usage", IF(tbl_Customers[[#This Row],[total_day_minutes]]&lt;=250,"High Usage","Very High Usage")))</f>
        <v>High Usage</v>
      </c>
      <c r="AE157" t="str">
        <f>IF(tbl_Customers[[#This Row],[total_intl_calls]]&lt;=5,"Low Calls", IF(tbl_Customers[[#This Row],[total_intl_calls]]&lt;=10, "Medium Calls", "High Calls"))</f>
        <v>Low Calls</v>
      </c>
      <c r="AF1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7" s="36" t="str">
        <f>IF(tbl_Customers[[#This Row],[Churn_Risk_Score]]&gt;=10,"High Risk", IF(tbl_Customers[[#This Row],[Churn_Risk_Score]]&gt;=5,"Medium Risk","Low Risk"))</f>
        <v>Low Risk</v>
      </c>
    </row>
    <row r="158" spans="1:33" x14ac:dyDescent="0.35">
      <c r="A158">
        <v>157</v>
      </c>
      <c r="B158" t="s">
        <v>39</v>
      </c>
      <c r="C158">
        <v>130</v>
      </c>
      <c r="D158" t="s">
        <v>21</v>
      </c>
      <c r="E158" t="s">
        <v>22</v>
      </c>
      <c r="F158" t="s">
        <v>22</v>
      </c>
      <c r="G158">
        <v>0</v>
      </c>
      <c r="H158">
        <v>176.9</v>
      </c>
      <c r="I158">
        <v>109</v>
      </c>
      <c r="J158">
        <v>30.07</v>
      </c>
      <c r="K158">
        <v>90.7</v>
      </c>
      <c r="L158">
        <v>104</v>
      </c>
      <c r="M158">
        <v>7.71</v>
      </c>
      <c r="N158">
        <v>238</v>
      </c>
      <c r="O158">
        <v>69</v>
      </c>
      <c r="P158">
        <v>10.71</v>
      </c>
      <c r="Q158">
        <v>9.5</v>
      </c>
      <c r="R158">
        <v>2</v>
      </c>
      <c r="S158">
        <v>2.57</v>
      </c>
      <c r="T158">
        <v>1</v>
      </c>
      <c r="U158" t="s">
        <v>22</v>
      </c>
      <c r="V158">
        <f>IF(tbl_Customers[[#This Row],[churn]] = "yes", 1, 0)</f>
        <v>0</v>
      </c>
      <c r="W158" t="str">
        <f>IF(tbl_Customers[[#This Row],[number_customer_service_calls]] &lt;= 1, "0-1 Calls", IF(tbl_Customers[[#This Row],[number_customer_service_calls]] &lt;= 3, "2-3 Calls", IF(tbl_Customers[[#This Row],[number_customer_service_calls]] &lt;=5, "4-5 Calls", "6+ Calls")))</f>
        <v>0-1 Calls</v>
      </c>
      <c r="X158" t="str">
        <f>IF(tbl_Customers[[#This Row],[account_length]] &lt;= 50, "0-50", IF(tbl_Customers[[#This Row],[account_length]] &lt;=100, "51-100", IF(tbl_Customers[[#This Row],[account_length]] &lt;= 150, "101-150", "151+")))</f>
        <v>101-150</v>
      </c>
      <c r="Y158" t="str">
        <f>IF(tbl_Customers[[#This Row],[total_intl_charge]] &lt;= 3, "Low Charges", "High Charges")</f>
        <v>Low Charges</v>
      </c>
      <c r="Z158" t="str">
        <f>IF(tbl_Customers[[#This Row],[total_eve_calls]]&lt;=80,"Low Calls",
IF(tbl_Customers[[#This Row],[total_eve_calls]]&lt;=120,"Medium Calls","High Calls"))</f>
        <v>Medium Calls</v>
      </c>
      <c r="AA158" t="str">
        <f>IF(tbl_Customers[[#This Row],[total_eve_charge]]&lt;=15,"Low Charges",
IF(tbl_Customers[[#This Row],[total_eve_charge]]&lt;=20,"Medium Charges","High Charges"))</f>
        <v>Low Charges</v>
      </c>
      <c r="AB1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8" t="str">
        <f>IF(tbl_Customers[[#This Row],[number_vmail_messages]] = 0, "No Usage", IF(tbl_Customers[[#This Row],[number_vmail_messages]] &lt;= 20, "Low Usage", IF(tbl_Customers[[#This Row],[number_vmail_messages]] &lt;= 40, "Medium Usgae", "High Usage")))</f>
        <v>No Usage</v>
      </c>
      <c r="AD158" t="str">
        <f>IF(tbl_Customers[[#This Row],[total_day_minutes]]&lt;=150,"Low Usage", IF(tbl_Customers[[#This Row],[total_day_minutes]]&lt;=200,"Medium Usage", IF(tbl_Customers[[#This Row],[total_day_minutes]]&lt;=250,"High Usage","Very High Usage")))</f>
        <v>Medium Usage</v>
      </c>
      <c r="AE158" t="str">
        <f>IF(tbl_Customers[[#This Row],[total_intl_calls]]&lt;=5,"Low Calls", IF(tbl_Customers[[#This Row],[total_intl_calls]]&lt;=10, "Medium Calls", "High Calls"))</f>
        <v>Low Calls</v>
      </c>
      <c r="AF1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8" s="36" t="str">
        <f>IF(tbl_Customers[[#This Row],[Churn_Risk_Score]]&gt;=10,"High Risk", IF(tbl_Customers[[#This Row],[Churn_Risk_Score]]&gt;=5,"Medium Risk","Low Risk"))</f>
        <v>Low Risk</v>
      </c>
    </row>
    <row r="159" spans="1:33" x14ac:dyDescent="0.35">
      <c r="A159">
        <v>158</v>
      </c>
      <c r="B159" t="s">
        <v>65</v>
      </c>
      <c r="C159">
        <v>80</v>
      </c>
      <c r="D159" t="s">
        <v>25</v>
      </c>
      <c r="E159" t="s">
        <v>22</v>
      </c>
      <c r="F159" t="s">
        <v>22</v>
      </c>
      <c r="G159">
        <v>0</v>
      </c>
      <c r="H159">
        <v>209.9</v>
      </c>
      <c r="I159">
        <v>74</v>
      </c>
      <c r="J159">
        <v>35.68</v>
      </c>
      <c r="K159">
        <v>195.1</v>
      </c>
      <c r="L159">
        <v>77</v>
      </c>
      <c r="M159">
        <v>16.579999999999998</v>
      </c>
      <c r="N159">
        <v>208.2</v>
      </c>
      <c r="O159">
        <v>119</v>
      </c>
      <c r="P159">
        <v>9.3699999999999992</v>
      </c>
      <c r="Q159">
        <v>8.8000000000000007</v>
      </c>
      <c r="R159">
        <v>4</v>
      </c>
      <c r="S159">
        <v>2.38</v>
      </c>
      <c r="T159">
        <v>2</v>
      </c>
      <c r="U159" t="s">
        <v>22</v>
      </c>
      <c r="V159">
        <f>IF(tbl_Customers[[#This Row],[churn]] = "yes", 1, 0)</f>
        <v>0</v>
      </c>
      <c r="W159" t="str">
        <f>IF(tbl_Customers[[#This Row],[number_customer_service_calls]] &lt;= 1, "0-1 Calls", IF(tbl_Customers[[#This Row],[number_customer_service_calls]] &lt;= 3, "2-3 Calls", IF(tbl_Customers[[#This Row],[number_customer_service_calls]] &lt;=5, "4-5 Calls", "6+ Calls")))</f>
        <v>2-3 Calls</v>
      </c>
      <c r="X159" t="str">
        <f>IF(tbl_Customers[[#This Row],[account_length]] &lt;= 50, "0-50", IF(tbl_Customers[[#This Row],[account_length]] &lt;=100, "51-100", IF(tbl_Customers[[#This Row],[account_length]] &lt;= 150, "101-150", "151+")))</f>
        <v>51-100</v>
      </c>
      <c r="Y159" t="str">
        <f>IF(tbl_Customers[[#This Row],[total_intl_charge]] &lt;= 3, "Low Charges", "High Charges")</f>
        <v>Low Charges</v>
      </c>
      <c r="Z159" t="str">
        <f>IF(tbl_Customers[[#This Row],[total_eve_calls]]&lt;=80,"Low Calls",
IF(tbl_Customers[[#This Row],[total_eve_calls]]&lt;=120,"Medium Calls","High Calls"))</f>
        <v>Low Calls</v>
      </c>
      <c r="AA159" t="str">
        <f>IF(tbl_Customers[[#This Row],[total_eve_charge]]&lt;=15,"Low Charges",
IF(tbl_Customers[[#This Row],[total_eve_charge]]&lt;=20,"Medium Charges","High Charges"))</f>
        <v>Medium Charges</v>
      </c>
      <c r="AB1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9" t="str">
        <f>IF(tbl_Customers[[#This Row],[number_vmail_messages]] = 0, "No Usage", IF(tbl_Customers[[#This Row],[number_vmail_messages]] &lt;= 20, "Low Usage", IF(tbl_Customers[[#This Row],[number_vmail_messages]] &lt;= 40, "Medium Usgae", "High Usage")))</f>
        <v>No Usage</v>
      </c>
      <c r="AD159" t="str">
        <f>IF(tbl_Customers[[#This Row],[total_day_minutes]]&lt;=150,"Low Usage", IF(tbl_Customers[[#This Row],[total_day_minutes]]&lt;=200,"Medium Usage", IF(tbl_Customers[[#This Row],[total_day_minutes]]&lt;=250,"High Usage","Very High Usage")))</f>
        <v>High Usage</v>
      </c>
      <c r="AE159" t="str">
        <f>IF(tbl_Customers[[#This Row],[total_intl_calls]]&lt;=5,"Low Calls", IF(tbl_Customers[[#This Row],[total_intl_calls]]&lt;=10, "Medium Calls", "High Calls"))</f>
        <v>Low Calls</v>
      </c>
      <c r="AF1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9" s="36" t="str">
        <f>IF(tbl_Customers[[#This Row],[Churn_Risk_Score]]&gt;=10,"High Risk", IF(tbl_Customers[[#This Row],[Churn_Risk_Score]]&gt;=5,"Medium Risk","Low Risk"))</f>
        <v>Low Risk</v>
      </c>
    </row>
    <row r="160" spans="1:33" x14ac:dyDescent="0.35">
      <c r="A160">
        <v>159</v>
      </c>
      <c r="B160" t="s">
        <v>35</v>
      </c>
      <c r="C160">
        <v>94</v>
      </c>
      <c r="D160" t="s">
        <v>21</v>
      </c>
      <c r="E160" t="s">
        <v>22</v>
      </c>
      <c r="F160" t="s">
        <v>22</v>
      </c>
      <c r="G160">
        <v>0</v>
      </c>
      <c r="H160">
        <v>137.5</v>
      </c>
      <c r="I160">
        <v>118</v>
      </c>
      <c r="J160">
        <v>23.38</v>
      </c>
      <c r="K160">
        <v>203.2</v>
      </c>
      <c r="L160">
        <v>88</v>
      </c>
      <c r="M160">
        <v>17.27</v>
      </c>
      <c r="N160">
        <v>150</v>
      </c>
      <c r="O160">
        <v>131</v>
      </c>
      <c r="P160">
        <v>6.75</v>
      </c>
      <c r="Q160">
        <v>13.4</v>
      </c>
      <c r="R160">
        <v>2</v>
      </c>
      <c r="S160">
        <v>3.62</v>
      </c>
      <c r="T160">
        <v>0</v>
      </c>
      <c r="U160" t="s">
        <v>22</v>
      </c>
      <c r="V160">
        <f>IF(tbl_Customers[[#This Row],[churn]] = "yes", 1, 0)</f>
        <v>0</v>
      </c>
      <c r="W160" t="str">
        <f>IF(tbl_Customers[[#This Row],[number_customer_service_calls]] &lt;= 1, "0-1 Calls", IF(tbl_Customers[[#This Row],[number_customer_service_calls]] &lt;= 3, "2-3 Calls", IF(tbl_Customers[[#This Row],[number_customer_service_calls]] &lt;=5, "4-5 Calls", "6+ Calls")))</f>
        <v>0-1 Calls</v>
      </c>
      <c r="X160" t="str">
        <f>IF(tbl_Customers[[#This Row],[account_length]] &lt;= 50, "0-50", IF(tbl_Customers[[#This Row],[account_length]] &lt;=100, "51-100", IF(tbl_Customers[[#This Row],[account_length]] &lt;= 150, "101-150", "151+")))</f>
        <v>51-100</v>
      </c>
      <c r="Y160" t="str">
        <f>IF(tbl_Customers[[#This Row],[total_intl_charge]] &lt;= 3, "Low Charges", "High Charges")</f>
        <v>High Charges</v>
      </c>
      <c r="Z160" t="str">
        <f>IF(tbl_Customers[[#This Row],[total_eve_calls]]&lt;=80,"Low Calls",
IF(tbl_Customers[[#This Row],[total_eve_calls]]&lt;=120,"Medium Calls","High Calls"))</f>
        <v>Medium Calls</v>
      </c>
      <c r="AA160" t="str">
        <f>IF(tbl_Customers[[#This Row],[total_eve_charge]]&lt;=15,"Low Charges",
IF(tbl_Customers[[#This Row],[total_eve_charge]]&lt;=20,"Medium Charges","High Charges"))</f>
        <v>Medium Charges</v>
      </c>
      <c r="AB1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0" t="str">
        <f>IF(tbl_Customers[[#This Row],[number_vmail_messages]] = 0, "No Usage", IF(tbl_Customers[[#This Row],[number_vmail_messages]] &lt;= 20, "Low Usage", IF(tbl_Customers[[#This Row],[number_vmail_messages]] &lt;= 40, "Medium Usgae", "High Usage")))</f>
        <v>No Usage</v>
      </c>
      <c r="AD160" t="str">
        <f>IF(tbl_Customers[[#This Row],[total_day_minutes]]&lt;=150,"Low Usage", IF(tbl_Customers[[#This Row],[total_day_minutes]]&lt;=200,"Medium Usage", IF(tbl_Customers[[#This Row],[total_day_minutes]]&lt;=250,"High Usage","Very High Usage")))</f>
        <v>Low Usage</v>
      </c>
      <c r="AE160" t="str">
        <f>IF(tbl_Customers[[#This Row],[total_intl_calls]]&lt;=5,"Low Calls", IF(tbl_Customers[[#This Row],[total_intl_calls]]&lt;=10, "Medium Calls", "High Calls"))</f>
        <v>Low Calls</v>
      </c>
      <c r="AF1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0" s="36" t="str">
        <f>IF(tbl_Customers[[#This Row],[Churn_Risk_Score]]&gt;=10,"High Risk", IF(tbl_Customers[[#This Row],[Churn_Risk_Score]]&gt;=5,"Medium Risk","Low Risk"))</f>
        <v>Low Risk</v>
      </c>
    </row>
    <row r="161" spans="1:33" x14ac:dyDescent="0.35">
      <c r="A161">
        <v>160</v>
      </c>
      <c r="B161" t="s">
        <v>26</v>
      </c>
      <c r="C161">
        <v>118</v>
      </c>
      <c r="D161" t="s">
        <v>25</v>
      </c>
      <c r="E161" t="s">
        <v>22</v>
      </c>
      <c r="F161" t="s">
        <v>23</v>
      </c>
      <c r="G161">
        <v>23</v>
      </c>
      <c r="H161">
        <v>289.5</v>
      </c>
      <c r="I161">
        <v>52</v>
      </c>
      <c r="J161">
        <v>49.22</v>
      </c>
      <c r="K161">
        <v>166.6</v>
      </c>
      <c r="L161">
        <v>111</v>
      </c>
      <c r="M161">
        <v>14.16</v>
      </c>
      <c r="N161">
        <v>119.1</v>
      </c>
      <c r="O161">
        <v>88</v>
      </c>
      <c r="P161">
        <v>5.36</v>
      </c>
      <c r="Q161">
        <v>9.5</v>
      </c>
      <c r="R161">
        <v>4</v>
      </c>
      <c r="S161">
        <v>2.57</v>
      </c>
      <c r="T161">
        <v>1</v>
      </c>
      <c r="U161" t="s">
        <v>22</v>
      </c>
      <c r="V161">
        <f>IF(tbl_Customers[[#This Row],[churn]] = "yes", 1, 0)</f>
        <v>0</v>
      </c>
      <c r="W161" t="str">
        <f>IF(tbl_Customers[[#This Row],[number_customer_service_calls]] &lt;= 1, "0-1 Calls", IF(tbl_Customers[[#This Row],[number_customer_service_calls]] &lt;= 3, "2-3 Calls", IF(tbl_Customers[[#This Row],[number_customer_service_calls]] &lt;=5, "4-5 Calls", "6+ Calls")))</f>
        <v>0-1 Calls</v>
      </c>
      <c r="X161" t="str">
        <f>IF(tbl_Customers[[#This Row],[account_length]] &lt;= 50, "0-50", IF(tbl_Customers[[#This Row],[account_length]] &lt;=100, "51-100", IF(tbl_Customers[[#This Row],[account_length]] &lt;= 150, "101-150", "151+")))</f>
        <v>101-150</v>
      </c>
      <c r="Y161" t="str">
        <f>IF(tbl_Customers[[#This Row],[total_intl_charge]] &lt;= 3, "Low Charges", "High Charges")</f>
        <v>Low Charges</v>
      </c>
      <c r="Z161" t="str">
        <f>IF(tbl_Customers[[#This Row],[total_eve_calls]]&lt;=80,"Low Calls",
IF(tbl_Customers[[#This Row],[total_eve_calls]]&lt;=120,"Medium Calls","High Calls"))</f>
        <v>Medium Calls</v>
      </c>
      <c r="AA161" t="str">
        <f>IF(tbl_Customers[[#This Row],[total_eve_charge]]&lt;=15,"Low Charges",
IF(tbl_Customers[[#This Row],[total_eve_charge]]&lt;=20,"Medium Charges","High Charges"))</f>
        <v>Low Charges</v>
      </c>
      <c r="AB1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1" t="str">
        <f>IF(tbl_Customers[[#This Row],[number_vmail_messages]] = 0, "No Usage", IF(tbl_Customers[[#This Row],[number_vmail_messages]] &lt;= 20, "Low Usage", IF(tbl_Customers[[#This Row],[number_vmail_messages]] &lt;= 40, "Medium Usgae", "High Usage")))</f>
        <v>Medium Usgae</v>
      </c>
      <c r="AD161" t="str">
        <f>IF(tbl_Customers[[#This Row],[total_day_minutes]]&lt;=150,"Low Usage", IF(tbl_Customers[[#This Row],[total_day_minutes]]&lt;=200,"Medium Usage", IF(tbl_Customers[[#This Row],[total_day_minutes]]&lt;=250,"High Usage","Very High Usage")))</f>
        <v>Very High Usage</v>
      </c>
      <c r="AE161" t="str">
        <f>IF(tbl_Customers[[#This Row],[total_intl_calls]]&lt;=5,"Low Calls", IF(tbl_Customers[[#This Row],[total_intl_calls]]&lt;=10, "Medium Calls", "High Calls"))</f>
        <v>Low Calls</v>
      </c>
      <c r="AF1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1" s="36" t="str">
        <f>IF(tbl_Customers[[#This Row],[Churn_Risk_Score]]&gt;=10,"High Risk", IF(tbl_Customers[[#This Row],[Churn_Risk_Score]]&gt;=5,"Medium Risk","Low Risk"))</f>
        <v>Low Risk</v>
      </c>
    </row>
    <row r="162" spans="1:33" x14ac:dyDescent="0.35">
      <c r="A162">
        <v>161</v>
      </c>
      <c r="B162" t="s">
        <v>49</v>
      </c>
      <c r="C162">
        <v>117</v>
      </c>
      <c r="D162" t="s">
        <v>21</v>
      </c>
      <c r="E162" t="s">
        <v>22</v>
      </c>
      <c r="F162" t="s">
        <v>23</v>
      </c>
      <c r="G162">
        <v>23</v>
      </c>
      <c r="H162">
        <v>198.1</v>
      </c>
      <c r="I162">
        <v>86</v>
      </c>
      <c r="J162">
        <v>33.68</v>
      </c>
      <c r="K162">
        <v>177</v>
      </c>
      <c r="L162">
        <v>86</v>
      </c>
      <c r="M162">
        <v>15.05</v>
      </c>
      <c r="N162">
        <v>180.5</v>
      </c>
      <c r="O162">
        <v>92</v>
      </c>
      <c r="P162">
        <v>8.1199999999999992</v>
      </c>
      <c r="Q162">
        <v>6.8</v>
      </c>
      <c r="R162">
        <v>6</v>
      </c>
      <c r="S162">
        <v>1.84</v>
      </c>
      <c r="T162">
        <v>1</v>
      </c>
      <c r="U162" t="s">
        <v>22</v>
      </c>
      <c r="V162">
        <f>IF(tbl_Customers[[#This Row],[churn]] = "yes", 1, 0)</f>
        <v>0</v>
      </c>
      <c r="W162" t="str">
        <f>IF(tbl_Customers[[#This Row],[number_customer_service_calls]] &lt;= 1, "0-1 Calls", IF(tbl_Customers[[#This Row],[number_customer_service_calls]] &lt;= 3, "2-3 Calls", IF(tbl_Customers[[#This Row],[number_customer_service_calls]] &lt;=5, "4-5 Calls", "6+ Calls")))</f>
        <v>0-1 Calls</v>
      </c>
      <c r="X162" t="str">
        <f>IF(tbl_Customers[[#This Row],[account_length]] &lt;= 50, "0-50", IF(tbl_Customers[[#This Row],[account_length]] &lt;=100, "51-100", IF(tbl_Customers[[#This Row],[account_length]] &lt;= 150, "101-150", "151+")))</f>
        <v>101-150</v>
      </c>
      <c r="Y162" t="str">
        <f>IF(tbl_Customers[[#This Row],[total_intl_charge]] &lt;= 3, "Low Charges", "High Charges")</f>
        <v>Low Charges</v>
      </c>
      <c r="Z162" t="str">
        <f>IF(tbl_Customers[[#This Row],[total_eve_calls]]&lt;=80,"Low Calls",
IF(tbl_Customers[[#This Row],[total_eve_calls]]&lt;=120,"Medium Calls","High Calls"))</f>
        <v>Medium Calls</v>
      </c>
      <c r="AA162" t="str">
        <f>IF(tbl_Customers[[#This Row],[total_eve_charge]]&lt;=15,"Low Charges",
IF(tbl_Customers[[#This Row],[total_eve_charge]]&lt;=20,"Medium Charges","High Charges"))</f>
        <v>Medium Charges</v>
      </c>
      <c r="AB1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2" t="str">
        <f>IF(tbl_Customers[[#This Row],[number_vmail_messages]] = 0, "No Usage", IF(tbl_Customers[[#This Row],[number_vmail_messages]] &lt;= 20, "Low Usage", IF(tbl_Customers[[#This Row],[number_vmail_messages]] &lt;= 40, "Medium Usgae", "High Usage")))</f>
        <v>Medium Usgae</v>
      </c>
      <c r="AD162" t="str">
        <f>IF(tbl_Customers[[#This Row],[total_day_minutes]]&lt;=150,"Low Usage", IF(tbl_Customers[[#This Row],[total_day_minutes]]&lt;=200,"Medium Usage", IF(tbl_Customers[[#This Row],[total_day_minutes]]&lt;=250,"High Usage","Very High Usage")))</f>
        <v>Medium Usage</v>
      </c>
      <c r="AE162" t="str">
        <f>IF(tbl_Customers[[#This Row],[total_intl_calls]]&lt;=5,"Low Calls", IF(tbl_Customers[[#This Row],[total_intl_calls]]&lt;=10, "Medium Calls", "High Calls"))</f>
        <v>Medium Calls</v>
      </c>
      <c r="AF1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2" s="36" t="str">
        <f>IF(tbl_Customers[[#This Row],[Churn_Risk_Score]]&gt;=10,"High Risk", IF(tbl_Customers[[#This Row],[Churn_Risk_Score]]&gt;=5,"Medium Risk","Low Risk"))</f>
        <v>Low Risk</v>
      </c>
    </row>
    <row r="163" spans="1:33" x14ac:dyDescent="0.35">
      <c r="A163">
        <v>162</v>
      </c>
      <c r="B163" t="s">
        <v>71</v>
      </c>
      <c r="C163">
        <v>78</v>
      </c>
      <c r="D163" t="s">
        <v>21</v>
      </c>
      <c r="E163" t="s">
        <v>22</v>
      </c>
      <c r="F163" t="s">
        <v>22</v>
      </c>
      <c r="G163">
        <v>0</v>
      </c>
      <c r="H163">
        <v>149.69999999999999</v>
      </c>
      <c r="I163">
        <v>119</v>
      </c>
      <c r="J163">
        <v>25.45</v>
      </c>
      <c r="K163">
        <v>182.2</v>
      </c>
      <c r="L163">
        <v>115</v>
      </c>
      <c r="M163">
        <v>15.49</v>
      </c>
      <c r="N163">
        <v>261.5</v>
      </c>
      <c r="O163">
        <v>126</v>
      </c>
      <c r="P163">
        <v>11.77</v>
      </c>
      <c r="Q163">
        <v>9.6999999999999993</v>
      </c>
      <c r="R163">
        <v>8</v>
      </c>
      <c r="S163">
        <v>2.62</v>
      </c>
      <c r="T163">
        <v>0</v>
      </c>
      <c r="U163" t="s">
        <v>22</v>
      </c>
      <c r="V163">
        <f>IF(tbl_Customers[[#This Row],[churn]] = "yes", 1, 0)</f>
        <v>0</v>
      </c>
      <c r="W163" t="str">
        <f>IF(tbl_Customers[[#This Row],[number_customer_service_calls]] &lt;= 1, "0-1 Calls", IF(tbl_Customers[[#This Row],[number_customer_service_calls]] &lt;= 3, "2-3 Calls", IF(tbl_Customers[[#This Row],[number_customer_service_calls]] &lt;=5, "4-5 Calls", "6+ Calls")))</f>
        <v>0-1 Calls</v>
      </c>
      <c r="X163" t="str">
        <f>IF(tbl_Customers[[#This Row],[account_length]] &lt;= 50, "0-50", IF(tbl_Customers[[#This Row],[account_length]] &lt;=100, "51-100", IF(tbl_Customers[[#This Row],[account_length]] &lt;= 150, "101-150", "151+")))</f>
        <v>51-100</v>
      </c>
      <c r="Y163" t="str">
        <f>IF(tbl_Customers[[#This Row],[total_intl_charge]] &lt;= 3, "Low Charges", "High Charges")</f>
        <v>Low Charges</v>
      </c>
      <c r="Z163" t="str">
        <f>IF(tbl_Customers[[#This Row],[total_eve_calls]]&lt;=80,"Low Calls",
IF(tbl_Customers[[#This Row],[total_eve_calls]]&lt;=120,"Medium Calls","High Calls"))</f>
        <v>Medium Calls</v>
      </c>
      <c r="AA163" t="str">
        <f>IF(tbl_Customers[[#This Row],[total_eve_charge]]&lt;=15,"Low Charges",
IF(tbl_Customers[[#This Row],[total_eve_charge]]&lt;=20,"Medium Charges","High Charges"))</f>
        <v>Medium Charges</v>
      </c>
      <c r="AB1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3" t="str">
        <f>IF(tbl_Customers[[#This Row],[number_vmail_messages]] = 0, "No Usage", IF(tbl_Customers[[#This Row],[number_vmail_messages]] &lt;= 20, "Low Usage", IF(tbl_Customers[[#This Row],[number_vmail_messages]] &lt;= 40, "Medium Usgae", "High Usage")))</f>
        <v>No Usage</v>
      </c>
      <c r="AD163" t="str">
        <f>IF(tbl_Customers[[#This Row],[total_day_minutes]]&lt;=150,"Low Usage", IF(tbl_Customers[[#This Row],[total_day_minutes]]&lt;=200,"Medium Usage", IF(tbl_Customers[[#This Row],[total_day_minutes]]&lt;=250,"High Usage","Very High Usage")))</f>
        <v>Low Usage</v>
      </c>
      <c r="AE163" t="str">
        <f>IF(tbl_Customers[[#This Row],[total_intl_calls]]&lt;=5,"Low Calls", IF(tbl_Customers[[#This Row],[total_intl_calls]]&lt;=10, "Medium Calls", "High Calls"))</f>
        <v>Medium Calls</v>
      </c>
      <c r="AF1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3" s="36" t="str">
        <f>IF(tbl_Customers[[#This Row],[Churn_Risk_Score]]&gt;=10,"High Risk", IF(tbl_Customers[[#This Row],[Churn_Risk_Score]]&gt;=5,"Medium Risk","Low Risk"))</f>
        <v>Low Risk</v>
      </c>
    </row>
    <row r="164" spans="1:33" x14ac:dyDescent="0.35">
      <c r="A164">
        <v>163</v>
      </c>
      <c r="B164" t="s">
        <v>39</v>
      </c>
      <c r="C164">
        <v>208</v>
      </c>
      <c r="D164" t="s">
        <v>28</v>
      </c>
      <c r="E164" t="s">
        <v>22</v>
      </c>
      <c r="F164" t="s">
        <v>22</v>
      </c>
      <c r="G164">
        <v>0</v>
      </c>
      <c r="H164">
        <v>326.5</v>
      </c>
      <c r="I164">
        <v>67</v>
      </c>
      <c r="J164">
        <v>55.51</v>
      </c>
      <c r="K164">
        <v>176.3</v>
      </c>
      <c r="L164">
        <v>113</v>
      </c>
      <c r="M164">
        <v>14.99</v>
      </c>
      <c r="N164">
        <v>181.7</v>
      </c>
      <c r="O164">
        <v>102</v>
      </c>
      <c r="P164">
        <v>8.18</v>
      </c>
      <c r="Q164">
        <v>10.7</v>
      </c>
      <c r="R164">
        <v>6</v>
      </c>
      <c r="S164">
        <v>2.89</v>
      </c>
      <c r="T164">
        <v>2</v>
      </c>
      <c r="U164" t="s">
        <v>23</v>
      </c>
      <c r="V164">
        <f>IF(tbl_Customers[[#This Row],[churn]] = "yes", 1, 0)</f>
        <v>1</v>
      </c>
      <c r="W164" t="str">
        <f>IF(tbl_Customers[[#This Row],[number_customer_service_calls]] &lt;= 1, "0-1 Calls", IF(tbl_Customers[[#This Row],[number_customer_service_calls]] &lt;= 3, "2-3 Calls", IF(tbl_Customers[[#This Row],[number_customer_service_calls]] &lt;=5, "4-5 Calls", "6+ Calls")))</f>
        <v>2-3 Calls</v>
      </c>
      <c r="X164" t="str">
        <f>IF(tbl_Customers[[#This Row],[account_length]] &lt;= 50, "0-50", IF(tbl_Customers[[#This Row],[account_length]] &lt;=100, "51-100", IF(tbl_Customers[[#This Row],[account_length]] &lt;= 150, "101-150", "151+")))</f>
        <v>151+</v>
      </c>
      <c r="Y164" t="str">
        <f>IF(tbl_Customers[[#This Row],[total_intl_charge]] &lt;= 3, "Low Charges", "High Charges")</f>
        <v>Low Charges</v>
      </c>
      <c r="Z164" t="str">
        <f>IF(tbl_Customers[[#This Row],[total_eve_calls]]&lt;=80,"Low Calls",
IF(tbl_Customers[[#This Row],[total_eve_calls]]&lt;=120,"Medium Calls","High Calls"))</f>
        <v>Medium Calls</v>
      </c>
      <c r="AA164" t="str">
        <f>IF(tbl_Customers[[#This Row],[total_eve_charge]]&lt;=15,"Low Charges",
IF(tbl_Customers[[#This Row],[total_eve_charge]]&lt;=20,"Medium Charges","High Charges"))</f>
        <v>Low Charges</v>
      </c>
      <c r="AB1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4" t="str">
        <f>IF(tbl_Customers[[#This Row],[number_vmail_messages]] = 0, "No Usage", IF(tbl_Customers[[#This Row],[number_vmail_messages]] &lt;= 20, "Low Usage", IF(tbl_Customers[[#This Row],[number_vmail_messages]] &lt;= 40, "Medium Usgae", "High Usage")))</f>
        <v>No Usage</v>
      </c>
      <c r="AD164" t="str">
        <f>IF(tbl_Customers[[#This Row],[total_day_minutes]]&lt;=150,"Low Usage", IF(tbl_Customers[[#This Row],[total_day_minutes]]&lt;=200,"Medium Usage", IF(tbl_Customers[[#This Row],[total_day_minutes]]&lt;=250,"High Usage","Very High Usage")))</f>
        <v>Very High Usage</v>
      </c>
      <c r="AE164" t="str">
        <f>IF(tbl_Customers[[#This Row],[total_intl_calls]]&lt;=5,"Low Calls", IF(tbl_Customers[[#This Row],[total_intl_calls]]&lt;=10, "Medium Calls", "High Calls"))</f>
        <v>Medium Calls</v>
      </c>
      <c r="AF1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4" s="36" t="str">
        <f>IF(tbl_Customers[[#This Row],[Churn_Risk_Score]]&gt;=10,"High Risk", IF(tbl_Customers[[#This Row],[Churn_Risk_Score]]&gt;=5,"Medium Risk","Low Risk"))</f>
        <v>Medium Risk</v>
      </c>
    </row>
    <row r="165" spans="1:33" x14ac:dyDescent="0.35">
      <c r="A165">
        <v>164</v>
      </c>
      <c r="B165" t="s">
        <v>66</v>
      </c>
      <c r="C165">
        <v>131</v>
      </c>
      <c r="D165" t="s">
        <v>28</v>
      </c>
      <c r="E165" t="s">
        <v>23</v>
      </c>
      <c r="F165" t="s">
        <v>23</v>
      </c>
      <c r="G165">
        <v>26</v>
      </c>
      <c r="H165">
        <v>292.89999999999998</v>
      </c>
      <c r="I165">
        <v>101</v>
      </c>
      <c r="J165">
        <v>49.79</v>
      </c>
      <c r="K165">
        <v>199.7</v>
      </c>
      <c r="L165">
        <v>97</v>
      </c>
      <c r="M165">
        <v>16.97</v>
      </c>
      <c r="N165">
        <v>255.3</v>
      </c>
      <c r="O165">
        <v>127</v>
      </c>
      <c r="P165">
        <v>11.49</v>
      </c>
      <c r="Q165">
        <v>13.8</v>
      </c>
      <c r="R165">
        <v>7</v>
      </c>
      <c r="S165">
        <v>3.73</v>
      </c>
      <c r="T165">
        <v>4</v>
      </c>
      <c r="U165" t="s">
        <v>23</v>
      </c>
      <c r="V165">
        <f>IF(tbl_Customers[[#This Row],[churn]] = "yes", 1, 0)</f>
        <v>1</v>
      </c>
      <c r="W165" t="str">
        <f>IF(tbl_Customers[[#This Row],[number_customer_service_calls]] &lt;= 1, "0-1 Calls", IF(tbl_Customers[[#This Row],[number_customer_service_calls]] &lt;= 3, "2-3 Calls", IF(tbl_Customers[[#This Row],[number_customer_service_calls]] &lt;=5, "4-5 Calls", "6+ Calls")))</f>
        <v>4-5 Calls</v>
      </c>
      <c r="X165" t="str">
        <f>IF(tbl_Customers[[#This Row],[account_length]] &lt;= 50, "0-50", IF(tbl_Customers[[#This Row],[account_length]] &lt;=100, "51-100", IF(tbl_Customers[[#This Row],[account_length]] &lt;= 150, "101-150", "151+")))</f>
        <v>101-150</v>
      </c>
      <c r="Y165" t="str">
        <f>IF(tbl_Customers[[#This Row],[total_intl_charge]] &lt;= 3, "Low Charges", "High Charges")</f>
        <v>High Charges</v>
      </c>
      <c r="Z165" t="str">
        <f>IF(tbl_Customers[[#This Row],[total_eve_calls]]&lt;=80,"Low Calls",
IF(tbl_Customers[[#This Row],[total_eve_calls]]&lt;=120,"Medium Calls","High Calls"))</f>
        <v>Medium Calls</v>
      </c>
      <c r="AA165" t="str">
        <f>IF(tbl_Customers[[#This Row],[total_eve_charge]]&lt;=15,"Low Charges",
IF(tbl_Customers[[#This Row],[total_eve_charge]]&lt;=20,"Medium Charges","High Charges"))</f>
        <v>Medium Charges</v>
      </c>
      <c r="AB1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5" t="str">
        <f>IF(tbl_Customers[[#This Row],[number_vmail_messages]] = 0, "No Usage", IF(tbl_Customers[[#This Row],[number_vmail_messages]] &lt;= 20, "Low Usage", IF(tbl_Customers[[#This Row],[number_vmail_messages]] &lt;= 40, "Medium Usgae", "High Usage")))</f>
        <v>Medium Usgae</v>
      </c>
      <c r="AD165" t="str">
        <f>IF(tbl_Customers[[#This Row],[total_day_minutes]]&lt;=150,"Low Usage", IF(tbl_Customers[[#This Row],[total_day_minutes]]&lt;=200,"Medium Usage", IF(tbl_Customers[[#This Row],[total_day_minutes]]&lt;=250,"High Usage","Very High Usage")))</f>
        <v>Very High Usage</v>
      </c>
      <c r="AE165" t="str">
        <f>IF(tbl_Customers[[#This Row],[total_intl_calls]]&lt;=5,"Low Calls", IF(tbl_Customers[[#This Row],[total_intl_calls]]&lt;=10, "Medium Calls", "High Calls"))</f>
        <v>Medium Calls</v>
      </c>
      <c r="AF1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14</v>
      </c>
      <c r="AG165" s="36" t="str">
        <f>IF(tbl_Customers[[#This Row],[Churn_Risk_Score]]&gt;=10,"High Risk", IF(tbl_Customers[[#This Row],[Churn_Risk_Score]]&gt;=5,"Medium Risk","Low Risk"))</f>
        <v>High Risk</v>
      </c>
    </row>
    <row r="166" spans="1:33" x14ac:dyDescent="0.35">
      <c r="A166">
        <v>165</v>
      </c>
      <c r="B166" t="s">
        <v>63</v>
      </c>
      <c r="C166">
        <v>63</v>
      </c>
      <c r="D166" t="s">
        <v>25</v>
      </c>
      <c r="E166" t="s">
        <v>22</v>
      </c>
      <c r="F166" t="s">
        <v>22</v>
      </c>
      <c r="G166">
        <v>0</v>
      </c>
      <c r="H166">
        <v>83</v>
      </c>
      <c r="I166">
        <v>64</v>
      </c>
      <c r="J166">
        <v>14.11</v>
      </c>
      <c r="K166">
        <v>177</v>
      </c>
      <c r="L166">
        <v>106</v>
      </c>
      <c r="M166">
        <v>15.05</v>
      </c>
      <c r="N166">
        <v>245.7</v>
      </c>
      <c r="O166">
        <v>89</v>
      </c>
      <c r="P166">
        <v>11.06</v>
      </c>
      <c r="Q166">
        <v>13</v>
      </c>
      <c r="R166">
        <v>3</v>
      </c>
      <c r="S166">
        <v>3.51</v>
      </c>
      <c r="T166">
        <v>0</v>
      </c>
      <c r="U166" t="s">
        <v>22</v>
      </c>
      <c r="V166">
        <f>IF(tbl_Customers[[#This Row],[churn]] = "yes", 1, 0)</f>
        <v>0</v>
      </c>
      <c r="W166" t="str">
        <f>IF(tbl_Customers[[#This Row],[number_customer_service_calls]] &lt;= 1, "0-1 Calls", IF(tbl_Customers[[#This Row],[number_customer_service_calls]] &lt;= 3, "2-3 Calls", IF(tbl_Customers[[#This Row],[number_customer_service_calls]] &lt;=5, "4-5 Calls", "6+ Calls")))</f>
        <v>0-1 Calls</v>
      </c>
      <c r="X166" t="str">
        <f>IF(tbl_Customers[[#This Row],[account_length]] &lt;= 50, "0-50", IF(tbl_Customers[[#This Row],[account_length]] &lt;=100, "51-100", IF(tbl_Customers[[#This Row],[account_length]] &lt;= 150, "101-150", "151+")))</f>
        <v>51-100</v>
      </c>
      <c r="Y166" t="str">
        <f>IF(tbl_Customers[[#This Row],[total_intl_charge]] &lt;= 3, "Low Charges", "High Charges")</f>
        <v>High Charges</v>
      </c>
      <c r="Z166" t="str">
        <f>IF(tbl_Customers[[#This Row],[total_eve_calls]]&lt;=80,"Low Calls",
IF(tbl_Customers[[#This Row],[total_eve_calls]]&lt;=120,"Medium Calls","High Calls"))</f>
        <v>Medium Calls</v>
      </c>
      <c r="AA166" t="str">
        <f>IF(tbl_Customers[[#This Row],[total_eve_charge]]&lt;=15,"Low Charges",
IF(tbl_Customers[[#This Row],[total_eve_charge]]&lt;=20,"Medium Charges","High Charges"))</f>
        <v>Medium Charges</v>
      </c>
      <c r="AB1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 t="str">
        <f>IF(tbl_Customers[[#This Row],[number_vmail_messages]] = 0, "No Usage", IF(tbl_Customers[[#This Row],[number_vmail_messages]] &lt;= 20, "Low Usage", IF(tbl_Customers[[#This Row],[number_vmail_messages]] &lt;= 40, "Medium Usgae", "High Usage")))</f>
        <v>No Usage</v>
      </c>
      <c r="AD166" t="str">
        <f>IF(tbl_Customers[[#This Row],[total_day_minutes]]&lt;=150,"Low Usage", IF(tbl_Customers[[#This Row],[total_day_minutes]]&lt;=200,"Medium Usage", IF(tbl_Customers[[#This Row],[total_day_minutes]]&lt;=250,"High Usage","Very High Usage")))</f>
        <v>Low Usage</v>
      </c>
      <c r="AE166" t="str">
        <f>IF(tbl_Customers[[#This Row],[total_intl_calls]]&lt;=5,"Low Calls", IF(tbl_Customers[[#This Row],[total_intl_calls]]&lt;=10, "Medium Calls", "High Calls"))</f>
        <v>Low Calls</v>
      </c>
      <c r="AF1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6" s="36" t="str">
        <f>IF(tbl_Customers[[#This Row],[Churn_Risk_Score]]&gt;=10,"High Risk", IF(tbl_Customers[[#This Row],[Churn_Risk_Score]]&gt;=5,"Medium Risk","Low Risk"))</f>
        <v>Low Risk</v>
      </c>
    </row>
    <row r="167" spans="1:33" x14ac:dyDescent="0.35">
      <c r="A167">
        <v>166</v>
      </c>
      <c r="B167" t="s">
        <v>60</v>
      </c>
      <c r="C167">
        <v>53</v>
      </c>
      <c r="D167" t="s">
        <v>21</v>
      </c>
      <c r="E167" t="s">
        <v>22</v>
      </c>
      <c r="F167" t="s">
        <v>23</v>
      </c>
      <c r="G167">
        <v>24</v>
      </c>
      <c r="H167">
        <v>145.69999999999999</v>
      </c>
      <c r="I167">
        <v>146</v>
      </c>
      <c r="J167">
        <v>24.77</v>
      </c>
      <c r="K167">
        <v>220.5</v>
      </c>
      <c r="L167">
        <v>136</v>
      </c>
      <c r="M167">
        <v>18.739999999999998</v>
      </c>
      <c r="N167">
        <v>249.9</v>
      </c>
      <c r="O167">
        <v>96</v>
      </c>
      <c r="P167">
        <v>11.25</v>
      </c>
      <c r="Q167">
        <v>13.1</v>
      </c>
      <c r="R167">
        <v>5</v>
      </c>
      <c r="S167">
        <v>3.54</v>
      </c>
      <c r="T167">
        <v>3</v>
      </c>
      <c r="U167" t="s">
        <v>22</v>
      </c>
      <c r="V167">
        <f>IF(tbl_Customers[[#This Row],[churn]] = "yes", 1, 0)</f>
        <v>0</v>
      </c>
      <c r="W167" t="str">
        <f>IF(tbl_Customers[[#This Row],[number_customer_service_calls]] &lt;= 1, "0-1 Calls", IF(tbl_Customers[[#This Row],[number_customer_service_calls]] &lt;= 3, "2-3 Calls", IF(tbl_Customers[[#This Row],[number_customer_service_calls]] &lt;=5, "4-5 Calls", "6+ Calls")))</f>
        <v>2-3 Calls</v>
      </c>
      <c r="X167" t="str">
        <f>IF(tbl_Customers[[#This Row],[account_length]] &lt;= 50, "0-50", IF(tbl_Customers[[#This Row],[account_length]] &lt;=100, "51-100", IF(tbl_Customers[[#This Row],[account_length]] &lt;= 150, "101-150", "151+")))</f>
        <v>51-100</v>
      </c>
      <c r="Y167" t="str">
        <f>IF(tbl_Customers[[#This Row],[total_intl_charge]] &lt;= 3, "Low Charges", "High Charges")</f>
        <v>High Charges</v>
      </c>
      <c r="Z167" t="str">
        <f>IF(tbl_Customers[[#This Row],[total_eve_calls]]&lt;=80,"Low Calls",
IF(tbl_Customers[[#This Row],[total_eve_calls]]&lt;=120,"Medium Calls","High Calls"))</f>
        <v>High Calls</v>
      </c>
      <c r="AA167" t="str">
        <f>IF(tbl_Customers[[#This Row],[total_eve_charge]]&lt;=15,"Low Charges",
IF(tbl_Customers[[#This Row],[total_eve_charge]]&lt;=20,"Medium Charges","High Charges"))</f>
        <v>Medium Charges</v>
      </c>
      <c r="AB1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7" t="str">
        <f>IF(tbl_Customers[[#This Row],[number_vmail_messages]] = 0, "No Usage", IF(tbl_Customers[[#This Row],[number_vmail_messages]] &lt;= 20, "Low Usage", IF(tbl_Customers[[#This Row],[number_vmail_messages]] &lt;= 40, "Medium Usgae", "High Usage")))</f>
        <v>Medium Usgae</v>
      </c>
      <c r="AD167" t="str">
        <f>IF(tbl_Customers[[#This Row],[total_day_minutes]]&lt;=150,"Low Usage", IF(tbl_Customers[[#This Row],[total_day_minutes]]&lt;=200,"Medium Usage", IF(tbl_Customers[[#This Row],[total_day_minutes]]&lt;=250,"High Usage","Very High Usage")))</f>
        <v>Low Usage</v>
      </c>
      <c r="AE167" t="str">
        <f>IF(tbl_Customers[[#This Row],[total_intl_calls]]&lt;=5,"Low Calls", IF(tbl_Customers[[#This Row],[total_intl_calls]]&lt;=10, "Medium Calls", "High Calls"))</f>
        <v>Low Calls</v>
      </c>
      <c r="AF1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7" s="36" t="str">
        <f>IF(tbl_Customers[[#This Row],[Churn_Risk_Score]]&gt;=10,"High Risk", IF(tbl_Customers[[#This Row],[Churn_Risk_Score]]&gt;=5,"Medium Risk","Low Risk"))</f>
        <v>Low Risk</v>
      </c>
    </row>
    <row r="168" spans="1:33" x14ac:dyDescent="0.35">
      <c r="A168">
        <v>167</v>
      </c>
      <c r="B168" t="s">
        <v>54</v>
      </c>
      <c r="C168">
        <v>62</v>
      </c>
      <c r="D168" t="s">
        <v>25</v>
      </c>
      <c r="E168" t="s">
        <v>22</v>
      </c>
      <c r="F168" t="s">
        <v>22</v>
      </c>
      <c r="G168">
        <v>0</v>
      </c>
      <c r="H168">
        <v>182.3</v>
      </c>
      <c r="I168">
        <v>101</v>
      </c>
      <c r="J168">
        <v>30.99</v>
      </c>
      <c r="K168">
        <v>328.2</v>
      </c>
      <c r="L168">
        <v>93</v>
      </c>
      <c r="M168">
        <v>27.9</v>
      </c>
      <c r="N168">
        <v>245</v>
      </c>
      <c r="O168">
        <v>131</v>
      </c>
      <c r="P168">
        <v>11.03</v>
      </c>
      <c r="Q168">
        <v>11.2</v>
      </c>
      <c r="R168">
        <v>1</v>
      </c>
      <c r="S168">
        <v>3.02</v>
      </c>
      <c r="T168">
        <v>2</v>
      </c>
      <c r="U168" t="s">
        <v>22</v>
      </c>
      <c r="V168">
        <f>IF(tbl_Customers[[#This Row],[churn]] = "yes", 1, 0)</f>
        <v>0</v>
      </c>
      <c r="W168" t="str">
        <f>IF(tbl_Customers[[#This Row],[number_customer_service_calls]] &lt;= 1, "0-1 Calls", IF(tbl_Customers[[#This Row],[number_customer_service_calls]] &lt;= 3, "2-3 Calls", IF(tbl_Customers[[#This Row],[number_customer_service_calls]] &lt;=5, "4-5 Calls", "6+ Calls")))</f>
        <v>2-3 Calls</v>
      </c>
      <c r="X168" t="str">
        <f>IF(tbl_Customers[[#This Row],[account_length]] &lt;= 50, "0-50", IF(tbl_Customers[[#This Row],[account_length]] &lt;=100, "51-100", IF(tbl_Customers[[#This Row],[account_length]] &lt;= 150, "101-150", "151+")))</f>
        <v>51-100</v>
      </c>
      <c r="Y168" t="str">
        <f>IF(tbl_Customers[[#This Row],[total_intl_charge]] &lt;= 3, "Low Charges", "High Charges")</f>
        <v>High Charges</v>
      </c>
      <c r="Z168" t="str">
        <f>IF(tbl_Customers[[#This Row],[total_eve_calls]]&lt;=80,"Low Calls",
IF(tbl_Customers[[#This Row],[total_eve_calls]]&lt;=120,"Medium Calls","High Calls"))</f>
        <v>Medium Calls</v>
      </c>
      <c r="AA168" t="str">
        <f>IF(tbl_Customers[[#This Row],[total_eve_charge]]&lt;=15,"Low Charges",
IF(tbl_Customers[[#This Row],[total_eve_charge]]&lt;=20,"Medium Charges","High Charges"))</f>
        <v>High Charges</v>
      </c>
      <c r="AB1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8" t="str">
        <f>IF(tbl_Customers[[#This Row],[number_vmail_messages]] = 0, "No Usage", IF(tbl_Customers[[#This Row],[number_vmail_messages]] &lt;= 20, "Low Usage", IF(tbl_Customers[[#This Row],[number_vmail_messages]] &lt;= 40, "Medium Usgae", "High Usage")))</f>
        <v>No Usage</v>
      </c>
      <c r="AD168" t="str">
        <f>IF(tbl_Customers[[#This Row],[total_day_minutes]]&lt;=150,"Low Usage", IF(tbl_Customers[[#This Row],[total_day_minutes]]&lt;=200,"Medium Usage", IF(tbl_Customers[[#This Row],[total_day_minutes]]&lt;=250,"High Usage","Very High Usage")))</f>
        <v>Medium Usage</v>
      </c>
      <c r="AE168" t="str">
        <f>IF(tbl_Customers[[#This Row],[total_intl_calls]]&lt;=5,"Low Calls", IF(tbl_Customers[[#This Row],[total_intl_calls]]&lt;=10, "Medium Calls", "High Calls"))</f>
        <v>Low Calls</v>
      </c>
      <c r="AF1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8" s="36" t="str">
        <f>IF(tbl_Customers[[#This Row],[Churn_Risk_Score]]&gt;=10,"High Risk", IF(tbl_Customers[[#This Row],[Churn_Risk_Score]]&gt;=5,"Medium Risk","Low Risk"))</f>
        <v>Low Risk</v>
      </c>
    </row>
    <row r="169" spans="1:33" x14ac:dyDescent="0.35">
      <c r="A169">
        <v>168</v>
      </c>
      <c r="B169" t="s">
        <v>49</v>
      </c>
      <c r="C169">
        <v>97</v>
      </c>
      <c r="D169" t="s">
        <v>21</v>
      </c>
      <c r="E169" t="s">
        <v>22</v>
      </c>
      <c r="F169" t="s">
        <v>22</v>
      </c>
      <c r="G169">
        <v>0</v>
      </c>
      <c r="H169">
        <v>218</v>
      </c>
      <c r="I169">
        <v>86</v>
      </c>
      <c r="J169">
        <v>37.06</v>
      </c>
      <c r="K169">
        <v>184</v>
      </c>
      <c r="L169">
        <v>94</v>
      </c>
      <c r="M169">
        <v>15.64</v>
      </c>
      <c r="N169">
        <v>240.5</v>
      </c>
      <c r="O169">
        <v>110</v>
      </c>
      <c r="P169">
        <v>10.82</v>
      </c>
      <c r="Q169">
        <v>6.4</v>
      </c>
      <c r="R169">
        <v>8</v>
      </c>
      <c r="S169">
        <v>1.73</v>
      </c>
      <c r="T169">
        <v>3</v>
      </c>
      <c r="U169" t="s">
        <v>22</v>
      </c>
      <c r="V169">
        <f>IF(tbl_Customers[[#This Row],[churn]] = "yes", 1, 0)</f>
        <v>0</v>
      </c>
      <c r="W169" t="str">
        <f>IF(tbl_Customers[[#This Row],[number_customer_service_calls]] &lt;= 1, "0-1 Calls", IF(tbl_Customers[[#This Row],[number_customer_service_calls]] &lt;= 3, "2-3 Calls", IF(tbl_Customers[[#This Row],[number_customer_service_calls]] &lt;=5, "4-5 Calls", "6+ Calls")))</f>
        <v>2-3 Calls</v>
      </c>
      <c r="X169" t="str">
        <f>IF(tbl_Customers[[#This Row],[account_length]] &lt;= 50, "0-50", IF(tbl_Customers[[#This Row],[account_length]] &lt;=100, "51-100", IF(tbl_Customers[[#This Row],[account_length]] &lt;= 150, "101-150", "151+")))</f>
        <v>51-100</v>
      </c>
      <c r="Y169" t="str">
        <f>IF(tbl_Customers[[#This Row],[total_intl_charge]] &lt;= 3, "Low Charges", "High Charges")</f>
        <v>Low Charges</v>
      </c>
      <c r="Z169" t="str">
        <f>IF(tbl_Customers[[#This Row],[total_eve_calls]]&lt;=80,"Low Calls",
IF(tbl_Customers[[#This Row],[total_eve_calls]]&lt;=120,"Medium Calls","High Calls"))</f>
        <v>Medium Calls</v>
      </c>
      <c r="AA169" t="str">
        <f>IF(tbl_Customers[[#This Row],[total_eve_charge]]&lt;=15,"Low Charges",
IF(tbl_Customers[[#This Row],[total_eve_charge]]&lt;=20,"Medium Charges","High Charges"))</f>
        <v>Medium Charges</v>
      </c>
      <c r="AB1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9" t="str">
        <f>IF(tbl_Customers[[#This Row],[number_vmail_messages]] = 0, "No Usage", IF(tbl_Customers[[#This Row],[number_vmail_messages]] &lt;= 20, "Low Usage", IF(tbl_Customers[[#This Row],[number_vmail_messages]] &lt;= 40, "Medium Usgae", "High Usage")))</f>
        <v>No Usage</v>
      </c>
      <c r="AD169" t="str">
        <f>IF(tbl_Customers[[#This Row],[total_day_minutes]]&lt;=150,"Low Usage", IF(tbl_Customers[[#This Row],[total_day_minutes]]&lt;=200,"Medium Usage", IF(tbl_Customers[[#This Row],[total_day_minutes]]&lt;=250,"High Usage","Very High Usage")))</f>
        <v>High Usage</v>
      </c>
      <c r="AE169" t="str">
        <f>IF(tbl_Customers[[#This Row],[total_intl_calls]]&lt;=5,"Low Calls", IF(tbl_Customers[[#This Row],[total_intl_calls]]&lt;=10, "Medium Calls", "High Calls"))</f>
        <v>Medium Calls</v>
      </c>
      <c r="AF1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 s="36" t="str">
        <f>IF(tbl_Customers[[#This Row],[Churn_Risk_Score]]&gt;=10,"High Risk", IF(tbl_Customers[[#This Row],[Churn_Risk_Score]]&gt;=5,"Medium Risk","Low Risk"))</f>
        <v>Low Risk</v>
      </c>
    </row>
    <row r="170" spans="1:33" x14ac:dyDescent="0.35">
      <c r="A170">
        <v>169</v>
      </c>
      <c r="B170" t="s">
        <v>53</v>
      </c>
      <c r="C170">
        <v>105</v>
      </c>
      <c r="D170" t="s">
        <v>28</v>
      </c>
      <c r="E170" t="s">
        <v>22</v>
      </c>
      <c r="F170" t="s">
        <v>22</v>
      </c>
      <c r="G170">
        <v>0</v>
      </c>
      <c r="H170">
        <v>140.6</v>
      </c>
      <c r="I170">
        <v>109</v>
      </c>
      <c r="J170">
        <v>23.9</v>
      </c>
      <c r="K170">
        <v>178.6</v>
      </c>
      <c r="L170">
        <v>51</v>
      </c>
      <c r="M170">
        <v>15.18</v>
      </c>
      <c r="N170">
        <v>217</v>
      </c>
      <c r="O170">
        <v>83</v>
      </c>
      <c r="P170">
        <v>9.76</v>
      </c>
      <c r="Q170">
        <v>6.8</v>
      </c>
      <c r="R170">
        <v>3</v>
      </c>
      <c r="S170">
        <v>1.84</v>
      </c>
      <c r="T170">
        <v>2</v>
      </c>
      <c r="U170" t="s">
        <v>22</v>
      </c>
      <c r="V170">
        <f>IF(tbl_Customers[[#This Row],[churn]] = "yes", 1, 0)</f>
        <v>0</v>
      </c>
      <c r="W170" t="str">
        <f>IF(tbl_Customers[[#This Row],[number_customer_service_calls]] &lt;= 1, "0-1 Calls", IF(tbl_Customers[[#This Row],[number_customer_service_calls]] &lt;= 3, "2-3 Calls", IF(tbl_Customers[[#This Row],[number_customer_service_calls]] &lt;=5, "4-5 Calls", "6+ Calls")))</f>
        <v>2-3 Calls</v>
      </c>
      <c r="X170" t="str">
        <f>IF(tbl_Customers[[#This Row],[account_length]] &lt;= 50, "0-50", IF(tbl_Customers[[#This Row],[account_length]] &lt;=100, "51-100", IF(tbl_Customers[[#This Row],[account_length]] &lt;= 150, "101-150", "151+")))</f>
        <v>101-150</v>
      </c>
      <c r="Y170" t="str">
        <f>IF(tbl_Customers[[#This Row],[total_intl_charge]] &lt;= 3, "Low Charges", "High Charges")</f>
        <v>Low Charges</v>
      </c>
      <c r="Z170" t="str">
        <f>IF(tbl_Customers[[#This Row],[total_eve_calls]]&lt;=80,"Low Calls",
IF(tbl_Customers[[#This Row],[total_eve_calls]]&lt;=120,"Medium Calls","High Calls"))</f>
        <v>Low Calls</v>
      </c>
      <c r="AA170" t="str">
        <f>IF(tbl_Customers[[#This Row],[total_eve_charge]]&lt;=15,"Low Charges",
IF(tbl_Customers[[#This Row],[total_eve_charge]]&lt;=20,"Medium Charges","High Charges"))</f>
        <v>Medium Charges</v>
      </c>
      <c r="AB1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0" t="str">
        <f>IF(tbl_Customers[[#This Row],[number_vmail_messages]] = 0, "No Usage", IF(tbl_Customers[[#This Row],[number_vmail_messages]] &lt;= 20, "Low Usage", IF(tbl_Customers[[#This Row],[number_vmail_messages]] &lt;= 40, "Medium Usgae", "High Usage")))</f>
        <v>No Usage</v>
      </c>
      <c r="AD170" t="str">
        <f>IF(tbl_Customers[[#This Row],[total_day_minutes]]&lt;=150,"Low Usage", IF(tbl_Customers[[#This Row],[total_day_minutes]]&lt;=200,"Medium Usage", IF(tbl_Customers[[#This Row],[total_day_minutes]]&lt;=250,"High Usage","Very High Usage")))</f>
        <v>Low Usage</v>
      </c>
      <c r="AE170" t="str">
        <f>IF(tbl_Customers[[#This Row],[total_intl_calls]]&lt;=5,"Low Calls", IF(tbl_Customers[[#This Row],[total_intl_calls]]&lt;=10, "Medium Calls", "High Calls"))</f>
        <v>Low Calls</v>
      </c>
      <c r="AF1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0" s="36" t="str">
        <f>IF(tbl_Customers[[#This Row],[Churn_Risk_Score]]&gt;=10,"High Risk", IF(tbl_Customers[[#This Row],[Churn_Risk_Score]]&gt;=5,"Medium Risk","Low Risk"))</f>
        <v>Low Risk</v>
      </c>
    </row>
    <row r="171" spans="1:33" x14ac:dyDescent="0.35">
      <c r="A171">
        <v>170</v>
      </c>
      <c r="B171" t="s">
        <v>59</v>
      </c>
      <c r="C171">
        <v>157</v>
      </c>
      <c r="D171" t="s">
        <v>21</v>
      </c>
      <c r="E171" t="s">
        <v>22</v>
      </c>
      <c r="F171" t="s">
        <v>22</v>
      </c>
      <c r="G171">
        <v>0</v>
      </c>
      <c r="H171">
        <v>152.69999999999999</v>
      </c>
      <c r="I171">
        <v>105</v>
      </c>
      <c r="J171">
        <v>25.96</v>
      </c>
      <c r="K171">
        <v>257.5</v>
      </c>
      <c r="L171">
        <v>80</v>
      </c>
      <c r="M171">
        <v>21.89</v>
      </c>
      <c r="N171">
        <v>198.1</v>
      </c>
      <c r="O171">
        <v>93</v>
      </c>
      <c r="P171">
        <v>8.91</v>
      </c>
      <c r="Q171">
        <v>9.4</v>
      </c>
      <c r="R171">
        <v>4</v>
      </c>
      <c r="S171">
        <v>2.54</v>
      </c>
      <c r="T171">
        <v>1</v>
      </c>
      <c r="U171" t="s">
        <v>22</v>
      </c>
      <c r="V171">
        <f>IF(tbl_Customers[[#This Row],[churn]] = "yes", 1, 0)</f>
        <v>0</v>
      </c>
      <c r="W171" t="str">
        <f>IF(tbl_Customers[[#This Row],[number_customer_service_calls]] &lt;= 1, "0-1 Calls", IF(tbl_Customers[[#This Row],[number_customer_service_calls]] &lt;= 3, "2-3 Calls", IF(tbl_Customers[[#This Row],[number_customer_service_calls]] &lt;=5, "4-5 Calls", "6+ Calls")))</f>
        <v>0-1 Calls</v>
      </c>
      <c r="X171" t="str">
        <f>IF(tbl_Customers[[#This Row],[account_length]] &lt;= 50, "0-50", IF(tbl_Customers[[#This Row],[account_length]] &lt;=100, "51-100", IF(tbl_Customers[[#This Row],[account_length]] &lt;= 150, "101-150", "151+")))</f>
        <v>151+</v>
      </c>
      <c r="Y171" t="str">
        <f>IF(tbl_Customers[[#This Row],[total_intl_charge]] &lt;= 3, "Low Charges", "High Charges")</f>
        <v>Low Charges</v>
      </c>
      <c r="Z171" t="str">
        <f>IF(tbl_Customers[[#This Row],[total_eve_calls]]&lt;=80,"Low Calls",
IF(tbl_Customers[[#This Row],[total_eve_calls]]&lt;=120,"Medium Calls","High Calls"))</f>
        <v>Low Calls</v>
      </c>
      <c r="AA171" t="str">
        <f>IF(tbl_Customers[[#This Row],[total_eve_charge]]&lt;=15,"Low Charges",
IF(tbl_Customers[[#This Row],[total_eve_charge]]&lt;=20,"Medium Charges","High Charges"))</f>
        <v>High Charges</v>
      </c>
      <c r="AB1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1" t="str">
        <f>IF(tbl_Customers[[#This Row],[number_vmail_messages]] = 0, "No Usage", IF(tbl_Customers[[#This Row],[number_vmail_messages]] &lt;= 20, "Low Usage", IF(tbl_Customers[[#This Row],[number_vmail_messages]] &lt;= 40, "Medium Usgae", "High Usage")))</f>
        <v>No Usage</v>
      </c>
      <c r="AD171" t="str">
        <f>IF(tbl_Customers[[#This Row],[total_day_minutes]]&lt;=150,"Low Usage", IF(tbl_Customers[[#This Row],[total_day_minutes]]&lt;=200,"Medium Usage", IF(tbl_Customers[[#This Row],[total_day_minutes]]&lt;=250,"High Usage","Very High Usage")))</f>
        <v>Medium Usage</v>
      </c>
      <c r="AE171" t="str">
        <f>IF(tbl_Customers[[#This Row],[total_intl_calls]]&lt;=5,"Low Calls", IF(tbl_Customers[[#This Row],[total_intl_calls]]&lt;=10, "Medium Calls", "High Calls"))</f>
        <v>Low Calls</v>
      </c>
      <c r="AF1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1" s="36" t="str">
        <f>IF(tbl_Customers[[#This Row],[Churn_Risk_Score]]&gt;=10,"High Risk", IF(tbl_Customers[[#This Row],[Churn_Risk_Score]]&gt;=5,"Medium Risk","Low Risk"))</f>
        <v>Low Risk</v>
      </c>
    </row>
    <row r="172" spans="1:33" x14ac:dyDescent="0.35">
      <c r="A172">
        <v>171</v>
      </c>
      <c r="B172" t="s">
        <v>29</v>
      </c>
      <c r="C172">
        <v>66</v>
      </c>
      <c r="D172" t="s">
        <v>21</v>
      </c>
      <c r="E172" t="s">
        <v>22</v>
      </c>
      <c r="F172" t="s">
        <v>23</v>
      </c>
      <c r="G172">
        <v>36</v>
      </c>
      <c r="H172">
        <v>106.7</v>
      </c>
      <c r="I172">
        <v>76</v>
      </c>
      <c r="J172">
        <v>18.14</v>
      </c>
      <c r="K172">
        <v>209.8</v>
      </c>
      <c r="L172">
        <v>77</v>
      </c>
      <c r="M172">
        <v>17.829999999999998</v>
      </c>
      <c r="N172">
        <v>190.4</v>
      </c>
      <c r="O172">
        <v>117</v>
      </c>
      <c r="P172">
        <v>8.57</v>
      </c>
      <c r="Q172">
        <v>12.1</v>
      </c>
      <c r="R172">
        <v>2</v>
      </c>
      <c r="S172">
        <v>3.27</v>
      </c>
      <c r="T172">
        <v>1</v>
      </c>
      <c r="U172" t="s">
        <v>22</v>
      </c>
      <c r="V172">
        <f>IF(tbl_Customers[[#This Row],[churn]] = "yes", 1, 0)</f>
        <v>0</v>
      </c>
      <c r="W172" t="str">
        <f>IF(tbl_Customers[[#This Row],[number_customer_service_calls]] &lt;= 1, "0-1 Calls", IF(tbl_Customers[[#This Row],[number_customer_service_calls]] &lt;= 3, "2-3 Calls", IF(tbl_Customers[[#This Row],[number_customer_service_calls]] &lt;=5, "4-5 Calls", "6+ Calls")))</f>
        <v>0-1 Calls</v>
      </c>
      <c r="X172" t="str">
        <f>IF(tbl_Customers[[#This Row],[account_length]] &lt;= 50, "0-50", IF(tbl_Customers[[#This Row],[account_length]] &lt;=100, "51-100", IF(tbl_Customers[[#This Row],[account_length]] &lt;= 150, "101-150", "151+")))</f>
        <v>51-100</v>
      </c>
      <c r="Y172" t="str">
        <f>IF(tbl_Customers[[#This Row],[total_intl_charge]] &lt;= 3, "Low Charges", "High Charges")</f>
        <v>High Charges</v>
      </c>
      <c r="Z172" t="str">
        <f>IF(tbl_Customers[[#This Row],[total_eve_calls]]&lt;=80,"Low Calls",
IF(tbl_Customers[[#This Row],[total_eve_calls]]&lt;=120,"Medium Calls","High Calls"))</f>
        <v>Low Calls</v>
      </c>
      <c r="AA172" t="str">
        <f>IF(tbl_Customers[[#This Row],[total_eve_charge]]&lt;=15,"Low Charges",
IF(tbl_Customers[[#This Row],[total_eve_charge]]&lt;=20,"Medium Charges","High Charges"))</f>
        <v>Medium Charges</v>
      </c>
      <c r="AB1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2" t="str">
        <f>IF(tbl_Customers[[#This Row],[number_vmail_messages]] = 0, "No Usage", IF(tbl_Customers[[#This Row],[number_vmail_messages]] &lt;= 20, "Low Usage", IF(tbl_Customers[[#This Row],[number_vmail_messages]] &lt;= 40, "Medium Usgae", "High Usage")))</f>
        <v>Medium Usgae</v>
      </c>
      <c r="AD172" t="str">
        <f>IF(tbl_Customers[[#This Row],[total_day_minutes]]&lt;=150,"Low Usage", IF(tbl_Customers[[#This Row],[total_day_minutes]]&lt;=200,"Medium Usage", IF(tbl_Customers[[#This Row],[total_day_minutes]]&lt;=250,"High Usage","Very High Usage")))</f>
        <v>Low Usage</v>
      </c>
      <c r="AE172" t="str">
        <f>IF(tbl_Customers[[#This Row],[total_intl_calls]]&lt;=5,"Low Calls", IF(tbl_Customers[[#This Row],[total_intl_calls]]&lt;=10, "Medium Calls", "High Calls"))</f>
        <v>Low Calls</v>
      </c>
      <c r="AF1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2" s="36" t="str">
        <f>IF(tbl_Customers[[#This Row],[Churn_Risk_Score]]&gt;=10,"High Risk", IF(tbl_Customers[[#This Row],[Churn_Risk_Score]]&gt;=5,"Medium Risk","Low Risk"))</f>
        <v>Low Risk</v>
      </c>
    </row>
    <row r="173" spans="1:33" x14ac:dyDescent="0.35">
      <c r="A173">
        <v>172</v>
      </c>
      <c r="B173" t="s">
        <v>32</v>
      </c>
      <c r="C173">
        <v>122</v>
      </c>
      <c r="D173" t="s">
        <v>21</v>
      </c>
      <c r="E173" t="s">
        <v>22</v>
      </c>
      <c r="F173" t="s">
        <v>22</v>
      </c>
      <c r="G173">
        <v>0</v>
      </c>
      <c r="H173">
        <v>243.8</v>
      </c>
      <c r="I173">
        <v>98</v>
      </c>
      <c r="J173">
        <v>41.45</v>
      </c>
      <c r="K173">
        <v>83.9</v>
      </c>
      <c r="L173">
        <v>72</v>
      </c>
      <c r="M173">
        <v>7.13</v>
      </c>
      <c r="N173">
        <v>179.8</v>
      </c>
      <c r="O173">
        <v>84</v>
      </c>
      <c r="P173">
        <v>8.09</v>
      </c>
      <c r="Q173">
        <v>13.7</v>
      </c>
      <c r="R173">
        <v>8</v>
      </c>
      <c r="S173">
        <v>3.7</v>
      </c>
      <c r="T173">
        <v>2</v>
      </c>
      <c r="U173" t="s">
        <v>22</v>
      </c>
      <c r="V173">
        <f>IF(tbl_Customers[[#This Row],[churn]] = "yes", 1, 0)</f>
        <v>0</v>
      </c>
      <c r="W173" t="str">
        <f>IF(tbl_Customers[[#This Row],[number_customer_service_calls]] &lt;= 1, "0-1 Calls", IF(tbl_Customers[[#This Row],[number_customer_service_calls]] &lt;= 3, "2-3 Calls", IF(tbl_Customers[[#This Row],[number_customer_service_calls]] &lt;=5, "4-5 Calls", "6+ Calls")))</f>
        <v>2-3 Calls</v>
      </c>
      <c r="X173" t="str">
        <f>IF(tbl_Customers[[#This Row],[account_length]] &lt;= 50, "0-50", IF(tbl_Customers[[#This Row],[account_length]] &lt;=100, "51-100", IF(tbl_Customers[[#This Row],[account_length]] &lt;= 150, "101-150", "151+")))</f>
        <v>101-150</v>
      </c>
      <c r="Y173" t="str">
        <f>IF(tbl_Customers[[#This Row],[total_intl_charge]] &lt;= 3, "Low Charges", "High Charges")</f>
        <v>High Charges</v>
      </c>
      <c r="Z173" t="str">
        <f>IF(tbl_Customers[[#This Row],[total_eve_calls]]&lt;=80,"Low Calls",
IF(tbl_Customers[[#This Row],[total_eve_calls]]&lt;=120,"Medium Calls","High Calls"))</f>
        <v>Low Calls</v>
      </c>
      <c r="AA173" t="str">
        <f>IF(tbl_Customers[[#This Row],[total_eve_charge]]&lt;=15,"Low Charges",
IF(tbl_Customers[[#This Row],[total_eve_charge]]&lt;=20,"Medium Charges","High Charges"))</f>
        <v>Low Charges</v>
      </c>
      <c r="AB1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3" t="str">
        <f>IF(tbl_Customers[[#This Row],[number_vmail_messages]] = 0, "No Usage", IF(tbl_Customers[[#This Row],[number_vmail_messages]] &lt;= 20, "Low Usage", IF(tbl_Customers[[#This Row],[number_vmail_messages]] &lt;= 40, "Medium Usgae", "High Usage")))</f>
        <v>No Usage</v>
      </c>
      <c r="AD173" t="str">
        <f>IF(tbl_Customers[[#This Row],[total_day_minutes]]&lt;=150,"Low Usage", IF(tbl_Customers[[#This Row],[total_day_minutes]]&lt;=200,"Medium Usage", IF(tbl_Customers[[#This Row],[total_day_minutes]]&lt;=250,"High Usage","Very High Usage")))</f>
        <v>High Usage</v>
      </c>
      <c r="AE173" t="str">
        <f>IF(tbl_Customers[[#This Row],[total_intl_calls]]&lt;=5,"Low Calls", IF(tbl_Customers[[#This Row],[total_intl_calls]]&lt;=10, "Medium Calls", "High Calls"))</f>
        <v>Medium Calls</v>
      </c>
      <c r="AF1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3" s="36" t="str">
        <f>IF(tbl_Customers[[#This Row],[Churn_Risk_Score]]&gt;=10,"High Risk", IF(tbl_Customers[[#This Row],[Churn_Risk_Score]]&gt;=5,"Medium Risk","Low Risk"))</f>
        <v>Low Risk</v>
      </c>
    </row>
    <row r="174" spans="1:33" x14ac:dyDescent="0.35">
      <c r="A174">
        <v>173</v>
      </c>
      <c r="B174" t="s">
        <v>52</v>
      </c>
      <c r="C174">
        <v>38</v>
      </c>
      <c r="D174" t="s">
        <v>21</v>
      </c>
      <c r="E174" t="s">
        <v>22</v>
      </c>
      <c r="F174" t="s">
        <v>22</v>
      </c>
      <c r="G174">
        <v>0</v>
      </c>
      <c r="H174">
        <v>194.4</v>
      </c>
      <c r="I174">
        <v>94</v>
      </c>
      <c r="J174">
        <v>33.049999999999997</v>
      </c>
      <c r="K174">
        <v>186.7</v>
      </c>
      <c r="L174">
        <v>95</v>
      </c>
      <c r="M174">
        <v>15.87</v>
      </c>
      <c r="N174">
        <v>223.3</v>
      </c>
      <c r="O174">
        <v>90</v>
      </c>
      <c r="P174">
        <v>10.050000000000001</v>
      </c>
      <c r="Q174">
        <v>10.8</v>
      </c>
      <c r="R174">
        <v>5</v>
      </c>
      <c r="S174">
        <v>2.92</v>
      </c>
      <c r="T174">
        <v>3</v>
      </c>
      <c r="U174" t="s">
        <v>22</v>
      </c>
      <c r="V174">
        <f>IF(tbl_Customers[[#This Row],[churn]] = "yes", 1, 0)</f>
        <v>0</v>
      </c>
      <c r="W174" t="str">
        <f>IF(tbl_Customers[[#This Row],[number_customer_service_calls]] &lt;= 1, "0-1 Calls", IF(tbl_Customers[[#This Row],[number_customer_service_calls]] &lt;= 3, "2-3 Calls", IF(tbl_Customers[[#This Row],[number_customer_service_calls]] &lt;=5, "4-5 Calls", "6+ Calls")))</f>
        <v>2-3 Calls</v>
      </c>
      <c r="X174" t="str">
        <f>IF(tbl_Customers[[#This Row],[account_length]] &lt;= 50, "0-50", IF(tbl_Customers[[#This Row],[account_length]] &lt;=100, "51-100", IF(tbl_Customers[[#This Row],[account_length]] &lt;= 150, "101-150", "151+")))</f>
        <v>0-50</v>
      </c>
      <c r="Y174" t="str">
        <f>IF(tbl_Customers[[#This Row],[total_intl_charge]] &lt;= 3, "Low Charges", "High Charges")</f>
        <v>Low Charges</v>
      </c>
      <c r="Z174" t="str">
        <f>IF(tbl_Customers[[#This Row],[total_eve_calls]]&lt;=80,"Low Calls",
IF(tbl_Customers[[#This Row],[total_eve_calls]]&lt;=120,"Medium Calls","High Calls"))</f>
        <v>Medium Calls</v>
      </c>
      <c r="AA174" t="str">
        <f>IF(tbl_Customers[[#This Row],[total_eve_charge]]&lt;=15,"Low Charges",
IF(tbl_Customers[[#This Row],[total_eve_charge]]&lt;=20,"Medium Charges","High Charges"))</f>
        <v>Medium Charges</v>
      </c>
      <c r="AB1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4" t="str">
        <f>IF(tbl_Customers[[#This Row],[number_vmail_messages]] = 0, "No Usage", IF(tbl_Customers[[#This Row],[number_vmail_messages]] &lt;= 20, "Low Usage", IF(tbl_Customers[[#This Row],[number_vmail_messages]] &lt;= 40, "Medium Usgae", "High Usage")))</f>
        <v>No Usage</v>
      </c>
      <c r="AD174" t="str">
        <f>IF(tbl_Customers[[#This Row],[total_day_minutes]]&lt;=150,"Low Usage", IF(tbl_Customers[[#This Row],[total_day_minutes]]&lt;=200,"Medium Usage", IF(tbl_Customers[[#This Row],[total_day_minutes]]&lt;=250,"High Usage","Very High Usage")))</f>
        <v>Medium Usage</v>
      </c>
      <c r="AE174" t="str">
        <f>IF(tbl_Customers[[#This Row],[total_intl_calls]]&lt;=5,"Low Calls", IF(tbl_Customers[[#This Row],[total_intl_calls]]&lt;=10, "Medium Calls", "High Calls"))</f>
        <v>Low Calls</v>
      </c>
      <c r="AF1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4" s="36" t="str">
        <f>IF(tbl_Customers[[#This Row],[Churn_Risk_Score]]&gt;=10,"High Risk", IF(tbl_Customers[[#This Row],[Churn_Risk_Score]]&gt;=5,"Medium Risk","Low Risk"))</f>
        <v>Low Risk</v>
      </c>
    </row>
    <row r="175" spans="1:33" x14ac:dyDescent="0.35">
      <c r="A175">
        <v>174</v>
      </c>
      <c r="B175" t="s">
        <v>49</v>
      </c>
      <c r="C175">
        <v>106</v>
      </c>
      <c r="D175" t="s">
        <v>28</v>
      </c>
      <c r="E175" t="s">
        <v>22</v>
      </c>
      <c r="F175" t="s">
        <v>22</v>
      </c>
      <c r="G175">
        <v>0</v>
      </c>
      <c r="H175">
        <v>213.9</v>
      </c>
      <c r="I175">
        <v>95</v>
      </c>
      <c r="J175">
        <v>36.36</v>
      </c>
      <c r="K175">
        <v>151.9</v>
      </c>
      <c r="L175">
        <v>70</v>
      </c>
      <c r="M175">
        <v>12.91</v>
      </c>
      <c r="N175">
        <v>260.10000000000002</v>
      </c>
      <c r="O175">
        <v>124</v>
      </c>
      <c r="P175">
        <v>11.7</v>
      </c>
      <c r="Q175">
        <v>12.2</v>
      </c>
      <c r="R175">
        <v>5</v>
      </c>
      <c r="S175">
        <v>3.29</v>
      </c>
      <c r="T175">
        <v>3</v>
      </c>
      <c r="U175" t="s">
        <v>22</v>
      </c>
      <c r="V175">
        <f>IF(tbl_Customers[[#This Row],[churn]] = "yes", 1, 0)</f>
        <v>0</v>
      </c>
      <c r="W175" t="str">
        <f>IF(tbl_Customers[[#This Row],[number_customer_service_calls]] &lt;= 1, "0-1 Calls", IF(tbl_Customers[[#This Row],[number_customer_service_calls]] &lt;= 3, "2-3 Calls", IF(tbl_Customers[[#This Row],[number_customer_service_calls]] &lt;=5, "4-5 Calls", "6+ Calls")))</f>
        <v>2-3 Calls</v>
      </c>
      <c r="X175" t="str">
        <f>IF(tbl_Customers[[#This Row],[account_length]] &lt;= 50, "0-50", IF(tbl_Customers[[#This Row],[account_length]] &lt;=100, "51-100", IF(tbl_Customers[[#This Row],[account_length]] &lt;= 150, "101-150", "151+")))</f>
        <v>101-150</v>
      </c>
      <c r="Y175" t="str">
        <f>IF(tbl_Customers[[#This Row],[total_intl_charge]] &lt;= 3, "Low Charges", "High Charges")</f>
        <v>High Charges</v>
      </c>
      <c r="Z175" t="str">
        <f>IF(tbl_Customers[[#This Row],[total_eve_calls]]&lt;=80,"Low Calls",
IF(tbl_Customers[[#This Row],[total_eve_calls]]&lt;=120,"Medium Calls","High Calls"))</f>
        <v>Low Calls</v>
      </c>
      <c r="AA175" t="str">
        <f>IF(tbl_Customers[[#This Row],[total_eve_charge]]&lt;=15,"Low Charges",
IF(tbl_Customers[[#This Row],[total_eve_charge]]&lt;=20,"Medium Charges","High Charges"))</f>
        <v>Low Charges</v>
      </c>
      <c r="AB1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5" t="str">
        <f>IF(tbl_Customers[[#This Row],[number_vmail_messages]] = 0, "No Usage", IF(tbl_Customers[[#This Row],[number_vmail_messages]] &lt;= 20, "Low Usage", IF(tbl_Customers[[#This Row],[number_vmail_messages]] &lt;= 40, "Medium Usgae", "High Usage")))</f>
        <v>No Usage</v>
      </c>
      <c r="AD175" t="str">
        <f>IF(tbl_Customers[[#This Row],[total_day_minutes]]&lt;=150,"Low Usage", IF(tbl_Customers[[#This Row],[total_day_minutes]]&lt;=200,"Medium Usage", IF(tbl_Customers[[#This Row],[total_day_minutes]]&lt;=250,"High Usage","Very High Usage")))</f>
        <v>High Usage</v>
      </c>
      <c r="AE175" t="str">
        <f>IF(tbl_Customers[[#This Row],[total_intl_calls]]&lt;=5,"Low Calls", IF(tbl_Customers[[#This Row],[total_intl_calls]]&lt;=10, "Medium Calls", "High Calls"))</f>
        <v>Low Calls</v>
      </c>
      <c r="AF1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5" s="36" t="str">
        <f>IF(tbl_Customers[[#This Row],[Churn_Risk_Score]]&gt;=10,"High Risk", IF(tbl_Customers[[#This Row],[Churn_Risk_Score]]&gt;=5,"Medium Risk","Low Risk"))</f>
        <v>Low Risk</v>
      </c>
    </row>
    <row r="176" spans="1:33" x14ac:dyDescent="0.35">
      <c r="A176">
        <v>175</v>
      </c>
      <c r="B176" t="s">
        <v>33</v>
      </c>
      <c r="C176">
        <v>99</v>
      </c>
      <c r="D176" t="s">
        <v>28</v>
      </c>
      <c r="E176" t="s">
        <v>22</v>
      </c>
      <c r="F176" t="s">
        <v>22</v>
      </c>
      <c r="G176">
        <v>0</v>
      </c>
      <c r="H176">
        <v>217.2</v>
      </c>
      <c r="I176">
        <v>112</v>
      </c>
      <c r="J176">
        <v>36.92</v>
      </c>
      <c r="K176">
        <v>246.7</v>
      </c>
      <c r="L176">
        <v>89</v>
      </c>
      <c r="M176">
        <v>20.97</v>
      </c>
      <c r="N176">
        <v>226.1</v>
      </c>
      <c r="O176">
        <v>89</v>
      </c>
      <c r="P176">
        <v>10.17</v>
      </c>
      <c r="Q176">
        <v>15.8</v>
      </c>
      <c r="R176">
        <v>7</v>
      </c>
      <c r="S176">
        <v>4.2699999999999996</v>
      </c>
      <c r="T176">
        <v>3</v>
      </c>
      <c r="U176" t="s">
        <v>22</v>
      </c>
      <c r="V176">
        <f>IF(tbl_Customers[[#This Row],[churn]] = "yes", 1, 0)</f>
        <v>0</v>
      </c>
      <c r="W176" t="str">
        <f>IF(tbl_Customers[[#This Row],[number_customer_service_calls]] &lt;= 1, "0-1 Calls", IF(tbl_Customers[[#This Row],[number_customer_service_calls]] &lt;= 3, "2-3 Calls", IF(tbl_Customers[[#This Row],[number_customer_service_calls]] &lt;=5, "4-5 Calls", "6+ Calls")))</f>
        <v>2-3 Calls</v>
      </c>
      <c r="X176" t="str">
        <f>IF(tbl_Customers[[#This Row],[account_length]] &lt;= 50, "0-50", IF(tbl_Customers[[#This Row],[account_length]] &lt;=100, "51-100", IF(tbl_Customers[[#This Row],[account_length]] &lt;= 150, "101-150", "151+")))</f>
        <v>51-100</v>
      </c>
      <c r="Y176" t="str">
        <f>IF(tbl_Customers[[#This Row],[total_intl_charge]] &lt;= 3, "Low Charges", "High Charges")</f>
        <v>High Charges</v>
      </c>
      <c r="Z176" t="str">
        <f>IF(tbl_Customers[[#This Row],[total_eve_calls]]&lt;=80,"Low Calls",
IF(tbl_Customers[[#This Row],[total_eve_calls]]&lt;=120,"Medium Calls","High Calls"))</f>
        <v>Medium Calls</v>
      </c>
      <c r="AA176" t="str">
        <f>IF(tbl_Customers[[#This Row],[total_eve_charge]]&lt;=15,"Low Charges",
IF(tbl_Customers[[#This Row],[total_eve_charge]]&lt;=20,"Medium Charges","High Charges"))</f>
        <v>High Charges</v>
      </c>
      <c r="AB1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6" t="str">
        <f>IF(tbl_Customers[[#This Row],[number_vmail_messages]] = 0, "No Usage", IF(tbl_Customers[[#This Row],[number_vmail_messages]] &lt;= 20, "Low Usage", IF(tbl_Customers[[#This Row],[number_vmail_messages]] &lt;= 40, "Medium Usgae", "High Usage")))</f>
        <v>No Usage</v>
      </c>
      <c r="AD176" t="str">
        <f>IF(tbl_Customers[[#This Row],[total_day_minutes]]&lt;=150,"Low Usage", IF(tbl_Customers[[#This Row],[total_day_minutes]]&lt;=200,"Medium Usage", IF(tbl_Customers[[#This Row],[total_day_minutes]]&lt;=250,"High Usage","Very High Usage")))</f>
        <v>High Usage</v>
      </c>
      <c r="AE176" t="str">
        <f>IF(tbl_Customers[[#This Row],[total_intl_calls]]&lt;=5,"Low Calls", IF(tbl_Customers[[#This Row],[total_intl_calls]]&lt;=10, "Medium Calls", "High Calls"))</f>
        <v>Medium Calls</v>
      </c>
      <c r="AF1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6" s="36" t="str">
        <f>IF(tbl_Customers[[#This Row],[Churn_Risk_Score]]&gt;=10,"High Risk", IF(tbl_Customers[[#This Row],[Churn_Risk_Score]]&gt;=5,"Medium Risk","Low Risk"))</f>
        <v>Low Risk</v>
      </c>
    </row>
    <row r="177" spans="1:33" x14ac:dyDescent="0.35">
      <c r="A177">
        <v>176</v>
      </c>
      <c r="B177" t="s">
        <v>30</v>
      </c>
      <c r="C177">
        <v>99</v>
      </c>
      <c r="D177" t="s">
        <v>21</v>
      </c>
      <c r="E177" t="s">
        <v>22</v>
      </c>
      <c r="F177" t="s">
        <v>22</v>
      </c>
      <c r="G177">
        <v>0</v>
      </c>
      <c r="H177">
        <v>241.1</v>
      </c>
      <c r="I177">
        <v>72</v>
      </c>
      <c r="J177">
        <v>40.99</v>
      </c>
      <c r="K177">
        <v>155.6</v>
      </c>
      <c r="L177">
        <v>98</v>
      </c>
      <c r="M177">
        <v>13.23</v>
      </c>
      <c r="N177">
        <v>188.2</v>
      </c>
      <c r="O177">
        <v>109</v>
      </c>
      <c r="P177">
        <v>8.4700000000000006</v>
      </c>
      <c r="Q177">
        <v>11.6</v>
      </c>
      <c r="R177">
        <v>10</v>
      </c>
      <c r="S177">
        <v>3.13</v>
      </c>
      <c r="T177">
        <v>1</v>
      </c>
      <c r="U177" t="s">
        <v>22</v>
      </c>
      <c r="V177">
        <f>IF(tbl_Customers[[#This Row],[churn]] = "yes", 1, 0)</f>
        <v>0</v>
      </c>
      <c r="W177" t="str">
        <f>IF(tbl_Customers[[#This Row],[number_customer_service_calls]] &lt;= 1, "0-1 Calls", IF(tbl_Customers[[#This Row],[number_customer_service_calls]] &lt;= 3, "2-3 Calls", IF(tbl_Customers[[#This Row],[number_customer_service_calls]] &lt;=5, "4-5 Calls", "6+ Calls")))</f>
        <v>0-1 Calls</v>
      </c>
      <c r="X177" t="str">
        <f>IF(tbl_Customers[[#This Row],[account_length]] &lt;= 50, "0-50", IF(tbl_Customers[[#This Row],[account_length]] &lt;=100, "51-100", IF(tbl_Customers[[#This Row],[account_length]] &lt;= 150, "101-150", "151+")))</f>
        <v>51-100</v>
      </c>
      <c r="Y177" t="str">
        <f>IF(tbl_Customers[[#This Row],[total_intl_charge]] &lt;= 3, "Low Charges", "High Charges")</f>
        <v>High Charges</v>
      </c>
      <c r="Z177" t="str">
        <f>IF(tbl_Customers[[#This Row],[total_eve_calls]]&lt;=80,"Low Calls",
IF(tbl_Customers[[#This Row],[total_eve_calls]]&lt;=120,"Medium Calls","High Calls"))</f>
        <v>Medium Calls</v>
      </c>
      <c r="AA177" t="str">
        <f>IF(tbl_Customers[[#This Row],[total_eve_charge]]&lt;=15,"Low Charges",
IF(tbl_Customers[[#This Row],[total_eve_charge]]&lt;=20,"Medium Charges","High Charges"))</f>
        <v>Low Charges</v>
      </c>
      <c r="AB1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 t="str">
        <f>IF(tbl_Customers[[#This Row],[number_vmail_messages]] = 0, "No Usage", IF(tbl_Customers[[#This Row],[number_vmail_messages]] &lt;= 20, "Low Usage", IF(tbl_Customers[[#This Row],[number_vmail_messages]] &lt;= 40, "Medium Usgae", "High Usage")))</f>
        <v>No Usage</v>
      </c>
      <c r="AD177" t="str">
        <f>IF(tbl_Customers[[#This Row],[total_day_minutes]]&lt;=150,"Low Usage", IF(tbl_Customers[[#This Row],[total_day_minutes]]&lt;=200,"Medium Usage", IF(tbl_Customers[[#This Row],[total_day_minutes]]&lt;=250,"High Usage","Very High Usage")))</f>
        <v>High Usage</v>
      </c>
      <c r="AE177" t="str">
        <f>IF(tbl_Customers[[#This Row],[total_intl_calls]]&lt;=5,"Low Calls", IF(tbl_Customers[[#This Row],[total_intl_calls]]&lt;=10, "Medium Calls", "High Calls"))</f>
        <v>Medium Calls</v>
      </c>
      <c r="AF1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7" s="36" t="str">
        <f>IF(tbl_Customers[[#This Row],[Churn_Risk_Score]]&gt;=10,"High Risk", IF(tbl_Customers[[#This Row],[Churn_Risk_Score]]&gt;=5,"Medium Risk","Low Risk"))</f>
        <v>Low Risk</v>
      </c>
    </row>
    <row r="178" spans="1:33" x14ac:dyDescent="0.35">
      <c r="A178">
        <v>177</v>
      </c>
      <c r="B178" t="s">
        <v>42</v>
      </c>
      <c r="C178">
        <v>144</v>
      </c>
      <c r="D178" t="s">
        <v>28</v>
      </c>
      <c r="E178" t="s">
        <v>23</v>
      </c>
      <c r="F178" t="s">
        <v>22</v>
      </c>
      <c r="G178">
        <v>0</v>
      </c>
      <c r="H178">
        <v>203.5</v>
      </c>
      <c r="I178">
        <v>100</v>
      </c>
      <c r="J178">
        <v>34.6</v>
      </c>
      <c r="K178">
        <v>247.6</v>
      </c>
      <c r="L178">
        <v>103</v>
      </c>
      <c r="M178">
        <v>21.05</v>
      </c>
      <c r="N178">
        <v>194.3</v>
      </c>
      <c r="O178">
        <v>94</v>
      </c>
      <c r="P178">
        <v>8.74</v>
      </c>
      <c r="Q178">
        <v>11.9</v>
      </c>
      <c r="R178">
        <v>11</v>
      </c>
      <c r="S178">
        <v>3.21</v>
      </c>
      <c r="T178">
        <v>0</v>
      </c>
      <c r="U178" t="s">
        <v>22</v>
      </c>
      <c r="V178">
        <f>IF(tbl_Customers[[#This Row],[churn]] = "yes", 1, 0)</f>
        <v>0</v>
      </c>
      <c r="W178" t="str">
        <f>IF(tbl_Customers[[#This Row],[number_customer_service_calls]] &lt;= 1, "0-1 Calls", IF(tbl_Customers[[#This Row],[number_customer_service_calls]] &lt;= 3, "2-3 Calls", IF(tbl_Customers[[#This Row],[number_customer_service_calls]] &lt;=5, "4-5 Calls", "6+ Calls")))</f>
        <v>0-1 Calls</v>
      </c>
      <c r="X178" t="str">
        <f>IF(tbl_Customers[[#This Row],[account_length]] &lt;= 50, "0-50", IF(tbl_Customers[[#This Row],[account_length]] &lt;=100, "51-100", IF(tbl_Customers[[#This Row],[account_length]] &lt;= 150, "101-150", "151+")))</f>
        <v>101-150</v>
      </c>
      <c r="Y178" t="str">
        <f>IF(tbl_Customers[[#This Row],[total_intl_charge]] &lt;= 3, "Low Charges", "High Charges")</f>
        <v>High Charges</v>
      </c>
      <c r="Z178" t="str">
        <f>IF(tbl_Customers[[#This Row],[total_eve_calls]]&lt;=80,"Low Calls",
IF(tbl_Customers[[#This Row],[total_eve_calls]]&lt;=120,"Medium Calls","High Calls"))</f>
        <v>Medium Calls</v>
      </c>
      <c r="AA178" t="str">
        <f>IF(tbl_Customers[[#This Row],[total_eve_charge]]&lt;=15,"Low Charges",
IF(tbl_Customers[[#This Row],[total_eve_charge]]&lt;=20,"Medium Charges","High Charges"))</f>
        <v>High Charges</v>
      </c>
      <c r="AB1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8" t="str">
        <f>IF(tbl_Customers[[#This Row],[number_vmail_messages]] = 0, "No Usage", IF(tbl_Customers[[#This Row],[number_vmail_messages]] &lt;= 20, "Low Usage", IF(tbl_Customers[[#This Row],[number_vmail_messages]] &lt;= 40, "Medium Usgae", "High Usage")))</f>
        <v>No Usage</v>
      </c>
      <c r="AD178" t="str">
        <f>IF(tbl_Customers[[#This Row],[total_day_minutes]]&lt;=150,"Low Usage", IF(tbl_Customers[[#This Row],[total_day_minutes]]&lt;=200,"Medium Usage", IF(tbl_Customers[[#This Row],[total_day_minutes]]&lt;=250,"High Usage","Very High Usage")))</f>
        <v>High Usage</v>
      </c>
      <c r="AE178" t="str">
        <f>IF(tbl_Customers[[#This Row],[total_intl_calls]]&lt;=5,"Low Calls", IF(tbl_Customers[[#This Row],[total_intl_calls]]&lt;=10, "Medium Calls", "High Calls"))</f>
        <v>High Calls</v>
      </c>
      <c r="AF1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78" s="36" t="str">
        <f>IF(tbl_Customers[[#This Row],[Churn_Risk_Score]]&gt;=10,"High Risk", IF(tbl_Customers[[#This Row],[Churn_Risk_Score]]&gt;=5,"Medium Risk","Low Risk"))</f>
        <v>Medium Risk</v>
      </c>
    </row>
    <row r="179" spans="1:33" x14ac:dyDescent="0.35">
      <c r="A179">
        <v>178</v>
      </c>
      <c r="B179" t="s">
        <v>30</v>
      </c>
      <c r="C179">
        <v>93</v>
      </c>
      <c r="D179" t="s">
        <v>21</v>
      </c>
      <c r="E179" t="s">
        <v>22</v>
      </c>
      <c r="F179" t="s">
        <v>22</v>
      </c>
      <c r="G179">
        <v>0</v>
      </c>
      <c r="H179">
        <v>179.3</v>
      </c>
      <c r="I179">
        <v>93</v>
      </c>
      <c r="J179">
        <v>30.48</v>
      </c>
      <c r="K179">
        <v>178.6</v>
      </c>
      <c r="L179">
        <v>98</v>
      </c>
      <c r="M179">
        <v>15.18</v>
      </c>
      <c r="N179">
        <v>225.2</v>
      </c>
      <c r="O179">
        <v>131</v>
      </c>
      <c r="P179">
        <v>10.130000000000001</v>
      </c>
      <c r="Q179">
        <v>11.5</v>
      </c>
      <c r="R179">
        <v>6</v>
      </c>
      <c r="S179">
        <v>3.11</v>
      </c>
      <c r="T179">
        <v>3</v>
      </c>
      <c r="U179" t="s">
        <v>22</v>
      </c>
      <c r="V179">
        <f>IF(tbl_Customers[[#This Row],[churn]] = "yes", 1, 0)</f>
        <v>0</v>
      </c>
      <c r="W179" t="str">
        <f>IF(tbl_Customers[[#This Row],[number_customer_service_calls]] &lt;= 1, "0-1 Calls", IF(tbl_Customers[[#This Row],[number_customer_service_calls]] &lt;= 3, "2-3 Calls", IF(tbl_Customers[[#This Row],[number_customer_service_calls]] &lt;=5, "4-5 Calls", "6+ Calls")))</f>
        <v>2-3 Calls</v>
      </c>
      <c r="X179" t="str">
        <f>IF(tbl_Customers[[#This Row],[account_length]] &lt;= 50, "0-50", IF(tbl_Customers[[#This Row],[account_length]] &lt;=100, "51-100", IF(tbl_Customers[[#This Row],[account_length]] &lt;= 150, "101-150", "151+")))</f>
        <v>51-100</v>
      </c>
      <c r="Y179" t="str">
        <f>IF(tbl_Customers[[#This Row],[total_intl_charge]] &lt;= 3, "Low Charges", "High Charges")</f>
        <v>High Charges</v>
      </c>
      <c r="Z179" t="str">
        <f>IF(tbl_Customers[[#This Row],[total_eve_calls]]&lt;=80,"Low Calls",
IF(tbl_Customers[[#This Row],[total_eve_calls]]&lt;=120,"Medium Calls","High Calls"))</f>
        <v>Medium Calls</v>
      </c>
      <c r="AA179" t="str">
        <f>IF(tbl_Customers[[#This Row],[total_eve_charge]]&lt;=15,"Low Charges",
IF(tbl_Customers[[#This Row],[total_eve_charge]]&lt;=20,"Medium Charges","High Charges"))</f>
        <v>Medium Charges</v>
      </c>
      <c r="AB1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 t="str">
        <f>IF(tbl_Customers[[#This Row],[number_vmail_messages]] = 0, "No Usage", IF(tbl_Customers[[#This Row],[number_vmail_messages]] &lt;= 20, "Low Usage", IF(tbl_Customers[[#This Row],[number_vmail_messages]] &lt;= 40, "Medium Usgae", "High Usage")))</f>
        <v>No Usage</v>
      </c>
      <c r="AD179" t="str">
        <f>IF(tbl_Customers[[#This Row],[total_day_minutes]]&lt;=150,"Low Usage", IF(tbl_Customers[[#This Row],[total_day_minutes]]&lt;=200,"Medium Usage", IF(tbl_Customers[[#This Row],[total_day_minutes]]&lt;=250,"High Usage","Very High Usage")))</f>
        <v>Medium Usage</v>
      </c>
      <c r="AE179" t="str">
        <f>IF(tbl_Customers[[#This Row],[total_intl_calls]]&lt;=5,"Low Calls", IF(tbl_Customers[[#This Row],[total_intl_calls]]&lt;=10, "Medium Calls", "High Calls"))</f>
        <v>Medium Calls</v>
      </c>
      <c r="AF1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9" s="36" t="str">
        <f>IF(tbl_Customers[[#This Row],[Churn_Risk_Score]]&gt;=10,"High Risk", IF(tbl_Customers[[#This Row],[Churn_Risk_Score]]&gt;=5,"Medium Risk","Low Risk"))</f>
        <v>Low Risk</v>
      </c>
    </row>
    <row r="180" spans="1:33" x14ac:dyDescent="0.35">
      <c r="A180">
        <v>179</v>
      </c>
      <c r="B180" t="s">
        <v>40</v>
      </c>
      <c r="C180">
        <v>120</v>
      </c>
      <c r="D180" t="s">
        <v>21</v>
      </c>
      <c r="E180" t="s">
        <v>22</v>
      </c>
      <c r="F180" t="s">
        <v>22</v>
      </c>
      <c r="G180">
        <v>0</v>
      </c>
      <c r="H180">
        <v>180</v>
      </c>
      <c r="I180">
        <v>80</v>
      </c>
      <c r="J180">
        <v>30.6</v>
      </c>
      <c r="K180">
        <v>224.2</v>
      </c>
      <c r="L180">
        <v>82</v>
      </c>
      <c r="M180">
        <v>19.059999999999999</v>
      </c>
      <c r="N180">
        <v>265.39999999999998</v>
      </c>
      <c r="O180">
        <v>91</v>
      </c>
      <c r="P180">
        <v>11.94</v>
      </c>
      <c r="Q180">
        <v>4.7</v>
      </c>
      <c r="R180">
        <v>7</v>
      </c>
      <c r="S180">
        <v>1.27</v>
      </c>
      <c r="T180">
        <v>3</v>
      </c>
      <c r="U180" t="s">
        <v>22</v>
      </c>
      <c r="V180">
        <f>IF(tbl_Customers[[#This Row],[churn]] = "yes", 1, 0)</f>
        <v>0</v>
      </c>
      <c r="W180" t="str">
        <f>IF(tbl_Customers[[#This Row],[number_customer_service_calls]] &lt;= 1, "0-1 Calls", IF(tbl_Customers[[#This Row],[number_customer_service_calls]] &lt;= 3, "2-3 Calls", IF(tbl_Customers[[#This Row],[number_customer_service_calls]] &lt;=5, "4-5 Calls", "6+ Calls")))</f>
        <v>2-3 Calls</v>
      </c>
      <c r="X180" t="str">
        <f>IF(tbl_Customers[[#This Row],[account_length]] &lt;= 50, "0-50", IF(tbl_Customers[[#This Row],[account_length]] &lt;=100, "51-100", IF(tbl_Customers[[#This Row],[account_length]] &lt;= 150, "101-150", "151+")))</f>
        <v>101-150</v>
      </c>
      <c r="Y180" t="str">
        <f>IF(tbl_Customers[[#This Row],[total_intl_charge]] &lt;= 3, "Low Charges", "High Charges")</f>
        <v>Low Charges</v>
      </c>
      <c r="Z180" t="str">
        <f>IF(tbl_Customers[[#This Row],[total_eve_calls]]&lt;=80,"Low Calls",
IF(tbl_Customers[[#This Row],[total_eve_calls]]&lt;=120,"Medium Calls","High Calls"))</f>
        <v>Medium Calls</v>
      </c>
      <c r="AA180" t="str">
        <f>IF(tbl_Customers[[#This Row],[total_eve_charge]]&lt;=15,"Low Charges",
IF(tbl_Customers[[#This Row],[total_eve_charge]]&lt;=20,"Medium Charges","High Charges"))</f>
        <v>Medium Charges</v>
      </c>
      <c r="AB1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0" t="str">
        <f>IF(tbl_Customers[[#This Row],[number_vmail_messages]] = 0, "No Usage", IF(tbl_Customers[[#This Row],[number_vmail_messages]] &lt;= 20, "Low Usage", IF(tbl_Customers[[#This Row],[number_vmail_messages]] &lt;= 40, "Medium Usgae", "High Usage")))</f>
        <v>No Usage</v>
      </c>
      <c r="AD180" t="str">
        <f>IF(tbl_Customers[[#This Row],[total_day_minutes]]&lt;=150,"Low Usage", IF(tbl_Customers[[#This Row],[total_day_minutes]]&lt;=200,"Medium Usage", IF(tbl_Customers[[#This Row],[total_day_minutes]]&lt;=250,"High Usage","Very High Usage")))</f>
        <v>Medium Usage</v>
      </c>
      <c r="AE180" t="str">
        <f>IF(tbl_Customers[[#This Row],[total_intl_calls]]&lt;=5,"Low Calls", IF(tbl_Customers[[#This Row],[total_intl_calls]]&lt;=10, "Medium Calls", "High Calls"))</f>
        <v>Medium Calls</v>
      </c>
      <c r="AF1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0" s="36" t="str">
        <f>IF(tbl_Customers[[#This Row],[Churn_Risk_Score]]&gt;=10,"High Risk", IF(tbl_Customers[[#This Row],[Churn_Risk_Score]]&gt;=5,"Medium Risk","Low Risk"))</f>
        <v>Low Risk</v>
      </c>
    </row>
    <row r="181" spans="1:33" x14ac:dyDescent="0.35">
      <c r="A181">
        <v>180</v>
      </c>
      <c r="B181" t="s">
        <v>68</v>
      </c>
      <c r="C181">
        <v>106</v>
      </c>
      <c r="D181" t="s">
        <v>21</v>
      </c>
      <c r="E181" t="s">
        <v>22</v>
      </c>
      <c r="F181" t="s">
        <v>22</v>
      </c>
      <c r="G181">
        <v>0</v>
      </c>
      <c r="H181">
        <v>223</v>
      </c>
      <c r="I181">
        <v>121</v>
      </c>
      <c r="J181">
        <v>37.909999999999997</v>
      </c>
      <c r="K181">
        <v>110.1</v>
      </c>
      <c r="L181">
        <v>98</v>
      </c>
      <c r="M181">
        <v>9.36</v>
      </c>
      <c r="N181">
        <v>188.7</v>
      </c>
      <c r="O181">
        <v>107</v>
      </c>
      <c r="P181">
        <v>8.49</v>
      </c>
      <c r="Q181">
        <v>7.1</v>
      </c>
      <c r="R181">
        <v>12</v>
      </c>
      <c r="S181">
        <v>1.92</v>
      </c>
      <c r="T181">
        <v>0</v>
      </c>
      <c r="U181" t="s">
        <v>22</v>
      </c>
      <c r="V181">
        <f>IF(tbl_Customers[[#This Row],[churn]] = "yes", 1, 0)</f>
        <v>0</v>
      </c>
      <c r="W181" t="str">
        <f>IF(tbl_Customers[[#This Row],[number_customer_service_calls]] &lt;= 1, "0-1 Calls", IF(tbl_Customers[[#This Row],[number_customer_service_calls]] &lt;= 3, "2-3 Calls", IF(tbl_Customers[[#This Row],[number_customer_service_calls]] &lt;=5, "4-5 Calls", "6+ Calls")))</f>
        <v>0-1 Calls</v>
      </c>
      <c r="X181" t="str">
        <f>IF(tbl_Customers[[#This Row],[account_length]] &lt;= 50, "0-50", IF(tbl_Customers[[#This Row],[account_length]] &lt;=100, "51-100", IF(tbl_Customers[[#This Row],[account_length]] &lt;= 150, "101-150", "151+")))</f>
        <v>101-150</v>
      </c>
      <c r="Y181" t="str">
        <f>IF(tbl_Customers[[#This Row],[total_intl_charge]] &lt;= 3, "Low Charges", "High Charges")</f>
        <v>Low Charges</v>
      </c>
      <c r="Z181" t="str">
        <f>IF(tbl_Customers[[#This Row],[total_eve_calls]]&lt;=80,"Low Calls",
IF(tbl_Customers[[#This Row],[total_eve_calls]]&lt;=120,"Medium Calls","High Calls"))</f>
        <v>Medium Calls</v>
      </c>
      <c r="AA181" t="str">
        <f>IF(tbl_Customers[[#This Row],[total_eve_charge]]&lt;=15,"Low Charges",
IF(tbl_Customers[[#This Row],[total_eve_charge]]&lt;=20,"Medium Charges","High Charges"))</f>
        <v>Low Charges</v>
      </c>
      <c r="AB1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1" t="str">
        <f>IF(tbl_Customers[[#This Row],[number_vmail_messages]] = 0, "No Usage", IF(tbl_Customers[[#This Row],[number_vmail_messages]] &lt;= 20, "Low Usage", IF(tbl_Customers[[#This Row],[number_vmail_messages]] &lt;= 40, "Medium Usgae", "High Usage")))</f>
        <v>No Usage</v>
      </c>
      <c r="AD181" t="str">
        <f>IF(tbl_Customers[[#This Row],[total_day_minutes]]&lt;=150,"Low Usage", IF(tbl_Customers[[#This Row],[total_day_minutes]]&lt;=200,"Medium Usage", IF(tbl_Customers[[#This Row],[total_day_minutes]]&lt;=250,"High Usage","Very High Usage")))</f>
        <v>High Usage</v>
      </c>
      <c r="AE181" t="str">
        <f>IF(tbl_Customers[[#This Row],[total_intl_calls]]&lt;=5,"Low Calls", IF(tbl_Customers[[#This Row],[total_intl_calls]]&lt;=10, "Medium Calls", "High Calls"))</f>
        <v>High Calls</v>
      </c>
      <c r="AF1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1" s="36" t="str">
        <f>IF(tbl_Customers[[#This Row],[Churn_Risk_Score]]&gt;=10,"High Risk", IF(tbl_Customers[[#This Row],[Churn_Risk_Score]]&gt;=5,"Medium Risk","Low Risk"))</f>
        <v>Low Risk</v>
      </c>
    </row>
    <row r="182" spans="1:33" x14ac:dyDescent="0.35">
      <c r="A182">
        <v>181</v>
      </c>
      <c r="B182" t="s">
        <v>59</v>
      </c>
      <c r="C182">
        <v>81</v>
      </c>
      <c r="D182" t="s">
        <v>21</v>
      </c>
      <c r="E182" t="s">
        <v>22</v>
      </c>
      <c r="F182" t="s">
        <v>22</v>
      </c>
      <c r="G182">
        <v>0</v>
      </c>
      <c r="H182">
        <v>183.6</v>
      </c>
      <c r="I182">
        <v>116</v>
      </c>
      <c r="J182">
        <v>31.21</v>
      </c>
      <c r="K182">
        <v>152.6</v>
      </c>
      <c r="L182">
        <v>98</v>
      </c>
      <c r="M182">
        <v>12.97</v>
      </c>
      <c r="N182">
        <v>212.2</v>
      </c>
      <c r="O182">
        <v>99</v>
      </c>
      <c r="P182">
        <v>9.5500000000000007</v>
      </c>
      <c r="Q182">
        <v>12.2</v>
      </c>
      <c r="R182">
        <v>6</v>
      </c>
      <c r="S182">
        <v>3.29</v>
      </c>
      <c r="T182">
        <v>3</v>
      </c>
      <c r="U182" t="s">
        <v>22</v>
      </c>
      <c r="V182">
        <f>IF(tbl_Customers[[#This Row],[churn]] = "yes", 1, 0)</f>
        <v>0</v>
      </c>
      <c r="W182" t="str">
        <f>IF(tbl_Customers[[#This Row],[number_customer_service_calls]] &lt;= 1, "0-1 Calls", IF(tbl_Customers[[#This Row],[number_customer_service_calls]] &lt;= 3, "2-3 Calls", IF(tbl_Customers[[#This Row],[number_customer_service_calls]] &lt;=5, "4-5 Calls", "6+ Calls")))</f>
        <v>2-3 Calls</v>
      </c>
      <c r="X182" t="str">
        <f>IF(tbl_Customers[[#This Row],[account_length]] &lt;= 50, "0-50", IF(tbl_Customers[[#This Row],[account_length]] &lt;=100, "51-100", IF(tbl_Customers[[#This Row],[account_length]] &lt;= 150, "101-150", "151+")))</f>
        <v>51-100</v>
      </c>
      <c r="Y182" t="str">
        <f>IF(tbl_Customers[[#This Row],[total_intl_charge]] &lt;= 3, "Low Charges", "High Charges")</f>
        <v>High Charges</v>
      </c>
      <c r="Z182" t="str">
        <f>IF(tbl_Customers[[#This Row],[total_eve_calls]]&lt;=80,"Low Calls",
IF(tbl_Customers[[#This Row],[total_eve_calls]]&lt;=120,"Medium Calls","High Calls"))</f>
        <v>Medium Calls</v>
      </c>
      <c r="AA182" t="str">
        <f>IF(tbl_Customers[[#This Row],[total_eve_charge]]&lt;=15,"Low Charges",
IF(tbl_Customers[[#This Row],[total_eve_charge]]&lt;=20,"Medium Charges","High Charges"))</f>
        <v>Low Charges</v>
      </c>
      <c r="AB1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 t="str">
        <f>IF(tbl_Customers[[#This Row],[number_vmail_messages]] = 0, "No Usage", IF(tbl_Customers[[#This Row],[number_vmail_messages]] &lt;= 20, "Low Usage", IF(tbl_Customers[[#This Row],[number_vmail_messages]] &lt;= 40, "Medium Usgae", "High Usage")))</f>
        <v>No Usage</v>
      </c>
      <c r="AD182" t="str">
        <f>IF(tbl_Customers[[#This Row],[total_day_minutes]]&lt;=150,"Low Usage", IF(tbl_Customers[[#This Row],[total_day_minutes]]&lt;=200,"Medium Usage", IF(tbl_Customers[[#This Row],[total_day_minutes]]&lt;=250,"High Usage","Very High Usage")))</f>
        <v>Medium Usage</v>
      </c>
      <c r="AE182" t="str">
        <f>IF(tbl_Customers[[#This Row],[total_intl_calls]]&lt;=5,"Low Calls", IF(tbl_Customers[[#This Row],[total_intl_calls]]&lt;=10, "Medium Calls", "High Calls"))</f>
        <v>Medium Calls</v>
      </c>
      <c r="AF1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2" s="36" t="str">
        <f>IF(tbl_Customers[[#This Row],[Churn_Risk_Score]]&gt;=10,"High Risk", IF(tbl_Customers[[#This Row],[Churn_Risk_Score]]&gt;=5,"Medium Risk","Low Risk"))</f>
        <v>Low Risk</v>
      </c>
    </row>
    <row r="183" spans="1:33" x14ac:dyDescent="0.35">
      <c r="A183">
        <v>182</v>
      </c>
      <c r="B183" t="s">
        <v>71</v>
      </c>
      <c r="C183">
        <v>127</v>
      </c>
      <c r="D183" t="s">
        <v>25</v>
      </c>
      <c r="E183" t="s">
        <v>22</v>
      </c>
      <c r="F183" t="s">
        <v>23</v>
      </c>
      <c r="G183">
        <v>22</v>
      </c>
      <c r="H183">
        <v>166</v>
      </c>
      <c r="I183">
        <v>114</v>
      </c>
      <c r="J183">
        <v>28.22</v>
      </c>
      <c r="K183">
        <v>174.5</v>
      </c>
      <c r="L183">
        <v>103</v>
      </c>
      <c r="M183">
        <v>14.83</v>
      </c>
      <c r="N183">
        <v>244.9</v>
      </c>
      <c r="O183">
        <v>68</v>
      </c>
      <c r="P183">
        <v>11.02</v>
      </c>
      <c r="Q183">
        <v>10.199999999999999</v>
      </c>
      <c r="R183">
        <v>6</v>
      </c>
      <c r="S183">
        <v>2.75</v>
      </c>
      <c r="T183">
        <v>1</v>
      </c>
      <c r="U183" t="s">
        <v>22</v>
      </c>
      <c r="V183">
        <f>IF(tbl_Customers[[#This Row],[churn]] = "yes", 1, 0)</f>
        <v>0</v>
      </c>
      <c r="W183" t="str">
        <f>IF(tbl_Customers[[#This Row],[number_customer_service_calls]] &lt;= 1, "0-1 Calls", IF(tbl_Customers[[#This Row],[number_customer_service_calls]] &lt;= 3, "2-3 Calls", IF(tbl_Customers[[#This Row],[number_customer_service_calls]] &lt;=5, "4-5 Calls", "6+ Calls")))</f>
        <v>0-1 Calls</v>
      </c>
      <c r="X183" t="str">
        <f>IF(tbl_Customers[[#This Row],[account_length]] &lt;= 50, "0-50", IF(tbl_Customers[[#This Row],[account_length]] &lt;=100, "51-100", IF(tbl_Customers[[#This Row],[account_length]] &lt;= 150, "101-150", "151+")))</f>
        <v>101-150</v>
      </c>
      <c r="Y183" t="str">
        <f>IF(tbl_Customers[[#This Row],[total_intl_charge]] &lt;= 3, "Low Charges", "High Charges")</f>
        <v>Low Charges</v>
      </c>
      <c r="Z183" t="str">
        <f>IF(tbl_Customers[[#This Row],[total_eve_calls]]&lt;=80,"Low Calls",
IF(tbl_Customers[[#This Row],[total_eve_calls]]&lt;=120,"Medium Calls","High Calls"))</f>
        <v>Medium Calls</v>
      </c>
      <c r="AA183" t="str">
        <f>IF(tbl_Customers[[#This Row],[total_eve_charge]]&lt;=15,"Low Charges",
IF(tbl_Customers[[#This Row],[total_eve_charge]]&lt;=20,"Medium Charges","High Charges"))</f>
        <v>Low Charges</v>
      </c>
      <c r="AB1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3" t="str">
        <f>IF(tbl_Customers[[#This Row],[number_vmail_messages]] = 0, "No Usage", IF(tbl_Customers[[#This Row],[number_vmail_messages]] &lt;= 20, "Low Usage", IF(tbl_Customers[[#This Row],[number_vmail_messages]] &lt;= 40, "Medium Usgae", "High Usage")))</f>
        <v>Medium Usgae</v>
      </c>
      <c r="AD183" t="str">
        <f>IF(tbl_Customers[[#This Row],[total_day_minutes]]&lt;=150,"Low Usage", IF(tbl_Customers[[#This Row],[total_day_minutes]]&lt;=200,"Medium Usage", IF(tbl_Customers[[#This Row],[total_day_minutes]]&lt;=250,"High Usage","Very High Usage")))</f>
        <v>Medium Usage</v>
      </c>
      <c r="AE183" t="str">
        <f>IF(tbl_Customers[[#This Row],[total_intl_calls]]&lt;=5,"Low Calls", IF(tbl_Customers[[#This Row],[total_intl_calls]]&lt;=10, "Medium Calls", "High Calls"))</f>
        <v>Medium Calls</v>
      </c>
      <c r="AF1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3" s="36" t="str">
        <f>IF(tbl_Customers[[#This Row],[Churn_Risk_Score]]&gt;=10,"High Risk", IF(tbl_Customers[[#This Row],[Churn_Risk_Score]]&gt;=5,"Medium Risk","Low Risk"))</f>
        <v>Low Risk</v>
      </c>
    </row>
    <row r="184" spans="1:33" x14ac:dyDescent="0.35">
      <c r="A184">
        <v>183</v>
      </c>
      <c r="B184" t="s">
        <v>67</v>
      </c>
      <c r="C184">
        <v>65</v>
      </c>
      <c r="D184" t="s">
        <v>21</v>
      </c>
      <c r="E184" t="s">
        <v>22</v>
      </c>
      <c r="F184" t="s">
        <v>22</v>
      </c>
      <c r="G184">
        <v>0</v>
      </c>
      <c r="H184">
        <v>136.1</v>
      </c>
      <c r="I184">
        <v>112</v>
      </c>
      <c r="J184">
        <v>23.14</v>
      </c>
      <c r="K184">
        <v>272.89999999999998</v>
      </c>
      <c r="L184">
        <v>96</v>
      </c>
      <c r="M184">
        <v>23.2</v>
      </c>
      <c r="N184">
        <v>220.2</v>
      </c>
      <c r="O184">
        <v>104</v>
      </c>
      <c r="P184">
        <v>9.91</v>
      </c>
      <c r="Q184">
        <v>4.4000000000000004</v>
      </c>
      <c r="R184">
        <v>2</v>
      </c>
      <c r="S184">
        <v>1.19</v>
      </c>
      <c r="T184">
        <v>1</v>
      </c>
      <c r="U184" t="s">
        <v>22</v>
      </c>
      <c r="V184">
        <f>IF(tbl_Customers[[#This Row],[churn]] = "yes", 1, 0)</f>
        <v>0</v>
      </c>
      <c r="W184" t="str">
        <f>IF(tbl_Customers[[#This Row],[number_customer_service_calls]] &lt;= 1, "0-1 Calls", IF(tbl_Customers[[#This Row],[number_customer_service_calls]] &lt;= 3, "2-3 Calls", IF(tbl_Customers[[#This Row],[number_customer_service_calls]] &lt;=5, "4-5 Calls", "6+ Calls")))</f>
        <v>0-1 Calls</v>
      </c>
      <c r="X184" t="str">
        <f>IF(tbl_Customers[[#This Row],[account_length]] &lt;= 50, "0-50", IF(tbl_Customers[[#This Row],[account_length]] &lt;=100, "51-100", IF(tbl_Customers[[#This Row],[account_length]] &lt;= 150, "101-150", "151+")))</f>
        <v>51-100</v>
      </c>
      <c r="Y184" t="str">
        <f>IF(tbl_Customers[[#This Row],[total_intl_charge]] &lt;= 3, "Low Charges", "High Charges")</f>
        <v>Low Charges</v>
      </c>
      <c r="Z184" t="str">
        <f>IF(tbl_Customers[[#This Row],[total_eve_calls]]&lt;=80,"Low Calls",
IF(tbl_Customers[[#This Row],[total_eve_calls]]&lt;=120,"Medium Calls","High Calls"))</f>
        <v>Medium Calls</v>
      </c>
      <c r="AA184" t="str">
        <f>IF(tbl_Customers[[#This Row],[total_eve_charge]]&lt;=15,"Low Charges",
IF(tbl_Customers[[#This Row],[total_eve_charge]]&lt;=20,"Medium Charges","High Charges"))</f>
        <v>High Charges</v>
      </c>
      <c r="AB1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4" t="str">
        <f>IF(tbl_Customers[[#This Row],[number_vmail_messages]] = 0, "No Usage", IF(tbl_Customers[[#This Row],[number_vmail_messages]] &lt;= 20, "Low Usage", IF(tbl_Customers[[#This Row],[number_vmail_messages]] &lt;= 40, "Medium Usgae", "High Usage")))</f>
        <v>No Usage</v>
      </c>
      <c r="AD184" t="str">
        <f>IF(tbl_Customers[[#This Row],[total_day_minutes]]&lt;=150,"Low Usage", IF(tbl_Customers[[#This Row],[total_day_minutes]]&lt;=200,"Medium Usage", IF(tbl_Customers[[#This Row],[total_day_minutes]]&lt;=250,"High Usage","Very High Usage")))</f>
        <v>Low Usage</v>
      </c>
      <c r="AE184" t="str">
        <f>IF(tbl_Customers[[#This Row],[total_intl_calls]]&lt;=5,"Low Calls", IF(tbl_Customers[[#This Row],[total_intl_calls]]&lt;=10, "Medium Calls", "High Calls"))</f>
        <v>Low Calls</v>
      </c>
      <c r="AF1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4" s="36" t="str">
        <f>IF(tbl_Customers[[#This Row],[Churn_Risk_Score]]&gt;=10,"High Risk", IF(tbl_Customers[[#This Row],[Churn_Risk_Score]]&gt;=5,"Medium Risk","Low Risk"))</f>
        <v>Low Risk</v>
      </c>
    </row>
    <row r="185" spans="1:33" x14ac:dyDescent="0.35">
      <c r="A185">
        <v>184</v>
      </c>
      <c r="B185" t="s">
        <v>66</v>
      </c>
      <c r="C185">
        <v>35</v>
      </c>
      <c r="D185" t="s">
        <v>25</v>
      </c>
      <c r="E185" t="s">
        <v>22</v>
      </c>
      <c r="F185" t="s">
        <v>22</v>
      </c>
      <c r="G185">
        <v>0</v>
      </c>
      <c r="H185">
        <v>149.30000000000001</v>
      </c>
      <c r="I185">
        <v>113</v>
      </c>
      <c r="J185">
        <v>25.38</v>
      </c>
      <c r="K185">
        <v>242.2</v>
      </c>
      <c r="L185">
        <v>122</v>
      </c>
      <c r="M185">
        <v>20.59</v>
      </c>
      <c r="N185">
        <v>174.3</v>
      </c>
      <c r="O185">
        <v>104</v>
      </c>
      <c r="P185">
        <v>7.84</v>
      </c>
      <c r="Q185">
        <v>8.9</v>
      </c>
      <c r="R185">
        <v>6</v>
      </c>
      <c r="S185">
        <v>2.4</v>
      </c>
      <c r="T185">
        <v>2</v>
      </c>
      <c r="U185" t="s">
        <v>22</v>
      </c>
      <c r="V185">
        <f>IF(tbl_Customers[[#This Row],[churn]] = "yes", 1, 0)</f>
        <v>0</v>
      </c>
      <c r="W185" t="str">
        <f>IF(tbl_Customers[[#This Row],[number_customer_service_calls]] &lt;= 1, "0-1 Calls", IF(tbl_Customers[[#This Row],[number_customer_service_calls]] &lt;= 3, "2-3 Calls", IF(tbl_Customers[[#This Row],[number_customer_service_calls]] &lt;=5, "4-5 Calls", "6+ Calls")))</f>
        <v>2-3 Calls</v>
      </c>
      <c r="X185" t="str">
        <f>IF(tbl_Customers[[#This Row],[account_length]] &lt;= 50, "0-50", IF(tbl_Customers[[#This Row],[account_length]] &lt;=100, "51-100", IF(tbl_Customers[[#This Row],[account_length]] &lt;= 150, "101-150", "151+")))</f>
        <v>0-50</v>
      </c>
      <c r="Y185" t="str">
        <f>IF(tbl_Customers[[#This Row],[total_intl_charge]] &lt;= 3, "Low Charges", "High Charges")</f>
        <v>Low Charges</v>
      </c>
      <c r="Z185" t="str">
        <f>IF(tbl_Customers[[#This Row],[total_eve_calls]]&lt;=80,"Low Calls",
IF(tbl_Customers[[#This Row],[total_eve_calls]]&lt;=120,"Medium Calls","High Calls"))</f>
        <v>High Calls</v>
      </c>
      <c r="AA185" t="str">
        <f>IF(tbl_Customers[[#This Row],[total_eve_charge]]&lt;=15,"Low Charges",
IF(tbl_Customers[[#This Row],[total_eve_charge]]&lt;=20,"Medium Charges","High Charges"))</f>
        <v>High Charges</v>
      </c>
      <c r="AB1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5" t="str">
        <f>IF(tbl_Customers[[#This Row],[number_vmail_messages]] = 0, "No Usage", IF(tbl_Customers[[#This Row],[number_vmail_messages]] &lt;= 20, "Low Usage", IF(tbl_Customers[[#This Row],[number_vmail_messages]] &lt;= 40, "Medium Usgae", "High Usage")))</f>
        <v>No Usage</v>
      </c>
      <c r="AD185" t="str">
        <f>IF(tbl_Customers[[#This Row],[total_day_minutes]]&lt;=150,"Low Usage", IF(tbl_Customers[[#This Row],[total_day_minutes]]&lt;=200,"Medium Usage", IF(tbl_Customers[[#This Row],[total_day_minutes]]&lt;=250,"High Usage","Very High Usage")))</f>
        <v>Low Usage</v>
      </c>
      <c r="AE185" t="str">
        <f>IF(tbl_Customers[[#This Row],[total_intl_calls]]&lt;=5,"Low Calls", IF(tbl_Customers[[#This Row],[total_intl_calls]]&lt;=10, "Medium Calls", "High Calls"))</f>
        <v>Medium Calls</v>
      </c>
      <c r="AF1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5" s="36" t="str">
        <f>IF(tbl_Customers[[#This Row],[Churn_Risk_Score]]&gt;=10,"High Risk", IF(tbl_Customers[[#This Row],[Churn_Risk_Score]]&gt;=5,"Medium Risk","Low Risk"))</f>
        <v>Low Risk</v>
      </c>
    </row>
    <row r="186" spans="1:33" x14ac:dyDescent="0.35">
      <c r="A186">
        <v>185</v>
      </c>
      <c r="B186" t="s">
        <v>26</v>
      </c>
      <c r="C186">
        <v>88</v>
      </c>
      <c r="D186" t="s">
        <v>25</v>
      </c>
      <c r="E186" t="s">
        <v>22</v>
      </c>
      <c r="F186" t="s">
        <v>22</v>
      </c>
      <c r="G186">
        <v>0</v>
      </c>
      <c r="H186">
        <v>65.400000000000006</v>
      </c>
      <c r="I186">
        <v>97</v>
      </c>
      <c r="J186">
        <v>11.12</v>
      </c>
      <c r="K186">
        <v>168.2</v>
      </c>
      <c r="L186">
        <v>76</v>
      </c>
      <c r="M186">
        <v>14.3</v>
      </c>
      <c r="N186">
        <v>236</v>
      </c>
      <c r="O186">
        <v>113</v>
      </c>
      <c r="P186">
        <v>10.62</v>
      </c>
      <c r="Q186">
        <v>13.8</v>
      </c>
      <c r="R186">
        <v>1</v>
      </c>
      <c r="S186">
        <v>3.73</v>
      </c>
      <c r="T186">
        <v>2</v>
      </c>
      <c r="U186" t="s">
        <v>22</v>
      </c>
      <c r="V186">
        <f>IF(tbl_Customers[[#This Row],[churn]] = "yes", 1, 0)</f>
        <v>0</v>
      </c>
      <c r="W186" t="str">
        <f>IF(tbl_Customers[[#This Row],[number_customer_service_calls]] &lt;= 1, "0-1 Calls", IF(tbl_Customers[[#This Row],[number_customer_service_calls]] &lt;= 3, "2-3 Calls", IF(tbl_Customers[[#This Row],[number_customer_service_calls]] &lt;=5, "4-5 Calls", "6+ Calls")))</f>
        <v>2-3 Calls</v>
      </c>
      <c r="X186" t="str">
        <f>IF(tbl_Customers[[#This Row],[account_length]] &lt;= 50, "0-50", IF(tbl_Customers[[#This Row],[account_length]] &lt;=100, "51-100", IF(tbl_Customers[[#This Row],[account_length]] &lt;= 150, "101-150", "151+")))</f>
        <v>51-100</v>
      </c>
      <c r="Y186" t="str">
        <f>IF(tbl_Customers[[#This Row],[total_intl_charge]] &lt;= 3, "Low Charges", "High Charges")</f>
        <v>High Charges</v>
      </c>
      <c r="Z186" t="str">
        <f>IF(tbl_Customers[[#This Row],[total_eve_calls]]&lt;=80,"Low Calls",
IF(tbl_Customers[[#This Row],[total_eve_calls]]&lt;=120,"Medium Calls","High Calls"))</f>
        <v>Low Calls</v>
      </c>
      <c r="AA186" t="str">
        <f>IF(tbl_Customers[[#This Row],[total_eve_charge]]&lt;=15,"Low Charges",
IF(tbl_Customers[[#This Row],[total_eve_charge]]&lt;=20,"Medium Charges","High Charges"))</f>
        <v>Low Charges</v>
      </c>
      <c r="AB1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6" t="str">
        <f>IF(tbl_Customers[[#This Row],[number_vmail_messages]] = 0, "No Usage", IF(tbl_Customers[[#This Row],[number_vmail_messages]] &lt;= 20, "Low Usage", IF(tbl_Customers[[#This Row],[number_vmail_messages]] &lt;= 40, "Medium Usgae", "High Usage")))</f>
        <v>No Usage</v>
      </c>
      <c r="AD186" t="str">
        <f>IF(tbl_Customers[[#This Row],[total_day_minutes]]&lt;=150,"Low Usage", IF(tbl_Customers[[#This Row],[total_day_minutes]]&lt;=200,"Medium Usage", IF(tbl_Customers[[#This Row],[total_day_minutes]]&lt;=250,"High Usage","Very High Usage")))</f>
        <v>Low Usage</v>
      </c>
      <c r="AE186" t="str">
        <f>IF(tbl_Customers[[#This Row],[total_intl_calls]]&lt;=5,"Low Calls", IF(tbl_Customers[[#This Row],[total_intl_calls]]&lt;=10, "Medium Calls", "High Calls"))</f>
        <v>Low Calls</v>
      </c>
      <c r="AF1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6" s="36" t="str">
        <f>IF(tbl_Customers[[#This Row],[Churn_Risk_Score]]&gt;=10,"High Risk", IF(tbl_Customers[[#This Row],[Churn_Risk_Score]]&gt;=5,"Medium Risk","Low Risk"))</f>
        <v>Low Risk</v>
      </c>
    </row>
    <row r="187" spans="1:33" x14ac:dyDescent="0.35">
      <c r="A187">
        <v>186</v>
      </c>
      <c r="B187" t="s">
        <v>32</v>
      </c>
      <c r="C187">
        <v>65</v>
      </c>
      <c r="D187" t="s">
        <v>21</v>
      </c>
      <c r="E187" t="s">
        <v>22</v>
      </c>
      <c r="F187" t="s">
        <v>22</v>
      </c>
      <c r="G187">
        <v>0</v>
      </c>
      <c r="H187">
        <v>213.4</v>
      </c>
      <c r="I187">
        <v>111</v>
      </c>
      <c r="J187">
        <v>36.28</v>
      </c>
      <c r="K187">
        <v>234.5</v>
      </c>
      <c r="L187">
        <v>94</v>
      </c>
      <c r="M187">
        <v>19.93</v>
      </c>
      <c r="N187">
        <v>250.1</v>
      </c>
      <c r="O187">
        <v>123</v>
      </c>
      <c r="P187">
        <v>11.25</v>
      </c>
      <c r="Q187">
        <v>2.7</v>
      </c>
      <c r="R187">
        <v>4</v>
      </c>
      <c r="S187">
        <v>0.73</v>
      </c>
      <c r="T187">
        <v>1</v>
      </c>
      <c r="U187" t="s">
        <v>22</v>
      </c>
      <c r="V187">
        <f>IF(tbl_Customers[[#This Row],[churn]] = "yes", 1, 0)</f>
        <v>0</v>
      </c>
      <c r="W187" t="str">
        <f>IF(tbl_Customers[[#This Row],[number_customer_service_calls]] &lt;= 1, "0-1 Calls", IF(tbl_Customers[[#This Row],[number_customer_service_calls]] &lt;= 3, "2-3 Calls", IF(tbl_Customers[[#This Row],[number_customer_service_calls]] &lt;=5, "4-5 Calls", "6+ Calls")))</f>
        <v>0-1 Calls</v>
      </c>
      <c r="X187" t="str">
        <f>IF(tbl_Customers[[#This Row],[account_length]] &lt;= 50, "0-50", IF(tbl_Customers[[#This Row],[account_length]] &lt;=100, "51-100", IF(tbl_Customers[[#This Row],[account_length]] &lt;= 150, "101-150", "151+")))</f>
        <v>51-100</v>
      </c>
      <c r="Y187" t="str">
        <f>IF(tbl_Customers[[#This Row],[total_intl_charge]] &lt;= 3, "Low Charges", "High Charges")</f>
        <v>Low Charges</v>
      </c>
      <c r="Z187" t="str">
        <f>IF(tbl_Customers[[#This Row],[total_eve_calls]]&lt;=80,"Low Calls",
IF(tbl_Customers[[#This Row],[total_eve_calls]]&lt;=120,"Medium Calls","High Calls"))</f>
        <v>Medium Calls</v>
      </c>
      <c r="AA187" t="str">
        <f>IF(tbl_Customers[[#This Row],[total_eve_charge]]&lt;=15,"Low Charges",
IF(tbl_Customers[[#This Row],[total_eve_charge]]&lt;=20,"Medium Charges","High Charges"))</f>
        <v>Medium Charges</v>
      </c>
      <c r="AB1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7" t="str">
        <f>IF(tbl_Customers[[#This Row],[number_vmail_messages]] = 0, "No Usage", IF(tbl_Customers[[#This Row],[number_vmail_messages]] &lt;= 20, "Low Usage", IF(tbl_Customers[[#This Row],[number_vmail_messages]] &lt;= 40, "Medium Usgae", "High Usage")))</f>
        <v>No Usage</v>
      </c>
      <c r="AD187" t="str">
        <f>IF(tbl_Customers[[#This Row],[total_day_minutes]]&lt;=150,"Low Usage", IF(tbl_Customers[[#This Row],[total_day_minutes]]&lt;=200,"Medium Usage", IF(tbl_Customers[[#This Row],[total_day_minutes]]&lt;=250,"High Usage","Very High Usage")))</f>
        <v>High Usage</v>
      </c>
      <c r="AE187" t="str">
        <f>IF(tbl_Customers[[#This Row],[total_intl_calls]]&lt;=5,"Low Calls", IF(tbl_Customers[[#This Row],[total_intl_calls]]&lt;=10, "Medium Calls", "High Calls"))</f>
        <v>Low Calls</v>
      </c>
      <c r="AF1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7" s="36" t="str">
        <f>IF(tbl_Customers[[#This Row],[Churn_Risk_Score]]&gt;=10,"High Risk", IF(tbl_Customers[[#This Row],[Churn_Risk_Score]]&gt;=5,"Medium Risk","Low Risk"))</f>
        <v>Low Risk</v>
      </c>
    </row>
    <row r="188" spans="1:33" x14ac:dyDescent="0.35">
      <c r="A188">
        <v>187</v>
      </c>
      <c r="B188" t="s">
        <v>29</v>
      </c>
      <c r="C188">
        <v>123</v>
      </c>
      <c r="D188" t="s">
        <v>21</v>
      </c>
      <c r="E188" t="s">
        <v>22</v>
      </c>
      <c r="F188" t="s">
        <v>22</v>
      </c>
      <c r="G188">
        <v>0</v>
      </c>
      <c r="H188">
        <v>206.9</v>
      </c>
      <c r="I188">
        <v>85</v>
      </c>
      <c r="J188">
        <v>35.17</v>
      </c>
      <c r="K188">
        <v>244.7</v>
      </c>
      <c r="L188">
        <v>78</v>
      </c>
      <c r="M188">
        <v>20.8</v>
      </c>
      <c r="N188">
        <v>221.5</v>
      </c>
      <c r="O188">
        <v>136</v>
      </c>
      <c r="P188">
        <v>9.9700000000000006</v>
      </c>
      <c r="Q188">
        <v>7.7</v>
      </c>
      <c r="R188">
        <v>2</v>
      </c>
      <c r="S188">
        <v>2.08</v>
      </c>
      <c r="T188">
        <v>3</v>
      </c>
      <c r="U188" t="s">
        <v>22</v>
      </c>
      <c r="V188">
        <f>IF(tbl_Customers[[#This Row],[churn]] = "yes", 1, 0)</f>
        <v>0</v>
      </c>
      <c r="W188" t="str">
        <f>IF(tbl_Customers[[#This Row],[number_customer_service_calls]] &lt;= 1, "0-1 Calls", IF(tbl_Customers[[#This Row],[number_customer_service_calls]] &lt;= 3, "2-3 Calls", IF(tbl_Customers[[#This Row],[number_customer_service_calls]] &lt;=5, "4-5 Calls", "6+ Calls")))</f>
        <v>2-3 Calls</v>
      </c>
      <c r="X188" t="str">
        <f>IF(tbl_Customers[[#This Row],[account_length]] &lt;= 50, "0-50", IF(tbl_Customers[[#This Row],[account_length]] &lt;=100, "51-100", IF(tbl_Customers[[#This Row],[account_length]] &lt;= 150, "101-150", "151+")))</f>
        <v>101-150</v>
      </c>
      <c r="Y188" t="str">
        <f>IF(tbl_Customers[[#This Row],[total_intl_charge]] &lt;= 3, "Low Charges", "High Charges")</f>
        <v>Low Charges</v>
      </c>
      <c r="Z188" t="str">
        <f>IF(tbl_Customers[[#This Row],[total_eve_calls]]&lt;=80,"Low Calls",
IF(tbl_Customers[[#This Row],[total_eve_calls]]&lt;=120,"Medium Calls","High Calls"))</f>
        <v>Low Calls</v>
      </c>
      <c r="AA188" t="str">
        <f>IF(tbl_Customers[[#This Row],[total_eve_charge]]&lt;=15,"Low Charges",
IF(tbl_Customers[[#This Row],[total_eve_charge]]&lt;=20,"Medium Charges","High Charges"))</f>
        <v>High Charges</v>
      </c>
      <c r="AB1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8" t="str">
        <f>IF(tbl_Customers[[#This Row],[number_vmail_messages]] = 0, "No Usage", IF(tbl_Customers[[#This Row],[number_vmail_messages]] &lt;= 20, "Low Usage", IF(tbl_Customers[[#This Row],[number_vmail_messages]] &lt;= 40, "Medium Usgae", "High Usage")))</f>
        <v>No Usage</v>
      </c>
      <c r="AD188" t="str">
        <f>IF(tbl_Customers[[#This Row],[total_day_minutes]]&lt;=150,"Low Usage", IF(tbl_Customers[[#This Row],[total_day_minutes]]&lt;=200,"Medium Usage", IF(tbl_Customers[[#This Row],[total_day_minutes]]&lt;=250,"High Usage","Very High Usage")))</f>
        <v>High Usage</v>
      </c>
      <c r="AE188" t="str">
        <f>IF(tbl_Customers[[#This Row],[total_intl_calls]]&lt;=5,"Low Calls", IF(tbl_Customers[[#This Row],[total_intl_calls]]&lt;=10, "Medium Calls", "High Calls"))</f>
        <v>Low Calls</v>
      </c>
      <c r="AF1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8" s="36" t="str">
        <f>IF(tbl_Customers[[#This Row],[Churn_Risk_Score]]&gt;=10,"High Risk", IF(tbl_Customers[[#This Row],[Churn_Risk_Score]]&gt;=5,"Medium Risk","Low Risk"))</f>
        <v>Low Risk</v>
      </c>
    </row>
    <row r="189" spans="1:33" x14ac:dyDescent="0.35">
      <c r="A189">
        <v>188</v>
      </c>
      <c r="B189" t="s">
        <v>34</v>
      </c>
      <c r="C189">
        <v>126</v>
      </c>
      <c r="D189" t="s">
        <v>25</v>
      </c>
      <c r="E189" t="s">
        <v>22</v>
      </c>
      <c r="F189" t="s">
        <v>23</v>
      </c>
      <c r="G189">
        <v>27</v>
      </c>
      <c r="H189">
        <v>186.2</v>
      </c>
      <c r="I189">
        <v>78</v>
      </c>
      <c r="J189">
        <v>31.65</v>
      </c>
      <c r="K189">
        <v>189.6</v>
      </c>
      <c r="L189">
        <v>83</v>
      </c>
      <c r="M189">
        <v>16.12</v>
      </c>
      <c r="N189">
        <v>76.5</v>
      </c>
      <c r="O189">
        <v>139</v>
      </c>
      <c r="P189">
        <v>3.44</v>
      </c>
      <c r="Q189">
        <v>9.6</v>
      </c>
      <c r="R189">
        <v>3</v>
      </c>
      <c r="S189">
        <v>2.59</v>
      </c>
      <c r="T189">
        <v>2</v>
      </c>
      <c r="U189" t="s">
        <v>22</v>
      </c>
      <c r="V189">
        <f>IF(tbl_Customers[[#This Row],[churn]] = "yes", 1, 0)</f>
        <v>0</v>
      </c>
      <c r="W189" t="str">
        <f>IF(tbl_Customers[[#This Row],[number_customer_service_calls]] &lt;= 1, "0-1 Calls", IF(tbl_Customers[[#This Row],[number_customer_service_calls]] &lt;= 3, "2-3 Calls", IF(tbl_Customers[[#This Row],[number_customer_service_calls]] &lt;=5, "4-5 Calls", "6+ Calls")))</f>
        <v>2-3 Calls</v>
      </c>
      <c r="X189" t="str">
        <f>IF(tbl_Customers[[#This Row],[account_length]] &lt;= 50, "0-50", IF(tbl_Customers[[#This Row],[account_length]] &lt;=100, "51-100", IF(tbl_Customers[[#This Row],[account_length]] &lt;= 150, "101-150", "151+")))</f>
        <v>101-150</v>
      </c>
      <c r="Y189" t="str">
        <f>IF(tbl_Customers[[#This Row],[total_intl_charge]] &lt;= 3, "Low Charges", "High Charges")</f>
        <v>Low Charges</v>
      </c>
      <c r="Z189" t="str">
        <f>IF(tbl_Customers[[#This Row],[total_eve_calls]]&lt;=80,"Low Calls",
IF(tbl_Customers[[#This Row],[total_eve_calls]]&lt;=120,"Medium Calls","High Calls"))</f>
        <v>Medium Calls</v>
      </c>
      <c r="AA189" t="str">
        <f>IF(tbl_Customers[[#This Row],[total_eve_charge]]&lt;=15,"Low Charges",
IF(tbl_Customers[[#This Row],[total_eve_charge]]&lt;=20,"Medium Charges","High Charges"))</f>
        <v>Medium Charges</v>
      </c>
      <c r="AB1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9" t="str">
        <f>IF(tbl_Customers[[#This Row],[number_vmail_messages]] = 0, "No Usage", IF(tbl_Customers[[#This Row],[number_vmail_messages]] &lt;= 20, "Low Usage", IF(tbl_Customers[[#This Row],[number_vmail_messages]] &lt;= 40, "Medium Usgae", "High Usage")))</f>
        <v>Medium Usgae</v>
      </c>
      <c r="AD189" t="str">
        <f>IF(tbl_Customers[[#This Row],[total_day_minutes]]&lt;=150,"Low Usage", IF(tbl_Customers[[#This Row],[total_day_minutes]]&lt;=200,"Medium Usage", IF(tbl_Customers[[#This Row],[total_day_minutes]]&lt;=250,"High Usage","Very High Usage")))</f>
        <v>Medium Usage</v>
      </c>
      <c r="AE189" t="str">
        <f>IF(tbl_Customers[[#This Row],[total_intl_calls]]&lt;=5,"Low Calls", IF(tbl_Customers[[#This Row],[total_intl_calls]]&lt;=10, "Medium Calls", "High Calls"))</f>
        <v>Low Calls</v>
      </c>
      <c r="AF1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9" s="36" t="str">
        <f>IF(tbl_Customers[[#This Row],[Churn_Risk_Score]]&gt;=10,"High Risk", IF(tbl_Customers[[#This Row],[Churn_Risk_Score]]&gt;=5,"Medium Risk","Low Risk"))</f>
        <v>Low Risk</v>
      </c>
    </row>
    <row r="190" spans="1:33" x14ac:dyDescent="0.35">
      <c r="A190">
        <v>189</v>
      </c>
      <c r="B190" t="s">
        <v>65</v>
      </c>
      <c r="C190">
        <v>45</v>
      </c>
      <c r="D190" t="s">
        <v>21</v>
      </c>
      <c r="E190" t="s">
        <v>22</v>
      </c>
      <c r="F190" t="s">
        <v>23</v>
      </c>
      <c r="G190">
        <v>22</v>
      </c>
      <c r="H190">
        <v>196.6</v>
      </c>
      <c r="I190">
        <v>84</v>
      </c>
      <c r="J190">
        <v>33.42</v>
      </c>
      <c r="K190">
        <v>313.2</v>
      </c>
      <c r="L190">
        <v>92</v>
      </c>
      <c r="M190">
        <v>26.62</v>
      </c>
      <c r="N190">
        <v>163.30000000000001</v>
      </c>
      <c r="O190">
        <v>108</v>
      </c>
      <c r="P190">
        <v>7.35</v>
      </c>
      <c r="Q190">
        <v>11.9</v>
      </c>
      <c r="R190">
        <v>3</v>
      </c>
      <c r="S190">
        <v>3.21</v>
      </c>
      <c r="T190">
        <v>0</v>
      </c>
      <c r="U190" t="s">
        <v>22</v>
      </c>
      <c r="V190">
        <f>IF(tbl_Customers[[#This Row],[churn]] = "yes", 1, 0)</f>
        <v>0</v>
      </c>
      <c r="W190" t="str">
        <f>IF(tbl_Customers[[#This Row],[number_customer_service_calls]] &lt;= 1, "0-1 Calls", IF(tbl_Customers[[#This Row],[number_customer_service_calls]] &lt;= 3, "2-3 Calls", IF(tbl_Customers[[#This Row],[number_customer_service_calls]] &lt;=5, "4-5 Calls", "6+ Calls")))</f>
        <v>0-1 Calls</v>
      </c>
      <c r="X190" t="str">
        <f>IF(tbl_Customers[[#This Row],[account_length]] &lt;= 50, "0-50", IF(tbl_Customers[[#This Row],[account_length]] &lt;=100, "51-100", IF(tbl_Customers[[#This Row],[account_length]] &lt;= 150, "101-150", "151+")))</f>
        <v>0-50</v>
      </c>
      <c r="Y190" t="str">
        <f>IF(tbl_Customers[[#This Row],[total_intl_charge]] &lt;= 3, "Low Charges", "High Charges")</f>
        <v>High Charges</v>
      </c>
      <c r="Z190" t="str">
        <f>IF(tbl_Customers[[#This Row],[total_eve_calls]]&lt;=80,"Low Calls",
IF(tbl_Customers[[#This Row],[total_eve_calls]]&lt;=120,"Medium Calls","High Calls"))</f>
        <v>Medium Calls</v>
      </c>
      <c r="AA190" t="str">
        <f>IF(tbl_Customers[[#This Row],[total_eve_charge]]&lt;=15,"Low Charges",
IF(tbl_Customers[[#This Row],[total_eve_charge]]&lt;=20,"Medium Charges","High Charges"))</f>
        <v>High Charges</v>
      </c>
      <c r="AB1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0" t="str">
        <f>IF(tbl_Customers[[#This Row],[number_vmail_messages]] = 0, "No Usage", IF(tbl_Customers[[#This Row],[number_vmail_messages]] &lt;= 20, "Low Usage", IF(tbl_Customers[[#This Row],[number_vmail_messages]] &lt;= 40, "Medium Usgae", "High Usage")))</f>
        <v>Medium Usgae</v>
      </c>
      <c r="AD190" t="str">
        <f>IF(tbl_Customers[[#This Row],[total_day_minutes]]&lt;=150,"Low Usage", IF(tbl_Customers[[#This Row],[total_day_minutes]]&lt;=200,"Medium Usage", IF(tbl_Customers[[#This Row],[total_day_minutes]]&lt;=250,"High Usage","Very High Usage")))</f>
        <v>Medium Usage</v>
      </c>
      <c r="AE190" t="str">
        <f>IF(tbl_Customers[[#This Row],[total_intl_calls]]&lt;=5,"Low Calls", IF(tbl_Customers[[#This Row],[total_intl_calls]]&lt;=10, "Medium Calls", "High Calls"))</f>
        <v>Low Calls</v>
      </c>
      <c r="AF1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0" s="36" t="str">
        <f>IF(tbl_Customers[[#This Row],[Churn_Risk_Score]]&gt;=10,"High Risk", IF(tbl_Customers[[#This Row],[Churn_Risk_Score]]&gt;=5,"Medium Risk","Low Risk"))</f>
        <v>Low Risk</v>
      </c>
    </row>
    <row r="191" spans="1:33" x14ac:dyDescent="0.35">
      <c r="A191">
        <v>190</v>
      </c>
      <c r="B191" t="s">
        <v>49</v>
      </c>
      <c r="C191">
        <v>93</v>
      </c>
      <c r="D191" t="s">
        <v>25</v>
      </c>
      <c r="E191" t="s">
        <v>23</v>
      </c>
      <c r="F191" t="s">
        <v>22</v>
      </c>
      <c r="G191">
        <v>0</v>
      </c>
      <c r="H191">
        <v>312</v>
      </c>
      <c r="I191">
        <v>109</v>
      </c>
      <c r="J191">
        <v>53.04</v>
      </c>
      <c r="K191">
        <v>129.4</v>
      </c>
      <c r="L191">
        <v>100</v>
      </c>
      <c r="M191">
        <v>11</v>
      </c>
      <c r="N191">
        <v>217.6</v>
      </c>
      <c r="O191">
        <v>74</v>
      </c>
      <c r="P191">
        <v>9.7899999999999991</v>
      </c>
      <c r="Q191">
        <v>10.5</v>
      </c>
      <c r="R191">
        <v>2</v>
      </c>
      <c r="S191">
        <v>2.84</v>
      </c>
      <c r="T191">
        <v>0</v>
      </c>
      <c r="U191" t="s">
        <v>23</v>
      </c>
      <c r="V191">
        <f>IF(tbl_Customers[[#This Row],[churn]] = "yes", 1, 0)</f>
        <v>1</v>
      </c>
      <c r="W191" t="str">
        <f>IF(tbl_Customers[[#This Row],[number_customer_service_calls]] &lt;= 1, "0-1 Calls", IF(tbl_Customers[[#This Row],[number_customer_service_calls]] &lt;= 3, "2-3 Calls", IF(tbl_Customers[[#This Row],[number_customer_service_calls]] &lt;=5, "4-5 Calls", "6+ Calls")))</f>
        <v>0-1 Calls</v>
      </c>
      <c r="X191" t="str">
        <f>IF(tbl_Customers[[#This Row],[account_length]] &lt;= 50, "0-50", IF(tbl_Customers[[#This Row],[account_length]] &lt;=100, "51-100", IF(tbl_Customers[[#This Row],[account_length]] &lt;= 150, "101-150", "151+")))</f>
        <v>51-100</v>
      </c>
      <c r="Y191" t="str">
        <f>IF(tbl_Customers[[#This Row],[total_intl_charge]] &lt;= 3, "Low Charges", "High Charges")</f>
        <v>Low Charges</v>
      </c>
      <c r="Z191" t="str">
        <f>IF(tbl_Customers[[#This Row],[total_eve_calls]]&lt;=80,"Low Calls",
IF(tbl_Customers[[#This Row],[total_eve_calls]]&lt;=120,"Medium Calls","High Calls"))</f>
        <v>Medium Calls</v>
      </c>
      <c r="AA191" t="str">
        <f>IF(tbl_Customers[[#This Row],[total_eve_charge]]&lt;=15,"Low Charges",
IF(tbl_Customers[[#This Row],[total_eve_charge]]&lt;=20,"Medium Charges","High Charges"))</f>
        <v>Low Charges</v>
      </c>
      <c r="AB1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1" t="str">
        <f>IF(tbl_Customers[[#This Row],[number_vmail_messages]] = 0, "No Usage", IF(tbl_Customers[[#This Row],[number_vmail_messages]] &lt;= 20, "Low Usage", IF(tbl_Customers[[#This Row],[number_vmail_messages]] &lt;= 40, "Medium Usgae", "High Usage")))</f>
        <v>No Usage</v>
      </c>
      <c r="AD191" t="str">
        <f>IF(tbl_Customers[[#This Row],[total_day_minutes]]&lt;=150,"Low Usage", IF(tbl_Customers[[#This Row],[total_day_minutes]]&lt;=200,"Medium Usage", IF(tbl_Customers[[#This Row],[total_day_minutes]]&lt;=250,"High Usage","Very High Usage")))</f>
        <v>Very High Usage</v>
      </c>
      <c r="AE191" t="str">
        <f>IF(tbl_Customers[[#This Row],[total_intl_calls]]&lt;=5,"Low Calls", IF(tbl_Customers[[#This Row],[total_intl_calls]]&lt;=10, "Medium Calls", "High Calls"))</f>
        <v>Low Calls</v>
      </c>
      <c r="AF1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1" s="36" t="str">
        <f>IF(tbl_Customers[[#This Row],[Churn_Risk_Score]]&gt;=10,"High Risk", IF(tbl_Customers[[#This Row],[Churn_Risk_Score]]&gt;=5,"Medium Risk","Low Risk"))</f>
        <v>Medium Risk</v>
      </c>
    </row>
    <row r="192" spans="1:33" x14ac:dyDescent="0.35">
      <c r="A192">
        <v>191</v>
      </c>
      <c r="B192" t="s">
        <v>20</v>
      </c>
      <c r="C192">
        <v>63</v>
      </c>
      <c r="D192" t="s">
        <v>21</v>
      </c>
      <c r="E192" t="s">
        <v>23</v>
      </c>
      <c r="F192" t="s">
        <v>23</v>
      </c>
      <c r="G192">
        <v>36</v>
      </c>
      <c r="H192">
        <v>199</v>
      </c>
      <c r="I192">
        <v>110</v>
      </c>
      <c r="J192">
        <v>33.83</v>
      </c>
      <c r="K192">
        <v>291.3</v>
      </c>
      <c r="L192">
        <v>111</v>
      </c>
      <c r="M192">
        <v>24.76</v>
      </c>
      <c r="N192">
        <v>197.6</v>
      </c>
      <c r="O192">
        <v>92</v>
      </c>
      <c r="P192">
        <v>8.89</v>
      </c>
      <c r="Q192">
        <v>11</v>
      </c>
      <c r="R192">
        <v>6</v>
      </c>
      <c r="S192">
        <v>2.97</v>
      </c>
      <c r="T192">
        <v>1</v>
      </c>
      <c r="U192" t="s">
        <v>22</v>
      </c>
      <c r="V192">
        <f>IF(tbl_Customers[[#This Row],[churn]] = "yes", 1, 0)</f>
        <v>0</v>
      </c>
      <c r="W192" t="str">
        <f>IF(tbl_Customers[[#This Row],[number_customer_service_calls]] &lt;= 1, "0-1 Calls", IF(tbl_Customers[[#This Row],[number_customer_service_calls]] &lt;= 3, "2-3 Calls", IF(tbl_Customers[[#This Row],[number_customer_service_calls]] &lt;=5, "4-5 Calls", "6+ Calls")))</f>
        <v>0-1 Calls</v>
      </c>
      <c r="X192" t="str">
        <f>IF(tbl_Customers[[#This Row],[account_length]] &lt;= 50, "0-50", IF(tbl_Customers[[#This Row],[account_length]] &lt;=100, "51-100", IF(tbl_Customers[[#This Row],[account_length]] &lt;= 150, "101-150", "151+")))</f>
        <v>51-100</v>
      </c>
      <c r="Y192" t="str">
        <f>IF(tbl_Customers[[#This Row],[total_intl_charge]] &lt;= 3, "Low Charges", "High Charges")</f>
        <v>Low Charges</v>
      </c>
      <c r="Z192" t="str">
        <f>IF(tbl_Customers[[#This Row],[total_eve_calls]]&lt;=80,"Low Calls",
IF(tbl_Customers[[#This Row],[total_eve_calls]]&lt;=120,"Medium Calls","High Calls"))</f>
        <v>Medium Calls</v>
      </c>
      <c r="AA192" t="str">
        <f>IF(tbl_Customers[[#This Row],[total_eve_charge]]&lt;=15,"Low Charges",
IF(tbl_Customers[[#This Row],[total_eve_charge]]&lt;=20,"Medium Charges","High Charges"))</f>
        <v>High Charges</v>
      </c>
      <c r="AB1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2" t="str">
        <f>IF(tbl_Customers[[#This Row],[number_vmail_messages]] = 0, "No Usage", IF(tbl_Customers[[#This Row],[number_vmail_messages]] &lt;= 20, "Low Usage", IF(tbl_Customers[[#This Row],[number_vmail_messages]] &lt;= 40, "Medium Usgae", "High Usage")))</f>
        <v>Medium Usgae</v>
      </c>
      <c r="AD192" t="str">
        <f>IF(tbl_Customers[[#This Row],[total_day_minutes]]&lt;=150,"Low Usage", IF(tbl_Customers[[#This Row],[total_day_minutes]]&lt;=200,"Medium Usage", IF(tbl_Customers[[#This Row],[total_day_minutes]]&lt;=250,"High Usage","Very High Usage")))</f>
        <v>Medium Usage</v>
      </c>
      <c r="AE192" t="str">
        <f>IF(tbl_Customers[[#This Row],[total_intl_calls]]&lt;=5,"Low Calls", IF(tbl_Customers[[#This Row],[total_intl_calls]]&lt;=10, "Medium Calls", "High Calls"))</f>
        <v>Medium Calls</v>
      </c>
      <c r="AF1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2" s="36" t="str">
        <f>IF(tbl_Customers[[#This Row],[Churn_Risk_Score]]&gt;=10,"High Risk", IF(tbl_Customers[[#This Row],[Churn_Risk_Score]]&gt;=5,"Medium Risk","Low Risk"))</f>
        <v>Low Risk</v>
      </c>
    </row>
    <row r="193" spans="1:33" x14ac:dyDescent="0.35">
      <c r="A193">
        <v>192</v>
      </c>
      <c r="B193" t="s">
        <v>26</v>
      </c>
      <c r="C193">
        <v>100</v>
      </c>
      <c r="D193" t="s">
        <v>21</v>
      </c>
      <c r="E193" t="s">
        <v>22</v>
      </c>
      <c r="F193" t="s">
        <v>22</v>
      </c>
      <c r="G193">
        <v>0</v>
      </c>
      <c r="H193">
        <v>203.1</v>
      </c>
      <c r="I193">
        <v>96</v>
      </c>
      <c r="J193">
        <v>34.53</v>
      </c>
      <c r="K193">
        <v>217</v>
      </c>
      <c r="L193">
        <v>126</v>
      </c>
      <c r="M193">
        <v>18.45</v>
      </c>
      <c r="N193">
        <v>180.9</v>
      </c>
      <c r="O193">
        <v>122</v>
      </c>
      <c r="P193">
        <v>8.14</v>
      </c>
      <c r="Q193">
        <v>13.5</v>
      </c>
      <c r="R193">
        <v>2</v>
      </c>
      <c r="S193">
        <v>3.65</v>
      </c>
      <c r="T193">
        <v>3</v>
      </c>
      <c r="U193" t="s">
        <v>22</v>
      </c>
      <c r="V193">
        <f>IF(tbl_Customers[[#This Row],[churn]] = "yes", 1, 0)</f>
        <v>0</v>
      </c>
      <c r="W193" t="str">
        <f>IF(tbl_Customers[[#This Row],[number_customer_service_calls]] &lt;= 1, "0-1 Calls", IF(tbl_Customers[[#This Row],[number_customer_service_calls]] &lt;= 3, "2-3 Calls", IF(tbl_Customers[[#This Row],[number_customer_service_calls]] &lt;=5, "4-5 Calls", "6+ Calls")))</f>
        <v>2-3 Calls</v>
      </c>
      <c r="X193" t="str">
        <f>IF(tbl_Customers[[#This Row],[account_length]] &lt;= 50, "0-50", IF(tbl_Customers[[#This Row],[account_length]] &lt;=100, "51-100", IF(tbl_Customers[[#This Row],[account_length]] &lt;= 150, "101-150", "151+")))</f>
        <v>51-100</v>
      </c>
      <c r="Y193" t="str">
        <f>IF(tbl_Customers[[#This Row],[total_intl_charge]] &lt;= 3, "Low Charges", "High Charges")</f>
        <v>High Charges</v>
      </c>
      <c r="Z193" t="str">
        <f>IF(tbl_Customers[[#This Row],[total_eve_calls]]&lt;=80,"Low Calls",
IF(tbl_Customers[[#This Row],[total_eve_calls]]&lt;=120,"Medium Calls","High Calls"))</f>
        <v>High Calls</v>
      </c>
      <c r="AA193" t="str">
        <f>IF(tbl_Customers[[#This Row],[total_eve_charge]]&lt;=15,"Low Charges",
IF(tbl_Customers[[#This Row],[total_eve_charge]]&lt;=20,"Medium Charges","High Charges"))</f>
        <v>Medium Charges</v>
      </c>
      <c r="AB1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3" t="str">
        <f>IF(tbl_Customers[[#This Row],[number_vmail_messages]] = 0, "No Usage", IF(tbl_Customers[[#This Row],[number_vmail_messages]] &lt;= 20, "Low Usage", IF(tbl_Customers[[#This Row],[number_vmail_messages]] &lt;= 40, "Medium Usgae", "High Usage")))</f>
        <v>No Usage</v>
      </c>
      <c r="AD193" t="str">
        <f>IF(tbl_Customers[[#This Row],[total_day_minutes]]&lt;=150,"Low Usage", IF(tbl_Customers[[#This Row],[total_day_minutes]]&lt;=200,"Medium Usage", IF(tbl_Customers[[#This Row],[total_day_minutes]]&lt;=250,"High Usage","Very High Usage")))</f>
        <v>High Usage</v>
      </c>
      <c r="AE193" t="str">
        <f>IF(tbl_Customers[[#This Row],[total_intl_calls]]&lt;=5,"Low Calls", IF(tbl_Customers[[#This Row],[total_intl_calls]]&lt;=10, "Medium Calls", "High Calls"))</f>
        <v>Low Calls</v>
      </c>
      <c r="AF1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3" s="36" t="str">
        <f>IF(tbl_Customers[[#This Row],[Churn_Risk_Score]]&gt;=10,"High Risk", IF(tbl_Customers[[#This Row],[Churn_Risk_Score]]&gt;=5,"Medium Risk","Low Risk"))</f>
        <v>Low Risk</v>
      </c>
    </row>
    <row r="194" spans="1:33" x14ac:dyDescent="0.35">
      <c r="A194">
        <v>193</v>
      </c>
      <c r="B194" t="s">
        <v>62</v>
      </c>
      <c r="C194">
        <v>53</v>
      </c>
      <c r="D194" t="s">
        <v>21</v>
      </c>
      <c r="E194" t="s">
        <v>22</v>
      </c>
      <c r="F194" t="s">
        <v>22</v>
      </c>
      <c r="G194">
        <v>0</v>
      </c>
      <c r="H194">
        <v>168.8</v>
      </c>
      <c r="I194">
        <v>97</v>
      </c>
      <c r="J194">
        <v>28.7</v>
      </c>
      <c r="K194">
        <v>220.3</v>
      </c>
      <c r="L194">
        <v>87</v>
      </c>
      <c r="M194">
        <v>18.73</v>
      </c>
      <c r="N194">
        <v>154.30000000000001</v>
      </c>
      <c r="O194">
        <v>113</v>
      </c>
      <c r="P194">
        <v>6.94</v>
      </c>
      <c r="Q194">
        <v>10.9</v>
      </c>
      <c r="R194">
        <v>2</v>
      </c>
      <c r="S194">
        <v>2.94</v>
      </c>
      <c r="T194">
        <v>0</v>
      </c>
      <c r="U194" t="s">
        <v>22</v>
      </c>
      <c r="V194">
        <f>IF(tbl_Customers[[#This Row],[churn]] = "yes", 1, 0)</f>
        <v>0</v>
      </c>
      <c r="W194" t="str">
        <f>IF(tbl_Customers[[#This Row],[number_customer_service_calls]] &lt;= 1, "0-1 Calls", IF(tbl_Customers[[#This Row],[number_customer_service_calls]] &lt;= 3, "2-3 Calls", IF(tbl_Customers[[#This Row],[number_customer_service_calls]] &lt;=5, "4-5 Calls", "6+ Calls")))</f>
        <v>0-1 Calls</v>
      </c>
      <c r="X194" t="str">
        <f>IF(tbl_Customers[[#This Row],[account_length]] &lt;= 50, "0-50", IF(tbl_Customers[[#This Row],[account_length]] &lt;=100, "51-100", IF(tbl_Customers[[#This Row],[account_length]] &lt;= 150, "101-150", "151+")))</f>
        <v>51-100</v>
      </c>
      <c r="Y194" t="str">
        <f>IF(tbl_Customers[[#This Row],[total_intl_charge]] &lt;= 3, "Low Charges", "High Charges")</f>
        <v>Low Charges</v>
      </c>
      <c r="Z194" t="str">
        <f>IF(tbl_Customers[[#This Row],[total_eve_calls]]&lt;=80,"Low Calls",
IF(tbl_Customers[[#This Row],[total_eve_calls]]&lt;=120,"Medium Calls","High Calls"))</f>
        <v>Medium Calls</v>
      </c>
      <c r="AA194" t="str">
        <f>IF(tbl_Customers[[#This Row],[total_eve_charge]]&lt;=15,"Low Charges",
IF(tbl_Customers[[#This Row],[total_eve_charge]]&lt;=20,"Medium Charges","High Charges"))</f>
        <v>Medium Charges</v>
      </c>
      <c r="AB1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 t="str">
        <f>IF(tbl_Customers[[#This Row],[number_vmail_messages]] = 0, "No Usage", IF(tbl_Customers[[#This Row],[number_vmail_messages]] &lt;= 20, "Low Usage", IF(tbl_Customers[[#This Row],[number_vmail_messages]] &lt;= 40, "Medium Usgae", "High Usage")))</f>
        <v>No Usage</v>
      </c>
      <c r="AD194" t="str">
        <f>IF(tbl_Customers[[#This Row],[total_day_minutes]]&lt;=150,"Low Usage", IF(tbl_Customers[[#This Row],[total_day_minutes]]&lt;=200,"Medium Usage", IF(tbl_Customers[[#This Row],[total_day_minutes]]&lt;=250,"High Usage","Very High Usage")))</f>
        <v>Medium Usage</v>
      </c>
      <c r="AE194" t="str">
        <f>IF(tbl_Customers[[#This Row],[total_intl_calls]]&lt;=5,"Low Calls", IF(tbl_Customers[[#This Row],[total_intl_calls]]&lt;=10, "Medium Calls", "High Calls"))</f>
        <v>Low Calls</v>
      </c>
      <c r="AF1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4" s="36" t="str">
        <f>IF(tbl_Customers[[#This Row],[Churn_Risk_Score]]&gt;=10,"High Risk", IF(tbl_Customers[[#This Row],[Churn_Risk_Score]]&gt;=5,"Medium Risk","Low Risk"))</f>
        <v>Low Risk</v>
      </c>
    </row>
    <row r="195" spans="1:33" x14ac:dyDescent="0.35">
      <c r="A195">
        <v>194</v>
      </c>
      <c r="B195" t="s">
        <v>37</v>
      </c>
      <c r="C195">
        <v>92</v>
      </c>
      <c r="D195" t="s">
        <v>21</v>
      </c>
      <c r="E195" t="s">
        <v>23</v>
      </c>
      <c r="F195" t="s">
        <v>22</v>
      </c>
      <c r="G195">
        <v>0</v>
      </c>
      <c r="H195">
        <v>173.1</v>
      </c>
      <c r="I195">
        <v>140</v>
      </c>
      <c r="J195">
        <v>29.43</v>
      </c>
      <c r="K195">
        <v>240.3</v>
      </c>
      <c r="L195">
        <v>105</v>
      </c>
      <c r="M195">
        <v>20.43</v>
      </c>
      <c r="N195">
        <v>233.2</v>
      </c>
      <c r="O195">
        <v>117</v>
      </c>
      <c r="P195">
        <v>10.49</v>
      </c>
      <c r="Q195">
        <v>9</v>
      </c>
      <c r="R195">
        <v>5</v>
      </c>
      <c r="S195">
        <v>2.4300000000000002</v>
      </c>
      <c r="T195">
        <v>1</v>
      </c>
      <c r="U195" t="s">
        <v>22</v>
      </c>
      <c r="V195">
        <f>IF(tbl_Customers[[#This Row],[churn]] = "yes", 1, 0)</f>
        <v>0</v>
      </c>
      <c r="W195" t="str">
        <f>IF(tbl_Customers[[#This Row],[number_customer_service_calls]] &lt;= 1, "0-1 Calls", IF(tbl_Customers[[#This Row],[number_customer_service_calls]] &lt;= 3, "2-3 Calls", IF(tbl_Customers[[#This Row],[number_customer_service_calls]] &lt;=5, "4-5 Calls", "6+ Calls")))</f>
        <v>0-1 Calls</v>
      </c>
      <c r="X195" t="str">
        <f>IF(tbl_Customers[[#This Row],[account_length]] &lt;= 50, "0-50", IF(tbl_Customers[[#This Row],[account_length]] &lt;=100, "51-100", IF(tbl_Customers[[#This Row],[account_length]] &lt;= 150, "101-150", "151+")))</f>
        <v>51-100</v>
      </c>
      <c r="Y195" t="str">
        <f>IF(tbl_Customers[[#This Row],[total_intl_charge]] &lt;= 3, "Low Charges", "High Charges")</f>
        <v>Low Charges</v>
      </c>
      <c r="Z195" t="str">
        <f>IF(tbl_Customers[[#This Row],[total_eve_calls]]&lt;=80,"Low Calls",
IF(tbl_Customers[[#This Row],[total_eve_calls]]&lt;=120,"Medium Calls","High Calls"))</f>
        <v>Medium Calls</v>
      </c>
      <c r="AA195" t="str">
        <f>IF(tbl_Customers[[#This Row],[total_eve_charge]]&lt;=15,"Low Charges",
IF(tbl_Customers[[#This Row],[total_eve_charge]]&lt;=20,"Medium Charges","High Charges"))</f>
        <v>High Charges</v>
      </c>
      <c r="AB1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5" t="str">
        <f>IF(tbl_Customers[[#This Row],[number_vmail_messages]] = 0, "No Usage", IF(tbl_Customers[[#This Row],[number_vmail_messages]] &lt;= 20, "Low Usage", IF(tbl_Customers[[#This Row],[number_vmail_messages]] &lt;= 40, "Medium Usgae", "High Usage")))</f>
        <v>No Usage</v>
      </c>
      <c r="AD195" t="str">
        <f>IF(tbl_Customers[[#This Row],[total_day_minutes]]&lt;=150,"Low Usage", IF(tbl_Customers[[#This Row],[total_day_minutes]]&lt;=200,"Medium Usage", IF(tbl_Customers[[#This Row],[total_day_minutes]]&lt;=250,"High Usage","Very High Usage")))</f>
        <v>Medium Usage</v>
      </c>
      <c r="AE195" t="str">
        <f>IF(tbl_Customers[[#This Row],[total_intl_calls]]&lt;=5,"Low Calls", IF(tbl_Customers[[#This Row],[total_intl_calls]]&lt;=10, "Medium Calls", "High Calls"))</f>
        <v>Low Calls</v>
      </c>
      <c r="AF1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5" s="36" t="str">
        <f>IF(tbl_Customers[[#This Row],[Churn_Risk_Score]]&gt;=10,"High Risk", IF(tbl_Customers[[#This Row],[Churn_Risk_Score]]&gt;=5,"Medium Risk","Low Risk"))</f>
        <v>Low Risk</v>
      </c>
    </row>
    <row r="196" spans="1:33" x14ac:dyDescent="0.35">
      <c r="A196">
        <v>195</v>
      </c>
      <c r="B196" t="s">
        <v>60</v>
      </c>
      <c r="C196">
        <v>139</v>
      </c>
      <c r="D196" t="s">
        <v>28</v>
      </c>
      <c r="E196" t="s">
        <v>22</v>
      </c>
      <c r="F196" t="s">
        <v>22</v>
      </c>
      <c r="G196">
        <v>0</v>
      </c>
      <c r="H196">
        <v>134.4</v>
      </c>
      <c r="I196">
        <v>106</v>
      </c>
      <c r="J196">
        <v>22.85</v>
      </c>
      <c r="K196">
        <v>211.3</v>
      </c>
      <c r="L196">
        <v>98</v>
      </c>
      <c r="M196">
        <v>17.96</v>
      </c>
      <c r="N196">
        <v>193.6</v>
      </c>
      <c r="O196">
        <v>125</v>
      </c>
      <c r="P196">
        <v>8.7100000000000009</v>
      </c>
      <c r="Q196">
        <v>10.199999999999999</v>
      </c>
      <c r="R196">
        <v>2</v>
      </c>
      <c r="S196">
        <v>2.75</v>
      </c>
      <c r="T196">
        <v>5</v>
      </c>
      <c r="U196" t="s">
        <v>23</v>
      </c>
      <c r="V196">
        <f>IF(tbl_Customers[[#This Row],[churn]] = "yes", 1, 0)</f>
        <v>1</v>
      </c>
      <c r="W196" t="str">
        <f>IF(tbl_Customers[[#This Row],[number_customer_service_calls]] &lt;= 1, "0-1 Calls", IF(tbl_Customers[[#This Row],[number_customer_service_calls]] &lt;= 3, "2-3 Calls", IF(tbl_Customers[[#This Row],[number_customer_service_calls]] &lt;=5, "4-5 Calls", "6+ Calls")))</f>
        <v>4-5 Calls</v>
      </c>
      <c r="X196" t="str">
        <f>IF(tbl_Customers[[#This Row],[account_length]] &lt;= 50, "0-50", IF(tbl_Customers[[#This Row],[account_length]] &lt;=100, "51-100", IF(tbl_Customers[[#This Row],[account_length]] &lt;= 150, "101-150", "151+")))</f>
        <v>101-150</v>
      </c>
      <c r="Y196" t="str">
        <f>IF(tbl_Customers[[#This Row],[total_intl_charge]] &lt;= 3, "Low Charges", "High Charges")</f>
        <v>Low Charges</v>
      </c>
      <c r="Z196" t="str">
        <f>IF(tbl_Customers[[#This Row],[total_eve_calls]]&lt;=80,"Low Calls",
IF(tbl_Customers[[#This Row],[total_eve_calls]]&lt;=120,"Medium Calls","High Calls"))</f>
        <v>Medium Calls</v>
      </c>
      <c r="AA196" t="str">
        <f>IF(tbl_Customers[[#This Row],[total_eve_charge]]&lt;=15,"Low Charges",
IF(tbl_Customers[[#This Row],[total_eve_charge]]&lt;=20,"Medium Charges","High Charges"))</f>
        <v>Medium Charges</v>
      </c>
      <c r="AB1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6" t="str">
        <f>IF(tbl_Customers[[#This Row],[number_vmail_messages]] = 0, "No Usage", IF(tbl_Customers[[#This Row],[number_vmail_messages]] &lt;= 20, "Low Usage", IF(tbl_Customers[[#This Row],[number_vmail_messages]] &lt;= 40, "Medium Usgae", "High Usage")))</f>
        <v>No Usage</v>
      </c>
      <c r="AD196" t="str">
        <f>IF(tbl_Customers[[#This Row],[total_day_minutes]]&lt;=150,"Low Usage", IF(tbl_Customers[[#This Row],[total_day_minutes]]&lt;=200,"Medium Usage", IF(tbl_Customers[[#This Row],[total_day_minutes]]&lt;=250,"High Usage","Very High Usage")))</f>
        <v>Low Usage</v>
      </c>
      <c r="AE196" t="str">
        <f>IF(tbl_Customers[[#This Row],[total_intl_calls]]&lt;=5,"Low Calls", IF(tbl_Customers[[#This Row],[total_intl_calls]]&lt;=10, "Medium Calls", "High Calls"))</f>
        <v>Low Calls</v>
      </c>
      <c r="AF1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6" s="36" t="str">
        <f>IF(tbl_Customers[[#This Row],[Churn_Risk_Score]]&gt;=10,"High Risk", IF(tbl_Customers[[#This Row],[Churn_Risk_Score]]&gt;=5,"Medium Risk","Low Risk"))</f>
        <v>Medium Risk</v>
      </c>
    </row>
    <row r="197" spans="1:33" x14ac:dyDescent="0.35">
      <c r="A197">
        <v>196</v>
      </c>
      <c r="B197" t="s">
        <v>57</v>
      </c>
      <c r="C197">
        <v>110</v>
      </c>
      <c r="D197" t="s">
        <v>25</v>
      </c>
      <c r="E197" t="s">
        <v>22</v>
      </c>
      <c r="F197" t="s">
        <v>23</v>
      </c>
      <c r="G197">
        <v>40</v>
      </c>
      <c r="H197">
        <v>202.6</v>
      </c>
      <c r="I197">
        <v>103</v>
      </c>
      <c r="J197">
        <v>34.44</v>
      </c>
      <c r="K197">
        <v>118.8</v>
      </c>
      <c r="L197">
        <v>128</v>
      </c>
      <c r="M197">
        <v>10.1</v>
      </c>
      <c r="N197">
        <v>234.9</v>
      </c>
      <c r="O197">
        <v>98</v>
      </c>
      <c r="P197">
        <v>10.57</v>
      </c>
      <c r="Q197">
        <v>9</v>
      </c>
      <c r="R197">
        <v>9</v>
      </c>
      <c r="S197">
        <v>2.4300000000000002</v>
      </c>
      <c r="T197">
        <v>2</v>
      </c>
      <c r="U197" t="s">
        <v>22</v>
      </c>
      <c r="V197">
        <f>IF(tbl_Customers[[#This Row],[churn]] = "yes", 1, 0)</f>
        <v>0</v>
      </c>
      <c r="W197" t="str">
        <f>IF(tbl_Customers[[#This Row],[number_customer_service_calls]] &lt;= 1, "0-1 Calls", IF(tbl_Customers[[#This Row],[number_customer_service_calls]] &lt;= 3, "2-3 Calls", IF(tbl_Customers[[#This Row],[number_customer_service_calls]] &lt;=5, "4-5 Calls", "6+ Calls")))</f>
        <v>2-3 Calls</v>
      </c>
      <c r="X197" t="str">
        <f>IF(tbl_Customers[[#This Row],[account_length]] &lt;= 50, "0-50", IF(tbl_Customers[[#This Row],[account_length]] &lt;=100, "51-100", IF(tbl_Customers[[#This Row],[account_length]] &lt;= 150, "101-150", "151+")))</f>
        <v>101-150</v>
      </c>
      <c r="Y197" t="str">
        <f>IF(tbl_Customers[[#This Row],[total_intl_charge]] &lt;= 3, "Low Charges", "High Charges")</f>
        <v>Low Charges</v>
      </c>
      <c r="Z197" t="str">
        <f>IF(tbl_Customers[[#This Row],[total_eve_calls]]&lt;=80,"Low Calls",
IF(tbl_Customers[[#This Row],[total_eve_calls]]&lt;=120,"Medium Calls","High Calls"))</f>
        <v>High Calls</v>
      </c>
      <c r="AA197" t="str">
        <f>IF(tbl_Customers[[#This Row],[total_eve_charge]]&lt;=15,"Low Charges",
IF(tbl_Customers[[#This Row],[total_eve_charge]]&lt;=20,"Medium Charges","High Charges"))</f>
        <v>Low Charges</v>
      </c>
      <c r="AB1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7" t="str">
        <f>IF(tbl_Customers[[#This Row],[number_vmail_messages]] = 0, "No Usage", IF(tbl_Customers[[#This Row],[number_vmail_messages]] &lt;= 20, "Low Usage", IF(tbl_Customers[[#This Row],[number_vmail_messages]] &lt;= 40, "Medium Usgae", "High Usage")))</f>
        <v>Medium Usgae</v>
      </c>
      <c r="AD197" t="str">
        <f>IF(tbl_Customers[[#This Row],[total_day_minutes]]&lt;=150,"Low Usage", IF(tbl_Customers[[#This Row],[total_day_minutes]]&lt;=200,"Medium Usage", IF(tbl_Customers[[#This Row],[total_day_minutes]]&lt;=250,"High Usage","Very High Usage")))</f>
        <v>High Usage</v>
      </c>
      <c r="AE197" t="str">
        <f>IF(tbl_Customers[[#This Row],[total_intl_calls]]&lt;=5,"Low Calls", IF(tbl_Customers[[#This Row],[total_intl_calls]]&lt;=10, "Medium Calls", "High Calls"))</f>
        <v>Medium Calls</v>
      </c>
      <c r="AF1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7" s="36" t="str">
        <f>IF(tbl_Customers[[#This Row],[Churn_Risk_Score]]&gt;=10,"High Risk", IF(tbl_Customers[[#This Row],[Churn_Risk_Score]]&gt;=5,"Medium Risk","Low Risk"))</f>
        <v>Low Risk</v>
      </c>
    </row>
    <row r="198" spans="1:33" x14ac:dyDescent="0.35">
      <c r="A198">
        <v>197</v>
      </c>
      <c r="B198" t="s">
        <v>72</v>
      </c>
      <c r="C198">
        <v>110</v>
      </c>
      <c r="D198" t="s">
        <v>25</v>
      </c>
      <c r="E198" t="s">
        <v>22</v>
      </c>
      <c r="F198" t="s">
        <v>22</v>
      </c>
      <c r="G198">
        <v>0</v>
      </c>
      <c r="H198">
        <v>74.5</v>
      </c>
      <c r="I198">
        <v>117</v>
      </c>
      <c r="J198">
        <v>12.67</v>
      </c>
      <c r="K198">
        <v>200.8</v>
      </c>
      <c r="L198">
        <v>98</v>
      </c>
      <c r="M198">
        <v>17.07</v>
      </c>
      <c r="N198">
        <v>192.2</v>
      </c>
      <c r="O198">
        <v>101</v>
      </c>
      <c r="P198">
        <v>8.65</v>
      </c>
      <c r="Q198">
        <v>9.8000000000000007</v>
      </c>
      <c r="R198">
        <v>7</v>
      </c>
      <c r="S198">
        <v>2.65</v>
      </c>
      <c r="T198">
        <v>3</v>
      </c>
      <c r="U198" t="s">
        <v>22</v>
      </c>
      <c r="V198">
        <f>IF(tbl_Customers[[#This Row],[churn]] = "yes", 1, 0)</f>
        <v>0</v>
      </c>
      <c r="W198" t="str">
        <f>IF(tbl_Customers[[#This Row],[number_customer_service_calls]] &lt;= 1, "0-1 Calls", IF(tbl_Customers[[#This Row],[number_customer_service_calls]] &lt;= 3, "2-3 Calls", IF(tbl_Customers[[#This Row],[number_customer_service_calls]] &lt;=5, "4-5 Calls", "6+ Calls")))</f>
        <v>2-3 Calls</v>
      </c>
      <c r="X198" t="str">
        <f>IF(tbl_Customers[[#This Row],[account_length]] &lt;= 50, "0-50", IF(tbl_Customers[[#This Row],[account_length]] &lt;=100, "51-100", IF(tbl_Customers[[#This Row],[account_length]] &lt;= 150, "101-150", "151+")))</f>
        <v>101-150</v>
      </c>
      <c r="Y198" t="str">
        <f>IF(tbl_Customers[[#This Row],[total_intl_charge]] &lt;= 3, "Low Charges", "High Charges")</f>
        <v>Low Charges</v>
      </c>
      <c r="Z198" t="str">
        <f>IF(tbl_Customers[[#This Row],[total_eve_calls]]&lt;=80,"Low Calls",
IF(tbl_Customers[[#This Row],[total_eve_calls]]&lt;=120,"Medium Calls","High Calls"))</f>
        <v>Medium Calls</v>
      </c>
      <c r="AA198" t="str">
        <f>IF(tbl_Customers[[#This Row],[total_eve_charge]]&lt;=15,"Low Charges",
IF(tbl_Customers[[#This Row],[total_eve_charge]]&lt;=20,"Medium Charges","High Charges"))</f>
        <v>Medium Charges</v>
      </c>
      <c r="AB1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8" t="str">
        <f>IF(tbl_Customers[[#This Row],[number_vmail_messages]] = 0, "No Usage", IF(tbl_Customers[[#This Row],[number_vmail_messages]] &lt;= 20, "Low Usage", IF(tbl_Customers[[#This Row],[number_vmail_messages]] &lt;= 40, "Medium Usgae", "High Usage")))</f>
        <v>No Usage</v>
      </c>
      <c r="AD198" t="str">
        <f>IF(tbl_Customers[[#This Row],[total_day_minutes]]&lt;=150,"Low Usage", IF(tbl_Customers[[#This Row],[total_day_minutes]]&lt;=200,"Medium Usage", IF(tbl_Customers[[#This Row],[total_day_minutes]]&lt;=250,"High Usage","Very High Usage")))</f>
        <v>Low Usage</v>
      </c>
      <c r="AE198" t="str">
        <f>IF(tbl_Customers[[#This Row],[total_intl_calls]]&lt;=5,"Low Calls", IF(tbl_Customers[[#This Row],[total_intl_calls]]&lt;=10, "Medium Calls", "High Calls"))</f>
        <v>Medium Calls</v>
      </c>
      <c r="AF1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8" s="36" t="str">
        <f>IF(tbl_Customers[[#This Row],[Churn_Risk_Score]]&gt;=10,"High Risk", IF(tbl_Customers[[#This Row],[Churn_Risk_Score]]&gt;=5,"Medium Risk","Low Risk"))</f>
        <v>Low Risk</v>
      </c>
    </row>
    <row r="199" spans="1:33" x14ac:dyDescent="0.35">
      <c r="A199">
        <v>198</v>
      </c>
      <c r="B199" t="s">
        <v>44</v>
      </c>
      <c r="C199">
        <v>215</v>
      </c>
      <c r="D199" t="s">
        <v>28</v>
      </c>
      <c r="E199" t="s">
        <v>22</v>
      </c>
      <c r="F199" t="s">
        <v>22</v>
      </c>
      <c r="G199">
        <v>0</v>
      </c>
      <c r="H199">
        <v>83.6</v>
      </c>
      <c r="I199">
        <v>148</v>
      </c>
      <c r="J199">
        <v>14.21</v>
      </c>
      <c r="K199">
        <v>120.9</v>
      </c>
      <c r="L199">
        <v>91</v>
      </c>
      <c r="M199">
        <v>10.28</v>
      </c>
      <c r="N199">
        <v>226.6</v>
      </c>
      <c r="O199">
        <v>110</v>
      </c>
      <c r="P199">
        <v>10.199999999999999</v>
      </c>
      <c r="Q199">
        <v>10.7</v>
      </c>
      <c r="R199">
        <v>9</v>
      </c>
      <c r="S199">
        <v>2.89</v>
      </c>
      <c r="T199">
        <v>0</v>
      </c>
      <c r="U199" t="s">
        <v>22</v>
      </c>
      <c r="V199">
        <f>IF(tbl_Customers[[#This Row],[churn]] = "yes", 1, 0)</f>
        <v>0</v>
      </c>
      <c r="W199" t="str">
        <f>IF(tbl_Customers[[#This Row],[number_customer_service_calls]] &lt;= 1, "0-1 Calls", IF(tbl_Customers[[#This Row],[number_customer_service_calls]] &lt;= 3, "2-3 Calls", IF(tbl_Customers[[#This Row],[number_customer_service_calls]] &lt;=5, "4-5 Calls", "6+ Calls")))</f>
        <v>0-1 Calls</v>
      </c>
      <c r="X199" t="str">
        <f>IF(tbl_Customers[[#This Row],[account_length]] &lt;= 50, "0-50", IF(tbl_Customers[[#This Row],[account_length]] &lt;=100, "51-100", IF(tbl_Customers[[#This Row],[account_length]] &lt;= 150, "101-150", "151+")))</f>
        <v>151+</v>
      </c>
      <c r="Y199" t="str">
        <f>IF(tbl_Customers[[#This Row],[total_intl_charge]] &lt;= 3, "Low Charges", "High Charges")</f>
        <v>Low Charges</v>
      </c>
      <c r="Z199" t="str">
        <f>IF(tbl_Customers[[#This Row],[total_eve_calls]]&lt;=80,"Low Calls",
IF(tbl_Customers[[#This Row],[total_eve_calls]]&lt;=120,"Medium Calls","High Calls"))</f>
        <v>Medium Calls</v>
      </c>
      <c r="AA199" t="str">
        <f>IF(tbl_Customers[[#This Row],[total_eve_charge]]&lt;=15,"Low Charges",
IF(tbl_Customers[[#This Row],[total_eve_charge]]&lt;=20,"Medium Charges","High Charges"))</f>
        <v>Low Charges</v>
      </c>
      <c r="AB1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9" t="str">
        <f>IF(tbl_Customers[[#This Row],[number_vmail_messages]] = 0, "No Usage", IF(tbl_Customers[[#This Row],[number_vmail_messages]] &lt;= 20, "Low Usage", IF(tbl_Customers[[#This Row],[number_vmail_messages]] &lt;= 40, "Medium Usgae", "High Usage")))</f>
        <v>No Usage</v>
      </c>
      <c r="AD199" t="str">
        <f>IF(tbl_Customers[[#This Row],[total_day_minutes]]&lt;=150,"Low Usage", IF(tbl_Customers[[#This Row],[total_day_minutes]]&lt;=200,"Medium Usage", IF(tbl_Customers[[#This Row],[total_day_minutes]]&lt;=250,"High Usage","Very High Usage")))</f>
        <v>Low Usage</v>
      </c>
      <c r="AE199" t="str">
        <f>IF(tbl_Customers[[#This Row],[total_intl_calls]]&lt;=5,"Low Calls", IF(tbl_Customers[[#This Row],[total_intl_calls]]&lt;=10, "Medium Calls", "High Calls"))</f>
        <v>Medium Calls</v>
      </c>
      <c r="AF1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9" s="36" t="str">
        <f>IF(tbl_Customers[[#This Row],[Churn_Risk_Score]]&gt;=10,"High Risk", IF(tbl_Customers[[#This Row],[Churn_Risk_Score]]&gt;=5,"Medium Risk","Low Risk"))</f>
        <v>Low Risk</v>
      </c>
    </row>
    <row r="200" spans="1:33" x14ac:dyDescent="0.35">
      <c r="A200">
        <v>199</v>
      </c>
      <c r="B200" t="s">
        <v>24</v>
      </c>
      <c r="C200">
        <v>138</v>
      </c>
      <c r="D200" t="s">
        <v>28</v>
      </c>
      <c r="E200" t="s">
        <v>22</v>
      </c>
      <c r="F200" t="s">
        <v>22</v>
      </c>
      <c r="G200">
        <v>0</v>
      </c>
      <c r="H200">
        <v>220.2</v>
      </c>
      <c r="I200">
        <v>89</v>
      </c>
      <c r="J200">
        <v>37.43</v>
      </c>
      <c r="K200">
        <v>88.3</v>
      </c>
      <c r="L200">
        <v>125</v>
      </c>
      <c r="M200">
        <v>7.51</v>
      </c>
      <c r="N200">
        <v>195.3</v>
      </c>
      <c r="O200">
        <v>79</v>
      </c>
      <c r="P200">
        <v>8.7899999999999991</v>
      </c>
      <c r="Q200">
        <v>12.9</v>
      </c>
      <c r="R200">
        <v>5</v>
      </c>
      <c r="S200">
        <v>3.48</v>
      </c>
      <c r="T200">
        <v>0</v>
      </c>
      <c r="U200" t="s">
        <v>22</v>
      </c>
      <c r="V200">
        <f>IF(tbl_Customers[[#This Row],[churn]] = "yes", 1, 0)</f>
        <v>0</v>
      </c>
      <c r="W200" t="str">
        <f>IF(tbl_Customers[[#This Row],[number_customer_service_calls]] &lt;= 1, "0-1 Calls", IF(tbl_Customers[[#This Row],[number_customer_service_calls]] &lt;= 3, "2-3 Calls", IF(tbl_Customers[[#This Row],[number_customer_service_calls]] &lt;=5, "4-5 Calls", "6+ Calls")))</f>
        <v>0-1 Calls</v>
      </c>
      <c r="X200" t="str">
        <f>IF(tbl_Customers[[#This Row],[account_length]] &lt;= 50, "0-50", IF(tbl_Customers[[#This Row],[account_length]] &lt;=100, "51-100", IF(tbl_Customers[[#This Row],[account_length]] &lt;= 150, "101-150", "151+")))</f>
        <v>101-150</v>
      </c>
      <c r="Y200" t="str">
        <f>IF(tbl_Customers[[#This Row],[total_intl_charge]] &lt;= 3, "Low Charges", "High Charges")</f>
        <v>High Charges</v>
      </c>
      <c r="Z200" t="str">
        <f>IF(tbl_Customers[[#This Row],[total_eve_calls]]&lt;=80,"Low Calls",
IF(tbl_Customers[[#This Row],[total_eve_calls]]&lt;=120,"Medium Calls","High Calls"))</f>
        <v>High Calls</v>
      </c>
      <c r="AA200" t="str">
        <f>IF(tbl_Customers[[#This Row],[total_eve_charge]]&lt;=15,"Low Charges",
IF(tbl_Customers[[#This Row],[total_eve_charge]]&lt;=20,"Medium Charges","High Charges"))</f>
        <v>Low Charges</v>
      </c>
      <c r="AB2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0" t="str">
        <f>IF(tbl_Customers[[#This Row],[number_vmail_messages]] = 0, "No Usage", IF(tbl_Customers[[#This Row],[number_vmail_messages]] &lt;= 20, "Low Usage", IF(tbl_Customers[[#This Row],[number_vmail_messages]] &lt;= 40, "Medium Usgae", "High Usage")))</f>
        <v>No Usage</v>
      </c>
      <c r="AD200" t="str">
        <f>IF(tbl_Customers[[#This Row],[total_day_minutes]]&lt;=150,"Low Usage", IF(tbl_Customers[[#This Row],[total_day_minutes]]&lt;=200,"Medium Usage", IF(tbl_Customers[[#This Row],[total_day_minutes]]&lt;=250,"High Usage","Very High Usage")))</f>
        <v>High Usage</v>
      </c>
      <c r="AE200" t="str">
        <f>IF(tbl_Customers[[#This Row],[total_intl_calls]]&lt;=5,"Low Calls", IF(tbl_Customers[[#This Row],[total_intl_calls]]&lt;=10, "Medium Calls", "High Calls"))</f>
        <v>Low Calls</v>
      </c>
      <c r="AF2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0" s="36" t="str">
        <f>IF(tbl_Customers[[#This Row],[Churn_Risk_Score]]&gt;=10,"High Risk", IF(tbl_Customers[[#This Row],[Churn_Risk_Score]]&gt;=5,"Medium Risk","Low Risk"))</f>
        <v>Low Risk</v>
      </c>
    </row>
    <row r="201" spans="1:33" x14ac:dyDescent="0.35">
      <c r="A201">
        <v>200</v>
      </c>
      <c r="B201" t="s">
        <v>62</v>
      </c>
      <c r="C201">
        <v>137</v>
      </c>
      <c r="D201" t="s">
        <v>21</v>
      </c>
      <c r="E201" t="s">
        <v>23</v>
      </c>
      <c r="F201" t="s">
        <v>22</v>
      </c>
      <c r="G201">
        <v>0</v>
      </c>
      <c r="H201">
        <v>135.1</v>
      </c>
      <c r="I201">
        <v>95</v>
      </c>
      <c r="J201">
        <v>22.97</v>
      </c>
      <c r="K201">
        <v>134.1</v>
      </c>
      <c r="L201">
        <v>102</v>
      </c>
      <c r="M201">
        <v>11.4</v>
      </c>
      <c r="N201">
        <v>223.1</v>
      </c>
      <c r="O201">
        <v>81</v>
      </c>
      <c r="P201">
        <v>10.039999999999999</v>
      </c>
      <c r="Q201">
        <v>12.3</v>
      </c>
      <c r="R201">
        <v>2</v>
      </c>
      <c r="S201">
        <v>3.32</v>
      </c>
      <c r="T201">
        <v>2</v>
      </c>
      <c r="U201" t="s">
        <v>23</v>
      </c>
      <c r="V201">
        <f>IF(tbl_Customers[[#This Row],[churn]] = "yes", 1, 0)</f>
        <v>1</v>
      </c>
      <c r="W201" t="str">
        <f>IF(tbl_Customers[[#This Row],[number_customer_service_calls]] &lt;= 1, "0-1 Calls", IF(tbl_Customers[[#This Row],[number_customer_service_calls]] &lt;= 3, "2-3 Calls", IF(tbl_Customers[[#This Row],[number_customer_service_calls]] &lt;=5, "4-5 Calls", "6+ Calls")))</f>
        <v>2-3 Calls</v>
      </c>
      <c r="X201" t="str">
        <f>IF(tbl_Customers[[#This Row],[account_length]] &lt;= 50, "0-50", IF(tbl_Customers[[#This Row],[account_length]] &lt;=100, "51-100", IF(tbl_Customers[[#This Row],[account_length]] &lt;= 150, "101-150", "151+")))</f>
        <v>101-150</v>
      </c>
      <c r="Y201" t="str">
        <f>IF(tbl_Customers[[#This Row],[total_intl_charge]] &lt;= 3, "Low Charges", "High Charges")</f>
        <v>High Charges</v>
      </c>
      <c r="Z201" t="str">
        <f>IF(tbl_Customers[[#This Row],[total_eve_calls]]&lt;=80,"Low Calls",
IF(tbl_Customers[[#This Row],[total_eve_calls]]&lt;=120,"Medium Calls","High Calls"))</f>
        <v>Medium Calls</v>
      </c>
      <c r="AA201" t="str">
        <f>IF(tbl_Customers[[#This Row],[total_eve_charge]]&lt;=15,"Low Charges",
IF(tbl_Customers[[#This Row],[total_eve_charge]]&lt;=20,"Medium Charges","High Charges"))</f>
        <v>Low Charges</v>
      </c>
      <c r="AB2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1" t="str">
        <f>IF(tbl_Customers[[#This Row],[number_vmail_messages]] = 0, "No Usage", IF(tbl_Customers[[#This Row],[number_vmail_messages]] &lt;= 20, "Low Usage", IF(tbl_Customers[[#This Row],[number_vmail_messages]] &lt;= 40, "Medium Usgae", "High Usage")))</f>
        <v>No Usage</v>
      </c>
      <c r="AD201" t="str">
        <f>IF(tbl_Customers[[#This Row],[total_day_minutes]]&lt;=150,"Low Usage", IF(tbl_Customers[[#This Row],[total_day_minutes]]&lt;=200,"Medium Usage", IF(tbl_Customers[[#This Row],[total_day_minutes]]&lt;=250,"High Usage","Very High Usage")))</f>
        <v>Low Usage</v>
      </c>
      <c r="AE201" t="str">
        <f>IF(tbl_Customers[[#This Row],[total_intl_calls]]&lt;=5,"Low Calls", IF(tbl_Customers[[#This Row],[total_intl_calls]]&lt;=10, "Medium Calls", "High Calls"))</f>
        <v>Low Calls</v>
      </c>
      <c r="AF2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01" s="36" t="str">
        <f>IF(tbl_Customers[[#This Row],[Churn_Risk_Score]]&gt;=10,"High Risk", IF(tbl_Customers[[#This Row],[Churn_Risk_Score]]&gt;=5,"Medium Risk","Low Risk"))</f>
        <v>Medium Risk</v>
      </c>
    </row>
    <row r="202" spans="1:33" x14ac:dyDescent="0.35">
      <c r="A202">
        <v>201</v>
      </c>
      <c r="B202" t="s">
        <v>31</v>
      </c>
      <c r="C202">
        <v>85</v>
      </c>
      <c r="D202" t="s">
        <v>25</v>
      </c>
      <c r="E202" t="s">
        <v>22</v>
      </c>
      <c r="F202" t="s">
        <v>22</v>
      </c>
      <c r="G202">
        <v>0</v>
      </c>
      <c r="H202">
        <v>225</v>
      </c>
      <c r="I202">
        <v>81</v>
      </c>
      <c r="J202">
        <v>38.25</v>
      </c>
      <c r="K202">
        <v>176.9</v>
      </c>
      <c r="L202">
        <v>63</v>
      </c>
      <c r="M202">
        <v>15.04</v>
      </c>
      <c r="N202">
        <v>194.3</v>
      </c>
      <c r="O202">
        <v>110</v>
      </c>
      <c r="P202">
        <v>8.74</v>
      </c>
      <c r="Q202">
        <v>7.1</v>
      </c>
      <c r="R202">
        <v>2</v>
      </c>
      <c r="S202">
        <v>1.92</v>
      </c>
      <c r="T202">
        <v>3</v>
      </c>
      <c r="U202" t="s">
        <v>22</v>
      </c>
      <c r="V202">
        <f>IF(tbl_Customers[[#This Row],[churn]] = "yes", 1, 0)</f>
        <v>0</v>
      </c>
      <c r="W202" t="str">
        <f>IF(tbl_Customers[[#This Row],[number_customer_service_calls]] &lt;= 1, "0-1 Calls", IF(tbl_Customers[[#This Row],[number_customer_service_calls]] &lt;= 3, "2-3 Calls", IF(tbl_Customers[[#This Row],[number_customer_service_calls]] &lt;=5, "4-5 Calls", "6+ Calls")))</f>
        <v>2-3 Calls</v>
      </c>
      <c r="X202" t="str">
        <f>IF(tbl_Customers[[#This Row],[account_length]] &lt;= 50, "0-50", IF(tbl_Customers[[#This Row],[account_length]] &lt;=100, "51-100", IF(tbl_Customers[[#This Row],[account_length]] &lt;= 150, "101-150", "151+")))</f>
        <v>51-100</v>
      </c>
      <c r="Y202" t="str">
        <f>IF(tbl_Customers[[#This Row],[total_intl_charge]] &lt;= 3, "Low Charges", "High Charges")</f>
        <v>Low Charges</v>
      </c>
      <c r="Z202" t="str">
        <f>IF(tbl_Customers[[#This Row],[total_eve_calls]]&lt;=80,"Low Calls",
IF(tbl_Customers[[#This Row],[total_eve_calls]]&lt;=120,"Medium Calls","High Calls"))</f>
        <v>Low Calls</v>
      </c>
      <c r="AA202" t="str">
        <f>IF(tbl_Customers[[#This Row],[total_eve_charge]]&lt;=15,"Low Charges",
IF(tbl_Customers[[#This Row],[total_eve_charge]]&lt;=20,"Medium Charges","High Charges"))</f>
        <v>Medium Charges</v>
      </c>
      <c r="AB2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2" t="str">
        <f>IF(tbl_Customers[[#This Row],[number_vmail_messages]] = 0, "No Usage", IF(tbl_Customers[[#This Row],[number_vmail_messages]] &lt;= 20, "Low Usage", IF(tbl_Customers[[#This Row],[number_vmail_messages]] &lt;= 40, "Medium Usgae", "High Usage")))</f>
        <v>No Usage</v>
      </c>
      <c r="AD202" t="str">
        <f>IF(tbl_Customers[[#This Row],[total_day_minutes]]&lt;=150,"Low Usage", IF(tbl_Customers[[#This Row],[total_day_minutes]]&lt;=200,"Medium Usage", IF(tbl_Customers[[#This Row],[total_day_minutes]]&lt;=250,"High Usage","Very High Usage")))</f>
        <v>High Usage</v>
      </c>
      <c r="AE202" t="str">
        <f>IF(tbl_Customers[[#This Row],[total_intl_calls]]&lt;=5,"Low Calls", IF(tbl_Customers[[#This Row],[total_intl_calls]]&lt;=10, "Medium Calls", "High Calls"))</f>
        <v>Low Calls</v>
      </c>
      <c r="AF2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2" s="36" t="str">
        <f>IF(tbl_Customers[[#This Row],[Churn_Risk_Score]]&gt;=10,"High Risk", IF(tbl_Customers[[#This Row],[Churn_Risk_Score]]&gt;=5,"Medium Risk","Low Risk"))</f>
        <v>Low Risk</v>
      </c>
    </row>
    <row r="203" spans="1:33" x14ac:dyDescent="0.35">
      <c r="A203">
        <v>202</v>
      </c>
      <c r="B203" t="s">
        <v>43</v>
      </c>
      <c r="C203">
        <v>22</v>
      </c>
      <c r="D203" t="s">
        <v>25</v>
      </c>
      <c r="E203" t="s">
        <v>22</v>
      </c>
      <c r="F203" t="s">
        <v>22</v>
      </c>
      <c r="G203">
        <v>0</v>
      </c>
      <c r="H203">
        <v>110.3</v>
      </c>
      <c r="I203">
        <v>107</v>
      </c>
      <c r="J203">
        <v>18.75</v>
      </c>
      <c r="K203">
        <v>166.5</v>
      </c>
      <c r="L203">
        <v>93</v>
      </c>
      <c r="M203">
        <v>14.15</v>
      </c>
      <c r="N203">
        <v>202.3</v>
      </c>
      <c r="O203">
        <v>96</v>
      </c>
      <c r="P203">
        <v>9.1</v>
      </c>
      <c r="Q203">
        <v>9.5</v>
      </c>
      <c r="R203">
        <v>5</v>
      </c>
      <c r="S203">
        <v>2.57</v>
      </c>
      <c r="T203">
        <v>0</v>
      </c>
      <c r="U203" t="s">
        <v>22</v>
      </c>
      <c r="V203">
        <f>IF(tbl_Customers[[#This Row],[churn]] = "yes", 1, 0)</f>
        <v>0</v>
      </c>
      <c r="W203" t="str">
        <f>IF(tbl_Customers[[#This Row],[number_customer_service_calls]] &lt;= 1, "0-1 Calls", IF(tbl_Customers[[#This Row],[number_customer_service_calls]] &lt;= 3, "2-3 Calls", IF(tbl_Customers[[#This Row],[number_customer_service_calls]] &lt;=5, "4-5 Calls", "6+ Calls")))</f>
        <v>0-1 Calls</v>
      </c>
      <c r="X203" t="str">
        <f>IF(tbl_Customers[[#This Row],[account_length]] &lt;= 50, "0-50", IF(tbl_Customers[[#This Row],[account_length]] &lt;=100, "51-100", IF(tbl_Customers[[#This Row],[account_length]] &lt;= 150, "101-150", "151+")))</f>
        <v>0-50</v>
      </c>
      <c r="Y203" t="str">
        <f>IF(tbl_Customers[[#This Row],[total_intl_charge]] &lt;= 3, "Low Charges", "High Charges")</f>
        <v>Low Charges</v>
      </c>
      <c r="Z203" t="str">
        <f>IF(tbl_Customers[[#This Row],[total_eve_calls]]&lt;=80,"Low Calls",
IF(tbl_Customers[[#This Row],[total_eve_calls]]&lt;=120,"Medium Calls","High Calls"))</f>
        <v>Medium Calls</v>
      </c>
      <c r="AA203" t="str">
        <f>IF(tbl_Customers[[#This Row],[total_eve_charge]]&lt;=15,"Low Charges",
IF(tbl_Customers[[#This Row],[total_eve_charge]]&lt;=20,"Medium Charges","High Charges"))</f>
        <v>Low Charges</v>
      </c>
      <c r="AB2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3" t="str">
        <f>IF(tbl_Customers[[#This Row],[number_vmail_messages]] = 0, "No Usage", IF(tbl_Customers[[#This Row],[number_vmail_messages]] &lt;= 20, "Low Usage", IF(tbl_Customers[[#This Row],[number_vmail_messages]] &lt;= 40, "Medium Usgae", "High Usage")))</f>
        <v>No Usage</v>
      </c>
      <c r="AD203" t="str">
        <f>IF(tbl_Customers[[#This Row],[total_day_minutes]]&lt;=150,"Low Usage", IF(tbl_Customers[[#This Row],[total_day_minutes]]&lt;=200,"Medium Usage", IF(tbl_Customers[[#This Row],[total_day_minutes]]&lt;=250,"High Usage","Very High Usage")))</f>
        <v>Low Usage</v>
      </c>
      <c r="AE203" t="str">
        <f>IF(tbl_Customers[[#This Row],[total_intl_calls]]&lt;=5,"Low Calls", IF(tbl_Customers[[#This Row],[total_intl_calls]]&lt;=10, "Medium Calls", "High Calls"))</f>
        <v>Low Calls</v>
      </c>
      <c r="AF2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3" s="36" t="str">
        <f>IF(tbl_Customers[[#This Row],[Churn_Risk_Score]]&gt;=10,"High Risk", IF(tbl_Customers[[#This Row],[Churn_Risk_Score]]&gt;=5,"Medium Risk","Low Risk"))</f>
        <v>Low Risk</v>
      </c>
    </row>
    <row r="204" spans="1:33" x14ac:dyDescent="0.35">
      <c r="A204">
        <v>203</v>
      </c>
      <c r="B204" t="s">
        <v>33</v>
      </c>
      <c r="C204">
        <v>107</v>
      </c>
      <c r="D204" t="s">
        <v>21</v>
      </c>
      <c r="E204" t="s">
        <v>22</v>
      </c>
      <c r="F204" t="s">
        <v>23</v>
      </c>
      <c r="G204">
        <v>37</v>
      </c>
      <c r="H204">
        <v>60</v>
      </c>
      <c r="I204">
        <v>102</v>
      </c>
      <c r="J204">
        <v>10.199999999999999</v>
      </c>
      <c r="K204">
        <v>102.2</v>
      </c>
      <c r="L204">
        <v>80</v>
      </c>
      <c r="M204">
        <v>8.69</v>
      </c>
      <c r="N204">
        <v>261.8</v>
      </c>
      <c r="O204">
        <v>106</v>
      </c>
      <c r="P204">
        <v>11.78</v>
      </c>
      <c r="Q204">
        <v>11.1</v>
      </c>
      <c r="R204">
        <v>3</v>
      </c>
      <c r="S204">
        <v>3</v>
      </c>
      <c r="T204">
        <v>0</v>
      </c>
      <c r="U204" t="s">
        <v>22</v>
      </c>
      <c r="V204">
        <f>IF(tbl_Customers[[#This Row],[churn]] = "yes", 1, 0)</f>
        <v>0</v>
      </c>
      <c r="W204" t="str">
        <f>IF(tbl_Customers[[#This Row],[number_customer_service_calls]] &lt;= 1, "0-1 Calls", IF(tbl_Customers[[#This Row],[number_customer_service_calls]] &lt;= 3, "2-3 Calls", IF(tbl_Customers[[#This Row],[number_customer_service_calls]] &lt;=5, "4-5 Calls", "6+ Calls")))</f>
        <v>0-1 Calls</v>
      </c>
      <c r="X204" t="str">
        <f>IF(tbl_Customers[[#This Row],[account_length]] &lt;= 50, "0-50", IF(tbl_Customers[[#This Row],[account_length]] &lt;=100, "51-100", IF(tbl_Customers[[#This Row],[account_length]] &lt;= 150, "101-150", "151+")))</f>
        <v>101-150</v>
      </c>
      <c r="Y204" t="str">
        <f>IF(tbl_Customers[[#This Row],[total_intl_charge]] &lt;= 3, "Low Charges", "High Charges")</f>
        <v>Low Charges</v>
      </c>
      <c r="Z204" t="str">
        <f>IF(tbl_Customers[[#This Row],[total_eve_calls]]&lt;=80,"Low Calls",
IF(tbl_Customers[[#This Row],[total_eve_calls]]&lt;=120,"Medium Calls","High Calls"))</f>
        <v>Low Calls</v>
      </c>
      <c r="AA204" t="str">
        <f>IF(tbl_Customers[[#This Row],[total_eve_charge]]&lt;=15,"Low Charges",
IF(tbl_Customers[[#This Row],[total_eve_charge]]&lt;=20,"Medium Charges","High Charges"))</f>
        <v>Low Charges</v>
      </c>
      <c r="AB2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4" t="str">
        <f>IF(tbl_Customers[[#This Row],[number_vmail_messages]] = 0, "No Usage", IF(tbl_Customers[[#This Row],[number_vmail_messages]] &lt;= 20, "Low Usage", IF(tbl_Customers[[#This Row],[number_vmail_messages]] &lt;= 40, "Medium Usgae", "High Usage")))</f>
        <v>Medium Usgae</v>
      </c>
      <c r="AD204" t="str">
        <f>IF(tbl_Customers[[#This Row],[total_day_minutes]]&lt;=150,"Low Usage", IF(tbl_Customers[[#This Row],[total_day_minutes]]&lt;=200,"Medium Usage", IF(tbl_Customers[[#This Row],[total_day_minutes]]&lt;=250,"High Usage","Very High Usage")))</f>
        <v>Low Usage</v>
      </c>
      <c r="AE204" t="str">
        <f>IF(tbl_Customers[[#This Row],[total_intl_calls]]&lt;=5,"Low Calls", IF(tbl_Customers[[#This Row],[total_intl_calls]]&lt;=10, "Medium Calls", "High Calls"))</f>
        <v>Low Calls</v>
      </c>
      <c r="AF2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4" s="36" t="str">
        <f>IF(tbl_Customers[[#This Row],[Churn_Risk_Score]]&gt;=10,"High Risk", IF(tbl_Customers[[#This Row],[Churn_Risk_Score]]&gt;=5,"Medium Risk","Low Risk"))</f>
        <v>Low Risk</v>
      </c>
    </row>
    <row r="205" spans="1:33" x14ac:dyDescent="0.35">
      <c r="A205">
        <v>204</v>
      </c>
      <c r="B205" t="s">
        <v>32</v>
      </c>
      <c r="C205">
        <v>51</v>
      </c>
      <c r="D205" t="s">
        <v>28</v>
      </c>
      <c r="E205" t="s">
        <v>22</v>
      </c>
      <c r="F205" t="s">
        <v>22</v>
      </c>
      <c r="G205">
        <v>0</v>
      </c>
      <c r="H205">
        <v>214.8</v>
      </c>
      <c r="I205">
        <v>94</v>
      </c>
      <c r="J205">
        <v>36.520000000000003</v>
      </c>
      <c r="K205">
        <v>149.69999999999999</v>
      </c>
      <c r="L205">
        <v>58</v>
      </c>
      <c r="M205">
        <v>12.72</v>
      </c>
      <c r="N205">
        <v>283.39999999999998</v>
      </c>
      <c r="O205">
        <v>66</v>
      </c>
      <c r="P205">
        <v>12.75</v>
      </c>
      <c r="Q205">
        <v>10.199999999999999</v>
      </c>
      <c r="R205">
        <v>5</v>
      </c>
      <c r="S205">
        <v>2.75</v>
      </c>
      <c r="T205">
        <v>0</v>
      </c>
      <c r="U205" t="s">
        <v>22</v>
      </c>
      <c r="V205">
        <f>IF(tbl_Customers[[#This Row],[churn]] = "yes", 1, 0)</f>
        <v>0</v>
      </c>
      <c r="W205" t="str">
        <f>IF(tbl_Customers[[#This Row],[number_customer_service_calls]] &lt;= 1, "0-1 Calls", IF(tbl_Customers[[#This Row],[number_customer_service_calls]] &lt;= 3, "2-3 Calls", IF(tbl_Customers[[#This Row],[number_customer_service_calls]] &lt;=5, "4-5 Calls", "6+ Calls")))</f>
        <v>0-1 Calls</v>
      </c>
      <c r="X205" t="str">
        <f>IF(tbl_Customers[[#This Row],[account_length]] &lt;= 50, "0-50", IF(tbl_Customers[[#This Row],[account_length]] &lt;=100, "51-100", IF(tbl_Customers[[#This Row],[account_length]] &lt;= 150, "101-150", "151+")))</f>
        <v>51-100</v>
      </c>
      <c r="Y205" t="str">
        <f>IF(tbl_Customers[[#This Row],[total_intl_charge]] &lt;= 3, "Low Charges", "High Charges")</f>
        <v>Low Charges</v>
      </c>
      <c r="Z205" t="str">
        <f>IF(tbl_Customers[[#This Row],[total_eve_calls]]&lt;=80,"Low Calls",
IF(tbl_Customers[[#This Row],[total_eve_calls]]&lt;=120,"Medium Calls","High Calls"))</f>
        <v>Low Calls</v>
      </c>
      <c r="AA205" t="str">
        <f>IF(tbl_Customers[[#This Row],[total_eve_charge]]&lt;=15,"Low Charges",
IF(tbl_Customers[[#This Row],[total_eve_charge]]&lt;=20,"Medium Charges","High Charges"))</f>
        <v>Low Charges</v>
      </c>
      <c r="AB2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5" t="str">
        <f>IF(tbl_Customers[[#This Row],[number_vmail_messages]] = 0, "No Usage", IF(tbl_Customers[[#This Row],[number_vmail_messages]] &lt;= 20, "Low Usage", IF(tbl_Customers[[#This Row],[number_vmail_messages]] &lt;= 40, "Medium Usgae", "High Usage")))</f>
        <v>No Usage</v>
      </c>
      <c r="AD205" t="str">
        <f>IF(tbl_Customers[[#This Row],[total_day_minutes]]&lt;=150,"Low Usage", IF(tbl_Customers[[#This Row],[total_day_minutes]]&lt;=200,"Medium Usage", IF(tbl_Customers[[#This Row],[total_day_minutes]]&lt;=250,"High Usage","Very High Usage")))</f>
        <v>High Usage</v>
      </c>
      <c r="AE205" t="str">
        <f>IF(tbl_Customers[[#This Row],[total_intl_calls]]&lt;=5,"Low Calls", IF(tbl_Customers[[#This Row],[total_intl_calls]]&lt;=10, "Medium Calls", "High Calls"))</f>
        <v>Low Calls</v>
      </c>
      <c r="AF2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5" s="36" t="str">
        <f>IF(tbl_Customers[[#This Row],[Churn_Risk_Score]]&gt;=10,"High Risk", IF(tbl_Customers[[#This Row],[Churn_Risk_Score]]&gt;=5,"Medium Risk","Low Risk"))</f>
        <v>Low Risk</v>
      </c>
    </row>
    <row r="206" spans="1:33" x14ac:dyDescent="0.35">
      <c r="A206">
        <v>205</v>
      </c>
      <c r="B206" t="s">
        <v>42</v>
      </c>
      <c r="C206">
        <v>94</v>
      </c>
      <c r="D206" t="s">
        <v>25</v>
      </c>
      <c r="E206" t="s">
        <v>22</v>
      </c>
      <c r="F206" t="s">
        <v>22</v>
      </c>
      <c r="G206">
        <v>0</v>
      </c>
      <c r="H206">
        <v>181.8</v>
      </c>
      <c r="I206">
        <v>85</v>
      </c>
      <c r="J206">
        <v>30.91</v>
      </c>
      <c r="K206">
        <v>202.4</v>
      </c>
      <c r="L206">
        <v>98</v>
      </c>
      <c r="M206">
        <v>17.2</v>
      </c>
      <c r="N206">
        <v>245.9</v>
      </c>
      <c r="O206">
        <v>97</v>
      </c>
      <c r="P206">
        <v>11.07</v>
      </c>
      <c r="Q206">
        <v>9.1999999999999993</v>
      </c>
      <c r="R206">
        <v>2</v>
      </c>
      <c r="S206">
        <v>2.48</v>
      </c>
      <c r="T206">
        <v>4</v>
      </c>
      <c r="U206" t="s">
        <v>22</v>
      </c>
      <c r="V206">
        <f>IF(tbl_Customers[[#This Row],[churn]] = "yes", 1, 0)</f>
        <v>0</v>
      </c>
      <c r="W206" t="str">
        <f>IF(tbl_Customers[[#This Row],[number_customer_service_calls]] &lt;= 1, "0-1 Calls", IF(tbl_Customers[[#This Row],[number_customer_service_calls]] &lt;= 3, "2-3 Calls", IF(tbl_Customers[[#This Row],[number_customer_service_calls]] &lt;=5, "4-5 Calls", "6+ Calls")))</f>
        <v>4-5 Calls</v>
      </c>
      <c r="X206" t="str">
        <f>IF(tbl_Customers[[#This Row],[account_length]] &lt;= 50, "0-50", IF(tbl_Customers[[#This Row],[account_length]] &lt;=100, "51-100", IF(tbl_Customers[[#This Row],[account_length]] &lt;= 150, "101-150", "151+")))</f>
        <v>51-100</v>
      </c>
      <c r="Y206" t="str">
        <f>IF(tbl_Customers[[#This Row],[total_intl_charge]] &lt;= 3, "Low Charges", "High Charges")</f>
        <v>Low Charges</v>
      </c>
      <c r="Z206" t="str">
        <f>IF(tbl_Customers[[#This Row],[total_eve_calls]]&lt;=80,"Low Calls",
IF(tbl_Customers[[#This Row],[total_eve_calls]]&lt;=120,"Medium Calls","High Calls"))</f>
        <v>Medium Calls</v>
      </c>
      <c r="AA206" t="str">
        <f>IF(tbl_Customers[[#This Row],[total_eve_charge]]&lt;=15,"Low Charges",
IF(tbl_Customers[[#This Row],[total_eve_charge]]&lt;=20,"Medium Charges","High Charges"))</f>
        <v>Medium Charges</v>
      </c>
      <c r="AB2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6" t="str">
        <f>IF(tbl_Customers[[#This Row],[number_vmail_messages]] = 0, "No Usage", IF(tbl_Customers[[#This Row],[number_vmail_messages]] &lt;= 20, "Low Usage", IF(tbl_Customers[[#This Row],[number_vmail_messages]] &lt;= 40, "Medium Usgae", "High Usage")))</f>
        <v>No Usage</v>
      </c>
      <c r="AD206" t="str">
        <f>IF(tbl_Customers[[#This Row],[total_day_minutes]]&lt;=150,"Low Usage", IF(tbl_Customers[[#This Row],[total_day_minutes]]&lt;=200,"Medium Usage", IF(tbl_Customers[[#This Row],[total_day_minutes]]&lt;=250,"High Usage","Very High Usage")))</f>
        <v>Medium Usage</v>
      </c>
      <c r="AE206" t="str">
        <f>IF(tbl_Customers[[#This Row],[total_intl_calls]]&lt;=5,"Low Calls", IF(tbl_Customers[[#This Row],[total_intl_calls]]&lt;=10, "Medium Calls", "High Calls"))</f>
        <v>Low Calls</v>
      </c>
      <c r="AF2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6" s="36" t="str">
        <f>IF(tbl_Customers[[#This Row],[Churn_Risk_Score]]&gt;=10,"High Risk", IF(tbl_Customers[[#This Row],[Churn_Risk_Score]]&gt;=5,"Medium Risk","Low Risk"))</f>
        <v>Medium Risk</v>
      </c>
    </row>
    <row r="207" spans="1:33" x14ac:dyDescent="0.35">
      <c r="A207">
        <v>206</v>
      </c>
      <c r="B207" t="s">
        <v>52</v>
      </c>
      <c r="C207">
        <v>33</v>
      </c>
      <c r="D207" t="s">
        <v>21</v>
      </c>
      <c r="E207" t="s">
        <v>22</v>
      </c>
      <c r="F207" t="s">
        <v>23</v>
      </c>
      <c r="G207">
        <v>29</v>
      </c>
      <c r="H207">
        <v>157.4</v>
      </c>
      <c r="I207">
        <v>99</v>
      </c>
      <c r="J207">
        <v>26.76</v>
      </c>
      <c r="K207">
        <v>117.9</v>
      </c>
      <c r="L207">
        <v>80</v>
      </c>
      <c r="M207">
        <v>10.02</v>
      </c>
      <c r="N207">
        <v>279.2</v>
      </c>
      <c r="O207">
        <v>79</v>
      </c>
      <c r="P207">
        <v>12.56</v>
      </c>
      <c r="Q207">
        <v>13.9</v>
      </c>
      <c r="R207">
        <v>11</v>
      </c>
      <c r="S207">
        <v>3.75</v>
      </c>
      <c r="T207">
        <v>4</v>
      </c>
      <c r="U207" t="s">
        <v>23</v>
      </c>
      <c r="V207">
        <f>IF(tbl_Customers[[#This Row],[churn]] = "yes", 1, 0)</f>
        <v>1</v>
      </c>
      <c r="W207" t="str">
        <f>IF(tbl_Customers[[#This Row],[number_customer_service_calls]] &lt;= 1, "0-1 Calls", IF(tbl_Customers[[#This Row],[number_customer_service_calls]] &lt;= 3, "2-3 Calls", IF(tbl_Customers[[#This Row],[number_customer_service_calls]] &lt;=5, "4-5 Calls", "6+ Calls")))</f>
        <v>4-5 Calls</v>
      </c>
      <c r="X207" t="str">
        <f>IF(tbl_Customers[[#This Row],[account_length]] &lt;= 50, "0-50", IF(tbl_Customers[[#This Row],[account_length]] &lt;=100, "51-100", IF(tbl_Customers[[#This Row],[account_length]] &lt;= 150, "101-150", "151+")))</f>
        <v>0-50</v>
      </c>
      <c r="Y207" t="str">
        <f>IF(tbl_Customers[[#This Row],[total_intl_charge]] &lt;= 3, "Low Charges", "High Charges")</f>
        <v>High Charges</v>
      </c>
      <c r="Z207" t="str">
        <f>IF(tbl_Customers[[#This Row],[total_eve_calls]]&lt;=80,"Low Calls",
IF(tbl_Customers[[#This Row],[total_eve_calls]]&lt;=120,"Medium Calls","High Calls"))</f>
        <v>Low Calls</v>
      </c>
      <c r="AA207" t="str">
        <f>IF(tbl_Customers[[#This Row],[total_eve_charge]]&lt;=15,"Low Charges",
IF(tbl_Customers[[#This Row],[total_eve_charge]]&lt;=20,"Medium Charges","High Charges"))</f>
        <v>Low Charges</v>
      </c>
      <c r="AB2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7" t="str">
        <f>IF(tbl_Customers[[#This Row],[number_vmail_messages]] = 0, "No Usage", IF(tbl_Customers[[#This Row],[number_vmail_messages]] &lt;= 20, "Low Usage", IF(tbl_Customers[[#This Row],[number_vmail_messages]] &lt;= 40, "Medium Usgae", "High Usage")))</f>
        <v>Medium Usgae</v>
      </c>
      <c r="AD207" t="str">
        <f>IF(tbl_Customers[[#This Row],[total_day_minutes]]&lt;=150,"Low Usage", IF(tbl_Customers[[#This Row],[total_day_minutes]]&lt;=200,"Medium Usage", IF(tbl_Customers[[#This Row],[total_day_minutes]]&lt;=250,"High Usage","Very High Usage")))</f>
        <v>Medium Usage</v>
      </c>
      <c r="AE207" t="str">
        <f>IF(tbl_Customers[[#This Row],[total_intl_calls]]&lt;=5,"Low Calls", IF(tbl_Customers[[#This Row],[total_intl_calls]]&lt;=10, "Medium Calls", "High Calls"))</f>
        <v>High Calls</v>
      </c>
      <c r="AF2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07" s="36" t="str">
        <f>IF(tbl_Customers[[#This Row],[Churn_Risk_Score]]&gt;=10,"High Risk", IF(tbl_Customers[[#This Row],[Churn_Risk_Score]]&gt;=5,"Medium Risk","Low Risk"))</f>
        <v>Medium Risk</v>
      </c>
    </row>
    <row r="208" spans="1:33" x14ac:dyDescent="0.35">
      <c r="A208">
        <v>207</v>
      </c>
      <c r="B208" t="s">
        <v>24</v>
      </c>
      <c r="C208">
        <v>106</v>
      </c>
      <c r="D208" t="s">
        <v>21</v>
      </c>
      <c r="E208" t="s">
        <v>22</v>
      </c>
      <c r="F208" t="s">
        <v>22</v>
      </c>
      <c r="G208">
        <v>0</v>
      </c>
      <c r="H208">
        <v>207.9</v>
      </c>
      <c r="I208">
        <v>91</v>
      </c>
      <c r="J208">
        <v>35.340000000000003</v>
      </c>
      <c r="K208">
        <v>172</v>
      </c>
      <c r="L208">
        <v>109</v>
      </c>
      <c r="M208">
        <v>14.62</v>
      </c>
      <c r="N208">
        <v>191.8</v>
      </c>
      <c r="O208">
        <v>143</v>
      </c>
      <c r="P208">
        <v>8.6300000000000008</v>
      </c>
      <c r="Q208">
        <v>14.4</v>
      </c>
      <c r="R208">
        <v>7</v>
      </c>
      <c r="S208">
        <v>3.89</v>
      </c>
      <c r="T208">
        <v>4</v>
      </c>
      <c r="U208" t="s">
        <v>22</v>
      </c>
      <c r="V208">
        <f>IF(tbl_Customers[[#This Row],[churn]] = "yes", 1, 0)</f>
        <v>0</v>
      </c>
      <c r="W208" t="str">
        <f>IF(tbl_Customers[[#This Row],[number_customer_service_calls]] &lt;= 1, "0-1 Calls", IF(tbl_Customers[[#This Row],[number_customer_service_calls]] &lt;= 3, "2-3 Calls", IF(tbl_Customers[[#This Row],[number_customer_service_calls]] &lt;=5, "4-5 Calls", "6+ Calls")))</f>
        <v>4-5 Calls</v>
      </c>
      <c r="X208" t="str">
        <f>IF(tbl_Customers[[#This Row],[account_length]] &lt;= 50, "0-50", IF(tbl_Customers[[#This Row],[account_length]] &lt;=100, "51-100", IF(tbl_Customers[[#This Row],[account_length]] &lt;= 150, "101-150", "151+")))</f>
        <v>101-150</v>
      </c>
      <c r="Y208" t="str">
        <f>IF(tbl_Customers[[#This Row],[total_intl_charge]] &lt;= 3, "Low Charges", "High Charges")</f>
        <v>High Charges</v>
      </c>
      <c r="Z208" t="str">
        <f>IF(tbl_Customers[[#This Row],[total_eve_calls]]&lt;=80,"Low Calls",
IF(tbl_Customers[[#This Row],[total_eve_calls]]&lt;=120,"Medium Calls","High Calls"))</f>
        <v>Medium Calls</v>
      </c>
      <c r="AA208" t="str">
        <f>IF(tbl_Customers[[#This Row],[total_eve_charge]]&lt;=15,"Low Charges",
IF(tbl_Customers[[#This Row],[total_eve_charge]]&lt;=20,"Medium Charges","High Charges"))</f>
        <v>Low Charges</v>
      </c>
      <c r="AB2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 t="str">
        <f>IF(tbl_Customers[[#This Row],[number_vmail_messages]] = 0, "No Usage", IF(tbl_Customers[[#This Row],[number_vmail_messages]] &lt;= 20, "Low Usage", IF(tbl_Customers[[#This Row],[number_vmail_messages]] &lt;= 40, "Medium Usgae", "High Usage")))</f>
        <v>No Usage</v>
      </c>
      <c r="AD208" t="str">
        <f>IF(tbl_Customers[[#This Row],[total_day_minutes]]&lt;=150,"Low Usage", IF(tbl_Customers[[#This Row],[total_day_minutes]]&lt;=200,"Medium Usage", IF(tbl_Customers[[#This Row],[total_day_minutes]]&lt;=250,"High Usage","Very High Usage")))</f>
        <v>High Usage</v>
      </c>
      <c r="AE208" t="str">
        <f>IF(tbl_Customers[[#This Row],[total_intl_calls]]&lt;=5,"Low Calls", IF(tbl_Customers[[#This Row],[total_intl_calls]]&lt;=10, "Medium Calls", "High Calls"))</f>
        <v>Medium Calls</v>
      </c>
      <c r="AF2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8" s="36" t="str">
        <f>IF(tbl_Customers[[#This Row],[Churn_Risk_Score]]&gt;=10,"High Risk", IF(tbl_Customers[[#This Row],[Churn_Risk_Score]]&gt;=5,"Medium Risk","Low Risk"))</f>
        <v>Medium Risk</v>
      </c>
    </row>
    <row r="209" spans="1:33" x14ac:dyDescent="0.35">
      <c r="A209">
        <v>208</v>
      </c>
      <c r="B209" t="s">
        <v>53</v>
      </c>
      <c r="C209">
        <v>86</v>
      </c>
      <c r="D209" t="s">
        <v>28</v>
      </c>
      <c r="E209" t="s">
        <v>22</v>
      </c>
      <c r="F209" t="s">
        <v>23</v>
      </c>
      <c r="G209">
        <v>41</v>
      </c>
      <c r="H209">
        <v>119</v>
      </c>
      <c r="I209">
        <v>101</v>
      </c>
      <c r="J209">
        <v>20.23</v>
      </c>
      <c r="K209">
        <v>230</v>
      </c>
      <c r="L209">
        <v>134</v>
      </c>
      <c r="M209">
        <v>19.55</v>
      </c>
      <c r="N209">
        <v>236.9</v>
      </c>
      <c r="O209">
        <v>58</v>
      </c>
      <c r="P209">
        <v>10.66</v>
      </c>
      <c r="Q209">
        <v>9.5</v>
      </c>
      <c r="R209">
        <v>3</v>
      </c>
      <c r="S209">
        <v>2.57</v>
      </c>
      <c r="T209">
        <v>0</v>
      </c>
      <c r="U209" t="s">
        <v>22</v>
      </c>
      <c r="V209">
        <f>IF(tbl_Customers[[#This Row],[churn]] = "yes", 1, 0)</f>
        <v>0</v>
      </c>
      <c r="W209" t="str">
        <f>IF(tbl_Customers[[#This Row],[number_customer_service_calls]] &lt;= 1, "0-1 Calls", IF(tbl_Customers[[#This Row],[number_customer_service_calls]] &lt;= 3, "2-3 Calls", IF(tbl_Customers[[#This Row],[number_customer_service_calls]] &lt;=5, "4-5 Calls", "6+ Calls")))</f>
        <v>0-1 Calls</v>
      </c>
      <c r="X209" t="str">
        <f>IF(tbl_Customers[[#This Row],[account_length]] &lt;= 50, "0-50", IF(tbl_Customers[[#This Row],[account_length]] &lt;=100, "51-100", IF(tbl_Customers[[#This Row],[account_length]] &lt;= 150, "101-150", "151+")))</f>
        <v>51-100</v>
      </c>
      <c r="Y209" t="str">
        <f>IF(tbl_Customers[[#This Row],[total_intl_charge]] &lt;= 3, "Low Charges", "High Charges")</f>
        <v>Low Charges</v>
      </c>
      <c r="Z209" t="str">
        <f>IF(tbl_Customers[[#This Row],[total_eve_calls]]&lt;=80,"Low Calls",
IF(tbl_Customers[[#This Row],[total_eve_calls]]&lt;=120,"Medium Calls","High Calls"))</f>
        <v>High Calls</v>
      </c>
      <c r="AA209" t="str">
        <f>IF(tbl_Customers[[#This Row],[total_eve_charge]]&lt;=15,"Low Charges",
IF(tbl_Customers[[#This Row],[total_eve_charge]]&lt;=20,"Medium Charges","High Charges"))</f>
        <v>Medium Charges</v>
      </c>
      <c r="AB2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9" t="str">
        <f>IF(tbl_Customers[[#This Row],[number_vmail_messages]] = 0, "No Usage", IF(tbl_Customers[[#This Row],[number_vmail_messages]] &lt;= 20, "Low Usage", IF(tbl_Customers[[#This Row],[number_vmail_messages]] &lt;= 40, "Medium Usgae", "High Usage")))</f>
        <v>High Usage</v>
      </c>
      <c r="AD209" t="str">
        <f>IF(tbl_Customers[[#This Row],[total_day_minutes]]&lt;=150,"Low Usage", IF(tbl_Customers[[#This Row],[total_day_minutes]]&lt;=200,"Medium Usage", IF(tbl_Customers[[#This Row],[total_day_minutes]]&lt;=250,"High Usage","Very High Usage")))</f>
        <v>Low Usage</v>
      </c>
      <c r="AE209" t="str">
        <f>IF(tbl_Customers[[#This Row],[total_intl_calls]]&lt;=5,"Low Calls", IF(tbl_Customers[[#This Row],[total_intl_calls]]&lt;=10, "Medium Calls", "High Calls"))</f>
        <v>Low Calls</v>
      </c>
      <c r="AF2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9" s="36" t="str">
        <f>IF(tbl_Customers[[#This Row],[Churn_Risk_Score]]&gt;=10,"High Risk", IF(tbl_Customers[[#This Row],[Churn_Risk_Score]]&gt;=5,"Medium Risk","Low Risk"))</f>
        <v>Low Risk</v>
      </c>
    </row>
    <row r="210" spans="1:33" x14ac:dyDescent="0.35">
      <c r="A210">
        <v>209</v>
      </c>
      <c r="B210" t="s">
        <v>39</v>
      </c>
      <c r="C210">
        <v>97</v>
      </c>
      <c r="D210" t="s">
        <v>21</v>
      </c>
      <c r="E210" t="s">
        <v>23</v>
      </c>
      <c r="F210" t="s">
        <v>22</v>
      </c>
      <c r="G210">
        <v>0</v>
      </c>
      <c r="H210">
        <v>143.69999999999999</v>
      </c>
      <c r="I210">
        <v>117</v>
      </c>
      <c r="J210">
        <v>24.43</v>
      </c>
      <c r="K210">
        <v>273</v>
      </c>
      <c r="L210">
        <v>82</v>
      </c>
      <c r="M210">
        <v>23.21</v>
      </c>
      <c r="N210">
        <v>178.3</v>
      </c>
      <c r="O210">
        <v>81</v>
      </c>
      <c r="P210">
        <v>8.02</v>
      </c>
      <c r="Q210">
        <v>10.9</v>
      </c>
      <c r="R210">
        <v>3</v>
      </c>
      <c r="S210">
        <v>2.94</v>
      </c>
      <c r="T210">
        <v>0</v>
      </c>
      <c r="U210" t="s">
        <v>22</v>
      </c>
      <c r="V210">
        <f>IF(tbl_Customers[[#This Row],[churn]] = "yes", 1, 0)</f>
        <v>0</v>
      </c>
      <c r="W210" t="str">
        <f>IF(tbl_Customers[[#This Row],[number_customer_service_calls]] &lt;= 1, "0-1 Calls", IF(tbl_Customers[[#This Row],[number_customer_service_calls]] &lt;= 3, "2-3 Calls", IF(tbl_Customers[[#This Row],[number_customer_service_calls]] &lt;=5, "4-5 Calls", "6+ Calls")))</f>
        <v>0-1 Calls</v>
      </c>
      <c r="X210" t="str">
        <f>IF(tbl_Customers[[#This Row],[account_length]] &lt;= 50, "0-50", IF(tbl_Customers[[#This Row],[account_length]] &lt;=100, "51-100", IF(tbl_Customers[[#This Row],[account_length]] &lt;= 150, "101-150", "151+")))</f>
        <v>51-100</v>
      </c>
      <c r="Y210" t="str">
        <f>IF(tbl_Customers[[#This Row],[total_intl_charge]] &lt;= 3, "Low Charges", "High Charges")</f>
        <v>Low Charges</v>
      </c>
      <c r="Z210" t="str">
        <f>IF(tbl_Customers[[#This Row],[total_eve_calls]]&lt;=80,"Low Calls",
IF(tbl_Customers[[#This Row],[total_eve_calls]]&lt;=120,"Medium Calls","High Calls"))</f>
        <v>Medium Calls</v>
      </c>
      <c r="AA210" t="str">
        <f>IF(tbl_Customers[[#This Row],[total_eve_charge]]&lt;=15,"Low Charges",
IF(tbl_Customers[[#This Row],[total_eve_charge]]&lt;=20,"Medium Charges","High Charges"))</f>
        <v>High Charges</v>
      </c>
      <c r="AB2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0" t="str">
        <f>IF(tbl_Customers[[#This Row],[number_vmail_messages]] = 0, "No Usage", IF(tbl_Customers[[#This Row],[number_vmail_messages]] &lt;= 20, "Low Usage", IF(tbl_Customers[[#This Row],[number_vmail_messages]] &lt;= 40, "Medium Usgae", "High Usage")))</f>
        <v>No Usage</v>
      </c>
      <c r="AD210" t="str">
        <f>IF(tbl_Customers[[#This Row],[total_day_minutes]]&lt;=150,"Low Usage", IF(tbl_Customers[[#This Row],[total_day_minutes]]&lt;=200,"Medium Usage", IF(tbl_Customers[[#This Row],[total_day_minutes]]&lt;=250,"High Usage","Very High Usage")))</f>
        <v>Low Usage</v>
      </c>
      <c r="AE210" t="str">
        <f>IF(tbl_Customers[[#This Row],[total_intl_calls]]&lt;=5,"Low Calls", IF(tbl_Customers[[#This Row],[total_intl_calls]]&lt;=10, "Medium Calls", "High Calls"))</f>
        <v>Low Calls</v>
      </c>
      <c r="AF2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0" s="36" t="str">
        <f>IF(tbl_Customers[[#This Row],[Churn_Risk_Score]]&gt;=10,"High Risk", IF(tbl_Customers[[#This Row],[Churn_Risk_Score]]&gt;=5,"Medium Risk","Low Risk"))</f>
        <v>Low Risk</v>
      </c>
    </row>
    <row r="211" spans="1:33" x14ac:dyDescent="0.35">
      <c r="A211">
        <v>210</v>
      </c>
      <c r="B211" t="s">
        <v>40</v>
      </c>
      <c r="C211">
        <v>106</v>
      </c>
      <c r="D211" t="s">
        <v>25</v>
      </c>
      <c r="E211" t="s">
        <v>22</v>
      </c>
      <c r="F211" t="s">
        <v>23</v>
      </c>
      <c r="G211">
        <v>32</v>
      </c>
      <c r="H211">
        <v>165.9</v>
      </c>
      <c r="I211">
        <v>126</v>
      </c>
      <c r="J211">
        <v>28.2</v>
      </c>
      <c r="K211">
        <v>216.5</v>
      </c>
      <c r="L211">
        <v>93</v>
      </c>
      <c r="M211">
        <v>18.399999999999999</v>
      </c>
      <c r="N211">
        <v>173.1</v>
      </c>
      <c r="O211">
        <v>86</v>
      </c>
      <c r="P211">
        <v>7.79</v>
      </c>
      <c r="Q211">
        <v>14.1</v>
      </c>
      <c r="R211">
        <v>8</v>
      </c>
      <c r="S211">
        <v>3.81</v>
      </c>
      <c r="T211">
        <v>4</v>
      </c>
      <c r="U211" t="s">
        <v>22</v>
      </c>
      <c r="V211">
        <f>IF(tbl_Customers[[#This Row],[churn]] = "yes", 1, 0)</f>
        <v>0</v>
      </c>
      <c r="W211" t="str">
        <f>IF(tbl_Customers[[#This Row],[number_customer_service_calls]] &lt;= 1, "0-1 Calls", IF(tbl_Customers[[#This Row],[number_customer_service_calls]] &lt;= 3, "2-3 Calls", IF(tbl_Customers[[#This Row],[number_customer_service_calls]] &lt;=5, "4-5 Calls", "6+ Calls")))</f>
        <v>4-5 Calls</v>
      </c>
      <c r="X211" t="str">
        <f>IF(tbl_Customers[[#This Row],[account_length]] &lt;= 50, "0-50", IF(tbl_Customers[[#This Row],[account_length]] &lt;=100, "51-100", IF(tbl_Customers[[#This Row],[account_length]] &lt;= 150, "101-150", "151+")))</f>
        <v>101-150</v>
      </c>
      <c r="Y211" t="str">
        <f>IF(tbl_Customers[[#This Row],[total_intl_charge]] &lt;= 3, "Low Charges", "High Charges")</f>
        <v>High Charges</v>
      </c>
      <c r="Z211" t="str">
        <f>IF(tbl_Customers[[#This Row],[total_eve_calls]]&lt;=80,"Low Calls",
IF(tbl_Customers[[#This Row],[total_eve_calls]]&lt;=120,"Medium Calls","High Calls"))</f>
        <v>Medium Calls</v>
      </c>
      <c r="AA211" t="str">
        <f>IF(tbl_Customers[[#This Row],[total_eve_charge]]&lt;=15,"Low Charges",
IF(tbl_Customers[[#This Row],[total_eve_charge]]&lt;=20,"Medium Charges","High Charges"))</f>
        <v>Medium Charges</v>
      </c>
      <c r="AB2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1" t="str">
        <f>IF(tbl_Customers[[#This Row],[number_vmail_messages]] = 0, "No Usage", IF(tbl_Customers[[#This Row],[number_vmail_messages]] &lt;= 20, "Low Usage", IF(tbl_Customers[[#This Row],[number_vmail_messages]] &lt;= 40, "Medium Usgae", "High Usage")))</f>
        <v>Medium Usgae</v>
      </c>
      <c r="AD211" t="str">
        <f>IF(tbl_Customers[[#This Row],[total_day_minutes]]&lt;=150,"Low Usage", IF(tbl_Customers[[#This Row],[total_day_minutes]]&lt;=200,"Medium Usage", IF(tbl_Customers[[#This Row],[total_day_minutes]]&lt;=250,"High Usage","Very High Usage")))</f>
        <v>Medium Usage</v>
      </c>
      <c r="AE211" t="str">
        <f>IF(tbl_Customers[[#This Row],[total_intl_calls]]&lt;=5,"Low Calls", IF(tbl_Customers[[#This Row],[total_intl_calls]]&lt;=10, "Medium Calls", "High Calls"))</f>
        <v>Medium Calls</v>
      </c>
      <c r="AF2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11" s="36" t="str">
        <f>IF(tbl_Customers[[#This Row],[Churn_Risk_Score]]&gt;=10,"High Risk", IF(tbl_Customers[[#This Row],[Churn_Risk_Score]]&gt;=5,"Medium Risk","Low Risk"))</f>
        <v>Medium Risk</v>
      </c>
    </row>
    <row r="212" spans="1:33" x14ac:dyDescent="0.35">
      <c r="A212">
        <v>211</v>
      </c>
      <c r="B212" t="s">
        <v>63</v>
      </c>
      <c r="C212">
        <v>108</v>
      </c>
      <c r="D212" t="s">
        <v>28</v>
      </c>
      <c r="E212" t="s">
        <v>22</v>
      </c>
      <c r="F212" t="s">
        <v>22</v>
      </c>
      <c r="G212">
        <v>0</v>
      </c>
      <c r="H212">
        <v>138.6</v>
      </c>
      <c r="I212">
        <v>122</v>
      </c>
      <c r="J212">
        <v>23.56</v>
      </c>
      <c r="K212">
        <v>172.3</v>
      </c>
      <c r="L212">
        <v>117</v>
      </c>
      <c r="M212">
        <v>14.65</v>
      </c>
      <c r="N212">
        <v>231.6</v>
      </c>
      <c r="O212">
        <v>92</v>
      </c>
      <c r="P212">
        <v>10.42</v>
      </c>
      <c r="Q212">
        <v>9.8000000000000007</v>
      </c>
      <c r="R212">
        <v>3</v>
      </c>
      <c r="S212">
        <v>2.65</v>
      </c>
      <c r="T212">
        <v>1</v>
      </c>
      <c r="U212" t="s">
        <v>22</v>
      </c>
      <c r="V212">
        <f>IF(tbl_Customers[[#This Row],[churn]] = "yes", 1, 0)</f>
        <v>0</v>
      </c>
      <c r="W212" t="str">
        <f>IF(tbl_Customers[[#This Row],[number_customer_service_calls]] &lt;= 1, "0-1 Calls", IF(tbl_Customers[[#This Row],[number_customer_service_calls]] &lt;= 3, "2-3 Calls", IF(tbl_Customers[[#This Row],[number_customer_service_calls]] &lt;=5, "4-5 Calls", "6+ Calls")))</f>
        <v>0-1 Calls</v>
      </c>
      <c r="X212" t="str">
        <f>IF(tbl_Customers[[#This Row],[account_length]] &lt;= 50, "0-50", IF(tbl_Customers[[#This Row],[account_length]] &lt;=100, "51-100", IF(tbl_Customers[[#This Row],[account_length]] &lt;= 150, "101-150", "151+")))</f>
        <v>101-150</v>
      </c>
      <c r="Y212" t="str">
        <f>IF(tbl_Customers[[#This Row],[total_intl_charge]] &lt;= 3, "Low Charges", "High Charges")</f>
        <v>Low Charges</v>
      </c>
      <c r="Z212" t="str">
        <f>IF(tbl_Customers[[#This Row],[total_eve_calls]]&lt;=80,"Low Calls",
IF(tbl_Customers[[#This Row],[total_eve_calls]]&lt;=120,"Medium Calls","High Calls"))</f>
        <v>Medium Calls</v>
      </c>
      <c r="AA212" t="str">
        <f>IF(tbl_Customers[[#This Row],[total_eve_charge]]&lt;=15,"Low Charges",
IF(tbl_Customers[[#This Row],[total_eve_charge]]&lt;=20,"Medium Charges","High Charges"))</f>
        <v>Low Charges</v>
      </c>
      <c r="AB2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2" t="str">
        <f>IF(tbl_Customers[[#This Row],[number_vmail_messages]] = 0, "No Usage", IF(tbl_Customers[[#This Row],[number_vmail_messages]] &lt;= 20, "Low Usage", IF(tbl_Customers[[#This Row],[number_vmail_messages]] &lt;= 40, "Medium Usgae", "High Usage")))</f>
        <v>No Usage</v>
      </c>
      <c r="AD212" t="str">
        <f>IF(tbl_Customers[[#This Row],[total_day_minutes]]&lt;=150,"Low Usage", IF(tbl_Customers[[#This Row],[total_day_minutes]]&lt;=200,"Medium Usage", IF(tbl_Customers[[#This Row],[total_day_minutes]]&lt;=250,"High Usage","Very High Usage")))</f>
        <v>Low Usage</v>
      </c>
      <c r="AE212" t="str">
        <f>IF(tbl_Customers[[#This Row],[total_intl_calls]]&lt;=5,"Low Calls", IF(tbl_Customers[[#This Row],[total_intl_calls]]&lt;=10, "Medium Calls", "High Calls"))</f>
        <v>Low Calls</v>
      </c>
      <c r="AF2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2" s="36" t="str">
        <f>IF(tbl_Customers[[#This Row],[Churn_Risk_Score]]&gt;=10,"High Risk", IF(tbl_Customers[[#This Row],[Churn_Risk_Score]]&gt;=5,"Medium Risk","Low Risk"))</f>
        <v>Low Risk</v>
      </c>
    </row>
    <row r="213" spans="1:33" x14ac:dyDescent="0.35">
      <c r="A213">
        <v>212</v>
      </c>
      <c r="B213" t="s">
        <v>39</v>
      </c>
      <c r="C213">
        <v>114</v>
      </c>
      <c r="D213" t="s">
        <v>21</v>
      </c>
      <c r="E213" t="s">
        <v>22</v>
      </c>
      <c r="F213" t="s">
        <v>22</v>
      </c>
      <c r="G213">
        <v>0</v>
      </c>
      <c r="H213">
        <v>84.7</v>
      </c>
      <c r="I213">
        <v>118</v>
      </c>
      <c r="J213">
        <v>14.4</v>
      </c>
      <c r="K213">
        <v>249.9</v>
      </c>
      <c r="L213">
        <v>86</v>
      </c>
      <c r="M213">
        <v>21.24</v>
      </c>
      <c r="N213">
        <v>193.4</v>
      </c>
      <c r="O213">
        <v>95</v>
      </c>
      <c r="P213">
        <v>8.6999999999999993</v>
      </c>
      <c r="Q213">
        <v>14.5</v>
      </c>
      <c r="R213">
        <v>8</v>
      </c>
      <c r="S213">
        <v>3.92</v>
      </c>
      <c r="T213">
        <v>1</v>
      </c>
      <c r="U213" t="s">
        <v>22</v>
      </c>
      <c r="V213">
        <f>IF(tbl_Customers[[#This Row],[churn]] = "yes", 1, 0)</f>
        <v>0</v>
      </c>
      <c r="W213" t="str">
        <f>IF(tbl_Customers[[#This Row],[number_customer_service_calls]] &lt;= 1, "0-1 Calls", IF(tbl_Customers[[#This Row],[number_customer_service_calls]] &lt;= 3, "2-3 Calls", IF(tbl_Customers[[#This Row],[number_customer_service_calls]] &lt;=5, "4-5 Calls", "6+ Calls")))</f>
        <v>0-1 Calls</v>
      </c>
      <c r="X213" t="str">
        <f>IF(tbl_Customers[[#This Row],[account_length]] &lt;= 50, "0-50", IF(tbl_Customers[[#This Row],[account_length]] &lt;=100, "51-100", IF(tbl_Customers[[#This Row],[account_length]] &lt;= 150, "101-150", "151+")))</f>
        <v>101-150</v>
      </c>
      <c r="Y213" t="str">
        <f>IF(tbl_Customers[[#This Row],[total_intl_charge]] &lt;= 3, "Low Charges", "High Charges")</f>
        <v>High Charges</v>
      </c>
      <c r="Z213" t="str">
        <f>IF(tbl_Customers[[#This Row],[total_eve_calls]]&lt;=80,"Low Calls",
IF(tbl_Customers[[#This Row],[total_eve_calls]]&lt;=120,"Medium Calls","High Calls"))</f>
        <v>Medium Calls</v>
      </c>
      <c r="AA213" t="str">
        <f>IF(tbl_Customers[[#This Row],[total_eve_charge]]&lt;=15,"Low Charges",
IF(tbl_Customers[[#This Row],[total_eve_charge]]&lt;=20,"Medium Charges","High Charges"))</f>
        <v>High Charges</v>
      </c>
      <c r="AB2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3" t="str">
        <f>IF(tbl_Customers[[#This Row],[number_vmail_messages]] = 0, "No Usage", IF(tbl_Customers[[#This Row],[number_vmail_messages]] &lt;= 20, "Low Usage", IF(tbl_Customers[[#This Row],[number_vmail_messages]] &lt;= 40, "Medium Usgae", "High Usage")))</f>
        <v>No Usage</v>
      </c>
      <c r="AD213" t="str">
        <f>IF(tbl_Customers[[#This Row],[total_day_minutes]]&lt;=150,"Low Usage", IF(tbl_Customers[[#This Row],[total_day_minutes]]&lt;=200,"Medium Usage", IF(tbl_Customers[[#This Row],[total_day_minutes]]&lt;=250,"High Usage","Very High Usage")))</f>
        <v>Low Usage</v>
      </c>
      <c r="AE213" t="str">
        <f>IF(tbl_Customers[[#This Row],[total_intl_calls]]&lt;=5,"Low Calls", IF(tbl_Customers[[#This Row],[total_intl_calls]]&lt;=10, "Medium Calls", "High Calls"))</f>
        <v>Medium Calls</v>
      </c>
      <c r="AF2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3" s="36" t="str">
        <f>IF(tbl_Customers[[#This Row],[Churn_Risk_Score]]&gt;=10,"High Risk", IF(tbl_Customers[[#This Row],[Churn_Risk_Score]]&gt;=5,"Medium Risk","Low Risk"))</f>
        <v>Low Risk</v>
      </c>
    </row>
    <row r="214" spans="1:33" x14ac:dyDescent="0.35">
      <c r="A214">
        <v>213</v>
      </c>
      <c r="B214" t="s">
        <v>70</v>
      </c>
      <c r="C214">
        <v>92</v>
      </c>
      <c r="D214" t="s">
        <v>25</v>
      </c>
      <c r="E214" t="s">
        <v>23</v>
      </c>
      <c r="F214" t="s">
        <v>22</v>
      </c>
      <c r="G214">
        <v>0</v>
      </c>
      <c r="H214">
        <v>62.6</v>
      </c>
      <c r="I214">
        <v>111</v>
      </c>
      <c r="J214">
        <v>10.64</v>
      </c>
      <c r="K214">
        <v>180.6</v>
      </c>
      <c r="L214">
        <v>126</v>
      </c>
      <c r="M214">
        <v>15.35</v>
      </c>
      <c r="N214">
        <v>221.7</v>
      </c>
      <c r="O214">
        <v>80</v>
      </c>
      <c r="P214">
        <v>9.98</v>
      </c>
      <c r="Q214">
        <v>10.4</v>
      </c>
      <c r="R214">
        <v>2</v>
      </c>
      <c r="S214">
        <v>2.81</v>
      </c>
      <c r="T214">
        <v>1</v>
      </c>
      <c r="U214" t="s">
        <v>23</v>
      </c>
      <c r="V214">
        <f>IF(tbl_Customers[[#This Row],[churn]] = "yes", 1, 0)</f>
        <v>1</v>
      </c>
      <c r="W214" t="str">
        <f>IF(tbl_Customers[[#This Row],[number_customer_service_calls]] &lt;= 1, "0-1 Calls", IF(tbl_Customers[[#This Row],[number_customer_service_calls]] &lt;= 3, "2-3 Calls", IF(tbl_Customers[[#This Row],[number_customer_service_calls]] &lt;=5, "4-5 Calls", "6+ Calls")))</f>
        <v>0-1 Calls</v>
      </c>
      <c r="X214" t="str">
        <f>IF(tbl_Customers[[#This Row],[account_length]] &lt;= 50, "0-50", IF(tbl_Customers[[#This Row],[account_length]] &lt;=100, "51-100", IF(tbl_Customers[[#This Row],[account_length]] &lt;= 150, "101-150", "151+")))</f>
        <v>51-100</v>
      </c>
      <c r="Y214" t="str">
        <f>IF(tbl_Customers[[#This Row],[total_intl_charge]] &lt;= 3, "Low Charges", "High Charges")</f>
        <v>Low Charges</v>
      </c>
      <c r="Z214" t="str">
        <f>IF(tbl_Customers[[#This Row],[total_eve_calls]]&lt;=80,"Low Calls",
IF(tbl_Customers[[#This Row],[total_eve_calls]]&lt;=120,"Medium Calls","High Calls"))</f>
        <v>High Calls</v>
      </c>
      <c r="AA214" t="str">
        <f>IF(tbl_Customers[[#This Row],[total_eve_charge]]&lt;=15,"Low Charges",
IF(tbl_Customers[[#This Row],[total_eve_charge]]&lt;=20,"Medium Charges","High Charges"))</f>
        <v>Medium Charges</v>
      </c>
      <c r="AB2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4" t="str">
        <f>IF(tbl_Customers[[#This Row],[number_vmail_messages]] = 0, "No Usage", IF(tbl_Customers[[#This Row],[number_vmail_messages]] &lt;= 20, "Low Usage", IF(tbl_Customers[[#This Row],[number_vmail_messages]] &lt;= 40, "Medium Usgae", "High Usage")))</f>
        <v>No Usage</v>
      </c>
      <c r="AD214" t="str">
        <f>IF(tbl_Customers[[#This Row],[total_day_minutes]]&lt;=150,"Low Usage", IF(tbl_Customers[[#This Row],[total_day_minutes]]&lt;=200,"Medium Usage", IF(tbl_Customers[[#This Row],[total_day_minutes]]&lt;=250,"High Usage","Very High Usage")))</f>
        <v>Low Usage</v>
      </c>
      <c r="AE214" t="str">
        <f>IF(tbl_Customers[[#This Row],[total_intl_calls]]&lt;=5,"Low Calls", IF(tbl_Customers[[#This Row],[total_intl_calls]]&lt;=10, "Medium Calls", "High Calls"))</f>
        <v>Low Calls</v>
      </c>
      <c r="AF2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4" s="36" t="str">
        <f>IF(tbl_Customers[[#This Row],[Churn_Risk_Score]]&gt;=10,"High Risk", IF(tbl_Customers[[#This Row],[Churn_Risk_Score]]&gt;=5,"Medium Risk","Low Risk"))</f>
        <v>Low Risk</v>
      </c>
    </row>
    <row r="215" spans="1:33" x14ac:dyDescent="0.35">
      <c r="A215">
        <v>214</v>
      </c>
      <c r="B215" t="s">
        <v>55</v>
      </c>
      <c r="C215">
        <v>59</v>
      </c>
      <c r="D215" t="s">
        <v>28</v>
      </c>
      <c r="E215" t="s">
        <v>22</v>
      </c>
      <c r="F215" t="s">
        <v>22</v>
      </c>
      <c r="G215">
        <v>0</v>
      </c>
      <c r="H215">
        <v>155.19999999999999</v>
      </c>
      <c r="I215">
        <v>79</v>
      </c>
      <c r="J215">
        <v>26.38</v>
      </c>
      <c r="K215">
        <v>235.3</v>
      </c>
      <c r="L215">
        <v>123</v>
      </c>
      <c r="M215">
        <v>20</v>
      </c>
      <c r="N215">
        <v>169.4</v>
      </c>
      <c r="O215">
        <v>80</v>
      </c>
      <c r="P215">
        <v>7.62</v>
      </c>
      <c r="Q215">
        <v>8.6999999999999993</v>
      </c>
      <c r="R215">
        <v>4</v>
      </c>
      <c r="S215">
        <v>2.35</v>
      </c>
      <c r="T215">
        <v>1</v>
      </c>
      <c r="U215" t="s">
        <v>22</v>
      </c>
      <c r="V215">
        <f>IF(tbl_Customers[[#This Row],[churn]] = "yes", 1, 0)</f>
        <v>0</v>
      </c>
      <c r="W215" t="str">
        <f>IF(tbl_Customers[[#This Row],[number_customer_service_calls]] &lt;= 1, "0-1 Calls", IF(tbl_Customers[[#This Row],[number_customer_service_calls]] &lt;= 3, "2-3 Calls", IF(tbl_Customers[[#This Row],[number_customer_service_calls]] &lt;=5, "4-5 Calls", "6+ Calls")))</f>
        <v>0-1 Calls</v>
      </c>
      <c r="X215" t="str">
        <f>IF(tbl_Customers[[#This Row],[account_length]] &lt;= 50, "0-50", IF(tbl_Customers[[#This Row],[account_length]] &lt;=100, "51-100", IF(tbl_Customers[[#This Row],[account_length]] &lt;= 150, "101-150", "151+")))</f>
        <v>51-100</v>
      </c>
      <c r="Y215" t="str">
        <f>IF(tbl_Customers[[#This Row],[total_intl_charge]] &lt;= 3, "Low Charges", "High Charges")</f>
        <v>Low Charges</v>
      </c>
      <c r="Z215" t="str">
        <f>IF(tbl_Customers[[#This Row],[total_eve_calls]]&lt;=80,"Low Calls",
IF(tbl_Customers[[#This Row],[total_eve_calls]]&lt;=120,"Medium Calls","High Calls"))</f>
        <v>High Calls</v>
      </c>
      <c r="AA215" t="str">
        <f>IF(tbl_Customers[[#This Row],[total_eve_charge]]&lt;=15,"Low Charges",
IF(tbl_Customers[[#This Row],[total_eve_charge]]&lt;=20,"Medium Charges","High Charges"))</f>
        <v>Medium Charges</v>
      </c>
      <c r="AB2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5" t="str">
        <f>IF(tbl_Customers[[#This Row],[number_vmail_messages]] = 0, "No Usage", IF(tbl_Customers[[#This Row],[number_vmail_messages]] &lt;= 20, "Low Usage", IF(tbl_Customers[[#This Row],[number_vmail_messages]] &lt;= 40, "Medium Usgae", "High Usage")))</f>
        <v>No Usage</v>
      </c>
      <c r="AD215" t="str">
        <f>IF(tbl_Customers[[#This Row],[total_day_minutes]]&lt;=150,"Low Usage", IF(tbl_Customers[[#This Row],[total_day_minutes]]&lt;=200,"Medium Usage", IF(tbl_Customers[[#This Row],[total_day_minutes]]&lt;=250,"High Usage","Very High Usage")))</f>
        <v>Medium Usage</v>
      </c>
      <c r="AE215" t="str">
        <f>IF(tbl_Customers[[#This Row],[total_intl_calls]]&lt;=5,"Low Calls", IF(tbl_Customers[[#This Row],[total_intl_calls]]&lt;=10, "Medium Calls", "High Calls"))</f>
        <v>Low Calls</v>
      </c>
      <c r="AF2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5" s="36" t="str">
        <f>IF(tbl_Customers[[#This Row],[Churn_Risk_Score]]&gt;=10,"High Risk", IF(tbl_Customers[[#This Row],[Churn_Risk_Score]]&gt;=5,"Medium Risk","Low Risk"))</f>
        <v>Low Risk</v>
      </c>
    </row>
    <row r="216" spans="1:33" x14ac:dyDescent="0.35">
      <c r="A216">
        <v>215</v>
      </c>
      <c r="B216" t="s">
        <v>60</v>
      </c>
      <c r="C216">
        <v>24</v>
      </c>
      <c r="D216" t="s">
        <v>28</v>
      </c>
      <c r="E216" t="s">
        <v>22</v>
      </c>
      <c r="F216" t="s">
        <v>23</v>
      </c>
      <c r="G216">
        <v>25</v>
      </c>
      <c r="H216">
        <v>164.9</v>
      </c>
      <c r="I216">
        <v>110</v>
      </c>
      <c r="J216">
        <v>28.03</v>
      </c>
      <c r="K216">
        <v>209.3</v>
      </c>
      <c r="L216">
        <v>105</v>
      </c>
      <c r="M216">
        <v>17.79</v>
      </c>
      <c r="N216">
        <v>231.2</v>
      </c>
      <c r="O216">
        <v>55</v>
      </c>
      <c r="P216">
        <v>10.4</v>
      </c>
      <c r="Q216">
        <v>6.7</v>
      </c>
      <c r="R216">
        <v>9</v>
      </c>
      <c r="S216">
        <v>1.81</v>
      </c>
      <c r="T216">
        <v>1</v>
      </c>
      <c r="U216" t="s">
        <v>22</v>
      </c>
      <c r="V216">
        <f>IF(tbl_Customers[[#This Row],[churn]] = "yes", 1, 0)</f>
        <v>0</v>
      </c>
      <c r="W216" t="str">
        <f>IF(tbl_Customers[[#This Row],[number_customer_service_calls]] &lt;= 1, "0-1 Calls", IF(tbl_Customers[[#This Row],[number_customer_service_calls]] &lt;= 3, "2-3 Calls", IF(tbl_Customers[[#This Row],[number_customer_service_calls]] &lt;=5, "4-5 Calls", "6+ Calls")))</f>
        <v>0-1 Calls</v>
      </c>
      <c r="X216" t="str">
        <f>IF(tbl_Customers[[#This Row],[account_length]] &lt;= 50, "0-50", IF(tbl_Customers[[#This Row],[account_length]] &lt;=100, "51-100", IF(tbl_Customers[[#This Row],[account_length]] &lt;= 150, "101-150", "151+")))</f>
        <v>0-50</v>
      </c>
      <c r="Y216" t="str">
        <f>IF(tbl_Customers[[#This Row],[total_intl_charge]] &lt;= 3, "Low Charges", "High Charges")</f>
        <v>Low Charges</v>
      </c>
      <c r="Z216" t="str">
        <f>IF(tbl_Customers[[#This Row],[total_eve_calls]]&lt;=80,"Low Calls",
IF(tbl_Customers[[#This Row],[total_eve_calls]]&lt;=120,"Medium Calls","High Calls"))</f>
        <v>Medium Calls</v>
      </c>
      <c r="AA216" t="str">
        <f>IF(tbl_Customers[[#This Row],[total_eve_charge]]&lt;=15,"Low Charges",
IF(tbl_Customers[[#This Row],[total_eve_charge]]&lt;=20,"Medium Charges","High Charges"))</f>
        <v>Medium Charges</v>
      </c>
      <c r="AB2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6" t="str">
        <f>IF(tbl_Customers[[#This Row],[number_vmail_messages]] = 0, "No Usage", IF(tbl_Customers[[#This Row],[number_vmail_messages]] &lt;= 20, "Low Usage", IF(tbl_Customers[[#This Row],[number_vmail_messages]] &lt;= 40, "Medium Usgae", "High Usage")))</f>
        <v>Medium Usgae</v>
      </c>
      <c r="AD216" t="str">
        <f>IF(tbl_Customers[[#This Row],[total_day_minutes]]&lt;=150,"Low Usage", IF(tbl_Customers[[#This Row],[total_day_minutes]]&lt;=200,"Medium Usage", IF(tbl_Customers[[#This Row],[total_day_minutes]]&lt;=250,"High Usage","Very High Usage")))</f>
        <v>Medium Usage</v>
      </c>
      <c r="AE216" t="str">
        <f>IF(tbl_Customers[[#This Row],[total_intl_calls]]&lt;=5,"Low Calls", IF(tbl_Customers[[#This Row],[total_intl_calls]]&lt;=10, "Medium Calls", "High Calls"))</f>
        <v>Medium Calls</v>
      </c>
      <c r="AF2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6" s="36" t="str">
        <f>IF(tbl_Customers[[#This Row],[Churn_Risk_Score]]&gt;=10,"High Risk", IF(tbl_Customers[[#This Row],[Churn_Risk_Score]]&gt;=5,"Medium Risk","Low Risk"))</f>
        <v>Low Risk</v>
      </c>
    </row>
    <row r="217" spans="1:33" x14ac:dyDescent="0.35">
      <c r="A217">
        <v>216</v>
      </c>
      <c r="B217" t="s">
        <v>72</v>
      </c>
      <c r="C217">
        <v>151</v>
      </c>
      <c r="D217" t="s">
        <v>25</v>
      </c>
      <c r="E217" t="s">
        <v>22</v>
      </c>
      <c r="F217" t="s">
        <v>22</v>
      </c>
      <c r="G217">
        <v>0</v>
      </c>
      <c r="H217">
        <v>134.5</v>
      </c>
      <c r="I217">
        <v>88</v>
      </c>
      <c r="J217">
        <v>22.87</v>
      </c>
      <c r="K217">
        <v>143.1</v>
      </c>
      <c r="L217">
        <v>112</v>
      </c>
      <c r="M217">
        <v>12.16</v>
      </c>
      <c r="N217">
        <v>223.9</v>
      </c>
      <c r="O217">
        <v>61</v>
      </c>
      <c r="P217">
        <v>10.08</v>
      </c>
      <c r="Q217">
        <v>15.4</v>
      </c>
      <c r="R217">
        <v>1</v>
      </c>
      <c r="S217">
        <v>4.16</v>
      </c>
      <c r="T217">
        <v>1</v>
      </c>
      <c r="U217" t="s">
        <v>22</v>
      </c>
      <c r="V217">
        <f>IF(tbl_Customers[[#This Row],[churn]] = "yes", 1, 0)</f>
        <v>0</v>
      </c>
      <c r="W217" t="str">
        <f>IF(tbl_Customers[[#This Row],[number_customer_service_calls]] &lt;= 1, "0-1 Calls", IF(tbl_Customers[[#This Row],[number_customer_service_calls]] &lt;= 3, "2-3 Calls", IF(tbl_Customers[[#This Row],[number_customer_service_calls]] &lt;=5, "4-5 Calls", "6+ Calls")))</f>
        <v>0-1 Calls</v>
      </c>
      <c r="X217" t="str">
        <f>IF(tbl_Customers[[#This Row],[account_length]] &lt;= 50, "0-50", IF(tbl_Customers[[#This Row],[account_length]] &lt;=100, "51-100", IF(tbl_Customers[[#This Row],[account_length]] &lt;= 150, "101-150", "151+")))</f>
        <v>151+</v>
      </c>
      <c r="Y217" t="str">
        <f>IF(tbl_Customers[[#This Row],[total_intl_charge]] &lt;= 3, "Low Charges", "High Charges")</f>
        <v>High Charges</v>
      </c>
      <c r="Z217" t="str">
        <f>IF(tbl_Customers[[#This Row],[total_eve_calls]]&lt;=80,"Low Calls",
IF(tbl_Customers[[#This Row],[total_eve_calls]]&lt;=120,"Medium Calls","High Calls"))</f>
        <v>Medium Calls</v>
      </c>
      <c r="AA217" t="str">
        <f>IF(tbl_Customers[[#This Row],[total_eve_charge]]&lt;=15,"Low Charges",
IF(tbl_Customers[[#This Row],[total_eve_charge]]&lt;=20,"Medium Charges","High Charges"))</f>
        <v>Low Charges</v>
      </c>
      <c r="AB2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7" t="str">
        <f>IF(tbl_Customers[[#This Row],[number_vmail_messages]] = 0, "No Usage", IF(tbl_Customers[[#This Row],[number_vmail_messages]] &lt;= 20, "Low Usage", IF(tbl_Customers[[#This Row],[number_vmail_messages]] &lt;= 40, "Medium Usgae", "High Usage")))</f>
        <v>No Usage</v>
      </c>
      <c r="AD217" t="str">
        <f>IF(tbl_Customers[[#This Row],[total_day_minutes]]&lt;=150,"Low Usage", IF(tbl_Customers[[#This Row],[total_day_minutes]]&lt;=200,"Medium Usage", IF(tbl_Customers[[#This Row],[total_day_minutes]]&lt;=250,"High Usage","Very High Usage")))</f>
        <v>Low Usage</v>
      </c>
      <c r="AE217" t="str">
        <f>IF(tbl_Customers[[#This Row],[total_intl_calls]]&lt;=5,"Low Calls", IF(tbl_Customers[[#This Row],[total_intl_calls]]&lt;=10, "Medium Calls", "High Calls"))</f>
        <v>Low Calls</v>
      </c>
      <c r="AF2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7" s="36" t="str">
        <f>IF(tbl_Customers[[#This Row],[Churn_Risk_Score]]&gt;=10,"High Risk", IF(tbl_Customers[[#This Row],[Churn_Risk_Score]]&gt;=5,"Medium Risk","Low Risk"))</f>
        <v>Low Risk</v>
      </c>
    </row>
    <row r="218" spans="1:33" x14ac:dyDescent="0.35">
      <c r="A218">
        <v>217</v>
      </c>
      <c r="B218" t="s">
        <v>61</v>
      </c>
      <c r="C218">
        <v>117</v>
      </c>
      <c r="D218" t="s">
        <v>21</v>
      </c>
      <c r="E218" t="s">
        <v>22</v>
      </c>
      <c r="F218" t="s">
        <v>22</v>
      </c>
      <c r="G218">
        <v>0</v>
      </c>
      <c r="H218">
        <v>143.30000000000001</v>
      </c>
      <c r="I218">
        <v>103</v>
      </c>
      <c r="J218">
        <v>24.36</v>
      </c>
      <c r="K218">
        <v>211.3</v>
      </c>
      <c r="L218">
        <v>108</v>
      </c>
      <c r="M218">
        <v>17.96</v>
      </c>
      <c r="N218">
        <v>185.2</v>
      </c>
      <c r="O218">
        <v>96</v>
      </c>
      <c r="P218">
        <v>8.33</v>
      </c>
      <c r="Q218">
        <v>11.5</v>
      </c>
      <c r="R218">
        <v>3</v>
      </c>
      <c r="S218">
        <v>3.11</v>
      </c>
      <c r="T218">
        <v>1</v>
      </c>
      <c r="U218" t="s">
        <v>22</v>
      </c>
      <c r="V218">
        <f>IF(tbl_Customers[[#This Row],[churn]] = "yes", 1, 0)</f>
        <v>0</v>
      </c>
      <c r="W218" t="str">
        <f>IF(tbl_Customers[[#This Row],[number_customer_service_calls]] &lt;= 1, "0-1 Calls", IF(tbl_Customers[[#This Row],[number_customer_service_calls]] &lt;= 3, "2-3 Calls", IF(tbl_Customers[[#This Row],[number_customer_service_calls]] &lt;=5, "4-5 Calls", "6+ Calls")))</f>
        <v>0-1 Calls</v>
      </c>
      <c r="X218" t="str">
        <f>IF(tbl_Customers[[#This Row],[account_length]] &lt;= 50, "0-50", IF(tbl_Customers[[#This Row],[account_length]] &lt;=100, "51-100", IF(tbl_Customers[[#This Row],[account_length]] &lt;= 150, "101-150", "151+")))</f>
        <v>101-150</v>
      </c>
      <c r="Y218" t="str">
        <f>IF(tbl_Customers[[#This Row],[total_intl_charge]] &lt;= 3, "Low Charges", "High Charges")</f>
        <v>High Charges</v>
      </c>
      <c r="Z218" t="str">
        <f>IF(tbl_Customers[[#This Row],[total_eve_calls]]&lt;=80,"Low Calls",
IF(tbl_Customers[[#This Row],[total_eve_calls]]&lt;=120,"Medium Calls","High Calls"))</f>
        <v>Medium Calls</v>
      </c>
      <c r="AA218" t="str">
        <f>IF(tbl_Customers[[#This Row],[total_eve_charge]]&lt;=15,"Low Charges",
IF(tbl_Customers[[#This Row],[total_eve_charge]]&lt;=20,"Medium Charges","High Charges"))</f>
        <v>Medium Charges</v>
      </c>
      <c r="AB2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8" t="str">
        <f>IF(tbl_Customers[[#This Row],[number_vmail_messages]] = 0, "No Usage", IF(tbl_Customers[[#This Row],[number_vmail_messages]] &lt;= 20, "Low Usage", IF(tbl_Customers[[#This Row],[number_vmail_messages]] &lt;= 40, "Medium Usgae", "High Usage")))</f>
        <v>No Usage</v>
      </c>
      <c r="AD218" t="str">
        <f>IF(tbl_Customers[[#This Row],[total_day_minutes]]&lt;=150,"Low Usage", IF(tbl_Customers[[#This Row],[total_day_minutes]]&lt;=200,"Medium Usage", IF(tbl_Customers[[#This Row],[total_day_minutes]]&lt;=250,"High Usage","Very High Usage")))</f>
        <v>Low Usage</v>
      </c>
      <c r="AE218" t="str">
        <f>IF(tbl_Customers[[#This Row],[total_intl_calls]]&lt;=5,"Low Calls", IF(tbl_Customers[[#This Row],[total_intl_calls]]&lt;=10, "Medium Calls", "High Calls"))</f>
        <v>Low Calls</v>
      </c>
      <c r="AF2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8" s="36" t="str">
        <f>IF(tbl_Customers[[#This Row],[Churn_Risk_Score]]&gt;=10,"High Risk", IF(tbl_Customers[[#This Row],[Churn_Risk_Score]]&gt;=5,"Medium Risk","Low Risk"))</f>
        <v>Low Risk</v>
      </c>
    </row>
    <row r="219" spans="1:33" x14ac:dyDescent="0.35">
      <c r="A219">
        <v>218</v>
      </c>
      <c r="B219" t="s">
        <v>43</v>
      </c>
      <c r="C219">
        <v>78</v>
      </c>
      <c r="D219" t="s">
        <v>28</v>
      </c>
      <c r="E219" t="s">
        <v>22</v>
      </c>
      <c r="F219" t="s">
        <v>22</v>
      </c>
      <c r="G219">
        <v>0</v>
      </c>
      <c r="H219">
        <v>168.3</v>
      </c>
      <c r="I219">
        <v>110</v>
      </c>
      <c r="J219">
        <v>28.61</v>
      </c>
      <c r="K219">
        <v>221.2</v>
      </c>
      <c r="L219">
        <v>73</v>
      </c>
      <c r="M219">
        <v>18.8</v>
      </c>
      <c r="N219">
        <v>241</v>
      </c>
      <c r="O219">
        <v>136</v>
      </c>
      <c r="P219">
        <v>10.85</v>
      </c>
      <c r="Q219">
        <v>12.5</v>
      </c>
      <c r="R219">
        <v>1</v>
      </c>
      <c r="S219">
        <v>3.38</v>
      </c>
      <c r="T219">
        <v>1</v>
      </c>
      <c r="U219" t="s">
        <v>22</v>
      </c>
      <c r="V219">
        <f>IF(tbl_Customers[[#This Row],[churn]] = "yes", 1, 0)</f>
        <v>0</v>
      </c>
      <c r="W219" t="str">
        <f>IF(tbl_Customers[[#This Row],[number_customer_service_calls]] &lt;= 1, "0-1 Calls", IF(tbl_Customers[[#This Row],[number_customer_service_calls]] &lt;= 3, "2-3 Calls", IF(tbl_Customers[[#This Row],[number_customer_service_calls]] &lt;=5, "4-5 Calls", "6+ Calls")))</f>
        <v>0-1 Calls</v>
      </c>
      <c r="X219" t="str">
        <f>IF(tbl_Customers[[#This Row],[account_length]] &lt;= 50, "0-50", IF(tbl_Customers[[#This Row],[account_length]] &lt;=100, "51-100", IF(tbl_Customers[[#This Row],[account_length]] &lt;= 150, "101-150", "151+")))</f>
        <v>51-100</v>
      </c>
      <c r="Y219" t="str">
        <f>IF(tbl_Customers[[#This Row],[total_intl_charge]] &lt;= 3, "Low Charges", "High Charges")</f>
        <v>High Charges</v>
      </c>
      <c r="Z219" t="str">
        <f>IF(tbl_Customers[[#This Row],[total_eve_calls]]&lt;=80,"Low Calls",
IF(tbl_Customers[[#This Row],[total_eve_calls]]&lt;=120,"Medium Calls","High Calls"))</f>
        <v>Low Calls</v>
      </c>
      <c r="AA219" t="str">
        <f>IF(tbl_Customers[[#This Row],[total_eve_charge]]&lt;=15,"Low Charges",
IF(tbl_Customers[[#This Row],[total_eve_charge]]&lt;=20,"Medium Charges","High Charges"))</f>
        <v>Medium Charges</v>
      </c>
      <c r="AB2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9" t="str">
        <f>IF(tbl_Customers[[#This Row],[number_vmail_messages]] = 0, "No Usage", IF(tbl_Customers[[#This Row],[number_vmail_messages]] &lt;= 20, "Low Usage", IF(tbl_Customers[[#This Row],[number_vmail_messages]] &lt;= 40, "Medium Usgae", "High Usage")))</f>
        <v>No Usage</v>
      </c>
      <c r="AD219" t="str">
        <f>IF(tbl_Customers[[#This Row],[total_day_minutes]]&lt;=150,"Low Usage", IF(tbl_Customers[[#This Row],[total_day_minutes]]&lt;=200,"Medium Usage", IF(tbl_Customers[[#This Row],[total_day_minutes]]&lt;=250,"High Usage","Very High Usage")))</f>
        <v>Medium Usage</v>
      </c>
      <c r="AE219" t="str">
        <f>IF(tbl_Customers[[#This Row],[total_intl_calls]]&lt;=5,"Low Calls", IF(tbl_Customers[[#This Row],[total_intl_calls]]&lt;=10, "Medium Calls", "High Calls"))</f>
        <v>Low Calls</v>
      </c>
      <c r="AF2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9" s="36" t="str">
        <f>IF(tbl_Customers[[#This Row],[Churn_Risk_Score]]&gt;=10,"High Risk", IF(tbl_Customers[[#This Row],[Churn_Risk_Score]]&gt;=5,"Medium Risk","Low Risk"))</f>
        <v>Low Risk</v>
      </c>
    </row>
    <row r="220" spans="1:33" x14ac:dyDescent="0.35">
      <c r="A220">
        <v>219</v>
      </c>
      <c r="B220" t="s">
        <v>58</v>
      </c>
      <c r="C220">
        <v>155</v>
      </c>
      <c r="D220" t="s">
        <v>25</v>
      </c>
      <c r="E220" t="s">
        <v>22</v>
      </c>
      <c r="F220" t="s">
        <v>22</v>
      </c>
      <c r="G220">
        <v>0</v>
      </c>
      <c r="H220">
        <v>262.39999999999998</v>
      </c>
      <c r="I220">
        <v>55</v>
      </c>
      <c r="J220">
        <v>44.61</v>
      </c>
      <c r="K220">
        <v>194.6</v>
      </c>
      <c r="L220">
        <v>113</v>
      </c>
      <c r="M220">
        <v>16.54</v>
      </c>
      <c r="N220">
        <v>146.5</v>
      </c>
      <c r="O220">
        <v>85</v>
      </c>
      <c r="P220">
        <v>6.59</v>
      </c>
      <c r="Q220">
        <v>8.3000000000000007</v>
      </c>
      <c r="R220">
        <v>6</v>
      </c>
      <c r="S220">
        <v>2.2400000000000002</v>
      </c>
      <c r="T220">
        <v>2</v>
      </c>
      <c r="U220" t="s">
        <v>22</v>
      </c>
      <c r="V220">
        <f>IF(tbl_Customers[[#This Row],[churn]] = "yes", 1, 0)</f>
        <v>0</v>
      </c>
      <c r="W220" t="str">
        <f>IF(tbl_Customers[[#This Row],[number_customer_service_calls]] &lt;= 1, "0-1 Calls", IF(tbl_Customers[[#This Row],[number_customer_service_calls]] &lt;= 3, "2-3 Calls", IF(tbl_Customers[[#This Row],[number_customer_service_calls]] &lt;=5, "4-5 Calls", "6+ Calls")))</f>
        <v>2-3 Calls</v>
      </c>
      <c r="X220" t="str">
        <f>IF(tbl_Customers[[#This Row],[account_length]] &lt;= 50, "0-50", IF(tbl_Customers[[#This Row],[account_length]] &lt;=100, "51-100", IF(tbl_Customers[[#This Row],[account_length]] &lt;= 150, "101-150", "151+")))</f>
        <v>151+</v>
      </c>
      <c r="Y220" t="str">
        <f>IF(tbl_Customers[[#This Row],[total_intl_charge]] &lt;= 3, "Low Charges", "High Charges")</f>
        <v>Low Charges</v>
      </c>
      <c r="Z220" t="str">
        <f>IF(tbl_Customers[[#This Row],[total_eve_calls]]&lt;=80,"Low Calls",
IF(tbl_Customers[[#This Row],[total_eve_calls]]&lt;=120,"Medium Calls","High Calls"))</f>
        <v>Medium Calls</v>
      </c>
      <c r="AA220" t="str">
        <f>IF(tbl_Customers[[#This Row],[total_eve_charge]]&lt;=15,"Low Charges",
IF(tbl_Customers[[#This Row],[total_eve_charge]]&lt;=20,"Medium Charges","High Charges"))</f>
        <v>Medium Charges</v>
      </c>
      <c r="AB2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0" t="str">
        <f>IF(tbl_Customers[[#This Row],[number_vmail_messages]] = 0, "No Usage", IF(tbl_Customers[[#This Row],[number_vmail_messages]] &lt;= 20, "Low Usage", IF(tbl_Customers[[#This Row],[number_vmail_messages]] &lt;= 40, "Medium Usgae", "High Usage")))</f>
        <v>No Usage</v>
      </c>
      <c r="AD220" t="str">
        <f>IF(tbl_Customers[[#This Row],[total_day_minutes]]&lt;=150,"Low Usage", IF(tbl_Customers[[#This Row],[total_day_minutes]]&lt;=200,"Medium Usage", IF(tbl_Customers[[#This Row],[total_day_minutes]]&lt;=250,"High Usage","Very High Usage")))</f>
        <v>Very High Usage</v>
      </c>
      <c r="AE220" t="str">
        <f>IF(tbl_Customers[[#This Row],[total_intl_calls]]&lt;=5,"Low Calls", IF(tbl_Customers[[#This Row],[total_intl_calls]]&lt;=10, "Medium Calls", "High Calls"))</f>
        <v>Medium Calls</v>
      </c>
      <c r="AF2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20" s="36" t="str">
        <f>IF(tbl_Customers[[#This Row],[Churn_Risk_Score]]&gt;=10,"High Risk", IF(tbl_Customers[[#This Row],[Churn_Risk_Score]]&gt;=5,"Medium Risk","Low Risk"))</f>
        <v>Medium Risk</v>
      </c>
    </row>
    <row r="221" spans="1:33" x14ac:dyDescent="0.35">
      <c r="A221">
        <v>220</v>
      </c>
      <c r="B221" t="s">
        <v>31</v>
      </c>
      <c r="C221">
        <v>114</v>
      </c>
      <c r="D221" t="s">
        <v>28</v>
      </c>
      <c r="E221" t="s">
        <v>22</v>
      </c>
      <c r="F221" t="s">
        <v>23</v>
      </c>
      <c r="G221">
        <v>30</v>
      </c>
      <c r="H221">
        <v>206.2</v>
      </c>
      <c r="I221">
        <v>79</v>
      </c>
      <c r="J221">
        <v>35.049999999999997</v>
      </c>
      <c r="K221">
        <v>260</v>
      </c>
      <c r="L221">
        <v>91</v>
      </c>
      <c r="M221">
        <v>22.1</v>
      </c>
      <c r="N221">
        <v>291.60000000000002</v>
      </c>
      <c r="O221">
        <v>83</v>
      </c>
      <c r="P221">
        <v>13.12</v>
      </c>
      <c r="Q221">
        <v>11.4</v>
      </c>
      <c r="R221">
        <v>6</v>
      </c>
      <c r="S221">
        <v>3.08</v>
      </c>
      <c r="T221">
        <v>1</v>
      </c>
      <c r="U221" t="s">
        <v>22</v>
      </c>
      <c r="V221">
        <f>IF(tbl_Customers[[#This Row],[churn]] = "yes", 1, 0)</f>
        <v>0</v>
      </c>
      <c r="W221" t="str">
        <f>IF(tbl_Customers[[#This Row],[number_customer_service_calls]] &lt;= 1, "0-1 Calls", IF(tbl_Customers[[#This Row],[number_customer_service_calls]] &lt;= 3, "2-3 Calls", IF(tbl_Customers[[#This Row],[number_customer_service_calls]] &lt;=5, "4-5 Calls", "6+ Calls")))</f>
        <v>0-1 Calls</v>
      </c>
      <c r="X221" t="str">
        <f>IF(tbl_Customers[[#This Row],[account_length]] &lt;= 50, "0-50", IF(tbl_Customers[[#This Row],[account_length]] &lt;=100, "51-100", IF(tbl_Customers[[#This Row],[account_length]] &lt;= 150, "101-150", "151+")))</f>
        <v>101-150</v>
      </c>
      <c r="Y221" t="str">
        <f>IF(tbl_Customers[[#This Row],[total_intl_charge]] &lt;= 3, "Low Charges", "High Charges")</f>
        <v>High Charges</v>
      </c>
      <c r="Z221" t="str">
        <f>IF(tbl_Customers[[#This Row],[total_eve_calls]]&lt;=80,"Low Calls",
IF(tbl_Customers[[#This Row],[total_eve_calls]]&lt;=120,"Medium Calls","High Calls"))</f>
        <v>Medium Calls</v>
      </c>
      <c r="AA221" t="str">
        <f>IF(tbl_Customers[[#This Row],[total_eve_charge]]&lt;=15,"Low Charges",
IF(tbl_Customers[[#This Row],[total_eve_charge]]&lt;=20,"Medium Charges","High Charges"))</f>
        <v>High Charges</v>
      </c>
      <c r="AB2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1" t="str">
        <f>IF(tbl_Customers[[#This Row],[number_vmail_messages]] = 0, "No Usage", IF(tbl_Customers[[#This Row],[number_vmail_messages]] &lt;= 20, "Low Usage", IF(tbl_Customers[[#This Row],[number_vmail_messages]] &lt;= 40, "Medium Usgae", "High Usage")))</f>
        <v>Medium Usgae</v>
      </c>
      <c r="AD221" t="str">
        <f>IF(tbl_Customers[[#This Row],[total_day_minutes]]&lt;=150,"Low Usage", IF(tbl_Customers[[#This Row],[total_day_minutes]]&lt;=200,"Medium Usage", IF(tbl_Customers[[#This Row],[total_day_minutes]]&lt;=250,"High Usage","Very High Usage")))</f>
        <v>High Usage</v>
      </c>
      <c r="AE221" t="str">
        <f>IF(tbl_Customers[[#This Row],[total_intl_calls]]&lt;=5,"Low Calls", IF(tbl_Customers[[#This Row],[total_intl_calls]]&lt;=10, "Medium Calls", "High Calls"))</f>
        <v>Medium Calls</v>
      </c>
      <c r="AF2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1" s="36" t="str">
        <f>IF(tbl_Customers[[#This Row],[Churn_Risk_Score]]&gt;=10,"High Risk", IF(tbl_Customers[[#This Row],[Churn_Risk_Score]]&gt;=5,"Medium Risk","Low Risk"))</f>
        <v>Low Risk</v>
      </c>
    </row>
    <row r="222" spans="1:33" x14ac:dyDescent="0.35">
      <c r="A222">
        <v>221</v>
      </c>
      <c r="B222" t="s">
        <v>33</v>
      </c>
      <c r="C222">
        <v>114</v>
      </c>
      <c r="D222" t="s">
        <v>28</v>
      </c>
      <c r="E222" t="s">
        <v>22</v>
      </c>
      <c r="F222" t="s">
        <v>23</v>
      </c>
      <c r="G222">
        <v>28</v>
      </c>
      <c r="H222">
        <v>225.8</v>
      </c>
      <c r="I222">
        <v>94</v>
      </c>
      <c r="J222">
        <v>38.39</v>
      </c>
      <c r="K222">
        <v>193</v>
      </c>
      <c r="L222">
        <v>117</v>
      </c>
      <c r="M222">
        <v>16.41</v>
      </c>
      <c r="N222">
        <v>232.4</v>
      </c>
      <c r="O222">
        <v>100</v>
      </c>
      <c r="P222">
        <v>10.46</v>
      </c>
      <c r="Q222">
        <v>8.4</v>
      </c>
      <c r="R222">
        <v>9</v>
      </c>
      <c r="S222">
        <v>2.27</v>
      </c>
      <c r="T222">
        <v>4</v>
      </c>
      <c r="U222" t="s">
        <v>22</v>
      </c>
      <c r="V222">
        <f>IF(tbl_Customers[[#This Row],[churn]] = "yes", 1, 0)</f>
        <v>0</v>
      </c>
      <c r="W222" t="str">
        <f>IF(tbl_Customers[[#This Row],[number_customer_service_calls]] &lt;= 1, "0-1 Calls", IF(tbl_Customers[[#This Row],[number_customer_service_calls]] &lt;= 3, "2-3 Calls", IF(tbl_Customers[[#This Row],[number_customer_service_calls]] &lt;=5, "4-5 Calls", "6+ Calls")))</f>
        <v>4-5 Calls</v>
      </c>
      <c r="X222" t="str">
        <f>IF(tbl_Customers[[#This Row],[account_length]] &lt;= 50, "0-50", IF(tbl_Customers[[#This Row],[account_length]] &lt;=100, "51-100", IF(tbl_Customers[[#This Row],[account_length]] &lt;= 150, "101-150", "151+")))</f>
        <v>101-150</v>
      </c>
      <c r="Y222" t="str">
        <f>IF(tbl_Customers[[#This Row],[total_intl_charge]] &lt;= 3, "Low Charges", "High Charges")</f>
        <v>Low Charges</v>
      </c>
      <c r="Z222" t="str">
        <f>IF(tbl_Customers[[#This Row],[total_eve_calls]]&lt;=80,"Low Calls",
IF(tbl_Customers[[#This Row],[total_eve_calls]]&lt;=120,"Medium Calls","High Calls"))</f>
        <v>Medium Calls</v>
      </c>
      <c r="AA222" t="str">
        <f>IF(tbl_Customers[[#This Row],[total_eve_charge]]&lt;=15,"Low Charges",
IF(tbl_Customers[[#This Row],[total_eve_charge]]&lt;=20,"Medium Charges","High Charges"))</f>
        <v>Medium Charges</v>
      </c>
      <c r="AB2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2" t="str">
        <f>IF(tbl_Customers[[#This Row],[number_vmail_messages]] = 0, "No Usage", IF(tbl_Customers[[#This Row],[number_vmail_messages]] &lt;= 20, "Low Usage", IF(tbl_Customers[[#This Row],[number_vmail_messages]] &lt;= 40, "Medium Usgae", "High Usage")))</f>
        <v>Medium Usgae</v>
      </c>
      <c r="AD222" t="str">
        <f>IF(tbl_Customers[[#This Row],[total_day_minutes]]&lt;=150,"Low Usage", IF(tbl_Customers[[#This Row],[total_day_minutes]]&lt;=200,"Medium Usage", IF(tbl_Customers[[#This Row],[total_day_minutes]]&lt;=250,"High Usage","Very High Usage")))</f>
        <v>High Usage</v>
      </c>
      <c r="AE222" t="str">
        <f>IF(tbl_Customers[[#This Row],[total_intl_calls]]&lt;=5,"Low Calls", IF(tbl_Customers[[#This Row],[total_intl_calls]]&lt;=10, "Medium Calls", "High Calls"))</f>
        <v>Medium Calls</v>
      </c>
      <c r="AF2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2" s="36" t="str">
        <f>IF(tbl_Customers[[#This Row],[Churn_Risk_Score]]&gt;=10,"High Risk", IF(tbl_Customers[[#This Row],[Churn_Risk_Score]]&gt;=5,"Medium Risk","Low Risk"))</f>
        <v>Low Risk</v>
      </c>
    </row>
    <row r="223" spans="1:33" x14ac:dyDescent="0.35">
      <c r="A223">
        <v>222</v>
      </c>
      <c r="B223" t="s">
        <v>46</v>
      </c>
      <c r="C223">
        <v>119</v>
      </c>
      <c r="D223" t="s">
        <v>25</v>
      </c>
      <c r="E223" t="s">
        <v>22</v>
      </c>
      <c r="F223" t="s">
        <v>22</v>
      </c>
      <c r="G223">
        <v>0</v>
      </c>
      <c r="H223">
        <v>138.30000000000001</v>
      </c>
      <c r="I223">
        <v>89</v>
      </c>
      <c r="J223">
        <v>23.51</v>
      </c>
      <c r="K223">
        <v>170.5</v>
      </c>
      <c r="L223">
        <v>78</v>
      </c>
      <c r="M223">
        <v>14.49</v>
      </c>
      <c r="N223">
        <v>263.89999999999998</v>
      </c>
      <c r="O223">
        <v>98</v>
      </c>
      <c r="P223">
        <v>11.88</v>
      </c>
      <c r="Q223">
        <v>13.5</v>
      </c>
      <c r="R223">
        <v>6</v>
      </c>
      <c r="S223">
        <v>3.65</v>
      </c>
      <c r="T223">
        <v>3</v>
      </c>
      <c r="U223" t="s">
        <v>22</v>
      </c>
      <c r="V223">
        <f>IF(tbl_Customers[[#This Row],[churn]] = "yes", 1, 0)</f>
        <v>0</v>
      </c>
      <c r="W223" t="str">
        <f>IF(tbl_Customers[[#This Row],[number_customer_service_calls]] &lt;= 1, "0-1 Calls", IF(tbl_Customers[[#This Row],[number_customer_service_calls]] &lt;= 3, "2-3 Calls", IF(tbl_Customers[[#This Row],[number_customer_service_calls]] &lt;=5, "4-5 Calls", "6+ Calls")))</f>
        <v>2-3 Calls</v>
      </c>
      <c r="X223" t="str">
        <f>IF(tbl_Customers[[#This Row],[account_length]] &lt;= 50, "0-50", IF(tbl_Customers[[#This Row],[account_length]] &lt;=100, "51-100", IF(tbl_Customers[[#This Row],[account_length]] &lt;= 150, "101-150", "151+")))</f>
        <v>101-150</v>
      </c>
      <c r="Y223" t="str">
        <f>IF(tbl_Customers[[#This Row],[total_intl_charge]] &lt;= 3, "Low Charges", "High Charges")</f>
        <v>High Charges</v>
      </c>
      <c r="Z223" t="str">
        <f>IF(tbl_Customers[[#This Row],[total_eve_calls]]&lt;=80,"Low Calls",
IF(tbl_Customers[[#This Row],[total_eve_calls]]&lt;=120,"Medium Calls","High Calls"))</f>
        <v>Low Calls</v>
      </c>
      <c r="AA223" t="str">
        <f>IF(tbl_Customers[[#This Row],[total_eve_charge]]&lt;=15,"Low Charges",
IF(tbl_Customers[[#This Row],[total_eve_charge]]&lt;=20,"Medium Charges","High Charges"))</f>
        <v>Low Charges</v>
      </c>
      <c r="AB2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3" t="str">
        <f>IF(tbl_Customers[[#This Row],[number_vmail_messages]] = 0, "No Usage", IF(tbl_Customers[[#This Row],[number_vmail_messages]] &lt;= 20, "Low Usage", IF(tbl_Customers[[#This Row],[number_vmail_messages]] &lt;= 40, "Medium Usgae", "High Usage")))</f>
        <v>No Usage</v>
      </c>
      <c r="AD223" t="str">
        <f>IF(tbl_Customers[[#This Row],[total_day_minutes]]&lt;=150,"Low Usage", IF(tbl_Customers[[#This Row],[total_day_minutes]]&lt;=200,"Medium Usage", IF(tbl_Customers[[#This Row],[total_day_minutes]]&lt;=250,"High Usage","Very High Usage")))</f>
        <v>Low Usage</v>
      </c>
      <c r="AE223" t="str">
        <f>IF(tbl_Customers[[#This Row],[total_intl_calls]]&lt;=5,"Low Calls", IF(tbl_Customers[[#This Row],[total_intl_calls]]&lt;=10, "Medium Calls", "High Calls"))</f>
        <v>Medium Calls</v>
      </c>
      <c r="AF2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3" s="36" t="str">
        <f>IF(tbl_Customers[[#This Row],[Churn_Risk_Score]]&gt;=10,"High Risk", IF(tbl_Customers[[#This Row],[Churn_Risk_Score]]&gt;=5,"Medium Risk","Low Risk"))</f>
        <v>Low Risk</v>
      </c>
    </row>
    <row r="224" spans="1:33" x14ac:dyDescent="0.35">
      <c r="A224">
        <v>223</v>
      </c>
      <c r="B224" t="s">
        <v>27</v>
      </c>
      <c r="C224">
        <v>118</v>
      </c>
      <c r="D224" t="s">
        <v>25</v>
      </c>
      <c r="E224" t="s">
        <v>23</v>
      </c>
      <c r="F224" t="s">
        <v>22</v>
      </c>
      <c r="G224">
        <v>0</v>
      </c>
      <c r="H224">
        <v>160</v>
      </c>
      <c r="I224">
        <v>123</v>
      </c>
      <c r="J224">
        <v>27.2</v>
      </c>
      <c r="K224">
        <v>175.4</v>
      </c>
      <c r="L224">
        <v>96</v>
      </c>
      <c r="M224">
        <v>14.91</v>
      </c>
      <c r="N224">
        <v>184.8</v>
      </c>
      <c r="O224">
        <v>99</v>
      </c>
      <c r="P224">
        <v>8.32</v>
      </c>
      <c r="Q224">
        <v>9.9</v>
      </c>
      <c r="R224">
        <v>3</v>
      </c>
      <c r="S224">
        <v>2.67</v>
      </c>
      <c r="T224">
        <v>2</v>
      </c>
      <c r="U224" t="s">
        <v>22</v>
      </c>
      <c r="V224">
        <f>IF(tbl_Customers[[#This Row],[churn]] = "yes", 1, 0)</f>
        <v>0</v>
      </c>
      <c r="W224" t="str">
        <f>IF(tbl_Customers[[#This Row],[number_customer_service_calls]] &lt;= 1, "0-1 Calls", IF(tbl_Customers[[#This Row],[number_customer_service_calls]] &lt;= 3, "2-3 Calls", IF(tbl_Customers[[#This Row],[number_customer_service_calls]] &lt;=5, "4-5 Calls", "6+ Calls")))</f>
        <v>2-3 Calls</v>
      </c>
      <c r="X224" t="str">
        <f>IF(tbl_Customers[[#This Row],[account_length]] &lt;= 50, "0-50", IF(tbl_Customers[[#This Row],[account_length]] &lt;=100, "51-100", IF(tbl_Customers[[#This Row],[account_length]] &lt;= 150, "101-150", "151+")))</f>
        <v>101-150</v>
      </c>
      <c r="Y224" t="str">
        <f>IF(tbl_Customers[[#This Row],[total_intl_charge]] &lt;= 3, "Low Charges", "High Charges")</f>
        <v>Low Charges</v>
      </c>
      <c r="Z224" t="str">
        <f>IF(tbl_Customers[[#This Row],[total_eve_calls]]&lt;=80,"Low Calls",
IF(tbl_Customers[[#This Row],[total_eve_calls]]&lt;=120,"Medium Calls","High Calls"))</f>
        <v>Medium Calls</v>
      </c>
      <c r="AA224" t="str">
        <f>IF(tbl_Customers[[#This Row],[total_eve_charge]]&lt;=15,"Low Charges",
IF(tbl_Customers[[#This Row],[total_eve_charge]]&lt;=20,"Medium Charges","High Charges"))</f>
        <v>Low Charges</v>
      </c>
      <c r="AB2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24" t="str">
        <f>IF(tbl_Customers[[#This Row],[number_vmail_messages]] = 0, "No Usage", IF(tbl_Customers[[#This Row],[number_vmail_messages]] &lt;= 20, "Low Usage", IF(tbl_Customers[[#This Row],[number_vmail_messages]] &lt;= 40, "Medium Usgae", "High Usage")))</f>
        <v>No Usage</v>
      </c>
      <c r="AD224" t="str">
        <f>IF(tbl_Customers[[#This Row],[total_day_minutes]]&lt;=150,"Low Usage", IF(tbl_Customers[[#This Row],[total_day_minutes]]&lt;=200,"Medium Usage", IF(tbl_Customers[[#This Row],[total_day_minutes]]&lt;=250,"High Usage","Very High Usage")))</f>
        <v>Medium Usage</v>
      </c>
      <c r="AE224" t="str">
        <f>IF(tbl_Customers[[#This Row],[total_intl_calls]]&lt;=5,"Low Calls", IF(tbl_Customers[[#This Row],[total_intl_calls]]&lt;=10, "Medium Calls", "High Calls"))</f>
        <v>Low Calls</v>
      </c>
      <c r="AF2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4" s="36" t="str">
        <f>IF(tbl_Customers[[#This Row],[Churn_Risk_Score]]&gt;=10,"High Risk", IF(tbl_Customers[[#This Row],[Churn_Risk_Score]]&gt;=5,"Medium Risk","Low Risk"))</f>
        <v>Low Risk</v>
      </c>
    </row>
    <row r="225" spans="1:33" x14ac:dyDescent="0.35">
      <c r="A225">
        <v>224</v>
      </c>
      <c r="B225" t="s">
        <v>73</v>
      </c>
      <c r="C225">
        <v>101</v>
      </c>
      <c r="D225" t="s">
        <v>21</v>
      </c>
      <c r="E225" t="s">
        <v>22</v>
      </c>
      <c r="F225" t="s">
        <v>22</v>
      </c>
      <c r="G225">
        <v>0</v>
      </c>
      <c r="H225">
        <v>206.6</v>
      </c>
      <c r="I225">
        <v>105</v>
      </c>
      <c r="J225">
        <v>35.119999999999997</v>
      </c>
      <c r="K225">
        <v>224.9</v>
      </c>
      <c r="L225">
        <v>117</v>
      </c>
      <c r="M225">
        <v>19.12</v>
      </c>
      <c r="N225">
        <v>249.9</v>
      </c>
      <c r="O225">
        <v>100</v>
      </c>
      <c r="P225">
        <v>11.25</v>
      </c>
      <c r="Q225">
        <v>14.6</v>
      </c>
      <c r="R225">
        <v>3</v>
      </c>
      <c r="S225">
        <v>3.94</v>
      </c>
      <c r="T225">
        <v>0</v>
      </c>
      <c r="U225" t="s">
        <v>22</v>
      </c>
      <c r="V225">
        <f>IF(tbl_Customers[[#This Row],[churn]] = "yes", 1, 0)</f>
        <v>0</v>
      </c>
      <c r="W225" t="str">
        <f>IF(tbl_Customers[[#This Row],[number_customer_service_calls]] &lt;= 1, "0-1 Calls", IF(tbl_Customers[[#This Row],[number_customer_service_calls]] &lt;= 3, "2-3 Calls", IF(tbl_Customers[[#This Row],[number_customer_service_calls]] &lt;=5, "4-5 Calls", "6+ Calls")))</f>
        <v>0-1 Calls</v>
      </c>
      <c r="X225" t="str">
        <f>IF(tbl_Customers[[#This Row],[account_length]] &lt;= 50, "0-50", IF(tbl_Customers[[#This Row],[account_length]] &lt;=100, "51-100", IF(tbl_Customers[[#This Row],[account_length]] &lt;= 150, "101-150", "151+")))</f>
        <v>101-150</v>
      </c>
      <c r="Y225" t="str">
        <f>IF(tbl_Customers[[#This Row],[total_intl_charge]] &lt;= 3, "Low Charges", "High Charges")</f>
        <v>High Charges</v>
      </c>
      <c r="Z225" t="str">
        <f>IF(tbl_Customers[[#This Row],[total_eve_calls]]&lt;=80,"Low Calls",
IF(tbl_Customers[[#This Row],[total_eve_calls]]&lt;=120,"Medium Calls","High Calls"))</f>
        <v>Medium Calls</v>
      </c>
      <c r="AA225" t="str">
        <f>IF(tbl_Customers[[#This Row],[total_eve_charge]]&lt;=15,"Low Charges",
IF(tbl_Customers[[#This Row],[total_eve_charge]]&lt;=20,"Medium Charges","High Charges"))</f>
        <v>Medium Charges</v>
      </c>
      <c r="AB2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5" t="str">
        <f>IF(tbl_Customers[[#This Row],[number_vmail_messages]] = 0, "No Usage", IF(tbl_Customers[[#This Row],[number_vmail_messages]] &lt;= 20, "Low Usage", IF(tbl_Customers[[#This Row],[number_vmail_messages]] &lt;= 40, "Medium Usgae", "High Usage")))</f>
        <v>No Usage</v>
      </c>
      <c r="AD225" t="str">
        <f>IF(tbl_Customers[[#This Row],[total_day_minutes]]&lt;=150,"Low Usage", IF(tbl_Customers[[#This Row],[total_day_minutes]]&lt;=200,"Medium Usage", IF(tbl_Customers[[#This Row],[total_day_minutes]]&lt;=250,"High Usage","Very High Usage")))</f>
        <v>High Usage</v>
      </c>
      <c r="AE225" t="str">
        <f>IF(tbl_Customers[[#This Row],[total_intl_calls]]&lt;=5,"Low Calls", IF(tbl_Customers[[#This Row],[total_intl_calls]]&lt;=10, "Medium Calls", "High Calls"))</f>
        <v>Low Calls</v>
      </c>
      <c r="AF2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5" s="36" t="str">
        <f>IF(tbl_Customers[[#This Row],[Churn_Risk_Score]]&gt;=10,"High Risk", IF(tbl_Customers[[#This Row],[Churn_Risk_Score]]&gt;=5,"Medium Risk","Low Risk"))</f>
        <v>Low Risk</v>
      </c>
    </row>
    <row r="226" spans="1:33" x14ac:dyDescent="0.35">
      <c r="A226">
        <v>225</v>
      </c>
      <c r="B226" t="s">
        <v>26</v>
      </c>
      <c r="C226">
        <v>117</v>
      </c>
      <c r="D226" t="s">
        <v>21</v>
      </c>
      <c r="E226" t="s">
        <v>22</v>
      </c>
      <c r="F226" t="s">
        <v>22</v>
      </c>
      <c r="G226">
        <v>0</v>
      </c>
      <c r="H226">
        <v>134.69999999999999</v>
      </c>
      <c r="I226">
        <v>121</v>
      </c>
      <c r="J226">
        <v>22.9</v>
      </c>
      <c r="K226">
        <v>180</v>
      </c>
      <c r="L226">
        <v>83</v>
      </c>
      <c r="M226">
        <v>15.3</v>
      </c>
      <c r="N226">
        <v>200.9</v>
      </c>
      <c r="O226">
        <v>104</v>
      </c>
      <c r="P226">
        <v>9.0399999999999991</v>
      </c>
      <c r="Q226">
        <v>7.7</v>
      </c>
      <c r="R226">
        <v>3</v>
      </c>
      <c r="S226">
        <v>2.08</v>
      </c>
      <c r="T226">
        <v>1</v>
      </c>
      <c r="U226" t="s">
        <v>22</v>
      </c>
      <c r="V226">
        <f>IF(tbl_Customers[[#This Row],[churn]] = "yes", 1, 0)</f>
        <v>0</v>
      </c>
      <c r="W226" t="str">
        <f>IF(tbl_Customers[[#This Row],[number_customer_service_calls]] &lt;= 1, "0-1 Calls", IF(tbl_Customers[[#This Row],[number_customer_service_calls]] &lt;= 3, "2-3 Calls", IF(tbl_Customers[[#This Row],[number_customer_service_calls]] &lt;=5, "4-5 Calls", "6+ Calls")))</f>
        <v>0-1 Calls</v>
      </c>
      <c r="X226" t="str">
        <f>IF(tbl_Customers[[#This Row],[account_length]] &lt;= 50, "0-50", IF(tbl_Customers[[#This Row],[account_length]] &lt;=100, "51-100", IF(tbl_Customers[[#This Row],[account_length]] &lt;= 150, "101-150", "151+")))</f>
        <v>101-150</v>
      </c>
      <c r="Y226" t="str">
        <f>IF(tbl_Customers[[#This Row],[total_intl_charge]] &lt;= 3, "Low Charges", "High Charges")</f>
        <v>Low Charges</v>
      </c>
      <c r="Z226" t="str">
        <f>IF(tbl_Customers[[#This Row],[total_eve_calls]]&lt;=80,"Low Calls",
IF(tbl_Customers[[#This Row],[total_eve_calls]]&lt;=120,"Medium Calls","High Calls"))</f>
        <v>Medium Calls</v>
      </c>
      <c r="AA226" t="str">
        <f>IF(tbl_Customers[[#This Row],[total_eve_charge]]&lt;=15,"Low Charges",
IF(tbl_Customers[[#This Row],[total_eve_charge]]&lt;=20,"Medium Charges","High Charges"))</f>
        <v>Medium Charges</v>
      </c>
      <c r="AB2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6" t="str">
        <f>IF(tbl_Customers[[#This Row],[number_vmail_messages]] = 0, "No Usage", IF(tbl_Customers[[#This Row],[number_vmail_messages]] &lt;= 20, "Low Usage", IF(tbl_Customers[[#This Row],[number_vmail_messages]] &lt;= 40, "Medium Usgae", "High Usage")))</f>
        <v>No Usage</v>
      </c>
      <c r="AD226" t="str">
        <f>IF(tbl_Customers[[#This Row],[total_day_minutes]]&lt;=150,"Low Usage", IF(tbl_Customers[[#This Row],[total_day_minutes]]&lt;=200,"Medium Usage", IF(tbl_Customers[[#This Row],[total_day_minutes]]&lt;=250,"High Usage","Very High Usage")))</f>
        <v>Low Usage</v>
      </c>
      <c r="AE226" t="str">
        <f>IF(tbl_Customers[[#This Row],[total_intl_calls]]&lt;=5,"Low Calls", IF(tbl_Customers[[#This Row],[total_intl_calls]]&lt;=10, "Medium Calls", "High Calls"))</f>
        <v>Low Calls</v>
      </c>
      <c r="AF2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6" s="36" t="str">
        <f>IF(tbl_Customers[[#This Row],[Churn_Risk_Score]]&gt;=10,"High Risk", IF(tbl_Customers[[#This Row],[Churn_Risk_Score]]&gt;=5,"Medium Risk","Low Risk"))</f>
        <v>Low Risk</v>
      </c>
    </row>
    <row r="227" spans="1:33" x14ac:dyDescent="0.35">
      <c r="A227">
        <v>226</v>
      </c>
      <c r="B227" t="s">
        <v>68</v>
      </c>
      <c r="C227">
        <v>49</v>
      </c>
      <c r="D227" t="s">
        <v>21</v>
      </c>
      <c r="E227" t="s">
        <v>22</v>
      </c>
      <c r="F227" t="s">
        <v>23</v>
      </c>
      <c r="G227">
        <v>28</v>
      </c>
      <c r="H227">
        <v>214.4</v>
      </c>
      <c r="I227">
        <v>78</v>
      </c>
      <c r="J227">
        <v>36.450000000000003</v>
      </c>
      <c r="K227">
        <v>235.2</v>
      </c>
      <c r="L227">
        <v>100</v>
      </c>
      <c r="M227">
        <v>19.989999999999998</v>
      </c>
      <c r="N227">
        <v>206.2</v>
      </c>
      <c r="O227">
        <v>107</v>
      </c>
      <c r="P227">
        <v>9.2799999999999994</v>
      </c>
      <c r="Q227">
        <v>8</v>
      </c>
      <c r="R227">
        <v>13</v>
      </c>
      <c r="S227">
        <v>2.16</v>
      </c>
      <c r="T227">
        <v>3</v>
      </c>
      <c r="U227" t="s">
        <v>22</v>
      </c>
      <c r="V227">
        <f>IF(tbl_Customers[[#This Row],[churn]] = "yes", 1, 0)</f>
        <v>0</v>
      </c>
      <c r="W227" t="str">
        <f>IF(tbl_Customers[[#This Row],[number_customer_service_calls]] &lt;= 1, "0-1 Calls", IF(tbl_Customers[[#This Row],[number_customer_service_calls]] &lt;= 3, "2-3 Calls", IF(tbl_Customers[[#This Row],[number_customer_service_calls]] &lt;=5, "4-5 Calls", "6+ Calls")))</f>
        <v>2-3 Calls</v>
      </c>
      <c r="X227" t="str">
        <f>IF(tbl_Customers[[#This Row],[account_length]] &lt;= 50, "0-50", IF(tbl_Customers[[#This Row],[account_length]] &lt;=100, "51-100", IF(tbl_Customers[[#This Row],[account_length]] &lt;= 150, "101-150", "151+")))</f>
        <v>0-50</v>
      </c>
      <c r="Y227" t="str">
        <f>IF(tbl_Customers[[#This Row],[total_intl_charge]] &lt;= 3, "Low Charges", "High Charges")</f>
        <v>Low Charges</v>
      </c>
      <c r="Z227" t="str">
        <f>IF(tbl_Customers[[#This Row],[total_eve_calls]]&lt;=80,"Low Calls",
IF(tbl_Customers[[#This Row],[total_eve_calls]]&lt;=120,"Medium Calls","High Calls"))</f>
        <v>Medium Calls</v>
      </c>
      <c r="AA227" t="str">
        <f>IF(tbl_Customers[[#This Row],[total_eve_charge]]&lt;=15,"Low Charges",
IF(tbl_Customers[[#This Row],[total_eve_charge]]&lt;=20,"Medium Charges","High Charges"))</f>
        <v>Medium Charges</v>
      </c>
      <c r="AB2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7" t="str">
        <f>IF(tbl_Customers[[#This Row],[number_vmail_messages]] = 0, "No Usage", IF(tbl_Customers[[#This Row],[number_vmail_messages]] &lt;= 20, "Low Usage", IF(tbl_Customers[[#This Row],[number_vmail_messages]] &lt;= 40, "Medium Usgae", "High Usage")))</f>
        <v>Medium Usgae</v>
      </c>
      <c r="AD227" t="str">
        <f>IF(tbl_Customers[[#This Row],[total_day_minutes]]&lt;=150,"Low Usage", IF(tbl_Customers[[#This Row],[total_day_minutes]]&lt;=200,"Medium Usage", IF(tbl_Customers[[#This Row],[total_day_minutes]]&lt;=250,"High Usage","Very High Usage")))</f>
        <v>High Usage</v>
      </c>
      <c r="AE227" t="str">
        <f>IF(tbl_Customers[[#This Row],[total_intl_calls]]&lt;=5,"Low Calls", IF(tbl_Customers[[#This Row],[total_intl_calls]]&lt;=10, "Medium Calls", "High Calls"))</f>
        <v>High Calls</v>
      </c>
      <c r="AF2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7" s="36" t="str">
        <f>IF(tbl_Customers[[#This Row],[Churn_Risk_Score]]&gt;=10,"High Risk", IF(tbl_Customers[[#This Row],[Churn_Risk_Score]]&gt;=5,"Medium Risk","Low Risk"))</f>
        <v>Low Risk</v>
      </c>
    </row>
    <row r="228" spans="1:33" x14ac:dyDescent="0.35">
      <c r="A228">
        <v>227</v>
      </c>
      <c r="B228" t="s">
        <v>44</v>
      </c>
      <c r="C228">
        <v>139</v>
      </c>
      <c r="D228" t="s">
        <v>21</v>
      </c>
      <c r="E228" t="s">
        <v>22</v>
      </c>
      <c r="F228" t="s">
        <v>22</v>
      </c>
      <c r="G228">
        <v>0</v>
      </c>
      <c r="H228">
        <v>192.8</v>
      </c>
      <c r="I228">
        <v>104</v>
      </c>
      <c r="J228">
        <v>32.78</v>
      </c>
      <c r="K228">
        <v>234.4</v>
      </c>
      <c r="L228">
        <v>96</v>
      </c>
      <c r="M228">
        <v>19.920000000000002</v>
      </c>
      <c r="N228">
        <v>203.2</v>
      </c>
      <c r="O228">
        <v>101</v>
      </c>
      <c r="P228">
        <v>9.14</v>
      </c>
      <c r="Q228">
        <v>13</v>
      </c>
      <c r="R228">
        <v>3</v>
      </c>
      <c r="S228">
        <v>3.51</v>
      </c>
      <c r="T228">
        <v>3</v>
      </c>
      <c r="U228" t="s">
        <v>22</v>
      </c>
      <c r="V228">
        <f>IF(tbl_Customers[[#This Row],[churn]] = "yes", 1, 0)</f>
        <v>0</v>
      </c>
      <c r="W228" t="str">
        <f>IF(tbl_Customers[[#This Row],[number_customer_service_calls]] &lt;= 1, "0-1 Calls", IF(tbl_Customers[[#This Row],[number_customer_service_calls]] &lt;= 3, "2-3 Calls", IF(tbl_Customers[[#This Row],[number_customer_service_calls]] &lt;=5, "4-5 Calls", "6+ Calls")))</f>
        <v>2-3 Calls</v>
      </c>
      <c r="X228" t="str">
        <f>IF(tbl_Customers[[#This Row],[account_length]] &lt;= 50, "0-50", IF(tbl_Customers[[#This Row],[account_length]] &lt;=100, "51-100", IF(tbl_Customers[[#This Row],[account_length]] &lt;= 150, "101-150", "151+")))</f>
        <v>101-150</v>
      </c>
      <c r="Y228" t="str">
        <f>IF(tbl_Customers[[#This Row],[total_intl_charge]] &lt;= 3, "Low Charges", "High Charges")</f>
        <v>High Charges</v>
      </c>
      <c r="Z228" t="str">
        <f>IF(tbl_Customers[[#This Row],[total_eve_calls]]&lt;=80,"Low Calls",
IF(tbl_Customers[[#This Row],[total_eve_calls]]&lt;=120,"Medium Calls","High Calls"))</f>
        <v>Medium Calls</v>
      </c>
      <c r="AA228" t="str">
        <f>IF(tbl_Customers[[#This Row],[total_eve_charge]]&lt;=15,"Low Charges",
IF(tbl_Customers[[#This Row],[total_eve_charge]]&lt;=20,"Medium Charges","High Charges"))</f>
        <v>Medium Charges</v>
      </c>
      <c r="AB2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8" t="str">
        <f>IF(tbl_Customers[[#This Row],[number_vmail_messages]] = 0, "No Usage", IF(tbl_Customers[[#This Row],[number_vmail_messages]] &lt;= 20, "Low Usage", IF(tbl_Customers[[#This Row],[number_vmail_messages]] &lt;= 40, "Medium Usgae", "High Usage")))</f>
        <v>No Usage</v>
      </c>
      <c r="AD228" t="str">
        <f>IF(tbl_Customers[[#This Row],[total_day_minutes]]&lt;=150,"Low Usage", IF(tbl_Customers[[#This Row],[total_day_minutes]]&lt;=200,"Medium Usage", IF(tbl_Customers[[#This Row],[total_day_minutes]]&lt;=250,"High Usage","Very High Usage")))</f>
        <v>Medium Usage</v>
      </c>
      <c r="AE228" t="str">
        <f>IF(tbl_Customers[[#This Row],[total_intl_calls]]&lt;=5,"Low Calls", IF(tbl_Customers[[#This Row],[total_intl_calls]]&lt;=10, "Medium Calls", "High Calls"))</f>
        <v>Low Calls</v>
      </c>
      <c r="AF2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8" s="36" t="str">
        <f>IF(tbl_Customers[[#This Row],[Churn_Risk_Score]]&gt;=10,"High Risk", IF(tbl_Customers[[#This Row],[Churn_Risk_Score]]&gt;=5,"Medium Risk","Low Risk"))</f>
        <v>Low Risk</v>
      </c>
    </row>
    <row r="229" spans="1:33" x14ac:dyDescent="0.35">
      <c r="A229">
        <v>228</v>
      </c>
      <c r="B229" t="s">
        <v>73</v>
      </c>
      <c r="C229">
        <v>92</v>
      </c>
      <c r="D229" t="s">
        <v>25</v>
      </c>
      <c r="E229" t="s">
        <v>22</v>
      </c>
      <c r="F229" t="s">
        <v>23</v>
      </c>
      <c r="G229">
        <v>28</v>
      </c>
      <c r="H229">
        <v>151.1</v>
      </c>
      <c r="I229">
        <v>90</v>
      </c>
      <c r="J229">
        <v>25.69</v>
      </c>
      <c r="K229">
        <v>194.8</v>
      </c>
      <c r="L229">
        <v>79</v>
      </c>
      <c r="M229">
        <v>16.559999999999999</v>
      </c>
      <c r="N229">
        <v>239.2</v>
      </c>
      <c r="O229">
        <v>114</v>
      </c>
      <c r="P229">
        <v>10.76</v>
      </c>
      <c r="Q229">
        <v>10</v>
      </c>
      <c r="R229">
        <v>3</v>
      </c>
      <c r="S229">
        <v>2.7</v>
      </c>
      <c r="T229">
        <v>1</v>
      </c>
      <c r="U229" t="s">
        <v>22</v>
      </c>
      <c r="V229">
        <f>IF(tbl_Customers[[#This Row],[churn]] = "yes", 1, 0)</f>
        <v>0</v>
      </c>
      <c r="W229" t="str">
        <f>IF(tbl_Customers[[#This Row],[number_customer_service_calls]] &lt;= 1, "0-1 Calls", IF(tbl_Customers[[#This Row],[number_customer_service_calls]] &lt;= 3, "2-3 Calls", IF(tbl_Customers[[#This Row],[number_customer_service_calls]] &lt;=5, "4-5 Calls", "6+ Calls")))</f>
        <v>0-1 Calls</v>
      </c>
      <c r="X229" t="str">
        <f>IF(tbl_Customers[[#This Row],[account_length]] &lt;= 50, "0-50", IF(tbl_Customers[[#This Row],[account_length]] &lt;=100, "51-100", IF(tbl_Customers[[#This Row],[account_length]] &lt;= 150, "101-150", "151+")))</f>
        <v>51-100</v>
      </c>
      <c r="Y229" t="str">
        <f>IF(tbl_Customers[[#This Row],[total_intl_charge]] &lt;= 3, "Low Charges", "High Charges")</f>
        <v>Low Charges</v>
      </c>
      <c r="Z229" t="str">
        <f>IF(tbl_Customers[[#This Row],[total_eve_calls]]&lt;=80,"Low Calls",
IF(tbl_Customers[[#This Row],[total_eve_calls]]&lt;=120,"Medium Calls","High Calls"))</f>
        <v>Low Calls</v>
      </c>
      <c r="AA229" t="str">
        <f>IF(tbl_Customers[[#This Row],[total_eve_charge]]&lt;=15,"Low Charges",
IF(tbl_Customers[[#This Row],[total_eve_charge]]&lt;=20,"Medium Charges","High Charges"))</f>
        <v>Medium Charges</v>
      </c>
      <c r="AB2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9" t="str">
        <f>IF(tbl_Customers[[#This Row],[number_vmail_messages]] = 0, "No Usage", IF(tbl_Customers[[#This Row],[number_vmail_messages]] &lt;= 20, "Low Usage", IF(tbl_Customers[[#This Row],[number_vmail_messages]] &lt;= 40, "Medium Usgae", "High Usage")))</f>
        <v>Medium Usgae</v>
      </c>
      <c r="AD229" t="str">
        <f>IF(tbl_Customers[[#This Row],[total_day_minutes]]&lt;=150,"Low Usage", IF(tbl_Customers[[#This Row],[total_day_minutes]]&lt;=200,"Medium Usage", IF(tbl_Customers[[#This Row],[total_day_minutes]]&lt;=250,"High Usage","Very High Usage")))</f>
        <v>Medium Usage</v>
      </c>
      <c r="AE229" t="str">
        <f>IF(tbl_Customers[[#This Row],[total_intl_calls]]&lt;=5,"Low Calls", IF(tbl_Customers[[#This Row],[total_intl_calls]]&lt;=10, "Medium Calls", "High Calls"))</f>
        <v>Low Calls</v>
      </c>
      <c r="AF2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9" s="36" t="str">
        <f>IF(tbl_Customers[[#This Row],[Churn_Risk_Score]]&gt;=10,"High Risk", IF(tbl_Customers[[#This Row],[Churn_Risk_Score]]&gt;=5,"Medium Risk","Low Risk"))</f>
        <v>Low Risk</v>
      </c>
    </row>
    <row r="230" spans="1:33" x14ac:dyDescent="0.35">
      <c r="A230">
        <v>229</v>
      </c>
      <c r="B230" t="s">
        <v>45</v>
      </c>
      <c r="C230">
        <v>148</v>
      </c>
      <c r="D230" t="s">
        <v>28</v>
      </c>
      <c r="E230" t="s">
        <v>23</v>
      </c>
      <c r="F230" t="s">
        <v>22</v>
      </c>
      <c r="G230">
        <v>0</v>
      </c>
      <c r="H230">
        <v>218.9</v>
      </c>
      <c r="I230">
        <v>88</v>
      </c>
      <c r="J230">
        <v>37.21</v>
      </c>
      <c r="K230">
        <v>208</v>
      </c>
      <c r="L230">
        <v>85</v>
      </c>
      <c r="M230">
        <v>17.68</v>
      </c>
      <c r="N230">
        <v>203.3</v>
      </c>
      <c r="O230">
        <v>99</v>
      </c>
      <c r="P230">
        <v>9.15</v>
      </c>
      <c r="Q230">
        <v>11.1</v>
      </c>
      <c r="R230">
        <v>4</v>
      </c>
      <c r="S230">
        <v>3</v>
      </c>
      <c r="T230">
        <v>0</v>
      </c>
      <c r="U230" t="s">
        <v>22</v>
      </c>
      <c r="V230">
        <f>IF(tbl_Customers[[#This Row],[churn]] = "yes", 1, 0)</f>
        <v>0</v>
      </c>
      <c r="W230" t="str">
        <f>IF(tbl_Customers[[#This Row],[number_customer_service_calls]] &lt;= 1, "0-1 Calls", IF(tbl_Customers[[#This Row],[number_customer_service_calls]] &lt;= 3, "2-3 Calls", IF(tbl_Customers[[#This Row],[number_customer_service_calls]] &lt;=5, "4-5 Calls", "6+ Calls")))</f>
        <v>0-1 Calls</v>
      </c>
      <c r="X230" t="str">
        <f>IF(tbl_Customers[[#This Row],[account_length]] &lt;= 50, "0-50", IF(tbl_Customers[[#This Row],[account_length]] &lt;=100, "51-100", IF(tbl_Customers[[#This Row],[account_length]] &lt;= 150, "101-150", "151+")))</f>
        <v>101-150</v>
      </c>
      <c r="Y230" t="str">
        <f>IF(tbl_Customers[[#This Row],[total_intl_charge]] &lt;= 3, "Low Charges", "High Charges")</f>
        <v>Low Charges</v>
      </c>
      <c r="Z230" t="str">
        <f>IF(tbl_Customers[[#This Row],[total_eve_calls]]&lt;=80,"Low Calls",
IF(tbl_Customers[[#This Row],[total_eve_calls]]&lt;=120,"Medium Calls","High Calls"))</f>
        <v>Medium Calls</v>
      </c>
      <c r="AA230" t="str">
        <f>IF(tbl_Customers[[#This Row],[total_eve_charge]]&lt;=15,"Low Charges",
IF(tbl_Customers[[#This Row],[total_eve_charge]]&lt;=20,"Medium Charges","High Charges"))</f>
        <v>Medium Charges</v>
      </c>
      <c r="AB2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0" t="str">
        <f>IF(tbl_Customers[[#This Row],[number_vmail_messages]] = 0, "No Usage", IF(tbl_Customers[[#This Row],[number_vmail_messages]] &lt;= 20, "Low Usage", IF(tbl_Customers[[#This Row],[number_vmail_messages]] &lt;= 40, "Medium Usgae", "High Usage")))</f>
        <v>No Usage</v>
      </c>
      <c r="AD230" t="str">
        <f>IF(tbl_Customers[[#This Row],[total_day_minutes]]&lt;=150,"Low Usage", IF(tbl_Customers[[#This Row],[total_day_minutes]]&lt;=200,"Medium Usage", IF(tbl_Customers[[#This Row],[total_day_minutes]]&lt;=250,"High Usage","Very High Usage")))</f>
        <v>High Usage</v>
      </c>
      <c r="AE230" t="str">
        <f>IF(tbl_Customers[[#This Row],[total_intl_calls]]&lt;=5,"Low Calls", IF(tbl_Customers[[#This Row],[total_intl_calls]]&lt;=10, "Medium Calls", "High Calls"))</f>
        <v>Low Calls</v>
      </c>
      <c r="AF2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0" s="36" t="str">
        <f>IF(tbl_Customers[[#This Row],[Churn_Risk_Score]]&gt;=10,"High Risk", IF(tbl_Customers[[#This Row],[Churn_Risk_Score]]&gt;=5,"Medium Risk","Low Risk"))</f>
        <v>Low Risk</v>
      </c>
    </row>
    <row r="231" spans="1:33" x14ac:dyDescent="0.35">
      <c r="A231">
        <v>230</v>
      </c>
      <c r="B231" t="s">
        <v>57</v>
      </c>
      <c r="C231">
        <v>144</v>
      </c>
      <c r="D231" t="s">
        <v>25</v>
      </c>
      <c r="E231" t="s">
        <v>22</v>
      </c>
      <c r="F231" t="s">
        <v>23</v>
      </c>
      <c r="G231">
        <v>48</v>
      </c>
      <c r="H231">
        <v>189.8</v>
      </c>
      <c r="I231">
        <v>96</v>
      </c>
      <c r="J231">
        <v>32.270000000000003</v>
      </c>
      <c r="K231">
        <v>123.4</v>
      </c>
      <c r="L231">
        <v>67</v>
      </c>
      <c r="M231">
        <v>10.49</v>
      </c>
      <c r="N231">
        <v>214.2</v>
      </c>
      <c r="O231">
        <v>106</v>
      </c>
      <c r="P231">
        <v>9.64</v>
      </c>
      <c r="Q231">
        <v>6.5</v>
      </c>
      <c r="R231">
        <v>2</v>
      </c>
      <c r="S231">
        <v>1.76</v>
      </c>
      <c r="T231">
        <v>2</v>
      </c>
      <c r="U231" t="s">
        <v>23</v>
      </c>
      <c r="V231">
        <f>IF(tbl_Customers[[#This Row],[churn]] = "yes", 1, 0)</f>
        <v>1</v>
      </c>
      <c r="W231" t="str">
        <f>IF(tbl_Customers[[#This Row],[number_customer_service_calls]] &lt;= 1, "0-1 Calls", IF(tbl_Customers[[#This Row],[number_customer_service_calls]] &lt;= 3, "2-3 Calls", IF(tbl_Customers[[#This Row],[number_customer_service_calls]] &lt;=5, "4-5 Calls", "6+ Calls")))</f>
        <v>2-3 Calls</v>
      </c>
      <c r="X231" t="str">
        <f>IF(tbl_Customers[[#This Row],[account_length]] &lt;= 50, "0-50", IF(tbl_Customers[[#This Row],[account_length]] &lt;=100, "51-100", IF(tbl_Customers[[#This Row],[account_length]] &lt;= 150, "101-150", "151+")))</f>
        <v>101-150</v>
      </c>
      <c r="Y231" t="str">
        <f>IF(tbl_Customers[[#This Row],[total_intl_charge]] &lt;= 3, "Low Charges", "High Charges")</f>
        <v>Low Charges</v>
      </c>
      <c r="Z231" t="str">
        <f>IF(tbl_Customers[[#This Row],[total_eve_calls]]&lt;=80,"Low Calls",
IF(tbl_Customers[[#This Row],[total_eve_calls]]&lt;=120,"Medium Calls","High Calls"))</f>
        <v>Low Calls</v>
      </c>
      <c r="AA231" t="str">
        <f>IF(tbl_Customers[[#This Row],[total_eve_charge]]&lt;=15,"Low Charges",
IF(tbl_Customers[[#This Row],[total_eve_charge]]&lt;=20,"Medium Charges","High Charges"))</f>
        <v>Low Charges</v>
      </c>
      <c r="AB2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1" t="str">
        <f>IF(tbl_Customers[[#This Row],[number_vmail_messages]] = 0, "No Usage", IF(tbl_Customers[[#This Row],[number_vmail_messages]] &lt;= 20, "Low Usage", IF(tbl_Customers[[#This Row],[number_vmail_messages]] &lt;= 40, "Medium Usgae", "High Usage")))</f>
        <v>High Usage</v>
      </c>
      <c r="AD231" t="str">
        <f>IF(tbl_Customers[[#This Row],[total_day_minutes]]&lt;=150,"Low Usage", IF(tbl_Customers[[#This Row],[total_day_minutes]]&lt;=200,"Medium Usage", IF(tbl_Customers[[#This Row],[total_day_minutes]]&lt;=250,"High Usage","Very High Usage")))</f>
        <v>Medium Usage</v>
      </c>
      <c r="AE231" t="str">
        <f>IF(tbl_Customers[[#This Row],[total_intl_calls]]&lt;=5,"Low Calls", IF(tbl_Customers[[#This Row],[total_intl_calls]]&lt;=10, "Medium Calls", "High Calls"))</f>
        <v>Low Calls</v>
      </c>
      <c r="AF2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1" s="36" t="str">
        <f>IF(tbl_Customers[[#This Row],[Churn_Risk_Score]]&gt;=10,"High Risk", IF(tbl_Customers[[#This Row],[Churn_Risk_Score]]&gt;=5,"Medium Risk","Low Risk"))</f>
        <v>Low Risk</v>
      </c>
    </row>
    <row r="232" spans="1:33" x14ac:dyDescent="0.35">
      <c r="A232">
        <v>231</v>
      </c>
      <c r="B232" t="s">
        <v>68</v>
      </c>
      <c r="C232">
        <v>131</v>
      </c>
      <c r="D232" t="s">
        <v>21</v>
      </c>
      <c r="E232" t="s">
        <v>22</v>
      </c>
      <c r="F232" t="s">
        <v>23</v>
      </c>
      <c r="G232">
        <v>25</v>
      </c>
      <c r="H232">
        <v>192.7</v>
      </c>
      <c r="I232">
        <v>85</v>
      </c>
      <c r="J232">
        <v>32.76</v>
      </c>
      <c r="K232">
        <v>225.9</v>
      </c>
      <c r="L232">
        <v>105</v>
      </c>
      <c r="M232">
        <v>19.2</v>
      </c>
      <c r="N232">
        <v>254.2</v>
      </c>
      <c r="O232">
        <v>59</v>
      </c>
      <c r="P232">
        <v>11.44</v>
      </c>
      <c r="Q232">
        <v>10.9</v>
      </c>
      <c r="R232">
        <v>6</v>
      </c>
      <c r="S232">
        <v>2.94</v>
      </c>
      <c r="T232">
        <v>2</v>
      </c>
      <c r="U232" t="s">
        <v>22</v>
      </c>
      <c r="V232">
        <f>IF(tbl_Customers[[#This Row],[churn]] = "yes", 1, 0)</f>
        <v>0</v>
      </c>
      <c r="W232" t="str">
        <f>IF(tbl_Customers[[#This Row],[number_customer_service_calls]] &lt;= 1, "0-1 Calls", IF(tbl_Customers[[#This Row],[number_customer_service_calls]] &lt;= 3, "2-3 Calls", IF(tbl_Customers[[#This Row],[number_customer_service_calls]] &lt;=5, "4-5 Calls", "6+ Calls")))</f>
        <v>2-3 Calls</v>
      </c>
      <c r="X232" t="str">
        <f>IF(tbl_Customers[[#This Row],[account_length]] &lt;= 50, "0-50", IF(tbl_Customers[[#This Row],[account_length]] &lt;=100, "51-100", IF(tbl_Customers[[#This Row],[account_length]] &lt;= 150, "101-150", "151+")))</f>
        <v>101-150</v>
      </c>
      <c r="Y232" t="str">
        <f>IF(tbl_Customers[[#This Row],[total_intl_charge]] &lt;= 3, "Low Charges", "High Charges")</f>
        <v>Low Charges</v>
      </c>
      <c r="Z232" t="str">
        <f>IF(tbl_Customers[[#This Row],[total_eve_calls]]&lt;=80,"Low Calls",
IF(tbl_Customers[[#This Row],[total_eve_calls]]&lt;=120,"Medium Calls","High Calls"))</f>
        <v>Medium Calls</v>
      </c>
      <c r="AA232" t="str">
        <f>IF(tbl_Customers[[#This Row],[total_eve_charge]]&lt;=15,"Low Charges",
IF(tbl_Customers[[#This Row],[total_eve_charge]]&lt;=20,"Medium Charges","High Charges"))</f>
        <v>Medium Charges</v>
      </c>
      <c r="AB2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2" t="str">
        <f>IF(tbl_Customers[[#This Row],[number_vmail_messages]] = 0, "No Usage", IF(tbl_Customers[[#This Row],[number_vmail_messages]] &lt;= 20, "Low Usage", IF(tbl_Customers[[#This Row],[number_vmail_messages]] &lt;= 40, "Medium Usgae", "High Usage")))</f>
        <v>Medium Usgae</v>
      </c>
      <c r="AD232" t="str">
        <f>IF(tbl_Customers[[#This Row],[total_day_minutes]]&lt;=150,"Low Usage", IF(tbl_Customers[[#This Row],[total_day_minutes]]&lt;=200,"Medium Usage", IF(tbl_Customers[[#This Row],[total_day_minutes]]&lt;=250,"High Usage","Very High Usage")))</f>
        <v>Medium Usage</v>
      </c>
      <c r="AE232" t="str">
        <f>IF(tbl_Customers[[#This Row],[total_intl_calls]]&lt;=5,"Low Calls", IF(tbl_Customers[[#This Row],[total_intl_calls]]&lt;=10, "Medium Calls", "High Calls"))</f>
        <v>Medium Calls</v>
      </c>
      <c r="AF2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2" s="36" t="str">
        <f>IF(tbl_Customers[[#This Row],[Churn_Risk_Score]]&gt;=10,"High Risk", IF(tbl_Customers[[#This Row],[Churn_Risk_Score]]&gt;=5,"Medium Risk","Low Risk"))</f>
        <v>Low Risk</v>
      </c>
    </row>
    <row r="233" spans="1:33" x14ac:dyDescent="0.35">
      <c r="A233">
        <v>232</v>
      </c>
      <c r="B233" t="s">
        <v>64</v>
      </c>
      <c r="C233">
        <v>146</v>
      </c>
      <c r="D233" t="s">
        <v>28</v>
      </c>
      <c r="E233" t="s">
        <v>23</v>
      </c>
      <c r="F233" t="s">
        <v>22</v>
      </c>
      <c r="G233">
        <v>0</v>
      </c>
      <c r="H233">
        <v>204.4</v>
      </c>
      <c r="I233">
        <v>135</v>
      </c>
      <c r="J233">
        <v>34.75</v>
      </c>
      <c r="K233">
        <v>219.1</v>
      </c>
      <c r="L233">
        <v>90</v>
      </c>
      <c r="M233">
        <v>18.62</v>
      </c>
      <c r="N233">
        <v>222.7</v>
      </c>
      <c r="O233">
        <v>114</v>
      </c>
      <c r="P233">
        <v>10.02</v>
      </c>
      <c r="Q233">
        <v>10.5</v>
      </c>
      <c r="R233">
        <v>6</v>
      </c>
      <c r="S233">
        <v>2.84</v>
      </c>
      <c r="T233">
        <v>3</v>
      </c>
      <c r="U233" t="s">
        <v>22</v>
      </c>
      <c r="V233">
        <f>IF(tbl_Customers[[#This Row],[churn]] = "yes", 1, 0)</f>
        <v>0</v>
      </c>
      <c r="W233" t="str">
        <f>IF(tbl_Customers[[#This Row],[number_customer_service_calls]] &lt;= 1, "0-1 Calls", IF(tbl_Customers[[#This Row],[number_customer_service_calls]] &lt;= 3, "2-3 Calls", IF(tbl_Customers[[#This Row],[number_customer_service_calls]] &lt;=5, "4-5 Calls", "6+ Calls")))</f>
        <v>2-3 Calls</v>
      </c>
      <c r="X233" t="str">
        <f>IF(tbl_Customers[[#This Row],[account_length]] &lt;= 50, "0-50", IF(tbl_Customers[[#This Row],[account_length]] &lt;=100, "51-100", IF(tbl_Customers[[#This Row],[account_length]] &lt;= 150, "101-150", "151+")))</f>
        <v>101-150</v>
      </c>
      <c r="Y233" t="str">
        <f>IF(tbl_Customers[[#This Row],[total_intl_charge]] &lt;= 3, "Low Charges", "High Charges")</f>
        <v>Low Charges</v>
      </c>
      <c r="Z233" t="str">
        <f>IF(tbl_Customers[[#This Row],[total_eve_calls]]&lt;=80,"Low Calls",
IF(tbl_Customers[[#This Row],[total_eve_calls]]&lt;=120,"Medium Calls","High Calls"))</f>
        <v>Medium Calls</v>
      </c>
      <c r="AA233" t="str">
        <f>IF(tbl_Customers[[#This Row],[total_eve_charge]]&lt;=15,"Low Charges",
IF(tbl_Customers[[#This Row],[total_eve_charge]]&lt;=20,"Medium Charges","High Charges"))</f>
        <v>Medium Charges</v>
      </c>
      <c r="AB2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3" t="str">
        <f>IF(tbl_Customers[[#This Row],[number_vmail_messages]] = 0, "No Usage", IF(tbl_Customers[[#This Row],[number_vmail_messages]] &lt;= 20, "Low Usage", IF(tbl_Customers[[#This Row],[number_vmail_messages]] &lt;= 40, "Medium Usgae", "High Usage")))</f>
        <v>No Usage</v>
      </c>
      <c r="AD233" t="str">
        <f>IF(tbl_Customers[[#This Row],[total_day_minutes]]&lt;=150,"Low Usage", IF(tbl_Customers[[#This Row],[total_day_minutes]]&lt;=200,"Medium Usage", IF(tbl_Customers[[#This Row],[total_day_minutes]]&lt;=250,"High Usage","Very High Usage")))</f>
        <v>High Usage</v>
      </c>
      <c r="AE233" t="str">
        <f>IF(tbl_Customers[[#This Row],[total_intl_calls]]&lt;=5,"Low Calls", IF(tbl_Customers[[#This Row],[total_intl_calls]]&lt;=10, "Medium Calls", "High Calls"))</f>
        <v>Medium Calls</v>
      </c>
      <c r="AF2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3" s="36" t="str">
        <f>IF(tbl_Customers[[#This Row],[Churn_Risk_Score]]&gt;=10,"High Risk", IF(tbl_Customers[[#This Row],[Churn_Risk_Score]]&gt;=5,"Medium Risk","Low Risk"))</f>
        <v>Low Risk</v>
      </c>
    </row>
    <row r="234" spans="1:33" x14ac:dyDescent="0.35">
      <c r="A234">
        <v>233</v>
      </c>
      <c r="B234" t="s">
        <v>35</v>
      </c>
      <c r="C234">
        <v>143</v>
      </c>
      <c r="D234" t="s">
        <v>21</v>
      </c>
      <c r="E234" t="s">
        <v>22</v>
      </c>
      <c r="F234" t="s">
        <v>22</v>
      </c>
      <c r="G234">
        <v>0</v>
      </c>
      <c r="H234">
        <v>172.3</v>
      </c>
      <c r="I234">
        <v>97</v>
      </c>
      <c r="J234">
        <v>29.29</v>
      </c>
      <c r="K234">
        <v>174</v>
      </c>
      <c r="L234">
        <v>108</v>
      </c>
      <c r="M234">
        <v>14.79</v>
      </c>
      <c r="N234">
        <v>188.2</v>
      </c>
      <c r="O234">
        <v>119</v>
      </c>
      <c r="P234">
        <v>8.4700000000000006</v>
      </c>
      <c r="Q234">
        <v>13</v>
      </c>
      <c r="R234">
        <v>4</v>
      </c>
      <c r="S234">
        <v>3.51</v>
      </c>
      <c r="T234">
        <v>2</v>
      </c>
      <c r="U234" t="s">
        <v>22</v>
      </c>
      <c r="V234">
        <f>IF(tbl_Customers[[#This Row],[churn]] = "yes", 1, 0)</f>
        <v>0</v>
      </c>
      <c r="W234" t="str">
        <f>IF(tbl_Customers[[#This Row],[number_customer_service_calls]] &lt;= 1, "0-1 Calls", IF(tbl_Customers[[#This Row],[number_customer_service_calls]] &lt;= 3, "2-3 Calls", IF(tbl_Customers[[#This Row],[number_customer_service_calls]] &lt;=5, "4-5 Calls", "6+ Calls")))</f>
        <v>2-3 Calls</v>
      </c>
      <c r="X234" t="str">
        <f>IF(tbl_Customers[[#This Row],[account_length]] &lt;= 50, "0-50", IF(tbl_Customers[[#This Row],[account_length]] &lt;=100, "51-100", IF(tbl_Customers[[#This Row],[account_length]] &lt;= 150, "101-150", "151+")))</f>
        <v>101-150</v>
      </c>
      <c r="Y234" t="str">
        <f>IF(tbl_Customers[[#This Row],[total_intl_charge]] &lt;= 3, "Low Charges", "High Charges")</f>
        <v>High Charges</v>
      </c>
      <c r="Z234" t="str">
        <f>IF(tbl_Customers[[#This Row],[total_eve_calls]]&lt;=80,"Low Calls",
IF(tbl_Customers[[#This Row],[total_eve_calls]]&lt;=120,"Medium Calls","High Calls"))</f>
        <v>Medium Calls</v>
      </c>
      <c r="AA234" t="str">
        <f>IF(tbl_Customers[[#This Row],[total_eve_charge]]&lt;=15,"Low Charges",
IF(tbl_Customers[[#This Row],[total_eve_charge]]&lt;=20,"Medium Charges","High Charges"))</f>
        <v>Low Charges</v>
      </c>
      <c r="AB2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4" t="str">
        <f>IF(tbl_Customers[[#This Row],[number_vmail_messages]] = 0, "No Usage", IF(tbl_Customers[[#This Row],[number_vmail_messages]] &lt;= 20, "Low Usage", IF(tbl_Customers[[#This Row],[number_vmail_messages]] &lt;= 40, "Medium Usgae", "High Usage")))</f>
        <v>No Usage</v>
      </c>
      <c r="AD234" t="str">
        <f>IF(tbl_Customers[[#This Row],[total_day_minutes]]&lt;=150,"Low Usage", IF(tbl_Customers[[#This Row],[total_day_minutes]]&lt;=200,"Medium Usage", IF(tbl_Customers[[#This Row],[total_day_minutes]]&lt;=250,"High Usage","Very High Usage")))</f>
        <v>Medium Usage</v>
      </c>
      <c r="AE234" t="str">
        <f>IF(tbl_Customers[[#This Row],[total_intl_calls]]&lt;=5,"Low Calls", IF(tbl_Customers[[#This Row],[total_intl_calls]]&lt;=10, "Medium Calls", "High Calls"))</f>
        <v>Low Calls</v>
      </c>
      <c r="AF2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4" s="36" t="str">
        <f>IF(tbl_Customers[[#This Row],[Churn_Risk_Score]]&gt;=10,"High Risk", IF(tbl_Customers[[#This Row],[Churn_Risk_Score]]&gt;=5,"Medium Risk","Low Risk"))</f>
        <v>Low Risk</v>
      </c>
    </row>
    <row r="235" spans="1:33" x14ac:dyDescent="0.35">
      <c r="A235">
        <v>234</v>
      </c>
      <c r="B235" t="s">
        <v>60</v>
      </c>
      <c r="C235">
        <v>81</v>
      </c>
      <c r="D235" t="s">
        <v>21</v>
      </c>
      <c r="E235" t="s">
        <v>22</v>
      </c>
      <c r="F235" t="s">
        <v>22</v>
      </c>
      <c r="G235">
        <v>0</v>
      </c>
      <c r="H235">
        <v>198.4</v>
      </c>
      <c r="I235">
        <v>93</v>
      </c>
      <c r="J235">
        <v>33.729999999999997</v>
      </c>
      <c r="K235">
        <v>210.9</v>
      </c>
      <c r="L235">
        <v>108</v>
      </c>
      <c r="M235">
        <v>17.93</v>
      </c>
      <c r="N235">
        <v>193.3</v>
      </c>
      <c r="O235">
        <v>71</v>
      </c>
      <c r="P235">
        <v>8.6999999999999993</v>
      </c>
      <c r="Q235">
        <v>10.4</v>
      </c>
      <c r="R235">
        <v>6</v>
      </c>
      <c r="S235">
        <v>2.81</v>
      </c>
      <c r="T235">
        <v>2</v>
      </c>
      <c r="U235" t="s">
        <v>22</v>
      </c>
      <c r="V235">
        <f>IF(tbl_Customers[[#This Row],[churn]] = "yes", 1, 0)</f>
        <v>0</v>
      </c>
      <c r="W235" t="str">
        <f>IF(tbl_Customers[[#This Row],[number_customer_service_calls]] &lt;= 1, "0-1 Calls", IF(tbl_Customers[[#This Row],[number_customer_service_calls]] &lt;= 3, "2-3 Calls", IF(tbl_Customers[[#This Row],[number_customer_service_calls]] &lt;=5, "4-5 Calls", "6+ Calls")))</f>
        <v>2-3 Calls</v>
      </c>
      <c r="X235" t="str">
        <f>IF(tbl_Customers[[#This Row],[account_length]] &lt;= 50, "0-50", IF(tbl_Customers[[#This Row],[account_length]] &lt;=100, "51-100", IF(tbl_Customers[[#This Row],[account_length]] &lt;= 150, "101-150", "151+")))</f>
        <v>51-100</v>
      </c>
      <c r="Y235" t="str">
        <f>IF(tbl_Customers[[#This Row],[total_intl_charge]] &lt;= 3, "Low Charges", "High Charges")</f>
        <v>Low Charges</v>
      </c>
      <c r="Z235" t="str">
        <f>IF(tbl_Customers[[#This Row],[total_eve_calls]]&lt;=80,"Low Calls",
IF(tbl_Customers[[#This Row],[total_eve_calls]]&lt;=120,"Medium Calls","High Calls"))</f>
        <v>Medium Calls</v>
      </c>
      <c r="AA235" t="str">
        <f>IF(tbl_Customers[[#This Row],[total_eve_charge]]&lt;=15,"Low Charges",
IF(tbl_Customers[[#This Row],[total_eve_charge]]&lt;=20,"Medium Charges","High Charges"))</f>
        <v>Medium Charges</v>
      </c>
      <c r="AB2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5" t="str">
        <f>IF(tbl_Customers[[#This Row],[number_vmail_messages]] = 0, "No Usage", IF(tbl_Customers[[#This Row],[number_vmail_messages]] &lt;= 20, "Low Usage", IF(tbl_Customers[[#This Row],[number_vmail_messages]] &lt;= 40, "Medium Usgae", "High Usage")))</f>
        <v>No Usage</v>
      </c>
      <c r="AD235" t="str">
        <f>IF(tbl_Customers[[#This Row],[total_day_minutes]]&lt;=150,"Low Usage", IF(tbl_Customers[[#This Row],[total_day_minutes]]&lt;=200,"Medium Usage", IF(tbl_Customers[[#This Row],[total_day_minutes]]&lt;=250,"High Usage","Very High Usage")))</f>
        <v>Medium Usage</v>
      </c>
      <c r="AE235" t="str">
        <f>IF(tbl_Customers[[#This Row],[total_intl_calls]]&lt;=5,"Low Calls", IF(tbl_Customers[[#This Row],[total_intl_calls]]&lt;=10, "Medium Calls", "High Calls"))</f>
        <v>Medium Calls</v>
      </c>
      <c r="AF2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5" s="36" t="str">
        <f>IF(tbl_Customers[[#This Row],[Churn_Risk_Score]]&gt;=10,"High Risk", IF(tbl_Customers[[#This Row],[Churn_Risk_Score]]&gt;=5,"Medium Risk","Low Risk"))</f>
        <v>Low Risk</v>
      </c>
    </row>
    <row r="236" spans="1:33" x14ac:dyDescent="0.35">
      <c r="A236">
        <v>235</v>
      </c>
      <c r="B236" t="s">
        <v>47</v>
      </c>
      <c r="C236">
        <v>48</v>
      </c>
      <c r="D236" t="s">
        <v>21</v>
      </c>
      <c r="E236" t="s">
        <v>22</v>
      </c>
      <c r="F236" t="s">
        <v>23</v>
      </c>
      <c r="G236">
        <v>37</v>
      </c>
      <c r="H236">
        <v>211.7</v>
      </c>
      <c r="I236">
        <v>115</v>
      </c>
      <c r="J236">
        <v>35.99</v>
      </c>
      <c r="K236">
        <v>159.9</v>
      </c>
      <c r="L236">
        <v>84</v>
      </c>
      <c r="M236">
        <v>13.59</v>
      </c>
      <c r="N236">
        <v>144.1</v>
      </c>
      <c r="O236">
        <v>80</v>
      </c>
      <c r="P236">
        <v>6.48</v>
      </c>
      <c r="Q236">
        <v>12.2</v>
      </c>
      <c r="R236">
        <v>1</v>
      </c>
      <c r="S236">
        <v>3.29</v>
      </c>
      <c r="T236">
        <v>1</v>
      </c>
      <c r="U236" t="s">
        <v>22</v>
      </c>
      <c r="V236">
        <f>IF(tbl_Customers[[#This Row],[churn]] = "yes", 1, 0)</f>
        <v>0</v>
      </c>
      <c r="W236" t="str">
        <f>IF(tbl_Customers[[#This Row],[number_customer_service_calls]] &lt;= 1, "0-1 Calls", IF(tbl_Customers[[#This Row],[number_customer_service_calls]] &lt;= 3, "2-3 Calls", IF(tbl_Customers[[#This Row],[number_customer_service_calls]] &lt;=5, "4-5 Calls", "6+ Calls")))</f>
        <v>0-1 Calls</v>
      </c>
      <c r="X236" t="str">
        <f>IF(tbl_Customers[[#This Row],[account_length]] &lt;= 50, "0-50", IF(tbl_Customers[[#This Row],[account_length]] &lt;=100, "51-100", IF(tbl_Customers[[#This Row],[account_length]] &lt;= 150, "101-150", "151+")))</f>
        <v>0-50</v>
      </c>
      <c r="Y236" t="str">
        <f>IF(tbl_Customers[[#This Row],[total_intl_charge]] &lt;= 3, "Low Charges", "High Charges")</f>
        <v>High Charges</v>
      </c>
      <c r="Z236" t="str">
        <f>IF(tbl_Customers[[#This Row],[total_eve_calls]]&lt;=80,"Low Calls",
IF(tbl_Customers[[#This Row],[total_eve_calls]]&lt;=120,"Medium Calls","High Calls"))</f>
        <v>Medium Calls</v>
      </c>
      <c r="AA236" t="str">
        <f>IF(tbl_Customers[[#This Row],[total_eve_charge]]&lt;=15,"Low Charges",
IF(tbl_Customers[[#This Row],[total_eve_charge]]&lt;=20,"Medium Charges","High Charges"))</f>
        <v>Low Charges</v>
      </c>
      <c r="AB2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6" t="str">
        <f>IF(tbl_Customers[[#This Row],[number_vmail_messages]] = 0, "No Usage", IF(tbl_Customers[[#This Row],[number_vmail_messages]] &lt;= 20, "Low Usage", IF(tbl_Customers[[#This Row],[number_vmail_messages]] &lt;= 40, "Medium Usgae", "High Usage")))</f>
        <v>Medium Usgae</v>
      </c>
      <c r="AD236" t="str">
        <f>IF(tbl_Customers[[#This Row],[total_day_minutes]]&lt;=150,"Low Usage", IF(tbl_Customers[[#This Row],[total_day_minutes]]&lt;=200,"Medium Usage", IF(tbl_Customers[[#This Row],[total_day_minutes]]&lt;=250,"High Usage","Very High Usage")))</f>
        <v>High Usage</v>
      </c>
      <c r="AE236" t="str">
        <f>IF(tbl_Customers[[#This Row],[total_intl_calls]]&lt;=5,"Low Calls", IF(tbl_Customers[[#This Row],[total_intl_calls]]&lt;=10, "Medium Calls", "High Calls"))</f>
        <v>Low Calls</v>
      </c>
      <c r="AF2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6" s="36" t="str">
        <f>IF(tbl_Customers[[#This Row],[Churn_Risk_Score]]&gt;=10,"High Risk", IF(tbl_Customers[[#This Row],[Churn_Risk_Score]]&gt;=5,"Medium Risk","Low Risk"))</f>
        <v>Low Risk</v>
      </c>
    </row>
    <row r="237" spans="1:33" x14ac:dyDescent="0.35">
      <c r="A237">
        <v>236</v>
      </c>
      <c r="B237" t="s">
        <v>57</v>
      </c>
      <c r="C237">
        <v>145</v>
      </c>
      <c r="D237" t="s">
        <v>25</v>
      </c>
      <c r="E237" t="s">
        <v>22</v>
      </c>
      <c r="F237" t="s">
        <v>23</v>
      </c>
      <c r="G237">
        <v>24</v>
      </c>
      <c r="H237">
        <v>147.5</v>
      </c>
      <c r="I237">
        <v>90</v>
      </c>
      <c r="J237">
        <v>25.08</v>
      </c>
      <c r="K237">
        <v>175.7</v>
      </c>
      <c r="L237">
        <v>108</v>
      </c>
      <c r="M237">
        <v>14.93</v>
      </c>
      <c r="N237">
        <v>252.1</v>
      </c>
      <c r="O237">
        <v>102</v>
      </c>
      <c r="P237">
        <v>11.34</v>
      </c>
      <c r="Q237">
        <v>15.6</v>
      </c>
      <c r="R237">
        <v>3</v>
      </c>
      <c r="S237">
        <v>4.21</v>
      </c>
      <c r="T237">
        <v>2</v>
      </c>
      <c r="U237" t="s">
        <v>22</v>
      </c>
      <c r="V237">
        <f>IF(tbl_Customers[[#This Row],[churn]] = "yes", 1, 0)</f>
        <v>0</v>
      </c>
      <c r="W237" t="str">
        <f>IF(tbl_Customers[[#This Row],[number_customer_service_calls]] &lt;= 1, "0-1 Calls", IF(tbl_Customers[[#This Row],[number_customer_service_calls]] &lt;= 3, "2-3 Calls", IF(tbl_Customers[[#This Row],[number_customer_service_calls]] &lt;=5, "4-5 Calls", "6+ Calls")))</f>
        <v>2-3 Calls</v>
      </c>
      <c r="X237" t="str">
        <f>IF(tbl_Customers[[#This Row],[account_length]] &lt;= 50, "0-50", IF(tbl_Customers[[#This Row],[account_length]] &lt;=100, "51-100", IF(tbl_Customers[[#This Row],[account_length]] &lt;= 150, "101-150", "151+")))</f>
        <v>101-150</v>
      </c>
      <c r="Y237" t="str">
        <f>IF(tbl_Customers[[#This Row],[total_intl_charge]] &lt;= 3, "Low Charges", "High Charges")</f>
        <v>High Charges</v>
      </c>
      <c r="Z237" t="str">
        <f>IF(tbl_Customers[[#This Row],[total_eve_calls]]&lt;=80,"Low Calls",
IF(tbl_Customers[[#This Row],[total_eve_calls]]&lt;=120,"Medium Calls","High Calls"))</f>
        <v>Medium Calls</v>
      </c>
      <c r="AA237" t="str">
        <f>IF(tbl_Customers[[#This Row],[total_eve_charge]]&lt;=15,"Low Charges",
IF(tbl_Customers[[#This Row],[total_eve_charge]]&lt;=20,"Medium Charges","High Charges"))</f>
        <v>Low Charges</v>
      </c>
      <c r="AB2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 t="str">
        <f>IF(tbl_Customers[[#This Row],[number_vmail_messages]] = 0, "No Usage", IF(tbl_Customers[[#This Row],[number_vmail_messages]] &lt;= 20, "Low Usage", IF(tbl_Customers[[#This Row],[number_vmail_messages]] &lt;= 40, "Medium Usgae", "High Usage")))</f>
        <v>Medium Usgae</v>
      </c>
      <c r="AD237" t="str">
        <f>IF(tbl_Customers[[#This Row],[total_day_minutes]]&lt;=150,"Low Usage", IF(tbl_Customers[[#This Row],[total_day_minutes]]&lt;=200,"Medium Usage", IF(tbl_Customers[[#This Row],[total_day_minutes]]&lt;=250,"High Usage","Very High Usage")))</f>
        <v>Low Usage</v>
      </c>
      <c r="AE237" t="str">
        <f>IF(tbl_Customers[[#This Row],[total_intl_calls]]&lt;=5,"Low Calls", IF(tbl_Customers[[#This Row],[total_intl_calls]]&lt;=10, "Medium Calls", "High Calls"))</f>
        <v>Low Calls</v>
      </c>
      <c r="AF2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7" s="36" t="str">
        <f>IF(tbl_Customers[[#This Row],[Churn_Risk_Score]]&gt;=10,"High Risk", IF(tbl_Customers[[#This Row],[Churn_Risk_Score]]&gt;=5,"Medium Risk","Low Risk"))</f>
        <v>Low Risk</v>
      </c>
    </row>
    <row r="238" spans="1:33" x14ac:dyDescent="0.35">
      <c r="A238">
        <v>237</v>
      </c>
      <c r="B238" t="s">
        <v>53</v>
      </c>
      <c r="C238">
        <v>137</v>
      </c>
      <c r="D238" t="s">
        <v>28</v>
      </c>
      <c r="E238" t="s">
        <v>22</v>
      </c>
      <c r="F238" t="s">
        <v>22</v>
      </c>
      <c r="G238">
        <v>0</v>
      </c>
      <c r="H238">
        <v>206.4</v>
      </c>
      <c r="I238">
        <v>122</v>
      </c>
      <c r="J238">
        <v>35.090000000000003</v>
      </c>
      <c r="K238">
        <v>128</v>
      </c>
      <c r="L238">
        <v>102</v>
      </c>
      <c r="M238">
        <v>10.88</v>
      </c>
      <c r="N238">
        <v>194.5</v>
      </c>
      <c r="O238">
        <v>84</v>
      </c>
      <c r="P238">
        <v>8.75</v>
      </c>
      <c r="Q238">
        <v>8.8000000000000007</v>
      </c>
      <c r="R238">
        <v>5</v>
      </c>
      <c r="S238">
        <v>2.38</v>
      </c>
      <c r="T238">
        <v>2</v>
      </c>
      <c r="U238" t="s">
        <v>22</v>
      </c>
      <c r="V238">
        <f>IF(tbl_Customers[[#This Row],[churn]] = "yes", 1, 0)</f>
        <v>0</v>
      </c>
      <c r="W238" t="str">
        <f>IF(tbl_Customers[[#This Row],[number_customer_service_calls]] &lt;= 1, "0-1 Calls", IF(tbl_Customers[[#This Row],[number_customer_service_calls]] &lt;= 3, "2-3 Calls", IF(tbl_Customers[[#This Row],[number_customer_service_calls]] &lt;=5, "4-5 Calls", "6+ Calls")))</f>
        <v>2-3 Calls</v>
      </c>
      <c r="X238" t="str">
        <f>IF(tbl_Customers[[#This Row],[account_length]] &lt;= 50, "0-50", IF(tbl_Customers[[#This Row],[account_length]] &lt;=100, "51-100", IF(tbl_Customers[[#This Row],[account_length]] &lt;= 150, "101-150", "151+")))</f>
        <v>101-150</v>
      </c>
      <c r="Y238" t="str">
        <f>IF(tbl_Customers[[#This Row],[total_intl_charge]] &lt;= 3, "Low Charges", "High Charges")</f>
        <v>Low Charges</v>
      </c>
      <c r="Z238" t="str">
        <f>IF(tbl_Customers[[#This Row],[total_eve_calls]]&lt;=80,"Low Calls",
IF(tbl_Customers[[#This Row],[total_eve_calls]]&lt;=120,"Medium Calls","High Calls"))</f>
        <v>Medium Calls</v>
      </c>
      <c r="AA238" t="str">
        <f>IF(tbl_Customers[[#This Row],[total_eve_charge]]&lt;=15,"Low Charges",
IF(tbl_Customers[[#This Row],[total_eve_charge]]&lt;=20,"Medium Charges","High Charges"))</f>
        <v>Low Charges</v>
      </c>
      <c r="AB2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8" t="str">
        <f>IF(tbl_Customers[[#This Row],[number_vmail_messages]] = 0, "No Usage", IF(tbl_Customers[[#This Row],[number_vmail_messages]] &lt;= 20, "Low Usage", IF(tbl_Customers[[#This Row],[number_vmail_messages]] &lt;= 40, "Medium Usgae", "High Usage")))</f>
        <v>No Usage</v>
      </c>
      <c r="AD238" t="str">
        <f>IF(tbl_Customers[[#This Row],[total_day_minutes]]&lt;=150,"Low Usage", IF(tbl_Customers[[#This Row],[total_day_minutes]]&lt;=200,"Medium Usage", IF(tbl_Customers[[#This Row],[total_day_minutes]]&lt;=250,"High Usage","Very High Usage")))</f>
        <v>High Usage</v>
      </c>
      <c r="AE238" t="str">
        <f>IF(tbl_Customers[[#This Row],[total_intl_calls]]&lt;=5,"Low Calls", IF(tbl_Customers[[#This Row],[total_intl_calls]]&lt;=10, "Medium Calls", "High Calls"))</f>
        <v>Low Calls</v>
      </c>
      <c r="AF2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8" s="36" t="str">
        <f>IF(tbl_Customers[[#This Row],[Churn_Risk_Score]]&gt;=10,"High Risk", IF(tbl_Customers[[#This Row],[Churn_Risk_Score]]&gt;=5,"Medium Risk","Low Risk"))</f>
        <v>Low Risk</v>
      </c>
    </row>
    <row r="239" spans="1:33" x14ac:dyDescent="0.35">
      <c r="A239">
        <v>238</v>
      </c>
      <c r="B239" t="s">
        <v>70</v>
      </c>
      <c r="C239">
        <v>137</v>
      </c>
      <c r="D239" t="s">
        <v>25</v>
      </c>
      <c r="E239" t="s">
        <v>22</v>
      </c>
      <c r="F239" t="s">
        <v>22</v>
      </c>
      <c r="G239">
        <v>0</v>
      </c>
      <c r="H239">
        <v>205.9</v>
      </c>
      <c r="I239">
        <v>88</v>
      </c>
      <c r="J239">
        <v>35</v>
      </c>
      <c r="K239">
        <v>209.3</v>
      </c>
      <c r="L239">
        <v>86</v>
      </c>
      <c r="M239">
        <v>17.79</v>
      </c>
      <c r="N239">
        <v>289.89999999999998</v>
      </c>
      <c r="O239">
        <v>84</v>
      </c>
      <c r="P239">
        <v>13.05</v>
      </c>
      <c r="Q239">
        <v>14.5</v>
      </c>
      <c r="R239">
        <v>4</v>
      </c>
      <c r="S239">
        <v>3.92</v>
      </c>
      <c r="T239">
        <v>2</v>
      </c>
      <c r="U239" t="s">
        <v>22</v>
      </c>
      <c r="V239">
        <f>IF(tbl_Customers[[#This Row],[churn]] = "yes", 1, 0)</f>
        <v>0</v>
      </c>
      <c r="W239" t="str">
        <f>IF(tbl_Customers[[#This Row],[number_customer_service_calls]] &lt;= 1, "0-1 Calls", IF(tbl_Customers[[#This Row],[number_customer_service_calls]] &lt;= 3, "2-3 Calls", IF(tbl_Customers[[#This Row],[number_customer_service_calls]] &lt;=5, "4-5 Calls", "6+ Calls")))</f>
        <v>2-3 Calls</v>
      </c>
      <c r="X239" t="str">
        <f>IF(tbl_Customers[[#This Row],[account_length]] &lt;= 50, "0-50", IF(tbl_Customers[[#This Row],[account_length]] &lt;=100, "51-100", IF(tbl_Customers[[#This Row],[account_length]] &lt;= 150, "101-150", "151+")))</f>
        <v>101-150</v>
      </c>
      <c r="Y239" t="str">
        <f>IF(tbl_Customers[[#This Row],[total_intl_charge]] &lt;= 3, "Low Charges", "High Charges")</f>
        <v>High Charges</v>
      </c>
      <c r="Z239" t="str">
        <f>IF(tbl_Customers[[#This Row],[total_eve_calls]]&lt;=80,"Low Calls",
IF(tbl_Customers[[#This Row],[total_eve_calls]]&lt;=120,"Medium Calls","High Calls"))</f>
        <v>Medium Calls</v>
      </c>
      <c r="AA239" t="str">
        <f>IF(tbl_Customers[[#This Row],[total_eve_charge]]&lt;=15,"Low Charges",
IF(tbl_Customers[[#This Row],[total_eve_charge]]&lt;=20,"Medium Charges","High Charges"))</f>
        <v>Medium Charges</v>
      </c>
      <c r="AB2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9" t="str">
        <f>IF(tbl_Customers[[#This Row],[number_vmail_messages]] = 0, "No Usage", IF(tbl_Customers[[#This Row],[number_vmail_messages]] &lt;= 20, "Low Usage", IF(tbl_Customers[[#This Row],[number_vmail_messages]] &lt;= 40, "Medium Usgae", "High Usage")))</f>
        <v>No Usage</v>
      </c>
      <c r="AD239" t="str">
        <f>IF(tbl_Customers[[#This Row],[total_day_minutes]]&lt;=150,"Low Usage", IF(tbl_Customers[[#This Row],[total_day_minutes]]&lt;=200,"Medium Usage", IF(tbl_Customers[[#This Row],[total_day_minutes]]&lt;=250,"High Usage","Very High Usage")))</f>
        <v>High Usage</v>
      </c>
      <c r="AE239" t="str">
        <f>IF(tbl_Customers[[#This Row],[total_intl_calls]]&lt;=5,"Low Calls", IF(tbl_Customers[[#This Row],[total_intl_calls]]&lt;=10, "Medium Calls", "High Calls"))</f>
        <v>Low Calls</v>
      </c>
      <c r="AF2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9" s="36" t="str">
        <f>IF(tbl_Customers[[#This Row],[Churn_Risk_Score]]&gt;=10,"High Risk", IF(tbl_Customers[[#This Row],[Churn_Risk_Score]]&gt;=5,"Medium Risk","Low Risk"))</f>
        <v>Low Risk</v>
      </c>
    </row>
    <row r="240" spans="1:33" x14ac:dyDescent="0.35">
      <c r="A240">
        <v>239</v>
      </c>
      <c r="B240" t="s">
        <v>68</v>
      </c>
      <c r="C240">
        <v>167</v>
      </c>
      <c r="D240" t="s">
        <v>28</v>
      </c>
      <c r="E240" t="s">
        <v>22</v>
      </c>
      <c r="F240" t="s">
        <v>22</v>
      </c>
      <c r="G240">
        <v>0</v>
      </c>
      <c r="H240">
        <v>207.6</v>
      </c>
      <c r="I240">
        <v>88</v>
      </c>
      <c r="J240">
        <v>35.29</v>
      </c>
      <c r="K240">
        <v>132.4</v>
      </c>
      <c r="L240">
        <v>63</v>
      </c>
      <c r="M240">
        <v>11.25</v>
      </c>
      <c r="N240">
        <v>255.2</v>
      </c>
      <c r="O240">
        <v>98</v>
      </c>
      <c r="P240">
        <v>11.48</v>
      </c>
      <c r="Q240">
        <v>14.1</v>
      </c>
      <c r="R240">
        <v>5</v>
      </c>
      <c r="S240">
        <v>3.81</v>
      </c>
      <c r="T240">
        <v>0</v>
      </c>
      <c r="U240" t="s">
        <v>22</v>
      </c>
      <c r="V240">
        <f>IF(tbl_Customers[[#This Row],[churn]] = "yes", 1, 0)</f>
        <v>0</v>
      </c>
      <c r="W240" t="str">
        <f>IF(tbl_Customers[[#This Row],[number_customer_service_calls]] &lt;= 1, "0-1 Calls", IF(tbl_Customers[[#This Row],[number_customer_service_calls]] &lt;= 3, "2-3 Calls", IF(tbl_Customers[[#This Row],[number_customer_service_calls]] &lt;=5, "4-5 Calls", "6+ Calls")))</f>
        <v>0-1 Calls</v>
      </c>
      <c r="X240" t="str">
        <f>IF(tbl_Customers[[#This Row],[account_length]] &lt;= 50, "0-50", IF(tbl_Customers[[#This Row],[account_length]] &lt;=100, "51-100", IF(tbl_Customers[[#This Row],[account_length]] &lt;= 150, "101-150", "151+")))</f>
        <v>151+</v>
      </c>
      <c r="Y240" t="str">
        <f>IF(tbl_Customers[[#This Row],[total_intl_charge]] &lt;= 3, "Low Charges", "High Charges")</f>
        <v>High Charges</v>
      </c>
      <c r="Z240" t="str">
        <f>IF(tbl_Customers[[#This Row],[total_eve_calls]]&lt;=80,"Low Calls",
IF(tbl_Customers[[#This Row],[total_eve_calls]]&lt;=120,"Medium Calls","High Calls"))</f>
        <v>Low Calls</v>
      </c>
      <c r="AA240" t="str">
        <f>IF(tbl_Customers[[#This Row],[total_eve_charge]]&lt;=15,"Low Charges",
IF(tbl_Customers[[#This Row],[total_eve_charge]]&lt;=20,"Medium Charges","High Charges"))</f>
        <v>Low Charges</v>
      </c>
      <c r="AB2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0" t="str">
        <f>IF(tbl_Customers[[#This Row],[number_vmail_messages]] = 0, "No Usage", IF(tbl_Customers[[#This Row],[number_vmail_messages]] &lt;= 20, "Low Usage", IF(tbl_Customers[[#This Row],[number_vmail_messages]] &lt;= 40, "Medium Usgae", "High Usage")))</f>
        <v>No Usage</v>
      </c>
      <c r="AD240" t="str">
        <f>IF(tbl_Customers[[#This Row],[total_day_minutes]]&lt;=150,"Low Usage", IF(tbl_Customers[[#This Row],[total_day_minutes]]&lt;=200,"Medium Usage", IF(tbl_Customers[[#This Row],[total_day_minutes]]&lt;=250,"High Usage","Very High Usage")))</f>
        <v>High Usage</v>
      </c>
      <c r="AE240" t="str">
        <f>IF(tbl_Customers[[#This Row],[total_intl_calls]]&lt;=5,"Low Calls", IF(tbl_Customers[[#This Row],[total_intl_calls]]&lt;=10, "Medium Calls", "High Calls"))</f>
        <v>Low Calls</v>
      </c>
      <c r="AF2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0" s="36" t="str">
        <f>IF(tbl_Customers[[#This Row],[Churn_Risk_Score]]&gt;=10,"High Risk", IF(tbl_Customers[[#This Row],[Churn_Risk_Score]]&gt;=5,"Medium Risk","Low Risk"))</f>
        <v>Low Risk</v>
      </c>
    </row>
    <row r="241" spans="1:33" x14ac:dyDescent="0.35">
      <c r="A241">
        <v>240</v>
      </c>
      <c r="B241" t="s">
        <v>26</v>
      </c>
      <c r="C241">
        <v>89</v>
      </c>
      <c r="D241" t="s">
        <v>28</v>
      </c>
      <c r="E241" t="s">
        <v>22</v>
      </c>
      <c r="F241" t="s">
        <v>22</v>
      </c>
      <c r="G241">
        <v>0</v>
      </c>
      <c r="H241">
        <v>303.89999999999998</v>
      </c>
      <c r="I241">
        <v>95</v>
      </c>
      <c r="J241">
        <v>51.66</v>
      </c>
      <c r="K241">
        <v>260.89999999999998</v>
      </c>
      <c r="L241">
        <v>114</v>
      </c>
      <c r="M241">
        <v>22.18</v>
      </c>
      <c r="N241">
        <v>312.10000000000002</v>
      </c>
      <c r="O241">
        <v>89</v>
      </c>
      <c r="P241">
        <v>14.04</v>
      </c>
      <c r="Q241">
        <v>5.3</v>
      </c>
      <c r="R241">
        <v>3</v>
      </c>
      <c r="S241">
        <v>1.43</v>
      </c>
      <c r="T241">
        <v>1</v>
      </c>
      <c r="U241" t="s">
        <v>23</v>
      </c>
      <c r="V241">
        <f>IF(tbl_Customers[[#This Row],[churn]] = "yes", 1, 0)</f>
        <v>1</v>
      </c>
      <c r="W241" t="str">
        <f>IF(tbl_Customers[[#This Row],[number_customer_service_calls]] &lt;= 1, "0-1 Calls", IF(tbl_Customers[[#This Row],[number_customer_service_calls]] &lt;= 3, "2-3 Calls", IF(tbl_Customers[[#This Row],[number_customer_service_calls]] &lt;=5, "4-5 Calls", "6+ Calls")))</f>
        <v>0-1 Calls</v>
      </c>
      <c r="X241" t="str">
        <f>IF(tbl_Customers[[#This Row],[account_length]] &lt;= 50, "0-50", IF(tbl_Customers[[#This Row],[account_length]] &lt;=100, "51-100", IF(tbl_Customers[[#This Row],[account_length]] &lt;= 150, "101-150", "151+")))</f>
        <v>51-100</v>
      </c>
      <c r="Y241" t="str">
        <f>IF(tbl_Customers[[#This Row],[total_intl_charge]] &lt;= 3, "Low Charges", "High Charges")</f>
        <v>Low Charges</v>
      </c>
      <c r="Z241" t="str">
        <f>IF(tbl_Customers[[#This Row],[total_eve_calls]]&lt;=80,"Low Calls",
IF(tbl_Customers[[#This Row],[total_eve_calls]]&lt;=120,"Medium Calls","High Calls"))</f>
        <v>Medium Calls</v>
      </c>
      <c r="AA241" t="str">
        <f>IF(tbl_Customers[[#This Row],[total_eve_charge]]&lt;=15,"Low Charges",
IF(tbl_Customers[[#This Row],[total_eve_charge]]&lt;=20,"Medium Charges","High Charges"))</f>
        <v>High Charges</v>
      </c>
      <c r="AB2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1" t="str">
        <f>IF(tbl_Customers[[#This Row],[number_vmail_messages]] = 0, "No Usage", IF(tbl_Customers[[#This Row],[number_vmail_messages]] &lt;= 20, "Low Usage", IF(tbl_Customers[[#This Row],[number_vmail_messages]] &lt;= 40, "Medium Usgae", "High Usage")))</f>
        <v>No Usage</v>
      </c>
      <c r="AD241" t="str">
        <f>IF(tbl_Customers[[#This Row],[total_day_minutes]]&lt;=150,"Low Usage", IF(tbl_Customers[[#This Row],[total_day_minutes]]&lt;=200,"Medium Usage", IF(tbl_Customers[[#This Row],[total_day_minutes]]&lt;=250,"High Usage","Very High Usage")))</f>
        <v>Very High Usage</v>
      </c>
      <c r="AE241" t="str">
        <f>IF(tbl_Customers[[#This Row],[total_intl_calls]]&lt;=5,"Low Calls", IF(tbl_Customers[[#This Row],[total_intl_calls]]&lt;=10, "Medium Calls", "High Calls"))</f>
        <v>Low Calls</v>
      </c>
      <c r="AF2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1" s="36" t="str">
        <f>IF(tbl_Customers[[#This Row],[Churn_Risk_Score]]&gt;=10,"High Risk", IF(tbl_Customers[[#This Row],[Churn_Risk_Score]]&gt;=5,"Medium Risk","Low Risk"))</f>
        <v>Medium Risk</v>
      </c>
    </row>
    <row r="242" spans="1:33" x14ac:dyDescent="0.35">
      <c r="A242">
        <v>241</v>
      </c>
      <c r="B242" t="s">
        <v>74</v>
      </c>
      <c r="C242">
        <v>199</v>
      </c>
      <c r="D242" t="s">
        <v>21</v>
      </c>
      <c r="E242" t="s">
        <v>22</v>
      </c>
      <c r="F242" t="s">
        <v>23</v>
      </c>
      <c r="G242">
        <v>34</v>
      </c>
      <c r="H242">
        <v>230.6</v>
      </c>
      <c r="I242">
        <v>121</v>
      </c>
      <c r="J242">
        <v>39.200000000000003</v>
      </c>
      <c r="K242">
        <v>219.4</v>
      </c>
      <c r="L242">
        <v>99</v>
      </c>
      <c r="M242">
        <v>18.649999999999999</v>
      </c>
      <c r="N242">
        <v>299.3</v>
      </c>
      <c r="O242">
        <v>94</v>
      </c>
      <c r="P242">
        <v>13.47</v>
      </c>
      <c r="Q242">
        <v>8</v>
      </c>
      <c r="R242">
        <v>2</v>
      </c>
      <c r="S242">
        <v>2.16</v>
      </c>
      <c r="T242">
        <v>0</v>
      </c>
      <c r="U242" t="s">
        <v>22</v>
      </c>
      <c r="V242">
        <f>IF(tbl_Customers[[#This Row],[churn]] = "yes", 1, 0)</f>
        <v>0</v>
      </c>
      <c r="W242" t="str">
        <f>IF(tbl_Customers[[#This Row],[number_customer_service_calls]] &lt;= 1, "0-1 Calls", IF(tbl_Customers[[#This Row],[number_customer_service_calls]] &lt;= 3, "2-3 Calls", IF(tbl_Customers[[#This Row],[number_customer_service_calls]] &lt;=5, "4-5 Calls", "6+ Calls")))</f>
        <v>0-1 Calls</v>
      </c>
      <c r="X242" t="str">
        <f>IF(tbl_Customers[[#This Row],[account_length]] &lt;= 50, "0-50", IF(tbl_Customers[[#This Row],[account_length]] &lt;=100, "51-100", IF(tbl_Customers[[#This Row],[account_length]] &lt;= 150, "101-150", "151+")))</f>
        <v>151+</v>
      </c>
      <c r="Y242" t="str">
        <f>IF(tbl_Customers[[#This Row],[total_intl_charge]] &lt;= 3, "Low Charges", "High Charges")</f>
        <v>Low Charges</v>
      </c>
      <c r="Z242" t="str">
        <f>IF(tbl_Customers[[#This Row],[total_eve_calls]]&lt;=80,"Low Calls",
IF(tbl_Customers[[#This Row],[total_eve_calls]]&lt;=120,"Medium Calls","High Calls"))</f>
        <v>Medium Calls</v>
      </c>
      <c r="AA242" t="str">
        <f>IF(tbl_Customers[[#This Row],[total_eve_charge]]&lt;=15,"Low Charges",
IF(tbl_Customers[[#This Row],[total_eve_charge]]&lt;=20,"Medium Charges","High Charges"))</f>
        <v>Medium Charges</v>
      </c>
      <c r="AB2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2" t="str">
        <f>IF(tbl_Customers[[#This Row],[number_vmail_messages]] = 0, "No Usage", IF(tbl_Customers[[#This Row],[number_vmail_messages]] &lt;= 20, "Low Usage", IF(tbl_Customers[[#This Row],[number_vmail_messages]] &lt;= 40, "Medium Usgae", "High Usage")))</f>
        <v>Medium Usgae</v>
      </c>
      <c r="AD242" t="str">
        <f>IF(tbl_Customers[[#This Row],[total_day_minutes]]&lt;=150,"Low Usage", IF(tbl_Customers[[#This Row],[total_day_minutes]]&lt;=200,"Medium Usage", IF(tbl_Customers[[#This Row],[total_day_minutes]]&lt;=250,"High Usage","Very High Usage")))</f>
        <v>High Usage</v>
      </c>
      <c r="AE242" t="str">
        <f>IF(tbl_Customers[[#This Row],[total_intl_calls]]&lt;=5,"Low Calls", IF(tbl_Customers[[#This Row],[total_intl_calls]]&lt;=10, "Medium Calls", "High Calls"))</f>
        <v>Low Calls</v>
      </c>
      <c r="AF2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2" s="36" t="str">
        <f>IF(tbl_Customers[[#This Row],[Churn_Risk_Score]]&gt;=10,"High Risk", IF(tbl_Customers[[#This Row],[Churn_Risk_Score]]&gt;=5,"Medium Risk","Low Risk"))</f>
        <v>Low Risk</v>
      </c>
    </row>
    <row r="243" spans="1:33" x14ac:dyDescent="0.35">
      <c r="A243">
        <v>242</v>
      </c>
      <c r="B243" t="s">
        <v>69</v>
      </c>
      <c r="C243">
        <v>132</v>
      </c>
      <c r="D243" t="s">
        <v>28</v>
      </c>
      <c r="E243" t="s">
        <v>22</v>
      </c>
      <c r="F243" t="s">
        <v>22</v>
      </c>
      <c r="G243">
        <v>0</v>
      </c>
      <c r="H243">
        <v>99.5</v>
      </c>
      <c r="I243">
        <v>110</v>
      </c>
      <c r="J243">
        <v>16.920000000000002</v>
      </c>
      <c r="K243">
        <v>129.1</v>
      </c>
      <c r="L243">
        <v>80</v>
      </c>
      <c r="M243">
        <v>10.97</v>
      </c>
      <c r="N243">
        <v>125.1</v>
      </c>
      <c r="O243">
        <v>124</v>
      </c>
      <c r="P243">
        <v>5.63</v>
      </c>
      <c r="Q243">
        <v>9.6999999999999993</v>
      </c>
      <c r="R243">
        <v>3</v>
      </c>
      <c r="S243">
        <v>2.62</v>
      </c>
      <c r="T243">
        <v>0</v>
      </c>
      <c r="U243" t="s">
        <v>22</v>
      </c>
      <c r="V243">
        <f>IF(tbl_Customers[[#This Row],[churn]] = "yes", 1, 0)</f>
        <v>0</v>
      </c>
      <c r="W243" t="str">
        <f>IF(tbl_Customers[[#This Row],[number_customer_service_calls]] &lt;= 1, "0-1 Calls", IF(tbl_Customers[[#This Row],[number_customer_service_calls]] &lt;= 3, "2-3 Calls", IF(tbl_Customers[[#This Row],[number_customer_service_calls]] &lt;=5, "4-5 Calls", "6+ Calls")))</f>
        <v>0-1 Calls</v>
      </c>
      <c r="X243" t="str">
        <f>IF(tbl_Customers[[#This Row],[account_length]] &lt;= 50, "0-50", IF(tbl_Customers[[#This Row],[account_length]] &lt;=100, "51-100", IF(tbl_Customers[[#This Row],[account_length]] &lt;= 150, "101-150", "151+")))</f>
        <v>101-150</v>
      </c>
      <c r="Y243" t="str">
        <f>IF(tbl_Customers[[#This Row],[total_intl_charge]] &lt;= 3, "Low Charges", "High Charges")</f>
        <v>Low Charges</v>
      </c>
      <c r="Z243" t="str">
        <f>IF(tbl_Customers[[#This Row],[total_eve_calls]]&lt;=80,"Low Calls",
IF(tbl_Customers[[#This Row],[total_eve_calls]]&lt;=120,"Medium Calls","High Calls"))</f>
        <v>Low Calls</v>
      </c>
      <c r="AA243" t="str">
        <f>IF(tbl_Customers[[#This Row],[total_eve_charge]]&lt;=15,"Low Charges",
IF(tbl_Customers[[#This Row],[total_eve_charge]]&lt;=20,"Medium Charges","High Charges"))</f>
        <v>Low Charges</v>
      </c>
      <c r="AB2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3" t="str">
        <f>IF(tbl_Customers[[#This Row],[number_vmail_messages]] = 0, "No Usage", IF(tbl_Customers[[#This Row],[number_vmail_messages]] &lt;= 20, "Low Usage", IF(tbl_Customers[[#This Row],[number_vmail_messages]] &lt;= 40, "Medium Usgae", "High Usage")))</f>
        <v>No Usage</v>
      </c>
      <c r="AD243" t="str">
        <f>IF(tbl_Customers[[#This Row],[total_day_minutes]]&lt;=150,"Low Usage", IF(tbl_Customers[[#This Row],[total_day_minutes]]&lt;=200,"Medium Usage", IF(tbl_Customers[[#This Row],[total_day_minutes]]&lt;=250,"High Usage","Very High Usage")))</f>
        <v>Low Usage</v>
      </c>
      <c r="AE243" t="str">
        <f>IF(tbl_Customers[[#This Row],[total_intl_calls]]&lt;=5,"Low Calls", IF(tbl_Customers[[#This Row],[total_intl_calls]]&lt;=10, "Medium Calls", "High Calls"))</f>
        <v>Low Calls</v>
      </c>
      <c r="AF2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3" s="36" t="str">
        <f>IF(tbl_Customers[[#This Row],[Churn_Risk_Score]]&gt;=10,"High Risk", IF(tbl_Customers[[#This Row],[Churn_Risk_Score]]&gt;=5,"Medium Risk","Low Risk"))</f>
        <v>Low Risk</v>
      </c>
    </row>
    <row r="244" spans="1:33" x14ac:dyDescent="0.35">
      <c r="A244">
        <v>243</v>
      </c>
      <c r="B244" t="s">
        <v>51</v>
      </c>
      <c r="C244">
        <v>94</v>
      </c>
      <c r="D244" t="s">
        <v>28</v>
      </c>
      <c r="E244" t="s">
        <v>22</v>
      </c>
      <c r="F244" t="s">
        <v>22</v>
      </c>
      <c r="G244">
        <v>0</v>
      </c>
      <c r="H244">
        <v>177.1</v>
      </c>
      <c r="I244">
        <v>112</v>
      </c>
      <c r="J244">
        <v>30.11</v>
      </c>
      <c r="K244">
        <v>194</v>
      </c>
      <c r="L244">
        <v>112</v>
      </c>
      <c r="M244">
        <v>16.489999999999998</v>
      </c>
      <c r="N244">
        <v>146.69999999999999</v>
      </c>
      <c r="O244">
        <v>108</v>
      </c>
      <c r="P244">
        <v>6.6</v>
      </c>
      <c r="Q244">
        <v>5.9</v>
      </c>
      <c r="R244">
        <v>4</v>
      </c>
      <c r="S244">
        <v>1.59</v>
      </c>
      <c r="T244">
        <v>1</v>
      </c>
      <c r="U244" t="s">
        <v>22</v>
      </c>
      <c r="V244">
        <f>IF(tbl_Customers[[#This Row],[churn]] = "yes", 1, 0)</f>
        <v>0</v>
      </c>
      <c r="W244" t="str">
        <f>IF(tbl_Customers[[#This Row],[number_customer_service_calls]] &lt;= 1, "0-1 Calls", IF(tbl_Customers[[#This Row],[number_customer_service_calls]] &lt;= 3, "2-3 Calls", IF(tbl_Customers[[#This Row],[number_customer_service_calls]] &lt;=5, "4-5 Calls", "6+ Calls")))</f>
        <v>0-1 Calls</v>
      </c>
      <c r="X244" t="str">
        <f>IF(tbl_Customers[[#This Row],[account_length]] &lt;= 50, "0-50", IF(tbl_Customers[[#This Row],[account_length]] &lt;=100, "51-100", IF(tbl_Customers[[#This Row],[account_length]] &lt;= 150, "101-150", "151+")))</f>
        <v>51-100</v>
      </c>
      <c r="Y244" t="str">
        <f>IF(tbl_Customers[[#This Row],[total_intl_charge]] &lt;= 3, "Low Charges", "High Charges")</f>
        <v>Low Charges</v>
      </c>
      <c r="Z244" t="str">
        <f>IF(tbl_Customers[[#This Row],[total_eve_calls]]&lt;=80,"Low Calls",
IF(tbl_Customers[[#This Row],[total_eve_calls]]&lt;=120,"Medium Calls","High Calls"))</f>
        <v>Medium Calls</v>
      </c>
      <c r="AA244" t="str">
        <f>IF(tbl_Customers[[#This Row],[total_eve_charge]]&lt;=15,"Low Charges",
IF(tbl_Customers[[#This Row],[total_eve_charge]]&lt;=20,"Medium Charges","High Charges"))</f>
        <v>Medium Charges</v>
      </c>
      <c r="AB2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4" t="str">
        <f>IF(tbl_Customers[[#This Row],[number_vmail_messages]] = 0, "No Usage", IF(tbl_Customers[[#This Row],[number_vmail_messages]] &lt;= 20, "Low Usage", IF(tbl_Customers[[#This Row],[number_vmail_messages]] &lt;= 40, "Medium Usgae", "High Usage")))</f>
        <v>No Usage</v>
      </c>
      <c r="AD244" t="str">
        <f>IF(tbl_Customers[[#This Row],[total_day_minutes]]&lt;=150,"Low Usage", IF(tbl_Customers[[#This Row],[total_day_minutes]]&lt;=200,"Medium Usage", IF(tbl_Customers[[#This Row],[total_day_minutes]]&lt;=250,"High Usage","Very High Usage")))</f>
        <v>Medium Usage</v>
      </c>
      <c r="AE244" t="str">
        <f>IF(tbl_Customers[[#This Row],[total_intl_calls]]&lt;=5,"Low Calls", IF(tbl_Customers[[#This Row],[total_intl_calls]]&lt;=10, "Medium Calls", "High Calls"))</f>
        <v>Low Calls</v>
      </c>
      <c r="AF2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4" s="36" t="str">
        <f>IF(tbl_Customers[[#This Row],[Churn_Risk_Score]]&gt;=10,"High Risk", IF(tbl_Customers[[#This Row],[Churn_Risk_Score]]&gt;=5,"Medium Risk","Low Risk"))</f>
        <v>Low Risk</v>
      </c>
    </row>
    <row r="245" spans="1:33" x14ac:dyDescent="0.35">
      <c r="A245">
        <v>244</v>
      </c>
      <c r="B245" t="s">
        <v>51</v>
      </c>
      <c r="C245">
        <v>96</v>
      </c>
      <c r="D245" t="s">
        <v>28</v>
      </c>
      <c r="E245" t="s">
        <v>22</v>
      </c>
      <c r="F245" t="s">
        <v>23</v>
      </c>
      <c r="G245">
        <v>18</v>
      </c>
      <c r="H245">
        <v>172.7</v>
      </c>
      <c r="I245">
        <v>86</v>
      </c>
      <c r="J245">
        <v>29.36</v>
      </c>
      <c r="K245">
        <v>133.4</v>
      </c>
      <c r="L245">
        <v>113</v>
      </c>
      <c r="M245">
        <v>11.34</v>
      </c>
      <c r="N245">
        <v>259.5</v>
      </c>
      <c r="O245">
        <v>70</v>
      </c>
      <c r="P245">
        <v>11.68</v>
      </c>
      <c r="Q245">
        <v>9.8000000000000007</v>
      </c>
      <c r="R245">
        <v>3</v>
      </c>
      <c r="S245">
        <v>2.65</v>
      </c>
      <c r="T245">
        <v>1</v>
      </c>
      <c r="U245" t="s">
        <v>22</v>
      </c>
      <c r="V245">
        <f>IF(tbl_Customers[[#This Row],[churn]] = "yes", 1, 0)</f>
        <v>0</v>
      </c>
      <c r="W245" t="str">
        <f>IF(tbl_Customers[[#This Row],[number_customer_service_calls]] &lt;= 1, "0-1 Calls", IF(tbl_Customers[[#This Row],[number_customer_service_calls]] &lt;= 3, "2-3 Calls", IF(tbl_Customers[[#This Row],[number_customer_service_calls]] &lt;=5, "4-5 Calls", "6+ Calls")))</f>
        <v>0-1 Calls</v>
      </c>
      <c r="X245" t="str">
        <f>IF(tbl_Customers[[#This Row],[account_length]] &lt;= 50, "0-50", IF(tbl_Customers[[#This Row],[account_length]] &lt;=100, "51-100", IF(tbl_Customers[[#This Row],[account_length]] &lt;= 150, "101-150", "151+")))</f>
        <v>51-100</v>
      </c>
      <c r="Y245" t="str">
        <f>IF(tbl_Customers[[#This Row],[total_intl_charge]] &lt;= 3, "Low Charges", "High Charges")</f>
        <v>Low Charges</v>
      </c>
      <c r="Z245" t="str">
        <f>IF(tbl_Customers[[#This Row],[total_eve_calls]]&lt;=80,"Low Calls",
IF(tbl_Customers[[#This Row],[total_eve_calls]]&lt;=120,"Medium Calls","High Calls"))</f>
        <v>Medium Calls</v>
      </c>
      <c r="AA245" t="str">
        <f>IF(tbl_Customers[[#This Row],[total_eve_charge]]&lt;=15,"Low Charges",
IF(tbl_Customers[[#This Row],[total_eve_charge]]&lt;=20,"Medium Charges","High Charges"))</f>
        <v>Low Charges</v>
      </c>
      <c r="AB2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5" t="str">
        <f>IF(tbl_Customers[[#This Row],[number_vmail_messages]] = 0, "No Usage", IF(tbl_Customers[[#This Row],[number_vmail_messages]] &lt;= 20, "Low Usage", IF(tbl_Customers[[#This Row],[number_vmail_messages]] &lt;= 40, "Medium Usgae", "High Usage")))</f>
        <v>Low Usage</v>
      </c>
      <c r="AD245" t="str">
        <f>IF(tbl_Customers[[#This Row],[total_day_minutes]]&lt;=150,"Low Usage", IF(tbl_Customers[[#This Row],[total_day_minutes]]&lt;=200,"Medium Usage", IF(tbl_Customers[[#This Row],[total_day_minutes]]&lt;=250,"High Usage","Very High Usage")))</f>
        <v>Medium Usage</v>
      </c>
      <c r="AE245" t="str">
        <f>IF(tbl_Customers[[#This Row],[total_intl_calls]]&lt;=5,"Low Calls", IF(tbl_Customers[[#This Row],[total_intl_calls]]&lt;=10, "Medium Calls", "High Calls"))</f>
        <v>Low Calls</v>
      </c>
      <c r="AF2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5" s="36" t="str">
        <f>IF(tbl_Customers[[#This Row],[Churn_Risk_Score]]&gt;=10,"High Risk", IF(tbl_Customers[[#This Row],[Churn_Risk_Score]]&gt;=5,"Medium Risk","Low Risk"))</f>
        <v>Low Risk</v>
      </c>
    </row>
    <row r="246" spans="1:33" x14ac:dyDescent="0.35">
      <c r="A246">
        <v>245</v>
      </c>
      <c r="B246" t="s">
        <v>32</v>
      </c>
      <c r="C246">
        <v>166</v>
      </c>
      <c r="D246" t="s">
        <v>28</v>
      </c>
      <c r="E246" t="s">
        <v>22</v>
      </c>
      <c r="F246" t="s">
        <v>22</v>
      </c>
      <c r="G246">
        <v>0</v>
      </c>
      <c r="H246">
        <v>204.2</v>
      </c>
      <c r="I246">
        <v>115</v>
      </c>
      <c r="J246">
        <v>34.71</v>
      </c>
      <c r="K246">
        <v>179.9</v>
      </c>
      <c r="L246">
        <v>152</v>
      </c>
      <c r="M246">
        <v>15.29</v>
      </c>
      <c r="N246">
        <v>216.8</v>
      </c>
      <c r="O246">
        <v>109</v>
      </c>
      <c r="P246">
        <v>9.76</v>
      </c>
      <c r="Q246">
        <v>9.5</v>
      </c>
      <c r="R246">
        <v>5</v>
      </c>
      <c r="S246">
        <v>2.57</v>
      </c>
      <c r="T246">
        <v>1</v>
      </c>
      <c r="U246" t="s">
        <v>22</v>
      </c>
      <c r="V246">
        <f>IF(tbl_Customers[[#This Row],[churn]] = "yes", 1, 0)</f>
        <v>0</v>
      </c>
      <c r="W246" t="str">
        <f>IF(tbl_Customers[[#This Row],[number_customer_service_calls]] &lt;= 1, "0-1 Calls", IF(tbl_Customers[[#This Row],[number_customer_service_calls]] &lt;= 3, "2-3 Calls", IF(tbl_Customers[[#This Row],[number_customer_service_calls]] &lt;=5, "4-5 Calls", "6+ Calls")))</f>
        <v>0-1 Calls</v>
      </c>
      <c r="X246" t="str">
        <f>IF(tbl_Customers[[#This Row],[account_length]] &lt;= 50, "0-50", IF(tbl_Customers[[#This Row],[account_length]] &lt;=100, "51-100", IF(tbl_Customers[[#This Row],[account_length]] &lt;= 150, "101-150", "151+")))</f>
        <v>151+</v>
      </c>
      <c r="Y246" t="str">
        <f>IF(tbl_Customers[[#This Row],[total_intl_charge]] &lt;= 3, "Low Charges", "High Charges")</f>
        <v>Low Charges</v>
      </c>
      <c r="Z246" t="str">
        <f>IF(tbl_Customers[[#This Row],[total_eve_calls]]&lt;=80,"Low Calls",
IF(tbl_Customers[[#This Row],[total_eve_calls]]&lt;=120,"Medium Calls","High Calls"))</f>
        <v>High Calls</v>
      </c>
      <c r="AA246" t="str">
        <f>IF(tbl_Customers[[#This Row],[total_eve_charge]]&lt;=15,"Low Charges",
IF(tbl_Customers[[#This Row],[total_eve_charge]]&lt;=20,"Medium Charges","High Charges"))</f>
        <v>Medium Charges</v>
      </c>
      <c r="AB2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6" t="str">
        <f>IF(tbl_Customers[[#This Row],[number_vmail_messages]] = 0, "No Usage", IF(tbl_Customers[[#This Row],[number_vmail_messages]] &lt;= 20, "Low Usage", IF(tbl_Customers[[#This Row],[number_vmail_messages]] &lt;= 40, "Medium Usgae", "High Usage")))</f>
        <v>No Usage</v>
      </c>
      <c r="AD246" t="str">
        <f>IF(tbl_Customers[[#This Row],[total_day_minutes]]&lt;=150,"Low Usage", IF(tbl_Customers[[#This Row],[total_day_minutes]]&lt;=200,"Medium Usage", IF(tbl_Customers[[#This Row],[total_day_minutes]]&lt;=250,"High Usage","Very High Usage")))</f>
        <v>High Usage</v>
      </c>
      <c r="AE246" t="str">
        <f>IF(tbl_Customers[[#This Row],[total_intl_calls]]&lt;=5,"Low Calls", IF(tbl_Customers[[#This Row],[total_intl_calls]]&lt;=10, "Medium Calls", "High Calls"))</f>
        <v>Low Calls</v>
      </c>
      <c r="AF2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6" s="36" t="str">
        <f>IF(tbl_Customers[[#This Row],[Churn_Risk_Score]]&gt;=10,"High Risk", IF(tbl_Customers[[#This Row],[Churn_Risk_Score]]&gt;=5,"Medium Risk","Low Risk"))</f>
        <v>Low Risk</v>
      </c>
    </row>
    <row r="247" spans="1:33" x14ac:dyDescent="0.35">
      <c r="A247">
        <v>246</v>
      </c>
      <c r="B247" t="s">
        <v>63</v>
      </c>
      <c r="C247">
        <v>74</v>
      </c>
      <c r="D247" t="s">
        <v>21</v>
      </c>
      <c r="E247" t="s">
        <v>22</v>
      </c>
      <c r="F247" t="s">
        <v>22</v>
      </c>
      <c r="G247">
        <v>0</v>
      </c>
      <c r="H247">
        <v>85.7</v>
      </c>
      <c r="I247">
        <v>83</v>
      </c>
      <c r="J247">
        <v>14.57</v>
      </c>
      <c r="K247">
        <v>247.7</v>
      </c>
      <c r="L247">
        <v>67</v>
      </c>
      <c r="M247">
        <v>21.05</v>
      </c>
      <c r="N247">
        <v>142.4</v>
      </c>
      <c r="O247">
        <v>85</v>
      </c>
      <c r="P247">
        <v>6.41</v>
      </c>
      <c r="Q247">
        <v>10.1</v>
      </c>
      <c r="R247">
        <v>5</v>
      </c>
      <c r="S247">
        <v>2.73</v>
      </c>
      <c r="T247">
        <v>2</v>
      </c>
      <c r="U247" t="s">
        <v>22</v>
      </c>
      <c r="V247">
        <f>IF(tbl_Customers[[#This Row],[churn]] = "yes", 1, 0)</f>
        <v>0</v>
      </c>
      <c r="W247" t="str">
        <f>IF(tbl_Customers[[#This Row],[number_customer_service_calls]] &lt;= 1, "0-1 Calls", IF(tbl_Customers[[#This Row],[number_customer_service_calls]] &lt;= 3, "2-3 Calls", IF(tbl_Customers[[#This Row],[number_customer_service_calls]] &lt;=5, "4-5 Calls", "6+ Calls")))</f>
        <v>2-3 Calls</v>
      </c>
      <c r="X247" t="str">
        <f>IF(tbl_Customers[[#This Row],[account_length]] &lt;= 50, "0-50", IF(tbl_Customers[[#This Row],[account_length]] &lt;=100, "51-100", IF(tbl_Customers[[#This Row],[account_length]] &lt;= 150, "101-150", "151+")))</f>
        <v>51-100</v>
      </c>
      <c r="Y247" t="str">
        <f>IF(tbl_Customers[[#This Row],[total_intl_charge]] &lt;= 3, "Low Charges", "High Charges")</f>
        <v>Low Charges</v>
      </c>
      <c r="Z247" t="str">
        <f>IF(tbl_Customers[[#This Row],[total_eve_calls]]&lt;=80,"Low Calls",
IF(tbl_Customers[[#This Row],[total_eve_calls]]&lt;=120,"Medium Calls","High Calls"))</f>
        <v>Low Calls</v>
      </c>
      <c r="AA247" t="str">
        <f>IF(tbl_Customers[[#This Row],[total_eve_charge]]&lt;=15,"Low Charges",
IF(tbl_Customers[[#This Row],[total_eve_charge]]&lt;=20,"Medium Charges","High Charges"))</f>
        <v>High Charges</v>
      </c>
      <c r="AB2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7" t="str">
        <f>IF(tbl_Customers[[#This Row],[number_vmail_messages]] = 0, "No Usage", IF(tbl_Customers[[#This Row],[number_vmail_messages]] &lt;= 20, "Low Usage", IF(tbl_Customers[[#This Row],[number_vmail_messages]] &lt;= 40, "Medium Usgae", "High Usage")))</f>
        <v>No Usage</v>
      </c>
      <c r="AD247" t="str">
        <f>IF(tbl_Customers[[#This Row],[total_day_minutes]]&lt;=150,"Low Usage", IF(tbl_Customers[[#This Row],[total_day_minutes]]&lt;=200,"Medium Usage", IF(tbl_Customers[[#This Row],[total_day_minutes]]&lt;=250,"High Usage","Very High Usage")))</f>
        <v>Low Usage</v>
      </c>
      <c r="AE247" t="str">
        <f>IF(tbl_Customers[[#This Row],[total_intl_calls]]&lt;=5,"Low Calls", IF(tbl_Customers[[#This Row],[total_intl_calls]]&lt;=10, "Medium Calls", "High Calls"))</f>
        <v>Low Calls</v>
      </c>
      <c r="AF2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7" s="36" t="str">
        <f>IF(tbl_Customers[[#This Row],[Churn_Risk_Score]]&gt;=10,"High Risk", IF(tbl_Customers[[#This Row],[Churn_Risk_Score]]&gt;=5,"Medium Risk","Low Risk"))</f>
        <v>Low Risk</v>
      </c>
    </row>
    <row r="248" spans="1:33" x14ac:dyDescent="0.35">
      <c r="A248">
        <v>247</v>
      </c>
      <c r="B248" t="s">
        <v>50</v>
      </c>
      <c r="C248">
        <v>36</v>
      </c>
      <c r="D248" t="s">
        <v>21</v>
      </c>
      <c r="E248" t="s">
        <v>22</v>
      </c>
      <c r="F248" t="s">
        <v>22</v>
      </c>
      <c r="G248">
        <v>0</v>
      </c>
      <c r="H248">
        <v>157.6</v>
      </c>
      <c r="I248">
        <v>117</v>
      </c>
      <c r="J248">
        <v>26.79</v>
      </c>
      <c r="K248">
        <v>184.3</v>
      </c>
      <c r="L248">
        <v>58</v>
      </c>
      <c r="M248">
        <v>15.67</v>
      </c>
      <c r="N248">
        <v>240.4</v>
      </c>
      <c r="O248">
        <v>99</v>
      </c>
      <c r="P248">
        <v>10.82</v>
      </c>
      <c r="Q248">
        <v>11.9</v>
      </c>
      <c r="R248">
        <v>1</v>
      </c>
      <c r="S248">
        <v>3.21</v>
      </c>
      <c r="T248">
        <v>0</v>
      </c>
      <c r="U248" t="s">
        <v>22</v>
      </c>
      <c r="V248">
        <f>IF(tbl_Customers[[#This Row],[churn]] = "yes", 1, 0)</f>
        <v>0</v>
      </c>
      <c r="W248" t="str">
        <f>IF(tbl_Customers[[#This Row],[number_customer_service_calls]] &lt;= 1, "0-1 Calls", IF(tbl_Customers[[#This Row],[number_customer_service_calls]] &lt;= 3, "2-3 Calls", IF(tbl_Customers[[#This Row],[number_customer_service_calls]] &lt;=5, "4-5 Calls", "6+ Calls")))</f>
        <v>0-1 Calls</v>
      </c>
      <c r="X248" t="str">
        <f>IF(tbl_Customers[[#This Row],[account_length]] &lt;= 50, "0-50", IF(tbl_Customers[[#This Row],[account_length]] &lt;=100, "51-100", IF(tbl_Customers[[#This Row],[account_length]] &lt;= 150, "101-150", "151+")))</f>
        <v>0-50</v>
      </c>
      <c r="Y248" t="str">
        <f>IF(tbl_Customers[[#This Row],[total_intl_charge]] &lt;= 3, "Low Charges", "High Charges")</f>
        <v>High Charges</v>
      </c>
      <c r="Z248" t="str">
        <f>IF(tbl_Customers[[#This Row],[total_eve_calls]]&lt;=80,"Low Calls",
IF(tbl_Customers[[#This Row],[total_eve_calls]]&lt;=120,"Medium Calls","High Calls"))</f>
        <v>Low Calls</v>
      </c>
      <c r="AA248" t="str">
        <f>IF(tbl_Customers[[#This Row],[total_eve_charge]]&lt;=15,"Low Charges",
IF(tbl_Customers[[#This Row],[total_eve_charge]]&lt;=20,"Medium Charges","High Charges"))</f>
        <v>Medium Charges</v>
      </c>
      <c r="AB2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8" t="str">
        <f>IF(tbl_Customers[[#This Row],[number_vmail_messages]] = 0, "No Usage", IF(tbl_Customers[[#This Row],[number_vmail_messages]] &lt;= 20, "Low Usage", IF(tbl_Customers[[#This Row],[number_vmail_messages]] &lt;= 40, "Medium Usgae", "High Usage")))</f>
        <v>No Usage</v>
      </c>
      <c r="AD248" t="str">
        <f>IF(tbl_Customers[[#This Row],[total_day_minutes]]&lt;=150,"Low Usage", IF(tbl_Customers[[#This Row],[total_day_minutes]]&lt;=200,"Medium Usage", IF(tbl_Customers[[#This Row],[total_day_minutes]]&lt;=250,"High Usage","Very High Usage")))</f>
        <v>Medium Usage</v>
      </c>
      <c r="AE248" t="str">
        <f>IF(tbl_Customers[[#This Row],[total_intl_calls]]&lt;=5,"Low Calls", IF(tbl_Customers[[#This Row],[total_intl_calls]]&lt;=10, "Medium Calls", "High Calls"))</f>
        <v>Low Calls</v>
      </c>
      <c r="AF2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8" s="36" t="str">
        <f>IF(tbl_Customers[[#This Row],[Churn_Risk_Score]]&gt;=10,"High Risk", IF(tbl_Customers[[#This Row],[Churn_Risk_Score]]&gt;=5,"Medium Risk","Low Risk"))</f>
        <v>Low Risk</v>
      </c>
    </row>
    <row r="249" spans="1:33" x14ac:dyDescent="0.35">
      <c r="A249">
        <v>248</v>
      </c>
      <c r="B249" t="s">
        <v>66</v>
      </c>
      <c r="C249">
        <v>113</v>
      </c>
      <c r="D249" t="s">
        <v>21</v>
      </c>
      <c r="E249" t="s">
        <v>22</v>
      </c>
      <c r="F249" t="s">
        <v>22</v>
      </c>
      <c r="G249">
        <v>0</v>
      </c>
      <c r="H249">
        <v>215.5</v>
      </c>
      <c r="I249">
        <v>129</v>
      </c>
      <c r="J249">
        <v>36.64</v>
      </c>
      <c r="K249">
        <v>218.7</v>
      </c>
      <c r="L249">
        <v>117</v>
      </c>
      <c r="M249">
        <v>18.59</v>
      </c>
      <c r="N249">
        <v>207.1</v>
      </c>
      <c r="O249">
        <v>91</v>
      </c>
      <c r="P249">
        <v>9.32</v>
      </c>
      <c r="Q249">
        <v>6.6</v>
      </c>
      <c r="R249">
        <v>9</v>
      </c>
      <c r="S249">
        <v>1.78</v>
      </c>
      <c r="T249">
        <v>4</v>
      </c>
      <c r="U249" t="s">
        <v>22</v>
      </c>
      <c r="V249">
        <f>IF(tbl_Customers[[#This Row],[churn]] = "yes", 1, 0)</f>
        <v>0</v>
      </c>
      <c r="W249" t="str">
        <f>IF(tbl_Customers[[#This Row],[number_customer_service_calls]] &lt;= 1, "0-1 Calls", IF(tbl_Customers[[#This Row],[number_customer_service_calls]] &lt;= 3, "2-3 Calls", IF(tbl_Customers[[#This Row],[number_customer_service_calls]] &lt;=5, "4-5 Calls", "6+ Calls")))</f>
        <v>4-5 Calls</v>
      </c>
      <c r="X249" t="str">
        <f>IF(tbl_Customers[[#This Row],[account_length]] &lt;= 50, "0-50", IF(tbl_Customers[[#This Row],[account_length]] &lt;=100, "51-100", IF(tbl_Customers[[#This Row],[account_length]] &lt;= 150, "101-150", "151+")))</f>
        <v>101-150</v>
      </c>
      <c r="Y249" t="str">
        <f>IF(tbl_Customers[[#This Row],[total_intl_charge]] &lt;= 3, "Low Charges", "High Charges")</f>
        <v>Low Charges</v>
      </c>
      <c r="Z249" t="str">
        <f>IF(tbl_Customers[[#This Row],[total_eve_calls]]&lt;=80,"Low Calls",
IF(tbl_Customers[[#This Row],[total_eve_calls]]&lt;=120,"Medium Calls","High Calls"))</f>
        <v>Medium Calls</v>
      </c>
      <c r="AA249" t="str">
        <f>IF(tbl_Customers[[#This Row],[total_eve_charge]]&lt;=15,"Low Charges",
IF(tbl_Customers[[#This Row],[total_eve_charge]]&lt;=20,"Medium Charges","High Charges"))</f>
        <v>Medium Charges</v>
      </c>
      <c r="AB2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9" t="str">
        <f>IF(tbl_Customers[[#This Row],[number_vmail_messages]] = 0, "No Usage", IF(tbl_Customers[[#This Row],[number_vmail_messages]] &lt;= 20, "Low Usage", IF(tbl_Customers[[#This Row],[number_vmail_messages]] &lt;= 40, "Medium Usgae", "High Usage")))</f>
        <v>No Usage</v>
      </c>
      <c r="AD249" t="str">
        <f>IF(tbl_Customers[[#This Row],[total_day_minutes]]&lt;=150,"Low Usage", IF(tbl_Customers[[#This Row],[total_day_minutes]]&lt;=200,"Medium Usage", IF(tbl_Customers[[#This Row],[total_day_minutes]]&lt;=250,"High Usage","Very High Usage")))</f>
        <v>High Usage</v>
      </c>
      <c r="AE249" t="str">
        <f>IF(tbl_Customers[[#This Row],[total_intl_calls]]&lt;=5,"Low Calls", IF(tbl_Customers[[#This Row],[total_intl_calls]]&lt;=10, "Medium Calls", "High Calls"))</f>
        <v>Medium Calls</v>
      </c>
      <c r="AF2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9" s="36" t="str">
        <f>IF(tbl_Customers[[#This Row],[Churn_Risk_Score]]&gt;=10,"High Risk", IF(tbl_Customers[[#This Row],[Churn_Risk_Score]]&gt;=5,"Medium Risk","Low Risk"))</f>
        <v>Medium Risk</v>
      </c>
    </row>
    <row r="250" spans="1:33" x14ac:dyDescent="0.35">
      <c r="A250">
        <v>249</v>
      </c>
      <c r="B250" t="s">
        <v>49</v>
      </c>
      <c r="C250">
        <v>67</v>
      </c>
      <c r="D250" t="s">
        <v>21</v>
      </c>
      <c r="E250" t="s">
        <v>22</v>
      </c>
      <c r="F250" t="s">
        <v>22</v>
      </c>
      <c r="G250">
        <v>0</v>
      </c>
      <c r="H250">
        <v>171.7</v>
      </c>
      <c r="I250">
        <v>80</v>
      </c>
      <c r="J250">
        <v>29.19</v>
      </c>
      <c r="K250">
        <v>110.4</v>
      </c>
      <c r="L250">
        <v>81</v>
      </c>
      <c r="M250">
        <v>9.3800000000000008</v>
      </c>
      <c r="N250">
        <v>195.4</v>
      </c>
      <c r="O250">
        <v>111</v>
      </c>
      <c r="P250">
        <v>8.7899999999999991</v>
      </c>
      <c r="Q250">
        <v>11.9</v>
      </c>
      <c r="R250">
        <v>4</v>
      </c>
      <c r="S250">
        <v>3.21</v>
      </c>
      <c r="T250">
        <v>2</v>
      </c>
      <c r="U250" t="s">
        <v>22</v>
      </c>
      <c r="V250">
        <f>IF(tbl_Customers[[#This Row],[churn]] = "yes", 1, 0)</f>
        <v>0</v>
      </c>
      <c r="W250" t="str">
        <f>IF(tbl_Customers[[#This Row],[number_customer_service_calls]] &lt;= 1, "0-1 Calls", IF(tbl_Customers[[#This Row],[number_customer_service_calls]] &lt;= 3, "2-3 Calls", IF(tbl_Customers[[#This Row],[number_customer_service_calls]] &lt;=5, "4-5 Calls", "6+ Calls")))</f>
        <v>2-3 Calls</v>
      </c>
      <c r="X250" t="str">
        <f>IF(tbl_Customers[[#This Row],[account_length]] &lt;= 50, "0-50", IF(tbl_Customers[[#This Row],[account_length]] &lt;=100, "51-100", IF(tbl_Customers[[#This Row],[account_length]] &lt;= 150, "101-150", "151+")))</f>
        <v>51-100</v>
      </c>
      <c r="Y250" t="str">
        <f>IF(tbl_Customers[[#This Row],[total_intl_charge]] &lt;= 3, "Low Charges", "High Charges")</f>
        <v>High Charges</v>
      </c>
      <c r="Z250" t="str">
        <f>IF(tbl_Customers[[#This Row],[total_eve_calls]]&lt;=80,"Low Calls",
IF(tbl_Customers[[#This Row],[total_eve_calls]]&lt;=120,"Medium Calls","High Calls"))</f>
        <v>Medium Calls</v>
      </c>
      <c r="AA250" t="str">
        <f>IF(tbl_Customers[[#This Row],[total_eve_charge]]&lt;=15,"Low Charges",
IF(tbl_Customers[[#This Row],[total_eve_charge]]&lt;=20,"Medium Charges","High Charges"))</f>
        <v>Low Charges</v>
      </c>
      <c r="AB2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0" t="str">
        <f>IF(tbl_Customers[[#This Row],[number_vmail_messages]] = 0, "No Usage", IF(tbl_Customers[[#This Row],[number_vmail_messages]] &lt;= 20, "Low Usage", IF(tbl_Customers[[#This Row],[number_vmail_messages]] &lt;= 40, "Medium Usgae", "High Usage")))</f>
        <v>No Usage</v>
      </c>
      <c r="AD250" t="str">
        <f>IF(tbl_Customers[[#This Row],[total_day_minutes]]&lt;=150,"Low Usage", IF(tbl_Customers[[#This Row],[total_day_minutes]]&lt;=200,"Medium Usage", IF(tbl_Customers[[#This Row],[total_day_minutes]]&lt;=250,"High Usage","Very High Usage")))</f>
        <v>Medium Usage</v>
      </c>
      <c r="AE250" t="str">
        <f>IF(tbl_Customers[[#This Row],[total_intl_calls]]&lt;=5,"Low Calls", IF(tbl_Customers[[#This Row],[total_intl_calls]]&lt;=10, "Medium Calls", "High Calls"))</f>
        <v>Low Calls</v>
      </c>
      <c r="AF2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0" s="36" t="str">
        <f>IF(tbl_Customers[[#This Row],[Churn_Risk_Score]]&gt;=10,"High Risk", IF(tbl_Customers[[#This Row],[Churn_Risk_Score]]&gt;=5,"Medium Risk","Low Risk"))</f>
        <v>Low Risk</v>
      </c>
    </row>
    <row r="251" spans="1:33" x14ac:dyDescent="0.35">
      <c r="A251">
        <v>250</v>
      </c>
      <c r="B251" t="s">
        <v>40</v>
      </c>
      <c r="C251">
        <v>127</v>
      </c>
      <c r="D251" t="s">
        <v>21</v>
      </c>
      <c r="E251" t="s">
        <v>22</v>
      </c>
      <c r="F251" t="s">
        <v>22</v>
      </c>
      <c r="G251">
        <v>0</v>
      </c>
      <c r="H251">
        <v>266.60000000000002</v>
      </c>
      <c r="I251">
        <v>106</v>
      </c>
      <c r="J251">
        <v>45.32</v>
      </c>
      <c r="K251">
        <v>264.8</v>
      </c>
      <c r="L251">
        <v>168</v>
      </c>
      <c r="M251">
        <v>22.51</v>
      </c>
      <c r="N251">
        <v>207.2</v>
      </c>
      <c r="O251">
        <v>119</v>
      </c>
      <c r="P251">
        <v>9.32</v>
      </c>
      <c r="Q251">
        <v>5.9</v>
      </c>
      <c r="R251">
        <v>2</v>
      </c>
      <c r="S251">
        <v>1.59</v>
      </c>
      <c r="T251">
        <v>1</v>
      </c>
      <c r="U251" t="s">
        <v>23</v>
      </c>
      <c r="V251">
        <f>IF(tbl_Customers[[#This Row],[churn]] = "yes", 1, 0)</f>
        <v>1</v>
      </c>
      <c r="W251" t="str">
        <f>IF(tbl_Customers[[#This Row],[number_customer_service_calls]] &lt;= 1, "0-1 Calls", IF(tbl_Customers[[#This Row],[number_customer_service_calls]] &lt;= 3, "2-3 Calls", IF(tbl_Customers[[#This Row],[number_customer_service_calls]] &lt;=5, "4-5 Calls", "6+ Calls")))</f>
        <v>0-1 Calls</v>
      </c>
      <c r="X251" t="str">
        <f>IF(tbl_Customers[[#This Row],[account_length]] &lt;= 50, "0-50", IF(tbl_Customers[[#This Row],[account_length]] &lt;=100, "51-100", IF(tbl_Customers[[#This Row],[account_length]] &lt;= 150, "101-150", "151+")))</f>
        <v>101-150</v>
      </c>
      <c r="Y251" t="str">
        <f>IF(tbl_Customers[[#This Row],[total_intl_charge]] &lt;= 3, "Low Charges", "High Charges")</f>
        <v>Low Charges</v>
      </c>
      <c r="Z251" t="str">
        <f>IF(tbl_Customers[[#This Row],[total_eve_calls]]&lt;=80,"Low Calls",
IF(tbl_Customers[[#This Row],[total_eve_calls]]&lt;=120,"Medium Calls","High Calls"))</f>
        <v>High Calls</v>
      </c>
      <c r="AA251" t="str">
        <f>IF(tbl_Customers[[#This Row],[total_eve_charge]]&lt;=15,"Low Charges",
IF(tbl_Customers[[#This Row],[total_eve_charge]]&lt;=20,"Medium Charges","High Charges"))</f>
        <v>High Charges</v>
      </c>
      <c r="AB2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1" t="str">
        <f>IF(tbl_Customers[[#This Row],[number_vmail_messages]] = 0, "No Usage", IF(tbl_Customers[[#This Row],[number_vmail_messages]] &lt;= 20, "Low Usage", IF(tbl_Customers[[#This Row],[number_vmail_messages]] &lt;= 40, "Medium Usgae", "High Usage")))</f>
        <v>No Usage</v>
      </c>
      <c r="AD251" t="str">
        <f>IF(tbl_Customers[[#This Row],[total_day_minutes]]&lt;=150,"Low Usage", IF(tbl_Customers[[#This Row],[total_day_minutes]]&lt;=200,"Medium Usage", IF(tbl_Customers[[#This Row],[total_day_minutes]]&lt;=250,"High Usage","Very High Usage")))</f>
        <v>Very High Usage</v>
      </c>
      <c r="AE251" t="str">
        <f>IF(tbl_Customers[[#This Row],[total_intl_calls]]&lt;=5,"Low Calls", IF(tbl_Customers[[#This Row],[total_intl_calls]]&lt;=10, "Medium Calls", "High Calls"))</f>
        <v>Low Calls</v>
      </c>
      <c r="AF2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1" s="36" t="str">
        <f>IF(tbl_Customers[[#This Row],[Churn_Risk_Score]]&gt;=10,"High Risk", IF(tbl_Customers[[#This Row],[Churn_Risk_Score]]&gt;=5,"Medium Risk","Low Risk"))</f>
        <v>Medium Risk</v>
      </c>
    </row>
    <row r="252" spans="1:33" x14ac:dyDescent="0.35">
      <c r="A252">
        <v>251</v>
      </c>
      <c r="B252" t="s">
        <v>34</v>
      </c>
      <c r="C252">
        <v>158</v>
      </c>
      <c r="D252" t="s">
        <v>21</v>
      </c>
      <c r="E252" t="s">
        <v>22</v>
      </c>
      <c r="F252" t="s">
        <v>22</v>
      </c>
      <c r="G252">
        <v>0</v>
      </c>
      <c r="H252">
        <v>158</v>
      </c>
      <c r="I252">
        <v>106</v>
      </c>
      <c r="J252">
        <v>26.86</v>
      </c>
      <c r="K252">
        <v>292.5</v>
      </c>
      <c r="L252">
        <v>114</v>
      </c>
      <c r="M252">
        <v>24.86</v>
      </c>
      <c r="N252">
        <v>241.1</v>
      </c>
      <c r="O252">
        <v>89</v>
      </c>
      <c r="P252">
        <v>10.85</v>
      </c>
      <c r="Q252">
        <v>9.1</v>
      </c>
      <c r="R252">
        <v>4</v>
      </c>
      <c r="S252">
        <v>2.46</v>
      </c>
      <c r="T252">
        <v>1</v>
      </c>
      <c r="U252" t="s">
        <v>22</v>
      </c>
      <c r="V252">
        <f>IF(tbl_Customers[[#This Row],[churn]] = "yes", 1, 0)</f>
        <v>0</v>
      </c>
      <c r="W252" t="str">
        <f>IF(tbl_Customers[[#This Row],[number_customer_service_calls]] &lt;= 1, "0-1 Calls", IF(tbl_Customers[[#This Row],[number_customer_service_calls]] &lt;= 3, "2-3 Calls", IF(tbl_Customers[[#This Row],[number_customer_service_calls]] &lt;=5, "4-5 Calls", "6+ Calls")))</f>
        <v>0-1 Calls</v>
      </c>
      <c r="X252" t="str">
        <f>IF(tbl_Customers[[#This Row],[account_length]] &lt;= 50, "0-50", IF(tbl_Customers[[#This Row],[account_length]] &lt;=100, "51-100", IF(tbl_Customers[[#This Row],[account_length]] &lt;= 150, "101-150", "151+")))</f>
        <v>151+</v>
      </c>
      <c r="Y252" t="str">
        <f>IF(tbl_Customers[[#This Row],[total_intl_charge]] &lt;= 3, "Low Charges", "High Charges")</f>
        <v>Low Charges</v>
      </c>
      <c r="Z252" t="str">
        <f>IF(tbl_Customers[[#This Row],[total_eve_calls]]&lt;=80,"Low Calls",
IF(tbl_Customers[[#This Row],[total_eve_calls]]&lt;=120,"Medium Calls","High Calls"))</f>
        <v>Medium Calls</v>
      </c>
      <c r="AA252" t="str">
        <f>IF(tbl_Customers[[#This Row],[total_eve_charge]]&lt;=15,"Low Charges",
IF(tbl_Customers[[#This Row],[total_eve_charge]]&lt;=20,"Medium Charges","High Charges"))</f>
        <v>High Charges</v>
      </c>
      <c r="AB2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2" t="str">
        <f>IF(tbl_Customers[[#This Row],[number_vmail_messages]] = 0, "No Usage", IF(tbl_Customers[[#This Row],[number_vmail_messages]] &lt;= 20, "Low Usage", IF(tbl_Customers[[#This Row],[number_vmail_messages]] &lt;= 40, "Medium Usgae", "High Usage")))</f>
        <v>No Usage</v>
      </c>
      <c r="AD252" t="str">
        <f>IF(tbl_Customers[[#This Row],[total_day_minutes]]&lt;=150,"Low Usage", IF(tbl_Customers[[#This Row],[total_day_minutes]]&lt;=200,"Medium Usage", IF(tbl_Customers[[#This Row],[total_day_minutes]]&lt;=250,"High Usage","Very High Usage")))</f>
        <v>Medium Usage</v>
      </c>
      <c r="AE252" t="str">
        <f>IF(tbl_Customers[[#This Row],[total_intl_calls]]&lt;=5,"Low Calls", IF(tbl_Customers[[#This Row],[total_intl_calls]]&lt;=10, "Medium Calls", "High Calls"))</f>
        <v>Low Calls</v>
      </c>
      <c r="AF2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2" s="36" t="str">
        <f>IF(tbl_Customers[[#This Row],[Churn_Risk_Score]]&gt;=10,"High Risk", IF(tbl_Customers[[#This Row],[Churn_Risk_Score]]&gt;=5,"Medium Risk","Low Risk"))</f>
        <v>Low Risk</v>
      </c>
    </row>
    <row r="253" spans="1:33" x14ac:dyDescent="0.35">
      <c r="A253">
        <v>252</v>
      </c>
      <c r="B253" t="s">
        <v>42</v>
      </c>
      <c r="C253">
        <v>136</v>
      </c>
      <c r="D253" t="s">
        <v>28</v>
      </c>
      <c r="E253" t="s">
        <v>22</v>
      </c>
      <c r="F253" t="s">
        <v>22</v>
      </c>
      <c r="G253">
        <v>0</v>
      </c>
      <c r="H253">
        <v>92</v>
      </c>
      <c r="I253">
        <v>117</v>
      </c>
      <c r="J253">
        <v>15.64</v>
      </c>
      <c r="K253">
        <v>253.6</v>
      </c>
      <c r="L253">
        <v>77</v>
      </c>
      <c r="M253">
        <v>21.56</v>
      </c>
      <c r="N253">
        <v>214.1</v>
      </c>
      <c r="O253">
        <v>90</v>
      </c>
      <c r="P253">
        <v>9.6300000000000008</v>
      </c>
      <c r="Q253">
        <v>10.3</v>
      </c>
      <c r="R253">
        <v>10</v>
      </c>
      <c r="S253">
        <v>2.78</v>
      </c>
      <c r="T253">
        <v>1</v>
      </c>
      <c r="U253" t="s">
        <v>22</v>
      </c>
      <c r="V253">
        <f>IF(tbl_Customers[[#This Row],[churn]] = "yes", 1, 0)</f>
        <v>0</v>
      </c>
      <c r="W253" t="str">
        <f>IF(tbl_Customers[[#This Row],[number_customer_service_calls]] &lt;= 1, "0-1 Calls", IF(tbl_Customers[[#This Row],[number_customer_service_calls]] &lt;= 3, "2-3 Calls", IF(tbl_Customers[[#This Row],[number_customer_service_calls]] &lt;=5, "4-5 Calls", "6+ Calls")))</f>
        <v>0-1 Calls</v>
      </c>
      <c r="X253" t="str">
        <f>IF(tbl_Customers[[#This Row],[account_length]] &lt;= 50, "0-50", IF(tbl_Customers[[#This Row],[account_length]] &lt;=100, "51-100", IF(tbl_Customers[[#This Row],[account_length]] &lt;= 150, "101-150", "151+")))</f>
        <v>101-150</v>
      </c>
      <c r="Y253" t="str">
        <f>IF(tbl_Customers[[#This Row],[total_intl_charge]] &lt;= 3, "Low Charges", "High Charges")</f>
        <v>Low Charges</v>
      </c>
      <c r="Z253" t="str">
        <f>IF(tbl_Customers[[#This Row],[total_eve_calls]]&lt;=80,"Low Calls",
IF(tbl_Customers[[#This Row],[total_eve_calls]]&lt;=120,"Medium Calls","High Calls"))</f>
        <v>Low Calls</v>
      </c>
      <c r="AA253" t="str">
        <f>IF(tbl_Customers[[#This Row],[total_eve_charge]]&lt;=15,"Low Charges",
IF(tbl_Customers[[#This Row],[total_eve_charge]]&lt;=20,"Medium Charges","High Charges"))</f>
        <v>High Charges</v>
      </c>
      <c r="AB2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 t="str">
        <f>IF(tbl_Customers[[#This Row],[number_vmail_messages]] = 0, "No Usage", IF(tbl_Customers[[#This Row],[number_vmail_messages]] &lt;= 20, "Low Usage", IF(tbl_Customers[[#This Row],[number_vmail_messages]] &lt;= 40, "Medium Usgae", "High Usage")))</f>
        <v>No Usage</v>
      </c>
      <c r="AD253" t="str">
        <f>IF(tbl_Customers[[#This Row],[total_day_minutes]]&lt;=150,"Low Usage", IF(tbl_Customers[[#This Row],[total_day_minutes]]&lt;=200,"Medium Usage", IF(tbl_Customers[[#This Row],[total_day_minutes]]&lt;=250,"High Usage","Very High Usage")))</f>
        <v>Low Usage</v>
      </c>
      <c r="AE253" t="str">
        <f>IF(tbl_Customers[[#This Row],[total_intl_calls]]&lt;=5,"Low Calls", IF(tbl_Customers[[#This Row],[total_intl_calls]]&lt;=10, "Medium Calls", "High Calls"))</f>
        <v>Medium Calls</v>
      </c>
      <c r="AF2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3" s="36" t="str">
        <f>IF(tbl_Customers[[#This Row],[Churn_Risk_Score]]&gt;=10,"High Risk", IF(tbl_Customers[[#This Row],[Churn_Risk_Score]]&gt;=5,"Medium Risk","Low Risk"))</f>
        <v>Low Risk</v>
      </c>
    </row>
    <row r="254" spans="1:33" x14ac:dyDescent="0.35">
      <c r="A254">
        <v>253</v>
      </c>
      <c r="B254" t="s">
        <v>29</v>
      </c>
      <c r="C254">
        <v>196</v>
      </c>
      <c r="D254" t="s">
        <v>21</v>
      </c>
      <c r="E254" t="s">
        <v>22</v>
      </c>
      <c r="F254" t="s">
        <v>22</v>
      </c>
      <c r="G254">
        <v>0</v>
      </c>
      <c r="H254">
        <v>234</v>
      </c>
      <c r="I254">
        <v>109</v>
      </c>
      <c r="J254">
        <v>39.78</v>
      </c>
      <c r="K254">
        <v>249.5</v>
      </c>
      <c r="L254">
        <v>114</v>
      </c>
      <c r="M254">
        <v>21.21</v>
      </c>
      <c r="N254">
        <v>173.1</v>
      </c>
      <c r="O254">
        <v>70</v>
      </c>
      <c r="P254">
        <v>7.79</v>
      </c>
      <c r="Q254">
        <v>9.1</v>
      </c>
      <c r="R254">
        <v>5</v>
      </c>
      <c r="S254">
        <v>2.46</v>
      </c>
      <c r="T254">
        <v>2</v>
      </c>
      <c r="U254" t="s">
        <v>22</v>
      </c>
      <c r="V254">
        <f>IF(tbl_Customers[[#This Row],[churn]] = "yes", 1, 0)</f>
        <v>0</v>
      </c>
      <c r="W254" t="str">
        <f>IF(tbl_Customers[[#This Row],[number_customer_service_calls]] &lt;= 1, "0-1 Calls", IF(tbl_Customers[[#This Row],[number_customer_service_calls]] &lt;= 3, "2-3 Calls", IF(tbl_Customers[[#This Row],[number_customer_service_calls]] &lt;=5, "4-5 Calls", "6+ Calls")))</f>
        <v>2-3 Calls</v>
      </c>
      <c r="X254" t="str">
        <f>IF(tbl_Customers[[#This Row],[account_length]] &lt;= 50, "0-50", IF(tbl_Customers[[#This Row],[account_length]] &lt;=100, "51-100", IF(tbl_Customers[[#This Row],[account_length]] &lt;= 150, "101-150", "151+")))</f>
        <v>151+</v>
      </c>
      <c r="Y254" t="str">
        <f>IF(tbl_Customers[[#This Row],[total_intl_charge]] &lt;= 3, "Low Charges", "High Charges")</f>
        <v>Low Charges</v>
      </c>
      <c r="Z254" t="str">
        <f>IF(tbl_Customers[[#This Row],[total_eve_calls]]&lt;=80,"Low Calls",
IF(tbl_Customers[[#This Row],[total_eve_calls]]&lt;=120,"Medium Calls","High Calls"))</f>
        <v>Medium Calls</v>
      </c>
      <c r="AA254" t="str">
        <f>IF(tbl_Customers[[#This Row],[total_eve_charge]]&lt;=15,"Low Charges",
IF(tbl_Customers[[#This Row],[total_eve_charge]]&lt;=20,"Medium Charges","High Charges"))</f>
        <v>High Charges</v>
      </c>
      <c r="AB2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4" t="str">
        <f>IF(tbl_Customers[[#This Row],[number_vmail_messages]] = 0, "No Usage", IF(tbl_Customers[[#This Row],[number_vmail_messages]] &lt;= 20, "Low Usage", IF(tbl_Customers[[#This Row],[number_vmail_messages]] &lt;= 40, "Medium Usgae", "High Usage")))</f>
        <v>No Usage</v>
      </c>
      <c r="AD254" t="str">
        <f>IF(tbl_Customers[[#This Row],[total_day_minutes]]&lt;=150,"Low Usage", IF(tbl_Customers[[#This Row],[total_day_minutes]]&lt;=200,"Medium Usage", IF(tbl_Customers[[#This Row],[total_day_minutes]]&lt;=250,"High Usage","Very High Usage")))</f>
        <v>High Usage</v>
      </c>
      <c r="AE254" t="str">
        <f>IF(tbl_Customers[[#This Row],[total_intl_calls]]&lt;=5,"Low Calls", IF(tbl_Customers[[#This Row],[total_intl_calls]]&lt;=10, "Medium Calls", "High Calls"))</f>
        <v>Low Calls</v>
      </c>
      <c r="AF2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4" s="36" t="str">
        <f>IF(tbl_Customers[[#This Row],[Churn_Risk_Score]]&gt;=10,"High Risk", IF(tbl_Customers[[#This Row],[Churn_Risk_Score]]&gt;=5,"Medium Risk","Low Risk"))</f>
        <v>Low Risk</v>
      </c>
    </row>
    <row r="255" spans="1:33" x14ac:dyDescent="0.35">
      <c r="A255">
        <v>254</v>
      </c>
      <c r="B255" t="s">
        <v>64</v>
      </c>
      <c r="C255">
        <v>113</v>
      </c>
      <c r="D255" t="s">
        <v>21</v>
      </c>
      <c r="E255" t="s">
        <v>22</v>
      </c>
      <c r="F255" t="s">
        <v>22</v>
      </c>
      <c r="G255">
        <v>0</v>
      </c>
      <c r="H255">
        <v>272.10000000000002</v>
      </c>
      <c r="I255">
        <v>111</v>
      </c>
      <c r="J255">
        <v>46.26</v>
      </c>
      <c r="K255">
        <v>268.5</v>
      </c>
      <c r="L255">
        <v>118</v>
      </c>
      <c r="M255">
        <v>22.82</v>
      </c>
      <c r="N255">
        <v>213.8</v>
      </c>
      <c r="O255">
        <v>105</v>
      </c>
      <c r="P255">
        <v>9.6199999999999992</v>
      </c>
      <c r="Q255">
        <v>8.5</v>
      </c>
      <c r="R255">
        <v>10</v>
      </c>
      <c r="S255">
        <v>2.2999999999999998</v>
      </c>
      <c r="T255">
        <v>1</v>
      </c>
      <c r="U255" t="s">
        <v>23</v>
      </c>
      <c r="V255">
        <f>IF(tbl_Customers[[#This Row],[churn]] = "yes", 1, 0)</f>
        <v>1</v>
      </c>
      <c r="W255" t="str">
        <f>IF(tbl_Customers[[#This Row],[number_customer_service_calls]] &lt;= 1, "0-1 Calls", IF(tbl_Customers[[#This Row],[number_customer_service_calls]] &lt;= 3, "2-3 Calls", IF(tbl_Customers[[#This Row],[number_customer_service_calls]] &lt;=5, "4-5 Calls", "6+ Calls")))</f>
        <v>0-1 Calls</v>
      </c>
      <c r="X255" t="str">
        <f>IF(tbl_Customers[[#This Row],[account_length]] &lt;= 50, "0-50", IF(tbl_Customers[[#This Row],[account_length]] &lt;=100, "51-100", IF(tbl_Customers[[#This Row],[account_length]] &lt;= 150, "101-150", "151+")))</f>
        <v>101-150</v>
      </c>
      <c r="Y255" t="str">
        <f>IF(tbl_Customers[[#This Row],[total_intl_charge]] &lt;= 3, "Low Charges", "High Charges")</f>
        <v>Low Charges</v>
      </c>
      <c r="Z255" t="str">
        <f>IF(tbl_Customers[[#This Row],[total_eve_calls]]&lt;=80,"Low Calls",
IF(tbl_Customers[[#This Row],[total_eve_calls]]&lt;=120,"Medium Calls","High Calls"))</f>
        <v>Medium Calls</v>
      </c>
      <c r="AA255" t="str">
        <f>IF(tbl_Customers[[#This Row],[total_eve_charge]]&lt;=15,"Low Charges",
IF(tbl_Customers[[#This Row],[total_eve_charge]]&lt;=20,"Medium Charges","High Charges"))</f>
        <v>High Charges</v>
      </c>
      <c r="AB2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5" t="str">
        <f>IF(tbl_Customers[[#This Row],[number_vmail_messages]] = 0, "No Usage", IF(tbl_Customers[[#This Row],[number_vmail_messages]] &lt;= 20, "Low Usage", IF(tbl_Customers[[#This Row],[number_vmail_messages]] &lt;= 40, "Medium Usgae", "High Usage")))</f>
        <v>No Usage</v>
      </c>
      <c r="AD255" t="str">
        <f>IF(tbl_Customers[[#This Row],[total_day_minutes]]&lt;=150,"Low Usage", IF(tbl_Customers[[#This Row],[total_day_minutes]]&lt;=200,"Medium Usage", IF(tbl_Customers[[#This Row],[total_day_minutes]]&lt;=250,"High Usage","Very High Usage")))</f>
        <v>Very High Usage</v>
      </c>
      <c r="AE255" t="str">
        <f>IF(tbl_Customers[[#This Row],[total_intl_calls]]&lt;=5,"Low Calls", IF(tbl_Customers[[#This Row],[total_intl_calls]]&lt;=10, "Medium Calls", "High Calls"))</f>
        <v>Medium Calls</v>
      </c>
      <c r="AF2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5" s="36" t="str">
        <f>IF(tbl_Customers[[#This Row],[Churn_Risk_Score]]&gt;=10,"High Risk", IF(tbl_Customers[[#This Row],[Churn_Risk_Score]]&gt;=5,"Medium Risk","Low Risk"))</f>
        <v>Medium Risk</v>
      </c>
    </row>
    <row r="256" spans="1:33" x14ac:dyDescent="0.35">
      <c r="A256">
        <v>255</v>
      </c>
      <c r="B256" t="s">
        <v>32</v>
      </c>
      <c r="C256">
        <v>122</v>
      </c>
      <c r="D256" t="s">
        <v>25</v>
      </c>
      <c r="E256" t="s">
        <v>22</v>
      </c>
      <c r="F256" t="s">
        <v>22</v>
      </c>
      <c r="G256">
        <v>0</v>
      </c>
      <c r="H256">
        <v>296.39999999999998</v>
      </c>
      <c r="I256">
        <v>99</v>
      </c>
      <c r="J256">
        <v>50.39</v>
      </c>
      <c r="K256">
        <v>214.8</v>
      </c>
      <c r="L256">
        <v>89</v>
      </c>
      <c r="M256">
        <v>18.260000000000002</v>
      </c>
      <c r="N256">
        <v>133.9</v>
      </c>
      <c r="O256">
        <v>107</v>
      </c>
      <c r="P256">
        <v>6.03</v>
      </c>
      <c r="Q256">
        <v>11.4</v>
      </c>
      <c r="R256">
        <v>3</v>
      </c>
      <c r="S256">
        <v>3.08</v>
      </c>
      <c r="T256">
        <v>4</v>
      </c>
      <c r="U256" t="s">
        <v>23</v>
      </c>
      <c r="V256">
        <f>IF(tbl_Customers[[#This Row],[churn]] = "yes", 1, 0)</f>
        <v>1</v>
      </c>
      <c r="W256" t="str">
        <f>IF(tbl_Customers[[#This Row],[number_customer_service_calls]] &lt;= 1, "0-1 Calls", IF(tbl_Customers[[#This Row],[number_customer_service_calls]] &lt;= 3, "2-3 Calls", IF(tbl_Customers[[#This Row],[number_customer_service_calls]] &lt;=5, "4-5 Calls", "6+ Calls")))</f>
        <v>4-5 Calls</v>
      </c>
      <c r="X256" t="str">
        <f>IF(tbl_Customers[[#This Row],[account_length]] &lt;= 50, "0-50", IF(tbl_Customers[[#This Row],[account_length]] &lt;=100, "51-100", IF(tbl_Customers[[#This Row],[account_length]] &lt;= 150, "101-150", "151+")))</f>
        <v>101-150</v>
      </c>
      <c r="Y256" t="str">
        <f>IF(tbl_Customers[[#This Row],[total_intl_charge]] &lt;= 3, "Low Charges", "High Charges")</f>
        <v>High Charges</v>
      </c>
      <c r="Z256" t="str">
        <f>IF(tbl_Customers[[#This Row],[total_eve_calls]]&lt;=80,"Low Calls",
IF(tbl_Customers[[#This Row],[total_eve_calls]]&lt;=120,"Medium Calls","High Calls"))</f>
        <v>Medium Calls</v>
      </c>
      <c r="AA256" t="str">
        <f>IF(tbl_Customers[[#This Row],[total_eve_charge]]&lt;=15,"Low Charges",
IF(tbl_Customers[[#This Row],[total_eve_charge]]&lt;=20,"Medium Charges","High Charges"))</f>
        <v>Medium Charges</v>
      </c>
      <c r="AB2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6" t="str">
        <f>IF(tbl_Customers[[#This Row],[number_vmail_messages]] = 0, "No Usage", IF(tbl_Customers[[#This Row],[number_vmail_messages]] &lt;= 20, "Low Usage", IF(tbl_Customers[[#This Row],[number_vmail_messages]] &lt;= 40, "Medium Usgae", "High Usage")))</f>
        <v>No Usage</v>
      </c>
      <c r="AD256" t="str">
        <f>IF(tbl_Customers[[#This Row],[total_day_minutes]]&lt;=150,"Low Usage", IF(tbl_Customers[[#This Row],[total_day_minutes]]&lt;=200,"Medium Usage", IF(tbl_Customers[[#This Row],[total_day_minutes]]&lt;=250,"High Usage","Very High Usage")))</f>
        <v>Very High Usage</v>
      </c>
      <c r="AE256" t="str">
        <f>IF(tbl_Customers[[#This Row],[total_intl_calls]]&lt;=5,"Low Calls", IF(tbl_Customers[[#This Row],[total_intl_calls]]&lt;=10, "Medium Calls", "High Calls"))</f>
        <v>Low Calls</v>
      </c>
      <c r="AF2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256" s="36" t="str">
        <f>IF(tbl_Customers[[#This Row],[Churn_Risk_Score]]&gt;=10,"High Risk", IF(tbl_Customers[[#This Row],[Churn_Risk_Score]]&gt;=5,"Medium Risk","Low Risk"))</f>
        <v>High Risk</v>
      </c>
    </row>
    <row r="257" spans="1:33" x14ac:dyDescent="0.35">
      <c r="A257">
        <v>256</v>
      </c>
      <c r="B257" t="s">
        <v>33</v>
      </c>
      <c r="C257">
        <v>112</v>
      </c>
      <c r="D257" t="s">
        <v>28</v>
      </c>
      <c r="E257" t="s">
        <v>22</v>
      </c>
      <c r="F257" t="s">
        <v>22</v>
      </c>
      <c r="G257">
        <v>0</v>
      </c>
      <c r="H257">
        <v>194.4</v>
      </c>
      <c r="I257">
        <v>101</v>
      </c>
      <c r="J257">
        <v>33.049999999999997</v>
      </c>
      <c r="K257">
        <v>190.3</v>
      </c>
      <c r="L257">
        <v>82</v>
      </c>
      <c r="M257">
        <v>16.18</v>
      </c>
      <c r="N257">
        <v>183.4</v>
      </c>
      <c r="O257">
        <v>107</v>
      </c>
      <c r="P257">
        <v>8.25</v>
      </c>
      <c r="Q257">
        <v>11.4</v>
      </c>
      <c r="R257">
        <v>2</v>
      </c>
      <c r="S257">
        <v>3.08</v>
      </c>
      <c r="T257">
        <v>0</v>
      </c>
      <c r="U257" t="s">
        <v>22</v>
      </c>
      <c r="V257">
        <f>IF(tbl_Customers[[#This Row],[churn]] = "yes", 1, 0)</f>
        <v>0</v>
      </c>
      <c r="W257" t="str">
        <f>IF(tbl_Customers[[#This Row],[number_customer_service_calls]] &lt;= 1, "0-1 Calls", IF(tbl_Customers[[#This Row],[number_customer_service_calls]] &lt;= 3, "2-3 Calls", IF(tbl_Customers[[#This Row],[number_customer_service_calls]] &lt;=5, "4-5 Calls", "6+ Calls")))</f>
        <v>0-1 Calls</v>
      </c>
      <c r="X257" t="str">
        <f>IF(tbl_Customers[[#This Row],[account_length]] &lt;= 50, "0-50", IF(tbl_Customers[[#This Row],[account_length]] &lt;=100, "51-100", IF(tbl_Customers[[#This Row],[account_length]] &lt;= 150, "101-150", "151+")))</f>
        <v>101-150</v>
      </c>
      <c r="Y257" t="str">
        <f>IF(tbl_Customers[[#This Row],[total_intl_charge]] &lt;= 3, "Low Charges", "High Charges")</f>
        <v>High Charges</v>
      </c>
      <c r="Z257" t="str">
        <f>IF(tbl_Customers[[#This Row],[total_eve_calls]]&lt;=80,"Low Calls",
IF(tbl_Customers[[#This Row],[total_eve_calls]]&lt;=120,"Medium Calls","High Calls"))</f>
        <v>Medium Calls</v>
      </c>
      <c r="AA257" t="str">
        <f>IF(tbl_Customers[[#This Row],[total_eve_charge]]&lt;=15,"Low Charges",
IF(tbl_Customers[[#This Row],[total_eve_charge]]&lt;=20,"Medium Charges","High Charges"))</f>
        <v>Medium Charges</v>
      </c>
      <c r="AB2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7" t="str">
        <f>IF(tbl_Customers[[#This Row],[number_vmail_messages]] = 0, "No Usage", IF(tbl_Customers[[#This Row],[number_vmail_messages]] &lt;= 20, "Low Usage", IF(tbl_Customers[[#This Row],[number_vmail_messages]] &lt;= 40, "Medium Usgae", "High Usage")))</f>
        <v>No Usage</v>
      </c>
      <c r="AD257" t="str">
        <f>IF(tbl_Customers[[#This Row],[total_day_minutes]]&lt;=150,"Low Usage", IF(tbl_Customers[[#This Row],[total_day_minutes]]&lt;=200,"Medium Usage", IF(tbl_Customers[[#This Row],[total_day_minutes]]&lt;=250,"High Usage","Very High Usage")))</f>
        <v>Medium Usage</v>
      </c>
      <c r="AE257" t="str">
        <f>IF(tbl_Customers[[#This Row],[total_intl_calls]]&lt;=5,"Low Calls", IF(tbl_Customers[[#This Row],[total_intl_calls]]&lt;=10, "Medium Calls", "High Calls"))</f>
        <v>Low Calls</v>
      </c>
      <c r="AF2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7" s="36" t="str">
        <f>IF(tbl_Customers[[#This Row],[Churn_Risk_Score]]&gt;=10,"High Risk", IF(tbl_Customers[[#This Row],[Churn_Risk_Score]]&gt;=5,"Medium Risk","Low Risk"))</f>
        <v>Low Risk</v>
      </c>
    </row>
    <row r="258" spans="1:33" x14ac:dyDescent="0.35">
      <c r="A258">
        <v>257</v>
      </c>
      <c r="B258" t="s">
        <v>57</v>
      </c>
      <c r="C258">
        <v>209</v>
      </c>
      <c r="D258" t="s">
        <v>21</v>
      </c>
      <c r="E258" t="s">
        <v>22</v>
      </c>
      <c r="F258" t="s">
        <v>22</v>
      </c>
      <c r="G258">
        <v>0</v>
      </c>
      <c r="H258">
        <v>227.2</v>
      </c>
      <c r="I258">
        <v>128</v>
      </c>
      <c r="J258">
        <v>38.619999999999997</v>
      </c>
      <c r="K258">
        <v>258.39999999999998</v>
      </c>
      <c r="L258">
        <v>92</v>
      </c>
      <c r="M258">
        <v>21.96</v>
      </c>
      <c r="N258">
        <v>183.5</v>
      </c>
      <c r="O258">
        <v>74</v>
      </c>
      <c r="P258">
        <v>8.26</v>
      </c>
      <c r="Q258">
        <v>8.9</v>
      </c>
      <c r="R258">
        <v>4</v>
      </c>
      <c r="S258">
        <v>2.4</v>
      </c>
      <c r="T258">
        <v>3</v>
      </c>
      <c r="U258" t="s">
        <v>22</v>
      </c>
      <c r="V258">
        <f>IF(tbl_Customers[[#This Row],[churn]] = "yes", 1, 0)</f>
        <v>0</v>
      </c>
      <c r="W258" t="str">
        <f>IF(tbl_Customers[[#This Row],[number_customer_service_calls]] &lt;= 1, "0-1 Calls", IF(tbl_Customers[[#This Row],[number_customer_service_calls]] &lt;= 3, "2-3 Calls", IF(tbl_Customers[[#This Row],[number_customer_service_calls]] &lt;=5, "4-5 Calls", "6+ Calls")))</f>
        <v>2-3 Calls</v>
      </c>
      <c r="X258" t="str">
        <f>IF(tbl_Customers[[#This Row],[account_length]] &lt;= 50, "0-50", IF(tbl_Customers[[#This Row],[account_length]] &lt;=100, "51-100", IF(tbl_Customers[[#This Row],[account_length]] &lt;= 150, "101-150", "151+")))</f>
        <v>151+</v>
      </c>
      <c r="Y258" t="str">
        <f>IF(tbl_Customers[[#This Row],[total_intl_charge]] &lt;= 3, "Low Charges", "High Charges")</f>
        <v>Low Charges</v>
      </c>
      <c r="Z258" t="str">
        <f>IF(tbl_Customers[[#This Row],[total_eve_calls]]&lt;=80,"Low Calls",
IF(tbl_Customers[[#This Row],[total_eve_calls]]&lt;=120,"Medium Calls","High Calls"))</f>
        <v>Medium Calls</v>
      </c>
      <c r="AA258" t="str">
        <f>IF(tbl_Customers[[#This Row],[total_eve_charge]]&lt;=15,"Low Charges",
IF(tbl_Customers[[#This Row],[total_eve_charge]]&lt;=20,"Medium Charges","High Charges"))</f>
        <v>High Charges</v>
      </c>
      <c r="AB2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8" t="str">
        <f>IF(tbl_Customers[[#This Row],[number_vmail_messages]] = 0, "No Usage", IF(tbl_Customers[[#This Row],[number_vmail_messages]] &lt;= 20, "Low Usage", IF(tbl_Customers[[#This Row],[number_vmail_messages]] &lt;= 40, "Medium Usgae", "High Usage")))</f>
        <v>No Usage</v>
      </c>
      <c r="AD258" t="str">
        <f>IF(tbl_Customers[[#This Row],[total_day_minutes]]&lt;=150,"Low Usage", IF(tbl_Customers[[#This Row],[total_day_minutes]]&lt;=200,"Medium Usage", IF(tbl_Customers[[#This Row],[total_day_minutes]]&lt;=250,"High Usage","Very High Usage")))</f>
        <v>High Usage</v>
      </c>
      <c r="AE258" t="str">
        <f>IF(tbl_Customers[[#This Row],[total_intl_calls]]&lt;=5,"Low Calls", IF(tbl_Customers[[#This Row],[total_intl_calls]]&lt;=10, "Medium Calls", "High Calls"))</f>
        <v>Low Calls</v>
      </c>
      <c r="AF2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8" s="36" t="str">
        <f>IF(tbl_Customers[[#This Row],[Churn_Risk_Score]]&gt;=10,"High Risk", IF(tbl_Customers[[#This Row],[Churn_Risk_Score]]&gt;=5,"Medium Risk","Low Risk"))</f>
        <v>Low Risk</v>
      </c>
    </row>
    <row r="259" spans="1:33" x14ac:dyDescent="0.35">
      <c r="A259">
        <v>258</v>
      </c>
      <c r="B259" t="s">
        <v>60</v>
      </c>
      <c r="C259">
        <v>62</v>
      </c>
      <c r="D259" t="s">
        <v>21</v>
      </c>
      <c r="E259" t="s">
        <v>22</v>
      </c>
      <c r="F259" t="s">
        <v>22</v>
      </c>
      <c r="G259">
        <v>0</v>
      </c>
      <c r="H259">
        <v>248.7</v>
      </c>
      <c r="I259">
        <v>109</v>
      </c>
      <c r="J259">
        <v>42.28</v>
      </c>
      <c r="K259">
        <v>220</v>
      </c>
      <c r="L259">
        <v>118</v>
      </c>
      <c r="M259">
        <v>18.7</v>
      </c>
      <c r="N259">
        <v>265.7</v>
      </c>
      <c r="O259">
        <v>78</v>
      </c>
      <c r="P259">
        <v>11.96</v>
      </c>
      <c r="Q259">
        <v>13.2</v>
      </c>
      <c r="R259">
        <v>2</v>
      </c>
      <c r="S259">
        <v>3.56</v>
      </c>
      <c r="T259">
        <v>1</v>
      </c>
      <c r="U259" t="s">
        <v>23</v>
      </c>
      <c r="V259">
        <f>IF(tbl_Customers[[#This Row],[churn]] = "yes", 1, 0)</f>
        <v>1</v>
      </c>
      <c r="W259" t="str">
        <f>IF(tbl_Customers[[#This Row],[number_customer_service_calls]] &lt;= 1, "0-1 Calls", IF(tbl_Customers[[#This Row],[number_customer_service_calls]] &lt;= 3, "2-3 Calls", IF(tbl_Customers[[#This Row],[number_customer_service_calls]] &lt;=5, "4-5 Calls", "6+ Calls")))</f>
        <v>0-1 Calls</v>
      </c>
      <c r="X259" t="str">
        <f>IF(tbl_Customers[[#This Row],[account_length]] &lt;= 50, "0-50", IF(tbl_Customers[[#This Row],[account_length]] &lt;=100, "51-100", IF(tbl_Customers[[#This Row],[account_length]] &lt;= 150, "101-150", "151+")))</f>
        <v>51-100</v>
      </c>
      <c r="Y259" t="str">
        <f>IF(tbl_Customers[[#This Row],[total_intl_charge]] &lt;= 3, "Low Charges", "High Charges")</f>
        <v>High Charges</v>
      </c>
      <c r="Z259" t="str">
        <f>IF(tbl_Customers[[#This Row],[total_eve_calls]]&lt;=80,"Low Calls",
IF(tbl_Customers[[#This Row],[total_eve_calls]]&lt;=120,"Medium Calls","High Calls"))</f>
        <v>Medium Calls</v>
      </c>
      <c r="AA259" t="str">
        <f>IF(tbl_Customers[[#This Row],[total_eve_charge]]&lt;=15,"Low Charges",
IF(tbl_Customers[[#This Row],[total_eve_charge]]&lt;=20,"Medium Charges","High Charges"))</f>
        <v>Medium Charges</v>
      </c>
      <c r="AB2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9" t="str">
        <f>IF(tbl_Customers[[#This Row],[number_vmail_messages]] = 0, "No Usage", IF(tbl_Customers[[#This Row],[number_vmail_messages]] &lt;= 20, "Low Usage", IF(tbl_Customers[[#This Row],[number_vmail_messages]] &lt;= 40, "Medium Usgae", "High Usage")))</f>
        <v>No Usage</v>
      </c>
      <c r="AD259" t="str">
        <f>IF(tbl_Customers[[#This Row],[total_day_minutes]]&lt;=150,"Low Usage", IF(tbl_Customers[[#This Row],[total_day_minutes]]&lt;=200,"Medium Usage", IF(tbl_Customers[[#This Row],[total_day_minutes]]&lt;=250,"High Usage","Very High Usage")))</f>
        <v>High Usage</v>
      </c>
      <c r="AE259" t="str">
        <f>IF(tbl_Customers[[#This Row],[total_intl_calls]]&lt;=5,"Low Calls", IF(tbl_Customers[[#This Row],[total_intl_calls]]&lt;=10, "Medium Calls", "High Calls"))</f>
        <v>Low Calls</v>
      </c>
      <c r="AF2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9" s="36" t="str">
        <f>IF(tbl_Customers[[#This Row],[Churn_Risk_Score]]&gt;=10,"High Risk", IF(tbl_Customers[[#This Row],[Churn_Risk_Score]]&gt;=5,"Medium Risk","Low Risk"))</f>
        <v>Low Risk</v>
      </c>
    </row>
    <row r="260" spans="1:33" x14ac:dyDescent="0.35">
      <c r="A260">
        <v>259</v>
      </c>
      <c r="B260" t="s">
        <v>39</v>
      </c>
      <c r="C260">
        <v>110</v>
      </c>
      <c r="D260" t="s">
        <v>21</v>
      </c>
      <c r="E260" t="s">
        <v>22</v>
      </c>
      <c r="F260" t="s">
        <v>23</v>
      </c>
      <c r="G260">
        <v>38</v>
      </c>
      <c r="H260">
        <v>236.3</v>
      </c>
      <c r="I260">
        <v>102</v>
      </c>
      <c r="J260">
        <v>40.17</v>
      </c>
      <c r="K260">
        <v>195.9</v>
      </c>
      <c r="L260">
        <v>112</v>
      </c>
      <c r="M260">
        <v>16.649999999999999</v>
      </c>
      <c r="N260">
        <v>183.5</v>
      </c>
      <c r="O260">
        <v>82</v>
      </c>
      <c r="P260">
        <v>8.26</v>
      </c>
      <c r="Q260">
        <v>9.6999999999999993</v>
      </c>
      <c r="R260">
        <v>6</v>
      </c>
      <c r="S260">
        <v>2.62</v>
      </c>
      <c r="T260">
        <v>1</v>
      </c>
      <c r="U260" t="s">
        <v>22</v>
      </c>
      <c r="V260">
        <f>IF(tbl_Customers[[#This Row],[churn]] = "yes", 1, 0)</f>
        <v>0</v>
      </c>
      <c r="W260" t="str">
        <f>IF(tbl_Customers[[#This Row],[number_customer_service_calls]] &lt;= 1, "0-1 Calls", IF(tbl_Customers[[#This Row],[number_customer_service_calls]] &lt;= 3, "2-3 Calls", IF(tbl_Customers[[#This Row],[number_customer_service_calls]] &lt;=5, "4-5 Calls", "6+ Calls")))</f>
        <v>0-1 Calls</v>
      </c>
      <c r="X260" t="str">
        <f>IF(tbl_Customers[[#This Row],[account_length]] &lt;= 50, "0-50", IF(tbl_Customers[[#This Row],[account_length]] &lt;=100, "51-100", IF(tbl_Customers[[#This Row],[account_length]] &lt;= 150, "101-150", "151+")))</f>
        <v>101-150</v>
      </c>
      <c r="Y260" t="str">
        <f>IF(tbl_Customers[[#This Row],[total_intl_charge]] &lt;= 3, "Low Charges", "High Charges")</f>
        <v>Low Charges</v>
      </c>
      <c r="Z260" t="str">
        <f>IF(tbl_Customers[[#This Row],[total_eve_calls]]&lt;=80,"Low Calls",
IF(tbl_Customers[[#This Row],[total_eve_calls]]&lt;=120,"Medium Calls","High Calls"))</f>
        <v>Medium Calls</v>
      </c>
      <c r="AA260" t="str">
        <f>IF(tbl_Customers[[#This Row],[total_eve_charge]]&lt;=15,"Low Charges",
IF(tbl_Customers[[#This Row],[total_eve_charge]]&lt;=20,"Medium Charges","High Charges"))</f>
        <v>Medium Charges</v>
      </c>
      <c r="AB2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0" t="str">
        <f>IF(tbl_Customers[[#This Row],[number_vmail_messages]] = 0, "No Usage", IF(tbl_Customers[[#This Row],[number_vmail_messages]] &lt;= 20, "Low Usage", IF(tbl_Customers[[#This Row],[number_vmail_messages]] &lt;= 40, "Medium Usgae", "High Usage")))</f>
        <v>Medium Usgae</v>
      </c>
      <c r="AD260" t="str">
        <f>IF(tbl_Customers[[#This Row],[total_day_minutes]]&lt;=150,"Low Usage", IF(tbl_Customers[[#This Row],[total_day_minutes]]&lt;=200,"Medium Usage", IF(tbl_Customers[[#This Row],[total_day_minutes]]&lt;=250,"High Usage","Very High Usage")))</f>
        <v>High Usage</v>
      </c>
      <c r="AE260" t="str">
        <f>IF(tbl_Customers[[#This Row],[total_intl_calls]]&lt;=5,"Low Calls", IF(tbl_Customers[[#This Row],[total_intl_calls]]&lt;=10, "Medium Calls", "High Calls"))</f>
        <v>Medium Calls</v>
      </c>
      <c r="AF2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0" s="36" t="str">
        <f>IF(tbl_Customers[[#This Row],[Churn_Risk_Score]]&gt;=10,"High Risk", IF(tbl_Customers[[#This Row],[Churn_Risk_Score]]&gt;=5,"Medium Risk","Low Risk"))</f>
        <v>Low Risk</v>
      </c>
    </row>
    <row r="261" spans="1:33" x14ac:dyDescent="0.35">
      <c r="A261">
        <v>260</v>
      </c>
      <c r="B261" t="s">
        <v>38</v>
      </c>
      <c r="C261">
        <v>16</v>
      </c>
      <c r="D261" t="s">
        <v>28</v>
      </c>
      <c r="E261" t="s">
        <v>22</v>
      </c>
      <c r="F261" t="s">
        <v>22</v>
      </c>
      <c r="G261">
        <v>0</v>
      </c>
      <c r="H261">
        <v>205.6</v>
      </c>
      <c r="I261">
        <v>69</v>
      </c>
      <c r="J261">
        <v>34.950000000000003</v>
      </c>
      <c r="K261">
        <v>169.5</v>
      </c>
      <c r="L261">
        <v>93</v>
      </c>
      <c r="M261">
        <v>14.41</v>
      </c>
      <c r="N261">
        <v>220.1</v>
      </c>
      <c r="O261">
        <v>64</v>
      </c>
      <c r="P261">
        <v>9.9</v>
      </c>
      <c r="Q261">
        <v>10.9</v>
      </c>
      <c r="R261">
        <v>3</v>
      </c>
      <c r="S261">
        <v>2.94</v>
      </c>
      <c r="T261">
        <v>0</v>
      </c>
      <c r="U261" t="s">
        <v>22</v>
      </c>
      <c r="V261">
        <f>IF(tbl_Customers[[#This Row],[churn]] = "yes", 1, 0)</f>
        <v>0</v>
      </c>
      <c r="W261" t="str">
        <f>IF(tbl_Customers[[#This Row],[number_customer_service_calls]] &lt;= 1, "0-1 Calls", IF(tbl_Customers[[#This Row],[number_customer_service_calls]] &lt;= 3, "2-3 Calls", IF(tbl_Customers[[#This Row],[number_customer_service_calls]] &lt;=5, "4-5 Calls", "6+ Calls")))</f>
        <v>0-1 Calls</v>
      </c>
      <c r="X261" t="str">
        <f>IF(tbl_Customers[[#This Row],[account_length]] &lt;= 50, "0-50", IF(tbl_Customers[[#This Row],[account_length]] &lt;=100, "51-100", IF(tbl_Customers[[#This Row],[account_length]] &lt;= 150, "101-150", "151+")))</f>
        <v>0-50</v>
      </c>
      <c r="Y261" t="str">
        <f>IF(tbl_Customers[[#This Row],[total_intl_charge]] &lt;= 3, "Low Charges", "High Charges")</f>
        <v>Low Charges</v>
      </c>
      <c r="Z261" t="str">
        <f>IF(tbl_Customers[[#This Row],[total_eve_calls]]&lt;=80,"Low Calls",
IF(tbl_Customers[[#This Row],[total_eve_calls]]&lt;=120,"Medium Calls","High Calls"))</f>
        <v>Medium Calls</v>
      </c>
      <c r="AA261" t="str">
        <f>IF(tbl_Customers[[#This Row],[total_eve_charge]]&lt;=15,"Low Charges",
IF(tbl_Customers[[#This Row],[total_eve_charge]]&lt;=20,"Medium Charges","High Charges"))</f>
        <v>Low Charges</v>
      </c>
      <c r="AB2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1" t="str">
        <f>IF(tbl_Customers[[#This Row],[number_vmail_messages]] = 0, "No Usage", IF(tbl_Customers[[#This Row],[number_vmail_messages]] &lt;= 20, "Low Usage", IF(tbl_Customers[[#This Row],[number_vmail_messages]] &lt;= 40, "Medium Usgae", "High Usage")))</f>
        <v>No Usage</v>
      </c>
      <c r="AD261" t="str">
        <f>IF(tbl_Customers[[#This Row],[total_day_minutes]]&lt;=150,"Low Usage", IF(tbl_Customers[[#This Row],[total_day_minutes]]&lt;=200,"Medium Usage", IF(tbl_Customers[[#This Row],[total_day_minutes]]&lt;=250,"High Usage","Very High Usage")))</f>
        <v>High Usage</v>
      </c>
      <c r="AE261" t="str">
        <f>IF(tbl_Customers[[#This Row],[total_intl_calls]]&lt;=5,"Low Calls", IF(tbl_Customers[[#This Row],[total_intl_calls]]&lt;=10, "Medium Calls", "High Calls"))</f>
        <v>Low Calls</v>
      </c>
      <c r="AF2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1" s="36" t="str">
        <f>IF(tbl_Customers[[#This Row],[Churn_Risk_Score]]&gt;=10,"High Risk", IF(tbl_Customers[[#This Row],[Churn_Risk_Score]]&gt;=5,"Medium Risk","Low Risk"))</f>
        <v>Low Risk</v>
      </c>
    </row>
    <row r="262" spans="1:33" x14ac:dyDescent="0.35">
      <c r="A262">
        <v>261</v>
      </c>
      <c r="B262" t="s">
        <v>27</v>
      </c>
      <c r="C262">
        <v>73</v>
      </c>
      <c r="D262" t="s">
        <v>25</v>
      </c>
      <c r="E262" t="s">
        <v>22</v>
      </c>
      <c r="F262" t="s">
        <v>22</v>
      </c>
      <c r="G262">
        <v>0</v>
      </c>
      <c r="H262">
        <v>94.1</v>
      </c>
      <c r="I262">
        <v>136</v>
      </c>
      <c r="J262">
        <v>16</v>
      </c>
      <c r="K262">
        <v>280.3</v>
      </c>
      <c r="L262">
        <v>122</v>
      </c>
      <c r="M262">
        <v>23.83</v>
      </c>
      <c r="N262">
        <v>205</v>
      </c>
      <c r="O262">
        <v>77</v>
      </c>
      <c r="P262">
        <v>9.23</v>
      </c>
      <c r="Q262">
        <v>9.8000000000000007</v>
      </c>
      <c r="R262">
        <v>4</v>
      </c>
      <c r="S262">
        <v>2.65</v>
      </c>
      <c r="T262">
        <v>0</v>
      </c>
      <c r="U262" t="s">
        <v>22</v>
      </c>
      <c r="V262">
        <f>IF(tbl_Customers[[#This Row],[churn]] = "yes", 1, 0)</f>
        <v>0</v>
      </c>
      <c r="W262" t="str">
        <f>IF(tbl_Customers[[#This Row],[number_customer_service_calls]] &lt;= 1, "0-1 Calls", IF(tbl_Customers[[#This Row],[number_customer_service_calls]] &lt;= 3, "2-3 Calls", IF(tbl_Customers[[#This Row],[number_customer_service_calls]] &lt;=5, "4-5 Calls", "6+ Calls")))</f>
        <v>0-1 Calls</v>
      </c>
      <c r="X262" t="str">
        <f>IF(tbl_Customers[[#This Row],[account_length]] &lt;= 50, "0-50", IF(tbl_Customers[[#This Row],[account_length]] &lt;=100, "51-100", IF(tbl_Customers[[#This Row],[account_length]] &lt;= 150, "101-150", "151+")))</f>
        <v>51-100</v>
      </c>
      <c r="Y262" t="str">
        <f>IF(tbl_Customers[[#This Row],[total_intl_charge]] &lt;= 3, "Low Charges", "High Charges")</f>
        <v>Low Charges</v>
      </c>
      <c r="Z262" t="str">
        <f>IF(tbl_Customers[[#This Row],[total_eve_calls]]&lt;=80,"Low Calls",
IF(tbl_Customers[[#This Row],[total_eve_calls]]&lt;=120,"Medium Calls","High Calls"))</f>
        <v>High Calls</v>
      </c>
      <c r="AA262" t="str">
        <f>IF(tbl_Customers[[#This Row],[total_eve_charge]]&lt;=15,"Low Charges",
IF(tbl_Customers[[#This Row],[total_eve_charge]]&lt;=20,"Medium Charges","High Charges"))</f>
        <v>High Charges</v>
      </c>
      <c r="AB2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2" t="str">
        <f>IF(tbl_Customers[[#This Row],[number_vmail_messages]] = 0, "No Usage", IF(tbl_Customers[[#This Row],[number_vmail_messages]] &lt;= 20, "Low Usage", IF(tbl_Customers[[#This Row],[number_vmail_messages]] &lt;= 40, "Medium Usgae", "High Usage")))</f>
        <v>No Usage</v>
      </c>
      <c r="AD262" t="str">
        <f>IF(tbl_Customers[[#This Row],[total_day_minutes]]&lt;=150,"Low Usage", IF(tbl_Customers[[#This Row],[total_day_minutes]]&lt;=200,"Medium Usage", IF(tbl_Customers[[#This Row],[total_day_minutes]]&lt;=250,"High Usage","Very High Usage")))</f>
        <v>Low Usage</v>
      </c>
      <c r="AE262" t="str">
        <f>IF(tbl_Customers[[#This Row],[total_intl_calls]]&lt;=5,"Low Calls", IF(tbl_Customers[[#This Row],[total_intl_calls]]&lt;=10, "Medium Calls", "High Calls"))</f>
        <v>Low Calls</v>
      </c>
      <c r="AF2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2" s="36" t="str">
        <f>IF(tbl_Customers[[#This Row],[Churn_Risk_Score]]&gt;=10,"High Risk", IF(tbl_Customers[[#This Row],[Churn_Risk_Score]]&gt;=5,"Medium Risk","Low Risk"))</f>
        <v>Low Risk</v>
      </c>
    </row>
    <row r="263" spans="1:33" x14ac:dyDescent="0.35">
      <c r="A263">
        <v>262</v>
      </c>
      <c r="B263" t="s">
        <v>37</v>
      </c>
      <c r="C263">
        <v>128</v>
      </c>
      <c r="D263" t="s">
        <v>25</v>
      </c>
      <c r="E263" t="s">
        <v>22</v>
      </c>
      <c r="F263" t="s">
        <v>22</v>
      </c>
      <c r="G263">
        <v>0</v>
      </c>
      <c r="H263">
        <v>125.2</v>
      </c>
      <c r="I263">
        <v>99</v>
      </c>
      <c r="J263">
        <v>21.28</v>
      </c>
      <c r="K263">
        <v>205.4</v>
      </c>
      <c r="L263">
        <v>107</v>
      </c>
      <c r="M263">
        <v>17.46</v>
      </c>
      <c r="N263">
        <v>254.4</v>
      </c>
      <c r="O263">
        <v>111</v>
      </c>
      <c r="P263">
        <v>11.45</v>
      </c>
      <c r="Q263">
        <v>18.899999999999999</v>
      </c>
      <c r="R263">
        <v>2</v>
      </c>
      <c r="S263">
        <v>5.0999999999999996</v>
      </c>
      <c r="T263">
        <v>0</v>
      </c>
      <c r="U263" t="s">
        <v>22</v>
      </c>
      <c r="V263">
        <f>IF(tbl_Customers[[#This Row],[churn]] = "yes", 1, 0)</f>
        <v>0</v>
      </c>
      <c r="W263" t="str">
        <f>IF(tbl_Customers[[#This Row],[number_customer_service_calls]] &lt;= 1, "0-1 Calls", IF(tbl_Customers[[#This Row],[number_customer_service_calls]] &lt;= 3, "2-3 Calls", IF(tbl_Customers[[#This Row],[number_customer_service_calls]] &lt;=5, "4-5 Calls", "6+ Calls")))</f>
        <v>0-1 Calls</v>
      </c>
      <c r="X263" t="str">
        <f>IF(tbl_Customers[[#This Row],[account_length]] &lt;= 50, "0-50", IF(tbl_Customers[[#This Row],[account_length]] &lt;=100, "51-100", IF(tbl_Customers[[#This Row],[account_length]] &lt;= 150, "101-150", "151+")))</f>
        <v>101-150</v>
      </c>
      <c r="Y263" t="str">
        <f>IF(tbl_Customers[[#This Row],[total_intl_charge]] &lt;= 3, "Low Charges", "High Charges")</f>
        <v>High Charges</v>
      </c>
      <c r="Z263" t="str">
        <f>IF(tbl_Customers[[#This Row],[total_eve_calls]]&lt;=80,"Low Calls",
IF(tbl_Customers[[#This Row],[total_eve_calls]]&lt;=120,"Medium Calls","High Calls"))</f>
        <v>Medium Calls</v>
      </c>
      <c r="AA263" t="str">
        <f>IF(tbl_Customers[[#This Row],[total_eve_charge]]&lt;=15,"Low Charges",
IF(tbl_Customers[[#This Row],[total_eve_charge]]&lt;=20,"Medium Charges","High Charges"))</f>
        <v>Medium Charges</v>
      </c>
      <c r="AB2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 t="str">
        <f>IF(tbl_Customers[[#This Row],[number_vmail_messages]] = 0, "No Usage", IF(tbl_Customers[[#This Row],[number_vmail_messages]] &lt;= 20, "Low Usage", IF(tbl_Customers[[#This Row],[number_vmail_messages]] &lt;= 40, "Medium Usgae", "High Usage")))</f>
        <v>No Usage</v>
      </c>
      <c r="AD263" t="str">
        <f>IF(tbl_Customers[[#This Row],[total_day_minutes]]&lt;=150,"Low Usage", IF(tbl_Customers[[#This Row],[total_day_minutes]]&lt;=200,"Medium Usage", IF(tbl_Customers[[#This Row],[total_day_minutes]]&lt;=250,"High Usage","Very High Usage")))</f>
        <v>Low Usage</v>
      </c>
      <c r="AE263" t="str">
        <f>IF(tbl_Customers[[#This Row],[total_intl_calls]]&lt;=5,"Low Calls", IF(tbl_Customers[[#This Row],[total_intl_calls]]&lt;=10, "Medium Calls", "High Calls"))</f>
        <v>Low Calls</v>
      </c>
      <c r="AF2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3" s="36" t="str">
        <f>IF(tbl_Customers[[#This Row],[Churn_Risk_Score]]&gt;=10,"High Risk", IF(tbl_Customers[[#This Row],[Churn_Risk_Score]]&gt;=5,"Medium Risk","Low Risk"))</f>
        <v>Low Risk</v>
      </c>
    </row>
    <row r="264" spans="1:33" x14ac:dyDescent="0.35">
      <c r="A264">
        <v>263</v>
      </c>
      <c r="B264" t="s">
        <v>27</v>
      </c>
      <c r="C264">
        <v>39</v>
      </c>
      <c r="D264" t="s">
        <v>25</v>
      </c>
      <c r="E264" t="s">
        <v>22</v>
      </c>
      <c r="F264" t="s">
        <v>22</v>
      </c>
      <c r="G264">
        <v>0</v>
      </c>
      <c r="H264">
        <v>60.4</v>
      </c>
      <c r="I264">
        <v>158</v>
      </c>
      <c r="J264">
        <v>10.27</v>
      </c>
      <c r="K264">
        <v>306.2</v>
      </c>
      <c r="L264">
        <v>120</v>
      </c>
      <c r="M264">
        <v>26.03</v>
      </c>
      <c r="N264">
        <v>123.9</v>
      </c>
      <c r="O264">
        <v>46</v>
      </c>
      <c r="P264">
        <v>5.58</v>
      </c>
      <c r="Q264">
        <v>12.4</v>
      </c>
      <c r="R264">
        <v>3</v>
      </c>
      <c r="S264">
        <v>3.35</v>
      </c>
      <c r="T264">
        <v>1</v>
      </c>
      <c r="U264" t="s">
        <v>22</v>
      </c>
      <c r="V264">
        <f>IF(tbl_Customers[[#This Row],[churn]] = "yes", 1, 0)</f>
        <v>0</v>
      </c>
      <c r="W264" t="str">
        <f>IF(tbl_Customers[[#This Row],[number_customer_service_calls]] &lt;= 1, "0-1 Calls", IF(tbl_Customers[[#This Row],[number_customer_service_calls]] &lt;= 3, "2-3 Calls", IF(tbl_Customers[[#This Row],[number_customer_service_calls]] &lt;=5, "4-5 Calls", "6+ Calls")))</f>
        <v>0-1 Calls</v>
      </c>
      <c r="X264" t="str">
        <f>IF(tbl_Customers[[#This Row],[account_length]] &lt;= 50, "0-50", IF(tbl_Customers[[#This Row],[account_length]] &lt;=100, "51-100", IF(tbl_Customers[[#This Row],[account_length]] &lt;= 150, "101-150", "151+")))</f>
        <v>0-50</v>
      </c>
      <c r="Y264" t="str">
        <f>IF(tbl_Customers[[#This Row],[total_intl_charge]] &lt;= 3, "Low Charges", "High Charges")</f>
        <v>High Charges</v>
      </c>
      <c r="Z264" t="str">
        <f>IF(tbl_Customers[[#This Row],[total_eve_calls]]&lt;=80,"Low Calls",
IF(tbl_Customers[[#This Row],[total_eve_calls]]&lt;=120,"Medium Calls","High Calls"))</f>
        <v>Medium Calls</v>
      </c>
      <c r="AA264" t="str">
        <f>IF(tbl_Customers[[#This Row],[total_eve_charge]]&lt;=15,"Low Charges",
IF(tbl_Customers[[#This Row],[total_eve_charge]]&lt;=20,"Medium Charges","High Charges"))</f>
        <v>High Charges</v>
      </c>
      <c r="AB2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4" t="str">
        <f>IF(tbl_Customers[[#This Row],[number_vmail_messages]] = 0, "No Usage", IF(tbl_Customers[[#This Row],[number_vmail_messages]] &lt;= 20, "Low Usage", IF(tbl_Customers[[#This Row],[number_vmail_messages]] &lt;= 40, "Medium Usgae", "High Usage")))</f>
        <v>No Usage</v>
      </c>
      <c r="AD264" t="str">
        <f>IF(tbl_Customers[[#This Row],[total_day_minutes]]&lt;=150,"Low Usage", IF(tbl_Customers[[#This Row],[total_day_minutes]]&lt;=200,"Medium Usage", IF(tbl_Customers[[#This Row],[total_day_minutes]]&lt;=250,"High Usage","Very High Usage")))</f>
        <v>Low Usage</v>
      </c>
      <c r="AE264" t="str">
        <f>IF(tbl_Customers[[#This Row],[total_intl_calls]]&lt;=5,"Low Calls", IF(tbl_Customers[[#This Row],[total_intl_calls]]&lt;=10, "Medium Calls", "High Calls"))</f>
        <v>Low Calls</v>
      </c>
      <c r="AF2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4" s="36" t="str">
        <f>IF(tbl_Customers[[#This Row],[Churn_Risk_Score]]&gt;=10,"High Risk", IF(tbl_Customers[[#This Row],[Churn_Risk_Score]]&gt;=5,"Medium Risk","Low Risk"))</f>
        <v>Low Risk</v>
      </c>
    </row>
    <row r="265" spans="1:33" x14ac:dyDescent="0.35">
      <c r="A265">
        <v>264</v>
      </c>
      <c r="B265" t="s">
        <v>48</v>
      </c>
      <c r="C265">
        <v>103</v>
      </c>
      <c r="D265" t="s">
        <v>21</v>
      </c>
      <c r="E265" t="s">
        <v>22</v>
      </c>
      <c r="F265" t="s">
        <v>23</v>
      </c>
      <c r="G265">
        <v>28</v>
      </c>
      <c r="H265">
        <v>121</v>
      </c>
      <c r="I265">
        <v>105</v>
      </c>
      <c r="J265">
        <v>20.57</v>
      </c>
      <c r="K265">
        <v>270.39999999999998</v>
      </c>
      <c r="L265">
        <v>100</v>
      </c>
      <c r="M265">
        <v>22.98</v>
      </c>
      <c r="N265">
        <v>160.5</v>
      </c>
      <c r="O265">
        <v>76</v>
      </c>
      <c r="P265">
        <v>7.22</v>
      </c>
      <c r="Q265">
        <v>7.7</v>
      </c>
      <c r="R265">
        <v>4</v>
      </c>
      <c r="S265">
        <v>2.08</v>
      </c>
      <c r="T265">
        <v>2</v>
      </c>
      <c r="U265" t="s">
        <v>22</v>
      </c>
      <c r="V265">
        <f>IF(tbl_Customers[[#This Row],[churn]] = "yes", 1, 0)</f>
        <v>0</v>
      </c>
      <c r="W265" t="str">
        <f>IF(tbl_Customers[[#This Row],[number_customer_service_calls]] &lt;= 1, "0-1 Calls", IF(tbl_Customers[[#This Row],[number_customer_service_calls]] &lt;= 3, "2-3 Calls", IF(tbl_Customers[[#This Row],[number_customer_service_calls]] &lt;=5, "4-5 Calls", "6+ Calls")))</f>
        <v>2-3 Calls</v>
      </c>
      <c r="X265" t="str">
        <f>IF(tbl_Customers[[#This Row],[account_length]] &lt;= 50, "0-50", IF(tbl_Customers[[#This Row],[account_length]] &lt;=100, "51-100", IF(tbl_Customers[[#This Row],[account_length]] &lt;= 150, "101-150", "151+")))</f>
        <v>101-150</v>
      </c>
      <c r="Y265" t="str">
        <f>IF(tbl_Customers[[#This Row],[total_intl_charge]] &lt;= 3, "Low Charges", "High Charges")</f>
        <v>Low Charges</v>
      </c>
      <c r="Z265" t="str">
        <f>IF(tbl_Customers[[#This Row],[total_eve_calls]]&lt;=80,"Low Calls",
IF(tbl_Customers[[#This Row],[total_eve_calls]]&lt;=120,"Medium Calls","High Calls"))</f>
        <v>Medium Calls</v>
      </c>
      <c r="AA265" t="str">
        <f>IF(tbl_Customers[[#This Row],[total_eve_charge]]&lt;=15,"Low Charges",
IF(tbl_Customers[[#This Row],[total_eve_charge]]&lt;=20,"Medium Charges","High Charges"))</f>
        <v>High Charges</v>
      </c>
      <c r="AB2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5" t="str">
        <f>IF(tbl_Customers[[#This Row],[number_vmail_messages]] = 0, "No Usage", IF(tbl_Customers[[#This Row],[number_vmail_messages]] &lt;= 20, "Low Usage", IF(tbl_Customers[[#This Row],[number_vmail_messages]] &lt;= 40, "Medium Usgae", "High Usage")))</f>
        <v>Medium Usgae</v>
      </c>
      <c r="AD265" t="str">
        <f>IF(tbl_Customers[[#This Row],[total_day_minutes]]&lt;=150,"Low Usage", IF(tbl_Customers[[#This Row],[total_day_minutes]]&lt;=200,"Medium Usage", IF(tbl_Customers[[#This Row],[total_day_minutes]]&lt;=250,"High Usage","Very High Usage")))</f>
        <v>Low Usage</v>
      </c>
      <c r="AE265" t="str">
        <f>IF(tbl_Customers[[#This Row],[total_intl_calls]]&lt;=5,"Low Calls", IF(tbl_Customers[[#This Row],[total_intl_calls]]&lt;=10, "Medium Calls", "High Calls"))</f>
        <v>Low Calls</v>
      </c>
      <c r="AF2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5" s="36" t="str">
        <f>IF(tbl_Customers[[#This Row],[Churn_Risk_Score]]&gt;=10,"High Risk", IF(tbl_Customers[[#This Row],[Churn_Risk_Score]]&gt;=5,"Medium Risk","Low Risk"))</f>
        <v>Low Risk</v>
      </c>
    </row>
    <row r="266" spans="1:33" x14ac:dyDescent="0.35">
      <c r="A266">
        <v>265</v>
      </c>
      <c r="B266" t="s">
        <v>33</v>
      </c>
      <c r="C266">
        <v>119</v>
      </c>
      <c r="D266" t="s">
        <v>21</v>
      </c>
      <c r="E266" t="s">
        <v>22</v>
      </c>
      <c r="F266" t="s">
        <v>23</v>
      </c>
      <c r="G266">
        <v>29</v>
      </c>
      <c r="H266">
        <v>117.8</v>
      </c>
      <c r="I266">
        <v>66</v>
      </c>
      <c r="J266">
        <v>20.03</v>
      </c>
      <c r="K266">
        <v>256.8</v>
      </c>
      <c r="L266">
        <v>114</v>
      </c>
      <c r="M266">
        <v>21.83</v>
      </c>
      <c r="N266">
        <v>147.6</v>
      </c>
      <c r="O266">
        <v>76</v>
      </c>
      <c r="P266">
        <v>6.64</v>
      </c>
      <c r="Q266">
        <v>7.6</v>
      </c>
      <c r="R266">
        <v>3</v>
      </c>
      <c r="S266">
        <v>2.0499999999999998</v>
      </c>
      <c r="T266">
        <v>3</v>
      </c>
      <c r="U266" t="s">
        <v>22</v>
      </c>
      <c r="V266">
        <f>IF(tbl_Customers[[#This Row],[churn]] = "yes", 1, 0)</f>
        <v>0</v>
      </c>
      <c r="W266" t="str">
        <f>IF(tbl_Customers[[#This Row],[number_customer_service_calls]] &lt;= 1, "0-1 Calls", IF(tbl_Customers[[#This Row],[number_customer_service_calls]] &lt;= 3, "2-3 Calls", IF(tbl_Customers[[#This Row],[number_customer_service_calls]] &lt;=5, "4-5 Calls", "6+ Calls")))</f>
        <v>2-3 Calls</v>
      </c>
      <c r="X266" t="str">
        <f>IF(tbl_Customers[[#This Row],[account_length]] &lt;= 50, "0-50", IF(tbl_Customers[[#This Row],[account_length]] &lt;=100, "51-100", IF(tbl_Customers[[#This Row],[account_length]] &lt;= 150, "101-150", "151+")))</f>
        <v>101-150</v>
      </c>
      <c r="Y266" t="str">
        <f>IF(tbl_Customers[[#This Row],[total_intl_charge]] &lt;= 3, "Low Charges", "High Charges")</f>
        <v>Low Charges</v>
      </c>
      <c r="Z266" t="str">
        <f>IF(tbl_Customers[[#This Row],[total_eve_calls]]&lt;=80,"Low Calls",
IF(tbl_Customers[[#This Row],[total_eve_calls]]&lt;=120,"Medium Calls","High Calls"))</f>
        <v>Medium Calls</v>
      </c>
      <c r="AA266" t="str">
        <f>IF(tbl_Customers[[#This Row],[total_eve_charge]]&lt;=15,"Low Charges",
IF(tbl_Customers[[#This Row],[total_eve_charge]]&lt;=20,"Medium Charges","High Charges"))</f>
        <v>High Charges</v>
      </c>
      <c r="AB2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6" t="str">
        <f>IF(tbl_Customers[[#This Row],[number_vmail_messages]] = 0, "No Usage", IF(tbl_Customers[[#This Row],[number_vmail_messages]] &lt;= 20, "Low Usage", IF(tbl_Customers[[#This Row],[number_vmail_messages]] &lt;= 40, "Medium Usgae", "High Usage")))</f>
        <v>Medium Usgae</v>
      </c>
      <c r="AD266" t="str">
        <f>IF(tbl_Customers[[#This Row],[total_day_minutes]]&lt;=150,"Low Usage", IF(tbl_Customers[[#This Row],[total_day_minutes]]&lt;=200,"Medium Usage", IF(tbl_Customers[[#This Row],[total_day_minutes]]&lt;=250,"High Usage","Very High Usage")))</f>
        <v>Low Usage</v>
      </c>
      <c r="AE266" t="str">
        <f>IF(tbl_Customers[[#This Row],[total_intl_calls]]&lt;=5,"Low Calls", IF(tbl_Customers[[#This Row],[total_intl_calls]]&lt;=10, "Medium Calls", "High Calls"))</f>
        <v>Low Calls</v>
      </c>
      <c r="AF2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6" s="36" t="str">
        <f>IF(tbl_Customers[[#This Row],[Churn_Risk_Score]]&gt;=10,"High Risk", IF(tbl_Customers[[#This Row],[Churn_Risk_Score]]&gt;=5,"Medium Risk","Low Risk"))</f>
        <v>Low Risk</v>
      </c>
    </row>
    <row r="267" spans="1:33" x14ac:dyDescent="0.35">
      <c r="A267">
        <v>266</v>
      </c>
      <c r="B267" t="s">
        <v>27</v>
      </c>
      <c r="C267">
        <v>86</v>
      </c>
      <c r="D267" t="s">
        <v>28</v>
      </c>
      <c r="E267" t="s">
        <v>22</v>
      </c>
      <c r="F267" t="s">
        <v>22</v>
      </c>
      <c r="G267">
        <v>0</v>
      </c>
      <c r="H267">
        <v>176.3</v>
      </c>
      <c r="I267">
        <v>79</v>
      </c>
      <c r="J267">
        <v>29.97</v>
      </c>
      <c r="K267">
        <v>259.2</v>
      </c>
      <c r="L267">
        <v>97</v>
      </c>
      <c r="M267">
        <v>22.03</v>
      </c>
      <c r="N267">
        <v>287.39999999999998</v>
      </c>
      <c r="O267">
        <v>78</v>
      </c>
      <c r="P267">
        <v>12.93</v>
      </c>
      <c r="Q267">
        <v>6.2</v>
      </c>
      <c r="R267">
        <v>3</v>
      </c>
      <c r="S267">
        <v>1.67</v>
      </c>
      <c r="T267">
        <v>0</v>
      </c>
      <c r="U267" t="s">
        <v>22</v>
      </c>
      <c r="V267">
        <f>IF(tbl_Customers[[#This Row],[churn]] = "yes", 1, 0)</f>
        <v>0</v>
      </c>
      <c r="W267" t="str">
        <f>IF(tbl_Customers[[#This Row],[number_customer_service_calls]] &lt;= 1, "0-1 Calls", IF(tbl_Customers[[#This Row],[number_customer_service_calls]] &lt;= 3, "2-3 Calls", IF(tbl_Customers[[#This Row],[number_customer_service_calls]] &lt;=5, "4-5 Calls", "6+ Calls")))</f>
        <v>0-1 Calls</v>
      </c>
      <c r="X267" t="str">
        <f>IF(tbl_Customers[[#This Row],[account_length]] &lt;= 50, "0-50", IF(tbl_Customers[[#This Row],[account_length]] &lt;=100, "51-100", IF(tbl_Customers[[#This Row],[account_length]] &lt;= 150, "101-150", "151+")))</f>
        <v>51-100</v>
      </c>
      <c r="Y267" t="str">
        <f>IF(tbl_Customers[[#This Row],[total_intl_charge]] &lt;= 3, "Low Charges", "High Charges")</f>
        <v>Low Charges</v>
      </c>
      <c r="Z267" t="str">
        <f>IF(tbl_Customers[[#This Row],[total_eve_calls]]&lt;=80,"Low Calls",
IF(tbl_Customers[[#This Row],[total_eve_calls]]&lt;=120,"Medium Calls","High Calls"))</f>
        <v>Medium Calls</v>
      </c>
      <c r="AA267" t="str">
        <f>IF(tbl_Customers[[#This Row],[total_eve_charge]]&lt;=15,"Low Charges",
IF(tbl_Customers[[#This Row],[total_eve_charge]]&lt;=20,"Medium Charges","High Charges"))</f>
        <v>High Charges</v>
      </c>
      <c r="AB2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7" t="str">
        <f>IF(tbl_Customers[[#This Row],[number_vmail_messages]] = 0, "No Usage", IF(tbl_Customers[[#This Row],[number_vmail_messages]] &lt;= 20, "Low Usage", IF(tbl_Customers[[#This Row],[number_vmail_messages]] &lt;= 40, "Medium Usgae", "High Usage")))</f>
        <v>No Usage</v>
      </c>
      <c r="AD267" t="str">
        <f>IF(tbl_Customers[[#This Row],[total_day_minutes]]&lt;=150,"Low Usage", IF(tbl_Customers[[#This Row],[total_day_minutes]]&lt;=200,"Medium Usage", IF(tbl_Customers[[#This Row],[total_day_minutes]]&lt;=250,"High Usage","Very High Usage")))</f>
        <v>Medium Usage</v>
      </c>
      <c r="AE267" t="str">
        <f>IF(tbl_Customers[[#This Row],[total_intl_calls]]&lt;=5,"Low Calls", IF(tbl_Customers[[#This Row],[total_intl_calls]]&lt;=10, "Medium Calls", "High Calls"))</f>
        <v>Low Calls</v>
      </c>
      <c r="AF2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7" s="36" t="str">
        <f>IF(tbl_Customers[[#This Row],[Churn_Risk_Score]]&gt;=10,"High Risk", IF(tbl_Customers[[#This Row],[Churn_Risk_Score]]&gt;=5,"Medium Risk","Low Risk"))</f>
        <v>Low Risk</v>
      </c>
    </row>
    <row r="268" spans="1:33" x14ac:dyDescent="0.35">
      <c r="A268">
        <v>267</v>
      </c>
      <c r="B268" t="s">
        <v>44</v>
      </c>
      <c r="C268">
        <v>114</v>
      </c>
      <c r="D268" t="s">
        <v>21</v>
      </c>
      <c r="E268" t="s">
        <v>22</v>
      </c>
      <c r="F268" t="s">
        <v>23</v>
      </c>
      <c r="G268">
        <v>32</v>
      </c>
      <c r="H268">
        <v>125.2</v>
      </c>
      <c r="I268">
        <v>79</v>
      </c>
      <c r="J268">
        <v>21.28</v>
      </c>
      <c r="K268">
        <v>177.8</v>
      </c>
      <c r="L268">
        <v>105</v>
      </c>
      <c r="M268">
        <v>15.11</v>
      </c>
      <c r="N268">
        <v>232.4</v>
      </c>
      <c r="O268">
        <v>89</v>
      </c>
      <c r="P268">
        <v>10.46</v>
      </c>
      <c r="Q268">
        <v>12.9</v>
      </c>
      <c r="R268">
        <v>3</v>
      </c>
      <c r="S268">
        <v>3.48</v>
      </c>
      <c r="T268">
        <v>1</v>
      </c>
      <c r="U268" t="s">
        <v>22</v>
      </c>
      <c r="V268">
        <f>IF(tbl_Customers[[#This Row],[churn]] = "yes", 1, 0)</f>
        <v>0</v>
      </c>
      <c r="W268" t="str">
        <f>IF(tbl_Customers[[#This Row],[number_customer_service_calls]] &lt;= 1, "0-1 Calls", IF(tbl_Customers[[#This Row],[number_customer_service_calls]] &lt;= 3, "2-3 Calls", IF(tbl_Customers[[#This Row],[number_customer_service_calls]] &lt;=5, "4-5 Calls", "6+ Calls")))</f>
        <v>0-1 Calls</v>
      </c>
      <c r="X268" t="str">
        <f>IF(tbl_Customers[[#This Row],[account_length]] &lt;= 50, "0-50", IF(tbl_Customers[[#This Row],[account_length]] &lt;=100, "51-100", IF(tbl_Customers[[#This Row],[account_length]] &lt;= 150, "101-150", "151+")))</f>
        <v>101-150</v>
      </c>
      <c r="Y268" t="str">
        <f>IF(tbl_Customers[[#This Row],[total_intl_charge]] &lt;= 3, "Low Charges", "High Charges")</f>
        <v>High Charges</v>
      </c>
      <c r="Z268" t="str">
        <f>IF(tbl_Customers[[#This Row],[total_eve_calls]]&lt;=80,"Low Calls",
IF(tbl_Customers[[#This Row],[total_eve_calls]]&lt;=120,"Medium Calls","High Calls"))</f>
        <v>Medium Calls</v>
      </c>
      <c r="AA268" t="str">
        <f>IF(tbl_Customers[[#This Row],[total_eve_charge]]&lt;=15,"Low Charges",
IF(tbl_Customers[[#This Row],[total_eve_charge]]&lt;=20,"Medium Charges","High Charges"))</f>
        <v>Medium Charges</v>
      </c>
      <c r="AB2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8" t="str">
        <f>IF(tbl_Customers[[#This Row],[number_vmail_messages]] = 0, "No Usage", IF(tbl_Customers[[#This Row],[number_vmail_messages]] &lt;= 20, "Low Usage", IF(tbl_Customers[[#This Row],[number_vmail_messages]] &lt;= 40, "Medium Usgae", "High Usage")))</f>
        <v>Medium Usgae</v>
      </c>
      <c r="AD268" t="str">
        <f>IF(tbl_Customers[[#This Row],[total_day_minutes]]&lt;=150,"Low Usage", IF(tbl_Customers[[#This Row],[total_day_minutes]]&lt;=200,"Medium Usage", IF(tbl_Customers[[#This Row],[total_day_minutes]]&lt;=250,"High Usage","Very High Usage")))</f>
        <v>Low Usage</v>
      </c>
      <c r="AE268" t="str">
        <f>IF(tbl_Customers[[#This Row],[total_intl_calls]]&lt;=5,"Low Calls", IF(tbl_Customers[[#This Row],[total_intl_calls]]&lt;=10, "Medium Calls", "High Calls"))</f>
        <v>Low Calls</v>
      </c>
      <c r="AF2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8" s="36" t="str">
        <f>IF(tbl_Customers[[#This Row],[Churn_Risk_Score]]&gt;=10,"High Risk", IF(tbl_Customers[[#This Row],[Churn_Risk_Score]]&gt;=5,"Medium Risk","Low Risk"))</f>
        <v>Low Risk</v>
      </c>
    </row>
    <row r="269" spans="1:33" x14ac:dyDescent="0.35">
      <c r="A269">
        <v>268</v>
      </c>
      <c r="B269" t="s">
        <v>38</v>
      </c>
      <c r="C269">
        <v>104</v>
      </c>
      <c r="D269" t="s">
        <v>25</v>
      </c>
      <c r="E269" t="s">
        <v>22</v>
      </c>
      <c r="F269" t="s">
        <v>22</v>
      </c>
      <c r="G269">
        <v>0</v>
      </c>
      <c r="H269">
        <v>138.69999999999999</v>
      </c>
      <c r="I269">
        <v>107</v>
      </c>
      <c r="J269">
        <v>23.58</v>
      </c>
      <c r="K269">
        <v>256.89999999999998</v>
      </c>
      <c r="L269">
        <v>113</v>
      </c>
      <c r="M269">
        <v>21.84</v>
      </c>
      <c r="N269">
        <v>234.9</v>
      </c>
      <c r="O269">
        <v>74</v>
      </c>
      <c r="P269">
        <v>10.57</v>
      </c>
      <c r="Q269">
        <v>10</v>
      </c>
      <c r="R269">
        <v>3</v>
      </c>
      <c r="S269">
        <v>2.7</v>
      </c>
      <c r="T269">
        <v>0</v>
      </c>
      <c r="U269" t="s">
        <v>22</v>
      </c>
      <c r="V269">
        <f>IF(tbl_Customers[[#This Row],[churn]] = "yes", 1, 0)</f>
        <v>0</v>
      </c>
      <c r="W269" t="str">
        <f>IF(tbl_Customers[[#This Row],[number_customer_service_calls]] &lt;= 1, "0-1 Calls", IF(tbl_Customers[[#This Row],[number_customer_service_calls]] &lt;= 3, "2-3 Calls", IF(tbl_Customers[[#This Row],[number_customer_service_calls]] &lt;=5, "4-5 Calls", "6+ Calls")))</f>
        <v>0-1 Calls</v>
      </c>
      <c r="X269" t="str">
        <f>IF(tbl_Customers[[#This Row],[account_length]] &lt;= 50, "0-50", IF(tbl_Customers[[#This Row],[account_length]] &lt;=100, "51-100", IF(tbl_Customers[[#This Row],[account_length]] &lt;= 150, "101-150", "151+")))</f>
        <v>101-150</v>
      </c>
      <c r="Y269" t="str">
        <f>IF(tbl_Customers[[#This Row],[total_intl_charge]] &lt;= 3, "Low Charges", "High Charges")</f>
        <v>Low Charges</v>
      </c>
      <c r="Z269" t="str">
        <f>IF(tbl_Customers[[#This Row],[total_eve_calls]]&lt;=80,"Low Calls",
IF(tbl_Customers[[#This Row],[total_eve_calls]]&lt;=120,"Medium Calls","High Calls"))</f>
        <v>Medium Calls</v>
      </c>
      <c r="AA269" t="str">
        <f>IF(tbl_Customers[[#This Row],[total_eve_charge]]&lt;=15,"Low Charges",
IF(tbl_Customers[[#This Row],[total_eve_charge]]&lt;=20,"Medium Charges","High Charges"))</f>
        <v>High Charges</v>
      </c>
      <c r="AB2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9" t="str">
        <f>IF(tbl_Customers[[#This Row],[number_vmail_messages]] = 0, "No Usage", IF(tbl_Customers[[#This Row],[number_vmail_messages]] &lt;= 20, "Low Usage", IF(tbl_Customers[[#This Row],[number_vmail_messages]] &lt;= 40, "Medium Usgae", "High Usage")))</f>
        <v>No Usage</v>
      </c>
      <c r="AD269" t="str">
        <f>IF(tbl_Customers[[#This Row],[total_day_minutes]]&lt;=150,"Low Usage", IF(tbl_Customers[[#This Row],[total_day_minutes]]&lt;=200,"Medium Usage", IF(tbl_Customers[[#This Row],[total_day_minutes]]&lt;=250,"High Usage","Very High Usage")))</f>
        <v>Low Usage</v>
      </c>
      <c r="AE269" t="str">
        <f>IF(tbl_Customers[[#This Row],[total_intl_calls]]&lt;=5,"Low Calls", IF(tbl_Customers[[#This Row],[total_intl_calls]]&lt;=10, "Medium Calls", "High Calls"))</f>
        <v>Low Calls</v>
      </c>
      <c r="AF2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9" s="36" t="str">
        <f>IF(tbl_Customers[[#This Row],[Churn_Risk_Score]]&gt;=10,"High Risk", IF(tbl_Customers[[#This Row],[Churn_Risk_Score]]&gt;=5,"Medium Risk","Low Risk"))</f>
        <v>Low Risk</v>
      </c>
    </row>
    <row r="270" spans="1:33" x14ac:dyDescent="0.35">
      <c r="A270">
        <v>269</v>
      </c>
      <c r="B270" t="s">
        <v>52</v>
      </c>
      <c r="C270">
        <v>148</v>
      </c>
      <c r="D270" t="s">
        <v>21</v>
      </c>
      <c r="E270" t="s">
        <v>22</v>
      </c>
      <c r="F270" t="s">
        <v>22</v>
      </c>
      <c r="G270">
        <v>0</v>
      </c>
      <c r="H270">
        <v>86.3</v>
      </c>
      <c r="I270">
        <v>134</v>
      </c>
      <c r="J270">
        <v>14.67</v>
      </c>
      <c r="K270">
        <v>246.6</v>
      </c>
      <c r="L270">
        <v>92</v>
      </c>
      <c r="M270">
        <v>20.96</v>
      </c>
      <c r="N270">
        <v>251.6</v>
      </c>
      <c r="O270">
        <v>91</v>
      </c>
      <c r="P270">
        <v>11.32</v>
      </c>
      <c r="Q270">
        <v>11.3</v>
      </c>
      <c r="R270">
        <v>4</v>
      </c>
      <c r="S270">
        <v>3.05</v>
      </c>
      <c r="T270">
        <v>1</v>
      </c>
      <c r="U270" t="s">
        <v>22</v>
      </c>
      <c r="V270">
        <f>IF(tbl_Customers[[#This Row],[churn]] = "yes", 1, 0)</f>
        <v>0</v>
      </c>
      <c r="W270" t="str">
        <f>IF(tbl_Customers[[#This Row],[number_customer_service_calls]] &lt;= 1, "0-1 Calls", IF(tbl_Customers[[#This Row],[number_customer_service_calls]] &lt;= 3, "2-3 Calls", IF(tbl_Customers[[#This Row],[number_customer_service_calls]] &lt;=5, "4-5 Calls", "6+ Calls")))</f>
        <v>0-1 Calls</v>
      </c>
      <c r="X270" t="str">
        <f>IF(tbl_Customers[[#This Row],[account_length]] &lt;= 50, "0-50", IF(tbl_Customers[[#This Row],[account_length]] &lt;=100, "51-100", IF(tbl_Customers[[#This Row],[account_length]] &lt;= 150, "101-150", "151+")))</f>
        <v>101-150</v>
      </c>
      <c r="Y270" t="str">
        <f>IF(tbl_Customers[[#This Row],[total_intl_charge]] &lt;= 3, "Low Charges", "High Charges")</f>
        <v>High Charges</v>
      </c>
      <c r="Z270" t="str">
        <f>IF(tbl_Customers[[#This Row],[total_eve_calls]]&lt;=80,"Low Calls",
IF(tbl_Customers[[#This Row],[total_eve_calls]]&lt;=120,"Medium Calls","High Calls"))</f>
        <v>Medium Calls</v>
      </c>
      <c r="AA270" t="str">
        <f>IF(tbl_Customers[[#This Row],[total_eve_charge]]&lt;=15,"Low Charges",
IF(tbl_Customers[[#This Row],[total_eve_charge]]&lt;=20,"Medium Charges","High Charges"))</f>
        <v>High Charges</v>
      </c>
      <c r="AB2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0" t="str">
        <f>IF(tbl_Customers[[#This Row],[number_vmail_messages]] = 0, "No Usage", IF(tbl_Customers[[#This Row],[number_vmail_messages]] &lt;= 20, "Low Usage", IF(tbl_Customers[[#This Row],[number_vmail_messages]] &lt;= 40, "Medium Usgae", "High Usage")))</f>
        <v>No Usage</v>
      </c>
      <c r="AD270" t="str">
        <f>IF(tbl_Customers[[#This Row],[total_day_minutes]]&lt;=150,"Low Usage", IF(tbl_Customers[[#This Row],[total_day_minutes]]&lt;=200,"Medium Usage", IF(tbl_Customers[[#This Row],[total_day_minutes]]&lt;=250,"High Usage","Very High Usage")))</f>
        <v>Low Usage</v>
      </c>
      <c r="AE270" t="str">
        <f>IF(tbl_Customers[[#This Row],[total_intl_calls]]&lt;=5,"Low Calls", IF(tbl_Customers[[#This Row],[total_intl_calls]]&lt;=10, "Medium Calls", "High Calls"))</f>
        <v>Low Calls</v>
      </c>
      <c r="AF2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0" s="36" t="str">
        <f>IF(tbl_Customers[[#This Row],[Churn_Risk_Score]]&gt;=10,"High Risk", IF(tbl_Customers[[#This Row],[Churn_Risk_Score]]&gt;=5,"Medium Risk","Low Risk"))</f>
        <v>Low Risk</v>
      </c>
    </row>
    <row r="271" spans="1:33" x14ac:dyDescent="0.35">
      <c r="A271">
        <v>270</v>
      </c>
      <c r="B271" t="s">
        <v>38</v>
      </c>
      <c r="C271">
        <v>129</v>
      </c>
      <c r="D271" t="s">
        <v>25</v>
      </c>
      <c r="E271" t="s">
        <v>22</v>
      </c>
      <c r="F271" t="s">
        <v>22</v>
      </c>
      <c r="G271">
        <v>0</v>
      </c>
      <c r="H271">
        <v>207</v>
      </c>
      <c r="I271">
        <v>91</v>
      </c>
      <c r="J271">
        <v>35.19</v>
      </c>
      <c r="K271">
        <v>154.9</v>
      </c>
      <c r="L271">
        <v>121</v>
      </c>
      <c r="M271">
        <v>13.17</v>
      </c>
      <c r="N271">
        <v>245.1</v>
      </c>
      <c r="O271">
        <v>112</v>
      </c>
      <c r="P271">
        <v>11.03</v>
      </c>
      <c r="Q271">
        <v>13.4</v>
      </c>
      <c r="R271">
        <v>5</v>
      </c>
      <c r="S271">
        <v>3.62</v>
      </c>
      <c r="T271">
        <v>3</v>
      </c>
      <c r="U271" t="s">
        <v>22</v>
      </c>
      <c r="V271">
        <f>IF(tbl_Customers[[#This Row],[churn]] = "yes", 1, 0)</f>
        <v>0</v>
      </c>
      <c r="W271" t="str">
        <f>IF(tbl_Customers[[#This Row],[number_customer_service_calls]] &lt;= 1, "0-1 Calls", IF(tbl_Customers[[#This Row],[number_customer_service_calls]] &lt;= 3, "2-3 Calls", IF(tbl_Customers[[#This Row],[number_customer_service_calls]] &lt;=5, "4-5 Calls", "6+ Calls")))</f>
        <v>2-3 Calls</v>
      </c>
      <c r="X271" t="str">
        <f>IF(tbl_Customers[[#This Row],[account_length]] &lt;= 50, "0-50", IF(tbl_Customers[[#This Row],[account_length]] &lt;=100, "51-100", IF(tbl_Customers[[#This Row],[account_length]] &lt;= 150, "101-150", "151+")))</f>
        <v>101-150</v>
      </c>
      <c r="Y271" t="str">
        <f>IF(tbl_Customers[[#This Row],[total_intl_charge]] &lt;= 3, "Low Charges", "High Charges")</f>
        <v>High Charges</v>
      </c>
      <c r="Z271" t="str">
        <f>IF(tbl_Customers[[#This Row],[total_eve_calls]]&lt;=80,"Low Calls",
IF(tbl_Customers[[#This Row],[total_eve_calls]]&lt;=120,"Medium Calls","High Calls"))</f>
        <v>High Calls</v>
      </c>
      <c r="AA271" t="str">
        <f>IF(tbl_Customers[[#This Row],[total_eve_charge]]&lt;=15,"Low Charges",
IF(tbl_Customers[[#This Row],[total_eve_charge]]&lt;=20,"Medium Charges","High Charges"))</f>
        <v>Low Charges</v>
      </c>
      <c r="AB2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1" t="str">
        <f>IF(tbl_Customers[[#This Row],[number_vmail_messages]] = 0, "No Usage", IF(tbl_Customers[[#This Row],[number_vmail_messages]] &lt;= 20, "Low Usage", IF(tbl_Customers[[#This Row],[number_vmail_messages]] &lt;= 40, "Medium Usgae", "High Usage")))</f>
        <v>No Usage</v>
      </c>
      <c r="AD271" t="str">
        <f>IF(tbl_Customers[[#This Row],[total_day_minutes]]&lt;=150,"Low Usage", IF(tbl_Customers[[#This Row],[total_day_minutes]]&lt;=200,"Medium Usage", IF(tbl_Customers[[#This Row],[total_day_minutes]]&lt;=250,"High Usage","Very High Usage")))</f>
        <v>High Usage</v>
      </c>
      <c r="AE271" t="str">
        <f>IF(tbl_Customers[[#This Row],[total_intl_calls]]&lt;=5,"Low Calls", IF(tbl_Customers[[#This Row],[total_intl_calls]]&lt;=10, "Medium Calls", "High Calls"))</f>
        <v>Low Calls</v>
      </c>
      <c r="AF2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1" s="36" t="str">
        <f>IF(tbl_Customers[[#This Row],[Churn_Risk_Score]]&gt;=10,"High Risk", IF(tbl_Customers[[#This Row],[Churn_Risk_Score]]&gt;=5,"Medium Risk","Low Risk"))</f>
        <v>Low Risk</v>
      </c>
    </row>
    <row r="272" spans="1:33" x14ac:dyDescent="0.35">
      <c r="A272">
        <v>271</v>
      </c>
      <c r="B272" t="s">
        <v>66</v>
      </c>
      <c r="C272">
        <v>100</v>
      </c>
      <c r="D272" t="s">
        <v>28</v>
      </c>
      <c r="E272" t="s">
        <v>22</v>
      </c>
      <c r="F272" t="s">
        <v>23</v>
      </c>
      <c r="G272">
        <v>30</v>
      </c>
      <c r="H272">
        <v>58.8</v>
      </c>
      <c r="I272">
        <v>104</v>
      </c>
      <c r="J272">
        <v>10</v>
      </c>
      <c r="K272">
        <v>219.5</v>
      </c>
      <c r="L272">
        <v>107</v>
      </c>
      <c r="M272">
        <v>18.66</v>
      </c>
      <c r="N272">
        <v>152.30000000000001</v>
      </c>
      <c r="O272">
        <v>118</v>
      </c>
      <c r="P272">
        <v>6.85</v>
      </c>
      <c r="Q272">
        <v>7.1</v>
      </c>
      <c r="R272">
        <v>3</v>
      </c>
      <c r="S272">
        <v>1.92</v>
      </c>
      <c r="T272">
        <v>0</v>
      </c>
      <c r="U272" t="s">
        <v>22</v>
      </c>
      <c r="V272">
        <f>IF(tbl_Customers[[#This Row],[churn]] = "yes", 1, 0)</f>
        <v>0</v>
      </c>
      <c r="W272" t="str">
        <f>IF(tbl_Customers[[#This Row],[number_customer_service_calls]] &lt;= 1, "0-1 Calls", IF(tbl_Customers[[#This Row],[number_customer_service_calls]] &lt;= 3, "2-3 Calls", IF(tbl_Customers[[#This Row],[number_customer_service_calls]] &lt;=5, "4-5 Calls", "6+ Calls")))</f>
        <v>0-1 Calls</v>
      </c>
      <c r="X272" t="str">
        <f>IF(tbl_Customers[[#This Row],[account_length]] &lt;= 50, "0-50", IF(tbl_Customers[[#This Row],[account_length]] &lt;=100, "51-100", IF(tbl_Customers[[#This Row],[account_length]] &lt;= 150, "101-150", "151+")))</f>
        <v>51-100</v>
      </c>
      <c r="Y272" t="str">
        <f>IF(tbl_Customers[[#This Row],[total_intl_charge]] &lt;= 3, "Low Charges", "High Charges")</f>
        <v>Low Charges</v>
      </c>
      <c r="Z272" t="str">
        <f>IF(tbl_Customers[[#This Row],[total_eve_calls]]&lt;=80,"Low Calls",
IF(tbl_Customers[[#This Row],[total_eve_calls]]&lt;=120,"Medium Calls","High Calls"))</f>
        <v>Medium Calls</v>
      </c>
      <c r="AA272" t="str">
        <f>IF(tbl_Customers[[#This Row],[total_eve_charge]]&lt;=15,"Low Charges",
IF(tbl_Customers[[#This Row],[total_eve_charge]]&lt;=20,"Medium Charges","High Charges"))</f>
        <v>Medium Charges</v>
      </c>
      <c r="AB2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2" t="str">
        <f>IF(tbl_Customers[[#This Row],[number_vmail_messages]] = 0, "No Usage", IF(tbl_Customers[[#This Row],[number_vmail_messages]] &lt;= 20, "Low Usage", IF(tbl_Customers[[#This Row],[number_vmail_messages]] &lt;= 40, "Medium Usgae", "High Usage")))</f>
        <v>Medium Usgae</v>
      </c>
      <c r="AD272" t="str">
        <f>IF(tbl_Customers[[#This Row],[total_day_minutes]]&lt;=150,"Low Usage", IF(tbl_Customers[[#This Row],[total_day_minutes]]&lt;=200,"Medium Usage", IF(tbl_Customers[[#This Row],[total_day_minutes]]&lt;=250,"High Usage","Very High Usage")))</f>
        <v>Low Usage</v>
      </c>
      <c r="AE272" t="str">
        <f>IF(tbl_Customers[[#This Row],[total_intl_calls]]&lt;=5,"Low Calls", IF(tbl_Customers[[#This Row],[total_intl_calls]]&lt;=10, "Medium Calls", "High Calls"))</f>
        <v>Low Calls</v>
      </c>
      <c r="AF2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2" s="36" t="str">
        <f>IF(tbl_Customers[[#This Row],[Churn_Risk_Score]]&gt;=10,"High Risk", IF(tbl_Customers[[#This Row],[Churn_Risk_Score]]&gt;=5,"Medium Risk","Low Risk"))</f>
        <v>Low Risk</v>
      </c>
    </row>
    <row r="273" spans="1:33" x14ac:dyDescent="0.35">
      <c r="A273">
        <v>272</v>
      </c>
      <c r="B273" t="s">
        <v>68</v>
      </c>
      <c r="C273">
        <v>121</v>
      </c>
      <c r="D273" t="s">
        <v>25</v>
      </c>
      <c r="E273" t="s">
        <v>22</v>
      </c>
      <c r="F273" t="s">
        <v>23</v>
      </c>
      <c r="G273">
        <v>35</v>
      </c>
      <c r="H273">
        <v>68.7</v>
      </c>
      <c r="I273">
        <v>95</v>
      </c>
      <c r="J273">
        <v>11.68</v>
      </c>
      <c r="K273">
        <v>209.2</v>
      </c>
      <c r="L273">
        <v>69</v>
      </c>
      <c r="M273">
        <v>17.78</v>
      </c>
      <c r="N273">
        <v>197.4</v>
      </c>
      <c r="O273">
        <v>42</v>
      </c>
      <c r="P273">
        <v>8.8800000000000008</v>
      </c>
      <c r="Q273">
        <v>11.4</v>
      </c>
      <c r="R273">
        <v>4</v>
      </c>
      <c r="S273">
        <v>3.08</v>
      </c>
      <c r="T273">
        <v>1</v>
      </c>
      <c r="U273" t="s">
        <v>22</v>
      </c>
      <c r="V273">
        <f>IF(tbl_Customers[[#This Row],[churn]] = "yes", 1, 0)</f>
        <v>0</v>
      </c>
      <c r="W273" t="str">
        <f>IF(tbl_Customers[[#This Row],[number_customer_service_calls]] &lt;= 1, "0-1 Calls", IF(tbl_Customers[[#This Row],[number_customer_service_calls]] &lt;= 3, "2-3 Calls", IF(tbl_Customers[[#This Row],[number_customer_service_calls]] &lt;=5, "4-5 Calls", "6+ Calls")))</f>
        <v>0-1 Calls</v>
      </c>
      <c r="X273" t="str">
        <f>IF(tbl_Customers[[#This Row],[account_length]] &lt;= 50, "0-50", IF(tbl_Customers[[#This Row],[account_length]] &lt;=100, "51-100", IF(tbl_Customers[[#This Row],[account_length]] &lt;= 150, "101-150", "151+")))</f>
        <v>101-150</v>
      </c>
      <c r="Y273" t="str">
        <f>IF(tbl_Customers[[#This Row],[total_intl_charge]] &lt;= 3, "Low Charges", "High Charges")</f>
        <v>High Charges</v>
      </c>
      <c r="Z273" t="str">
        <f>IF(tbl_Customers[[#This Row],[total_eve_calls]]&lt;=80,"Low Calls",
IF(tbl_Customers[[#This Row],[total_eve_calls]]&lt;=120,"Medium Calls","High Calls"))</f>
        <v>Low Calls</v>
      </c>
      <c r="AA273" t="str">
        <f>IF(tbl_Customers[[#This Row],[total_eve_charge]]&lt;=15,"Low Charges",
IF(tbl_Customers[[#This Row],[total_eve_charge]]&lt;=20,"Medium Charges","High Charges"))</f>
        <v>Medium Charges</v>
      </c>
      <c r="AB2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3" t="str">
        <f>IF(tbl_Customers[[#This Row],[number_vmail_messages]] = 0, "No Usage", IF(tbl_Customers[[#This Row],[number_vmail_messages]] &lt;= 20, "Low Usage", IF(tbl_Customers[[#This Row],[number_vmail_messages]] &lt;= 40, "Medium Usgae", "High Usage")))</f>
        <v>Medium Usgae</v>
      </c>
      <c r="AD273" t="str">
        <f>IF(tbl_Customers[[#This Row],[total_day_minutes]]&lt;=150,"Low Usage", IF(tbl_Customers[[#This Row],[total_day_minutes]]&lt;=200,"Medium Usage", IF(tbl_Customers[[#This Row],[total_day_minutes]]&lt;=250,"High Usage","Very High Usage")))</f>
        <v>Low Usage</v>
      </c>
      <c r="AE273" t="str">
        <f>IF(tbl_Customers[[#This Row],[total_intl_calls]]&lt;=5,"Low Calls", IF(tbl_Customers[[#This Row],[total_intl_calls]]&lt;=10, "Medium Calls", "High Calls"))</f>
        <v>Low Calls</v>
      </c>
      <c r="AF2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3" s="36" t="str">
        <f>IF(tbl_Customers[[#This Row],[Churn_Risk_Score]]&gt;=10,"High Risk", IF(tbl_Customers[[#This Row],[Churn_Risk_Score]]&gt;=5,"Medium Risk","Low Risk"))</f>
        <v>Low Risk</v>
      </c>
    </row>
    <row r="274" spans="1:33" x14ac:dyDescent="0.35">
      <c r="A274">
        <v>273</v>
      </c>
      <c r="B274" t="s">
        <v>48</v>
      </c>
      <c r="C274">
        <v>143</v>
      </c>
      <c r="D274" t="s">
        <v>25</v>
      </c>
      <c r="E274" t="s">
        <v>22</v>
      </c>
      <c r="F274" t="s">
        <v>23</v>
      </c>
      <c r="G274">
        <v>33</v>
      </c>
      <c r="H274">
        <v>239.2</v>
      </c>
      <c r="I274">
        <v>109</v>
      </c>
      <c r="J274">
        <v>40.659999999999997</v>
      </c>
      <c r="K274">
        <v>235.5</v>
      </c>
      <c r="L274">
        <v>112</v>
      </c>
      <c r="M274">
        <v>20.02</v>
      </c>
      <c r="N274">
        <v>156.30000000000001</v>
      </c>
      <c r="O274">
        <v>95</v>
      </c>
      <c r="P274">
        <v>7.03</v>
      </c>
      <c r="Q274">
        <v>9.5</v>
      </c>
      <c r="R274">
        <v>4</v>
      </c>
      <c r="S274">
        <v>2.57</v>
      </c>
      <c r="T274">
        <v>1</v>
      </c>
      <c r="U274" t="s">
        <v>22</v>
      </c>
      <c r="V274">
        <f>IF(tbl_Customers[[#This Row],[churn]] = "yes", 1, 0)</f>
        <v>0</v>
      </c>
      <c r="W274" t="str">
        <f>IF(tbl_Customers[[#This Row],[number_customer_service_calls]] &lt;= 1, "0-1 Calls", IF(tbl_Customers[[#This Row],[number_customer_service_calls]] &lt;= 3, "2-3 Calls", IF(tbl_Customers[[#This Row],[number_customer_service_calls]] &lt;=5, "4-5 Calls", "6+ Calls")))</f>
        <v>0-1 Calls</v>
      </c>
      <c r="X274" t="str">
        <f>IF(tbl_Customers[[#This Row],[account_length]] &lt;= 50, "0-50", IF(tbl_Customers[[#This Row],[account_length]] &lt;=100, "51-100", IF(tbl_Customers[[#This Row],[account_length]] &lt;= 150, "101-150", "151+")))</f>
        <v>101-150</v>
      </c>
      <c r="Y274" t="str">
        <f>IF(tbl_Customers[[#This Row],[total_intl_charge]] &lt;= 3, "Low Charges", "High Charges")</f>
        <v>Low Charges</v>
      </c>
      <c r="Z274" t="str">
        <f>IF(tbl_Customers[[#This Row],[total_eve_calls]]&lt;=80,"Low Calls",
IF(tbl_Customers[[#This Row],[total_eve_calls]]&lt;=120,"Medium Calls","High Calls"))</f>
        <v>Medium Calls</v>
      </c>
      <c r="AA274" t="str">
        <f>IF(tbl_Customers[[#This Row],[total_eve_charge]]&lt;=15,"Low Charges",
IF(tbl_Customers[[#This Row],[total_eve_charge]]&lt;=20,"Medium Charges","High Charges"))</f>
        <v>High Charges</v>
      </c>
      <c r="AB2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4" t="str">
        <f>IF(tbl_Customers[[#This Row],[number_vmail_messages]] = 0, "No Usage", IF(tbl_Customers[[#This Row],[number_vmail_messages]] &lt;= 20, "Low Usage", IF(tbl_Customers[[#This Row],[number_vmail_messages]] &lt;= 40, "Medium Usgae", "High Usage")))</f>
        <v>Medium Usgae</v>
      </c>
      <c r="AD274" t="str">
        <f>IF(tbl_Customers[[#This Row],[total_day_minutes]]&lt;=150,"Low Usage", IF(tbl_Customers[[#This Row],[total_day_minutes]]&lt;=200,"Medium Usage", IF(tbl_Customers[[#This Row],[total_day_minutes]]&lt;=250,"High Usage","Very High Usage")))</f>
        <v>High Usage</v>
      </c>
      <c r="AE274" t="str">
        <f>IF(tbl_Customers[[#This Row],[total_intl_calls]]&lt;=5,"Low Calls", IF(tbl_Customers[[#This Row],[total_intl_calls]]&lt;=10, "Medium Calls", "High Calls"))</f>
        <v>Low Calls</v>
      </c>
      <c r="AF2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4" s="36" t="str">
        <f>IF(tbl_Customers[[#This Row],[Churn_Risk_Score]]&gt;=10,"High Risk", IF(tbl_Customers[[#This Row],[Churn_Risk_Score]]&gt;=5,"Medium Risk","Low Risk"))</f>
        <v>Low Risk</v>
      </c>
    </row>
    <row r="275" spans="1:33" x14ac:dyDescent="0.35">
      <c r="A275">
        <v>274</v>
      </c>
      <c r="B275" t="s">
        <v>34</v>
      </c>
      <c r="C275">
        <v>76</v>
      </c>
      <c r="D275" t="s">
        <v>28</v>
      </c>
      <c r="E275" t="s">
        <v>22</v>
      </c>
      <c r="F275" t="s">
        <v>22</v>
      </c>
      <c r="G275">
        <v>0</v>
      </c>
      <c r="H275">
        <v>198.3</v>
      </c>
      <c r="I275">
        <v>130</v>
      </c>
      <c r="J275">
        <v>33.71</v>
      </c>
      <c r="K275">
        <v>217.1</v>
      </c>
      <c r="L275">
        <v>86</v>
      </c>
      <c r="M275">
        <v>18.45</v>
      </c>
      <c r="N275">
        <v>188.4</v>
      </c>
      <c r="O275">
        <v>96</v>
      </c>
      <c r="P275">
        <v>8.48</v>
      </c>
      <c r="Q275">
        <v>12.5</v>
      </c>
      <c r="R275">
        <v>3</v>
      </c>
      <c r="S275">
        <v>3.38</v>
      </c>
      <c r="T275">
        <v>0</v>
      </c>
      <c r="U275" t="s">
        <v>22</v>
      </c>
      <c r="V275">
        <f>IF(tbl_Customers[[#This Row],[churn]] = "yes", 1, 0)</f>
        <v>0</v>
      </c>
      <c r="W275" t="str">
        <f>IF(tbl_Customers[[#This Row],[number_customer_service_calls]] &lt;= 1, "0-1 Calls", IF(tbl_Customers[[#This Row],[number_customer_service_calls]] &lt;= 3, "2-3 Calls", IF(tbl_Customers[[#This Row],[number_customer_service_calls]] &lt;=5, "4-5 Calls", "6+ Calls")))</f>
        <v>0-1 Calls</v>
      </c>
      <c r="X275" t="str">
        <f>IF(tbl_Customers[[#This Row],[account_length]] &lt;= 50, "0-50", IF(tbl_Customers[[#This Row],[account_length]] &lt;=100, "51-100", IF(tbl_Customers[[#This Row],[account_length]] &lt;= 150, "101-150", "151+")))</f>
        <v>51-100</v>
      </c>
      <c r="Y275" t="str">
        <f>IF(tbl_Customers[[#This Row],[total_intl_charge]] &lt;= 3, "Low Charges", "High Charges")</f>
        <v>High Charges</v>
      </c>
      <c r="Z275" t="str">
        <f>IF(tbl_Customers[[#This Row],[total_eve_calls]]&lt;=80,"Low Calls",
IF(tbl_Customers[[#This Row],[total_eve_calls]]&lt;=120,"Medium Calls","High Calls"))</f>
        <v>Medium Calls</v>
      </c>
      <c r="AA275" t="str">
        <f>IF(tbl_Customers[[#This Row],[total_eve_charge]]&lt;=15,"Low Charges",
IF(tbl_Customers[[#This Row],[total_eve_charge]]&lt;=20,"Medium Charges","High Charges"))</f>
        <v>Medium Charges</v>
      </c>
      <c r="AB2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5" t="str">
        <f>IF(tbl_Customers[[#This Row],[number_vmail_messages]] = 0, "No Usage", IF(tbl_Customers[[#This Row],[number_vmail_messages]] &lt;= 20, "Low Usage", IF(tbl_Customers[[#This Row],[number_vmail_messages]] &lt;= 40, "Medium Usgae", "High Usage")))</f>
        <v>No Usage</v>
      </c>
      <c r="AD275" t="str">
        <f>IF(tbl_Customers[[#This Row],[total_day_minutes]]&lt;=150,"Low Usage", IF(tbl_Customers[[#This Row],[total_day_minutes]]&lt;=200,"Medium Usage", IF(tbl_Customers[[#This Row],[total_day_minutes]]&lt;=250,"High Usage","Very High Usage")))</f>
        <v>Medium Usage</v>
      </c>
      <c r="AE275" t="str">
        <f>IF(tbl_Customers[[#This Row],[total_intl_calls]]&lt;=5,"Low Calls", IF(tbl_Customers[[#This Row],[total_intl_calls]]&lt;=10, "Medium Calls", "High Calls"))</f>
        <v>Low Calls</v>
      </c>
      <c r="AF2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5" s="36" t="str">
        <f>IF(tbl_Customers[[#This Row],[Churn_Risk_Score]]&gt;=10,"High Risk", IF(tbl_Customers[[#This Row],[Churn_Risk_Score]]&gt;=5,"Medium Risk","Low Risk"))</f>
        <v>Low Risk</v>
      </c>
    </row>
    <row r="276" spans="1:33" x14ac:dyDescent="0.35">
      <c r="A276">
        <v>275</v>
      </c>
      <c r="B276" t="s">
        <v>42</v>
      </c>
      <c r="C276">
        <v>158</v>
      </c>
      <c r="D276" t="s">
        <v>28</v>
      </c>
      <c r="E276" t="s">
        <v>22</v>
      </c>
      <c r="F276" t="s">
        <v>22</v>
      </c>
      <c r="G276">
        <v>0</v>
      </c>
      <c r="H276">
        <v>205.2</v>
      </c>
      <c r="I276">
        <v>97</v>
      </c>
      <c r="J276">
        <v>34.880000000000003</v>
      </c>
      <c r="K276">
        <v>240.6</v>
      </c>
      <c r="L276">
        <v>77</v>
      </c>
      <c r="M276">
        <v>20.45</v>
      </c>
      <c r="N276">
        <v>79.7</v>
      </c>
      <c r="O276">
        <v>108</v>
      </c>
      <c r="P276">
        <v>3.59</v>
      </c>
      <c r="Q276">
        <v>14.4</v>
      </c>
      <c r="R276">
        <v>12</v>
      </c>
      <c r="S276">
        <v>3.89</v>
      </c>
      <c r="T276">
        <v>0</v>
      </c>
      <c r="U276" t="s">
        <v>22</v>
      </c>
      <c r="V276">
        <f>IF(tbl_Customers[[#This Row],[churn]] = "yes", 1, 0)</f>
        <v>0</v>
      </c>
      <c r="W276" t="str">
        <f>IF(tbl_Customers[[#This Row],[number_customer_service_calls]] &lt;= 1, "0-1 Calls", IF(tbl_Customers[[#This Row],[number_customer_service_calls]] &lt;= 3, "2-3 Calls", IF(tbl_Customers[[#This Row],[number_customer_service_calls]] &lt;=5, "4-5 Calls", "6+ Calls")))</f>
        <v>0-1 Calls</v>
      </c>
      <c r="X276" t="str">
        <f>IF(tbl_Customers[[#This Row],[account_length]] &lt;= 50, "0-50", IF(tbl_Customers[[#This Row],[account_length]] &lt;=100, "51-100", IF(tbl_Customers[[#This Row],[account_length]] &lt;= 150, "101-150", "151+")))</f>
        <v>151+</v>
      </c>
      <c r="Y276" t="str">
        <f>IF(tbl_Customers[[#This Row],[total_intl_charge]] &lt;= 3, "Low Charges", "High Charges")</f>
        <v>High Charges</v>
      </c>
      <c r="Z276" t="str">
        <f>IF(tbl_Customers[[#This Row],[total_eve_calls]]&lt;=80,"Low Calls",
IF(tbl_Customers[[#This Row],[total_eve_calls]]&lt;=120,"Medium Calls","High Calls"))</f>
        <v>Low Calls</v>
      </c>
      <c r="AA276" t="str">
        <f>IF(tbl_Customers[[#This Row],[total_eve_charge]]&lt;=15,"Low Charges",
IF(tbl_Customers[[#This Row],[total_eve_charge]]&lt;=20,"Medium Charges","High Charges"))</f>
        <v>High Charges</v>
      </c>
      <c r="AB2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6" t="str">
        <f>IF(tbl_Customers[[#This Row],[number_vmail_messages]] = 0, "No Usage", IF(tbl_Customers[[#This Row],[number_vmail_messages]] &lt;= 20, "Low Usage", IF(tbl_Customers[[#This Row],[number_vmail_messages]] &lt;= 40, "Medium Usgae", "High Usage")))</f>
        <v>No Usage</v>
      </c>
      <c r="AD276" t="str">
        <f>IF(tbl_Customers[[#This Row],[total_day_minutes]]&lt;=150,"Low Usage", IF(tbl_Customers[[#This Row],[total_day_minutes]]&lt;=200,"Medium Usage", IF(tbl_Customers[[#This Row],[total_day_minutes]]&lt;=250,"High Usage","Very High Usage")))</f>
        <v>High Usage</v>
      </c>
      <c r="AE276" t="str">
        <f>IF(tbl_Customers[[#This Row],[total_intl_calls]]&lt;=5,"Low Calls", IF(tbl_Customers[[#This Row],[total_intl_calls]]&lt;=10, "Medium Calls", "High Calls"))</f>
        <v>High Calls</v>
      </c>
      <c r="AF2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 s="36" t="str">
        <f>IF(tbl_Customers[[#This Row],[Churn_Risk_Score]]&gt;=10,"High Risk", IF(tbl_Customers[[#This Row],[Churn_Risk_Score]]&gt;=5,"Medium Risk","Low Risk"))</f>
        <v>Low Risk</v>
      </c>
    </row>
    <row r="277" spans="1:33" x14ac:dyDescent="0.35">
      <c r="A277">
        <v>276</v>
      </c>
      <c r="B277" t="s">
        <v>40</v>
      </c>
      <c r="C277">
        <v>116</v>
      </c>
      <c r="D277" t="s">
        <v>28</v>
      </c>
      <c r="E277" t="s">
        <v>22</v>
      </c>
      <c r="F277" t="s">
        <v>22</v>
      </c>
      <c r="G277">
        <v>0</v>
      </c>
      <c r="H277">
        <v>192.1</v>
      </c>
      <c r="I277">
        <v>98</v>
      </c>
      <c r="J277">
        <v>32.659999999999997</v>
      </c>
      <c r="K277">
        <v>312.89999999999998</v>
      </c>
      <c r="L277">
        <v>135</v>
      </c>
      <c r="M277">
        <v>26.6</v>
      </c>
      <c r="N277">
        <v>130.19999999999999</v>
      </c>
      <c r="O277">
        <v>94</v>
      </c>
      <c r="P277">
        <v>5.86</v>
      </c>
      <c r="Q277">
        <v>7.9</v>
      </c>
      <c r="R277">
        <v>2</v>
      </c>
      <c r="S277">
        <v>2.13</v>
      </c>
      <c r="T277">
        <v>3</v>
      </c>
      <c r="U277" t="s">
        <v>22</v>
      </c>
      <c r="V277">
        <f>IF(tbl_Customers[[#This Row],[churn]] = "yes", 1, 0)</f>
        <v>0</v>
      </c>
      <c r="W277" t="str">
        <f>IF(tbl_Customers[[#This Row],[number_customer_service_calls]] &lt;= 1, "0-1 Calls", IF(tbl_Customers[[#This Row],[number_customer_service_calls]] &lt;= 3, "2-3 Calls", IF(tbl_Customers[[#This Row],[number_customer_service_calls]] &lt;=5, "4-5 Calls", "6+ Calls")))</f>
        <v>2-3 Calls</v>
      </c>
      <c r="X277" t="str">
        <f>IF(tbl_Customers[[#This Row],[account_length]] &lt;= 50, "0-50", IF(tbl_Customers[[#This Row],[account_length]] &lt;=100, "51-100", IF(tbl_Customers[[#This Row],[account_length]] &lt;= 150, "101-150", "151+")))</f>
        <v>101-150</v>
      </c>
      <c r="Y277" t="str">
        <f>IF(tbl_Customers[[#This Row],[total_intl_charge]] &lt;= 3, "Low Charges", "High Charges")</f>
        <v>Low Charges</v>
      </c>
      <c r="Z277" t="str">
        <f>IF(tbl_Customers[[#This Row],[total_eve_calls]]&lt;=80,"Low Calls",
IF(tbl_Customers[[#This Row],[total_eve_calls]]&lt;=120,"Medium Calls","High Calls"))</f>
        <v>High Calls</v>
      </c>
      <c r="AA277" t="str">
        <f>IF(tbl_Customers[[#This Row],[total_eve_charge]]&lt;=15,"Low Charges",
IF(tbl_Customers[[#This Row],[total_eve_charge]]&lt;=20,"Medium Charges","High Charges"))</f>
        <v>High Charges</v>
      </c>
      <c r="AB2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7" t="str">
        <f>IF(tbl_Customers[[#This Row],[number_vmail_messages]] = 0, "No Usage", IF(tbl_Customers[[#This Row],[number_vmail_messages]] &lt;= 20, "Low Usage", IF(tbl_Customers[[#This Row],[number_vmail_messages]] &lt;= 40, "Medium Usgae", "High Usage")))</f>
        <v>No Usage</v>
      </c>
      <c r="AD277" t="str">
        <f>IF(tbl_Customers[[#This Row],[total_day_minutes]]&lt;=150,"Low Usage", IF(tbl_Customers[[#This Row],[total_day_minutes]]&lt;=200,"Medium Usage", IF(tbl_Customers[[#This Row],[total_day_minutes]]&lt;=250,"High Usage","Very High Usage")))</f>
        <v>Medium Usage</v>
      </c>
      <c r="AE277" t="str">
        <f>IF(tbl_Customers[[#This Row],[total_intl_calls]]&lt;=5,"Low Calls", IF(tbl_Customers[[#This Row],[total_intl_calls]]&lt;=10, "Medium Calls", "High Calls"))</f>
        <v>Low Calls</v>
      </c>
      <c r="AF2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7" s="36" t="str">
        <f>IF(tbl_Customers[[#This Row],[Churn_Risk_Score]]&gt;=10,"High Risk", IF(tbl_Customers[[#This Row],[Churn_Risk_Score]]&gt;=5,"Medium Risk","Low Risk"))</f>
        <v>Low Risk</v>
      </c>
    </row>
    <row r="278" spans="1:33" x14ac:dyDescent="0.35">
      <c r="A278">
        <v>277</v>
      </c>
      <c r="B278" t="s">
        <v>35</v>
      </c>
      <c r="C278">
        <v>54</v>
      </c>
      <c r="D278" t="s">
        <v>21</v>
      </c>
      <c r="E278" t="s">
        <v>22</v>
      </c>
      <c r="F278" t="s">
        <v>22</v>
      </c>
      <c r="G278">
        <v>0</v>
      </c>
      <c r="H278">
        <v>272.60000000000002</v>
      </c>
      <c r="I278">
        <v>83</v>
      </c>
      <c r="J278">
        <v>46.34</v>
      </c>
      <c r="K278">
        <v>248.7</v>
      </c>
      <c r="L278">
        <v>74</v>
      </c>
      <c r="M278">
        <v>21.14</v>
      </c>
      <c r="N278">
        <v>197.4</v>
      </c>
      <c r="O278">
        <v>111</v>
      </c>
      <c r="P278">
        <v>8.8800000000000008</v>
      </c>
      <c r="Q278">
        <v>9.5</v>
      </c>
      <c r="R278">
        <v>2</v>
      </c>
      <c r="S278">
        <v>2.57</v>
      </c>
      <c r="T278">
        <v>1</v>
      </c>
      <c r="U278" t="s">
        <v>23</v>
      </c>
      <c r="V278">
        <f>IF(tbl_Customers[[#This Row],[churn]] = "yes", 1, 0)</f>
        <v>1</v>
      </c>
      <c r="W278" t="str">
        <f>IF(tbl_Customers[[#This Row],[number_customer_service_calls]] &lt;= 1, "0-1 Calls", IF(tbl_Customers[[#This Row],[number_customer_service_calls]] &lt;= 3, "2-3 Calls", IF(tbl_Customers[[#This Row],[number_customer_service_calls]] &lt;=5, "4-5 Calls", "6+ Calls")))</f>
        <v>0-1 Calls</v>
      </c>
      <c r="X278" t="str">
        <f>IF(tbl_Customers[[#This Row],[account_length]] &lt;= 50, "0-50", IF(tbl_Customers[[#This Row],[account_length]] &lt;=100, "51-100", IF(tbl_Customers[[#This Row],[account_length]] &lt;= 150, "101-150", "151+")))</f>
        <v>51-100</v>
      </c>
      <c r="Y278" t="str">
        <f>IF(tbl_Customers[[#This Row],[total_intl_charge]] &lt;= 3, "Low Charges", "High Charges")</f>
        <v>Low Charges</v>
      </c>
      <c r="Z278" t="str">
        <f>IF(tbl_Customers[[#This Row],[total_eve_calls]]&lt;=80,"Low Calls",
IF(tbl_Customers[[#This Row],[total_eve_calls]]&lt;=120,"Medium Calls","High Calls"))</f>
        <v>Low Calls</v>
      </c>
      <c r="AA278" t="str">
        <f>IF(tbl_Customers[[#This Row],[total_eve_charge]]&lt;=15,"Low Charges",
IF(tbl_Customers[[#This Row],[total_eve_charge]]&lt;=20,"Medium Charges","High Charges"))</f>
        <v>High Charges</v>
      </c>
      <c r="AB2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8" t="str">
        <f>IF(tbl_Customers[[#This Row],[number_vmail_messages]] = 0, "No Usage", IF(tbl_Customers[[#This Row],[number_vmail_messages]] &lt;= 20, "Low Usage", IF(tbl_Customers[[#This Row],[number_vmail_messages]] &lt;= 40, "Medium Usgae", "High Usage")))</f>
        <v>No Usage</v>
      </c>
      <c r="AD278" t="str">
        <f>IF(tbl_Customers[[#This Row],[total_day_minutes]]&lt;=150,"Low Usage", IF(tbl_Customers[[#This Row],[total_day_minutes]]&lt;=200,"Medium Usage", IF(tbl_Customers[[#This Row],[total_day_minutes]]&lt;=250,"High Usage","Very High Usage")))</f>
        <v>Very High Usage</v>
      </c>
      <c r="AE278" t="str">
        <f>IF(tbl_Customers[[#This Row],[total_intl_calls]]&lt;=5,"Low Calls", IF(tbl_Customers[[#This Row],[total_intl_calls]]&lt;=10, "Medium Calls", "High Calls"))</f>
        <v>Low Calls</v>
      </c>
      <c r="AF2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8" s="36" t="str">
        <f>IF(tbl_Customers[[#This Row],[Churn_Risk_Score]]&gt;=10,"High Risk", IF(tbl_Customers[[#This Row],[Churn_Risk_Score]]&gt;=5,"Medium Risk","Low Risk"))</f>
        <v>Medium Risk</v>
      </c>
    </row>
    <row r="279" spans="1:33" x14ac:dyDescent="0.35">
      <c r="A279">
        <v>278</v>
      </c>
      <c r="B279" t="s">
        <v>68</v>
      </c>
      <c r="C279">
        <v>86</v>
      </c>
      <c r="D279" t="s">
        <v>21</v>
      </c>
      <c r="E279" t="s">
        <v>22</v>
      </c>
      <c r="F279" t="s">
        <v>22</v>
      </c>
      <c r="G279">
        <v>0</v>
      </c>
      <c r="H279">
        <v>128.30000000000001</v>
      </c>
      <c r="I279">
        <v>121</v>
      </c>
      <c r="J279">
        <v>21.81</v>
      </c>
      <c r="K279">
        <v>197.1</v>
      </c>
      <c r="L279">
        <v>93</v>
      </c>
      <c r="M279">
        <v>16.75</v>
      </c>
      <c r="N279">
        <v>138.4</v>
      </c>
      <c r="O279">
        <v>152</v>
      </c>
      <c r="P279">
        <v>6.23</v>
      </c>
      <c r="Q279">
        <v>12.2</v>
      </c>
      <c r="R279">
        <v>5</v>
      </c>
      <c r="S279">
        <v>3.29</v>
      </c>
      <c r="T279">
        <v>7</v>
      </c>
      <c r="U279" t="s">
        <v>23</v>
      </c>
      <c r="V279">
        <f>IF(tbl_Customers[[#This Row],[churn]] = "yes", 1, 0)</f>
        <v>1</v>
      </c>
      <c r="W279" t="str">
        <f>IF(tbl_Customers[[#This Row],[number_customer_service_calls]] &lt;= 1, "0-1 Calls", IF(tbl_Customers[[#This Row],[number_customer_service_calls]] &lt;= 3, "2-3 Calls", IF(tbl_Customers[[#This Row],[number_customer_service_calls]] &lt;=5, "4-5 Calls", "6+ Calls")))</f>
        <v>6+ Calls</v>
      </c>
      <c r="X279" t="str">
        <f>IF(tbl_Customers[[#This Row],[account_length]] &lt;= 50, "0-50", IF(tbl_Customers[[#This Row],[account_length]] &lt;=100, "51-100", IF(tbl_Customers[[#This Row],[account_length]] &lt;= 150, "101-150", "151+")))</f>
        <v>51-100</v>
      </c>
      <c r="Y279" t="str">
        <f>IF(tbl_Customers[[#This Row],[total_intl_charge]] &lt;= 3, "Low Charges", "High Charges")</f>
        <v>High Charges</v>
      </c>
      <c r="Z279" t="str">
        <f>IF(tbl_Customers[[#This Row],[total_eve_calls]]&lt;=80,"Low Calls",
IF(tbl_Customers[[#This Row],[total_eve_calls]]&lt;=120,"Medium Calls","High Calls"))</f>
        <v>Medium Calls</v>
      </c>
      <c r="AA279" t="str">
        <f>IF(tbl_Customers[[#This Row],[total_eve_charge]]&lt;=15,"Low Charges",
IF(tbl_Customers[[#This Row],[total_eve_charge]]&lt;=20,"Medium Charges","High Charges"))</f>
        <v>Medium Charges</v>
      </c>
      <c r="AB2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 t="str">
        <f>IF(tbl_Customers[[#This Row],[number_vmail_messages]] = 0, "No Usage", IF(tbl_Customers[[#This Row],[number_vmail_messages]] &lt;= 20, "Low Usage", IF(tbl_Customers[[#This Row],[number_vmail_messages]] &lt;= 40, "Medium Usgae", "High Usage")))</f>
        <v>No Usage</v>
      </c>
      <c r="AD279" t="str">
        <f>IF(tbl_Customers[[#This Row],[total_day_minutes]]&lt;=150,"Low Usage", IF(tbl_Customers[[#This Row],[total_day_minutes]]&lt;=200,"Medium Usage", IF(tbl_Customers[[#This Row],[total_day_minutes]]&lt;=250,"High Usage","Very High Usage")))</f>
        <v>Low Usage</v>
      </c>
      <c r="AE279" t="str">
        <f>IF(tbl_Customers[[#This Row],[total_intl_calls]]&lt;=5,"Low Calls", IF(tbl_Customers[[#This Row],[total_intl_calls]]&lt;=10, "Medium Calls", "High Calls"))</f>
        <v>Low Calls</v>
      </c>
      <c r="AF2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79" s="36" t="str">
        <f>IF(tbl_Customers[[#This Row],[Churn_Risk_Score]]&gt;=10,"High Risk", IF(tbl_Customers[[#This Row],[Churn_Risk_Score]]&gt;=5,"Medium Risk","Low Risk"))</f>
        <v>Medium Risk</v>
      </c>
    </row>
    <row r="280" spans="1:33" x14ac:dyDescent="0.35">
      <c r="A280">
        <v>279</v>
      </c>
      <c r="B280" t="s">
        <v>54</v>
      </c>
      <c r="C280">
        <v>108</v>
      </c>
      <c r="D280" t="s">
        <v>28</v>
      </c>
      <c r="E280" t="s">
        <v>22</v>
      </c>
      <c r="F280" t="s">
        <v>22</v>
      </c>
      <c r="G280">
        <v>0</v>
      </c>
      <c r="H280">
        <v>169.6</v>
      </c>
      <c r="I280">
        <v>99</v>
      </c>
      <c r="J280">
        <v>28.83</v>
      </c>
      <c r="K280">
        <v>264.10000000000002</v>
      </c>
      <c r="L280">
        <v>87</v>
      </c>
      <c r="M280">
        <v>22.45</v>
      </c>
      <c r="N280">
        <v>206.3</v>
      </c>
      <c r="O280">
        <v>78</v>
      </c>
      <c r="P280">
        <v>9.2799999999999994</v>
      </c>
      <c r="Q280">
        <v>9.3000000000000007</v>
      </c>
      <c r="R280">
        <v>4</v>
      </c>
      <c r="S280">
        <v>2.5099999999999998</v>
      </c>
      <c r="T280">
        <v>0</v>
      </c>
      <c r="U280" t="s">
        <v>22</v>
      </c>
      <c r="V280">
        <f>IF(tbl_Customers[[#This Row],[churn]] = "yes", 1, 0)</f>
        <v>0</v>
      </c>
      <c r="W280" t="str">
        <f>IF(tbl_Customers[[#This Row],[number_customer_service_calls]] &lt;= 1, "0-1 Calls", IF(tbl_Customers[[#This Row],[number_customer_service_calls]] &lt;= 3, "2-3 Calls", IF(tbl_Customers[[#This Row],[number_customer_service_calls]] &lt;=5, "4-5 Calls", "6+ Calls")))</f>
        <v>0-1 Calls</v>
      </c>
      <c r="X280" t="str">
        <f>IF(tbl_Customers[[#This Row],[account_length]] &lt;= 50, "0-50", IF(tbl_Customers[[#This Row],[account_length]] &lt;=100, "51-100", IF(tbl_Customers[[#This Row],[account_length]] &lt;= 150, "101-150", "151+")))</f>
        <v>101-150</v>
      </c>
      <c r="Y280" t="str">
        <f>IF(tbl_Customers[[#This Row],[total_intl_charge]] &lt;= 3, "Low Charges", "High Charges")</f>
        <v>Low Charges</v>
      </c>
      <c r="Z280" t="str">
        <f>IF(tbl_Customers[[#This Row],[total_eve_calls]]&lt;=80,"Low Calls",
IF(tbl_Customers[[#This Row],[total_eve_calls]]&lt;=120,"Medium Calls","High Calls"))</f>
        <v>Medium Calls</v>
      </c>
      <c r="AA280" t="str">
        <f>IF(tbl_Customers[[#This Row],[total_eve_charge]]&lt;=15,"Low Charges",
IF(tbl_Customers[[#This Row],[total_eve_charge]]&lt;=20,"Medium Charges","High Charges"))</f>
        <v>High Charges</v>
      </c>
      <c r="AB2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0" t="str">
        <f>IF(tbl_Customers[[#This Row],[number_vmail_messages]] = 0, "No Usage", IF(tbl_Customers[[#This Row],[number_vmail_messages]] &lt;= 20, "Low Usage", IF(tbl_Customers[[#This Row],[number_vmail_messages]] &lt;= 40, "Medium Usgae", "High Usage")))</f>
        <v>No Usage</v>
      </c>
      <c r="AD280" t="str">
        <f>IF(tbl_Customers[[#This Row],[total_day_minutes]]&lt;=150,"Low Usage", IF(tbl_Customers[[#This Row],[total_day_minutes]]&lt;=200,"Medium Usage", IF(tbl_Customers[[#This Row],[total_day_minutes]]&lt;=250,"High Usage","Very High Usage")))</f>
        <v>Medium Usage</v>
      </c>
      <c r="AE280" t="str">
        <f>IF(tbl_Customers[[#This Row],[total_intl_calls]]&lt;=5,"Low Calls", IF(tbl_Customers[[#This Row],[total_intl_calls]]&lt;=10, "Medium Calls", "High Calls"))</f>
        <v>Low Calls</v>
      </c>
      <c r="AF2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0" s="36" t="str">
        <f>IF(tbl_Customers[[#This Row],[Churn_Risk_Score]]&gt;=10,"High Risk", IF(tbl_Customers[[#This Row],[Churn_Risk_Score]]&gt;=5,"Medium Risk","Low Risk"))</f>
        <v>Low Risk</v>
      </c>
    </row>
    <row r="281" spans="1:33" x14ac:dyDescent="0.35">
      <c r="A281">
        <v>280</v>
      </c>
      <c r="B281" t="s">
        <v>65</v>
      </c>
      <c r="C281">
        <v>151</v>
      </c>
      <c r="D281" t="s">
        <v>25</v>
      </c>
      <c r="E281" t="s">
        <v>22</v>
      </c>
      <c r="F281" t="s">
        <v>23</v>
      </c>
      <c r="G281">
        <v>17</v>
      </c>
      <c r="H281">
        <v>214.7</v>
      </c>
      <c r="I281">
        <v>97</v>
      </c>
      <c r="J281">
        <v>36.5</v>
      </c>
      <c r="K281">
        <v>138.5</v>
      </c>
      <c r="L281">
        <v>90</v>
      </c>
      <c r="M281">
        <v>11.77</v>
      </c>
      <c r="N281">
        <v>169.1</v>
      </c>
      <c r="O281">
        <v>44</v>
      </c>
      <c r="P281">
        <v>7.61</v>
      </c>
      <c r="Q281">
        <v>8.6</v>
      </c>
      <c r="R281">
        <v>4</v>
      </c>
      <c r="S281">
        <v>2.3199999999999998</v>
      </c>
      <c r="T281">
        <v>1</v>
      </c>
      <c r="U281" t="s">
        <v>22</v>
      </c>
      <c r="V281">
        <f>IF(tbl_Customers[[#This Row],[churn]] = "yes", 1, 0)</f>
        <v>0</v>
      </c>
      <c r="W281" t="str">
        <f>IF(tbl_Customers[[#This Row],[number_customer_service_calls]] &lt;= 1, "0-1 Calls", IF(tbl_Customers[[#This Row],[number_customer_service_calls]] &lt;= 3, "2-3 Calls", IF(tbl_Customers[[#This Row],[number_customer_service_calls]] &lt;=5, "4-5 Calls", "6+ Calls")))</f>
        <v>0-1 Calls</v>
      </c>
      <c r="X281" t="str">
        <f>IF(tbl_Customers[[#This Row],[account_length]] &lt;= 50, "0-50", IF(tbl_Customers[[#This Row],[account_length]] &lt;=100, "51-100", IF(tbl_Customers[[#This Row],[account_length]] &lt;= 150, "101-150", "151+")))</f>
        <v>151+</v>
      </c>
      <c r="Y281" t="str">
        <f>IF(tbl_Customers[[#This Row],[total_intl_charge]] &lt;= 3, "Low Charges", "High Charges")</f>
        <v>Low Charges</v>
      </c>
      <c r="Z281" t="str">
        <f>IF(tbl_Customers[[#This Row],[total_eve_calls]]&lt;=80,"Low Calls",
IF(tbl_Customers[[#This Row],[total_eve_calls]]&lt;=120,"Medium Calls","High Calls"))</f>
        <v>Medium Calls</v>
      </c>
      <c r="AA281" t="str">
        <f>IF(tbl_Customers[[#This Row],[total_eve_charge]]&lt;=15,"Low Charges",
IF(tbl_Customers[[#This Row],[total_eve_charge]]&lt;=20,"Medium Charges","High Charges"))</f>
        <v>Low Charges</v>
      </c>
      <c r="AB2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1" t="str">
        <f>IF(tbl_Customers[[#This Row],[number_vmail_messages]] = 0, "No Usage", IF(tbl_Customers[[#This Row],[number_vmail_messages]] &lt;= 20, "Low Usage", IF(tbl_Customers[[#This Row],[number_vmail_messages]] &lt;= 40, "Medium Usgae", "High Usage")))</f>
        <v>Low Usage</v>
      </c>
      <c r="AD281" t="str">
        <f>IF(tbl_Customers[[#This Row],[total_day_minutes]]&lt;=150,"Low Usage", IF(tbl_Customers[[#This Row],[total_day_minutes]]&lt;=200,"Medium Usage", IF(tbl_Customers[[#This Row],[total_day_minutes]]&lt;=250,"High Usage","Very High Usage")))</f>
        <v>High Usage</v>
      </c>
      <c r="AE281" t="str">
        <f>IF(tbl_Customers[[#This Row],[total_intl_calls]]&lt;=5,"Low Calls", IF(tbl_Customers[[#This Row],[total_intl_calls]]&lt;=10, "Medium Calls", "High Calls"))</f>
        <v>Low Calls</v>
      </c>
      <c r="AF2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1" s="36" t="str">
        <f>IF(tbl_Customers[[#This Row],[Churn_Risk_Score]]&gt;=10,"High Risk", IF(tbl_Customers[[#This Row],[Churn_Risk_Score]]&gt;=5,"Medium Risk","Low Risk"))</f>
        <v>Low Risk</v>
      </c>
    </row>
    <row r="282" spans="1:33" x14ac:dyDescent="0.35">
      <c r="A282">
        <v>281</v>
      </c>
      <c r="B282" t="s">
        <v>43</v>
      </c>
      <c r="C282">
        <v>99</v>
      </c>
      <c r="D282" t="s">
        <v>28</v>
      </c>
      <c r="E282" t="s">
        <v>22</v>
      </c>
      <c r="F282" t="s">
        <v>22</v>
      </c>
      <c r="G282">
        <v>0</v>
      </c>
      <c r="H282">
        <v>169.2</v>
      </c>
      <c r="I282">
        <v>70</v>
      </c>
      <c r="J282">
        <v>28.76</v>
      </c>
      <c r="K282">
        <v>271.5</v>
      </c>
      <c r="L282">
        <v>77</v>
      </c>
      <c r="M282">
        <v>23.08</v>
      </c>
      <c r="N282">
        <v>170.2</v>
      </c>
      <c r="O282">
        <v>104</v>
      </c>
      <c r="P282">
        <v>7.66</v>
      </c>
      <c r="Q282">
        <v>10.6</v>
      </c>
      <c r="R282">
        <v>2</v>
      </c>
      <c r="S282">
        <v>2.86</v>
      </c>
      <c r="T282">
        <v>0</v>
      </c>
      <c r="U282" t="s">
        <v>22</v>
      </c>
      <c r="V282">
        <f>IF(tbl_Customers[[#This Row],[churn]] = "yes", 1, 0)</f>
        <v>0</v>
      </c>
      <c r="W282" t="str">
        <f>IF(tbl_Customers[[#This Row],[number_customer_service_calls]] &lt;= 1, "0-1 Calls", IF(tbl_Customers[[#This Row],[number_customer_service_calls]] &lt;= 3, "2-3 Calls", IF(tbl_Customers[[#This Row],[number_customer_service_calls]] &lt;=5, "4-5 Calls", "6+ Calls")))</f>
        <v>0-1 Calls</v>
      </c>
      <c r="X282" t="str">
        <f>IF(tbl_Customers[[#This Row],[account_length]] &lt;= 50, "0-50", IF(tbl_Customers[[#This Row],[account_length]] &lt;=100, "51-100", IF(tbl_Customers[[#This Row],[account_length]] &lt;= 150, "101-150", "151+")))</f>
        <v>51-100</v>
      </c>
      <c r="Y282" t="str">
        <f>IF(tbl_Customers[[#This Row],[total_intl_charge]] &lt;= 3, "Low Charges", "High Charges")</f>
        <v>Low Charges</v>
      </c>
      <c r="Z282" t="str">
        <f>IF(tbl_Customers[[#This Row],[total_eve_calls]]&lt;=80,"Low Calls",
IF(tbl_Customers[[#This Row],[total_eve_calls]]&lt;=120,"Medium Calls","High Calls"))</f>
        <v>Low Calls</v>
      </c>
      <c r="AA282" t="str">
        <f>IF(tbl_Customers[[#This Row],[total_eve_charge]]&lt;=15,"Low Charges",
IF(tbl_Customers[[#This Row],[total_eve_charge]]&lt;=20,"Medium Charges","High Charges"))</f>
        <v>High Charges</v>
      </c>
      <c r="AB2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2" t="str">
        <f>IF(tbl_Customers[[#This Row],[number_vmail_messages]] = 0, "No Usage", IF(tbl_Customers[[#This Row],[number_vmail_messages]] &lt;= 20, "Low Usage", IF(tbl_Customers[[#This Row],[number_vmail_messages]] &lt;= 40, "Medium Usgae", "High Usage")))</f>
        <v>No Usage</v>
      </c>
      <c r="AD282" t="str">
        <f>IF(tbl_Customers[[#This Row],[total_day_minutes]]&lt;=150,"Low Usage", IF(tbl_Customers[[#This Row],[total_day_minutes]]&lt;=200,"Medium Usage", IF(tbl_Customers[[#This Row],[total_day_minutes]]&lt;=250,"High Usage","Very High Usage")))</f>
        <v>Medium Usage</v>
      </c>
      <c r="AE282" t="str">
        <f>IF(tbl_Customers[[#This Row],[total_intl_calls]]&lt;=5,"Low Calls", IF(tbl_Customers[[#This Row],[total_intl_calls]]&lt;=10, "Medium Calls", "High Calls"))</f>
        <v>Low Calls</v>
      </c>
      <c r="AF2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2" s="36" t="str">
        <f>IF(tbl_Customers[[#This Row],[Churn_Risk_Score]]&gt;=10,"High Risk", IF(tbl_Customers[[#This Row],[Churn_Risk_Score]]&gt;=5,"Medium Risk","Low Risk"))</f>
        <v>Low Risk</v>
      </c>
    </row>
    <row r="283" spans="1:33" x14ac:dyDescent="0.35">
      <c r="A283">
        <v>282</v>
      </c>
      <c r="B283" t="s">
        <v>59</v>
      </c>
      <c r="C283">
        <v>55</v>
      </c>
      <c r="D283" t="s">
        <v>21</v>
      </c>
      <c r="E283" t="s">
        <v>22</v>
      </c>
      <c r="F283" t="s">
        <v>22</v>
      </c>
      <c r="G283">
        <v>0</v>
      </c>
      <c r="H283">
        <v>194.1</v>
      </c>
      <c r="I283">
        <v>121</v>
      </c>
      <c r="J283">
        <v>33</v>
      </c>
      <c r="K283">
        <v>176.6</v>
      </c>
      <c r="L283">
        <v>110</v>
      </c>
      <c r="M283">
        <v>15.01</v>
      </c>
      <c r="N283">
        <v>302.8</v>
      </c>
      <c r="O283">
        <v>136</v>
      </c>
      <c r="P283">
        <v>13.63</v>
      </c>
      <c r="Q283">
        <v>7</v>
      </c>
      <c r="R283">
        <v>7</v>
      </c>
      <c r="S283">
        <v>1.89</v>
      </c>
      <c r="T283">
        <v>2</v>
      </c>
      <c r="U283" t="s">
        <v>22</v>
      </c>
      <c r="V283">
        <f>IF(tbl_Customers[[#This Row],[churn]] = "yes", 1, 0)</f>
        <v>0</v>
      </c>
      <c r="W283" t="str">
        <f>IF(tbl_Customers[[#This Row],[number_customer_service_calls]] &lt;= 1, "0-1 Calls", IF(tbl_Customers[[#This Row],[number_customer_service_calls]] &lt;= 3, "2-3 Calls", IF(tbl_Customers[[#This Row],[number_customer_service_calls]] &lt;=5, "4-5 Calls", "6+ Calls")))</f>
        <v>2-3 Calls</v>
      </c>
      <c r="X283" t="str">
        <f>IF(tbl_Customers[[#This Row],[account_length]] &lt;= 50, "0-50", IF(tbl_Customers[[#This Row],[account_length]] &lt;=100, "51-100", IF(tbl_Customers[[#This Row],[account_length]] &lt;= 150, "101-150", "151+")))</f>
        <v>51-100</v>
      </c>
      <c r="Y283" t="str">
        <f>IF(tbl_Customers[[#This Row],[total_intl_charge]] &lt;= 3, "Low Charges", "High Charges")</f>
        <v>Low Charges</v>
      </c>
      <c r="Z283" t="str">
        <f>IF(tbl_Customers[[#This Row],[total_eve_calls]]&lt;=80,"Low Calls",
IF(tbl_Customers[[#This Row],[total_eve_calls]]&lt;=120,"Medium Calls","High Calls"))</f>
        <v>Medium Calls</v>
      </c>
      <c r="AA283" t="str">
        <f>IF(tbl_Customers[[#This Row],[total_eve_charge]]&lt;=15,"Low Charges",
IF(tbl_Customers[[#This Row],[total_eve_charge]]&lt;=20,"Medium Charges","High Charges"))</f>
        <v>Medium Charges</v>
      </c>
      <c r="AB2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3" t="str">
        <f>IF(tbl_Customers[[#This Row],[number_vmail_messages]] = 0, "No Usage", IF(tbl_Customers[[#This Row],[number_vmail_messages]] &lt;= 20, "Low Usage", IF(tbl_Customers[[#This Row],[number_vmail_messages]] &lt;= 40, "Medium Usgae", "High Usage")))</f>
        <v>No Usage</v>
      </c>
      <c r="AD283" t="str">
        <f>IF(tbl_Customers[[#This Row],[total_day_minutes]]&lt;=150,"Low Usage", IF(tbl_Customers[[#This Row],[total_day_minutes]]&lt;=200,"Medium Usage", IF(tbl_Customers[[#This Row],[total_day_minutes]]&lt;=250,"High Usage","Very High Usage")))</f>
        <v>Medium Usage</v>
      </c>
      <c r="AE283" t="str">
        <f>IF(tbl_Customers[[#This Row],[total_intl_calls]]&lt;=5,"Low Calls", IF(tbl_Customers[[#This Row],[total_intl_calls]]&lt;=10, "Medium Calls", "High Calls"))</f>
        <v>Medium Calls</v>
      </c>
      <c r="AF2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3" s="36" t="str">
        <f>IF(tbl_Customers[[#This Row],[Churn_Risk_Score]]&gt;=10,"High Risk", IF(tbl_Customers[[#This Row],[Churn_Risk_Score]]&gt;=5,"Medium Risk","Low Risk"))</f>
        <v>Low Risk</v>
      </c>
    </row>
    <row r="284" spans="1:33" x14ac:dyDescent="0.35">
      <c r="A284">
        <v>283</v>
      </c>
      <c r="B284" t="s">
        <v>47</v>
      </c>
      <c r="C284">
        <v>78</v>
      </c>
      <c r="D284" t="s">
        <v>25</v>
      </c>
      <c r="E284" t="s">
        <v>22</v>
      </c>
      <c r="F284" t="s">
        <v>22</v>
      </c>
      <c r="G284">
        <v>0</v>
      </c>
      <c r="H284">
        <v>225.1</v>
      </c>
      <c r="I284">
        <v>67</v>
      </c>
      <c r="J284">
        <v>38.270000000000003</v>
      </c>
      <c r="K284">
        <v>199.2</v>
      </c>
      <c r="L284">
        <v>127</v>
      </c>
      <c r="M284">
        <v>16.93</v>
      </c>
      <c r="N284">
        <v>175.5</v>
      </c>
      <c r="O284">
        <v>102</v>
      </c>
      <c r="P284">
        <v>7.9</v>
      </c>
      <c r="Q284">
        <v>14.6</v>
      </c>
      <c r="R284">
        <v>2</v>
      </c>
      <c r="S284">
        <v>3.94</v>
      </c>
      <c r="T284">
        <v>0</v>
      </c>
      <c r="U284" t="s">
        <v>22</v>
      </c>
      <c r="V284">
        <f>IF(tbl_Customers[[#This Row],[churn]] = "yes", 1, 0)</f>
        <v>0</v>
      </c>
      <c r="W284" t="str">
        <f>IF(tbl_Customers[[#This Row],[number_customer_service_calls]] &lt;= 1, "0-1 Calls", IF(tbl_Customers[[#This Row],[number_customer_service_calls]] &lt;= 3, "2-3 Calls", IF(tbl_Customers[[#This Row],[number_customer_service_calls]] &lt;=5, "4-5 Calls", "6+ Calls")))</f>
        <v>0-1 Calls</v>
      </c>
      <c r="X284" t="str">
        <f>IF(tbl_Customers[[#This Row],[account_length]] &lt;= 50, "0-50", IF(tbl_Customers[[#This Row],[account_length]] &lt;=100, "51-100", IF(tbl_Customers[[#This Row],[account_length]] &lt;= 150, "101-150", "151+")))</f>
        <v>51-100</v>
      </c>
      <c r="Y284" t="str">
        <f>IF(tbl_Customers[[#This Row],[total_intl_charge]] &lt;= 3, "Low Charges", "High Charges")</f>
        <v>High Charges</v>
      </c>
      <c r="Z284" t="str">
        <f>IF(tbl_Customers[[#This Row],[total_eve_calls]]&lt;=80,"Low Calls",
IF(tbl_Customers[[#This Row],[total_eve_calls]]&lt;=120,"Medium Calls","High Calls"))</f>
        <v>High Calls</v>
      </c>
      <c r="AA284" t="str">
        <f>IF(tbl_Customers[[#This Row],[total_eve_charge]]&lt;=15,"Low Charges",
IF(tbl_Customers[[#This Row],[total_eve_charge]]&lt;=20,"Medium Charges","High Charges"))</f>
        <v>Medium Charges</v>
      </c>
      <c r="AB2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4" t="str">
        <f>IF(tbl_Customers[[#This Row],[number_vmail_messages]] = 0, "No Usage", IF(tbl_Customers[[#This Row],[number_vmail_messages]] &lt;= 20, "Low Usage", IF(tbl_Customers[[#This Row],[number_vmail_messages]] &lt;= 40, "Medium Usgae", "High Usage")))</f>
        <v>No Usage</v>
      </c>
      <c r="AD284" t="str">
        <f>IF(tbl_Customers[[#This Row],[total_day_minutes]]&lt;=150,"Low Usage", IF(tbl_Customers[[#This Row],[total_day_minutes]]&lt;=200,"Medium Usage", IF(tbl_Customers[[#This Row],[total_day_minutes]]&lt;=250,"High Usage","Very High Usage")))</f>
        <v>High Usage</v>
      </c>
      <c r="AE284" t="str">
        <f>IF(tbl_Customers[[#This Row],[total_intl_calls]]&lt;=5,"Low Calls", IF(tbl_Customers[[#This Row],[total_intl_calls]]&lt;=10, "Medium Calls", "High Calls"))</f>
        <v>Low Calls</v>
      </c>
      <c r="AF2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4" s="36" t="str">
        <f>IF(tbl_Customers[[#This Row],[Churn_Risk_Score]]&gt;=10,"High Risk", IF(tbl_Customers[[#This Row],[Churn_Risk_Score]]&gt;=5,"Medium Risk","Low Risk"))</f>
        <v>Low Risk</v>
      </c>
    </row>
    <row r="285" spans="1:33" x14ac:dyDescent="0.35">
      <c r="A285">
        <v>284</v>
      </c>
      <c r="B285" t="s">
        <v>48</v>
      </c>
      <c r="C285">
        <v>89</v>
      </c>
      <c r="D285" t="s">
        <v>21</v>
      </c>
      <c r="E285" t="s">
        <v>22</v>
      </c>
      <c r="F285" t="s">
        <v>22</v>
      </c>
      <c r="G285">
        <v>0</v>
      </c>
      <c r="H285">
        <v>213</v>
      </c>
      <c r="I285">
        <v>63</v>
      </c>
      <c r="J285">
        <v>36.21</v>
      </c>
      <c r="K285">
        <v>176.6</v>
      </c>
      <c r="L285">
        <v>71</v>
      </c>
      <c r="M285">
        <v>15.01</v>
      </c>
      <c r="N285">
        <v>262.60000000000002</v>
      </c>
      <c r="O285">
        <v>126</v>
      </c>
      <c r="P285">
        <v>11.82</v>
      </c>
      <c r="Q285">
        <v>9.1</v>
      </c>
      <c r="R285">
        <v>1</v>
      </c>
      <c r="S285">
        <v>2.46</v>
      </c>
      <c r="T285">
        <v>1</v>
      </c>
      <c r="U285" t="s">
        <v>23</v>
      </c>
      <c r="V285">
        <f>IF(tbl_Customers[[#This Row],[churn]] = "yes", 1, 0)</f>
        <v>1</v>
      </c>
      <c r="W285" t="str">
        <f>IF(tbl_Customers[[#This Row],[number_customer_service_calls]] &lt;= 1, "0-1 Calls", IF(tbl_Customers[[#This Row],[number_customer_service_calls]] &lt;= 3, "2-3 Calls", IF(tbl_Customers[[#This Row],[number_customer_service_calls]] &lt;=5, "4-5 Calls", "6+ Calls")))</f>
        <v>0-1 Calls</v>
      </c>
      <c r="X285" t="str">
        <f>IF(tbl_Customers[[#This Row],[account_length]] &lt;= 50, "0-50", IF(tbl_Customers[[#This Row],[account_length]] &lt;=100, "51-100", IF(tbl_Customers[[#This Row],[account_length]] &lt;= 150, "101-150", "151+")))</f>
        <v>51-100</v>
      </c>
      <c r="Y285" t="str">
        <f>IF(tbl_Customers[[#This Row],[total_intl_charge]] &lt;= 3, "Low Charges", "High Charges")</f>
        <v>Low Charges</v>
      </c>
      <c r="Z285" t="str">
        <f>IF(tbl_Customers[[#This Row],[total_eve_calls]]&lt;=80,"Low Calls",
IF(tbl_Customers[[#This Row],[total_eve_calls]]&lt;=120,"Medium Calls","High Calls"))</f>
        <v>Low Calls</v>
      </c>
      <c r="AA285" t="str">
        <f>IF(tbl_Customers[[#This Row],[total_eve_charge]]&lt;=15,"Low Charges",
IF(tbl_Customers[[#This Row],[total_eve_charge]]&lt;=20,"Medium Charges","High Charges"))</f>
        <v>Medium Charges</v>
      </c>
      <c r="AB2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5" t="str">
        <f>IF(tbl_Customers[[#This Row],[number_vmail_messages]] = 0, "No Usage", IF(tbl_Customers[[#This Row],[number_vmail_messages]] &lt;= 20, "Low Usage", IF(tbl_Customers[[#This Row],[number_vmail_messages]] &lt;= 40, "Medium Usgae", "High Usage")))</f>
        <v>No Usage</v>
      </c>
      <c r="AD285" t="str">
        <f>IF(tbl_Customers[[#This Row],[total_day_minutes]]&lt;=150,"Low Usage", IF(tbl_Customers[[#This Row],[total_day_minutes]]&lt;=200,"Medium Usage", IF(tbl_Customers[[#This Row],[total_day_minutes]]&lt;=250,"High Usage","Very High Usage")))</f>
        <v>High Usage</v>
      </c>
      <c r="AE285" t="str">
        <f>IF(tbl_Customers[[#This Row],[total_intl_calls]]&lt;=5,"Low Calls", IF(tbl_Customers[[#This Row],[total_intl_calls]]&lt;=10, "Medium Calls", "High Calls"))</f>
        <v>Low Calls</v>
      </c>
      <c r="AF2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5" s="36" t="str">
        <f>IF(tbl_Customers[[#This Row],[Churn_Risk_Score]]&gt;=10,"High Risk", IF(tbl_Customers[[#This Row],[Churn_Risk_Score]]&gt;=5,"Medium Risk","Low Risk"))</f>
        <v>Low Risk</v>
      </c>
    </row>
    <row r="286" spans="1:33" x14ac:dyDescent="0.35">
      <c r="A286">
        <v>285</v>
      </c>
      <c r="B286" t="s">
        <v>72</v>
      </c>
      <c r="C286">
        <v>44</v>
      </c>
      <c r="D286" t="s">
        <v>21</v>
      </c>
      <c r="E286" t="s">
        <v>22</v>
      </c>
      <c r="F286" t="s">
        <v>23</v>
      </c>
      <c r="G286">
        <v>34</v>
      </c>
      <c r="H286">
        <v>221.8</v>
      </c>
      <c r="I286">
        <v>105</v>
      </c>
      <c r="J286">
        <v>37.71</v>
      </c>
      <c r="K286">
        <v>161.69999999999999</v>
      </c>
      <c r="L286">
        <v>85</v>
      </c>
      <c r="M286">
        <v>13.74</v>
      </c>
      <c r="N286">
        <v>227.7</v>
      </c>
      <c r="O286">
        <v>62</v>
      </c>
      <c r="P286">
        <v>10.25</v>
      </c>
      <c r="Q286">
        <v>14</v>
      </c>
      <c r="R286">
        <v>7</v>
      </c>
      <c r="S286">
        <v>3.78</v>
      </c>
      <c r="T286">
        <v>0</v>
      </c>
      <c r="U286" t="s">
        <v>22</v>
      </c>
      <c r="V286">
        <f>IF(tbl_Customers[[#This Row],[churn]] = "yes", 1, 0)</f>
        <v>0</v>
      </c>
      <c r="W286" t="str">
        <f>IF(tbl_Customers[[#This Row],[number_customer_service_calls]] &lt;= 1, "0-1 Calls", IF(tbl_Customers[[#This Row],[number_customer_service_calls]] &lt;= 3, "2-3 Calls", IF(tbl_Customers[[#This Row],[number_customer_service_calls]] &lt;=5, "4-5 Calls", "6+ Calls")))</f>
        <v>0-1 Calls</v>
      </c>
      <c r="X286" t="str">
        <f>IF(tbl_Customers[[#This Row],[account_length]] &lt;= 50, "0-50", IF(tbl_Customers[[#This Row],[account_length]] &lt;=100, "51-100", IF(tbl_Customers[[#This Row],[account_length]] &lt;= 150, "101-150", "151+")))</f>
        <v>0-50</v>
      </c>
      <c r="Y286" t="str">
        <f>IF(tbl_Customers[[#This Row],[total_intl_charge]] &lt;= 3, "Low Charges", "High Charges")</f>
        <v>High Charges</v>
      </c>
      <c r="Z286" t="str">
        <f>IF(tbl_Customers[[#This Row],[total_eve_calls]]&lt;=80,"Low Calls",
IF(tbl_Customers[[#This Row],[total_eve_calls]]&lt;=120,"Medium Calls","High Calls"))</f>
        <v>Medium Calls</v>
      </c>
      <c r="AA286" t="str">
        <f>IF(tbl_Customers[[#This Row],[total_eve_charge]]&lt;=15,"Low Charges",
IF(tbl_Customers[[#This Row],[total_eve_charge]]&lt;=20,"Medium Charges","High Charges"))</f>
        <v>Low Charges</v>
      </c>
      <c r="AB2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 t="str">
        <f>IF(tbl_Customers[[#This Row],[number_vmail_messages]] = 0, "No Usage", IF(tbl_Customers[[#This Row],[number_vmail_messages]] &lt;= 20, "Low Usage", IF(tbl_Customers[[#This Row],[number_vmail_messages]] &lt;= 40, "Medium Usgae", "High Usage")))</f>
        <v>Medium Usgae</v>
      </c>
      <c r="AD286" t="str">
        <f>IF(tbl_Customers[[#This Row],[total_day_minutes]]&lt;=150,"Low Usage", IF(tbl_Customers[[#This Row],[total_day_minutes]]&lt;=200,"Medium Usage", IF(tbl_Customers[[#This Row],[total_day_minutes]]&lt;=250,"High Usage","Very High Usage")))</f>
        <v>High Usage</v>
      </c>
      <c r="AE286" t="str">
        <f>IF(tbl_Customers[[#This Row],[total_intl_calls]]&lt;=5,"Low Calls", IF(tbl_Customers[[#This Row],[total_intl_calls]]&lt;=10, "Medium Calls", "High Calls"))</f>
        <v>Medium Calls</v>
      </c>
      <c r="AF2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6" s="36" t="str">
        <f>IF(tbl_Customers[[#This Row],[Churn_Risk_Score]]&gt;=10,"High Risk", IF(tbl_Customers[[#This Row],[Churn_Risk_Score]]&gt;=5,"Medium Risk","Low Risk"))</f>
        <v>Low Risk</v>
      </c>
    </row>
    <row r="287" spans="1:33" x14ac:dyDescent="0.35">
      <c r="A287">
        <v>286</v>
      </c>
      <c r="B287" t="s">
        <v>32</v>
      </c>
      <c r="C287">
        <v>98</v>
      </c>
      <c r="D287" t="s">
        <v>25</v>
      </c>
      <c r="E287" t="s">
        <v>22</v>
      </c>
      <c r="F287" t="s">
        <v>23</v>
      </c>
      <c r="G287">
        <v>21</v>
      </c>
      <c r="H287">
        <v>64.599999999999994</v>
      </c>
      <c r="I287">
        <v>98</v>
      </c>
      <c r="J287">
        <v>10.98</v>
      </c>
      <c r="K287">
        <v>176.1</v>
      </c>
      <c r="L287">
        <v>86</v>
      </c>
      <c r="M287">
        <v>14.97</v>
      </c>
      <c r="N287">
        <v>244.8</v>
      </c>
      <c r="O287">
        <v>84</v>
      </c>
      <c r="P287">
        <v>11.02</v>
      </c>
      <c r="Q287">
        <v>0</v>
      </c>
      <c r="R287">
        <v>0</v>
      </c>
      <c r="S287">
        <v>0</v>
      </c>
      <c r="T287">
        <v>2</v>
      </c>
      <c r="U287" t="s">
        <v>22</v>
      </c>
      <c r="V287">
        <f>IF(tbl_Customers[[#This Row],[churn]] = "yes", 1, 0)</f>
        <v>0</v>
      </c>
      <c r="W287" t="str">
        <f>IF(tbl_Customers[[#This Row],[number_customer_service_calls]] &lt;= 1, "0-1 Calls", IF(tbl_Customers[[#This Row],[number_customer_service_calls]] &lt;= 3, "2-3 Calls", IF(tbl_Customers[[#This Row],[number_customer_service_calls]] &lt;=5, "4-5 Calls", "6+ Calls")))</f>
        <v>2-3 Calls</v>
      </c>
      <c r="X287" t="str">
        <f>IF(tbl_Customers[[#This Row],[account_length]] &lt;= 50, "0-50", IF(tbl_Customers[[#This Row],[account_length]] &lt;=100, "51-100", IF(tbl_Customers[[#This Row],[account_length]] &lt;= 150, "101-150", "151+")))</f>
        <v>51-100</v>
      </c>
      <c r="Y287" t="str">
        <f>IF(tbl_Customers[[#This Row],[total_intl_charge]] &lt;= 3, "Low Charges", "High Charges")</f>
        <v>Low Charges</v>
      </c>
      <c r="Z287" t="str">
        <f>IF(tbl_Customers[[#This Row],[total_eve_calls]]&lt;=80,"Low Calls",
IF(tbl_Customers[[#This Row],[total_eve_calls]]&lt;=120,"Medium Calls","High Calls"))</f>
        <v>Medium Calls</v>
      </c>
      <c r="AA287" t="str">
        <f>IF(tbl_Customers[[#This Row],[total_eve_charge]]&lt;=15,"Low Charges",
IF(tbl_Customers[[#This Row],[total_eve_charge]]&lt;=20,"Medium Charges","High Charges"))</f>
        <v>Low Charges</v>
      </c>
      <c r="AB2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7" t="str">
        <f>IF(tbl_Customers[[#This Row],[number_vmail_messages]] = 0, "No Usage", IF(tbl_Customers[[#This Row],[number_vmail_messages]] &lt;= 20, "Low Usage", IF(tbl_Customers[[#This Row],[number_vmail_messages]] &lt;= 40, "Medium Usgae", "High Usage")))</f>
        <v>Medium Usgae</v>
      </c>
      <c r="AD287" t="str">
        <f>IF(tbl_Customers[[#This Row],[total_day_minutes]]&lt;=150,"Low Usage", IF(tbl_Customers[[#This Row],[total_day_minutes]]&lt;=200,"Medium Usage", IF(tbl_Customers[[#This Row],[total_day_minutes]]&lt;=250,"High Usage","Very High Usage")))</f>
        <v>Low Usage</v>
      </c>
      <c r="AE287" t="str">
        <f>IF(tbl_Customers[[#This Row],[total_intl_calls]]&lt;=5,"Low Calls", IF(tbl_Customers[[#This Row],[total_intl_calls]]&lt;=10, "Medium Calls", "High Calls"))</f>
        <v>Low Calls</v>
      </c>
      <c r="AF2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7" s="36" t="str">
        <f>IF(tbl_Customers[[#This Row],[Churn_Risk_Score]]&gt;=10,"High Risk", IF(tbl_Customers[[#This Row],[Churn_Risk_Score]]&gt;=5,"Medium Risk","Low Risk"))</f>
        <v>Low Risk</v>
      </c>
    </row>
    <row r="288" spans="1:33" x14ac:dyDescent="0.35">
      <c r="A288">
        <v>287</v>
      </c>
      <c r="B288" t="s">
        <v>43</v>
      </c>
      <c r="C288">
        <v>64</v>
      </c>
      <c r="D288" t="s">
        <v>28</v>
      </c>
      <c r="E288" t="s">
        <v>22</v>
      </c>
      <c r="F288" t="s">
        <v>23</v>
      </c>
      <c r="G288">
        <v>37</v>
      </c>
      <c r="H288">
        <v>154.6</v>
      </c>
      <c r="I288">
        <v>92</v>
      </c>
      <c r="J288">
        <v>26.28</v>
      </c>
      <c r="K288">
        <v>83.4</v>
      </c>
      <c r="L288">
        <v>103</v>
      </c>
      <c r="M288">
        <v>7.09</v>
      </c>
      <c r="N288">
        <v>165.9</v>
      </c>
      <c r="O288">
        <v>99</v>
      </c>
      <c r="P288">
        <v>7.47</v>
      </c>
      <c r="Q288">
        <v>13.3</v>
      </c>
      <c r="R288">
        <v>3</v>
      </c>
      <c r="S288">
        <v>3.59</v>
      </c>
      <c r="T288">
        <v>1</v>
      </c>
      <c r="U288" t="s">
        <v>22</v>
      </c>
      <c r="V288">
        <f>IF(tbl_Customers[[#This Row],[churn]] = "yes", 1, 0)</f>
        <v>0</v>
      </c>
      <c r="W288" t="str">
        <f>IF(tbl_Customers[[#This Row],[number_customer_service_calls]] &lt;= 1, "0-1 Calls", IF(tbl_Customers[[#This Row],[number_customer_service_calls]] &lt;= 3, "2-3 Calls", IF(tbl_Customers[[#This Row],[number_customer_service_calls]] &lt;=5, "4-5 Calls", "6+ Calls")))</f>
        <v>0-1 Calls</v>
      </c>
      <c r="X288" t="str">
        <f>IF(tbl_Customers[[#This Row],[account_length]] &lt;= 50, "0-50", IF(tbl_Customers[[#This Row],[account_length]] &lt;=100, "51-100", IF(tbl_Customers[[#This Row],[account_length]] &lt;= 150, "101-150", "151+")))</f>
        <v>51-100</v>
      </c>
      <c r="Y288" t="str">
        <f>IF(tbl_Customers[[#This Row],[total_intl_charge]] &lt;= 3, "Low Charges", "High Charges")</f>
        <v>High Charges</v>
      </c>
      <c r="Z288" t="str">
        <f>IF(tbl_Customers[[#This Row],[total_eve_calls]]&lt;=80,"Low Calls",
IF(tbl_Customers[[#This Row],[total_eve_calls]]&lt;=120,"Medium Calls","High Calls"))</f>
        <v>Medium Calls</v>
      </c>
      <c r="AA288" t="str">
        <f>IF(tbl_Customers[[#This Row],[total_eve_charge]]&lt;=15,"Low Charges",
IF(tbl_Customers[[#This Row],[total_eve_charge]]&lt;=20,"Medium Charges","High Charges"))</f>
        <v>Low Charges</v>
      </c>
      <c r="AB2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8" t="str">
        <f>IF(tbl_Customers[[#This Row],[number_vmail_messages]] = 0, "No Usage", IF(tbl_Customers[[#This Row],[number_vmail_messages]] &lt;= 20, "Low Usage", IF(tbl_Customers[[#This Row],[number_vmail_messages]] &lt;= 40, "Medium Usgae", "High Usage")))</f>
        <v>Medium Usgae</v>
      </c>
      <c r="AD288" t="str">
        <f>IF(tbl_Customers[[#This Row],[total_day_minutes]]&lt;=150,"Low Usage", IF(tbl_Customers[[#This Row],[total_day_minutes]]&lt;=200,"Medium Usage", IF(tbl_Customers[[#This Row],[total_day_minutes]]&lt;=250,"High Usage","Very High Usage")))</f>
        <v>Medium Usage</v>
      </c>
      <c r="AE288" t="str">
        <f>IF(tbl_Customers[[#This Row],[total_intl_calls]]&lt;=5,"Low Calls", IF(tbl_Customers[[#This Row],[total_intl_calls]]&lt;=10, "Medium Calls", "High Calls"))</f>
        <v>Low Calls</v>
      </c>
      <c r="AF2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8" s="36" t="str">
        <f>IF(tbl_Customers[[#This Row],[Churn_Risk_Score]]&gt;=10,"High Risk", IF(tbl_Customers[[#This Row],[Churn_Risk_Score]]&gt;=5,"Medium Risk","Low Risk"))</f>
        <v>Low Risk</v>
      </c>
    </row>
    <row r="289" spans="1:33" x14ac:dyDescent="0.35">
      <c r="A289">
        <v>288</v>
      </c>
      <c r="B289" t="s">
        <v>38</v>
      </c>
      <c r="C289">
        <v>141</v>
      </c>
      <c r="D289" t="s">
        <v>21</v>
      </c>
      <c r="E289" t="s">
        <v>22</v>
      </c>
      <c r="F289" t="s">
        <v>22</v>
      </c>
      <c r="G289">
        <v>0</v>
      </c>
      <c r="H289">
        <v>260.2</v>
      </c>
      <c r="I289">
        <v>131</v>
      </c>
      <c r="J289">
        <v>44.23</v>
      </c>
      <c r="K289">
        <v>179.2</v>
      </c>
      <c r="L289">
        <v>120</v>
      </c>
      <c r="M289">
        <v>15.23</v>
      </c>
      <c r="N289">
        <v>135</v>
      </c>
      <c r="O289">
        <v>119</v>
      </c>
      <c r="P289">
        <v>6.08</v>
      </c>
      <c r="Q289">
        <v>7.2</v>
      </c>
      <c r="R289">
        <v>8</v>
      </c>
      <c r="S289">
        <v>1.94</v>
      </c>
      <c r="T289">
        <v>3</v>
      </c>
      <c r="U289" t="s">
        <v>22</v>
      </c>
      <c r="V289">
        <f>IF(tbl_Customers[[#This Row],[churn]] = "yes", 1, 0)</f>
        <v>0</v>
      </c>
      <c r="W289" t="str">
        <f>IF(tbl_Customers[[#This Row],[number_customer_service_calls]] &lt;= 1, "0-1 Calls", IF(tbl_Customers[[#This Row],[number_customer_service_calls]] &lt;= 3, "2-3 Calls", IF(tbl_Customers[[#This Row],[number_customer_service_calls]] &lt;=5, "4-5 Calls", "6+ Calls")))</f>
        <v>2-3 Calls</v>
      </c>
      <c r="X289" t="str">
        <f>IF(tbl_Customers[[#This Row],[account_length]] &lt;= 50, "0-50", IF(tbl_Customers[[#This Row],[account_length]] &lt;=100, "51-100", IF(tbl_Customers[[#This Row],[account_length]] &lt;= 150, "101-150", "151+")))</f>
        <v>101-150</v>
      </c>
      <c r="Y289" t="str">
        <f>IF(tbl_Customers[[#This Row],[total_intl_charge]] &lt;= 3, "Low Charges", "High Charges")</f>
        <v>Low Charges</v>
      </c>
      <c r="Z289" t="str">
        <f>IF(tbl_Customers[[#This Row],[total_eve_calls]]&lt;=80,"Low Calls",
IF(tbl_Customers[[#This Row],[total_eve_calls]]&lt;=120,"Medium Calls","High Calls"))</f>
        <v>Medium Calls</v>
      </c>
      <c r="AA289" t="str">
        <f>IF(tbl_Customers[[#This Row],[total_eve_charge]]&lt;=15,"Low Charges",
IF(tbl_Customers[[#This Row],[total_eve_charge]]&lt;=20,"Medium Charges","High Charges"))</f>
        <v>Medium Charges</v>
      </c>
      <c r="AB2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9" t="str">
        <f>IF(tbl_Customers[[#This Row],[number_vmail_messages]] = 0, "No Usage", IF(tbl_Customers[[#This Row],[number_vmail_messages]] &lt;= 20, "Low Usage", IF(tbl_Customers[[#This Row],[number_vmail_messages]] &lt;= 40, "Medium Usgae", "High Usage")))</f>
        <v>No Usage</v>
      </c>
      <c r="AD289" t="str">
        <f>IF(tbl_Customers[[#This Row],[total_day_minutes]]&lt;=150,"Low Usage", IF(tbl_Customers[[#This Row],[total_day_minutes]]&lt;=200,"Medium Usage", IF(tbl_Customers[[#This Row],[total_day_minutes]]&lt;=250,"High Usage","Very High Usage")))</f>
        <v>Very High Usage</v>
      </c>
      <c r="AE289" t="str">
        <f>IF(tbl_Customers[[#This Row],[total_intl_calls]]&lt;=5,"Low Calls", IF(tbl_Customers[[#This Row],[total_intl_calls]]&lt;=10, "Medium Calls", "High Calls"))</f>
        <v>Medium Calls</v>
      </c>
      <c r="AF2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89" s="36" t="str">
        <f>IF(tbl_Customers[[#This Row],[Churn_Risk_Score]]&gt;=10,"High Risk", IF(tbl_Customers[[#This Row],[Churn_Risk_Score]]&gt;=5,"Medium Risk","Low Risk"))</f>
        <v>Medium Risk</v>
      </c>
    </row>
    <row r="290" spans="1:33" x14ac:dyDescent="0.35">
      <c r="A290">
        <v>289</v>
      </c>
      <c r="B290" t="s">
        <v>51</v>
      </c>
      <c r="C290">
        <v>81</v>
      </c>
      <c r="D290" t="s">
        <v>21</v>
      </c>
      <c r="E290" t="s">
        <v>22</v>
      </c>
      <c r="F290" t="s">
        <v>23</v>
      </c>
      <c r="G290">
        <v>33</v>
      </c>
      <c r="H290">
        <v>161.6</v>
      </c>
      <c r="I290">
        <v>117</v>
      </c>
      <c r="J290">
        <v>27.47</v>
      </c>
      <c r="K290">
        <v>123</v>
      </c>
      <c r="L290">
        <v>90</v>
      </c>
      <c r="M290">
        <v>10.46</v>
      </c>
      <c r="N290">
        <v>261.3</v>
      </c>
      <c r="O290">
        <v>101</v>
      </c>
      <c r="P290">
        <v>11.76</v>
      </c>
      <c r="Q290">
        <v>12.2</v>
      </c>
      <c r="R290">
        <v>5</v>
      </c>
      <c r="S290">
        <v>3.29</v>
      </c>
      <c r="T290">
        <v>1</v>
      </c>
      <c r="U290" t="s">
        <v>22</v>
      </c>
      <c r="V290">
        <f>IF(tbl_Customers[[#This Row],[churn]] = "yes", 1, 0)</f>
        <v>0</v>
      </c>
      <c r="W290" t="str">
        <f>IF(tbl_Customers[[#This Row],[number_customer_service_calls]] &lt;= 1, "0-1 Calls", IF(tbl_Customers[[#This Row],[number_customer_service_calls]] &lt;= 3, "2-3 Calls", IF(tbl_Customers[[#This Row],[number_customer_service_calls]] &lt;=5, "4-5 Calls", "6+ Calls")))</f>
        <v>0-1 Calls</v>
      </c>
      <c r="X290" t="str">
        <f>IF(tbl_Customers[[#This Row],[account_length]] &lt;= 50, "0-50", IF(tbl_Customers[[#This Row],[account_length]] &lt;=100, "51-100", IF(tbl_Customers[[#This Row],[account_length]] &lt;= 150, "101-150", "151+")))</f>
        <v>51-100</v>
      </c>
      <c r="Y290" t="str">
        <f>IF(tbl_Customers[[#This Row],[total_intl_charge]] &lt;= 3, "Low Charges", "High Charges")</f>
        <v>High Charges</v>
      </c>
      <c r="Z290" t="str">
        <f>IF(tbl_Customers[[#This Row],[total_eve_calls]]&lt;=80,"Low Calls",
IF(tbl_Customers[[#This Row],[total_eve_calls]]&lt;=120,"Medium Calls","High Calls"))</f>
        <v>Medium Calls</v>
      </c>
      <c r="AA290" t="str">
        <f>IF(tbl_Customers[[#This Row],[total_eve_charge]]&lt;=15,"Low Charges",
IF(tbl_Customers[[#This Row],[total_eve_charge]]&lt;=20,"Medium Charges","High Charges"))</f>
        <v>Low Charges</v>
      </c>
      <c r="AB2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0" t="str">
        <f>IF(tbl_Customers[[#This Row],[number_vmail_messages]] = 0, "No Usage", IF(tbl_Customers[[#This Row],[number_vmail_messages]] &lt;= 20, "Low Usage", IF(tbl_Customers[[#This Row],[number_vmail_messages]] &lt;= 40, "Medium Usgae", "High Usage")))</f>
        <v>Medium Usgae</v>
      </c>
      <c r="AD290" t="str">
        <f>IF(tbl_Customers[[#This Row],[total_day_minutes]]&lt;=150,"Low Usage", IF(tbl_Customers[[#This Row],[total_day_minutes]]&lt;=200,"Medium Usage", IF(tbl_Customers[[#This Row],[total_day_minutes]]&lt;=250,"High Usage","Very High Usage")))</f>
        <v>Medium Usage</v>
      </c>
      <c r="AE290" t="str">
        <f>IF(tbl_Customers[[#This Row],[total_intl_calls]]&lt;=5,"Low Calls", IF(tbl_Customers[[#This Row],[total_intl_calls]]&lt;=10, "Medium Calls", "High Calls"))</f>
        <v>Low Calls</v>
      </c>
      <c r="AF2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0" s="36" t="str">
        <f>IF(tbl_Customers[[#This Row],[Churn_Risk_Score]]&gt;=10,"High Risk", IF(tbl_Customers[[#This Row],[Churn_Risk_Score]]&gt;=5,"Medium Risk","Low Risk"))</f>
        <v>Low Risk</v>
      </c>
    </row>
    <row r="291" spans="1:33" x14ac:dyDescent="0.35">
      <c r="A291">
        <v>290</v>
      </c>
      <c r="B291" t="s">
        <v>64</v>
      </c>
      <c r="C291">
        <v>162</v>
      </c>
      <c r="D291" t="s">
        <v>28</v>
      </c>
      <c r="E291" t="s">
        <v>22</v>
      </c>
      <c r="F291" t="s">
        <v>22</v>
      </c>
      <c r="G291">
        <v>0</v>
      </c>
      <c r="H291">
        <v>220.6</v>
      </c>
      <c r="I291">
        <v>117</v>
      </c>
      <c r="J291">
        <v>37.5</v>
      </c>
      <c r="K291">
        <v>155.19999999999999</v>
      </c>
      <c r="L291">
        <v>121</v>
      </c>
      <c r="M291">
        <v>13.19</v>
      </c>
      <c r="N291">
        <v>186.7</v>
      </c>
      <c r="O291">
        <v>89</v>
      </c>
      <c r="P291">
        <v>8.4</v>
      </c>
      <c r="Q291">
        <v>10.5</v>
      </c>
      <c r="R291">
        <v>11</v>
      </c>
      <c r="S291">
        <v>2.84</v>
      </c>
      <c r="T291">
        <v>1</v>
      </c>
      <c r="U291" t="s">
        <v>22</v>
      </c>
      <c r="V291">
        <f>IF(tbl_Customers[[#This Row],[churn]] = "yes", 1, 0)</f>
        <v>0</v>
      </c>
      <c r="W291" t="str">
        <f>IF(tbl_Customers[[#This Row],[number_customer_service_calls]] &lt;= 1, "0-1 Calls", IF(tbl_Customers[[#This Row],[number_customer_service_calls]] &lt;= 3, "2-3 Calls", IF(tbl_Customers[[#This Row],[number_customer_service_calls]] &lt;=5, "4-5 Calls", "6+ Calls")))</f>
        <v>0-1 Calls</v>
      </c>
      <c r="X291" t="str">
        <f>IF(tbl_Customers[[#This Row],[account_length]] &lt;= 50, "0-50", IF(tbl_Customers[[#This Row],[account_length]] &lt;=100, "51-100", IF(tbl_Customers[[#This Row],[account_length]] &lt;= 150, "101-150", "151+")))</f>
        <v>151+</v>
      </c>
      <c r="Y291" t="str">
        <f>IF(tbl_Customers[[#This Row],[total_intl_charge]] &lt;= 3, "Low Charges", "High Charges")</f>
        <v>Low Charges</v>
      </c>
      <c r="Z291" t="str">
        <f>IF(tbl_Customers[[#This Row],[total_eve_calls]]&lt;=80,"Low Calls",
IF(tbl_Customers[[#This Row],[total_eve_calls]]&lt;=120,"Medium Calls","High Calls"))</f>
        <v>High Calls</v>
      </c>
      <c r="AA291" t="str">
        <f>IF(tbl_Customers[[#This Row],[total_eve_charge]]&lt;=15,"Low Charges",
IF(tbl_Customers[[#This Row],[total_eve_charge]]&lt;=20,"Medium Charges","High Charges"))</f>
        <v>Low Charges</v>
      </c>
      <c r="AB2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1" t="str">
        <f>IF(tbl_Customers[[#This Row],[number_vmail_messages]] = 0, "No Usage", IF(tbl_Customers[[#This Row],[number_vmail_messages]] &lt;= 20, "Low Usage", IF(tbl_Customers[[#This Row],[number_vmail_messages]] &lt;= 40, "Medium Usgae", "High Usage")))</f>
        <v>No Usage</v>
      </c>
      <c r="AD291" t="str">
        <f>IF(tbl_Customers[[#This Row],[total_day_minutes]]&lt;=150,"Low Usage", IF(tbl_Customers[[#This Row],[total_day_minutes]]&lt;=200,"Medium Usage", IF(tbl_Customers[[#This Row],[total_day_minutes]]&lt;=250,"High Usage","Very High Usage")))</f>
        <v>High Usage</v>
      </c>
      <c r="AE291" t="str">
        <f>IF(tbl_Customers[[#This Row],[total_intl_calls]]&lt;=5,"Low Calls", IF(tbl_Customers[[#This Row],[total_intl_calls]]&lt;=10, "Medium Calls", "High Calls"))</f>
        <v>High Calls</v>
      </c>
      <c r="AF2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1" s="36" t="str">
        <f>IF(tbl_Customers[[#This Row],[Churn_Risk_Score]]&gt;=10,"High Risk", IF(tbl_Customers[[#This Row],[Churn_Risk_Score]]&gt;=5,"Medium Risk","Low Risk"))</f>
        <v>Low Risk</v>
      </c>
    </row>
    <row r="292" spans="1:33" x14ac:dyDescent="0.35">
      <c r="A292">
        <v>291</v>
      </c>
      <c r="B292" t="s">
        <v>42</v>
      </c>
      <c r="C292">
        <v>83</v>
      </c>
      <c r="D292" t="s">
        <v>21</v>
      </c>
      <c r="E292" t="s">
        <v>22</v>
      </c>
      <c r="F292" t="s">
        <v>23</v>
      </c>
      <c r="G292">
        <v>41</v>
      </c>
      <c r="H292">
        <v>155.9</v>
      </c>
      <c r="I292">
        <v>122</v>
      </c>
      <c r="J292">
        <v>26.5</v>
      </c>
      <c r="K292">
        <v>162.30000000000001</v>
      </c>
      <c r="L292">
        <v>107</v>
      </c>
      <c r="M292">
        <v>13.8</v>
      </c>
      <c r="N292">
        <v>127.6</v>
      </c>
      <c r="O292">
        <v>105</v>
      </c>
      <c r="P292">
        <v>5.74</v>
      </c>
      <c r="Q292">
        <v>13.1</v>
      </c>
      <c r="R292">
        <v>5</v>
      </c>
      <c r="S292">
        <v>3.54</v>
      </c>
      <c r="T292">
        <v>3</v>
      </c>
      <c r="U292" t="s">
        <v>22</v>
      </c>
      <c r="V292">
        <f>IF(tbl_Customers[[#This Row],[churn]] = "yes", 1, 0)</f>
        <v>0</v>
      </c>
      <c r="W292" t="str">
        <f>IF(tbl_Customers[[#This Row],[number_customer_service_calls]] &lt;= 1, "0-1 Calls", IF(tbl_Customers[[#This Row],[number_customer_service_calls]] &lt;= 3, "2-3 Calls", IF(tbl_Customers[[#This Row],[number_customer_service_calls]] &lt;=5, "4-5 Calls", "6+ Calls")))</f>
        <v>2-3 Calls</v>
      </c>
      <c r="X292" t="str">
        <f>IF(tbl_Customers[[#This Row],[account_length]] &lt;= 50, "0-50", IF(tbl_Customers[[#This Row],[account_length]] &lt;=100, "51-100", IF(tbl_Customers[[#This Row],[account_length]] &lt;= 150, "101-150", "151+")))</f>
        <v>51-100</v>
      </c>
      <c r="Y292" t="str">
        <f>IF(tbl_Customers[[#This Row],[total_intl_charge]] &lt;= 3, "Low Charges", "High Charges")</f>
        <v>High Charges</v>
      </c>
      <c r="Z292" t="str">
        <f>IF(tbl_Customers[[#This Row],[total_eve_calls]]&lt;=80,"Low Calls",
IF(tbl_Customers[[#This Row],[total_eve_calls]]&lt;=120,"Medium Calls","High Calls"))</f>
        <v>Medium Calls</v>
      </c>
      <c r="AA292" t="str">
        <f>IF(tbl_Customers[[#This Row],[total_eve_charge]]&lt;=15,"Low Charges",
IF(tbl_Customers[[#This Row],[total_eve_charge]]&lt;=20,"Medium Charges","High Charges"))</f>
        <v>Low Charges</v>
      </c>
      <c r="AB2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2" t="str">
        <f>IF(tbl_Customers[[#This Row],[number_vmail_messages]] = 0, "No Usage", IF(tbl_Customers[[#This Row],[number_vmail_messages]] &lt;= 20, "Low Usage", IF(tbl_Customers[[#This Row],[number_vmail_messages]] &lt;= 40, "Medium Usgae", "High Usage")))</f>
        <v>High Usage</v>
      </c>
      <c r="AD292" t="str">
        <f>IF(tbl_Customers[[#This Row],[total_day_minutes]]&lt;=150,"Low Usage", IF(tbl_Customers[[#This Row],[total_day_minutes]]&lt;=200,"Medium Usage", IF(tbl_Customers[[#This Row],[total_day_minutes]]&lt;=250,"High Usage","Very High Usage")))</f>
        <v>Medium Usage</v>
      </c>
      <c r="AE292" t="str">
        <f>IF(tbl_Customers[[#This Row],[total_intl_calls]]&lt;=5,"Low Calls", IF(tbl_Customers[[#This Row],[total_intl_calls]]&lt;=10, "Medium Calls", "High Calls"))</f>
        <v>Low Calls</v>
      </c>
      <c r="AF2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2" s="36" t="str">
        <f>IF(tbl_Customers[[#This Row],[Churn_Risk_Score]]&gt;=10,"High Risk", IF(tbl_Customers[[#This Row],[Churn_Risk_Score]]&gt;=5,"Medium Risk","Low Risk"))</f>
        <v>Low Risk</v>
      </c>
    </row>
    <row r="293" spans="1:33" x14ac:dyDescent="0.35">
      <c r="A293">
        <v>292</v>
      </c>
      <c r="B293" t="s">
        <v>47</v>
      </c>
      <c r="C293">
        <v>59</v>
      </c>
      <c r="D293" t="s">
        <v>28</v>
      </c>
      <c r="E293" t="s">
        <v>22</v>
      </c>
      <c r="F293" t="s">
        <v>22</v>
      </c>
      <c r="G293">
        <v>0</v>
      </c>
      <c r="H293">
        <v>182.5</v>
      </c>
      <c r="I293">
        <v>104</v>
      </c>
      <c r="J293">
        <v>31.03</v>
      </c>
      <c r="K293">
        <v>204.7</v>
      </c>
      <c r="L293">
        <v>95</v>
      </c>
      <c r="M293">
        <v>17.399999999999999</v>
      </c>
      <c r="N293">
        <v>229.9</v>
      </c>
      <c r="O293">
        <v>100</v>
      </c>
      <c r="P293">
        <v>10.35</v>
      </c>
      <c r="Q293">
        <v>11.3</v>
      </c>
      <c r="R293">
        <v>8</v>
      </c>
      <c r="S293">
        <v>3.05</v>
      </c>
      <c r="T293">
        <v>4</v>
      </c>
      <c r="U293" t="s">
        <v>22</v>
      </c>
      <c r="V293">
        <f>IF(tbl_Customers[[#This Row],[churn]] = "yes", 1, 0)</f>
        <v>0</v>
      </c>
      <c r="W293" t="str">
        <f>IF(tbl_Customers[[#This Row],[number_customer_service_calls]] &lt;= 1, "0-1 Calls", IF(tbl_Customers[[#This Row],[number_customer_service_calls]] &lt;= 3, "2-3 Calls", IF(tbl_Customers[[#This Row],[number_customer_service_calls]] &lt;=5, "4-5 Calls", "6+ Calls")))</f>
        <v>4-5 Calls</v>
      </c>
      <c r="X293" t="str">
        <f>IF(tbl_Customers[[#This Row],[account_length]] &lt;= 50, "0-50", IF(tbl_Customers[[#This Row],[account_length]] &lt;=100, "51-100", IF(tbl_Customers[[#This Row],[account_length]] &lt;= 150, "101-150", "151+")))</f>
        <v>51-100</v>
      </c>
      <c r="Y293" t="str">
        <f>IF(tbl_Customers[[#This Row],[total_intl_charge]] &lt;= 3, "Low Charges", "High Charges")</f>
        <v>High Charges</v>
      </c>
      <c r="Z293" t="str">
        <f>IF(tbl_Customers[[#This Row],[total_eve_calls]]&lt;=80,"Low Calls",
IF(tbl_Customers[[#This Row],[total_eve_calls]]&lt;=120,"Medium Calls","High Calls"))</f>
        <v>Medium Calls</v>
      </c>
      <c r="AA293" t="str">
        <f>IF(tbl_Customers[[#This Row],[total_eve_charge]]&lt;=15,"Low Charges",
IF(tbl_Customers[[#This Row],[total_eve_charge]]&lt;=20,"Medium Charges","High Charges"))</f>
        <v>Medium Charges</v>
      </c>
      <c r="AB2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3" t="str">
        <f>IF(tbl_Customers[[#This Row],[number_vmail_messages]] = 0, "No Usage", IF(tbl_Customers[[#This Row],[number_vmail_messages]] &lt;= 20, "Low Usage", IF(tbl_Customers[[#This Row],[number_vmail_messages]] &lt;= 40, "Medium Usgae", "High Usage")))</f>
        <v>No Usage</v>
      </c>
      <c r="AD293" t="str">
        <f>IF(tbl_Customers[[#This Row],[total_day_minutes]]&lt;=150,"Low Usage", IF(tbl_Customers[[#This Row],[total_day_minutes]]&lt;=200,"Medium Usage", IF(tbl_Customers[[#This Row],[total_day_minutes]]&lt;=250,"High Usage","Very High Usage")))</f>
        <v>Medium Usage</v>
      </c>
      <c r="AE293" t="str">
        <f>IF(tbl_Customers[[#This Row],[total_intl_calls]]&lt;=5,"Low Calls", IF(tbl_Customers[[#This Row],[total_intl_calls]]&lt;=10, "Medium Calls", "High Calls"))</f>
        <v>Medium Calls</v>
      </c>
      <c r="AF2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3" s="36" t="str">
        <f>IF(tbl_Customers[[#This Row],[Churn_Risk_Score]]&gt;=10,"High Risk", IF(tbl_Customers[[#This Row],[Churn_Risk_Score]]&gt;=5,"Medium Risk","Low Risk"))</f>
        <v>Medium Risk</v>
      </c>
    </row>
    <row r="294" spans="1:33" x14ac:dyDescent="0.35">
      <c r="A294">
        <v>293</v>
      </c>
      <c r="B294" t="s">
        <v>50</v>
      </c>
      <c r="C294">
        <v>179</v>
      </c>
      <c r="D294" t="s">
        <v>21</v>
      </c>
      <c r="E294" t="s">
        <v>23</v>
      </c>
      <c r="F294" t="s">
        <v>23</v>
      </c>
      <c r="G294">
        <v>38</v>
      </c>
      <c r="H294">
        <v>220.1</v>
      </c>
      <c r="I294">
        <v>78</v>
      </c>
      <c r="J294">
        <v>37.42</v>
      </c>
      <c r="K294">
        <v>234.3</v>
      </c>
      <c r="L294">
        <v>71</v>
      </c>
      <c r="M294">
        <v>19.920000000000002</v>
      </c>
      <c r="N294">
        <v>237.3</v>
      </c>
      <c r="O294">
        <v>85</v>
      </c>
      <c r="P294">
        <v>10.68</v>
      </c>
      <c r="Q294">
        <v>10.1</v>
      </c>
      <c r="R294">
        <v>4</v>
      </c>
      <c r="S294">
        <v>2.73</v>
      </c>
      <c r="T294">
        <v>4</v>
      </c>
      <c r="U294" t="s">
        <v>22</v>
      </c>
      <c r="V294">
        <f>IF(tbl_Customers[[#This Row],[churn]] = "yes", 1, 0)</f>
        <v>0</v>
      </c>
      <c r="W294" t="str">
        <f>IF(tbl_Customers[[#This Row],[number_customer_service_calls]] &lt;= 1, "0-1 Calls", IF(tbl_Customers[[#This Row],[number_customer_service_calls]] &lt;= 3, "2-3 Calls", IF(tbl_Customers[[#This Row],[number_customer_service_calls]] &lt;=5, "4-5 Calls", "6+ Calls")))</f>
        <v>4-5 Calls</v>
      </c>
      <c r="X294" t="str">
        <f>IF(tbl_Customers[[#This Row],[account_length]] &lt;= 50, "0-50", IF(tbl_Customers[[#This Row],[account_length]] &lt;=100, "51-100", IF(tbl_Customers[[#This Row],[account_length]] &lt;= 150, "101-150", "151+")))</f>
        <v>151+</v>
      </c>
      <c r="Y294" t="str">
        <f>IF(tbl_Customers[[#This Row],[total_intl_charge]] &lt;= 3, "Low Charges", "High Charges")</f>
        <v>Low Charges</v>
      </c>
      <c r="Z294" t="str">
        <f>IF(tbl_Customers[[#This Row],[total_eve_calls]]&lt;=80,"Low Calls",
IF(tbl_Customers[[#This Row],[total_eve_calls]]&lt;=120,"Medium Calls","High Calls"))</f>
        <v>Low Calls</v>
      </c>
      <c r="AA294" t="str">
        <f>IF(tbl_Customers[[#This Row],[total_eve_charge]]&lt;=15,"Low Charges",
IF(tbl_Customers[[#This Row],[total_eve_charge]]&lt;=20,"Medium Charges","High Charges"))</f>
        <v>Medium Charges</v>
      </c>
      <c r="AB2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4" t="str">
        <f>IF(tbl_Customers[[#This Row],[number_vmail_messages]] = 0, "No Usage", IF(tbl_Customers[[#This Row],[number_vmail_messages]] &lt;= 20, "Low Usage", IF(tbl_Customers[[#This Row],[number_vmail_messages]] &lt;= 40, "Medium Usgae", "High Usage")))</f>
        <v>Medium Usgae</v>
      </c>
      <c r="AD294" t="str">
        <f>IF(tbl_Customers[[#This Row],[total_day_minutes]]&lt;=150,"Low Usage", IF(tbl_Customers[[#This Row],[total_day_minutes]]&lt;=200,"Medium Usage", IF(tbl_Customers[[#This Row],[total_day_minutes]]&lt;=250,"High Usage","Very High Usage")))</f>
        <v>High Usage</v>
      </c>
      <c r="AE294" t="str">
        <f>IF(tbl_Customers[[#This Row],[total_intl_calls]]&lt;=5,"Low Calls", IF(tbl_Customers[[#This Row],[total_intl_calls]]&lt;=10, "Medium Calls", "High Calls"))</f>
        <v>Low Calls</v>
      </c>
      <c r="AF2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94" s="36" t="str">
        <f>IF(tbl_Customers[[#This Row],[Churn_Risk_Score]]&gt;=10,"High Risk", IF(tbl_Customers[[#This Row],[Churn_Risk_Score]]&gt;=5,"Medium Risk","Low Risk"))</f>
        <v>Medium Risk</v>
      </c>
    </row>
    <row r="295" spans="1:33" x14ac:dyDescent="0.35">
      <c r="A295">
        <v>294</v>
      </c>
      <c r="B295" t="s">
        <v>50</v>
      </c>
      <c r="C295">
        <v>79</v>
      </c>
      <c r="D295" t="s">
        <v>25</v>
      </c>
      <c r="E295" t="s">
        <v>22</v>
      </c>
      <c r="F295" t="s">
        <v>22</v>
      </c>
      <c r="G295">
        <v>0</v>
      </c>
      <c r="H295">
        <v>152.19999999999999</v>
      </c>
      <c r="I295">
        <v>112</v>
      </c>
      <c r="J295">
        <v>25.87</v>
      </c>
      <c r="K295">
        <v>177.2</v>
      </c>
      <c r="L295">
        <v>132</v>
      </c>
      <c r="M295">
        <v>15.06</v>
      </c>
      <c r="N295">
        <v>96.4</v>
      </c>
      <c r="O295">
        <v>87</v>
      </c>
      <c r="P295">
        <v>4.34</v>
      </c>
      <c r="Q295">
        <v>5.3</v>
      </c>
      <c r="R295">
        <v>3</v>
      </c>
      <c r="S295">
        <v>1.43</v>
      </c>
      <c r="T295">
        <v>1</v>
      </c>
      <c r="U295" t="s">
        <v>22</v>
      </c>
      <c r="V295">
        <f>IF(tbl_Customers[[#This Row],[churn]] = "yes", 1, 0)</f>
        <v>0</v>
      </c>
      <c r="W295" t="str">
        <f>IF(tbl_Customers[[#This Row],[number_customer_service_calls]] &lt;= 1, "0-1 Calls", IF(tbl_Customers[[#This Row],[number_customer_service_calls]] &lt;= 3, "2-3 Calls", IF(tbl_Customers[[#This Row],[number_customer_service_calls]] &lt;=5, "4-5 Calls", "6+ Calls")))</f>
        <v>0-1 Calls</v>
      </c>
      <c r="X295" t="str">
        <f>IF(tbl_Customers[[#This Row],[account_length]] &lt;= 50, "0-50", IF(tbl_Customers[[#This Row],[account_length]] &lt;=100, "51-100", IF(tbl_Customers[[#This Row],[account_length]] &lt;= 150, "101-150", "151+")))</f>
        <v>51-100</v>
      </c>
      <c r="Y295" t="str">
        <f>IF(tbl_Customers[[#This Row],[total_intl_charge]] &lt;= 3, "Low Charges", "High Charges")</f>
        <v>Low Charges</v>
      </c>
      <c r="Z295" t="str">
        <f>IF(tbl_Customers[[#This Row],[total_eve_calls]]&lt;=80,"Low Calls",
IF(tbl_Customers[[#This Row],[total_eve_calls]]&lt;=120,"Medium Calls","High Calls"))</f>
        <v>High Calls</v>
      </c>
      <c r="AA295" t="str">
        <f>IF(tbl_Customers[[#This Row],[total_eve_charge]]&lt;=15,"Low Charges",
IF(tbl_Customers[[#This Row],[total_eve_charge]]&lt;=20,"Medium Charges","High Charges"))</f>
        <v>Medium Charges</v>
      </c>
      <c r="AB2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5" t="str">
        <f>IF(tbl_Customers[[#This Row],[number_vmail_messages]] = 0, "No Usage", IF(tbl_Customers[[#This Row],[number_vmail_messages]] &lt;= 20, "Low Usage", IF(tbl_Customers[[#This Row],[number_vmail_messages]] &lt;= 40, "Medium Usgae", "High Usage")))</f>
        <v>No Usage</v>
      </c>
      <c r="AD295" t="str">
        <f>IF(tbl_Customers[[#This Row],[total_day_minutes]]&lt;=150,"Low Usage", IF(tbl_Customers[[#This Row],[total_day_minutes]]&lt;=200,"Medium Usage", IF(tbl_Customers[[#This Row],[total_day_minutes]]&lt;=250,"High Usage","Very High Usage")))</f>
        <v>Medium Usage</v>
      </c>
      <c r="AE295" t="str">
        <f>IF(tbl_Customers[[#This Row],[total_intl_calls]]&lt;=5,"Low Calls", IF(tbl_Customers[[#This Row],[total_intl_calls]]&lt;=10, "Medium Calls", "High Calls"))</f>
        <v>Low Calls</v>
      </c>
      <c r="AF2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5" s="36" t="str">
        <f>IF(tbl_Customers[[#This Row],[Churn_Risk_Score]]&gt;=10,"High Risk", IF(tbl_Customers[[#This Row],[Churn_Risk_Score]]&gt;=5,"Medium Risk","Low Risk"))</f>
        <v>Low Risk</v>
      </c>
    </row>
    <row r="296" spans="1:33" x14ac:dyDescent="0.35">
      <c r="A296">
        <v>295</v>
      </c>
      <c r="B296" t="s">
        <v>47</v>
      </c>
      <c r="C296">
        <v>117</v>
      </c>
      <c r="D296" t="s">
        <v>21</v>
      </c>
      <c r="E296" t="s">
        <v>22</v>
      </c>
      <c r="F296" t="s">
        <v>22</v>
      </c>
      <c r="G296">
        <v>0</v>
      </c>
      <c r="H296">
        <v>181.5</v>
      </c>
      <c r="I296">
        <v>95</v>
      </c>
      <c r="J296">
        <v>30.86</v>
      </c>
      <c r="K296">
        <v>205.1</v>
      </c>
      <c r="L296">
        <v>88</v>
      </c>
      <c r="M296">
        <v>17.43</v>
      </c>
      <c r="N296">
        <v>204</v>
      </c>
      <c r="O296">
        <v>82</v>
      </c>
      <c r="P296">
        <v>9.18</v>
      </c>
      <c r="Q296">
        <v>14.7</v>
      </c>
      <c r="R296">
        <v>9</v>
      </c>
      <c r="S296">
        <v>3.97</v>
      </c>
      <c r="T296">
        <v>2</v>
      </c>
      <c r="U296" t="s">
        <v>22</v>
      </c>
      <c r="V296">
        <f>IF(tbl_Customers[[#This Row],[churn]] = "yes", 1, 0)</f>
        <v>0</v>
      </c>
      <c r="W296" t="str">
        <f>IF(tbl_Customers[[#This Row],[number_customer_service_calls]] &lt;= 1, "0-1 Calls", IF(tbl_Customers[[#This Row],[number_customer_service_calls]] &lt;= 3, "2-3 Calls", IF(tbl_Customers[[#This Row],[number_customer_service_calls]] &lt;=5, "4-5 Calls", "6+ Calls")))</f>
        <v>2-3 Calls</v>
      </c>
      <c r="X296" t="str">
        <f>IF(tbl_Customers[[#This Row],[account_length]] &lt;= 50, "0-50", IF(tbl_Customers[[#This Row],[account_length]] &lt;=100, "51-100", IF(tbl_Customers[[#This Row],[account_length]] &lt;= 150, "101-150", "151+")))</f>
        <v>101-150</v>
      </c>
      <c r="Y296" t="str">
        <f>IF(tbl_Customers[[#This Row],[total_intl_charge]] &lt;= 3, "Low Charges", "High Charges")</f>
        <v>High Charges</v>
      </c>
      <c r="Z296" t="str">
        <f>IF(tbl_Customers[[#This Row],[total_eve_calls]]&lt;=80,"Low Calls",
IF(tbl_Customers[[#This Row],[total_eve_calls]]&lt;=120,"Medium Calls","High Calls"))</f>
        <v>Medium Calls</v>
      </c>
      <c r="AA296" t="str">
        <f>IF(tbl_Customers[[#This Row],[total_eve_charge]]&lt;=15,"Low Charges",
IF(tbl_Customers[[#This Row],[total_eve_charge]]&lt;=20,"Medium Charges","High Charges"))</f>
        <v>Medium Charges</v>
      </c>
      <c r="AB2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6" t="str">
        <f>IF(tbl_Customers[[#This Row],[number_vmail_messages]] = 0, "No Usage", IF(tbl_Customers[[#This Row],[number_vmail_messages]] &lt;= 20, "Low Usage", IF(tbl_Customers[[#This Row],[number_vmail_messages]] &lt;= 40, "Medium Usgae", "High Usage")))</f>
        <v>No Usage</v>
      </c>
      <c r="AD296" t="str">
        <f>IF(tbl_Customers[[#This Row],[total_day_minutes]]&lt;=150,"Low Usage", IF(tbl_Customers[[#This Row],[total_day_minutes]]&lt;=200,"Medium Usage", IF(tbl_Customers[[#This Row],[total_day_minutes]]&lt;=250,"High Usage","Very High Usage")))</f>
        <v>Medium Usage</v>
      </c>
      <c r="AE296" t="str">
        <f>IF(tbl_Customers[[#This Row],[total_intl_calls]]&lt;=5,"Low Calls", IF(tbl_Customers[[#This Row],[total_intl_calls]]&lt;=10, "Medium Calls", "High Calls"))</f>
        <v>Medium Calls</v>
      </c>
      <c r="AF2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6" s="36" t="str">
        <f>IF(tbl_Customers[[#This Row],[Churn_Risk_Score]]&gt;=10,"High Risk", IF(tbl_Customers[[#This Row],[Churn_Risk_Score]]&gt;=5,"Medium Risk","Low Risk"))</f>
        <v>Low Risk</v>
      </c>
    </row>
    <row r="297" spans="1:33" x14ac:dyDescent="0.35">
      <c r="A297">
        <v>296</v>
      </c>
      <c r="B297" t="s">
        <v>67</v>
      </c>
      <c r="C297">
        <v>64</v>
      </c>
      <c r="D297" t="s">
        <v>25</v>
      </c>
      <c r="E297" t="s">
        <v>23</v>
      </c>
      <c r="F297" t="s">
        <v>22</v>
      </c>
      <c r="G297">
        <v>0</v>
      </c>
      <c r="H297">
        <v>236.2</v>
      </c>
      <c r="I297">
        <v>77</v>
      </c>
      <c r="J297">
        <v>40.15</v>
      </c>
      <c r="K297">
        <v>218.6</v>
      </c>
      <c r="L297">
        <v>85</v>
      </c>
      <c r="M297">
        <v>18.579999999999998</v>
      </c>
      <c r="N297">
        <v>194.1</v>
      </c>
      <c r="O297">
        <v>97</v>
      </c>
      <c r="P297">
        <v>8.73</v>
      </c>
      <c r="Q297">
        <v>13.2</v>
      </c>
      <c r="R297">
        <v>2</v>
      </c>
      <c r="S297">
        <v>3.56</v>
      </c>
      <c r="T297">
        <v>2</v>
      </c>
      <c r="U297" t="s">
        <v>23</v>
      </c>
      <c r="V297">
        <f>IF(tbl_Customers[[#This Row],[churn]] = "yes", 1, 0)</f>
        <v>1</v>
      </c>
      <c r="W297" t="str">
        <f>IF(tbl_Customers[[#This Row],[number_customer_service_calls]] &lt;= 1, "0-1 Calls", IF(tbl_Customers[[#This Row],[number_customer_service_calls]] &lt;= 3, "2-3 Calls", IF(tbl_Customers[[#This Row],[number_customer_service_calls]] &lt;=5, "4-5 Calls", "6+ Calls")))</f>
        <v>2-3 Calls</v>
      </c>
      <c r="X297" t="str">
        <f>IF(tbl_Customers[[#This Row],[account_length]] &lt;= 50, "0-50", IF(tbl_Customers[[#This Row],[account_length]] &lt;=100, "51-100", IF(tbl_Customers[[#This Row],[account_length]] &lt;= 150, "101-150", "151+")))</f>
        <v>51-100</v>
      </c>
      <c r="Y297" t="str">
        <f>IF(tbl_Customers[[#This Row],[total_intl_charge]] &lt;= 3, "Low Charges", "High Charges")</f>
        <v>High Charges</v>
      </c>
      <c r="Z297" t="str">
        <f>IF(tbl_Customers[[#This Row],[total_eve_calls]]&lt;=80,"Low Calls",
IF(tbl_Customers[[#This Row],[total_eve_calls]]&lt;=120,"Medium Calls","High Calls"))</f>
        <v>Medium Calls</v>
      </c>
      <c r="AA297" t="str">
        <f>IF(tbl_Customers[[#This Row],[total_eve_charge]]&lt;=15,"Low Charges",
IF(tbl_Customers[[#This Row],[total_eve_charge]]&lt;=20,"Medium Charges","High Charges"))</f>
        <v>Medium Charges</v>
      </c>
      <c r="AB2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7" t="str">
        <f>IF(tbl_Customers[[#This Row],[number_vmail_messages]] = 0, "No Usage", IF(tbl_Customers[[#This Row],[number_vmail_messages]] &lt;= 20, "Low Usage", IF(tbl_Customers[[#This Row],[number_vmail_messages]] &lt;= 40, "Medium Usgae", "High Usage")))</f>
        <v>No Usage</v>
      </c>
      <c r="AD297" t="str">
        <f>IF(tbl_Customers[[#This Row],[total_day_minutes]]&lt;=150,"Low Usage", IF(tbl_Customers[[#This Row],[total_day_minutes]]&lt;=200,"Medium Usage", IF(tbl_Customers[[#This Row],[total_day_minutes]]&lt;=250,"High Usage","Very High Usage")))</f>
        <v>High Usage</v>
      </c>
      <c r="AE297" t="str">
        <f>IF(tbl_Customers[[#This Row],[total_intl_calls]]&lt;=5,"Low Calls", IF(tbl_Customers[[#This Row],[total_intl_calls]]&lt;=10, "Medium Calls", "High Calls"))</f>
        <v>Low Calls</v>
      </c>
      <c r="AF2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97" s="36" t="str">
        <f>IF(tbl_Customers[[#This Row],[Churn_Risk_Score]]&gt;=10,"High Risk", IF(tbl_Customers[[#This Row],[Churn_Risk_Score]]&gt;=5,"Medium Risk","Low Risk"))</f>
        <v>Medium Risk</v>
      </c>
    </row>
    <row r="298" spans="1:33" x14ac:dyDescent="0.35">
      <c r="A298">
        <v>297</v>
      </c>
      <c r="B298" t="s">
        <v>61</v>
      </c>
      <c r="C298">
        <v>122</v>
      </c>
      <c r="D298" t="s">
        <v>25</v>
      </c>
      <c r="E298" t="s">
        <v>22</v>
      </c>
      <c r="F298" t="s">
        <v>23</v>
      </c>
      <c r="G298">
        <v>23</v>
      </c>
      <c r="H298">
        <v>134.19999999999999</v>
      </c>
      <c r="I298">
        <v>85</v>
      </c>
      <c r="J298">
        <v>22.81</v>
      </c>
      <c r="K298">
        <v>227.3</v>
      </c>
      <c r="L298">
        <v>132</v>
      </c>
      <c r="M298">
        <v>19.32</v>
      </c>
      <c r="N298">
        <v>122.4</v>
      </c>
      <c r="O298">
        <v>96</v>
      </c>
      <c r="P298">
        <v>5.51</v>
      </c>
      <c r="Q298">
        <v>8.5</v>
      </c>
      <c r="R298">
        <v>2</v>
      </c>
      <c r="S298">
        <v>2.2999999999999998</v>
      </c>
      <c r="T298">
        <v>2</v>
      </c>
      <c r="U298" t="s">
        <v>22</v>
      </c>
      <c r="V298">
        <f>IF(tbl_Customers[[#This Row],[churn]] = "yes", 1, 0)</f>
        <v>0</v>
      </c>
      <c r="W298" t="str">
        <f>IF(tbl_Customers[[#This Row],[number_customer_service_calls]] &lt;= 1, "0-1 Calls", IF(tbl_Customers[[#This Row],[number_customer_service_calls]] &lt;= 3, "2-3 Calls", IF(tbl_Customers[[#This Row],[number_customer_service_calls]] &lt;=5, "4-5 Calls", "6+ Calls")))</f>
        <v>2-3 Calls</v>
      </c>
      <c r="X298" t="str">
        <f>IF(tbl_Customers[[#This Row],[account_length]] &lt;= 50, "0-50", IF(tbl_Customers[[#This Row],[account_length]] &lt;=100, "51-100", IF(tbl_Customers[[#This Row],[account_length]] &lt;= 150, "101-150", "151+")))</f>
        <v>101-150</v>
      </c>
      <c r="Y298" t="str">
        <f>IF(tbl_Customers[[#This Row],[total_intl_charge]] &lt;= 3, "Low Charges", "High Charges")</f>
        <v>Low Charges</v>
      </c>
      <c r="Z298" t="str">
        <f>IF(tbl_Customers[[#This Row],[total_eve_calls]]&lt;=80,"Low Calls",
IF(tbl_Customers[[#This Row],[total_eve_calls]]&lt;=120,"Medium Calls","High Calls"))</f>
        <v>High Calls</v>
      </c>
      <c r="AA298" t="str">
        <f>IF(tbl_Customers[[#This Row],[total_eve_charge]]&lt;=15,"Low Charges",
IF(tbl_Customers[[#This Row],[total_eve_charge]]&lt;=20,"Medium Charges","High Charges"))</f>
        <v>Medium Charges</v>
      </c>
      <c r="AB2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8" t="str">
        <f>IF(tbl_Customers[[#This Row],[number_vmail_messages]] = 0, "No Usage", IF(tbl_Customers[[#This Row],[number_vmail_messages]] &lt;= 20, "Low Usage", IF(tbl_Customers[[#This Row],[number_vmail_messages]] &lt;= 40, "Medium Usgae", "High Usage")))</f>
        <v>Medium Usgae</v>
      </c>
      <c r="AD298" t="str">
        <f>IF(tbl_Customers[[#This Row],[total_day_minutes]]&lt;=150,"Low Usage", IF(tbl_Customers[[#This Row],[total_day_minutes]]&lt;=200,"Medium Usage", IF(tbl_Customers[[#This Row],[total_day_minutes]]&lt;=250,"High Usage","Very High Usage")))</f>
        <v>Low Usage</v>
      </c>
      <c r="AE298" t="str">
        <f>IF(tbl_Customers[[#This Row],[total_intl_calls]]&lt;=5,"Low Calls", IF(tbl_Customers[[#This Row],[total_intl_calls]]&lt;=10, "Medium Calls", "High Calls"))</f>
        <v>Low Calls</v>
      </c>
      <c r="AF2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8" s="36" t="str">
        <f>IF(tbl_Customers[[#This Row],[Churn_Risk_Score]]&gt;=10,"High Risk", IF(tbl_Customers[[#This Row],[Churn_Risk_Score]]&gt;=5,"Medium Risk","Low Risk"))</f>
        <v>Low Risk</v>
      </c>
    </row>
    <row r="299" spans="1:33" x14ac:dyDescent="0.35">
      <c r="A299">
        <v>298</v>
      </c>
      <c r="B299" t="s">
        <v>43</v>
      </c>
      <c r="C299">
        <v>90</v>
      </c>
      <c r="D299" t="s">
        <v>25</v>
      </c>
      <c r="E299" t="s">
        <v>22</v>
      </c>
      <c r="F299" t="s">
        <v>23</v>
      </c>
      <c r="G299">
        <v>29</v>
      </c>
      <c r="H299">
        <v>150.1</v>
      </c>
      <c r="I299">
        <v>109</v>
      </c>
      <c r="J299">
        <v>25.52</v>
      </c>
      <c r="K299">
        <v>264.7</v>
      </c>
      <c r="L299">
        <v>103</v>
      </c>
      <c r="M299">
        <v>22.5</v>
      </c>
      <c r="N299">
        <v>178.4</v>
      </c>
      <c r="O299">
        <v>97</v>
      </c>
      <c r="P299">
        <v>8.0299999999999994</v>
      </c>
      <c r="Q299">
        <v>5.8</v>
      </c>
      <c r="R299">
        <v>4</v>
      </c>
      <c r="S299">
        <v>1.57</v>
      </c>
      <c r="T299">
        <v>1</v>
      </c>
      <c r="U299" t="s">
        <v>22</v>
      </c>
      <c r="V299">
        <f>IF(tbl_Customers[[#This Row],[churn]] = "yes", 1, 0)</f>
        <v>0</v>
      </c>
      <c r="W299" t="str">
        <f>IF(tbl_Customers[[#This Row],[number_customer_service_calls]] &lt;= 1, "0-1 Calls", IF(tbl_Customers[[#This Row],[number_customer_service_calls]] &lt;= 3, "2-3 Calls", IF(tbl_Customers[[#This Row],[number_customer_service_calls]] &lt;=5, "4-5 Calls", "6+ Calls")))</f>
        <v>0-1 Calls</v>
      </c>
      <c r="X299" t="str">
        <f>IF(tbl_Customers[[#This Row],[account_length]] &lt;= 50, "0-50", IF(tbl_Customers[[#This Row],[account_length]] &lt;=100, "51-100", IF(tbl_Customers[[#This Row],[account_length]] &lt;= 150, "101-150", "151+")))</f>
        <v>51-100</v>
      </c>
      <c r="Y299" t="str">
        <f>IF(tbl_Customers[[#This Row],[total_intl_charge]] &lt;= 3, "Low Charges", "High Charges")</f>
        <v>Low Charges</v>
      </c>
      <c r="Z299" t="str">
        <f>IF(tbl_Customers[[#This Row],[total_eve_calls]]&lt;=80,"Low Calls",
IF(tbl_Customers[[#This Row],[total_eve_calls]]&lt;=120,"Medium Calls","High Calls"))</f>
        <v>Medium Calls</v>
      </c>
      <c r="AA299" t="str">
        <f>IF(tbl_Customers[[#This Row],[total_eve_charge]]&lt;=15,"Low Charges",
IF(tbl_Customers[[#This Row],[total_eve_charge]]&lt;=20,"Medium Charges","High Charges"))</f>
        <v>High Charges</v>
      </c>
      <c r="AB2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9" t="str">
        <f>IF(tbl_Customers[[#This Row],[number_vmail_messages]] = 0, "No Usage", IF(tbl_Customers[[#This Row],[number_vmail_messages]] &lt;= 20, "Low Usage", IF(tbl_Customers[[#This Row],[number_vmail_messages]] &lt;= 40, "Medium Usgae", "High Usage")))</f>
        <v>Medium Usgae</v>
      </c>
      <c r="AD299" t="str">
        <f>IF(tbl_Customers[[#This Row],[total_day_minutes]]&lt;=150,"Low Usage", IF(tbl_Customers[[#This Row],[total_day_minutes]]&lt;=200,"Medium Usage", IF(tbl_Customers[[#This Row],[total_day_minutes]]&lt;=250,"High Usage","Very High Usage")))</f>
        <v>Medium Usage</v>
      </c>
      <c r="AE299" t="str">
        <f>IF(tbl_Customers[[#This Row],[total_intl_calls]]&lt;=5,"Low Calls", IF(tbl_Customers[[#This Row],[total_intl_calls]]&lt;=10, "Medium Calls", "High Calls"))</f>
        <v>Low Calls</v>
      </c>
      <c r="AF2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9" s="36" t="str">
        <f>IF(tbl_Customers[[#This Row],[Churn_Risk_Score]]&gt;=10,"High Risk", IF(tbl_Customers[[#This Row],[Churn_Risk_Score]]&gt;=5,"Medium Risk","Low Risk"))</f>
        <v>Low Risk</v>
      </c>
    </row>
    <row r="300" spans="1:33" x14ac:dyDescent="0.35">
      <c r="A300">
        <v>299</v>
      </c>
      <c r="B300" t="s">
        <v>41</v>
      </c>
      <c r="C300">
        <v>159</v>
      </c>
      <c r="D300" t="s">
        <v>25</v>
      </c>
      <c r="E300" t="s">
        <v>23</v>
      </c>
      <c r="F300" t="s">
        <v>22</v>
      </c>
      <c r="G300">
        <v>0</v>
      </c>
      <c r="H300">
        <v>257.10000000000002</v>
      </c>
      <c r="I300">
        <v>53</v>
      </c>
      <c r="J300">
        <v>43.71</v>
      </c>
      <c r="K300">
        <v>312.2</v>
      </c>
      <c r="L300">
        <v>127</v>
      </c>
      <c r="M300">
        <v>26.54</v>
      </c>
      <c r="N300">
        <v>183</v>
      </c>
      <c r="O300">
        <v>82</v>
      </c>
      <c r="P300">
        <v>8.24</v>
      </c>
      <c r="Q300">
        <v>8.8000000000000007</v>
      </c>
      <c r="R300">
        <v>6</v>
      </c>
      <c r="S300">
        <v>2.38</v>
      </c>
      <c r="T300">
        <v>1</v>
      </c>
      <c r="U300" t="s">
        <v>23</v>
      </c>
      <c r="V300">
        <f>IF(tbl_Customers[[#This Row],[churn]] = "yes", 1, 0)</f>
        <v>1</v>
      </c>
      <c r="W300" t="str">
        <f>IF(tbl_Customers[[#This Row],[number_customer_service_calls]] &lt;= 1, "0-1 Calls", IF(tbl_Customers[[#This Row],[number_customer_service_calls]] &lt;= 3, "2-3 Calls", IF(tbl_Customers[[#This Row],[number_customer_service_calls]] &lt;=5, "4-5 Calls", "6+ Calls")))</f>
        <v>0-1 Calls</v>
      </c>
      <c r="X300" t="str">
        <f>IF(tbl_Customers[[#This Row],[account_length]] &lt;= 50, "0-50", IF(tbl_Customers[[#This Row],[account_length]] &lt;=100, "51-100", IF(tbl_Customers[[#This Row],[account_length]] &lt;= 150, "101-150", "151+")))</f>
        <v>151+</v>
      </c>
      <c r="Y300" t="str">
        <f>IF(tbl_Customers[[#This Row],[total_intl_charge]] &lt;= 3, "Low Charges", "High Charges")</f>
        <v>Low Charges</v>
      </c>
      <c r="Z300" t="str">
        <f>IF(tbl_Customers[[#This Row],[total_eve_calls]]&lt;=80,"Low Calls",
IF(tbl_Customers[[#This Row],[total_eve_calls]]&lt;=120,"Medium Calls","High Calls"))</f>
        <v>High Calls</v>
      </c>
      <c r="AA300" t="str">
        <f>IF(tbl_Customers[[#This Row],[total_eve_charge]]&lt;=15,"Low Charges",
IF(tbl_Customers[[#This Row],[total_eve_charge]]&lt;=20,"Medium Charges","High Charges"))</f>
        <v>High Charges</v>
      </c>
      <c r="AB3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0" t="str">
        <f>IF(tbl_Customers[[#This Row],[number_vmail_messages]] = 0, "No Usage", IF(tbl_Customers[[#This Row],[number_vmail_messages]] &lt;= 20, "Low Usage", IF(tbl_Customers[[#This Row],[number_vmail_messages]] &lt;= 40, "Medium Usgae", "High Usage")))</f>
        <v>No Usage</v>
      </c>
      <c r="AD300" t="str">
        <f>IF(tbl_Customers[[#This Row],[total_day_minutes]]&lt;=150,"Low Usage", IF(tbl_Customers[[#This Row],[total_day_minutes]]&lt;=200,"Medium Usage", IF(tbl_Customers[[#This Row],[total_day_minutes]]&lt;=250,"High Usage","Very High Usage")))</f>
        <v>Very High Usage</v>
      </c>
      <c r="AE300" t="str">
        <f>IF(tbl_Customers[[#This Row],[total_intl_calls]]&lt;=5,"Low Calls", IF(tbl_Customers[[#This Row],[total_intl_calls]]&lt;=10, "Medium Calls", "High Calls"))</f>
        <v>Medium Calls</v>
      </c>
      <c r="AF3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00" s="36" t="str">
        <f>IF(tbl_Customers[[#This Row],[Churn_Risk_Score]]&gt;=10,"High Risk", IF(tbl_Customers[[#This Row],[Churn_Risk_Score]]&gt;=5,"Medium Risk","Low Risk"))</f>
        <v>Medium Risk</v>
      </c>
    </row>
    <row r="301" spans="1:33" x14ac:dyDescent="0.35">
      <c r="A301">
        <v>300</v>
      </c>
      <c r="B301" t="s">
        <v>54</v>
      </c>
      <c r="C301">
        <v>148</v>
      </c>
      <c r="D301" t="s">
        <v>21</v>
      </c>
      <c r="E301" t="s">
        <v>22</v>
      </c>
      <c r="F301" t="s">
        <v>22</v>
      </c>
      <c r="G301">
        <v>0</v>
      </c>
      <c r="H301">
        <v>124.4</v>
      </c>
      <c r="I301">
        <v>83</v>
      </c>
      <c r="J301">
        <v>21.15</v>
      </c>
      <c r="K301">
        <v>179.7</v>
      </c>
      <c r="L301">
        <v>81</v>
      </c>
      <c r="M301">
        <v>15.27</v>
      </c>
      <c r="N301">
        <v>253</v>
      </c>
      <c r="O301">
        <v>99</v>
      </c>
      <c r="P301">
        <v>11.39</v>
      </c>
      <c r="Q301">
        <v>11.3</v>
      </c>
      <c r="R301">
        <v>6</v>
      </c>
      <c r="S301">
        <v>3.05</v>
      </c>
      <c r="T301">
        <v>0</v>
      </c>
      <c r="U301" t="s">
        <v>22</v>
      </c>
      <c r="V301">
        <f>IF(tbl_Customers[[#This Row],[churn]] = "yes", 1, 0)</f>
        <v>0</v>
      </c>
      <c r="W301" t="str">
        <f>IF(tbl_Customers[[#This Row],[number_customer_service_calls]] &lt;= 1, "0-1 Calls", IF(tbl_Customers[[#This Row],[number_customer_service_calls]] &lt;= 3, "2-3 Calls", IF(tbl_Customers[[#This Row],[number_customer_service_calls]] &lt;=5, "4-5 Calls", "6+ Calls")))</f>
        <v>0-1 Calls</v>
      </c>
      <c r="X301" t="str">
        <f>IF(tbl_Customers[[#This Row],[account_length]] &lt;= 50, "0-50", IF(tbl_Customers[[#This Row],[account_length]] &lt;=100, "51-100", IF(tbl_Customers[[#This Row],[account_length]] &lt;= 150, "101-150", "151+")))</f>
        <v>101-150</v>
      </c>
      <c r="Y301" t="str">
        <f>IF(tbl_Customers[[#This Row],[total_intl_charge]] &lt;= 3, "Low Charges", "High Charges")</f>
        <v>High Charges</v>
      </c>
      <c r="Z301" t="str">
        <f>IF(tbl_Customers[[#This Row],[total_eve_calls]]&lt;=80,"Low Calls",
IF(tbl_Customers[[#This Row],[total_eve_calls]]&lt;=120,"Medium Calls","High Calls"))</f>
        <v>Medium Calls</v>
      </c>
      <c r="AA301" t="str">
        <f>IF(tbl_Customers[[#This Row],[total_eve_charge]]&lt;=15,"Low Charges",
IF(tbl_Customers[[#This Row],[total_eve_charge]]&lt;=20,"Medium Charges","High Charges"))</f>
        <v>Medium Charges</v>
      </c>
      <c r="AB3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1" t="str">
        <f>IF(tbl_Customers[[#This Row],[number_vmail_messages]] = 0, "No Usage", IF(tbl_Customers[[#This Row],[number_vmail_messages]] &lt;= 20, "Low Usage", IF(tbl_Customers[[#This Row],[number_vmail_messages]] &lt;= 40, "Medium Usgae", "High Usage")))</f>
        <v>No Usage</v>
      </c>
      <c r="AD301" t="str">
        <f>IF(tbl_Customers[[#This Row],[total_day_minutes]]&lt;=150,"Low Usage", IF(tbl_Customers[[#This Row],[total_day_minutes]]&lt;=200,"Medium Usage", IF(tbl_Customers[[#This Row],[total_day_minutes]]&lt;=250,"High Usage","Very High Usage")))</f>
        <v>Low Usage</v>
      </c>
      <c r="AE301" t="str">
        <f>IF(tbl_Customers[[#This Row],[total_intl_calls]]&lt;=5,"Low Calls", IF(tbl_Customers[[#This Row],[total_intl_calls]]&lt;=10, "Medium Calls", "High Calls"))</f>
        <v>Medium Calls</v>
      </c>
      <c r="AF3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 s="36" t="str">
        <f>IF(tbl_Customers[[#This Row],[Churn_Risk_Score]]&gt;=10,"High Risk", IF(tbl_Customers[[#This Row],[Churn_Risk_Score]]&gt;=5,"Medium Risk","Low Risk"))</f>
        <v>Low Risk</v>
      </c>
    </row>
    <row r="302" spans="1:33" x14ac:dyDescent="0.35">
      <c r="A302">
        <v>301</v>
      </c>
      <c r="B302" t="s">
        <v>20</v>
      </c>
      <c r="C302">
        <v>39</v>
      </c>
      <c r="D302" t="s">
        <v>21</v>
      </c>
      <c r="E302" t="s">
        <v>22</v>
      </c>
      <c r="F302" t="s">
        <v>23</v>
      </c>
      <c r="G302">
        <v>36</v>
      </c>
      <c r="H302">
        <v>141.69999999999999</v>
      </c>
      <c r="I302">
        <v>121</v>
      </c>
      <c r="J302">
        <v>24.09</v>
      </c>
      <c r="K302">
        <v>232.3</v>
      </c>
      <c r="L302">
        <v>113</v>
      </c>
      <c r="M302">
        <v>19.75</v>
      </c>
      <c r="N302">
        <v>222.1</v>
      </c>
      <c r="O302">
        <v>131</v>
      </c>
      <c r="P302">
        <v>9.99</v>
      </c>
      <c r="Q302">
        <v>12</v>
      </c>
      <c r="R302">
        <v>5</v>
      </c>
      <c r="S302">
        <v>3.24</v>
      </c>
      <c r="T302">
        <v>1</v>
      </c>
      <c r="U302" t="s">
        <v>22</v>
      </c>
      <c r="V302">
        <f>IF(tbl_Customers[[#This Row],[churn]] = "yes", 1, 0)</f>
        <v>0</v>
      </c>
      <c r="W302" t="str">
        <f>IF(tbl_Customers[[#This Row],[number_customer_service_calls]] &lt;= 1, "0-1 Calls", IF(tbl_Customers[[#This Row],[number_customer_service_calls]] &lt;= 3, "2-3 Calls", IF(tbl_Customers[[#This Row],[number_customer_service_calls]] &lt;=5, "4-5 Calls", "6+ Calls")))</f>
        <v>0-1 Calls</v>
      </c>
      <c r="X302" t="str">
        <f>IF(tbl_Customers[[#This Row],[account_length]] &lt;= 50, "0-50", IF(tbl_Customers[[#This Row],[account_length]] &lt;=100, "51-100", IF(tbl_Customers[[#This Row],[account_length]] &lt;= 150, "101-150", "151+")))</f>
        <v>0-50</v>
      </c>
      <c r="Y302" t="str">
        <f>IF(tbl_Customers[[#This Row],[total_intl_charge]] &lt;= 3, "Low Charges", "High Charges")</f>
        <v>High Charges</v>
      </c>
      <c r="Z302" t="str">
        <f>IF(tbl_Customers[[#This Row],[total_eve_calls]]&lt;=80,"Low Calls",
IF(tbl_Customers[[#This Row],[total_eve_calls]]&lt;=120,"Medium Calls","High Calls"))</f>
        <v>Medium Calls</v>
      </c>
      <c r="AA302" t="str">
        <f>IF(tbl_Customers[[#This Row],[total_eve_charge]]&lt;=15,"Low Charges",
IF(tbl_Customers[[#This Row],[total_eve_charge]]&lt;=20,"Medium Charges","High Charges"))</f>
        <v>Medium Charges</v>
      </c>
      <c r="AB3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2" t="str">
        <f>IF(tbl_Customers[[#This Row],[number_vmail_messages]] = 0, "No Usage", IF(tbl_Customers[[#This Row],[number_vmail_messages]] &lt;= 20, "Low Usage", IF(tbl_Customers[[#This Row],[number_vmail_messages]] &lt;= 40, "Medium Usgae", "High Usage")))</f>
        <v>Medium Usgae</v>
      </c>
      <c r="AD302" t="str">
        <f>IF(tbl_Customers[[#This Row],[total_day_minutes]]&lt;=150,"Low Usage", IF(tbl_Customers[[#This Row],[total_day_minutes]]&lt;=200,"Medium Usage", IF(tbl_Customers[[#This Row],[total_day_minutes]]&lt;=250,"High Usage","Very High Usage")))</f>
        <v>Low Usage</v>
      </c>
      <c r="AE302" t="str">
        <f>IF(tbl_Customers[[#This Row],[total_intl_calls]]&lt;=5,"Low Calls", IF(tbl_Customers[[#This Row],[total_intl_calls]]&lt;=10, "Medium Calls", "High Calls"))</f>
        <v>Low Calls</v>
      </c>
      <c r="AF3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2" s="36" t="str">
        <f>IF(tbl_Customers[[#This Row],[Churn_Risk_Score]]&gt;=10,"High Risk", IF(tbl_Customers[[#This Row],[Churn_Risk_Score]]&gt;=5,"Medium Risk","Low Risk"))</f>
        <v>Low Risk</v>
      </c>
    </row>
    <row r="303" spans="1:33" x14ac:dyDescent="0.35">
      <c r="A303">
        <v>302</v>
      </c>
      <c r="B303" t="s">
        <v>67</v>
      </c>
      <c r="C303">
        <v>77</v>
      </c>
      <c r="D303" t="s">
        <v>25</v>
      </c>
      <c r="E303" t="s">
        <v>22</v>
      </c>
      <c r="F303" t="s">
        <v>22</v>
      </c>
      <c r="G303">
        <v>0</v>
      </c>
      <c r="H303">
        <v>230</v>
      </c>
      <c r="I303">
        <v>87</v>
      </c>
      <c r="J303">
        <v>39.1</v>
      </c>
      <c r="K303">
        <v>103.2</v>
      </c>
      <c r="L303">
        <v>138</v>
      </c>
      <c r="M303">
        <v>8.77</v>
      </c>
      <c r="N303">
        <v>309.60000000000002</v>
      </c>
      <c r="O303">
        <v>136</v>
      </c>
      <c r="P303">
        <v>13.93</v>
      </c>
      <c r="Q303">
        <v>11.3</v>
      </c>
      <c r="R303">
        <v>3</v>
      </c>
      <c r="S303">
        <v>3.05</v>
      </c>
      <c r="T303">
        <v>2</v>
      </c>
      <c r="U303" t="s">
        <v>22</v>
      </c>
      <c r="V303">
        <f>IF(tbl_Customers[[#This Row],[churn]] = "yes", 1, 0)</f>
        <v>0</v>
      </c>
      <c r="W303" t="str">
        <f>IF(tbl_Customers[[#This Row],[number_customer_service_calls]] &lt;= 1, "0-1 Calls", IF(tbl_Customers[[#This Row],[number_customer_service_calls]] &lt;= 3, "2-3 Calls", IF(tbl_Customers[[#This Row],[number_customer_service_calls]] &lt;=5, "4-5 Calls", "6+ Calls")))</f>
        <v>2-3 Calls</v>
      </c>
      <c r="X303" t="str">
        <f>IF(tbl_Customers[[#This Row],[account_length]] &lt;= 50, "0-50", IF(tbl_Customers[[#This Row],[account_length]] &lt;=100, "51-100", IF(tbl_Customers[[#This Row],[account_length]] &lt;= 150, "101-150", "151+")))</f>
        <v>51-100</v>
      </c>
      <c r="Y303" t="str">
        <f>IF(tbl_Customers[[#This Row],[total_intl_charge]] &lt;= 3, "Low Charges", "High Charges")</f>
        <v>High Charges</v>
      </c>
      <c r="Z303" t="str">
        <f>IF(tbl_Customers[[#This Row],[total_eve_calls]]&lt;=80,"Low Calls",
IF(tbl_Customers[[#This Row],[total_eve_calls]]&lt;=120,"Medium Calls","High Calls"))</f>
        <v>High Calls</v>
      </c>
      <c r="AA303" t="str">
        <f>IF(tbl_Customers[[#This Row],[total_eve_charge]]&lt;=15,"Low Charges",
IF(tbl_Customers[[#This Row],[total_eve_charge]]&lt;=20,"Medium Charges","High Charges"))</f>
        <v>Low Charges</v>
      </c>
      <c r="AB3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3" t="str">
        <f>IF(tbl_Customers[[#This Row],[number_vmail_messages]] = 0, "No Usage", IF(tbl_Customers[[#This Row],[number_vmail_messages]] &lt;= 20, "Low Usage", IF(tbl_Customers[[#This Row],[number_vmail_messages]] &lt;= 40, "Medium Usgae", "High Usage")))</f>
        <v>No Usage</v>
      </c>
      <c r="AD303" t="str">
        <f>IF(tbl_Customers[[#This Row],[total_day_minutes]]&lt;=150,"Low Usage", IF(tbl_Customers[[#This Row],[total_day_minutes]]&lt;=200,"Medium Usage", IF(tbl_Customers[[#This Row],[total_day_minutes]]&lt;=250,"High Usage","Very High Usage")))</f>
        <v>High Usage</v>
      </c>
      <c r="AE303" t="str">
        <f>IF(tbl_Customers[[#This Row],[total_intl_calls]]&lt;=5,"Low Calls", IF(tbl_Customers[[#This Row],[total_intl_calls]]&lt;=10, "Medium Calls", "High Calls"))</f>
        <v>Low Calls</v>
      </c>
      <c r="AF3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3" s="36" t="str">
        <f>IF(tbl_Customers[[#This Row],[Churn_Risk_Score]]&gt;=10,"High Risk", IF(tbl_Customers[[#This Row],[Churn_Risk_Score]]&gt;=5,"Medium Risk","Low Risk"))</f>
        <v>Low Risk</v>
      </c>
    </row>
    <row r="304" spans="1:33" x14ac:dyDescent="0.35">
      <c r="A304">
        <v>303</v>
      </c>
      <c r="B304" t="s">
        <v>26</v>
      </c>
      <c r="C304">
        <v>194</v>
      </c>
      <c r="D304" t="s">
        <v>25</v>
      </c>
      <c r="E304" t="s">
        <v>22</v>
      </c>
      <c r="F304" t="s">
        <v>22</v>
      </c>
      <c r="G304">
        <v>0</v>
      </c>
      <c r="H304">
        <v>162.30000000000001</v>
      </c>
      <c r="I304">
        <v>88</v>
      </c>
      <c r="J304">
        <v>27.59</v>
      </c>
      <c r="K304">
        <v>213.7</v>
      </c>
      <c r="L304">
        <v>118</v>
      </c>
      <c r="M304">
        <v>18.16</v>
      </c>
      <c r="N304">
        <v>192.1</v>
      </c>
      <c r="O304">
        <v>81</v>
      </c>
      <c r="P304">
        <v>8.64</v>
      </c>
      <c r="Q304">
        <v>10.9</v>
      </c>
      <c r="R304">
        <v>2</v>
      </c>
      <c r="S304">
        <v>2.94</v>
      </c>
      <c r="T304">
        <v>0</v>
      </c>
      <c r="U304" t="s">
        <v>22</v>
      </c>
      <c r="V304">
        <f>IF(tbl_Customers[[#This Row],[churn]] = "yes", 1, 0)</f>
        <v>0</v>
      </c>
      <c r="W304" t="str">
        <f>IF(tbl_Customers[[#This Row],[number_customer_service_calls]] &lt;= 1, "0-1 Calls", IF(tbl_Customers[[#This Row],[number_customer_service_calls]] &lt;= 3, "2-3 Calls", IF(tbl_Customers[[#This Row],[number_customer_service_calls]] &lt;=5, "4-5 Calls", "6+ Calls")))</f>
        <v>0-1 Calls</v>
      </c>
      <c r="X304" t="str">
        <f>IF(tbl_Customers[[#This Row],[account_length]] &lt;= 50, "0-50", IF(tbl_Customers[[#This Row],[account_length]] &lt;=100, "51-100", IF(tbl_Customers[[#This Row],[account_length]] &lt;= 150, "101-150", "151+")))</f>
        <v>151+</v>
      </c>
      <c r="Y304" t="str">
        <f>IF(tbl_Customers[[#This Row],[total_intl_charge]] &lt;= 3, "Low Charges", "High Charges")</f>
        <v>Low Charges</v>
      </c>
      <c r="Z304" t="str">
        <f>IF(tbl_Customers[[#This Row],[total_eve_calls]]&lt;=80,"Low Calls",
IF(tbl_Customers[[#This Row],[total_eve_calls]]&lt;=120,"Medium Calls","High Calls"))</f>
        <v>Medium Calls</v>
      </c>
      <c r="AA304" t="str">
        <f>IF(tbl_Customers[[#This Row],[total_eve_charge]]&lt;=15,"Low Charges",
IF(tbl_Customers[[#This Row],[total_eve_charge]]&lt;=20,"Medium Charges","High Charges"))</f>
        <v>Medium Charges</v>
      </c>
      <c r="AB3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4" t="str">
        <f>IF(tbl_Customers[[#This Row],[number_vmail_messages]] = 0, "No Usage", IF(tbl_Customers[[#This Row],[number_vmail_messages]] &lt;= 20, "Low Usage", IF(tbl_Customers[[#This Row],[number_vmail_messages]] &lt;= 40, "Medium Usgae", "High Usage")))</f>
        <v>No Usage</v>
      </c>
      <c r="AD304" t="str">
        <f>IF(tbl_Customers[[#This Row],[total_day_minutes]]&lt;=150,"Low Usage", IF(tbl_Customers[[#This Row],[total_day_minutes]]&lt;=200,"Medium Usage", IF(tbl_Customers[[#This Row],[total_day_minutes]]&lt;=250,"High Usage","Very High Usage")))</f>
        <v>Medium Usage</v>
      </c>
      <c r="AE304" t="str">
        <f>IF(tbl_Customers[[#This Row],[total_intl_calls]]&lt;=5,"Low Calls", IF(tbl_Customers[[#This Row],[total_intl_calls]]&lt;=10, "Medium Calls", "High Calls"))</f>
        <v>Low Calls</v>
      </c>
      <c r="AF3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4" s="36" t="str">
        <f>IF(tbl_Customers[[#This Row],[Churn_Risk_Score]]&gt;=10,"High Risk", IF(tbl_Customers[[#This Row],[Churn_Risk_Score]]&gt;=5,"Medium Risk","Low Risk"))</f>
        <v>Low Risk</v>
      </c>
    </row>
    <row r="305" spans="1:33" x14ac:dyDescent="0.35">
      <c r="A305">
        <v>304</v>
      </c>
      <c r="B305" t="s">
        <v>58</v>
      </c>
      <c r="C305">
        <v>112</v>
      </c>
      <c r="D305" t="s">
        <v>21</v>
      </c>
      <c r="E305" t="s">
        <v>22</v>
      </c>
      <c r="F305" t="s">
        <v>22</v>
      </c>
      <c r="G305">
        <v>0</v>
      </c>
      <c r="H305">
        <v>193.3</v>
      </c>
      <c r="I305">
        <v>96</v>
      </c>
      <c r="J305">
        <v>32.86</v>
      </c>
      <c r="K305">
        <v>264.10000000000002</v>
      </c>
      <c r="L305">
        <v>123</v>
      </c>
      <c r="M305">
        <v>22.45</v>
      </c>
      <c r="N305">
        <v>128.6</v>
      </c>
      <c r="O305">
        <v>115</v>
      </c>
      <c r="P305">
        <v>5.79</v>
      </c>
      <c r="Q305">
        <v>9.1</v>
      </c>
      <c r="R305">
        <v>3</v>
      </c>
      <c r="S305">
        <v>2.46</v>
      </c>
      <c r="T305">
        <v>4</v>
      </c>
      <c r="U305" t="s">
        <v>22</v>
      </c>
      <c r="V305">
        <f>IF(tbl_Customers[[#This Row],[churn]] = "yes", 1, 0)</f>
        <v>0</v>
      </c>
      <c r="W305" t="str">
        <f>IF(tbl_Customers[[#This Row],[number_customer_service_calls]] &lt;= 1, "0-1 Calls", IF(tbl_Customers[[#This Row],[number_customer_service_calls]] &lt;= 3, "2-3 Calls", IF(tbl_Customers[[#This Row],[number_customer_service_calls]] &lt;=5, "4-5 Calls", "6+ Calls")))</f>
        <v>4-5 Calls</v>
      </c>
      <c r="X305" t="str">
        <f>IF(tbl_Customers[[#This Row],[account_length]] &lt;= 50, "0-50", IF(tbl_Customers[[#This Row],[account_length]] &lt;=100, "51-100", IF(tbl_Customers[[#This Row],[account_length]] &lt;= 150, "101-150", "151+")))</f>
        <v>101-150</v>
      </c>
      <c r="Y305" t="str">
        <f>IF(tbl_Customers[[#This Row],[total_intl_charge]] &lt;= 3, "Low Charges", "High Charges")</f>
        <v>Low Charges</v>
      </c>
      <c r="Z305" t="str">
        <f>IF(tbl_Customers[[#This Row],[total_eve_calls]]&lt;=80,"Low Calls",
IF(tbl_Customers[[#This Row],[total_eve_calls]]&lt;=120,"Medium Calls","High Calls"))</f>
        <v>High Calls</v>
      </c>
      <c r="AA305" t="str">
        <f>IF(tbl_Customers[[#This Row],[total_eve_charge]]&lt;=15,"Low Charges",
IF(tbl_Customers[[#This Row],[total_eve_charge]]&lt;=20,"Medium Charges","High Charges"))</f>
        <v>High Charges</v>
      </c>
      <c r="AB3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5" t="str">
        <f>IF(tbl_Customers[[#This Row],[number_vmail_messages]] = 0, "No Usage", IF(tbl_Customers[[#This Row],[number_vmail_messages]] &lt;= 20, "Low Usage", IF(tbl_Customers[[#This Row],[number_vmail_messages]] &lt;= 40, "Medium Usgae", "High Usage")))</f>
        <v>No Usage</v>
      </c>
      <c r="AD305" t="str">
        <f>IF(tbl_Customers[[#This Row],[total_day_minutes]]&lt;=150,"Low Usage", IF(tbl_Customers[[#This Row],[total_day_minutes]]&lt;=200,"Medium Usage", IF(tbl_Customers[[#This Row],[total_day_minutes]]&lt;=250,"High Usage","Very High Usage")))</f>
        <v>Medium Usage</v>
      </c>
      <c r="AE305" t="str">
        <f>IF(tbl_Customers[[#This Row],[total_intl_calls]]&lt;=5,"Low Calls", IF(tbl_Customers[[#This Row],[total_intl_calls]]&lt;=10, "Medium Calls", "High Calls"))</f>
        <v>Low Calls</v>
      </c>
      <c r="AF3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5" s="36" t="str">
        <f>IF(tbl_Customers[[#This Row],[Churn_Risk_Score]]&gt;=10,"High Risk", IF(tbl_Customers[[#This Row],[Churn_Risk_Score]]&gt;=5,"Medium Risk","Low Risk"))</f>
        <v>Medium Risk</v>
      </c>
    </row>
    <row r="306" spans="1:33" x14ac:dyDescent="0.35">
      <c r="A306">
        <v>305</v>
      </c>
      <c r="B306" t="s">
        <v>49</v>
      </c>
      <c r="C306">
        <v>45</v>
      </c>
      <c r="D306" t="s">
        <v>21</v>
      </c>
      <c r="E306" t="s">
        <v>22</v>
      </c>
      <c r="F306" t="s">
        <v>22</v>
      </c>
      <c r="G306">
        <v>0</v>
      </c>
      <c r="H306">
        <v>78.2</v>
      </c>
      <c r="I306">
        <v>127</v>
      </c>
      <c r="J306">
        <v>13.29</v>
      </c>
      <c r="K306">
        <v>253.4</v>
      </c>
      <c r="L306">
        <v>108</v>
      </c>
      <c r="M306">
        <v>21.54</v>
      </c>
      <c r="N306">
        <v>255</v>
      </c>
      <c r="O306">
        <v>100</v>
      </c>
      <c r="P306">
        <v>11.48</v>
      </c>
      <c r="Q306">
        <v>18</v>
      </c>
      <c r="R306">
        <v>3</v>
      </c>
      <c r="S306">
        <v>4.8600000000000003</v>
      </c>
      <c r="T306">
        <v>1</v>
      </c>
      <c r="U306" t="s">
        <v>22</v>
      </c>
      <c r="V306">
        <f>IF(tbl_Customers[[#This Row],[churn]] = "yes", 1, 0)</f>
        <v>0</v>
      </c>
      <c r="W306" t="str">
        <f>IF(tbl_Customers[[#This Row],[number_customer_service_calls]] &lt;= 1, "0-1 Calls", IF(tbl_Customers[[#This Row],[number_customer_service_calls]] &lt;= 3, "2-3 Calls", IF(tbl_Customers[[#This Row],[number_customer_service_calls]] &lt;=5, "4-5 Calls", "6+ Calls")))</f>
        <v>0-1 Calls</v>
      </c>
      <c r="X306" t="str">
        <f>IF(tbl_Customers[[#This Row],[account_length]] &lt;= 50, "0-50", IF(tbl_Customers[[#This Row],[account_length]] &lt;=100, "51-100", IF(tbl_Customers[[#This Row],[account_length]] &lt;= 150, "101-150", "151+")))</f>
        <v>0-50</v>
      </c>
      <c r="Y306" t="str">
        <f>IF(tbl_Customers[[#This Row],[total_intl_charge]] &lt;= 3, "Low Charges", "High Charges")</f>
        <v>High Charges</v>
      </c>
      <c r="Z306" t="str">
        <f>IF(tbl_Customers[[#This Row],[total_eve_calls]]&lt;=80,"Low Calls",
IF(tbl_Customers[[#This Row],[total_eve_calls]]&lt;=120,"Medium Calls","High Calls"))</f>
        <v>Medium Calls</v>
      </c>
      <c r="AA306" t="str">
        <f>IF(tbl_Customers[[#This Row],[total_eve_charge]]&lt;=15,"Low Charges",
IF(tbl_Customers[[#This Row],[total_eve_charge]]&lt;=20,"Medium Charges","High Charges"))</f>
        <v>High Charges</v>
      </c>
      <c r="AB3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 t="str">
        <f>IF(tbl_Customers[[#This Row],[number_vmail_messages]] = 0, "No Usage", IF(tbl_Customers[[#This Row],[number_vmail_messages]] &lt;= 20, "Low Usage", IF(tbl_Customers[[#This Row],[number_vmail_messages]] &lt;= 40, "Medium Usgae", "High Usage")))</f>
        <v>No Usage</v>
      </c>
      <c r="AD306" t="str">
        <f>IF(tbl_Customers[[#This Row],[total_day_minutes]]&lt;=150,"Low Usage", IF(tbl_Customers[[#This Row],[total_day_minutes]]&lt;=200,"Medium Usage", IF(tbl_Customers[[#This Row],[total_day_minutes]]&lt;=250,"High Usage","Very High Usage")))</f>
        <v>Low Usage</v>
      </c>
      <c r="AE306" t="str">
        <f>IF(tbl_Customers[[#This Row],[total_intl_calls]]&lt;=5,"Low Calls", IF(tbl_Customers[[#This Row],[total_intl_calls]]&lt;=10, "Medium Calls", "High Calls"))</f>
        <v>Low Calls</v>
      </c>
      <c r="AF3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6" s="36" t="str">
        <f>IF(tbl_Customers[[#This Row],[Churn_Risk_Score]]&gt;=10,"High Risk", IF(tbl_Customers[[#This Row],[Churn_Risk_Score]]&gt;=5,"Medium Risk","Low Risk"))</f>
        <v>Low Risk</v>
      </c>
    </row>
    <row r="307" spans="1:33" x14ac:dyDescent="0.35">
      <c r="A307">
        <v>306</v>
      </c>
      <c r="B307" t="s">
        <v>70</v>
      </c>
      <c r="C307">
        <v>132</v>
      </c>
      <c r="D307" t="s">
        <v>21</v>
      </c>
      <c r="E307" t="s">
        <v>22</v>
      </c>
      <c r="F307" t="s">
        <v>22</v>
      </c>
      <c r="G307">
        <v>0</v>
      </c>
      <c r="H307">
        <v>83.4</v>
      </c>
      <c r="I307">
        <v>110</v>
      </c>
      <c r="J307">
        <v>14.18</v>
      </c>
      <c r="K307">
        <v>232.2</v>
      </c>
      <c r="L307">
        <v>137</v>
      </c>
      <c r="M307">
        <v>19.739999999999998</v>
      </c>
      <c r="N307">
        <v>146.69999999999999</v>
      </c>
      <c r="O307">
        <v>114</v>
      </c>
      <c r="P307">
        <v>6.6</v>
      </c>
      <c r="Q307">
        <v>7.6</v>
      </c>
      <c r="R307">
        <v>5</v>
      </c>
      <c r="S307">
        <v>2.0499999999999998</v>
      </c>
      <c r="T307">
        <v>1</v>
      </c>
      <c r="U307" t="s">
        <v>22</v>
      </c>
      <c r="V307">
        <f>IF(tbl_Customers[[#This Row],[churn]] = "yes", 1, 0)</f>
        <v>0</v>
      </c>
      <c r="W307" t="str">
        <f>IF(tbl_Customers[[#This Row],[number_customer_service_calls]] &lt;= 1, "0-1 Calls", IF(tbl_Customers[[#This Row],[number_customer_service_calls]] &lt;= 3, "2-3 Calls", IF(tbl_Customers[[#This Row],[number_customer_service_calls]] &lt;=5, "4-5 Calls", "6+ Calls")))</f>
        <v>0-1 Calls</v>
      </c>
      <c r="X307" t="str">
        <f>IF(tbl_Customers[[#This Row],[account_length]] &lt;= 50, "0-50", IF(tbl_Customers[[#This Row],[account_length]] &lt;=100, "51-100", IF(tbl_Customers[[#This Row],[account_length]] &lt;= 150, "101-150", "151+")))</f>
        <v>101-150</v>
      </c>
      <c r="Y307" t="str">
        <f>IF(tbl_Customers[[#This Row],[total_intl_charge]] &lt;= 3, "Low Charges", "High Charges")</f>
        <v>Low Charges</v>
      </c>
      <c r="Z307" t="str">
        <f>IF(tbl_Customers[[#This Row],[total_eve_calls]]&lt;=80,"Low Calls",
IF(tbl_Customers[[#This Row],[total_eve_calls]]&lt;=120,"Medium Calls","High Calls"))</f>
        <v>High Calls</v>
      </c>
      <c r="AA307" t="str">
        <f>IF(tbl_Customers[[#This Row],[total_eve_charge]]&lt;=15,"Low Charges",
IF(tbl_Customers[[#This Row],[total_eve_charge]]&lt;=20,"Medium Charges","High Charges"))</f>
        <v>Medium Charges</v>
      </c>
      <c r="AB3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7" t="str">
        <f>IF(tbl_Customers[[#This Row],[number_vmail_messages]] = 0, "No Usage", IF(tbl_Customers[[#This Row],[number_vmail_messages]] &lt;= 20, "Low Usage", IF(tbl_Customers[[#This Row],[number_vmail_messages]] &lt;= 40, "Medium Usgae", "High Usage")))</f>
        <v>No Usage</v>
      </c>
      <c r="AD307" t="str">
        <f>IF(tbl_Customers[[#This Row],[total_day_minutes]]&lt;=150,"Low Usage", IF(tbl_Customers[[#This Row],[total_day_minutes]]&lt;=200,"Medium Usage", IF(tbl_Customers[[#This Row],[total_day_minutes]]&lt;=250,"High Usage","Very High Usage")))</f>
        <v>Low Usage</v>
      </c>
      <c r="AE307" t="str">
        <f>IF(tbl_Customers[[#This Row],[total_intl_calls]]&lt;=5,"Low Calls", IF(tbl_Customers[[#This Row],[total_intl_calls]]&lt;=10, "Medium Calls", "High Calls"))</f>
        <v>Low Calls</v>
      </c>
      <c r="AF3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7" s="36" t="str">
        <f>IF(tbl_Customers[[#This Row],[Churn_Risk_Score]]&gt;=10,"High Risk", IF(tbl_Customers[[#This Row],[Churn_Risk_Score]]&gt;=5,"Medium Risk","Low Risk"))</f>
        <v>Low Risk</v>
      </c>
    </row>
    <row r="308" spans="1:33" x14ac:dyDescent="0.35">
      <c r="A308">
        <v>307</v>
      </c>
      <c r="B308" t="s">
        <v>58</v>
      </c>
      <c r="C308">
        <v>135</v>
      </c>
      <c r="D308" t="s">
        <v>21</v>
      </c>
      <c r="E308" t="s">
        <v>22</v>
      </c>
      <c r="F308" t="s">
        <v>22</v>
      </c>
      <c r="G308">
        <v>0</v>
      </c>
      <c r="H308">
        <v>201.8</v>
      </c>
      <c r="I308">
        <v>81</v>
      </c>
      <c r="J308">
        <v>34.31</v>
      </c>
      <c r="K308">
        <v>225</v>
      </c>
      <c r="L308">
        <v>114</v>
      </c>
      <c r="M308">
        <v>19.13</v>
      </c>
      <c r="N308">
        <v>204.4</v>
      </c>
      <c r="O308">
        <v>82</v>
      </c>
      <c r="P308">
        <v>9.1999999999999993</v>
      </c>
      <c r="Q308">
        <v>10.3</v>
      </c>
      <c r="R308">
        <v>6</v>
      </c>
      <c r="S308">
        <v>2.78</v>
      </c>
      <c r="T308">
        <v>1</v>
      </c>
      <c r="U308" t="s">
        <v>22</v>
      </c>
      <c r="V308">
        <f>IF(tbl_Customers[[#This Row],[churn]] = "yes", 1, 0)</f>
        <v>0</v>
      </c>
      <c r="W308" t="str">
        <f>IF(tbl_Customers[[#This Row],[number_customer_service_calls]] &lt;= 1, "0-1 Calls", IF(tbl_Customers[[#This Row],[number_customer_service_calls]] &lt;= 3, "2-3 Calls", IF(tbl_Customers[[#This Row],[number_customer_service_calls]] &lt;=5, "4-5 Calls", "6+ Calls")))</f>
        <v>0-1 Calls</v>
      </c>
      <c r="X308" t="str">
        <f>IF(tbl_Customers[[#This Row],[account_length]] &lt;= 50, "0-50", IF(tbl_Customers[[#This Row],[account_length]] &lt;=100, "51-100", IF(tbl_Customers[[#This Row],[account_length]] &lt;= 150, "101-150", "151+")))</f>
        <v>101-150</v>
      </c>
      <c r="Y308" t="str">
        <f>IF(tbl_Customers[[#This Row],[total_intl_charge]] &lt;= 3, "Low Charges", "High Charges")</f>
        <v>Low Charges</v>
      </c>
      <c r="Z308" t="str">
        <f>IF(tbl_Customers[[#This Row],[total_eve_calls]]&lt;=80,"Low Calls",
IF(tbl_Customers[[#This Row],[total_eve_calls]]&lt;=120,"Medium Calls","High Calls"))</f>
        <v>Medium Calls</v>
      </c>
      <c r="AA308" t="str">
        <f>IF(tbl_Customers[[#This Row],[total_eve_charge]]&lt;=15,"Low Charges",
IF(tbl_Customers[[#This Row],[total_eve_charge]]&lt;=20,"Medium Charges","High Charges"))</f>
        <v>Medium Charges</v>
      </c>
      <c r="AB3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8" t="str">
        <f>IF(tbl_Customers[[#This Row],[number_vmail_messages]] = 0, "No Usage", IF(tbl_Customers[[#This Row],[number_vmail_messages]] &lt;= 20, "Low Usage", IF(tbl_Customers[[#This Row],[number_vmail_messages]] &lt;= 40, "Medium Usgae", "High Usage")))</f>
        <v>No Usage</v>
      </c>
      <c r="AD308" t="str">
        <f>IF(tbl_Customers[[#This Row],[total_day_minutes]]&lt;=150,"Low Usage", IF(tbl_Customers[[#This Row],[total_day_minutes]]&lt;=200,"Medium Usage", IF(tbl_Customers[[#This Row],[total_day_minutes]]&lt;=250,"High Usage","Very High Usage")))</f>
        <v>High Usage</v>
      </c>
      <c r="AE308" t="str">
        <f>IF(tbl_Customers[[#This Row],[total_intl_calls]]&lt;=5,"Low Calls", IF(tbl_Customers[[#This Row],[total_intl_calls]]&lt;=10, "Medium Calls", "High Calls"))</f>
        <v>Medium Calls</v>
      </c>
      <c r="AF3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8" s="36" t="str">
        <f>IF(tbl_Customers[[#This Row],[Churn_Risk_Score]]&gt;=10,"High Risk", IF(tbl_Customers[[#This Row],[Churn_Risk_Score]]&gt;=5,"Medium Risk","Low Risk"))</f>
        <v>Low Risk</v>
      </c>
    </row>
    <row r="309" spans="1:33" x14ac:dyDescent="0.35">
      <c r="A309">
        <v>308</v>
      </c>
      <c r="B309" t="s">
        <v>61</v>
      </c>
      <c r="C309">
        <v>56</v>
      </c>
      <c r="D309" t="s">
        <v>25</v>
      </c>
      <c r="E309" t="s">
        <v>22</v>
      </c>
      <c r="F309" t="s">
        <v>22</v>
      </c>
      <c r="G309">
        <v>0</v>
      </c>
      <c r="H309">
        <v>197</v>
      </c>
      <c r="I309">
        <v>110</v>
      </c>
      <c r="J309">
        <v>33.49</v>
      </c>
      <c r="K309">
        <v>222.8</v>
      </c>
      <c r="L309">
        <v>102</v>
      </c>
      <c r="M309">
        <v>18.940000000000001</v>
      </c>
      <c r="N309">
        <v>225.3</v>
      </c>
      <c r="O309">
        <v>91</v>
      </c>
      <c r="P309">
        <v>10.14</v>
      </c>
      <c r="Q309">
        <v>10.6</v>
      </c>
      <c r="R309">
        <v>6</v>
      </c>
      <c r="S309">
        <v>2.86</v>
      </c>
      <c r="T309">
        <v>2</v>
      </c>
      <c r="U309" t="s">
        <v>22</v>
      </c>
      <c r="V309">
        <f>IF(tbl_Customers[[#This Row],[churn]] = "yes", 1, 0)</f>
        <v>0</v>
      </c>
      <c r="W309" t="str">
        <f>IF(tbl_Customers[[#This Row],[number_customer_service_calls]] &lt;= 1, "0-1 Calls", IF(tbl_Customers[[#This Row],[number_customer_service_calls]] &lt;= 3, "2-3 Calls", IF(tbl_Customers[[#This Row],[number_customer_service_calls]] &lt;=5, "4-5 Calls", "6+ Calls")))</f>
        <v>2-3 Calls</v>
      </c>
      <c r="X309" t="str">
        <f>IF(tbl_Customers[[#This Row],[account_length]] &lt;= 50, "0-50", IF(tbl_Customers[[#This Row],[account_length]] &lt;=100, "51-100", IF(tbl_Customers[[#This Row],[account_length]] &lt;= 150, "101-150", "151+")))</f>
        <v>51-100</v>
      </c>
      <c r="Y309" t="str">
        <f>IF(tbl_Customers[[#This Row],[total_intl_charge]] &lt;= 3, "Low Charges", "High Charges")</f>
        <v>Low Charges</v>
      </c>
      <c r="Z309" t="str">
        <f>IF(tbl_Customers[[#This Row],[total_eve_calls]]&lt;=80,"Low Calls",
IF(tbl_Customers[[#This Row],[total_eve_calls]]&lt;=120,"Medium Calls","High Calls"))</f>
        <v>Medium Calls</v>
      </c>
      <c r="AA309" t="str">
        <f>IF(tbl_Customers[[#This Row],[total_eve_charge]]&lt;=15,"Low Charges",
IF(tbl_Customers[[#This Row],[total_eve_charge]]&lt;=20,"Medium Charges","High Charges"))</f>
        <v>Medium Charges</v>
      </c>
      <c r="AB3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9" t="str">
        <f>IF(tbl_Customers[[#This Row],[number_vmail_messages]] = 0, "No Usage", IF(tbl_Customers[[#This Row],[number_vmail_messages]] &lt;= 20, "Low Usage", IF(tbl_Customers[[#This Row],[number_vmail_messages]] &lt;= 40, "Medium Usgae", "High Usage")))</f>
        <v>No Usage</v>
      </c>
      <c r="AD309" t="str">
        <f>IF(tbl_Customers[[#This Row],[total_day_minutes]]&lt;=150,"Low Usage", IF(tbl_Customers[[#This Row],[total_day_minutes]]&lt;=200,"Medium Usage", IF(tbl_Customers[[#This Row],[total_day_minutes]]&lt;=250,"High Usage","Very High Usage")))</f>
        <v>Medium Usage</v>
      </c>
      <c r="AE309" t="str">
        <f>IF(tbl_Customers[[#This Row],[total_intl_calls]]&lt;=5,"Low Calls", IF(tbl_Customers[[#This Row],[total_intl_calls]]&lt;=10, "Medium Calls", "High Calls"))</f>
        <v>Medium Calls</v>
      </c>
      <c r="AF3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9" s="36" t="str">
        <f>IF(tbl_Customers[[#This Row],[Churn_Risk_Score]]&gt;=10,"High Risk", IF(tbl_Customers[[#This Row],[Churn_Risk_Score]]&gt;=5,"Medium Risk","Low Risk"))</f>
        <v>Low Risk</v>
      </c>
    </row>
    <row r="310" spans="1:33" x14ac:dyDescent="0.35">
      <c r="A310">
        <v>309</v>
      </c>
      <c r="B310" t="s">
        <v>56</v>
      </c>
      <c r="C310">
        <v>151</v>
      </c>
      <c r="D310" t="s">
        <v>21</v>
      </c>
      <c r="E310" t="s">
        <v>23</v>
      </c>
      <c r="F310" t="s">
        <v>22</v>
      </c>
      <c r="G310">
        <v>0</v>
      </c>
      <c r="H310">
        <v>218</v>
      </c>
      <c r="I310">
        <v>57</v>
      </c>
      <c r="J310">
        <v>37.06</v>
      </c>
      <c r="K310">
        <v>114.4</v>
      </c>
      <c r="L310">
        <v>88</v>
      </c>
      <c r="M310">
        <v>9.7200000000000006</v>
      </c>
      <c r="N310">
        <v>269.2</v>
      </c>
      <c r="O310">
        <v>95</v>
      </c>
      <c r="P310">
        <v>12.11</v>
      </c>
      <c r="Q310">
        <v>12.4</v>
      </c>
      <c r="R310">
        <v>1</v>
      </c>
      <c r="S310">
        <v>3.35</v>
      </c>
      <c r="T310">
        <v>0</v>
      </c>
      <c r="U310" t="s">
        <v>23</v>
      </c>
      <c r="V310">
        <f>IF(tbl_Customers[[#This Row],[churn]] = "yes", 1, 0)</f>
        <v>1</v>
      </c>
      <c r="W310" t="str">
        <f>IF(tbl_Customers[[#This Row],[number_customer_service_calls]] &lt;= 1, "0-1 Calls", IF(tbl_Customers[[#This Row],[number_customer_service_calls]] &lt;= 3, "2-3 Calls", IF(tbl_Customers[[#This Row],[number_customer_service_calls]] &lt;=5, "4-5 Calls", "6+ Calls")))</f>
        <v>0-1 Calls</v>
      </c>
      <c r="X310" t="str">
        <f>IF(tbl_Customers[[#This Row],[account_length]] &lt;= 50, "0-50", IF(tbl_Customers[[#This Row],[account_length]] &lt;=100, "51-100", IF(tbl_Customers[[#This Row],[account_length]] &lt;= 150, "101-150", "151+")))</f>
        <v>151+</v>
      </c>
      <c r="Y310" t="str">
        <f>IF(tbl_Customers[[#This Row],[total_intl_charge]] &lt;= 3, "Low Charges", "High Charges")</f>
        <v>High Charges</v>
      </c>
      <c r="Z310" t="str">
        <f>IF(tbl_Customers[[#This Row],[total_eve_calls]]&lt;=80,"Low Calls",
IF(tbl_Customers[[#This Row],[total_eve_calls]]&lt;=120,"Medium Calls","High Calls"))</f>
        <v>Medium Calls</v>
      </c>
      <c r="AA310" t="str">
        <f>IF(tbl_Customers[[#This Row],[total_eve_charge]]&lt;=15,"Low Charges",
IF(tbl_Customers[[#This Row],[total_eve_charge]]&lt;=20,"Medium Charges","High Charges"))</f>
        <v>Low Charges</v>
      </c>
      <c r="AB3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0" t="str">
        <f>IF(tbl_Customers[[#This Row],[number_vmail_messages]] = 0, "No Usage", IF(tbl_Customers[[#This Row],[number_vmail_messages]] &lt;= 20, "Low Usage", IF(tbl_Customers[[#This Row],[number_vmail_messages]] &lt;= 40, "Medium Usgae", "High Usage")))</f>
        <v>No Usage</v>
      </c>
      <c r="AD310" t="str">
        <f>IF(tbl_Customers[[#This Row],[total_day_minutes]]&lt;=150,"Low Usage", IF(tbl_Customers[[#This Row],[total_day_minutes]]&lt;=200,"Medium Usage", IF(tbl_Customers[[#This Row],[total_day_minutes]]&lt;=250,"High Usage","Very High Usage")))</f>
        <v>High Usage</v>
      </c>
      <c r="AE310" t="str">
        <f>IF(tbl_Customers[[#This Row],[total_intl_calls]]&lt;=5,"Low Calls", IF(tbl_Customers[[#This Row],[total_intl_calls]]&lt;=10, "Medium Calls", "High Calls"))</f>
        <v>Low Calls</v>
      </c>
      <c r="AF3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0" s="36" t="str">
        <f>IF(tbl_Customers[[#This Row],[Churn_Risk_Score]]&gt;=10,"High Risk", IF(tbl_Customers[[#This Row],[Churn_Risk_Score]]&gt;=5,"Medium Risk","Low Risk"))</f>
        <v>Medium Risk</v>
      </c>
    </row>
    <row r="311" spans="1:33" x14ac:dyDescent="0.35">
      <c r="A311">
        <v>310</v>
      </c>
      <c r="B311" t="s">
        <v>36</v>
      </c>
      <c r="C311">
        <v>32</v>
      </c>
      <c r="D311" t="s">
        <v>21</v>
      </c>
      <c r="E311" t="s">
        <v>22</v>
      </c>
      <c r="F311" t="s">
        <v>22</v>
      </c>
      <c r="G311">
        <v>0</v>
      </c>
      <c r="H311">
        <v>164.8</v>
      </c>
      <c r="I311">
        <v>98</v>
      </c>
      <c r="J311">
        <v>28.02</v>
      </c>
      <c r="K311">
        <v>229.9</v>
      </c>
      <c r="L311">
        <v>96</v>
      </c>
      <c r="M311">
        <v>19.54</v>
      </c>
      <c r="N311">
        <v>167.3</v>
      </c>
      <c r="O311">
        <v>108</v>
      </c>
      <c r="P311">
        <v>7.53</v>
      </c>
      <c r="Q311">
        <v>14.8</v>
      </c>
      <c r="R311">
        <v>2</v>
      </c>
      <c r="S311">
        <v>4</v>
      </c>
      <c r="T311">
        <v>2</v>
      </c>
      <c r="U311" t="s">
        <v>22</v>
      </c>
      <c r="V311">
        <f>IF(tbl_Customers[[#This Row],[churn]] = "yes", 1, 0)</f>
        <v>0</v>
      </c>
      <c r="W311" t="str">
        <f>IF(tbl_Customers[[#This Row],[number_customer_service_calls]] &lt;= 1, "0-1 Calls", IF(tbl_Customers[[#This Row],[number_customer_service_calls]] &lt;= 3, "2-3 Calls", IF(tbl_Customers[[#This Row],[number_customer_service_calls]] &lt;=5, "4-5 Calls", "6+ Calls")))</f>
        <v>2-3 Calls</v>
      </c>
      <c r="X311" t="str">
        <f>IF(tbl_Customers[[#This Row],[account_length]] &lt;= 50, "0-50", IF(tbl_Customers[[#This Row],[account_length]] &lt;=100, "51-100", IF(tbl_Customers[[#This Row],[account_length]] &lt;= 150, "101-150", "151+")))</f>
        <v>0-50</v>
      </c>
      <c r="Y311" t="str">
        <f>IF(tbl_Customers[[#This Row],[total_intl_charge]] &lt;= 3, "Low Charges", "High Charges")</f>
        <v>High Charges</v>
      </c>
      <c r="Z311" t="str">
        <f>IF(tbl_Customers[[#This Row],[total_eve_calls]]&lt;=80,"Low Calls",
IF(tbl_Customers[[#This Row],[total_eve_calls]]&lt;=120,"Medium Calls","High Calls"))</f>
        <v>Medium Calls</v>
      </c>
      <c r="AA311" t="str">
        <f>IF(tbl_Customers[[#This Row],[total_eve_charge]]&lt;=15,"Low Charges",
IF(tbl_Customers[[#This Row],[total_eve_charge]]&lt;=20,"Medium Charges","High Charges"))</f>
        <v>Medium Charges</v>
      </c>
      <c r="AB3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 t="str">
        <f>IF(tbl_Customers[[#This Row],[number_vmail_messages]] = 0, "No Usage", IF(tbl_Customers[[#This Row],[number_vmail_messages]] &lt;= 20, "Low Usage", IF(tbl_Customers[[#This Row],[number_vmail_messages]] &lt;= 40, "Medium Usgae", "High Usage")))</f>
        <v>No Usage</v>
      </c>
      <c r="AD311" t="str">
        <f>IF(tbl_Customers[[#This Row],[total_day_minutes]]&lt;=150,"Low Usage", IF(tbl_Customers[[#This Row],[total_day_minutes]]&lt;=200,"Medium Usage", IF(tbl_Customers[[#This Row],[total_day_minutes]]&lt;=250,"High Usage","Very High Usage")))</f>
        <v>Medium Usage</v>
      </c>
      <c r="AE311" t="str">
        <f>IF(tbl_Customers[[#This Row],[total_intl_calls]]&lt;=5,"Low Calls", IF(tbl_Customers[[#This Row],[total_intl_calls]]&lt;=10, "Medium Calls", "High Calls"))</f>
        <v>Low Calls</v>
      </c>
      <c r="AF3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1" s="36" t="str">
        <f>IF(tbl_Customers[[#This Row],[Churn_Risk_Score]]&gt;=10,"High Risk", IF(tbl_Customers[[#This Row],[Churn_Risk_Score]]&gt;=5,"Medium Risk","Low Risk"))</f>
        <v>Low Risk</v>
      </c>
    </row>
    <row r="312" spans="1:33" x14ac:dyDescent="0.35">
      <c r="A312">
        <v>311</v>
      </c>
      <c r="B312" t="s">
        <v>57</v>
      </c>
      <c r="C312">
        <v>87</v>
      </c>
      <c r="D312" t="s">
        <v>21</v>
      </c>
      <c r="E312" t="s">
        <v>22</v>
      </c>
      <c r="F312" t="s">
        <v>23</v>
      </c>
      <c r="G312">
        <v>21</v>
      </c>
      <c r="H312">
        <v>214</v>
      </c>
      <c r="I312">
        <v>113</v>
      </c>
      <c r="J312">
        <v>36.380000000000003</v>
      </c>
      <c r="K312">
        <v>180</v>
      </c>
      <c r="L312">
        <v>114</v>
      </c>
      <c r="M312">
        <v>15.3</v>
      </c>
      <c r="N312">
        <v>134.5</v>
      </c>
      <c r="O312">
        <v>82</v>
      </c>
      <c r="P312">
        <v>6.05</v>
      </c>
      <c r="Q312">
        <v>10.6</v>
      </c>
      <c r="R312">
        <v>5</v>
      </c>
      <c r="S312">
        <v>2.86</v>
      </c>
      <c r="T312">
        <v>0</v>
      </c>
      <c r="U312" t="s">
        <v>22</v>
      </c>
      <c r="V312">
        <f>IF(tbl_Customers[[#This Row],[churn]] = "yes", 1, 0)</f>
        <v>0</v>
      </c>
      <c r="W312" t="str">
        <f>IF(tbl_Customers[[#This Row],[number_customer_service_calls]] &lt;= 1, "0-1 Calls", IF(tbl_Customers[[#This Row],[number_customer_service_calls]] &lt;= 3, "2-3 Calls", IF(tbl_Customers[[#This Row],[number_customer_service_calls]] &lt;=5, "4-5 Calls", "6+ Calls")))</f>
        <v>0-1 Calls</v>
      </c>
      <c r="X312" t="str">
        <f>IF(tbl_Customers[[#This Row],[account_length]] &lt;= 50, "0-50", IF(tbl_Customers[[#This Row],[account_length]] &lt;=100, "51-100", IF(tbl_Customers[[#This Row],[account_length]] &lt;= 150, "101-150", "151+")))</f>
        <v>51-100</v>
      </c>
      <c r="Y312" t="str">
        <f>IF(tbl_Customers[[#This Row],[total_intl_charge]] &lt;= 3, "Low Charges", "High Charges")</f>
        <v>Low Charges</v>
      </c>
      <c r="Z312" t="str">
        <f>IF(tbl_Customers[[#This Row],[total_eve_calls]]&lt;=80,"Low Calls",
IF(tbl_Customers[[#This Row],[total_eve_calls]]&lt;=120,"Medium Calls","High Calls"))</f>
        <v>Medium Calls</v>
      </c>
      <c r="AA312" t="str">
        <f>IF(tbl_Customers[[#This Row],[total_eve_charge]]&lt;=15,"Low Charges",
IF(tbl_Customers[[#This Row],[total_eve_charge]]&lt;=20,"Medium Charges","High Charges"))</f>
        <v>Medium Charges</v>
      </c>
      <c r="AB3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2" t="str">
        <f>IF(tbl_Customers[[#This Row],[number_vmail_messages]] = 0, "No Usage", IF(tbl_Customers[[#This Row],[number_vmail_messages]] &lt;= 20, "Low Usage", IF(tbl_Customers[[#This Row],[number_vmail_messages]] &lt;= 40, "Medium Usgae", "High Usage")))</f>
        <v>Medium Usgae</v>
      </c>
      <c r="AD312" t="str">
        <f>IF(tbl_Customers[[#This Row],[total_day_minutes]]&lt;=150,"Low Usage", IF(tbl_Customers[[#This Row],[total_day_minutes]]&lt;=200,"Medium Usage", IF(tbl_Customers[[#This Row],[total_day_minutes]]&lt;=250,"High Usage","Very High Usage")))</f>
        <v>High Usage</v>
      </c>
      <c r="AE312" t="str">
        <f>IF(tbl_Customers[[#This Row],[total_intl_calls]]&lt;=5,"Low Calls", IF(tbl_Customers[[#This Row],[total_intl_calls]]&lt;=10, "Medium Calls", "High Calls"))</f>
        <v>Low Calls</v>
      </c>
      <c r="AF3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2" s="36" t="str">
        <f>IF(tbl_Customers[[#This Row],[Churn_Risk_Score]]&gt;=10,"High Risk", IF(tbl_Customers[[#This Row],[Churn_Risk_Score]]&gt;=5,"Medium Risk","Low Risk"))</f>
        <v>Low Risk</v>
      </c>
    </row>
    <row r="313" spans="1:33" x14ac:dyDescent="0.35">
      <c r="A313">
        <v>312</v>
      </c>
      <c r="B313" t="s">
        <v>63</v>
      </c>
      <c r="C313">
        <v>138</v>
      </c>
      <c r="D313" t="s">
        <v>21</v>
      </c>
      <c r="E313" t="s">
        <v>22</v>
      </c>
      <c r="F313" t="s">
        <v>22</v>
      </c>
      <c r="G313">
        <v>0</v>
      </c>
      <c r="H313">
        <v>170.5</v>
      </c>
      <c r="I313">
        <v>87</v>
      </c>
      <c r="J313">
        <v>28.99</v>
      </c>
      <c r="K313">
        <v>118.2</v>
      </c>
      <c r="L313">
        <v>116</v>
      </c>
      <c r="M313">
        <v>10.050000000000001</v>
      </c>
      <c r="N313">
        <v>187.9</v>
      </c>
      <c r="O313">
        <v>111</v>
      </c>
      <c r="P313">
        <v>8.4600000000000009</v>
      </c>
      <c r="Q313">
        <v>11.2</v>
      </c>
      <c r="R313">
        <v>7</v>
      </c>
      <c r="S313">
        <v>3.02</v>
      </c>
      <c r="T313">
        <v>2</v>
      </c>
      <c r="U313" t="s">
        <v>22</v>
      </c>
      <c r="V313">
        <f>IF(tbl_Customers[[#This Row],[churn]] = "yes", 1, 0)</f>
        <v>0</v>
      </c>
      <c r="W313" t="str">
        <f>IF(tbl_Customers[[#This Row],[number_customer_service_calls]] &lt;= 1, "0-1 Calls", IF(tbl_Customers[[#This Row],[number_customer_service_calls]] &lt;= 3, "2-3 Calls", IF(tbl_Customers[[#This Row],[number_customer_service_calls]] &lt;=5, "4-5 Calls", "6+ Calls")))</f>
        <v>2-3 Calls</v>
      </c>
      <c r="X313" t="str">
        <f>IF(tbl_Customers[[#This Row],[account_length]] &lt;= 50, "0-50", IF(tbl_Customers[[#This Row],[account_length]] &lt;=100, "51-100", IF(tbl_Customers[[#This Row],[account_length]] &lt;= 150, "101-150", "151+")))</f>
        <v>101-150</v>
      </c>
      <c r="Y313" t="str">
        <f>IF(tbl_Customers[[#This Row],[total_intl_charge]] &lt;= 3, "Low Charges", "High Charges")</f>
        <v>High Charges</v>
      </c>
      <c r="Z313" t="str">
        <f>IF(tbl_Customers[[#This Row],[total_eve_calls]]&lt;=80,"Low Calls",
IF(tbl_Customers[[#This Row],[total_eve_calls]]&lt;=120,"Medium Calls","High Calls"))</f>
        <v>Medium Calls</v>
      </c>
      <c r="AA313" t="str">
        <f>IF(tbl_Customers[[#This Row],[total_eve_charge]]&lt;=15,"Low Charges",
IF(tbl_Customers[[#This Row],[total_eve_charge]]&lt;=20,"Medium Charges","High Charges"))</f>
        <v>Low Charges</v>
      </c>
      <c r="AB3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3" t="str">
        <f>IF(tbl_Customers[[#This Row],[number_vmail_messages]] = 0, "No Usage", IF(tbl_Customers[[#This Row],[number_vmail_messages]] &lt;= 20, "Low Usage", IF(tbl_Customers[[#This Row],[number_vmail_messages]] &lt;= 40, "Medium Usgae", "High Usage")))</f>
        <v>No Usage</v>
      </c>
      <c r="AD313" t="str">
        <f>IF(tbl_Customers[[#This Row],[total_day_minutes]]&lt;=150,"Low Usage", IF(tbl_Customers[[#This Row],[total_day_minutes]]&lt;=200,"Medium Usage", IF(tbl_Customers[[#This Row],[total_day_minutes]]&lt;=250,"High Usage","Very High Usage")))</f>
        <v>Medium Usage</v>
      </c>
      <c r="AE313" t="str">
        <f>IF(tbl_Customers[[#This Row],[total_intl_calls]]&lt;=5,"Low Calls", IF(tbl_Customers[[#This Row],[total_intl_calls]]&lt;=10, "Medium Calls", "High Calls"))</f>
        <v>Medium Calls</v>
      </c>
      <c r="AF3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3" s="36" t="str">
        <f>IF(tbl_Customers[[#This Row],[Churn_Risk_Score]]&gt;=10,"High Risk", IF(tbl_Customers[[#This Row],[Churn_Risk_Score]]&gt;=5,"Medium Risk","Low Risk"))</f>
        <v>Low Risk</v>
      </c>
    </row>
    <row r="314" spans="1:33" x14ac:dyDescent="0.35">
      <c r="A314">
        <v>313</v>
      </c>
      <c r="B314" t="s">
        <v>75</v>
      </c>
      <c r="C314">
        <v>79</v>
      </c>
      <c r="D314" t="s">
        <v>25</v>
      </c>
      <c r="E314" t="s">
        <v>22</v>
      </c>
      <c r="F314" t="s">
        <v>22</v>
      </c>
      <c r="G314">
        <v>0</v>
      </c>
      <c r="H314">
        <v>205.7</v>
      </c>
      <c r="I314">
        <v>123</v>
      </c>
      <c r="J314">
        <v>34.97</v>
      </c>
      <c r="K314">
        <v>214.5</v>
      </c>
      <c r="L314">
        <v>108</v>
      </c>
      <c r="M314">
        <v>18.23</v>
      </c>
      <c r="N314">
        <v>226.1</v>
      </c>
      <c r="O314">
        <v>106</v>
      </c>
      <c r="P314">
        <v>10.17</v>
      </c>
      <c r="Q314">
        <v>6.7</v>
      </c>
      <c r="R314">
        <v>18</v>
      </c>
      <c r="S314">
        <v>1.81</v>
      </c>
      <c r="T314">
        <v>1</v>
      </c>
      <c r="U314" t="s">
        <v>22</v>
      </c>
      <c r="V314">
        <f>IF(tbl_Customers[[#This Row],[churn]] = "yes", 1, 0)</f>
        <v>0</v>
      </c>
      <c r="W314" t="str">
        <f>IF(tbl_Customers[[#This Row],[number_customer_service_calls]] &lt;= 1, "0-1 Calls", IF(tbl_Customers[[#This Row],[number_customer_service_calls]] &lt;= 3, "2-3 Calls", IF(tbl_Customers[[#This Row],[number_customer_service_calls]] &lt;=5, "4-5 Calls", "6+ Calls")))</f>
        <v>0-1 Calls</v>
      </c>
      <c r="X314" t="str">
        <f>IF(tbl_Customers[[#This Row],[account_length]] &lt;= 50, "0-50", IF(tbl_Customers[[#This Row],[account_length]] &lt;=100, "51-100", IF(tbl_Customers[[#This Row],[account_length]] &lt;= 150, "101-150", "151+")))</f>
        <v>51-100</v>
      </c>
      <c r="Y314" t="str">
        <f>IF(tbl_Customers[[#This Row],[total_intl_charge]] &lt;= 3, "Low Charges", "High Charges")</f>
        <v>Low Charges</v>
      </c>
      <c r="Z314" t="str">
        <f>IF(tbl_Customers[[#This Row],[total_eve_calls]]&lt;=80,"Low Calls",
IF(tbl_Customers[[#This Row],[total_eve_calls]]&lt;=120,"Medium Calls","High Calls"))</f>
        <v>Medium Calls</v>
      </c>
      <c r="AA314" t="str">
        <f>IF(tbl_Customers[[#This Row],[total_eve_charge]]&lt;=15,"Low Charges",
IF(tbl_Customers[[#This Row],[total_eve_charge]]&lt;=20,"Medium Charges","High Charges"))</f>
        <v>Medium Charges</v>
      </c>
      <c r="AB3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4" t="str">
        <f>IF(tbl_Customers[[#This Row],[number_vmail_messages]] = 0, "No Usage", IF(tbl_Customers[[#This Row],[number_vmail_messages]] &lt;= 20, "Low Usage", IF(tbl_Customers[[#This Row],[number_vmail_messages]] &lt;= 40, "Medium Usgae", "High Usage")))</f>
        <v>No Usage</v>
      </c>
      <c r="AD314" t="str">
        <f>IF(tbl_Customers[[#This Row],[total_day_minutes]]&lt;=150,"Low Usage", IF(tbl_Customers[[#This Row],[total_day_minutes]]&lt;=200,"Medium Usage", IF(tbl_Customers[[#This Row],[total_day_minutes]]&lt;=250,"High Usage","Very High Usage")))</f>
        <v>High Usage</v>
      </c>
      <c r="AE314" t="str">
        <f>IF(tbl_Customers[[#This Row],[total_intl_calls]]&lt;=5,"Low Calls", IF(tbl_Customers[[#This Row],[total_intl_calls]]&lt;=10, "Medium Calls", "High Calls"))</f>
        <v>High Calls</v>
      </c>
      <c r="AF3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4" s="36" t="str">
        <f>IF(tbl_Customers[[#This Row],[Churn_Risk_Score]]&gt;=10,"High Risk", IF(tbl_Customers[[#This Row],[Churn_Risk_Score]]&gt;=5,"Medium Risk","Low Risk"))</f>
        <v>Low Risk</v>
      </c>
    </row>
    <row r="315" spans="1:33" x14ac:dyDescent="0.35">
      <c r="A315">
        <v>314</v>
      </c>
      <c r="B315" t="s">
        <v>29</v>
      </c>
      <c r="C315">
        <v>95</v>
      </c>
      <c r="D315" t="s">
        <v>21</v>
      </c>
      <c r="E315" t="s">
        <v>23</v>
      </c>
      <c r="F315" t="s">
        <v>22</v>
      </c>
      <c r="G315">
        <v>0</v>
      </c>
      <c r="H315">
        <v>165.5</v>
      </c>
      <c r="I315">
        <v>84</v>
      </c>
      <c r="J315">
        <v>28.14</v>
      </c>
      <c r="K315">
        <v>286.2</v>
      </c>
      <c r="L315">
        <v>112</v>
      </c>
      <c r="M315">
        <v>24.33</v>
      </c>
      <c r="N315">
        <v>198.9</v>
      </c>
      <c r="O315">
        <v>89</v>
      </c>
      <c r="P315">
        <v>8.9499999999999993</v>
      </c>
      <c r="Q315">
        <v>11.5</v>
      </c>
      <c r="R315">
        <v>2</v>
      </c>
      <c r="S315">
        <v>3.11</v>
      </c>
      <c r="T315">
        <v>1</v>
      </c>
      <c r="U315" t="s">
        <v>23</v>
      </c>
      <c r="V315">
        <f>IF(tbl_Customers[[#This Row],[churn]] = "yes", 1, 0)</f>
        <v>1</v>
      </c>
      <c r="W315" t="str">
        <f>IF(tbl_Customers[[#This Row],[number_customer_service_calls]] &lt;= 1, "0-1 Calls", IF(tbl_Customers[[#This Row],[number_customer_service_calls]] &lt;= 3, "2-3 Calls", IF(tbl_Customers[[#This Row],[number_customer_service_calls]] &lt;=5, "4-5 Calls", "6+ Calls")))</f>
        <v>0-1 Calls</v>
      </c>
      <c r="X315" t="str">
        <f>IF(tbl_Customers[[#This Row],[account_length]] &lt;= 50, "0-50", IF(tbl_Customers[[#This Row],[account_length]] &lt;=100, "51-100", IF(tbl_Customers[[#This Row],[account_length]] &lt;= 150, "101-150", "151+")))</f>
        <v>51-100</v>
      </c>
      <c r="Y315" t="str">
        <f>IF(tbl_Customers[[#This Row],[total_intl_charge]] &lt;= 3, "Low Charges", "High Charges")</f>
        <v>High Charges</v>
      </c>
      <c r="Z315" t="str">
        <f>IF(tbl_Customers[[#This Row],[total_eve_calls]]&lt;=80,"Low Calls",
IF(tbl_Customers[[#This Row],[total_eve_calls]]&lt;=120,"Medium Calls","High Calls"))</f>
        <v>Medium Calls</v>
      </c>
      <c r="AA315" t="str">
        <f>IF(tbl_Customers[[#This Row],[total_eve_charge]]&lt;=15,"Low Charges",
IF(tbl_Customers[[#This Row],[total_eve_charge]]&lt;=20,"Medium Charges","High Charges"))</f>
        <v>High Charges</v>
      </c>
      <c r="AB3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5" t="str">
        <f>IF(tbl_Customers[[#This Row],[number_vmail_messages]] = 0, "No Usage", IF(tbl_Customers[[#This Row],[number_vmail_messages]] &lt;= 20, "Low Usage", IF(tbl_Customers[[#This Row],[number_vmail_messages]] &lt;= 40, "Medium Usgae", "High Usage")))</f>
        <v>No Usage</v>
      </c>
      <c r="AD315" t="str">
        <f>IF(tbl_Customers[[#This Row],[total_day_minutes]]&lt;=150,"Low Usage", IF(tbl_Customers[[#This Row],[total_day_minutes]]&lt;=200,"Medium Usage", IF(tbl_Customers[[#This Row],[total_day_minutes]]&lt;=250,"High Usage","Very High Usage")))</f>
        <v>Medium Usage</v>
      </c>
      <c r="AE315" t="str">
        <f>IF(tbl_Customers[[#This Row],[total_intl_calls]]&lt;=5,"Low Calls", IF(tbl_Customers[[#This Row],[total_intl_calls]]&lt;=10, "Medium Calls", "High Calls"))</f>
        <v>Low Calls</v>
      </c>
      <c r="AF3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5" s="36" t="str">
        <f>IF(tbl_Customers[[#This Row],[Churn_Risk_Score]]&gt;=10,"High Risk", IF(tbl_Customers[[#This Row],[Churn_Risk_Score]]&gt;=5,"Medium Risk","Low Risk"))</f>
        <v>Medium Risk</v>
      </c>
    </row>
    <row r="316" spans="1:33" x14ac:dyDescent="0.35">
      <c r="A316">
        <v>315</v>
      </c>
      <c r="B316" t="s">
        <v>70</v>
      </c>
      <c r="C316">
        <v>127</v>
      </c>
      <c r="D316" t="s">
        <v>21</v>
      </c>
      <c r="E316" t="s">
        <v>22</v>
      </c>
      <c r="F316" t="s">
        <v>22</v>
      </c>
      <c r="G316">
        <v>0</v>
      </c>
      <c r="H316">
        <v>221</v>
      </c>
      <c r="I316">
        <v>100</v>
      </c>
      <c r="J316">
        <v>37.57</v>
      </c>
      <c r="K316">
        <v>160.69999999999999</v>
      </c>
      <c r="L316">
        <v>113</v>
      </c>
      <c r="M316">
        <v>13.66</v>
      </c>
      <c r="N316">
        <v>233.1</v>
      </c>
      <c r="O316">
        <v>96</v>
      </c>
      <c r="P316">
        <v>10.49</v>
      </c>
      <c r="Q316">
        <v>6.8</v>
      </c>
      <c r="R316">
        <v>4</v>
      </c>
      <c r="S316">
        <v>1.84</v>
      </c>
      <c r="T316">
        <v>2</v>
      </c>
      <c r="U316" t="s">
        <v>22</v>
      </c>
      <c r="V316">
        <f>IF(tbl_Customers[[#This Row],[churn]] = "yes", 1, 0)</f>
        <v>0</v>
      </c>
      <c r="W316" t="str">
        <f>IF(tbl_Customers[[#This Row],[number_customer_service_calls]] &lt;= 1, "0-1 Calls", IF(tbl_Customers[[#This Row],[number_customer_service_calls]] &lt;= 3, "2-3 Calls", IF(tbl_Customers[[#This Row],[number_customer_service_calls]] &lt;=5, "4-5 Calls", "6+ Calls")))</f>
        <v>2-3 Calls</v>
      </c>
      <c r="X316" t="str">
        <f>IF(tbl_Customers[[#This Row],[account_length]] &lt;= 50, "0-50", IF(tbl_Customers[[#This Row],[account_length]] &lt;=100, "51-100", IF(tbl_Customers[[#This Row],[account_length]] &lt;= 150, "101-150", "151+")))</f>
        <v>101-150</v>
      </c>
      <c r="Y316" t="str">
        <f>IF(tbl_Customers[[#This Row],[total_intl_charge]] &lt;= 3, "Low Charges", "High Charges")</f>
        <v>Low Charges</v>
      </c>
      <c r="Z316" t="str">
        <f>IF(tbl_Customers[[#This Row],[total_eve_calls]]&lt;=80,"Low Calls",
IF(tbl_Customers[[#This Row],[total_eve_calls]]&lt;=120,"Medium Calls","High Calls"))</f>
        <v>Medium Calls</v>
      </c>
      <c r="AA316" t="str">
        <f>IF(tbl_Customers[[#This Row],[total_eve_charge]]&lt;=15,"Low Charges",
IF(tbl_Customers[[#This Row],[total_eve_charge]]&lt;=20,"Medium Charges","High Charges"))</f>
        <v>Low Charges</v>
      </c>
      <c r="AB3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 t="str">
        <f>IF(tbl_Customers[[#This Row],[number_vmail_messages]] = 0, "No Usage", IF(tbl_Customers[[#This Row],[number_vmail_messages]] &lt;= 20, "Low Usage", IF(tbl_Customers[[#This Row],[number_vmail_messages]] &lt;= 40, "Medium Usgae", "High Usage")))</f>
        <v>No Usage</v>
      </c>
      <c r="AD316" t="str">
        <f>IF(tbl_Customers[[#This Row],[total_day_minutes]]&lt;=150,"Low Usage", IF(tbl_Customers[[#This Row],[total_day_minutes]]&lt;=200,"Medium Usage", IF(tbl_Customers[[#This Row],[total_day_minutes]]&lt;=250,"High Usage","Very High Usage")))</f>
        <v>High Usage</v>
      </c>
      <c r="AE316" t="str">
        <f>IF(tbl_Customers[[#This Row],[total_intl_calls]]&lt;=5,"Low Calls", IF(tbl_Customers[[#This Row],[total_intl_calls]]&lt;=10, "Medium Calls", "High Calls"))</f>
        <v>Low Calls</v>
      </c>
      <c r="AF3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 s="36" t="str">
        <f>IF(tbl_Customers[[#This Row],[Churn_Risk_Score]]&gt;=10,"High Risk", IF(tbl_Customers[[#This Row],[Churn_Risk_Score]]&gt;=5,"Medium Risk","Low Risk"))</f>
        <v>Low Risk</v>
      </c>
    </row>
    <row r="317" spans="1:33" x14ac:dyDescent="0.35">
      <c r="A317">
        <v>316</v>
      </c>
      <c r="B317" t="s">
        <v>57</v>
      </c>
      <c r="C317">
        <v>137</v>
      </c>
      <c r="D317" t="s">
        <v>28</v>
      </c>
      <c r="E317" t="s">
        <v>22</v>
      </c>
      <c r="F317" t="s">
        <v>22</v>
      </c>
      <c r="G317">
        <v>0</v>
      </c>
      <c r="H317">
        <v>242.1</v>
      </c>
      <c r="I317">
        <v>118</v>
      </c>
      <c r="J317">
        <v>41.16</v>
      </c>
      <c r="K317">
        <v>191</v>
      </c>
      <c r="L317">
        <v>93</v>
      </c>
      <c r="M317">
        <v>16.239999999999998</v>
      </c>
      <c r="N317">
        <v>218.6</v>
      </c>
      <c r="O317">
        <v>50</v>
      </c>
      <c r="P317">
        <v>9.84</v>
      </c>
      <c r="Q317">
        <v>14.7</v>
      </c>
      <c r="R317">
        <v>2</v>
      </c>
      <c r="S317">
        <v>3.97</v>
      </c>
      <c r="T317">
        <v>3</v>
      </c>
      <c r="U317" t="s">
        <v>22</v>
      </c>
      <c r="V317">
        <f>IF(tbl_Customers[[#This Row],[churn]] = "yes", 1, 0)</f>
        <v>0</v>
      </c>
      <c r="W317" t="str">
        <f>IF(tbl_Customers[[#This Row],[number_customer_service_calls]] &lt;= 1, "0-1 Calls", IF(tbl_Customers[[#This Row],[number_customer_service_calls]] &lt;= 3, "2-3 Calls", IF(tbl_Customers[[#This Row],[number_customer_service_calls]] &lt;=5, "4-5 Calls", "6+ Calls")))</f>
        <v>2-3 Calls</v>
      </c>
      <c r="X317" t="str">
        <f>IF(tbl_Customers[[#This Row],[account_length]] &lt;= 50, "0-50", IF(tbl_Customers[[#This Row],[account_length]] &lt;=100, "51-100", IF(tbl_Customers[[#This Row],[account_length]] &lt;= 150, "101-150", "151+")))</f>
        <v>101-150</v>
      </c>
      <c r="Y317" t="str">
        <f>IF(tbl_Customers[[#This Row],[total_intl_charge]] &lt;= 3, "Low Charges", "High Charges")</f>
        <v>High Charges</v>
      </c>
      <c r="Z317" t="str">
        <f>IF(tbl_Customers[[#This Row],[total_eve_calls]]&lt;=80,"Low Calls",
IF(tbl_Customers[[#This Row],[total_eve_calls]]&lt;=120,"Medium Calls","High Calls"))</f>
        <v>Medium Calls</v>
      </c>
      <c r="AA317" t="str">
        <f>IF(tbl_Customers[[#This Row],[total_eve_charge]]&lt;=15,"Low Charges",
IF(tbl_Customers[[#This Row],[total_eve_charge]]&lt;=20,"Medium Charges","High Charges"))</f>
        <v>Medium Charges</v>
      </c>
      <c r="AB3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 t="str">
        <f>IF(tbl_Customers[[#This Row],[number_vmail_messages]] = 0, "No Usage", IF(tbl_Customers[[#This Row],[number_vmail_messages]] &lt;= 20, "Low Usage", IF(tbl_Customers[[#This Row],[number_vmail_messages]] &lt;= 40, "Medium Usgae", "High Usage")))</f>
        <v>No Usage</v>
      </c>
      <c r="AD317" t="str">
        <f>IF(tbl_Customers[[#This Row],[total_day_minutes]]&lt;=150,"Low Usage", IF(tbl_Customers[[#This Row],[total_day_minutes]]&lt;=200,"Medium Usage", IF(tbl_Customers[[#This Row],[total_day_minutes]]&lt;=250,"High Usage","Very High Usage")))</f>
        <v>High Usage</v>
      </c>
      <c r="AE317" t="str">
        <f>IF(tbl_Customers[[#This Row],[total_intl_calls]]&lt;=5,"Low Calls", IF(tbl_Customers[[#This Row],[total_intl_calls]]&lt;=10, "Medium Calls", "High Calls"))</f>
        <v>Low Calls</v>
      </c>
      <c r="AF3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7" s="36" t="str">
        <f>IF(tbl_Customers[[#This Row],[Churn_Risk_Score]]&gt;=10,"High Risk", IF(tbl_Customers[[#This Row],[Churn_Risk_Score]]&gt;=5,"Medium Risk","Low Risk"))</f>
        <v>Low Risk</v>
      </c>
    </row>
    <row r="318" spans="1:33" x14ac:dyDescent="0.35">
      <c r="A318">
        <v>317</v>
      </c>
      <c r="B318" t="s">
        <v>26</v>
      </c>
      <c r="C318">
        <v>97</v>
      </c>
      <c r="D318" t="s">
        <v>21</v>
      </c>
      <c r="E318" t="s">
        <v>22</v>
      </c>
      <c r="F318" t="s">
        <v>22</v>
      </c>
      <c r="G318">
        <v>0</v>
      </c>
      <c r="H318">
        <v>151.6</v>
      </c>
      <c r="I318">
        <v>107</v>
      </c>
      <c r="J318">
        <v>25.77</v>
      </c>
      <c r="K318">
        <v>155.4</v>
      </c>
      <c r="L318">
        <v>96</v>
      </c>
      <c r="M318">
        <v>13.21</v>
      </c>
      <c r="N318">
        <v>240</v>
      </c>
      <c r="O318">
        <v>112</v>
      </c>
      <c r="P318">
        <v>10.8</v>
      </c>
      <c r="Q318">
        <v>14.7</v>
      </c>
      <c r="R318">
        <v>4</v>
      </c>
      <c r="S318">
        <v>3.97</v>
      </c>
      <c r="T318">
        <v>1</v>
      </c>
      <c r="U318" t="s">
        <v>22</v>
      </c>
      <c r="V318">
        <f>IF(tbl_Customers[[#This Row],[churn]] = "yes", 1, 0)</f>
        <v>0</v>
      </c>
      <c r="W318" t="str">
        <f>IF(tbl_Customers[[#This Row],[number_customer_service_calls]] &lt;= 1, "0-1 Calls", IF(tbl_Customers[[#This Row],[number_customer_service_calls]] &lt;= 3, "2-3 Calls", IF(tbl_Customers[[#This Row],[number_customer_service_calls]] &lt;=5, "4-5 Calls", "6+ Calls")))</f>
        <v>0-1 Calls</v>
      </c>
      <c r="X318" t="str">
        <f>IF(tbl_Customers[[#This Row],[account_length]] &lt;= 50, "0-50", IF(tbl_Customers[[#This Row],[account_length]] &lt;=100, "51-100", IF(tbl_Customers[[#This Row],[account_length]] &lt;= 150, "101-150", "151+")))</f>
        <v>51-100</v>
      </c>
      <c r="Y318" t="str">
        <f>IF(tbl_Customers[[#This Row],[total_intl_charge]] &lt;= 3, "Low Charges", "High Charges")</f>
        <v>High Charges</v>
      </c>
      <c r="Z318" t="str">
        <f>IF(tbl_Customers[[#This Row],[total_eve_calls]]&lt;=80,"Low Calls",
IF(tbl_Customers[[#This Row],[total_eve_calls]]&lt;=120,"Medium Calls","High Calls"))</f>
        <v>Medium Calls</v>
      </c>
      <c r="AA318" t="str">
        <f>IF(tbl_Customers[[#This Row],[total_eve_charge]]&lt;=15,"Low Charges",
IF(tbl_Customers[[#This Row],[total_eve_charge]]&lt;=20,"Medium Charges","High Charges"))</f>
        <v>Low Charges</v>
      </c>
      <c r="AB3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8" t="str">
        <f>IF(tbl_Customers[[#This Row],[number_vmail_messages]] = 0, "No Usage", IF(tbl_Customers[[#This Row],[number_vmail_messages]] &lt;= 20, "Low Usage", IF(tbl_Customers[[#This Row],[number_vmail_messages]] &lt;= 40, "Medium Usgae", "High Usage")))</f>
        <v>No Usage</v>
      </c>
      <c r="AD318" t="str">
        <f>IF(tbl_Customers[[#This Row],[total_day_minutes]]&lt;=150,"Low Usage", IF(tbl_Customers[[#This Row],[total_day_minutes]]&lt;=200,"Medium Usage", IF(tbl_Customers[[#This Row],[total_day_minutes]]&lt;=250,"High Usage","Very High Usage")))</f>
        <v>Medium Usage</v>
      </c>
      <c r="AE318" t="str">
        <f>IF(tbl_Customers[[#This Row],[total_intl_calls]]&lt;=5,"Low Calls", IF(tbl_Customers[[#This Row],[total_intl_calls]]&lt;=10, "Medium Calls", "High Calls"))</f>
        <v>Low Calls</v>
      </c>
      <c r="AF3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8" s="36" t="str">
        <f>IF(tbl_Customers[[#This Row],[Churn_Risk_Score]]&gt;=10,"High Risk", IF(tbl_Customers[[#This Row],[Churn_Risk_Score]]&gt;=5,"Medium Risk","Low Risk"))</f>
        <v>Low Risk</v>
      </c>
    </row>
    <row r="319" spans="1:33" x14ac:dyDescent="0.35">
      <c r="A319">
        <v>318</v>
      </c>
      <c r="B319" t="s">
        <v>52</v>
      </c>
      <c r="C319">
        <v>149</v>
      </c>
      <c r="D319" t="s">
        <v>21</v>
      </c>
      <c r="E319" t="s">
        <v>23</v>
      </c>
      <c r="F319" t="s">
        <v>22</v>
      </c>
      <c r="G319">
        <v>0</v>
      </c>
      <c r="H319">
        <v>176.2</v>
      </c>
      <c r="I319">
        <v>87</v>
      </c>
      <c r="J319">
        <v>29.95</v>
      </c>
      <c r="K319">
        <v>145</v>
      </c>
      <c r="L319">
        <v>81</v>
      </c>
      <c r="M319">
        <v>12.33</v>
      </c>
      <c r="N319">
        <v>249.5</v>
      </c>
      <c r="O319">
        <v>92</v>
      </c>
      <c r="P319">
        <v>11.23</v>
      </c>
      <c r="Q319">
        <v>5.7</v>
      </c>
      <c r="R319">
        <v>4</v>
      </c>
      <c r="S319">
        <v>1.54</v>
      </c>
      <c r="T319">
        <v>0</v>
      </c>
      <c r="U319" t="s">
        <v>22</v>
      </c>
      <c r="V319">
        <f>IF(tbl_Customers[[#This Row],[churn]] = "yes", 1, 0)</f>
        <v>0</v>
      </c>
      <c r="W319" t="str">
        <f>IF(tbl_Customers[[#This Row],[number_customer_service_calls]] &lt;= 1, "0-1 Calls", IF(tbl_Customers[[#This Row],[number_customer_service_calls]] &lt;= 3, "2-3 Calls", IF(tbl_Customers[[#This Row],[number_customer_service_calls]] &lt;=5, "4-5 Calls", "6+ Calls")))</f>
        <v>0-1 Calls</v>
      </c>
      <c r="X319" t="str">
        <f>IF(tbl_Customers[[#This Row],[account_length]] &lt;= 50, "0-50", IF(tbl_Customers[[#This Row],[account_length]] &lt;=100, "51-100", IF(tbl_Customers[[#This Row],[account_length]] &lt;= 150, "101-150", "151+")))</f>
        <v>101-150</v>
      </c>
      <c r="Y319" t="str">
        <f>IF(tbl_Customers[[#This Row],[total_intl_charge]] &lt;= 3, "Low Charges", "High Charges")</f>
        <v>Low Charges</v>
      </c>
      <c r="Z319" t="str">
        <f>IF(tbl_Customers[[#This Row],[total_eve_calls]]&lt;=80,"Low Calls",
IF(tbl_Customers[[#This Row],[total_eve_calls]]&lt;=120,"Medium Calls","High Calls"))</f>
        <v>Medium Calls</v>
      </c>
      <c r="AA319" t="str">
        <f>IF(tbl_Customers[[#This Row],[total_eve_charge]]&lt;=15,"Low Charges",
IF(tbl_Customers[[#This Row],[total_eve_charge]]&lt;=20,"Medium Charges","High Charges"))</f>
        <v>Low Charges</v>
      </c>
      <c r="AB3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9" t="str">
        <f>IF(tbl_Customers[[#This Row],[number_vmail_messages]] = 0, "No Usage", IF(tbl_Customers[[#This Row],[number_vmail_messages]] &lt;= 20, "Low Usage", IF(tbl_Customers[[#This Row],[number_vmail_messages]] &lt;= 40, "Medium Usgae", "High Usage")))</f>
        <v>No Usage</v>
      </c>
      <c r="AD319" t="str">
        <f>IF(tbl_Customers[[#This Row],[total_day_minutes]]&lt;=150,"Low Usage", IF(tbl_Customers[[#This Row],[total_day_minutes]]&lt;=200,"Medium Usage", IF(tbl_Customers[[#This Row],[total_day_minutes]]&lt;=250,"High Usage","Very High Usage")))</f>
        <v>Medium Usage</v>
      </c>
      <c r="AE319" t="str">
        <f>IF(tbl_Customers[[#This Row],[total_intl_calls]]&lt;=5,"Low Calls", IF(tbl_Customers[[#This Row],[total_intl_calls]]&lt;=10, "Medium Calls", "High Calls"))</f>
        <v>Low Calls</v>
      </c>
      <c r="AF3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9" s="36" t="str">
        <f>IF(tbl_Customers[[#This Row],[Churn_Risk_Score]]&gt;=10,"High Risk", IF(tbl_Customers[[#This Row],[Churn_Risk_Score]]&gt;=5,"Medium Risk","Low Risk"))</f>
        <v>Low Risk</v>
      </c>
    </row>
    <row r="320" spans="1:33" x14ac:dyDescent="0.35">
      <c r="A320">
        <v>319</v>
      </c>
      <c r="B320" t="s">
        <v>32</v>
      </c>
      <c r="C320">
        <v>117</v>
      </c>
      <c r="D320" t="s">
        <v>21</v>
      </c>
      <c r="E320" t="s">
        <v>23</v>
      </c>
      <c r="F320" t="s">
        <v>23</v>
      </c>
      <c r="G320">
        <v>22</v>
      </c>
      <c r="H320">
        <v>196</v>
      </c>
      <c r="I320">
        <v>82</v>
      </c>
      <c r="J320">
        <v>33.32</v>
      </c>
      <c r="K320">
        <v>322.7</v>
      </c>
      <c r="L320">
        <v>82</v>
      </c>
      <c r="M320">
        <v>27.43</v>
      </c>
      <c r="N320">
        <v>225.6</v>
      </c>
      <c r="O320">
        <v>120</v>
      </c>
      <c r="P320">
        <v>10.15</v>
      </c>
      <c r="Q320">
        <v>3.7</v>
      </c>
      <c r="R320">
        <v>5</v>
      </c>
      <c r="S320">
        <v>1</v>
      </c>
      <c r="T320">
        <v>1</v>
      </c>
      <c r="U320" t="s">
        <v>22</v>
      </c>
      <c r="V320">
        <f>IF(tbl_Customers[[#This Row],[churn]] = "yes", 1, 0)</f>
        <v>0</v>
      </c>
      <c r="W320" t="str">
        <f>IF(tbl_Customers[[#This Row],[number_customer_service_calls]] &lt;= 1, "0-1 Calls", IF(tbl_Customers[[#This Row],[number_customer_service_calls]] &lt;= 3, "2-3 Calls", IF(tbl_Customers[[#This Row],[number_customer_service_calls]] &lt;=5, "4-5 Calls", "6+ Calls")))</f>
        <v>0-1 Calls</v>
      </c>
      <c r="X320" t="str">
        <f>IF(tbl_Customers[[#This Row],[account_length]] &lt;= 50, "0-50", IF(tbl_Customers[[#This Row],[account_length]] &lt;=100, "51-100", IF(tbl_Customers[[#This Row],[account_length]] &lt;= 150, "101-150", "151+")))</f>
        <v>101-150</v>
      </c>
      <c r="Y320" t="str">
        <f>IF(tbl_Customers[[#This Row],[total_intl_charge]] &lt;= 3, "Low Charges", "High Charges")</f>
        <v>Low Charges</v>
      </c>
      <c r="Z320" t="str">
        <f>IF(tbl_Customers[[#This Row],[total_eve_calls]]&lt;=80,"Low Calls",
IF(tbl_Customers[[#This Row],[total_eve_calls]]&lt;=120,"Medium Calls","High Calls"))</f>
        <v>Medium Calls</v>
      </c>
      <c r="AA320" t="str">
        <f>IF(tbl_Customers[[#This Row],[total_eve_charge]]&lt;=15,"Low Charges",
IF(tbl_Customers[[#This Row],[total_eve_charge]]&lt;=20,"Medium Charges","High Charges"))</f>
        <v>High Charges</v>
      </c>
      <c r="AB3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0" t="str">
        <f>IF(tbl_Customers[[#This Row],[number_vmail_messages]] = 0, "No Usage", IF(tbl_Customers[[#This Row],[number_vmail_messages]] &lt;= 20, "Low Usage", IF(tbl_Customers[[#This Row],[number_vmail_messages]] &lt;= 40, "Medium Usgae", "High Usage")))</f>
        <v>Medium Usgae</v>
      </c>
      <c r="AD320" t="str">
        <f>IF(tbl_Customers[[#This Row],[total_day_minutes]]&lt;=150,"Low Usage", IF(tbl_Customers[[#This Row],[total_day_minutes]]&lt;=200,"Medium Usage", IF(tbl_Customers[[#This Row],[total_day_minutes]]&lt;=250,"High Usage","Very High Usage")))</f>
        <v>Medium Usage</v>
      </c>
      <c r="AE320" t="str">
        <f>IF(tbl_Customers[[#This Row],[total_intl_calls]]&lt;=5,"Low Calls", IF(tbl_Customers[[#This Row],[total_intl_calls]]&lt;=10, "Medium Calls", "High Calls"))</f>
        <v>Low Calls</v>
      </c>
      <c r="AF3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0" s="36" t="str">
        <f>IF(tbl_Customers[[#This Row],[Churn_Risk_Score]]&gt;=10,"High Risk", IF(tbl_Customers[[#This Row],[Churn_Risk_Score]]&gt;=5,"Medium Risk","Low Risk"))</f>
        <v>Low Risk</v>
      </c>
    </row>
    <row r="321" spans="1:33" x14ac:dyDescent="0.35">
      <c r="A321">
        <v>320</v>
      </c>
      <c r="B321" t="s">
        <v>20</v>
      </c>
      <c r="C321">
        <v>84</v>
      </c>
      <c r="D321" t="s">
        <v>25</v>
      </c>
      <c r="E321" t="s">
        <v>22</v>
      </c>
      <c r="F321" t="s">
        <v>22</v>
      </c>
      <c r="G321">
        <v>0</v>
      </c>
      <c r="H321">
        <v>159.5</v>
      </c>
      <c r="I321">
        <v>125</v>
      </c>
      <c r="J321">
        <v>27.12</v>
      </c>
      <c r="K321">
        <v>247.1</v>
      </c>
      <c r="L321">
        <v>90</v>
      </c>
      <c r="M321">
        <v>21</v>
      </c>
      <c r="N321">
        <v>187.9</v>
      </c>
      <c r="O321">
        <v>82</v>
      </c>
      <c r="P321">
        <v>8.4600000000000009</v>
      </c>
      <c r="Q321">
        <v>7.2</v>
      </c>
      <c r="R321">
        <v>4</v>
      </c>
      <c r="S321">
        <v>1.94</v>
      </c>
      <c r="T321">
        <v>2</v>
      </c>
      <c r="U321" t="s">
        <v>22</v>
      </c>
      <c r="V321">
        <f>IF(tbl_Customers[[#This Row],[churn]] = "yes", 1, 0)</f>
        <v>0</v>
      </c>
      <c r="W321" t="str">
        <f>IF(tbl_Customers[[#This Row],[number_customer_service_calls]] &lt;= 1, "0-1 Calls", IF(tbl_Customers[[#This Row],[number_customer_service_calls]] &lt;= 3, "2-3 Calls", IF(tbl_Customers[[#This Row],[number_customer_service_calls]] &lt;=5, "4-5 Calls", "6+ Calls")))</f>
        <v>2-3 Calls</v>
      </c>
      <c r="X321" t="str">
        <f>IF(tbl_Customers[[#This Row],[account_length]] &lt;= 50, "0-50", IF(tbl_Customers[[#This Row],[account_length]] &lt;=100, "51-100", IF(tbl_Customers[[#This Row],[account_length]] &lt;= 150, "101-150", "151+")))</f>
        <v>51-100</v>
      </c>
      <c r="Y321" t="str">
        <f>IF(tbl_Customers[[#This Row],[total_intl_charge]] &lt;= 3, "Low Charges", "High Charges")</f>
        <v>Low Charges</v>
      </c>
      <c r="Z321" t="str">
        <f>IF(tbl_Customers[[#This Row],[total_eve_calls]]&lt;=80,"Low Calls",
IF(tbl_Customers[[#This Row],[total_eve_calls]]&lt;=120,"Medium Calls","High Calls"))</f>
        <v>Medium Calls</v>
      </c>
      <c r="AA321" t="str">
        <f>IF(tbl_Customers[[#This Row],[total_eve_charge]]&lt;=15,"Low Charges",
IF(tbl_Customers[[#This Row],[total_eve_charge]]&lt;=20,"Medium Charges","High Charges"))</f>
        <v>High Charges</v>
      </c>
      <c r="AB3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1" t="str">
        <f>IF(tbl_Customers[[#This Row],[number_vmail_messages]] = 0, "No Usage", IF(tbl_Customers[[#This Row],[number_vmail_messages]] &lt;= 20, "Low Usage", IF(tbl_Customers[[#This Row],[number_vmail_messages]] &lt;= 40, "Medium Usgae", "High Usage")))</f>
        <v>No Usage</v>
      </c>
      <c r="AD321" t="str">
        <f>IF(tbl_Customers[[#This Row],[total_day_minutes]]&lt;=150,"Low Usage", IF(tbl_Customers[[#This Row],[total_day_minutes]]&lt;=200,"Medium Usage", IF(tbl_Customers[[#This Row],[total_day_minutes]]&lt;=250,"High Usage","Very High Usage")))</f>
        <v>Medium Usage</v>
      </c>
      <c r="AE321" t="str">
        <f>IF(tbl_Customers[[#This Row],[total_intl_calls]]&lt;=5,"Low Calls", IF(tbl_Customers[[#This Row],[total_intl_calls]]&lt;=10, "Medium Calls", "High Calls"))</f>
        <v>Low Calls</v>
      </c>
      <c r="AF3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1" s="36" t="str">
        <f>IF(tbl_Customers[[#This Row],[Churn_Risk_Score]]&gt;=10,"High Risk", IF(tbl_Customers[[#This Row],[Churn_Risk_Score]]&gt;=5,"Medium Risk","Low Risk"))</f>
        <v>Low Risk</v>
      </c>
    </row>
    <row r="322" spans="1:33" x14ac:dyDescent="0.35">
      <c r="A322">
        <v>321</v>
      </c>
      <c r="B322" t="s">
        <v>70</v>
      </c>
      <c r="C322">
        <v>137</v>
      </c>
      <c r="D322" t="s">
        <v>21</v>
      </c>
      <c r="E322" t="s">
        <v>22</v>
      </c>
      <c r="F322" t="s">
        <v>22</v>
      </c>
      <c r="G322">
        <v>0</v>
      </c>
      <c r="H322">
        <v>230.2</v>
      </c>
      <c r="I322">
        <v>113</v>
      </c>
      <c r="J322">
        <v>39.130000000000003</v>
      </c>
      <c r="K322">
        <v>220.4</v>
      </c>
      <c r="L322">
        <v>79</v>
      </c>
      <c r="M322">
        <v>18.73</v>
      </c>
      <c r="N322">
        <v>204.7</v>
      </c>
      <c r="O322">
        <v>111</v>
      </c>
      <c r="P322">
        <v>9.2100000000000009</v>
      </c>
      <c r="Q322">
        <v>10.7</v>
      </c>
      <c r="R322">
        <v>7</v>
      </c>
      <c r="S322">
        <v>2.89</v>
      </c>
      <c r="T322">
        <v>4</v>
      </c>
      <c r="U322" t="s">
        <v>22</v>
      </c>
      <c r="V322">
        <f>IF(tbl_Customers[[#This Row],[churn]] = "yes", 1, 0)</f>
        <v>0</v>
      </c>
      <c r="W322" t="str">
        <f>IF(tbl_Customers[[#This Row],[number_customer_service_calls]] &lt;= 1, "0-1 Calls", IF(tbl_Customers[[#This Row],[number_customer_service_calls]] &lt;= 3, "2-3 Calls", IF(tbl_Customers[[#This Row],[number_customer_service_calls]] &lt;=5, "4-5 Calls", "6+ Calls")))</f>
        <v>4-5 Calls</v>
      </c>
      <c r="X322" t="str">
        <f>IF(tbl_Customers[[#This Row],[account_length]] &lt;= 50, "0-50", IF(tbl_Customers[[#This Row],[account_length]] &lt;=100, "51-100", IF(tbl_Customers[[#This Row],[account_length]] &lt;= 150, "101-150", "151+")))</f>
        <v>101-150</v>
      </c>
      <c r="Y322" t="str">
        <f>IF(tbl_Customers[[#This Row],[total_intl_charge]] &lt;= 3, "Low Charges", "High Charges")</f>
        <v>Low Charges</v>
      </c>
      <c r="Z322" t="str">
        <f>IF(tbl_Customers[[#This Row],[total_eve_calls]]&lt;=80,"Low Calls",
IF(tbl_Customers[[#This Row],[total_eve_calls]]&lt;=120,"Medium Calls","High Calls"))</f>
        <v>Low Calls</v>
      </c>
      <c r="AA322" t="str">
        <f>IF(tbl_Customers[[#This Row],[total_eve_charge]]&lt;=15,"Low Charges",
IF(tbl_Customers[[#This Row],[total_eve_charge]]&lt;=20,"Medium Charges","High Charges"))</f>
        <v>Medium Charges</v>
      </c>
      <c r="AB3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2" t="str">
        <f>IF(tbl_Customers[[#This Row],[number_vmail_messages]] = 0, "No Usage", IF(tbl_Customers[[#This Row],[number_vmail_messages]] &lt;= 20, "Low Usage", IF(tbl_Customers[[#This Row],[number_vmail_messages]] &lt;= 40, "Medium Usgae", "High Usage")))</f>
        <v>No Usage</v>
      </c>
      <c r="AD322" t="str">
        <f>IF(tbl_Customers[[#This Row],[total_day_minutes]]&lt;=150,"Low Usage", IF(tbl_Customers[[#This Row],[total_day_minutes]]&lt;=200,"Medium Usage", IF(tbl_Customers[[#This Row],[total_day_minutes]]&lt;=250,"High Usage","Very High Usage")))</f>
        <v>High Usage</v>
      </c>
      <c r="AE322" t="str">
        <f>IF(tbl_Customers[[#This Row],[total_intl_calls]]&lt;=5,"Low Calls", IF(tbl_Customers[[#This Row],[total_intl_calls]]&lt;=10, "Medium Calls", "High Calls"))</f>
        <v>Medium Calls</v>
      </c>
      <c r="AF3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22" s="36" t="str">
        <f>IF(tbl_Customers[[#This Row],[Churn_Risk_Score]]&gt;=10,"High Risk", IF(tbl_Customers[[#This Row],[Churn_Risk_Score]]&gt;=5,"Medium Risk","Low Risk"))</f>
        <v>Medium Risk</v>
      </c>
    </row>
    <row r="323" spans="1:33" x14ac:dyDescent="0.35">
      <c r="A323">
        <v>322</v>
      </c>
      <c r="B323" t="s">
        <v>46</v>
      </c>
      <c r="C323">
        <v>54</v>
      </c>
      <c r="D323" t="s">
        <v>28</v>
      </c>
      <c r="E323" t="s">
        <v>22</v>
      </c>
      <c r="F323" t="s">
        <v>22</v>
      </c>
      <c r="G323">
        <v>0</v>
      </c>
      <c r="H323">
        <v>210.5</v>
      </c>
      <c r="I323">
        <v>102</v>
      </c>
      <c r="J323">
        <v>35.79</v>
      </c>
      <c r="K323">
        <v>204.5</v>
      </c>
      <c r="L323">
        <v>83</v>
      </c>
      <c r="M323">
        <v>17.38</v>
      </c>
      <c r="N323">
        <v>127.8</v>
      </c>
      <c r="O323">
        <v>53</v>
      </c>
      <c r="P323">
        <v>5.75</v>
      </c>
      <c r="Q323">
        <v>8.5</v>
      </c>
      <c r="R323">
        <v>5</v>
      </c>
      <c r="S323">
        <v>2.2999999999999998</v>
      </c>
      <c r="T323">
        <v>1</v>
      </c>
      <c r="U323" t="s">
        <v>22</v>
      </c>
      <c r="V323">
        <f>IF(tbl_Customers[[#This Row],[churn]] = "yes", 1, 0)</f>
        <v>0</v>
      </c>
      <c r="W323" t="str">
        <f>IF(tbl_Customers[[#This Row],[number_customer_service_calls]] &lt;= 1, "0-1 Calls", IF(tbl_Customers[[#This Row],[number_customer_service_calls]] &lt;= 3, "2-3 Calls", IF(tbl_Customers[[#This Row],[number_customer_service_calls]] &lt;=5, "4-5 Calls", "6+ Calls")))</f>
        <v>0-1 Calls</v>
      </c>
      <c r="X323" t="str">
        <f>IF(tbl_Customers[[#This Row],[account_length]] &lt;= 50, "0-50", IF(tbl_Customers[[#This Row],[account_length]] &lt;=100, "51-100", IF(tbl_Customers[[#This Row],[account_length]] &lt;= 150, "101-150", "151+")))</f>
        <v>51-100</v>
      </c>
      <c r="Y323" t="str">
        <f>IF(tbl_Customers[[#This Row],[total_intl_charge]] &lt;= 3, "Low Charges", "High Charges")</f>
        <v>Low Charges</v>
      </c>
      <c r="Z323" t="str">
        <f>IF(tbl_Customers[[#This Row],[total_eve_calls]]&lt;=80,"Low Calls",
IF(tbl_Customers[[#This Row],[total_eve_calls]]&lt;=120,"Medium Calls","High Calls"))</f>
        <v>Medium Calls</v>
      </c>
      <c r="AA323" t="str">
        <f>IF(tbl_Customers[[#This Row],[total_eve_charge]]&lt;=15,"Low Charges",
IF(tbl_Customers[[#This Row],[total_eve_charge]]&lt;=20,"Medium Charges","High Charges"))</f>
        <v>Medium Charges</v>
      </c>
      <c r="AB3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3" t="str">
        <f>IF(tbl_Customers[[#This Row],[number_vmail_messages]] = 0, "No Usage", IF(tbl_Customers[[#This Row],[number_vmail_messages]] &lt;= 20, "Low Usage", IF(tbl_Customers[[#This Row],[number_vmail_messages]] &lt;= 40, "Medium Usgae", "High Usage")))</f>
        <v>No Usage</v>
      </c>
      <c r="AD323" t="str">
        <f>IF(tbl_Customers[[#This Row],[total_day_minutes]]&lt;=150,"Low Usage", IF(tbl_Customers[[#This Row],[total_day_minutes]]&lt;=200,"Medium Usage", IF(tbl_Customers[[#This Row],[total_day_minutes]]&lt;=250,"High Usage","Very High Usage")))</f>
        <v>High Usage</v>
      </c>
      <c r="AE323" t="str">
        <f>IF(tbl_Customers[[#This Row],[total_intl_calls]]&lt;=5,"Low Calls", IF(tbl_Customers[[#This Row],[total_intl_calls]]&lt;=10, "Medium Calls", "High Calls"))</f>
        <v>Low Calls</v>
      </c>
      <c r="AF3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3" s="36" t="str">
        <f>IF(tbl_Customers[[#This Row],[Churn_Risk_Score]]&gt;=10,"High Risk", IF(tbl_Customers[[#This Row],[Churn_Risk_Score]]&gt;=5,"Medium Risk","Low Risk"))</f>
        <v>Low Risk</v>
      </c>
    </row>
    <row r="324" spans="1:33" x14ac:dyDescent="0.35">
      <c r="A324">
        <v>323</v>
      </c>
      <c r="B324" t="s">
        <v>51</v>
      </c>
      <c r="C324">
        <v>85</v>
      </c>
      <c r="D324" t="s">
        <v>21</v>
      </c>
      <c r="E324" t="s">
        <v>22</v>
      </c>
      <c r="F324" t="s">
        <v>22</v>
      </c>
      <c r="G324">
        <v>0</v>
      </c>
      <c r="H324">
        <v>102</v>
      </c>
      <c r="I324">
        <v>95</v>
      </c>
      <c r="J324">
        <v>17.34</v>
      </c>
      <c r="K324">
        <v>270.2</v>
      </c>
      <c r="L324">
        <v>139</v>
      </c>
      <c r="M324">
        <v>22.97</v>
      </c>
      <c r="N324">
        <v>148.19999999999999</v>
      </c>
      <c r="O324">
        <v>105</v>
      </c>
      <c r="P324">
        <v>6.67</v>
      </c>
      <c r="Q324">
        <v>10.7</v>
      </c>
      <c r="R324">
        <v>3</v>
      </c>
      <c r="S324">
        <v>2.89</v>
      </c>
      <c r="T324">
        <v>1</v>
      </c>
      <c r="U324" t="s">
        <v>22</v>
      </c>
      <c r="V324">
        <f>IF(tbl_Customers[[#This Row],[churn]] = "yes", 1, 0)</f>
        <v>0</v>
      </c>
      <c r="W324" t="str">
        <f>IF(tbl_Customers[[#This Row],[number_customer_service_calls]] &lt;= 1, "0-1 Calls", IF(tbl_Customers[[#This Row],[number_customer_service_calls]] &lt;= 3, "2-3 Calls", IF(tbl_Customers[[#This Row],[number_customer_service_calls]] &lt;=5, "4-5 Calls", "6+ Calls")))</f>
        <v>0-1 Calls</v>
      </c>
      <c r="X324" t="str">
        <f>IF(tbl_Customers[[#This Row],[account_length]] &lt;= 50, "0-50", IF(tbl_Customers[[#This Row],[account_length]] &lt;=100, "51-100", IF(tbl_Customers[[#This Row],[account_length]] &lt;= 150, "101-150", "151+")))</f>
        <v>51-100</v>
      </c>
      <c r="Y324" t="str">
        <f>IF(tbl_Customers[[#This Row],[total_intl_charge]] &lt;= 3, "Low Charges", "High Charges")</f>
        <v>Low Charges</v>
      </c>
      <c r="Z324" t="str">
        <f>IF(tbl_Customers[[#This Row],[total_eve_calls]]&lt;=80,"Low Calls",
IF(tbl_Customers[[#This Row],[total_eve_calls]]&lt;=120,"Medium Calls","High Calls"))</f>
        <v>High Calls</v>
      </c>
      <c r="AA324" t="str">
        <f>IF(tbl_Customers[[#This Row],[total_eve_charge]]&lt;=15,"Low Charges",
IF(tbl_Customers[[#This Row],[total_eve_charge]]&lt;=20,"Medium Charges","High Charges"))</f>
        <v>High Charges</v>
      </c>
      <c r="AB3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 t="str">
        <f>IF(tbl_Customers[[#This Row],[number_vmail_messages]] = 0, "No Usage", IF(tbl_Customers[[#This Row],[number_vmail_messages]] &lt;= 20, "Low Usage", IF(tbl_Customers[[#This Row],[number_vmail_messages]] &lt;= 40, "Medium Usgae", "High Usage")))</f>
        <v>No Usage</v>
      </c>
      <c r="AD324" t="str">
        <f>IF(tbl_Customers[[#This Row],[total_day_minutes]]&lt;=150,"Low Usage", IF(tbl_Customers[[#This Row],[total_day_minutes]]&lt;=200,"Medium Usage", IF(tbl_Customers[[#This Row],[total_day_minutes]]&lt;=250,"High Usage","Very High Usage")))</f>
        <v>Low Usage</v>
      </c>
      <c r="AE324" t="str">
        <f>IF(tbl_Customers[[#This Row],[total_intl_calls]]&lt;=5,"Low Calls", IF(tbl_Customers[[#This Row],[total_intl_calls]]&lt;=10, "Medium Calls", "High Calls"))</f>
        <v>Low Calls</v>
      </c>
      <c r="AF3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4" s="36" t="str">
        <f>IF(tbl_Customers[[#This Row],[Churn_Risk_Score]]&gt;=10,"High Risk", IF(tbl_Customers[[#This Row],[Churn_Risk_Score]]&gt;=5,"Medium Risk","Low Risk"))</f>
        <v>Low Risk</v>
      </c>
    </row>
    <row r="325" spans="1:33" x14ac:dyDescent="0.35">
      <c r="A325">
        <v>324</v>
      </c>
      <c r="B325" t="s">
        <v>31</v>
      </c>
      <c r="C325">
        <v>43</v>
      </c>
      <c r="D325" t="s">
        <v>21</v>
      </c>
      <c r="E325" t="s">
        <v>22</v>
      </c>
      <c r="F325" t="s">
        <v>22</v>
      </c>
      <c r="G325">
        <v>0</v>
      </c>
      <c r="H325">
        <v>168.4</v>
      </c>
      <c r="I325">
        <v>125</v>
      </c>
      <c r="J325">
        <v>28.63</v>
      </c>
      <c r="K325">
        <v>243.8</v>
      </c>
      <c r="L325">
        <v>89</v>
      </c>
      <c r="M325">
        <v>20.72</v>
      </c>
      <c r="N325">
        <v>214.7</v>
      </c>
      <c r="O325">
        <v>102</v>
      </c>
      <c r="P325">
        <v>9.66</v>
      </c>
      <c r="Q325">
        <v>11.1</v>
      </c>
      <c r="R325">
        <v>2</v>
      </c>
      <c r="S325">
        <v>3</v>
      </c>
      <c r="T325">
        <v>1</v>
      </c>
      <c r="U325" t="s">
        <v>22</v>
      </c>
      <c r="V325">
        <f>IF(tbl_Customers[[#This Row],[churn]] = "yes", 1, 0)</f>
        <v>0</v>
      </c>
      <c r="W325" t="str">
        <f>IF(tbl_Customers[[#This Row],[number_customer_service_calls]] &lt;= 1, "0-1 Calls", IF(tbl_Customers[[#This Row],[number_customer_service_calls]] &lt;= 3, "2-3 Calls", IF(tbl_Customers[[#This Row],[number_customer_service_calls]] &lt;=5, "4-5 Calls", "6+ Calls")))</f>
        <v>0-1 Calls</v>
      </c>
      <c r="X325" t="str">
        <f>IF(tbl_Customers[[#This Row],[account_length]] &lt;= 50, "0-50", IF(tbl_Customers[[#This Row],[account_length]] &lt;=100, "51-100", IF(tbl_Customers[[#This Row],[account_length]] &lt;= 150, "101-150", "151+")))</f>
        <v>0-50</v>
      </c>
      <c r="Y325" t="str">
        <f>IF(tbl_Customers[[#This Row],[total_intl_charge]] &lt;= 3, "Low Charges", "High Charges")</f>
        <v>Low Charges</v>
      </c>
      <c r="Z325" t="str">
        <f>IF(tbl_Customers[[#This Row],[total_eve_calls]]&lt;=80,"Low Calls",
IF(tbl_Customers[[#This Row],[total_eve_calls]]&lt;=120,"Medium Calls","High Calls"))</f>
        <v>Medium Calls</v>
      </c>
      <c r="AA325" t="str">
        <f>IF(tbl_Customers[[#This Row],[total_eve_charge]]&lt;=15,"Low Charges",
IF(tbl_Customers[[#This Row],[total_eve_charge]]&lt;=20,"Medium Charges","High Charges"))</f>
        <v>High Charges</v>
      </c>
      <c r="AB3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 t="str">
        <f>IF(tbl_Customers[[#This Row],[number_vmail_messages]] = 0, "No Usage", IF(tbl_Customers[[#This Row],[number_vmail_messages]] &lt;= 20, "Low Usage", IF(tbl_Customers[[#This Row],[number_vmail_messages]] &lt;= 40, "Medium Usgae", "High Usage")))</f>
        <v>No Usage</v>
      </c>
      <c r="AD325" t="str">
        <f>IF(tbl_Customers[[#This Row],[total_day_minutes]]&lt;=150,"Low Usage", IF(tbl_Customers[[#This Row],[total_day_minutes]]&lt;=200,"Medium Usage", IF(tbl_Customers[[#This Row],[total_day_minutes]]&lt;=250,"High Usage","Very High Usage")))</f>
        <v>Medium Usage</v>
      </c>
      <c r="AE325" t="str">
        <f>IF(tbl_Customers[[#This Row],[total_intl_calls]]&lt;=5,"Low Calls", IF(tbl_Customers[[#This Row],[total_intl_calls]]&lt;=10, "Medium Calls", "High Calls"))</f>
        <v>Low Calls</v>
      </c>
      <c r="AF3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5" s="36" t="str">
        <f>IF(tbl_Customers[[#This Row],[Churn_Risk_Score]]&gt;=10,"High Risk", IF(tbl_Customers[[#This Row],[Churn_Risk_Score]]&gt;=5,"Medium Risk","Low Risk"))</f>
        <v>Low Risk</v>
      </c>
    </row>
    <row r="326" spans="1:33" x14ac:dyDescent="0.35">
      <c r="A326">
        <v>325</v>
      </c>
      <c r="B326" t="s">
        <v>27</v>
      </c>
      <c r="C326">
        <v>35</v>
      </c>
      <c r="D326" t="s">
        <v>21</v>
      </c>
      <c r="E326" t="s">
        <v>22</v>
      </c>
      <c r="F326" t="s">
        <v>22</v>
      </c>
      <c r="G326">
        <v>0</v>
      </c>
      <c r="H326">
        <v>105.6</v>
      </c>
      <c r="I326">
        <v>129</v>
      </c>
      <c r="J326">
        <v>17.95</v>
      </c>
      <c r="K326">
        <v>258.2</v>
      </c>
      <c r="L326">
        <v>129</v>
      </c>
      <c r="M326">
        <v>21.95</v>
      </c>
      <c r="N326">
        <v>213.1</v>
      </c>
      <c r="O326">
        <v>77</v>
      </c>
      <c r="P326">
        <v>9.59</v>
      </c>
      <c r="Q326">
        <v>8.6999999999999993</v>
      </c>
      <c r="R326">
        <v>3</v>
      </c>
      <c r="S326">
        <v>2.35</v>
      </c>
      <c r="T326">
        <v>0</v>
      </c>
      <c r="U326" t="s">
        <v>22</v>
      </c>
      <c r="V326">
        <f>IF(tbl_Customers[[#This Row],[churn]] = "yes", 1, 0)</f>
        <v>0</v>
      </c>
      <c r="W326" t="str">
        <f>IF(tbl_Customers[[#This Row],[number_customer_service_calls]] &lt;= 1, "0-1 Calls", IF(tbl_Customers[[#This Row],[number_customer_service_calls]] &lt;= 3, "2-3 Calls", IF(tbl_Customers[[#This Row],[number_customer_service_calls]] &lt;=5, "4-5 Calls", "6+ Calls")))</f>
        <v>0-1 Calls</v>
      </c>
      <c r="X326" t="str">
        <f>IF(tbl_Customers[[#This Row],[account_length]] &lt;= 50, "0-50", IF(tbl_Customers[[#This Row],[account_length]] &lt;=100, "51-100", IF(tbl_Customers[[#This Row],[account_length]] &lt;= 150, "101-150", "151+")))</f>
        <v>0-50</v>
      </c>
      <c r="Y326" t="str">
        <f>IF(tbl_Customers[[#This Row],[total_intl_charge]] &lt;= 3, "Low Charges", "High Charges")</f>
        <v>Low Charges</v>
      </c>
      <c r="Z326" t="str">
        <f>IF(tbl_Customers[[#This Row],[total_eve_calls]]&lt;=80,"Low Calls",
IF(tbl_Customers[[#This Row],[total_eve_calls]]&lt;=120,"Medium Calls","High Calls"))</f>
        <v>High Calls</v>
      </c>
      <c r="AA326" t="str">
        <f>IF(tbl_Customers[[#This Row],[total_eve_charge]]&lt;=15,"Low Charges",
IF(tbl_Customers[[#This Row],[total_eve_charge]]&lt;=20,"Medium Charges","High Charges"))</f>
        <v>High Charges</v>
      </c>
      <c r="AB3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6" t="str">
        <f>IF(tbl_Customers[[#This Row],[number_vmail_messages]] = 0, "No Usage", IF(tbl_Customers[[#This Row],[number_vmail_messages]] &lt;= 20, "Low Usage", IF(tbl_Customers[[#This Row],[number_vmail_messages]] &lt;= 40, "Medium Usgae", "High Usage")))</f>
        <v>No Usage</v>
      </c>
      <c r="AD326" t="str">
        <f>IF(tbl_Customers[[#This Row],[total_day_minutes]]&lt;=150,"Low Usage", IF(tbl_Customers[[#This Row],[total_day_minutes]]&lt;=200,"Medium Usage", IF(tbl_Customers[[#This Row],[total_day_minutes]]&lt;=250,"High Usage","Very High Usage")))</f>
        <v>Low Usage</v>
      </c>
      <c r="AE326" t="str">
        <f>IF(tbl_Customers[[#This Row],[total_intl_calls]]&lt;=5,"Low Calls", IF(tbl_Customers[[#This Row],[total_intl_calls]]&lt;=10, "Medium Calls", "High Calls"))</f>
        <v>Low Calls</v>
      </c>
      <c r="AF3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6" s="36" t="str">
        <f>IF(tbl_Customers[[#This Row],[Churn_Risk_Score]]&gt;=10,"High Risk", IF(tbl_Customers[[#This Row],[Churn_Risk_Score]]&gt;=5,"Medium Risk","Low Risk"))</f>
        <v>Low Risk</v>
      </c>
    </row>
    <row r="327" spans="1:33" x14ac:dyDescent="0.35">
      <c r="A327">
        <v>326</v>
      </c>
      <c r="B327" t="s">
        <v>49</v>
      </c>
      <c r="C327">
        <v>98</v>
      </c>
      <c r="D327" t="s">
        <v>21</v>
      </c>
      <c r="E327" t="s">
        <v>22</v>
      </c>
      <c r="F327" t="s">
        <v>22</v>
      </c>
      <c r="G327">
        <v>0</v>
      </c>
      <c r="H327">
        <v>206.5</v>
      </c>
      <c r="I327">
        <v>92</v>
      </c>
      <c r="J327">
        <v>35.11</v>
      </c>
      <c r="K327">
        <v>176.2</v>
      </c>
      <c r="L327">
        <v>152</v>
      </c>
      <c r="M327">
        <v>14.98</v>
      </c>
      <c r="N327">
        <v>232.8</v>
      </c>
      <c r="O327">
        <v>115</v>
      </c>
      <c r="P327">
        <v>10.48</v>
      </c>
      <c r="Q327">
        <v>12.4</v>
      </c>
      <c r="R327">
        <v>5</v>
      </c>
      <c r="S327">
        <v>3.35</v>
      </c>
      <c r="T327">
        <v>5</v>
      </c>
      <c r="U327" t="s">
        <v>22</v>
      </c>
      <c r="V327">
        <f>IF(tbl_Customers[[#This Row],[churn]] = "yes", 1, 0)</f>
        <v>0</v>
      </c>
      <c r="W327" t="str">
        <f>IF(tbl_Customers[[#This Row],[number_customer_service_calls]] &lt;= 1, "0-1 Calls", IF(tbl_Customers[[#This Row],[number_customer_service_calls]] &lt;= 3, "2-3 Calls", IF(tbl_Customers[[#This Row],[number_customer_service_calls]] &lt;=5, "4-5 Calls", "6+ Calls")))</f>
        <v>4-5 Calls</v>
      </c>
      <c r="X327" t="str">
        <f>IF(tbl_Customers[[#This Row],[account_length]] &lt;= 50, "0-50", IF(tbl_Customers[[#This Row],[account_length]] &lt;=100, "51-100", IF(tbl_Customers[[#This Row],[account_length]] &lt;= 150, "101-150", "151+")))</f>
        <v>51-100</v>
      </c>
      <c r="Y327" t="str">
        <f>IF(tbl_Customers[[#This Row],[total_intl_charge]] &lt;= 3, "Low Charges", "High Charges")</f>
        <v>High Charges</v>
      </c>
      <c r="Z327" t="str">
        <f>IF(tbl_Customers[[#This Row],[total_eve_calls]]&lt;=80,"Low Calls",
IF(tbl_Customers[[#This Row],[total_eve_calls]]&lt;=120,"Medium Calls","High Calls"))</f>
        <v>High Calls</v>
      </c>
      <c r="AA327" t="str">
        <f>IF(tbl_Customers[[#This Row],[total_eve_charge]]&lt;=15,"Low Charges",
IF(tbl_Customers[[#This Row],[total_eve_charge]]&lt;=20,"Medium Charges","High Charges"))</f>
        <v>Low Charges</v>
      </c>
      <c r="AB3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7" t="str">
        <f>IF(tbl_Customers[[#This Row],[number_vmail_messages]] = 0, "No Usage", IF(tbl_Customers[[#This Row],[number_vmail_messages]] &lt;= 20, "Low Usage", IF(tbl_Customers[[#This Row],[number_vmail_messages]] &lt;= 40, "Medium Usgae", "High Usage")))</f>
        <v>No Usage</v>
      </c>
      <c r="AD327" t="str">
        <f>IF(tbl_Customers[[#This Row],[total_day_minutes]]&lt;=150,"Low Usage", IF(tbl_Customers[[#This Row],[total_day_minutes]]&lt;=200,"Medium Usage", IF(tbl_Customers[[#This Row],[total_day_minutes]]&lt;=250,"High Usage","Very High Usage")))</f>
        <v>High Usage</v>
      </c>
      <c r="AE327" t="str">
        <f>IF(tbl_Customers[[#This Row],[total_intl_calls]]&lt;=5,"Low Calls", IF(tbl_Customers[[#This Row],[total_intl_calls]]&lt;=10, "Medium Calls", "High Calls"))</f>
        <v>Low Calls</v>
      </c>
      <c r="AF3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27" s="36" t="str">
        <f>IF(tbl_Customers[[#This Row],[Churn_Risk_Score]]&gt;=10,"High Risk", IF(tbl_Customers[[#This Row],[Churn_Risk_Score]]&gt;=5,"Medium Risk","Low Risk"))</f>
        <v>Medium Risk</v>
      </c>
    </row>
    <row r="328" spans="1:33" x14ac:dyDescent="0.35">
      <c r="A328">
        <v>327</v>
      </c>
      <c r="B328" t="s">
        <v>73</v>
      </c>
      <c r="C328">
        <v>112</v>
      </c>
      <c r="D328" t="s">
        <v>28</v>
      </c>
      <c r="E328" t="s">
        <v>22</v>
      </c>
      <c r="F328" t="s">
        <v>22</v>
      </c>
      <c r="G328">
        <v>0</v>
      </c>
      <c r="H328">
        <v>217.1</v>
      </c>
      <c r="I328">
        <v>76</v>
      </c>
      <c r="J328">
        <v>36.909999999999997</v>
      </c>
      <c r="K328">
        <v>205.2</v>
      </c>
      <c r="L328">
        <v>100</v>
      </c>
      <c r="M328">
        <v>17.440000000000001</v>
      </c>
      <c r="N328">
        <v>185.7</v>
      </c>
      <c r="O328">
        <v>91</v>
      </c>
      <c r="P328">
        <v>8.36</v>
      </c>
      <c r="Q328">
        <v>9.4</v>
      </c>
      <c r="R328">
        <v>3</v>
      </c>
      <c r="S328">
        <v>2.54</v>
      </c>
      <c r="T328">
        <v>2</v>
      </c>
      <c r="U328" t="s">
        <v>22</v>
      </c>
      <c r="V328">
        <f>IF(tbl_Customers[[#This Row],[churn]] = "yes", 1, 0)</f>
        <v>0</v>
      </c>
      <c r="W328" t="str">
        <f>IF(tbl_Customers[[#This Row],[number_customer_service_calls]] &lt;= 1, "0-1 Calls", IF(tbl_Customers[[#This Row],[number_customer_service_calls]] &lt;= 3, "2-3 Calls", IF(tbl_Customers[[#This Row],[number_customer_service_calls]] &lt;=5, "4-5 Calls", "6+ Calls")))</f>
        <v>2-3 Calls</v>
      </c>
      <c r="X328" t="str">
        <f>IF(tbl_Customers[[#This Row],[account_length]] &lt;= 50, "0-50", IF(tbl_Customers[[#This Row],[account_length]] &lt;=100, "51-100", IF(tbl_Customers[[#This Row],[account_length]] &lt;= 150, "101-150", "151+")))</f>
        <v>101-150</v>
      </c>
      <c r="Y328" t="str">
        <f>IF(tbl_Customers[[#This Row],[total_intl_charge]] &lt;= 3, "Low Charges", "High Charges")</f>
        <v>Low Charges</v>
      </c>
      <c r="Z328" t="str">
        <f>IF(tbl_Customers[[#This Row],[total_eve_calls]]&lt;=80,"Low Calls",
IF(tbl_Customers[[#This Row],[total_eve_calls]]&lt;=120,"Medium Calls","High Calls"))</f>
        <v>Medium Calls</v>
      </c>
      <c r="AA328" t="str">
        <f>IF(tbl_Customers[[#This Row],[total_eve_charge]]&lt;=15,"Low Charges",
IF(tbl_Customers[[#This Row],[total_eve_charge]]&lt;=20,"Medium Charges","High Charges"))</f>
        <v>Medium Charges</v>
      </c>
      <c r="AB3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8" t="str">
        <f>IF(tbl_Customers[[#This Row],[number_vmail_messages]] = 0, "No Usage", IF(tbl_Customers[[#This Row],[number_vmail_messages]] &lt;= 20, "Low Usage", IF(tbl_Customers[[#This Row],[number_vmail_messages]] &lt;= 40, "Medium Usgae", "High Usage")))</f>
        <v>No Usage</v>
      </c>
      <c r="AD328" t="str">
        <f>IF(tbl_Customers[[#This Row],[total_day_minutes]]&lt;=150,"Low Usage", IF(tbl_Customers[[#This Row],[total_day_minutes]]&lt;=200,"Medium Usage", IF(tbl_Customers[[#This Row],[total_day_minutes]]&lt;=250,"High Usage","Very High Usage")))</f>
        <v>High Usage</v>
      </c>
      <c r="AE328" t="str">
        <f>IF(tbl_Customers[[#This Row],[total_intl_calls]]&lt;=5,"Low Calls", IF(tbl_Customers[[#This Row],[total_intl_calls]]&lt;=10, "Medium Calls", "High Calls"))</f>
        <v>Low Calls</v>
      </c>
      <c r="AF3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8" s="36" t="str">
        <f>IF(tbl_Customers[[#This Row],[Churn_Risk_Score]]&gt;=10,"High Risk", IF(tbl_Customers[[#This Row],[Churn_Risk_Score]]&gt;=5,"Medium Risk","Low Risk"))</f>
        <v>Low Risk</v>
      </c>
    </row>
    <row r="329" spans="1:33" x14ac:dyDescent="0.35">
      <c r="A329">
        <v>328</v>
      </c>
      <c r="B329" t="s">
        <v>51</v>
      </c>
      <c r="C329">
        <v>16</v>
      </c>
      <c r="D329" t="s">
        <v>28</v>
      </c>
      <c r="E329" t="s">
        <v>22</v>
      </c>
      <c r="F329" t="s">
        <v>22</v>
      </c>
      <c r="G329">
        <v>0</v>
      </c>
      <c r="H329">
        <v>229.6</v>
      </c>
      <c r="I329">
        <v>78</v>
      </c>
      <c r="J329">
        <v>39.03</v>
      </c>
      <c r="K329">
        <v>205.7</v>
      </c>
      <c r="L329">
        <v>108</v>
      </c>
      <c r="M329">
        <v>17.48</v>
      </c>
      <c r="N329">
        <v>166.2</v>
      </c>
      <c r="O329">
        <v>91</v>
      </c>
      <c r="P329">
        <v>7.48</v>
      </c>
      <c r="Q329">
        <v>10.8</v>
      </c>
      <c r="R329">
        <v>2</v>
      </c>
      <c r="S329">
        <v>2.92</v>
      </c>
      <c r="T329">
        <v>0</v>
      </c>
      <c r="U329" t="s">
        <v>23</v>
      </c>
      <c r="V329">
        <f>IF(tbl_Customers[[#This Row],[churn]] = "yes", 1, 0)</f>
        <v>1</v>
      </c>
      <c r="W329" t="str">
        <f>IF(tbl_Customers[[#This Row],[number_customer_service_calls]] &lt;= 1, "0-1 Calls", IF(tbl_Customers[[#This Row],[number_customer_service_calls]] &lt;= 3, "2-3 Calls", IF(tbl_Customers[[#This Row],[number_customer_service_calls]] &lt;=5, "4-5 Calls", "6+ Calls")))</f>
        <v>0-1 Calls</v>
      </c>
      <c r="X329" t="str">
        <f>IF(tbl_Customers[[#This Row],[account_length]] &lt;= 50, "0-50", IF(tbl_Customers[[#This Row],[account_length]] &lt;=100, "51-100", IF(tbl_Customers[[#This Row],[account_length]] &lt;= 150, "101-150", "151+")))</f>
        <v>0-50</v>
      </c>
      <c r="Y329" t="str">
        <f>IF(tbl_Customers[[#This Row],[total_intl_charge]] &lt;= 3, "Low Charges", "High Charges")</f>
        <v>Low Charges</v>
      </c>
      <c r="Z329" t="str">
        <f>IF(tbl_Customers[[#This Row],[total_eve_calls]]&lt;=80,"Low Calls",
IF(tbl_Customers[[#This Row],[total_eve_calls]]&lt;=120,"Medium Calls","High Calls"))</f>
        <v>Medium Calls</v>
      </c>
      <c r="AA329" t="str">
        <f>IF(tbl_Customers[[#This Row],[total_eve_charge]]&lt;=15,"Low Charges",
IF(tbl_Customers[[#This Row],[total_eve_charge]]&lt;=20,"Medium Charges","High Charges"))</f>
        <v>Medium Charges</v>
      </c>
      <c r="AB3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9" t="str">
        <f>IF(tbl_Customers[[#This Row],[number_vmail_messages]] = 0, "No Usage", IF(tbl_Customers[[#This Row],[number_vmail_messages]] &lt;= 20, "Low Usage", IF(tbl_Customers[[#This Row],[number_vmail_messages]] &lt;= 40, "Medium Usgae", "High Usage")))</f>
        <v>No Usage</v>
      </c>
      <c r="AD329" t="str">
        <f>IF(tbl_Customers[[#This Row],[total_day_minutes]]&lt;=150,"Low Usage", IF(tbl_Customers[[#This Row],[total_day_minutes]]&lt;=200,"Medium Usage", IF(tbl_Customers[[#This Row],[total_day_minutes]]&lt;=250,"High Usage","Very High Usage")))</f>
        <v>High Usage</v>
      </c>
      <c r="AE329" t="str">
        <f>IF(tbl_Customers[[#This Row],[total_intl_calls]]&lt;=5,"Low Calls", IF(tbl_Customers[[#This Row],[total_intl_calls]]&lt;=10, "Medium Calls", "High Calls"))</f>
        <v>Low Calls</v>
      </c>
      <c r="AF3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9" s="36" t="str">
        <f>IF(tbl_Customers[[#This Row],[Churn_Risk_Score]]&gt;=10,"High Risk", IF(tbl_Customers[[#This Row],[Churn_Risk_Score]]&gt;=5,"Medium Risk","Low Risk"))</f>
        <v>Low Risk</v>
      </c>
    </row>
    <row r="330" spans="1:33" x14ac:dyDescent="0.35">
      <c r="A330">
        <v>329</v>
      </c>
      <c r="B330" t="s">
        <v>71</v>
      </c>
      <c r="C330">
        <v>98</v>
      </c>
      <c r="D330" t="s">
        <v>21</v>
      </c>
      <c r="E330" t="s">
        <v>22</v>
      </c>
      <c r="F330" t="s">
        <v>23</v>
      </c>
      <c r="G330">
        <v>22</v>
      </c>
      <c r="H330">
        <v>278.3</v>
      </c>
      <c r="I330">
        <v>89</v>
      </c>
      <c r="J330">
        <v>47.31</v>
      </c>
      <c r="K330">
        <v>93.4</v>
      </c>
      <c r="L330">
        <v>143</v>
      </c>
      <c r="M330">
        <v>7.94</v>
      </c>
      <c r="N330">
        <v>107.6</v>
      </c>
      <c r="O330">
        <v>42</v>
      </c>
      <c r="P330">
        <v>4.84</v>
      </c>
      <c r="Q330">
        <v>9.6999999999999993</v>
      </c>
      <c r="R330">
        <v>5</v>
      </c>
      <c r="S330">
        <v>2.62</v>
      </c>
      <c r="T330">
        <v>0</v>
      </c>
      <c r="U330" t="s">
        <v>22</v>
      </c>
      <c r="V330">
        <f>IF(tbl_Customers[[#This Row],[churn]] = "yes", 1, 0)</f>
        <v>0</v>
      </c>
      <c r="W330" t="str">
        <f>IF(tbl_Customers[[#This Row],[number_customer_service_calls]] &lt;= 1, "0-1 Calls", IF(tbl_Customers[[#This Row],[number_customer_service_calls]] &lt;= 3, "2-3 Calls", IF(tbl_Customers[[#This Row],[number_customer_service_calls]] &lt;=5, "4-5 Calls", "6+ Calls")))</f>
        <v>0-1 Calls</v>
      </c>
      <c r="X330" t="str">
        <f>IF(tbl_Customers[[#This Row],[account_length]] &lt;= 50, "0-50", IF(tbl_Customers[[#This Row],[account_length]] &lt;=100, "51-100", IF(tbl_Customers[[#This Row],[account_length]] &lt;= 150, "101-150", "151+")))</f>
        <v>51-100</v>
      </c>
      <c r="Y330" t="str">
        <f>IF(tbl_Customers[[#This Row],[total_intl_charge]] &lt;= 3, "Low Charges", "High Charges")</f>
        <v>Low Charges</v>
      </c>
      <c r="Z330" t="str">
        <f>IF(tbl_Customers[[#This Row],[total_eve_calls]]&lt;=80,"Low Calls",
IF(tbl_Customers[[#This Row],[total_eve_calls]]&lt;=120,"Medium Calls","High Calls"))</f>
        <v>High Calls</v>
      </c>
      <c r="AA330" t="str">
        <f>IF(tbl_Customers[[#This Row],[total_eve_charge]]&lt;=15,"Low Charges",
IF(tbl_Customers[[#This Row],[total_eve_charge]]&lt;=20,"Medium Charges","High Charges"))</f>
        <v>Low Charges</v>
      </c>
      <c r="AB3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0" t="str">
        <f>IF(tbl_Customers[[#This Row],[number_vmail_messages]] = 0, "No Usage", IF(tbl_Customers[[#This Row],[number_vmail_messages]] &lt;= 20, "Low Usage", IF(tbl_Customers[[#This Row],[number_vmail_messages]] &lt;= 40, "Medium Usgae", "High Usage")))</f>
        <v>Medium Usgae</v>
      </c>
      <c r="AD330" t="str">
        <f>IF(tbl_Customers[[#This Row],[total_day_minutes]]&lt;=150,"Low Usage", IF(tbl_Customers[[#This Row],[total_day_minutes]]&lt;=200,"Medium Usage", IF(tbl_Customers[[#This Row],[total_day_minutes]]&lt;=250,"High Usage","Very High Usage")))</f>
        <v>Very High Usage</v>
      </c>
      <c r="AE330" t="str">
        <f>IF(tbl_Customers[[#This Row],[total_intl_calls]]&lt;=5,"Low Calls", IF(tbl_Customers[[#This Row],[total_intl_calls]]&lt;=10, "Medium Calls", "High Calls"))</f>
        <v>Low Calls</v>
      </c>
      <c r="AF3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0" s="36" t="str">
        <f>IF(tbl_Customers[[#This Row],[Churn_Risk_Score]]&gt;=10,"High Risk", IF(tbl_Customers[[#This Row],[Churn_Risk_Score]]&gt;=5,"Medium Risk","Low Risk"))</f>
        <v>Low Risk</v>
      </c>
    </row>
    <row r="331" spans="1:33" x14ac:dyDescent="0.35">
      <c r="A331">
        <v>330</v>
      </c>
      <c r="B331" t="s">
        <v>72</v>
      </c>
      <c r="C331">
        <v>84</v>
      </c>
      <c r="D331" t="s">
        <v>28</v>
      </c>
      <c r="E331" t="s">
        <v>22</v>
      </c>
      <c r="F331" t="s">
        <v>22</v>
      </c>
      <c r="G331">
        <v>0</v>
      </c>
      <c r="H331">
        <v>181.5</v>
      </c>
      <c r="I331">
        <v>129</v>
      </c>
      <c r="J331">
        <v>30.86</v>
      </c>
      <c r="K331">
        <v>130.69999999999999</v>
      </c>
      <c r="L331">
        <v>112</v>
      </c>
      <c r="M331">
        <v>11.11</v>
      </c>
      <c r="N331">
        <v>186.5</v>
      </c>
      <c r="O331">
        <v>118</v>
      </c>
      <c r="P331">
        <v>8.39</v>
      </c>
      <c r="Q331">
        <v>8.5</v>
      </c>
      <c r="R331">
        <v>4</v>
      </c>
      <c r="S331">
        <v>2.2999999999999998</v>
      </c>
      <c r="T331">
        <v>1</v>
      </c>
      <c r="U331" t="s">
        <v>22</v>
      </c>
      <c r="V331">
        <f>IF(tbl_Customers[[#This Row],[churn]] = "yes", 1, 0)</f>
        <v>0</v>
      </c>
      <c r="W331" t="str">
        <f>IF(tbl_Customers[[#This Row],[number_customer_service_calls]] &lt;= 1, "0-1 Calls", IF(tbl_Customers[[#This Row],[number_customer_service_calls]] &lt;= 3, "2-3 Calls", IF(tbl_Customers[[#This Row],[number_customer_service_calls]] &lt;=5, "4-5 Calls", "6+ Calls")))</f>
        <v>0-1 Calls</v>
      </c>
      <c r="X331" t="str">
        <f>IF(tbl_Customers[[#This Row],[account_length]] &lt;= 50, "0-50", IF(tbl_Customers[[#This Row],[account_length]] &lt;=100, "51-100", IF(tbl_Customers[[#This Row],[account_length]] &lt;= 150, "101-150", "151+")))</f>
        <v>51-100</v>
      </c>
      <c r="Y331" t="str">
        <f>IF(tbl_Customers[[#This Row],[total_intl_charge]] &lt;= 3, "Low Charges", "High Charges")</f>
        <v>Low Charges</v>
      </c>
      <c r="Z331" t="str">
        <f>IF(tbl_Customers[[#This Row],[total_eve_calls]]&lt;=80,"Low Calls",
IF(tbl_Customers[[#This Row],[total_eve_calls]]&lt;=120,"Medium Calls","High Calls"))</f>
        <v>Medium Calls</v>
      </c>
      <c r="AA331" t="str">
        <f>IF(tbl_Customers[[#This Row],[total_eve_charge]]&lt;=15,"Low Charges",
IF(tbl_Customers[[#This Row],[total_eve_charge]]&lt;=20,"Medium Charges","High Charges"))</f>
        <v>Low Charges</v>
      </c>
      <c r="AB3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1" t="str">
        <f>IF(tbl_Customers[[#This Row],[number_vmail_messages]] = 0, "No Usage", IF(tbl_Customers[[#This Row],[number_vmail_messages]] &lt;= 20, "Low Usage", IF(tbl_Customers[[#This Row],[number_vmail_messages]] &lt;= 40, "Medium Usgae", "High Usage")))</f>
        <v>No Usage</v>
      </c>
      <c r="AD331" t="str">
        <f>IF(tbl_Customers[[#This Row],[total_day_minutes]]&lt;=150,"Low Usage", IF(tbl_Customers[[#This Row],[total_day_minutes]]&lt;=200,"Medium Usage", IF(tbl_Customers[[#This Row],[total_day_minutes]]&lt;=250,"High Usage","Very High Usage")))</f>
        <v>Medium Usage</v>
      </c>
      <c r="AE331" t="str">
        <f>IF(tbl_Customers[[#This Row],[total_intl_calls]]&lt;=5,"Low Calls", IF(tbl_Customers[[#This Row],[total_intl_calls]]&lt;=10, "Medium Calls", "High Calls"))</f>
        <v>Low Calls</v>
      </c>
      <c r="AF3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1" s="36" t="str">
        <f>IF(tbl_Customers[[#This Row],[Churn_Risk_Score]]&gt;=10,"High Risk", IF(tbl_Customers[[#This Row],[Churn_Risk_Score]]&gt;=5,"Medium Risk","Low Risk"))</f>
        <v>Low Risk</v>
      </c>
    </row>
    <row r="332" spans="1:33" x14ac:dyDescent="0.35">
      <c r="A332">
        <v>331</v>
      </c>
      <c r="B332" t="s">
        <v>63</v>
      </c>
      <c r="C332">
        <v>66</v>
      </c>
      <c r="D332" t="s">
        <v>21</v>
      </c>
      <c r="E332" t="s">
        <v>22</v>
      </c>
      <c r="F332" t="s">
        <v>22</v>
      </c>
      <c r="G332">
        <v>0</v>
      </c>
      <c r="H332">
        <v>167.3</v>
      </c>
      <c r="I332">
        <v>91</v>
      </c>
      <c r="J332">
        <v>28.44</v>
      </c>
      <c r="K332">
        <v>230</v>
      </c>
      <c r="L332">
        <v>68</v>
      </c>
      <c r="M332">
        <v>19.55</v>
      </c>
      <c r="N332">
        <v>191.7</v>
      </c>
      <c r="O332">
        <v>118</v>
      </c>
      <c r="P332">
        <v>8.6300000000000008</v>
      </c>
      <c r="Q332">
        <v>10.6</v>
      </c>
      <c r="R332">
        <v>5</v>
      </c>
      <c r="S332">
        <v>2.86</v>
      </c>
      <c r="T332">
        <v>1</v>
      </c>
      <c r="U332" t="s">
        <v>23</v>
      </c>
      <c r="V332">
        <f>IF(tbl_Customers[[#This Row],[churn]] = "yes", 1, 0)</f>
        <v>1</v>
      </c>
      <c r="W332" t="str">
        <f>IF(tbl_Customers[[#This Row],[number_customer_service_calls]] &lt;= 1, "0-1 Calls", IF(tbl_Customers[[#This Row],[number_customer_service_calls]] &lt;= 3, "2-3 Calls", IF(tbl_Customers[[#This Row],[number_customer_service_calls]] &lt;=5, "4-5 Calls", "6+ Calls")))</f>
        <v>0-1 Calls</v>
      </c>
      <c r="X332" t="str">
        <f>IF(tbl_Customers[[#This Row],[account_length]] &lt;= 50, "0-50", IF(tbl_Customers[[#This Row],[account_length]] &lt;=100, "51-100", IF(tbl_Customers[[#This Row],[account_length]] &lt;= 150, "101-150", "151+")))</f>
        <v>51-100</v>
      </c>
      <c r="Y332" t="str">
        <f>IF(tbl_Customers[[#This Row],[total_intl_charge]] &lt;= 3, "Low Charges", "High Charges")</f>
        <v>Low Charges</v>
      </c>
      <c r="Z332" t="str">
        <f>IF(tbl_Customers[[#This Row],[total_eve_calls]]&lt;=80,"Low Calls",
IF(tbl_Customers[[#This Row],[total_eve_calls]]&lt;=120,"Medium Calls","High Calls"))</f>
        <v>Low Calls</v>
      </c>
      <c r="AA332" t="str">
        <f>IF(tbl_Customers[[#This Row],[total_eve_charge]]&lt;=15,"Low Charges",
IF(tbl_Customers[[#This Row],[total_eve_charge]]&lt;=20,"Medium Charges","High Charges"))</f>
        <v>Medium Charges</v>
      </c>
      <c r="AB3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 t="str">
        <f>IF(tbl_Customers[[#This Row],[number_vmail_messages]] = 0, "No Usage", IF(tbl_Customers[[#This Row],[number_vmail_messages]] &lt;= 20, "Low Usage", IF(tbl_Customers[[#This Row],[number_vmail_messages]] &lt;= 40, "Medium Usgae", "High Usage")))</f>
        <v>No Usage</v>
      </c>
      <c r="AD332" t="str">
        <f>IF(tbl_Customers[[#This Row],[total_day_minutes]]&lt;=150,"Low Usage", IF(tbl_Customers[[#This Row],[total_day_minutes]]&lt;=200,"Medium Usage", IF(tbl_Customers[[#This Row],[total_day_minutes]]&lt;=250,"High Usage","Very High Usage")))</f>
        <v>Medium Usage</v>
      </c>
      <c r="AE332" t="str">
        <f>IF(tbl_Customers[[#This Row],[total_intl_calls]]&lt;=5,"Low Calls", IF(tbl_Customers[[#This Row],[total_intl_calls]]&lt;=10, "Medium Calls", "High Calls"))</f>
        <v>Low Calls</v>
      </c>
      <c r="AF3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2" s="36" t="str">
        <f>IF(tbl_Customers[[#This Row],[Churn_Risk_Score]]&gt;=10,"High Risk", IF(tbl_Customers[[#This Row],[Churn_Risk_Score]]&gt;=5,"Medium Risk","Low Risk"))</f>
        <v>Low Risk</v>
      </c>
    </row>
    <row r="333" spans="1:33" x14ac:dyDescent="0.35">
      <c r="A333">
        <v>332</v>
      </c>
      <c r="B333" t="s">
        <v>37</v>
      </c>
      <c r="C333">
        <v>74</v>
      </c>
      <c r="D333" t="s">
        <v>21</v>
      </c>
      <c r="E333" t="s">
        <v>22</v>
      </c>
      <c r="F333" t="s">
        <v>22</v>
      </c>
      <c r="G333">
        <v>0</v>
      </c>
      <c r="H333">
        <v>221.1</v>
      </c>
      <c r="I333">
        <v>124</v>
      </c>
      <c r="J333">
        <v>37.590000000000003</v>
      </c>
      <c r="K333">
        <v>110.8</v>
      </c>
      <c r="L333">
        <v>94</v>
      </c>
      <c r="M333">
        <v>9.42</v>
      </c>
      <c r="N333">
        <v>240.1</v>
      </c>
      <c r="O333">
        <v>112</v>
      </c>
      <c r="P333">
        <v>10.8</v>
      </c>
      <c r="Q333">
        <v>10.6</v>
      </c>
      <c r="R333">
        <v>3</v>
      </c>
      <c r="S333">
        <v>2.86</v>
      </c>
      <c r="T333">
        <v>0</v>
      </c>
      <c r="U333" t="s">
        <v>22</v>
      </c>
      <c r="V333">
        <f>IF(tbl_Customers[[#This Row],[churn]] = "yes", 1, 0)</f>
        <v>0</v>
      </c>
      <c r="W333" t="str">
        <f>IF(tbl_Customers[[#This Row],[number_customer_service_calls]] &lt;= 1, "0-1 Calls", IF(tbl_Customers[[#This Row],[number_customer_service_calls]] &lt;= 3, "2-3 Calls", IF(tbl_Customers[[#This Row],[number_customer_service_calls]] &lt;=5, "4-5 Calls", "6+ Calls")))</f>
        <v>0-1 Calls</v>
      </c>
      <c r="X333" t="str">
        <f>IF(tbl_Customers[[#This Row],[account_length]] &lt;= 50, "0-50", IF(tbl_Customers[[#This Row],[account_length]] &lt;=100, "51-100", IF(tbl_Customers[[#This Row],[account_length]] &lt;= 150, "101-150", "151+")))</f>
        <v>51-100</v>
      </c>
      <c r="Y333" t="str">
        <f>IF(tbl_Customers[[#This Row],[total_intl_charge]] &lt;= 3, "Low Charges", "High Charges")</f>
        <v>Low Charges</v>
      </c>
      <c r="Z333" t="str">
        <f>IF(tbl_Customers[[#This Row],[total_eve_calls]]&lt;=80,"Low Calls",
IF(tbl_Customers[[#This Row],[total_eve_calls]]&lt;=120,"Medium Calls","High Calls"))</f>
        <v>Medium Calls</v>
      </c>
      <c r="AA333" t="str">
        <f>IF(tbl_Customers[[#This Row],[total_eve_charge]]&lt;=15,"Low Charges",
IF(tbl_Customers[[#This Row],[total_eve_charge]]&lt;=20,"Medium Charges","High Charges"))</f>
        <v>Low Charges</v>
      </c>
      <c r="AB3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3" t="str">
        <f>IF(tbl_Customers[[#This Row],[number_vmail_messages]] = 0, "No Usage", IF(tbl_Customers[[#This Row],[number_vmail_messages]] &lt;= 20, "Low Usage", IF(tbl_Customers[[#This Row],[number_vmail_messages]] &lt;= 40, "Medium Usgae", "High Usage")))</f>
        <v>No Usage</v>
      </c>
      <c r="AD333" t="str">
        <f>IF(tbl_Customers[[#This Row],[total_day_minutes]]&lt;=150,"Low Usage", IF(tbl_Customers[[#This Row],[total_day_minutes]]&lt;=200,"Medium Usage", IF(tbl_Customers[[#This Row],[total_day_minutes]]&lt;=250,"High Usage","Very High Usage")))</f>
        <v>High Usage</v>
      </c>
      <c r="AE333" t="str">
        <f>IF(tbl_Customers[[#This Row],[total_intl_calls]]&lt;=5,"Low Calls", IF(tbl_Customers[[#This Row],[total_intl_calls]]&lt;=10, "Medium Calls", "High Calls"))</f>
        <v>Low Calls</v>
      </c>
      <c r="AF3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3" s="36" t="str">
        <f>IF(tbl_Customers[[#This Row],[Churn_Risk_Score]]&gt;=10,"High Risk", IF(tbl_Customers[[#This Row],[Churn_Risk_Score]]&gt;=5,"Medium Risk","Low Risk"))</f>
        <v>Low Risk</v>
      </c>
    </row>
    <row r="334" spans="1:33" x14ac:dyDescent="0.35">
      <c r="A334">
        <v>333</v>
      </c>
      <c r="B334" t="s">
        <v>55</v>
      </c>
      <c r="C334">
        <v>96</v>
      </c>
      <c r="D334" t="s">
        <v>25</v>
      </c>
      <c r="E334" t="s">
        <v>22</v>
      </c>
      <c r="F334" t="s">
        <v>23</v>
      </c>
      <c r="G334">
        <v>26</v>
      </c>
      <c r="H334">
        <v>145.80000000000001</v>
      </c>
      <c r="I334">
        <v>108</v>
      </c>
      <c r="J334">
        <v>24.79</v>
      </c>
      <c r="K334">
        <v>192.2</v>
      </c>
      <c r="L334">
        <v>89</v>
      </c>
      <c r="M334">
        <v>16.34</v>
      </c>
      <c r="N334">
        <v>165.1</v>
      </c>
      <c r="O334">
        <v>96</v>
      </c>
      <c r="P334">
        <v>7.43</v>
      </c>
      <c r="Q334">
        <v>9.9</v>
      </c>
      <c r="R334">
        <v>2</v>
      </c>
      <c r="S334">
        <v>2.67</v>
      </c>
      <c r="T334">
        <v>1</v>
      </c>
      <c r="U334" t="s">
        <v>22</v>
      </c>
      <c r="V334">
        <f>IF(tbl_Customers[[#This Row],[churn]] = "yes", 1, 0)</f>
        <v>0</v>
      </c>
      <c r="W334" t="str">
        <f>IF(tbl_Customers[[#This Row],[number_customer_service_calls]] &lt;= 1, "0-1 Calls", IF(tbl_Customers[[#This Row],[number_customer_service_calls]] &lt;= 3, "2-3 Calls", IF(tbl_Customers[[#This Row],[number_customer_service_calls]] &lt;=5, "4-5 Calls", "6+ Calls")))</f>
        <v>0-1 Calls</v>
      </c>
      <c r="X334" t="str">
        <f>IF(tbl_Customers[[#This Row],[account_length]] &lt;= 50, "0-50", IF(tbl_Customers[[#This Row],[account_length]] &lt;=100, "51-100", IF(tbl_Customers[[#This Row],[account_length]] &lt;= 150, "101-150", "151+")))</f>
        <v>51-100</v>
      </c>
      <c r="Y334" t="str">
        <f>IF(tbl_Customers[[#This Row],[total_intl_charge]] &lt;= 3, "Low Charges", "High Charges")</f>
        <v>Low Charges</v>
      </c>
      <c r="Z334" t="str">
        <f>IF(tbl_Customers[[#This Row],[total_eve_calls]]&lt;=80,"Low Calls",
IF(tbl_Customers[[#This Row],[total_eve_calls]]&lt;=120,"Medium Calls","High Calls"))</f>
        <v>Medium Calls</v>
      </c>
      <c r="AA334" t="str">
        <f>IF(tbl_Customers[[#This Row],[total_eve_charge]]&lt;=15,"Low Charges",
IF(tbl_Customers[[#This Row],[total_eve_charge]]&lt;=20,"Medium Charges","High Charges"))</f>
        <v>Medium Charges</v>
      </c>
      <c r="AB3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4" t="str">
        <f>IF(tbl_Customers[[#This Row],[number_vmail_messages]] = 0, "No Usage", IF(tbl_Customers[[#This Row],[number_vmail_messages]] &lt;= 20, "Low Usage", IF(tbl_Customers[[#This Row],[number_vmail_messages]] &lt;= 40, "Medium Usgae", "High Usage")))</f>
        <v>Medium Usgae</v>
      </c>
      <c r="AD334" t="str">
        <f>IF(tbl_Customers[[#This Row],[total_day_minutes]]&lt;=150,"Low Usage", IF(tbl_Customers[[#This Row],[total_day_minutes]]&lt;=200,"Medium Usage", IF(tbl_Customers[[#This Row],[total_day_minutes]]&lt;=250,"High Usage","Very High Usage")))</f>
        <v>Low Usage</v>
      </c>
      <c r="AE334" t="str">
        <f>IF(tbl_Customers[[#This Row],[total_intl_calls]]&lt;=5,"Low Calls", IF(tbl_Customers[[#This Row],[total_intl_calls]]&lt;=10, "Medium Calls", "High Calls"))</f>
        <v>Low Calls</v>
      </c>
      <c r="AF3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4" s="36" t="str">
        <f>IF(tbl_Customers[[#This Row],[Churn_Risk_Score]]&gt;=10,"High Risk", IF(tbl_Customers[[#This Row],[Churn_Risk_Score]]&gt;=5,"Medium Risk","Low Risk"))</f>
        <v>Low Risk</v>
      </c>
    </row>
    <row r="335" spans="1:33" x14ac:dyDescent="0.35">
      <c r="A335">
        <v>334</v>
      </c>
      <c r="B335" t="s">
        <v>65</v>
      </c>
      <c r="C335">
        <v>119</v>
      </c>
      <c r="D335" t="s">
        <v>28</v>
      </c>
      <c r="E335" t="s">
        <v>22</v>
      </c>
      <c r="F335" t="s">
        <v>22</v>
      </c>
      <c r="G335">
        <v>0</v>
      </c>
      <c r="H335">
        <v>222.8</v>
      </c>
      <c r="I335">
        <v>122</v>
      </c>
      <c r="J335">
        <v>37.880000000000003</v>
      </c>
      <c r="K335">
        <v>163.19999999999999</v>
      </c>
      <c r="L335">
        <v>107</v>
      </c>
      <c r="M335">
        <v>13.87</v>
      </c>
      <c r="N335">
        <v>160.6</v>
      </c>
      <c r="O335">
        <v>112</v>
      </c>
      <c r="P335">
        <v>7.23</v>
      </c>
      <c r="Q335">
        <v>11.2</v>
      </c>
      <c r="R335">
        <v>6</v>
      </c>
      <c r="S335">
        <v>3.02</v>
      </c>
      <c r="T335">
        <v>1</v>
      </c>
      <c r="U335" t="s">
        <v>22</v>
      </c>
      <c r="V335">
        <f>IF(tbl_Customers[[#This Row],[churn]] = "yes", 1, 0)</f>
        <v>0</v>
      </c>
      <c r="W335" t="str">
        <f>IF(tbl_Customers[[#This Row],[number_customer_service_calls]] &lt;= 1, "0-1 Calls", IF(tbl_Customers[[#This Row],[number_customer_service_calls]] &lt;= 3, "2-3 Calls", IF(tbl_Customers[[#This Row],[number_customer_service_calls]] &lt;=5, "4-5 Calls", "6+ Calls")))</f>
        <v>0-1 Calls</v>
      </c>
      <c r="X335" t="str">
        <f>IF(tbl_Customers[[#This Row],[account_length]] &lt;= 50, "0-50", IF(tbl_Customers[[#This Row],[account_length]] &lt;=100, "51-100", IF(tbl_Customers[[#This Row],[account_length]] &lt;= 150, "101-150", "151+")))</f>
        <v>101-150</v>
      </c>
      <c r="Y335" t="str">
        <f>IF(tbl_Customers[[#This Row],[total_intl_charge]] &lt;= 3, "Low Charges", "High Charges")</f>
        <v>High Charges</v>
      </c>
      <c r="Z335" t="str">
        <f>IF(tbl_Customers[[#This Row],[total_eve_calls]]&lt;=80,"Low Calls",
IF(tbl_Customers[[#This Row],[total_eve_calls]]&lt;=120,"Medium Calls","High Calls"))</f>
        <v>Medium Calls</v>
      </c>
      <c r="AA335" t="str">
        <f>IF(tbl_Customers[[#This Row],[total_eve_charge]]&lt;=15,"Low Charges",
IF(tbl_Customers[[#This Row],[total_eve_charge]]&lt;=20,"Medium Charges","High Charges"))</f>
        <v>Low Charges</v>
      </c>
      <c r="AB3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5" t="str">
        <f>IF(tbl_Customers[[#This Row],[number_vmail_messages]] = 0, "No Usage", IF(tbl_Customers[[#This Row],[number_vmail_messages]] &lt;= 20, "Low Usage", IF(tbl_Customers[[#This Row],[number_vmail_messages]] &lt;= 40, "Medium Usgae", "High Usage")))</f>
        <v>No Usage</v>
      </c>
      <c r="AD335" t="str">
        <f>IF(tbl_Customers[[#This Row],[total_day_minutes]]&lt;=150,"Low Usage", IF(tbl_Customers[[#This Row],[total_day_minutes]]&lt;=200,"Medium Usage", IF(tbl_Customers[[#This Row],[total_day_minutes]]&lt;=250,"High Usage","Very High Usage")))</f>
        <v>High Usage</v>
      </c>
      <c r="AE335" t="str">
        <f>IF(tbl_Customers[[#This Row],[total_intl_calls]]&lt;=5,"Low Calls", IF(tbl_Customers[[#This Row],[total_intl_calls]]&lt;=10, "Medium Calls", "High Calls"))</f>
        <v>Medium Calls</v>
      </c>
      <c r="AF3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5" s="36" t="str">
        <f>IF(tbl_Customers[[#This Row],[Churn_Risk_Score]]&gt;=10,"High Risk", IF(tbl_Customers[[#This Row],[Churn_Risk_Score]]&gt;=5,"Medium Risk","Low Risk"))</f>
        <v>Low Risk</v>
      </c>
    </row>
    <row r="336" spans="1:33" x14ac:dyDescent="0.35">
      <c r="A336">
        <v>335</v>
      </c>
      <c r="B336" t="s">
        <v>51</v>
      </c>
      <c r="C336">
        <v>92</v>
      </c>
      <c r="D336" t="s">
        <v>21</v>
      </c>
      <c r="E336" t="s">
        <v>23</v>
      </c>
      <c r="F336" t="s">
        <v>22</v>
      </c>
      <c r="G336">
        <v>0</v>
      </c>
      <c r="H336">
        <v>264.3</v>
      </c>
      <c r="I336">
        <v>91</v>
      </c>
      <c r="J336">
        <v>44.93</v>
      </c>
      <c r="K336">
        <v>160.9</v>
      </c>
      <c r="L336">
        <v>115</v>
      </c>
      <c r="M336">
        <v>13.68</v>
      </c>
      <c r="N336">
        <v>198.6</v>
      </c>
      <c r="O336">
        <v>73</v>
      </c>
      <c r="P336">
        <v>8.94</v>
      </c>
      <c r="Q336">
        <v>9.3000000000000007</v>
      </c>
      <c r="R336">
        <v>5</v>
      </c>
      <c r="S336">
        <v>2.5099999999999998</v>
      </c>
      <c r="T336">
        <v>0</v>
      </c>
      <c r="U336" t="s">
        <v>22</v>
      </c>
      <c r="V336">
        <f>IF(tbl_Customers[[#This Row],[churn]] = "yes", 1, 0)</f>
        <v>0</v>
      </c>
      <c r="W336" t="str">
        <f>IF(tbl_Customers[[#This Row],[number_customer_service_calls]] &lt;= 1, "0-1 Calls", IF(tbl_Customers[[#This Row],[number_customer_service_calls]] &lt;= 3, "2-3 Calls", IF(tbl_Customers[[#This Row],[number_customer_service_calls]] &lt;=5, "4-5 Calls", "6+ Calls")))</f>
        <v>0-1 Calls</v>
      </c>
      <c r="X336" t="str">
        <f>IF(tbl_Customers[[#This Row],[account_length]] &lt;= 50, "0-50", IF(tbl_Customers[[#This Row],[account_length]] &lt;=100, "51-100", IF(tbl_Customers[[#This Row],[account_length]] &lt;= 150, "101-150", "151+")))</f>
        <v>51-100</v>
      </c>
      <c r="Y336" t="str">
        <f>IF(tbl_Customers[[#This Row],[total_intl_charge]] &lt;= 3, "Low Charges", "High Charges")</f>
        <v>Low Charges</v>
      </c>
      <c r="Z336" t="str">
        <f>IF(tbl_Customers[[#This Row],[total_eve_calls]]&lt;=80,"Low Calls",
IF(tbl_Customers[[#This Row],[total_eve_calls]]&lt;=120,"Medium Calls","High Calls"))</f>
        <v>Medium Calls</v>
      </c>
      <c r="AA336" t="str">
        <f>IF(tbl_Customers[[#This Row],[total_eve_charge]]&lt;=15,"Low Charges",
IF(tbl_Customers[[#This Row],[total_eve_charge]]&lt;=20,"Medium Charges","High Charges"))</f>
        <v>Low Charges</v>
      </c>
      <c r="AB3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6" t="str">
        <f>IF(tbl_Customers[[#This Row],[number_vmail_messages]] = 0, "No Usage", IF(tbl_Customers[[#This Row],[number_vmail_messages]] &lt;= 20, "Low Usage", IF(tbl_Customers[[#This Row],[number_vmail_messages]] &lt;= 40, "Medium Usgae", "High Usage")))</f>
        <v>No Usage</v>
      </c>
      <c r="AD336" t="str">
        <f>IF(tbl_Customers[[#This Row],[total_day_minutes]]&lt;=150,"Low Usage", IF(tbl_Customers[[#This Row],[total_day_minutes]]&lt;=200,"Medium Usage", IF(tbl_Customers[[#This Row],[total_day_minutes]]&lt;=250,"High Usage","Very High Usage")))</f>
        <v>Very High Usage</v>
      </c>
      <c r="AE336" t="str">
        <f>IF(tbl_Customers[[#This Row],[total_intl_calls]]&lt;=5,"Low Calls", IF(tbl_Customers[[#This Row],[total_intl_calls]]&lt;=10, "Medium Calls", "High Calls"))</f>
        <v>Low Calls</v>
      </c>
      <c r="AF3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6" s="36" t="str">
        <f>IF(tbl_Customers[[#This Row],[Churn_Risk_Score]]&gt;=10,"High Risk", IF(tbl_Customers[[#This Row],[Churn_Risk_Score]]&gt;=5,"Medium Risk","Low Risk"))</f>
        <v>Medium Risk</v>
      </c>
    </row>
    <row r="337" spans="1:33" x14ac:dyDescent="0.35">
      <c r="A337">
        <v>336</v>
      </c>
      <c r="B337" t="s">
        <v>72</v>
      </c>
      <c r="C337">
        <v>21</v>
      </c>
      <c r="D337" t="s">
        <v>21</v>
      </c>
      <c r="E337" t="s">
        <v>22</v>
      </c>
      <c r="F337" t="s">
        <v>22</v>
      </c>
      <c r="G337">
        <v>0</v>
      </c>
      <c r="H337">
        <v>146</v>
      </c>
      <c r="I337">
        <v>78</v>
      </c>
      <c r="J337">
        <v>24.82</v>
      </c>
      <c r="K337">
        <v>109.7</v>
      </c>
      <c r="L337">
        <v>79</v>
      </c>
      <c r="M337">
        <v>9.32</v>
      </c>
      <c r="N337">
        <v>247.4</v>
      </c>
      <c r="O337">
        <v>108</v>
      </c>
      <c r="P337">
        <v>11.13</v>
      </c>
      <c r="Q337">
        <v>6.8</v>
      </c>
      <c r="R337">
        <v>7</v>
      </c>
      <c r="S337">
        <v>1.84</v>
      </c>
      <c r="T337">
        <v>0</v>
      </c>
      <c r="U337" t="s">
        <v>22</v>
      </c>
      <c r="V337">
        <f>IF(tbl_Customers[[#This Row],[churn]] = "yes", 1, 0)</f>
        <v>0</v>
      </c>
      <c r="W337" t="str">
        <f>IF(tbl_Customers[[#This Row],[number_customer_service_calls]] &lt;= 1, "0-1 Calls", IF(tbl_Customers[[#This Row],[number_customer_service_calls]] &lt;= 3, "2-3 Calls", IF(tbl_Customers[[#This Row],[number_customer_service_calls]] &lt;=5, "4-5 Calls", "6+ Calls")))</f>
        <v>0-1 Calls</v>
      </c>
      <c r="X337" t="str">
        <f>IF(tbl_Customers[[#This Row],[account_length]] &lt;= 50, "0-50", IF(tbl_Customers[[#This Row],[account_length]] &lt;=100, "51-100", IF(tbl_Customers[[#This Row],[account_length]] &lt;= 150, "101-150", "151+")))</f>
        <v>0-50</v>
      </c>
      <c r="Y337" t="str">
        <f>IF(tbl_Customers[[#This Row],[total_intl_charge]] &lt;= 3, "Low Charges", "High Charges")</f>
        <v>Low Charges</v>
      </c>
      <c r="Z337" t="str">
        <f>IF(tbl_Customers[[#This Row],[total_eve_calls]]&lt;=80,"Low Calls",
IF(tbl_Customers[[#This Row],[total_eve_calls]]&lt;=120,"Medium Calls","High Calls"))</f>
        <v>Low Calls</v>
      </c>
      <c r="AA337" t="str">
        <f>IF(tbl_Customers[[#This Row],[total_eve_charge]]&lt;=15,"Low Charges",
IF(tbl_Customers[[#This Row],[total_eve_charge]]&lt;=20,"Medium Charges","High Charges"))</f>
        <v>Low Charges</v>
      </c>
      <c r="AB3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7" t="str">
        <f>IF(tbl_Customers[[#This Row],[number_vmail_messages]] = 0, "No Usage", IF(tbl_Customers[[#This Row],[number_vmail_messages]] &lt;= 20, "Low Usage", IF(tbl_Customers[[#This Row],[number_vmail_messages]] &lt;= 40, "Medium Usgae", "High Usage")))</f>
        <v>No Usage</v>
      </c>
      <c r="AD337" t="str">
        <f>IF(tbl_Customers[[#This Row],[total_day_minutes]]&lt;=150,"Low Usage", IF(tbl_Customers[[#This Row],[total_day_minutes]]&lt;=200,"Medium Usage", IF(tbl_Customers[[#This Row],[total_day_minutes]]&lt;=250,"High Usage","Very High Usage")))</f>
        <v>Low Usage</v>
      </c>
      <c r="AE337" t="str">
        <f>IF(tbl_Customers[[#This Row],[total_intl_calls]]&lt;=5,"Low Calls", IF(tbl_Customers[[#This Row],[total_intl_calls]]&lt;=10, "Medium Calls", "High Calls"))</f>
        <v>Medium Calls</v>
      </c>
      <c r="AF3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7" s="36" t="str">
        <f>IF(tbl_Customers[[#This Row],[Churn_Risk_Score]]&gt;=10,"High Risk", IF(tbl_Customers[[#This Row],[Churn_Risk_Score]]&gt;=5,"Medium Risk","Low Risk"))</f>
        <v>Low Risk</v>
      </c>
    </row>
    <row r="338" spans="1:33" x14ac:dyDescent="0.35">
      <c r="A338">
        <v>337</v>
      </c>
      <c r="B338" t="s">
        <v>54</v>
      </c>
      <c r="C338">
        <v>122</v>
      </c>
      <c r="D338" t="s">
        <v>28</v>
      </c>
      <c r="E338" t="s">
        <v>22</v>
      </c>
      <c r="F338" t="s">
        <v>22</v>
      </c>
      <c r="G338">
        <v>0</v>
      </c>
      <c r="H338">
        <v>157.1</v>
      </c>
      <c r="I338">
        <v>134</v>
      </c>
      <c r="J338">
        <v>26.71</v>
      </c>
      <c r="K338">
        <v>184.9</v>
      </c>
      <c r="L338">
        <v>122</v>
      </c>
      <c r="M338">
        <v>15.72</v>
      </c>
      <c r="N338">
        <v>197.2</v>
      </c>
      <c r="O338">
        <v>59</v>
      </c>
      <c r="P338">
        <v>8.8699999999999992</v>
      </c>
      <c r="Q338">
        <v>8.5</v>
      </c>
      <c r="R338">
        <v>5</v>
      </c>
      <c r="S338">
        <v>2.2999999999999998</v>
      </c>
      <c r="T338">
        <v>4</v>
      </c>
      <c r="U338" t="s">
        <v>23</v>
      </c>
      <c r="V338">
        <f>IF(tbl_Customers[[#This Row],[churn]] = "yes", 1, 0)</f>
        <v>1</v>
      </c>
      <c r="W338" t="str">
        <f>IF(tbl_Customers[[#This Row],[number_customer_service_calls]] &lt;= 1, "0-1 Calls", IF(tbl_Customers[[#This Row],[number_customer_service_calls]] &lt;= 3, "2-3 Calls", IF(tbl_Customers[[#This Row],[number_customer_service_calls]] &lt;=5, "4-5 Calls", "6+ Calls")))</f>
        <v>4-5 Calls</v>
      </c>
      <c r="X338" t="str">
        <f>IF(tbl_Customers[[#This Row],[account_length]] &lt;= 50, "0-50", IF(tbl_Customers[[#This Row],[account_length]] &lt;=100, "51-100", IF(tbl_Customers[[#This Row],[account_length]] &lt;= 150, "101-150", "151+")))</f>
        <v>101-150</v>
      </c>
      <c r="Y338" t="str">
        <f>IF(tbl_Customers[[#This Row],[total_intl_charge]] &lt;= 3, "Low Charges", "High Charges")</f>
        <v>Low Charges</v>
      </c>
      <c r="Z338" t="str">
        <f>IF(tbl_Customers[[#This Row],[total_eve_calls]]&lt;=80,"Low Calls",
IF(tbl_Customers[[#This Row],[total_eve_calls]]&lt;=120,"Medium Calls","High Calls"))</f>
        <v>High Calls</v>
      </c>
      <c r="AA338" t="str">
        <f>IF(tbl_Customers[[#This Row],[total_eve_charge]]&lt;=15,"Low Charges",
IF(tbl_Customers[[#This Row],[total_eve_charge]]&lt;=20,"Medium Charges","High Charges"))</f>
        <v>Medium Charges</v>
      </c>
      <c r="AB3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8" t="str">
        <f>IF(tbl_Customers[[#This Row],[number_vmail_messages]] = 0, "No Usage", IF(tbl_Customers[[#This Row],[number_vmail_messages]] &lt;= 20, "Low Usage", IF(tbl_Customers[[#This Row],[number_vmail_messages]] &lt;= 40, "Medium Usgae", "High Usage")))</f>
        <v>No Usage</v>
      </c>
      <c r="AD338" t="str">
        <f>IF(tbl_Customers[[#This Row],[total_day_minutes]]&lt;=150,"Low Usage", IF(tbl_Customers[[#This Row],[total_day_minutes]]&lt;=200,"Medium Usage", IF(tbl_Customers[[#This Row],[total_day_minutes]]&lt;=250,"High Usage","Very High Usage")))</f>
        <v>Medium Usage</v>
      </c>
      <c r="AE338" t="str">
        <f>IF(tbl_Customers[[#This Row],[total_intl_calls]]&lt;=5,"Low Calls", IF(tbl_Customers[[#This Row],[total_intl_calls]]&lt;=10, "Medium Calls", "High Calls"))</f>
        <v>Low Calls</v>
      </c>
      <c r="AF3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8" s="36" t="str">
        <f>IF(tbl_Customers[[#This Row],[Churn_Risk_Score]]&gt;=10,"High Risk", IF(tbl_Customers[[#This Row],[Churn_Risk_Score]]&gt;=5,"Medium Risk","Low Risk"))</f>
        <v>Medium Risk</v>
      </c>
    </row>
    <row r="339" spans="1:33" x14ac:dyDescent="0.35">
      <c r="A339">
        <v>338</v>
      </c>
      <c r="B339" t="s">
        <v>33</v>
      </c>
      <c r="C339">
        <v>133</v>
      </c>
      <c r="D339" t="s">
        <v>28</v>
      </c>
      <c r="E339" t="s">
        <v>23</v>
      </c>
      <c r="F339" t="s">
        <v>22</v>
      </c>
      <c r="G339">
        <v>0</v>
      </c>
      <c r="H339">
        <v>127.3</v>
      </c>
      <c r="I339">
        <v>108</v>
      </c>
      <c r="J339">
        <v>21.64</v>
      </c>
      <c r="K339">
        <v>251.3</v>
      </c>
      <c r="L339">
        <v>81</v>
      </c>
      <c r="M339">
        <v>21.36</v>
      </c>
      <c r="N339">
        <v>135</v>
      </c>
      <c r="O339">
        <v>88</v>
      </c>
      <c r="P339">
        <v>6.08</v>
      </c>
      <c r="Q339">
        <v>10.3</v>
      </c>
      <c r="R339">
        <v>3</v>
      </c>
      <c r="S339">
        <v>2.78</v>
      </c>
      <c r="T339">
        <v>1</v>
      </c>
      <c r="U339" t="s">
        <v>22</v>
      </c>
      <c r="V339">
        <f>IF(tbl_Customers[[#This Row],[churn]] = "yes", 1, 0)</f>
        <v>0</v>
      </c>
      <c r="W339" t="str">
        <f>IF(tbl_Customers[[#This Row],[number_customer_service_calls]] &lt;= 1, "0-1 Calls", IF(tbl_Customers[[#This Row],[number_customer_service_calls]] &lt;= 3, "2-3 Calls", IF(tbl_Customers[[#This Row],[number_customer_service_calls]] &lt;=5, "4-5 Calls", "6+ Calls")))</f>
        <v>0-1 Calls</v>
      </c>
      <c r="X339" t="str">
        <f>IF(tbl_Customers[[#This Row],[account_length]] &lt;= 50, "0-50", IF(tbl_Customers[[#This Row],[account_length]] &lt;=100, "51-100", IF(tbl_Customers[[#This Row],[account_length]] &lt;= 150, "101-150", "151+")))</f>
        <v>101-150</v>
      </c>
      <c r="Y339" t="str">
        <f>IF(tbl_Customers[[#This Row],[total_intl_charge]] &lt;= 3, "Low Charges", "High Charges")</f>
        <v>Low Charges</v>
      </c>
      <c r="Z339" t="str">
        <f>IF(tbl_Customers[[#This Row],[total_eve_calls]]&lt;=80,"Low Calls",
IF(tbl_Customers[[#This Row],[total_eve_calls]]&lt;=120,"Medium Calls","High Calls"))</f>
        <v>Medium Calls</v>
      </c>
      <c r="AA339" t="str">
        <f>IF(tbl_Customers[[#This Row],[total_eve_charge]]&lt;=15,"Low Charges",
IF(tbl_Customers[[#This Row],[total_eve_charge]]&lt;=20,"Medium Charges","High Charges"))</f>
        <v>High Charges</v>
      </c>
      <c r="AB3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 t="str">
        <f>IF(tbl_Customers[[#This Row],[number_vmail_messages]] = 0, "No Usage", IF(tbl_Customers[[#This Row],[number_vmail_messages]] &lt;= 20, "Low Usage", IF(tbl_Customers[[#This Row],[number_vmail_messages]] &lt;= 40, "Medium Usgae", "High Usage")))</f>
        <v>No Usage</v>
      </c>
      <c r="AD339" t="str">
        <f>IF(tbl_Customers[[#This Row],[total_day_minutes]]&lt;=150,"Low Usage", IF(tbl_Customers[[#This Row],[total_day_minutes]]&lt;=200,"Medium Usage", IF(tbl_Customers[[#This Row],[total_day_minutes]]&lt;=250,"High Usage","Very High Usage")))</f>
        <v>Low Usage</v>
      </c>
      <c r="AE339" t="str">
        <f>IF(tbl_Customers[[#This Row],[total_intl_calls]]&lt;=5,"Low Calls", IF(tbl_Customers[[#This Row],[total_intl_calls]]&lt;=10, "Medium Calls", "High Calls"))</f>
        <v>Low Calls</v>
      </c>
      <c r="AF3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9" s="36" t="str">
        <f>IF(tbl_Customers[[#This Row],[Churn_Risk_Score]]&gt;=10,"High Risk", IF(tbl_Customers[[#This Row],[Churn_Risk_Score]]&gt;=5,"Medium Risk","Low Risk"))</f>
        <v>Low Risk</v>
      </c>
    </row>
    <row r="340" spans="1:33" x14ac:dyDescent="0.35">
      <c r="A340">
        <v>339</v>
      </c>
      <c r="B340" t="s">
        <v>39</v>
      </c>
      <c r="C340">
        <v>145</v>
      </c>
      <c r="D340" t="s">
        <v>21</v>
      </c>
      <c r="E340" t="s">
        <v>22</v>
      </c>
      <c r="F340" t="s">
        <v>22</v>
      </c>
      <c r="G340">
        <v>0</v>
      </c>
      <c r="H340">
        <v>187.9</v>
      </c>
      <c r="I340">
        <v>110</v>
      </c>
      <c r="J340">
        <v>31.94</v>
      </c>
      <c r="K340">
        <v>197</v>
      </c>
      <c r="L340">
        <v>117</v>
      </c>
      <c r="M340">
        <v>16.75</v>
      </c>
      <c r="N340">
        <v>167</v>
      </c>
      <c r="O340">
        <v>108</v>
      </c>
      <c r="P340">
        <v>7.52</v>
      </c>
      <c r="Q340">
        <v>4.8</v>
      </c>
      <c r="R340">
        <v>4</v>
      </c>
      <c r="S340">
        <v>1.3</v>
      </c>
      <c r="T340">
        <v>2</v>
      </c>
      <c r="U340" t="s">
        <v>22</v>
      </c>
      <c r="V340">
        <f>IF(tbl_Customers[[#This Row],[churn]] = "yes", 1, 0)</f>
        <v>0</v>
      </c>
      <c r="W340" t="str">
        <f>IF(tbl_Customers[[#This Row],[number_customer_service_calls]] &lt;= 1, "0-1 Calls", IF(tbl_Customers[[#This Row],[number_customer_service_calls]] &lt;= 3, "2-3 Calls", IF(tbl_Customers[[#This Row],[number_customer_service_calls]] &lt;=5, "4-5 Calls", "6+ Calls")))</f>
        <v>2-3 Calls</v>
      </c>
      <c r="X340" t="str">
        <f>IF(tbl_Customers[[#This Row],[account_length]] &lt;= 50, "0-50", IF(tbl_Customers[[#This Row],[account_length]] &lt;=100, "51-100", IF(tbl_Customers[[#This Row],[account_length]] &lt;= 150, "101-150", "151+")))</f>
        <v>101-150</v>
      </c>
      <c r="Y340" t="str">
        <f>IF(tbl_Customers[[#This Row],[total_intl_charge]] &lt;= 3, "Low Charges", "High Charges")</f>
        <v>Low Charges</v>
      </c>
      <c r="Z340" t="str">
        <f>IF(tbl_Customers[[#This Row],[total_eve_calls]]&lt;=80,"Low Calls",
IF(tbl_Customers[[#This Row],[total_eve_calls]]&lt;=120,"Medium Calls","High Calls"))</f>
        <v>Medium Calls</v>
      </c>
      <c r="AA340" t="str">
        <f>IF(tbl_Customers[[#This Row],[total_eve_charge]]&lt;=15,"Low Charges",
IF(tbl_Customers[[#This Row],[total_eve_charge]]&lt;=20,"Medium Charges","High Charges"))</f>
        <v>Medium Charges</v>
      </c>
      <c r="AB3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0" t="str">
        <f>IF(tbl_Customers[[#This Row],[number_vmail_messages]] = 0, "No Usage", IF(tbl_Customers[[#This Row],[number_vmail_messages]] &lt;= 20, "Low Usage", IF(tbl_Customers[[#This Row],[number_vmail_messages]] &lt;= 40, "Medium Usgae", "High Usage")))</f>
        <v>No Usage</v>
      </c>
      <c r="AD340" t="str">
        <f>IF(tbl_Customers[[#This Row],[total_day_minutes]]&lt;=150,"Low Usage", IF(tbl_Customers[[#This Row],[total_day_minutes]]&lt;=200,"Medium Usage", IF(tbl_Customers[[#This Row],[total_day_minutes]]&lt;=250,"High Usage","Very High Usage")))</f>
        <v>Medium Usage</v>
      </c>
      <c r="AE340" t="str">
        <f>IF(tbl_Customers[[#This Row],[total_intl_calls]]&lt;=5,"Low Calls", IF(tbl_Customers[[#This Row],[total_intl_calls]]&lt;=10, "Medium Calls", "High Calls"))</f>
        <v>Low Calls</v>
      </c>
      <c r="AF3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 s="36" t="str">
        <f>IF(tbl_Customers[[#This Row],[Churn_Risk_Score]]&gt;=10,"High Risk", IF(tbl_Customers[[#This Row],[Churn_Risk_Score]]&gt;=5,"Medium Risk","Low Risk"))</f>
        <v>Low Risk</v>
      </c>
    </row>
    <row r="341" spans="1:33" x14ac:dyDescent="0.35">
      <c r="A341">
        <v>340</v>
      </c>
      <c r="B341" t="s">
        <v>52</v>
      </c>
      <c r="C341">
        <v>25</v>
      </c>
      <c r="D341" t="s">
        <v>25</v>
      </c>
      <c r="E341" t="s">
        <v>22</v>
      </c>
      <c r="F341" t="s">
        <v>22</v>
      </c>
      <c r="G341">
        <v>0</v>
      </c>
      <c r="H341">
        <v>178.8</v>
      </c>
      <c r="I341">
        <v>90</v>
      </c>
      <c r="J341">
        <v>30.4</v>
      </c>
      <c r="K341">
        <v>141.19999999999999</v>
      </c>
      <c r="L341">
        <v>72</v>
      </c>
      <c r="M341">
        <v>12</v>
      </c>
      <c r="N341">
        <v>203</v>
      </c>
      <c r="O341">
        <v>99</v>
      </c>
      <c r="P341">
        <v>9.14</v>
      </c>
      <c r="Q341">
        <v>8.4</v>
      </c>
      <c r="R341">
        <v>5</v>
      </c>
      <c r="S341">
        <v>2.27</v>
      </c>
      <c r="T341">
        <v>2</v>
      </c>
      <c r="U341" t="s">
        <v>22</v>
      </c>
      <c r="V341">
        <f>IF(tbl_Customers[[#This Row],[churn]] = "yes", 1, 0)</f>
        <v>0</v>
      </c>
      <c r="W341" t="str">
        <f>IF(tbl_Customers[[#This Row],[number_customer_service_calls]] &lt;= 1, "0-1 Calls", IF(tbl_Customers[[#This Row],[number_customer_service_calls]] &lt;= 3, "2-3 Calls", IF(tbl_Customers[[#This Row],[number_customer_service_calls]] &lt;=5, "4-5 Calls", "6+ Calls")))</f>
        <v>2-3 Calls</v>
      </c>
      <c r="X341" t="str">
        <f>IF(tbl_Customers[[#This Row],[account_length]] &lt;= 50, "0-50", IF(tbl_Customers[[#This Row],[account_length]] &lt;=100, "51-100", IF(tbl_Customers[[#This Row],[account_length]] &lt;= 150, "101-150", "151+")))</f>
        <v>0-50</v>
      </c>
      <c r="Y341" t="str">
        <f>IF(tbl_Customers[[#This Row],[total_intl_charge]] &lt;= 3, "Low Charges", "High Charges")</f>
        <v>Low Charges</v>
      </c>
      <c r="Z341" t="str">
        <f>IF(tbl_Customers[[#This Row],[total_eve_calls]]&lt;=80,"Low Calls",
IF(tbl_Customers[[#This Row],[total_eve_calls]]&lt;=120,"Medium Calls","High Calls"))</f>
        <v>Low Calls</v>
      </c>
      <c r="AA341" t="str">
        <f>IF(tbl_Customers[[#This Row],[total_eve_charge]]&lt;=15,"Low Charges",
IF(tbl_Customers[[#This Row],[total_eve_charge]]&lt;=20,"Medium Charges","High Charges"))</f>
        <v>Low Charges</v>
      </c>
      <c r="AB3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1" t="str">
        <f>IF(tbl_Customers[[#This Row],[number_vmail_messages]] = 0, "No Usage", IF(tbl_Customers[[#This Row],[number_vmail_messages]] &lt;= 20, "Low Usage", IF(tbl_Customers[[#This Row],[number_vmail_messages]] &lt;= 40, "Medium Usgae", "High Usage")))</f>
        <v>No Usage</v>
      </c>
      <c r="AD341" t="str">
        <f>IF(tbl_Customers[[#This Row],[total_day_minutes]]&lt;=150,"Low Usage", IF(tbl_Customers[[#This Row],[total_day_minutes]]&lt;=200,"Medium Usage", IF(tbl_Customers[[#This Row],[total_day_minutes]]&lt;=250,"High Usage","Very High Usage")))</f>
        <v>Medium Usage</v>
      </c>
      <c r="AE341" t="str">
        <f>IF(tbl_Customers[[#This Row],[total_intl_calls]]&lt;=5,"Low Calls", IF(tbl_Customers[[#This Row],[total_intl_calls]]&lt;=10, "Medium Calls", "High Calls"))</f>
        <v>Low Calls</v>
      </c>
      <c r="AF3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1" s="36" t="str">
        <f>IF(tbl_Customers[[#This Row],[Churn_Risk_Score]]&gt;=10,"High Risk", IF(tbl_Customers[[#This Row],[Churn_Risk_Score]]&gt;=5,"Medium Risk","Low Risk"))</f>
        <v>Low Risk</v>
      </c>
    </row>
    <row r="342" spans="1:33" x14ac:dyDescent="0.35">
      <c r="A342">
        <v>341</v>
      </c>
      <c r="B342" t="s">
        <v>62</v>
      </c>
      <c r="C342">
        <v>64</v>
      </c>
      <c r="D342" t="s">
        <v>21</v>
      </c>
      <c r="E342" t="s">
        <v>22</v>
      </c>
      <c r="F342" t="s">
        <v>22</v>
      </c>
      <c r="G342">
        <v>0</v>
      </c>
      <c r="H342">
        <v>97.2</v>
      </c>
      <c r="I342">
        <v>80</v>
      </c>
      <c r="J342">
        <v>16.52</v>
      </c>
      <c r="K342">
        <v>186.2</v>
      </c>
      <c r="L342">
        <v>90</v>
      </c>
      <c r="M342">
        <v>15.83</v>
      </c>
      <c r="N342">
        <v>189</v>
      </c>
      <c r="O342">
        <v>92</v>
      </c>
      <c r="P342">
        <v>8.5</v>
      </c>
      <c r="Q342">
        <v>10.4</v>
      </c>
      <c r="R342">
        <v>6</v>
      </c>
      <c r="S342">
        <v>2.81</v>
      </c>
      <c r="T342">
        <v>2</v>
      </c>
      <c r="U342" t="s">
        <v>22</v>
      </c>
      <c r="V342">
        <f>IF(tbl_Customers[[#This Row],[churn]] = "yes", 1, 0)</f>
        <v>0</v>
      </c>
      <c r="W342" t="str">
        <f>IF(tbl_Customers[[#This Row],[number_customer_service_calls]] &lt;= 1, "0-1 Calls", IF(tbl_Customers[[#This Row],[number_customer_service_calls]] &lt;= 3, "2-3 Calls", IF(tbl_Customers[[#This Row],[number_customer_service_calls]] &lt;=5, "4-5 Calls", "6+ Calls")))</f>
        <v>2-3 Calls</v>
      </c>
      <c r="X342" t="str">
        <f>IF(tbl_Customers[[#This Row],[account_length]] &lt;= 50, "0-50", IF(tbl_Customers[[#This Row],[account_length]] &lt;=100, "51-100", IF(tbl_Customers[[#This Row],[account_length]] &lt;= 150, "101-150", "151+")))</f>
        <v>51-100</v>
      </c>
      <c r="Y342" t="str">
        <f>IF(tbl_Customers[[#This Row],[total_intl_charge]] &lt;= 3, "Low Charges", "High Charges")</f>
        <v>Low Charges</v>
      </c>
      <c r="Z342" t="str">
        <f>IF(tbl_Customers[[#This Row],[total_eve_calls]]&lt;=80,"Low Calls",
IF(tbl_Customers[[#This Row],[total_eve_calls]]&lt;=120,"Medium Calls","High Calls"))</f>
        <v>Medium Calls</v>
      </c>
      <c r="AA342" t="str">
        <f>IF(tbl_Customers[[#This Row],[total_eve_charge]]&lt;=15,"Low Charges",
IF(tbl_Customers[[#This Row],[total_eve_charge]]&lt;=20,"Medium Charges","High Charges"))</f>
        <v>Medium Charges</v>
      </c>
      <c r="AB3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2" t="str">
        <f>IF(tbl_Customers[[#This Row],[number_vmail_messages]] = 0, "No Usage", IF(tbl_Customers[[#This Row],[number_vmail_messages]] &lt;= 20, "Low Usage", IF(tbl_Customers[[#This Row],[number_vmail_messages]] &lt;= 40, "Medium Usgae", "High Usage")))</f>
        <v>No Usage</v>
      </c>
      <c r="AD342" t="str">
        <f>IF(tbl_Customers[[#This Row],[total_day_minutes]]&lt;=150,"Low Usage", IF(tbl_Customers[[#This Row],[total_day_minutes]]&lt;=200,"Medium Usage", IF(tbl_Customers[[#This Row],[total_day_minutes]]&lt;=250,"High Usage","Very High Usage")))</f>
        <v>Low Usage</v>
      </c>
      <c r="AE342" t="str">
        <f>IF(tbl_Customers[[#This Row],[total_intl_calls]]&lt;=5,"Low Calls", IF(tbl_Customers[[#This Row],[total_intl_calls]]&lt;=10, "Medium Calls", "High Calls"))</f>
        <v>Medium Calls</v>
      </c>
      <c r="AF3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2" s="36" t="str">
        <f>IF(tbl_Customers[[#This Row],[Churn_Risk_Score]]&gt;=10,"High Risk", IF(tbl_Customers[[#This Row],[Churn_Risk_Score]]&gt;=5,"Medium Risk","Low Risk"))</f>
        <v>Low Risk</v>
      </c>
    </row>
    <row r="343" spans="1:33" x14ac:dyDescent="0.35">
      <c r="A343">
        <v>342</v>
      </c>
      <c r="B343" t="s">
        <v>69</v>
      </c>
      <c r="C343">
        <v>85</v>
      </c>
      <c r="D343" t="s">
        <v>21</v>
      </c>
      <c r="E343" t="s">
        <v>22</v>
      </c>
      <c r="F343" t="s">
        <v>22</v>
      </c>
      <c r="G343">
        <v>0</v>
      </c>
      <c r="H343">
        <v>259.8</v>
      </c>
      <c r="I343">
        <v>85</v>
      </c>
      <c r="J343">
        <v>44.17</v>
      </c>
      <c r="K343">
        <v>242.3</v>
      </c>
      <c r="L343">
        <v>117</v>
      </c>
      <c r="M343">
        <v>20.6</v>
      </c>
      <c r="N343">
        <v>168.8</v>
      </c>
      <c r="O343">
        <v>72</v>
      </c>
      <c r="P343">
        <v>7.6</v>
      </c>
      <c r="Q343">
        <v>5.4</v>
      </c>
      <c r="R343">
        <v>1</v>
      </c>
      <c r="S343">
        <v>1.46</v>
      </c>
      <c r="T343">
        <v>0</v>
      </c>
      <c r="U343" t="s">
        <v>22</v>
      </c>
      <c r="V343">
        <f>IF(tbl_Customers[[#This Row],[churn]] = "yes", 1, 0)</f>
        <v>0</v>
      </c>
      <c r="W343" t="str">
        <f>IF(tbl_Customers[[#This Row],[number_customer_service_calls]] &lt;= 1, "0-1 Calls", IF(tbl_Customers[[#This Row],[number_customer_service_calls]] &lt;= 3, "2-3 Calls", IF(tbl_Customers[[#This Row],[number_customer_service_calls]] &lt;=5, "4-5 Calls", "6+ Calls")))</f>
        <v>0-1 Calls</v>
      </c>
      <c r="X343" t="str">
        <f>IF(tbl_Customers[[#This Row],[account_length]] &lt;= 50, "0-50", IF(tbl_Customers[[#This Row],[account_length]] &lt;=100, "51-100", IF(tbl_Customers[[#This Row],[account_length]] &lt;= 150, "101-150", "151+")))</f>
        <v>51-100</v>
      </c>
      <c r="Y343" t="str">
        <f>IF(tbl_Customers[[#This Row],[total_intl_charge]] &lt;= 3, "Low Charges", "High Charges")</f>
        <v>Low Charges</v>
      </c>
      <c r="Z343" t="str">
        <f>IF(tbl_Customers[[#This Row],[total_eve_calls]]&lt;=80,"Low Calls",
IF(tbl_Customers[[#This Row],[total_eve_calls]]&lt;=120,"Medium Calls","High Calls"))</f>
        <v>Medium Calls</v>
      </c>
      <c r="AA343" t="str">
        <f>IF(tbl_Customers[[#This Row],[total_eve_charge]]&lt;=15,"Low Charges",
IF(tbl_Customers[[#This Row],[total_eve_charge]]&lt;=20,"Medium Charges","High Charges"))</f>
        <v>High Charges</v>
      </c>
      <c r="AB3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3" t="str">
        <f>IF(tbl_Customers[[#This Row],[number_vmail_messages]] = 0, "No Usage", IF(tbl_Customers[[#This Row],[number_vmail_messages]] &lt;= 20, "Low Usage", IF(tbl_Customers[[#This Row],[number_vmail_messages]] &lt;= 40, "Medium Usgae", "High Usage")))</f>
        <v>No Usage</v>
      </c>
      <c r="AD343" t="str">
        <f>IF(tbl_Customers[[#This Row],[total_day_minutes]]&lt;=150,"Low Usage", IF(tbl_Customers[[#This Row],[total_day_minutes]]&lt;=200,"Medium Usage", IF(tbl_Customers[[#This Row],[total_day_minutes]]&lt;=250,"High Usage","Very High Usage")))</f>
        <v>Very High Usage</v>
      </c>
      <c r="AE343" t="str">
        <f>IF(tbl_Customers[[#This Row],[total_intl_calls]]&lt;=5,"Low Calls", IF(tbl_Customers[[#This Row],[total_intl_calls]]&lt;=10, "Medium Calls", "High Calls"))</f>
        <v>Low Calls</v>
      </c>
      <c r="AF3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3" s="36" t="str">
        <f>IF(tbl_Customers[[#This Row],[Churn_Risk_Score]]&gt;=10,"High Risk", IF(tbl_Customers[[#This Row],[Churn_Risk_Score]]&gt;=5,"Medium Risk","Low Risk"))</f>
        <v>Medium Risk</v>
      </c>
    </row>
    <row r="344" spans="1:33" x14ac:dyDescent="0.35">
      <c r="A344">
        <v>343</v>
      </c>
      <c r="B344" t="s">
        <v>52</v>
      </c>
      <c r="C344">
        <v>76</v>
      </c>
      <c r="D344" t="s">
        <v>21</v>
      </c>
      <c r="E344" t="s">
        <v>22</v>
      </c>
      <c r="F344" t="s">
        <v>22</v>
      </c>
      <c r="G344">
        <v>0</v>
      </c>
      <c r="H344">
        <v>169.5</v>
      </c>
      <c r="I344">
        <v>77</v>
      </c>
      <c r="J344">
        <v>28.82</v>
      </c>
      <c r="K344">
        <v>124</v>
      </c>
      <c r="L344">
        <v>87</v>
      </c>
      <c r="M344">
        <v>10.54</v>
      </c>
      <c r="N344">
        <v>219.4</v>
      </c>
      <c r="O344">
        <v>92</v>
      </c>
      <c r="P344">
        <v>9.8699999999999992</v>
      </c>
      <c r="Q344">
        <v>10</v>
      </c>
      <c r="R344">
        <v>3</v>
      </c>
      <c r="S344">
        <v>2.7</v>
      </c>
      <c r="T344">
        <v>0</v>
      </c>
      <c r="U344" t="s">
        <v>22</v>
      </c>
      <c r="V344">
        <f>IF(tbl_Customers[[#This Row],[churn]] = "yes", 1, 0)</f>
        <v>0</v>
      </c>
      <c r="W344" t="str">
        <f>IF(tbl_Customers[[#This Row],[number_customer_service_calls]] &lt;= 1, "0-1 Calls", IF(tbl_Customers[[#This Row],[number_customer_service_calls]] &lt;= 3, "2-3 Calls", IF(tbl_Customers[[#This Row],[number_customer_service_calls]] &lt;=5, "4-5 Calls", "6+ Calls")))</f>
        <v>0-1 Calls</v>
      </c>
      <c r="X344" t="str">
        <f>IF(tbl_Customers[[#This Row],[account_length]] &lt;= 50, "0-50", IF(tbl_Customers[[#This Row],[account_length]] &lt;=100, "51-100", IF(tbl_Customers[[#This Row],[account_length]] &lt;= 150, "101-150", "151+")))</f>
        <v>51-100</v>
      </c>
      <c r="Y344" t="str">
        <f>IF(tbl_Customers[[#This Row],[total_intl_charge]] &lt;= 3, "Low Charges", "High Charges")</f>
        <v>Low Charges</v>
      </c>
      <c r="Z344" t="str">
        <f>IF(tbl_Customers[[#This Row],[total_eve_calls]]&lt;=80,"Low Calls",
IF(tbl_Customers[[#This Row],[total_eve_calls]]&lt;=120,"Medium Calls","High Calls"))</f>
        <v>Medium Calls</v>
      </c>
      <c r="AA344" t="str">
        <f>IF(tbl_Customers[[#This Row],[total_eve_charge]]&lt;=15,"Low Charges",
IF(tbl_Customers[[#This Row],[total_eve_charge]]&lt;=20,"Medium Charges","High Charges"))</f>
        <v>Low Charges</v>
      </c>
      <c r="AB3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4" t="str">
        <f>IF(tbl_Customers[[#This Row],[number_vmail_messages]] = 0, "No Usage", IF(tbl_Customers[[#This Row],[number_vmail_messages]] &lt;= 20, "Low Usage", IF(tbl_Customers[[#This Row],[number_vmail_messages]] &lt;= 40, "Medium Usgae", "High Usage")))</f>
        <v>No Usage</v>
      </c>
      <c r="AD344" t="str">
        <f>IF(tbl_Customers[[#This Row],[total_day_minutes]]&lt;=150,"Low Usage", IF(tbl_Customers[[#This Row],[total_day_minutes]]&lt;=200,"Medium Usage", IF(tbl_Customers[[#This Row],[total_day_minutes]]&lt;=250,"High Usage","Very High Usage")))</f>
        <v>Medium Usage</v>
      </c>
      <c r="AE344" t="str">
        <f>IF(tbl_Customers[[#This Row],[total_intl_calls]]&lt;=5,"Low Calls", IF(tbl_Customers[[#This Row],[total_intl_calls]]&lt;=10, "Medium Calls", "High Calls"))</f>
        <v>Low Calls</v>
      </c>
      <c r="AF3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4" s="36" t="str">
        <f>IF(tbl_Customers[[#This Row],[Churn_Risk_Score]]&gt;=10,"High Risk", IF(tbl_Customers[[#This Row],[Churn_Risk_Score]]&gt;=5,"Medium Risk","Low Risk"))</f>
        <v>Low Risk</v>
      </c>
    </row>
    <row r="345" spans="1:33" x14ac:dyDescent="0.35">
      <c r="A345">
        <v>344</v>
      </c>
      <c r="B345" t="s">
        <v>54</v>
      </c>
      <c r="C345">
        <v>224</v>
      </c>
      <c r="D345" t="s">
        <v>28</v>
      </c>
      <c r="E345" t="s">
        <v>23</v>
      </c>
      <c r="F345" t="s">
        <v>22</v>
      </c>
      <c r="G345">
        <v>0</v>
      </c>
      <c r="H345">
        <v>171.5</v>
      </c>
      <c r="I345">
        <v>99</v>
      </c>
      <c r="J345">
        <v>29.16</v>
      </c>
      <c r="K345">
        <v>160</v>
      </c>
      <c r="L345">
        <v>103</v>
      </c>
      <c r="M345">
        <v>13.6</v>
      </c>
      <c r="N345">
        <v>212.4</v>
      </c>
      <c r="O345">
        <v>102</v>
      </c>
      <c r="P345">
        <v>9.56</v>
      </c>
      <c r="Q345">
        <v>5</v>
      </c>
      <c r="R345">
        <v>2</v>
      </c>
      <c r="S345">
        <v>1.35</v>
      </c>
      <c r="T345">
        <v>1</v>
      </c>
      <c r="U345" t="s">
        <v>23</v>
      </c>
      <c r="V345">
        <f>IF(tbl_Customers[[#This Row],[churn]] = "yes", 1, 0)</f>
        <v>1</v>
      </c>
      <c r="W345" t="str">
        <f>IF(tbl_Customers[[#This Row],[number_customer_service_calls]] &lt;= 1, "0-1 Calls", IF(tbl_Customers[[#This Row],[number_customer_service_calls]] &lt;= 3, "2-3 Calls", IF(tbl_Customers[[#This Row],[number_customer_service_calls]] &lt;=5, "4-5 Calls", "6+ Calls")))</f>
        <v>0-1 Calls</v>
      </c>
      <c r="X345" t="str">
        <f>IF(tbl_Customers[[#This Row],[account_length]] &lt;= 50, "0-50", IF(tbl_Customers[[#This Row],[account_length]] &lt;=100, "51-100", IF(tbl_Customers[[#This Row],[account_length]] &lt;= 150, "101-150", "151+")))</f>
        <v>151+</v>
      </c>
      <c r="Y345" t="str">
        <f>IF(tbl_Customers[[#This Row],[total_intl_charge]] &lt;= 3, "Low Charges", "High Charges")</f>
        <v>Low Charges</v>
      </c>
      <c r="Z345" t="str">
        <f>IF(tbl_Customers[[#This Row],[total_eve_calls]]&lt;=80,"Low Calls",
IF(tbl_Customers[[#This Row],[total_eve_calls]]&lt;=120,"Medium Calls","High Calls"))</f>
        <v>Medium Calls</v>
      </c>
      <c r="AA345" t="str">
        <f>IF(tbl_Customers[[#This Row],[total_eve_charge]]&lt;=15,"Low Charges",
IF(tbl_Customers[[#This Row],[total_eve_charge]]&lt;=20,"Medium Charges","High Charges"))</f>
        <v>Low Charges</v>
      </c>
      <c r="AB3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5" t="str">
        <f>IF(tbl_Customers[[#This Row],[number_vmail_messages]] = 0, "No Usage", IF(tbl_Customers[[#This Row],[number_vmail_messages]] &lt;= 20, "Low Usage", IF(tbl_Customers[[#This Row],[number_vmail_messages]] &lt;= 40, "Medium Usgae", "High Usage")))</f>
        <v>No Usage</v>
      </c>
      <c r="AD345" t="str">
        <f>IF(tbl_Customers[[#This Row],[total_day_minutes]]&lt;=150,"Low Usage", IF(tbl_Customers[[#This Row],[total_day_minutes]]&lt;=200,"Medium Usage", IF(tbl_Customers[[#This Row],[total_day_minutes]]&lt;=250,"High Usage","Very High Usage")))</f>
        <v>Medium Usage</v>
      </c>
      <c r="AE345" t="str">
        <f>IF(tbl_Customers[[#This Row],[total_intl_calls]]&lt;=5,"Low Calls", IF(tbl_Customers[[#This Row],[total_intl_calls]]&lt;=10, "Medium Calls", "High Calls"))</f>
        <v>Low Calls</v>
      </c>
      <c r="AF3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5" s="36" t="str">
        <f>IF(tbl_Customers[[#This Row],[Churn_Risk_Score]]&gt;=10,"High Risk", IF(tbl_Customers[[#This Row],[Churn_Risk_Score]]&gt;=5,"Medium Risk","Low Risk"))</f>
        <v>Low Risk</v>
      </c>
    </row>
    <row r="346" spans="1:33" x14ac:dyDescent="0.35">
      <c r="A346">
        <v>345</v>
      </c>
      <c r="B346" t="s">
        <v>42</v>
      </c>
      <c r="C346">
        <v>117</v>
      </c>
      <c r="D346" t="s">
        <v>25</v>
      </c>
      <c r="E346" t="s">
        <v>22</v>
      </c>
      <c r="F346" t="s">
        <v>22</v>
      </c>
      <c r="G346">
        <v>0</v>
      </c>
      <c r="H346">
        <v>239.9</v>
      </c>
      <c r="I346">
        <v>84</v>
      </c>
      <c r="J346">
        <v>40.78</v>
      </c>
      <c r="K346">
        <v>174.8</v>
      </c>
      <c r="L346">
        <v>106</v>
      </c>
      <c r="M346">
        <v>14.86</v>
      </c>
      <c r="N346">
        <v>209.5</v>
      </c>
      <c r="O346">
        <v>93</v>
      </c>
      <c r="P346">
        <v>9.43</v>
      </c>
      <c r="Q346">
        <v>9.8000000000000007</v>
      </c>
      <c r="R346">
        <v>2</v>
      </c>
      <c r="S346">
        <v>2.65</v>
      </c>
      <c r="T346">
        <v>0</v>
      </c>
      <c r="U346" t="s">
        <v>22</v>
      </c>
      <c r="V346">
        <f>IF(tbl_Customers[[#This Row],[churn]] = "yes", 1, 0)</f>
        <v>0</v>
      </c>
      <c r="W346" t="str">
        <f>IF(tbl_Customers[[#This Row],[number_customer_service_calls]] &lt;= 1, "0-1 Calls", IF(tbl_Customers[[#This Row],[number_customer_service_calls]] &lt;= 3, "2-3 Calls", IF(tbl_Customers[[#This Row],[number_customer_service_calls]] &lt;=5, "4-5 Calls", "6+ Calls")))</f>
        <v>0-1 Calls</v>
      </c>
      <c r="X346" t="str">
        <f>IF(tbl_Customers[[#This Row],[account_length]] &lt;= 50, "0-50", IF(tbl_Customers[[#This Row],[account_length]] &lt;=100, "51-100", IF(tbl_Customers[[#This Row],[account_length]] &lt;= 150, "101-150", "151+")))</f>
        <v>101-150</v>
      </c>
      <c r="Y346" t="str">
        <f>IF(tbl_Customers[[#This Row],[total_intl_charge]] &lt;= 3, "Low Charges", "High Charges")</f>
        <v>Low Charges</v>
      </c>
      <c r="Z346" t="str">
        <f>IF(tbl_Customers[[#This Row],[total_eve_calls]]&lt;=80,"Low Calls",
IF(tbl_Customers[[#This Row],[total_eve_calls]]&lt;=120,"Medium Calls","High Calls"))</f>
        <v>Medium Calls</v>
      </c>
      <c r="AA346" t="str">
        <f>IF(tbl_Customers[[#This Row],[total_eve_charge]]&lt;=15,"Low Charges",
IF(tbl_Customers[[#This Row],[total_eve_charge]]&lt;=20,"Medium Charges","High Charges"))</f>
        <v>Low Charges</v>
      </c>
      <c r="AB3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6" t="str">
        <f>IF(tbl_Customers[[#This Row],[number_vmail_messages]] = 0, "No Usage", IF(tbl_Customers[[#This Row],[number_vmail_messages]] &lt;= 20, "Low Usage", IF(tbl_Customers[[#This Row],[number_vmail_messages]] &lt;= 40, "Medium Usgae", "High Usage")))</f>
        <v>No Usage</v>
      </c>
      <c r="AD346" t="str">
        <f>IF(tbl_Customers[[#This Row],[total_day_minutes]]&lt;=150,"Low Usage", IF(tbl_Customers[[#This Row],[total_day_minutes]]&lt;=200,"Medium Usage", IF(tbl_Customers[[#This Row],[total_day_minutes]]&lt;=250,"High Usage","Very High Usage")))</f>
        <v>High Usage</v>
      </c>
      <c r="AE346" t="str">
        <f>IF(tbl_Customers[[#This Row],[total_intl_calls]]&lt;=5,"Low Calls", IF(tbl_Customers[[#This Row],[total_intl_calls]]&lt;=10, "Medium Calls", "High Calls"))</f>
        <v>Low Calls</v>
      </c>
      <c r="AF3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 s="36" t="str">
        <f>IF(tbl_Customers[[#This Row],[Churn_Risk_Score]]&gt;=10,"High Risk", IF(tbl_Customers[[#This Row],[Churn_Risk_Score]]&gt;=5,"Medium Risk","Low Risk"))</f>
        <v>Low Risk</v>
      </c>
    </row>
    <row r="347" spans="1:33" x14ac:dyDescent="0.35">
      <c r="A347">
        <v>346</v>
      </c>
      <c r="B347" t="s">
        <v>57</v>
      </c>
      <c r="C347">
        <v>128</v>
      </c>
      <c r="D347" t="s">
        <v>25</v>
      </c>
      <c r="E347" t="s">
        <v>22</v>
      </c>
      <c r="F347" t="s">
        <v>23</v>
      </c>
      <c r="G347">
        <v>34</v>
      </c>
      <c r="H347">
        <v>142.30000000000001</v>
      </c>
      <c r="I347">
        <v>73</v>
      </c>
      <c r="J347">
        <v>24.19</v>
      </c>
      <c r="K347">
        <v>194.8</v>
      </c>
      <c r="L347">
        <v>79</v>
      </c>
      <c r="M347">
        <v>16.559999999999999</v>
      </c>
      <c r="N347">
        <v>239.3</v>
      </c>
      <c r="O347">
        <v>81</v>
      </c>
      <c r="P347">
        <v>10.77</v>
      </c>
      <c r="Q347">
        <v>16</v>
      </c>
      <c r="R347">
        <v>6</v>
      </c>
      <c r="S347">
        <v>4.32</v>
      </c>
      <c r="T347">
        <v>1</v>
      </c>
      <c r="U347" t="s">
        <v>22</v>
      </c>
      <c r="V347">
        <f>IF(tbl_Customers[[#This Row],[churn]] = "yes", 1, 0)</f>
        <v>0</v>
      </c>
      <c r="W347" t="str">
        <f>IF(tbl_Customers[[#This Row],[number_customer_service_calls]] &lt;= 1, "0-1 Calls", IF(tbl_Customers[[#This Row],[number_customer_service_calls]] &lt;= 3, "2-3 Calls", IF(tbl_Customers[[#This Row],[number_customer_service_calls]] &lt;=5, "4-5 Calls", "6+ Calls")))</f>
        <v>0-1 Calls</v>
      </c>
      <c r="X347" t="str">
        <f>IF(tbl_Customers[[#This Row],[account_length]] &lt;= 50, "0-50", IF(tbl_Customers[[#This Row],[account_length]] &lt;=100, "51-100", IF(tbl_Customers[[#This Row],[account_length]] &lt;= 150, "101-150", "151+")))</f>
        <v>101-150</v>
      </c>
      <c r="Y347" t="str">
        <f>IF(tbl_Customers[[#This Row],[total_intl_charge]] &lt;= 3, "Low Charges", "High Charges")</f>
        <v>High Charges</v>
      </c>
      <c r="Z347" t="str">
        <f>IF(tbl_Customers[[#This Row],[total_eve_calls]]&lt;=80,"Low Calls",
IF(tbl_Customers[[#This Row],[total_eve_calls]]&lt;=120,"Medium Calls","High Calls"))</f>
        <v>Low Calls</v>
      </c>
      <c r="AA347" t="str">
        <f>IF(tbl_Customers[[#This Row],[total_eve_charge]]&lt;=15,"Low Charges",
IF(tbl_Customers[[#This Row],[total_eve_charge]]&lt;=20,"Medium Charges","High Charges"))</f>
        <v>Medium Charges</v>
      </c>
      <c r="AB3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7" t="str">
        <f>IF(tbl_Customers[[#This Row],[number_vmail_messages]] = 0, "No Usage", IF(tbl_Customers[[#This Row],[number_vmail_messages]] &lt;= 20, "Low Usage", IF(tbl_Customers[[#This Row],[number_vmail_messages]] &lt;= 40, "Medium Usgae", "High Usage")))</f>
        <v>Medium Usgae</v>
      </c>
      <c r="AD347" t="str">
        <f>IF(tbl_Customers[[#This Row],[total_day_minutes]]&lt;=150,"Low Usage", IF(tbl_Customers[[#This Row],[total_day_minutes]]&lt;=200,"Medium Usage", IF(tbl_Customers[[#This Row],[total_day_minutes]]&lt;=250,"High Usage","Very High Usage")))</f>
        <v>Low Usage</v>
      </c>
      <c r="AE347" t="str">
        <f>IF(tbl_Customers[[#This Row],[total_intl_calls]]&lt;=5,"Low Calls", IF(tbl_Customers[[#This Row],[total_intl_calls]]&lt;=10, "Medium Calls", "High Calls"))</f>
        <v>Medium Calls</v>
      </c>
      <c r="AF3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47" s="36" t="str">
        <f>IF(tbl_Customers[[#This Row],[Churn_Risk_Score]]&gt;=10,"High Risk", IF(tbl_Customers[[#This Row],[Churn_Risk_Score]]&gt;=5,"Medium Risk","Low Risk"))</f>
        <v>Low Risk</v>
      </c>
    </row>
    <row r="348" spans="1:33" x14ac:dyDescent="0.35">
      <c r="A348">
        <v>347</v>
      </c>
      <c r="B348" t="s">
        <v>62</v>
      </c>
      <c r="C348">
        <v>115</v>
      </c>
      <c r="D348" t="s">
        <v>21</v>
      </c>
      <c r="E348" t="s">
        <v>22</v>
      </c>
      <c r="F348" t="s">
        <v>22</v>
      </c>
      <c r="G348">
        <v>0</v>
      </c>
      <c r="H348">
        <v>184.1</v>
      </c>
      <c r="I348">
        <v>98</v>
      </c>
      <c r="J348">
        <v>31.3</v>
      </c>
      <c r="K348">
        <v>327</v>
      </c>
      <c r="L348">
        <v>73</v>
      </c>
      <c r="M348">
        <v>27.8</v>
      </c>
      <c r="N348">
        <v>212.5</v>
      </c>
      <c r="O348">
        <v>106</v>
      </c>
      <c r="P348">
        <v>9.56</v>
      </c>
      <c r="Q348">
        <v>7.5</v>
      </c>
      <c r="R348">
        <v>6</v>
      </c>
      <c r="S348">
        <v>2.0299999999999998</v>
      </c>
      <c r="T348">
        <v>2</v>
      </c>
      <c r="U348" t="s">
        <v>22</v>
      </c>
      <c r="V348">
        <f>IF(tbl_Customers[[#This Row],[churn]] = "yes", 1, 0)</f>
        <v>0</v>
      </c>
      <c r="W348" t="str">
        <f>IF(tbl_Customers[[#This Row],[number_customer_service_calls]] &lt;= 1, "0-1 Calls", IF(tbl_Customers[[#This Row],[number_customer_service_calls]] &lt;= 3, "2-3 Calls", IF(tbl_Customers[[#This Row],[number_customer_service_calls]] &lt;=5, "4-5 Calls", "6+ Calls")))</f>
        <v>2-3 Calls</v>
      </c>
      <c r="X348" t="str">
        <f>IF(tbl_Customers[[#This Row],[account_length]] &lt;= 50, "0-50", IF(tbl_Customers[[#This Row],[account_length]] &lt;=100, "51-100", IF(tbl_Customers[[#This Row],[account_length]] &lt;= 150, "101-150", "151+")))</f>
        <v>101-150</v>
      </c>
      <c r="Y348" t="str">
        <f>IF(tbl_Customers[[#This Row],[total_intl_charge]] &lt;= 3, "Low Charges", "High Charges")</f>
        <v>Low Charges</v>
      </c>
      <c r="Z348" t="str">
        <f>IF(tbl_Customers[[#This Row],[total_eve_calls]]&lt;=80,"Low Calls",
IF(tbl_Customers[[#This Row],[total_eve_calls]]&lt;=120,"Medium Calls","High Calls"))</f>
        <v>Low Calls</v>
      </c>
      <c r="AA348" t="str">
        <f>IF(tbl_Customers[[#This Row],[total_eve_charge]]&lt;=15,"Low Charges",
IF(tbl_Customers[[#This Row],[total_eve_charge]]&lt;=20,"Medium Charges","High Charges"))</f>
        <v>High Charges</v>
      </c>
      <c r="AB3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8" t="str">
        <f>IF(tbl_Customers[[#This Row],[number_vmail_messages]] = 0, "No Usage", IF(tbl_Customers[[#This Row],[number_vmail_messages]] &lt;= 20, "Low Usage", IF(tbl_Customers[[#This Row],[number_vmail_messages]] &lt;= 40, "Medium Usgae", "High Usage")))</f>
        <v>No Usage</v>
      </c>
      <c r="AD348" t="str">
        <f>IF(tbl_Customers[[#This Row],[total_day_minutes]]&lt;=150,"Low Usage", IF(tbl_Customers[[#This Row],[total_day_minutes]]&lt;=200,"Medium Usage", IF(tbl_Customers[[#This Row],[total_day_minutes]]&lt;=250,"High Usage","Very High Usage")))</f>
        <v>Medium Usage</v>
      </c>
      <c r="AE348" t="str">
        <f>IF(tbl_Customers[[#This Row],[total_intl_calls]]&lt;=5,"Low Calls", IF(tbl_Customers[[#This Row],[total_intl_calls]]&lt;=10, "Medium Calls", "High Calls"))</f>
        <v>Medium Calls</v>
      </c>
      <c r="AF3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8" s="36" t="str">
        <f>IF(tbl_Customers[[#This Row],[Churn_Risk_Score]]&gt;=10,"High Risk", IF(tbl_Customers[[#This Row],[Churn_Risk_Score]]&gt;=5,"Medium Risk","Low Risk"))</f>
        <v>Low Risk</v>
      </c>
    </row>
    <row r="349" spans="1:33" x14ac:dyDescent="0.35">
      <c r="A349">
        <v>348</v>
      </c>
      <c r="B349" t="s">
        <v>61</v>
      </c>
      <c r="C349">
        <v>141</v>
      </c>
      <c r="D349" t="s">
        <v>21</v>
      </c>
      <c r="E349" t="s">
        <v>22</v>
      </c>
      <c r="F349" t="s">
        <v>23</v>
      </c>
      <c r="G349">
        <v>28</v>
      </c>
      <c r="H349">
        <v>206.9</v>
      </c>
      <c r="I349">
        <v>126</v>
      </c>
      <c r="J349">
        <v>35.17</v>
      </c>
      <c r="K349">
        <v>264.39999999999998</v>
      </c>
      <c r="L349">
        <v>126</v>
      </c>
      <c r="M349">
        <v>22.47</v>
      </c>
      <c r="N349">
        <v>171.8</v>
      </c>
      <c r="O349">
        <v>124</v>
      </c>
      <c r="P349">
        <v>7.73</v>
      </c>
      <c r="Q349">
        <v>9.3000000000000007</v>
      </c>
      <c r="R349">
        <v>11</v>
      </c>
      <c r="S349">
        <v>2.5099999999999998</v>
      </c>
      <c r="T349">
        <v>2</v>
      </c>
      <c r="U349" t="s">
        <v>22</v>
      </c>
      <c r="V349">
        <f>IF(tbl_Customers[[#This Row],[churn]] = "yes", 1, 0)</f>
        <v>0</v>
      </c>
      <c r="W349" t="str">
        <f>IF(tbl_Customers[[#This Row],[number_customer_service_calls]] &lt;= 1, "0-1 Calls", IF(tbl_Customers[[#This Row],[number_customer_service_calls]] &lt;= 3, "2-3 Calls", IF(tbl_Customers[[#This Row],[number_customer_service_calls]] &lt;=5, "4-5 Calls", "6+ Calls")))</f>
        <v>2-3 Calls</v>
      </c>
      <c r="X349" t="str">
        <f>IF(tbl_Customers[[#This Row],[account_length]] &lt;= 50, "0-50", IF(tbl_Customers[[#This Row],[account_length]] &lt;=100, "51-100", IF(tbl_Customers[[#This Row],[account_length]] &lt;= 150, "101-150", "151+")))</f>
        <v>101-150</v>
      </c>
      <c r="Y349" t="str">
        <f>IF(tbl_Customers[[#This Row],[total_intl_charge]] &lt;= 3, "Low Charges", "High Charges")</f>
        <v>Low Charges</v>
      </c>
      <c r="Z349" t="str">
        <f>IF(tbl_Customers[[#This Row],[total_eve_calls]]&lt;=80,"Low Calls",
IF(tbl_Customers[[#This Row],[total_eve_calls]]&lt;=120,"Medium Calls","High Calls"))</f>
        <v>High Calls</v>
      </c>
      <c r="AA349" t="str">
        <f>IF(tbl_Customers[[#This Row],[total_eve_charge]]&lt;=15,"Low Charges",
IF(tbl_Customers[[#This Row],[total_eve_charge]]&lt;=20,"Medium Charges","High Charges"))</f>
        <v>High Charges</v>
      </c>
      <c r="AB3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9" t="str">
        <f>IF(tbl_Customers[[#This Row],[number_vmail_messages]] = 0, "No Usage", IF(tbl_Customers[[#This Row],[number_vmail_messages]] &lt;= 20, "Low Usage", IF(tbl_Customers[[#This Row],[number_vmail_messages]] &lt;= 40, "Medium Usgae", "High Usage")))</f>
        <v>Medium Usgae</v>
      </c>
      <c r="AD349" t="str">
        <f>IF(tbl_Customers[[#This Row],[total_day_minutes]]&lt;=150,"Low Usage", IF(tbl_Customers[[#This Row],[total_day_minutes]]&lt;=200,"Medium Usage", IF(tbl_Customers[[#This Row],[total_day_minutes]]&lt;=250,"High Usage","Very High Usage")))</f>
        <v>High Usage</v>
      </c>
      <c r="AE349" t="str">
        <f>IF(tbl_Customers[[#This Row],[total_intl_calls]]&lt;=5,"Low Calls", IF(tbl_Customers[[#This Row],[total_intl_calls]]&lt;=10, "Medium Calls", "High Calls"))</f>
        <v>High Calls</v>
      </c>
      <c r="AF3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9" s="36" t="str">
        <f>IF(tbl_Customers[[#This Row],[Churn_Risk_Score]]&gt;=10,"High Risk", IF(tbl_Customers[[#This Row],[Churn_Risk_Score]]&gt;=5,"Medium Risk","Low Risk"))</f>
        <v>Low Risk</v>
      </c>
    </row>
    <row r="350" spans="1:33" x14ac:dyDescent="0.35">
      <c r="A350">
        <v>349</v>
      </c>
      <c r="B350" t="s">
        <v>60</v>
      </c>
      <c r="C350">
        <v>51</v>
      </c>
      <c r="D350" t="s">
        <v>28</v>
      </c>
      <c r="E350" t="s">
        <v>22</v>
      </c>
      <c r="F350" t="s">
        <v>22</v>
      </c>
      <c r="G350">
        <v>0</v>
      </c>
      <c r="H350">
        <v>259.89999999999998</v>
      </c>
      <c r="I350">
        <v>114</v>
      </c>
      <c r="J350">
        <v>44.18</v>
      </c>
      <c r="K350">
        <v>176.2</v>
      </c>
      <c r="L350">
        <v>94</v>
      </c>
      <c r="M350">
        <v>14.98</v>
      </c>
      <c r="N350">
        <v>77.2</v>
      </c>
      <c r="O350">
        <v>112</v>
      </c>
      <c r="P350">
        <v>3.47</v>
      </c>
      <c r="Q350">
        <v>15.3</v>
      </c>
      <c r="R350">
        <v>1</v>
      </c>
      <c r="S350">
        <v>4.13</v>
      </c>
      <c r="T350">
        <v>1</v>
      </c>
      <c r="U350" t="s">
        <v>22</v>
      </c>
      <c r="V350">
        <f>IF(tbl_Customers[[#This Row],[churn]] = "yes", 1, 0)</f>
        <v>0</v>
      </c>
      <c r="W350" t="str">
        <f>IF(tbl_Customers[[#This Row],[number_customer_service_calls]] &lt;= 1, "0-1 Calls", IF(tbl_Customers[[#This Row],[number_customer_service_calls]] &lt;= 3, "2-3 Calls", IF(tbl_Customers[[#This Row],[number_customer_service_calls]] &lt;=5, "4-5 Calls", "6+ Calls")))</f>
        <v>0-1 Calls</v>
      </c>
      <c r="X350" t="str">
        <f>IF(tbl_Customers[[#This Row],[account_length]] &lt;= 50, "0-50", IF(tbl_Customers[[#This Row],[account_length]] &lt;=100, "51-100", IF(tbl_Customers[[#This Row],[account_length]] &lt;= 150, "101-150", "151+")))</f>
        <v>51-100</v>
      </c>
      <c r="Y350" t="str">
        <f>IF(tbl_Customers[[#This Row],[total_intl_charge]] &lt;= 3, "Low Charges", "High Charges")</f>
        <v>High Charges</v>
      </c>
      <c r="Z350" t="str">
        <f>IF(tbl_Customers[[#This Row],[total_eve_calls]]&lt;=80,"Low Calls",
IF(tbl_Customers[[#This Row],[total_eve_calls]]&lt;=120,"Medium Calls","High Calls"))</f>
        <v>Medium Calls</v>
      </c>
      <c r="AA350" t="str">
        <f>IF(tbl_Customers[[#This Row],[total_eve_charge]]&lt;=15,"Low Charges",
IF(tbl_Customers[[#This Row],[total_eve_charge]]&lt;=20,"Medium Charges","High Charges"))</f>
        <v>Low Charges</v>
      </c>
      <c r="AB3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0" t="str">
        <f>IF(tbl_Customers[[#This Row],[number_vmail_messages]] = 0, "No Usage", IF(tbl_Customers[[#This Row],[number_vmail_messages]] &lt;= 20, "Low Usage", IF(tbl_Customers[[#This Row],[number_vmail_messages]] &lt;= 40, "Medium Usgae", "High Usage")))</f>
        <v>No Usage</v>
      </c>
      <c r="AD350" t="str">
        <f>IF(tbl_Customers[[#This Row],[total_day_minutes]]&lt;=150,"Low Usage", IF(tbl_Customers[[#This Row],[total_day_minutes]]&lt;=200,"Medium Usage", IF(tbl_Customers[[#This Row],[total_day_minutes]]&lt;=250,"High Usage","Very High Usage")))</f>
        <v>Very High Usage</v>
      </c>
      <c r="AE350" t="str">
        <f>IF(tbl_Customers[[#This Row],[total_intl_calls]]&lt;=5,"Low Calls", IF(tbl_Customers[[#This Row],[total_intl_calls]]&lt;=10, "Medium Calls", "High Calls"))</f>
        <v>Low Calls</v>
      </c>
      <c r="AF3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50" s="36" t="str">
        <f>IF(tbl_Customers[[#This Row],[Churn_Risk_Score]]&gt;=10,"High Risk", IF(tbl_Customers[[#This Row],[Churn_Risk_Score]]&gt;=5,"Medium Risk","Low Risk"))</f>
        <v>Medium Risk</v>
      </c>
    </row>
    <row r="351" spans="1:33" x14ac:dyDescent="0.35">
      <c r="A351">
        <v>350</v>
      </c>
      <c r="B351" t="s">
        <v>24</v>
      </c>
      <c r="C351">
        <v>100</v>
      </c>
      <c r="D351" t="s">
        <v>21</v>
      </c>
      <c r="E351" t="s">
        <v>22</v>
      </c>
      <c r="F351" t="s">
        <v>22</v>
      </c>
      <c r="G351">
        <v>0</v>
      </c>
      <c r="H351">
        <v>203.8</v>
      </c>
      <c r="I351">
        <v>122</v>
      </c>
      <c r="J351">
        <v>34.65</v>
      </c>
      <c r="K351">
        <v>283.10000000000002</v>
      </c>
      <c r="L351">
        <v>76</v>
      </c>
      <c r="M351">
        <v>24.06</v>
      </c>
      <c r="N351">
        <v>197.3</v>
      </c>
      <c r="O351">
        <v>83</v>
      </c>
      <c r="P351">
        <v>8.8800000000000008</v>
      </c>
      <c r="Q351">
        <v>12.5</v>
      </c>
      <c r="R351">
        <v>3</v>
      </c>
      <c r="S351">
        <v>3.38</v>
      </c>
      <c r="T351">
        <v>0</v>
      </c>
      <c r="U351" t="s">
        <v>22</v>
      </c>
      <c r="V351">
        <f>IF(tbl_Customers[[#This Row],[churn]] = "yes", 1, 0)</f>
        <v>0</v>
      </c>
      <c r="W351" t="str">
        <f>IF(tbl_Customers[[#This Row],[number_customer_service_calls]] &lt;= 1, "0-1 Calls", IF(tbl_Customers[[#This Row],[number_customer_service_calls]] &lt;= 3, "2-3 Calls", IF(tbl_Customers[[#This Row],[number_customer_service_calls]] &lt;=5, "4-5 Calls", "6+ Calls")))</f>
        <v>0-1 Calls</v>
      </c>
      <c r="X351" t="str">
        <f>IF(tbl_Customers[[#This Row],[account_length]] &lt;= 50, "0-50", IF(tbl_Customers[[#This Row],[account_length]] &lt;=100, "51-100", IF(tbl_Customers[[#This Row],[account_length]] &lt;= 150, "101-150", "151+")))</f>
        <v>51-100</v>
      </c>
      <c r="Y351" t="str">
        <f>IF(tbl_Customers[[#This Row],[total_intl_charge]] &lt;= 3, "Low Charges", "High Charges")</f>
        <v>High Charges</v>
      </c>
      <c r="Z351" t="str">
        <f>IF(tbl_Customers[[#This Row],[total_eve_calls]]&lt;=80,"Low Calls",
IF(tbl_Customers[[#This Row],[total_eve_calls]]&lt;=120,"Medium Calls","High Calls"))</f>
        <v>Low Calls</v>
      </c>
      <c r="AA351" t="str">
        <f>IF(tbl_Customers[[#This Row],[total_eve_charge]]&lt;=15,"Low Charges",
IF(tbl_Customers[[#This Row],[total_eve_charge]]&lt;=20,"Medium Charges","High Charges"))</f>
        <v>High Charges</v>
      </c>
      <c r="AB3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1" t="str">
        <f>IF(tbl_Customers[[#This Row],[number_vmail_messages]] = 0, "No Usage", IF(tbl_Customers[[#This Row],[number_vmail_messages]] &lt;= 20, "Low Usage", IF(tbl_Customers[[#This Row],[number_vmail_messages]] &lt;= 40, "Medium Usgae", "High Usage")))</f>
        <v>No Usage</v>
      </c>
      <c r="AD351" t="str">
        <f>IF(tbl_Customers[[#This Row],[total_day_minutes]]&lt;=150,"Low Usage", IF(tbl_Customers[[#This Row],[total_day_minutes]]&lt;=200,"Medium Usage", IF(tbl_Customers[[#This Row],[total_day_minutes]]&lt;=250,"High Usage","Very High Usage")))</f>
        <v>High Usage</v>
      </c>
      <c r="AE351" t="str">
        <f>IF(tbl_Customers[[#This Row],[total_intl_calls]]&lt;=5,"Low Calls", IF(tbl_Customers[[#This Row],[total_intl_calls]]&lt;=10, "Medium Calls", "High Calls"))</f>
        <v>Low Calls</v>
      </c>
      <c r="AF3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1" s="36" t="str">
        <f>IF(tbl_Customers[[#This Row],[Churn_Risk_Score]]&gt;=10,"High Risk", IF(tbl_Customers[[#This Row],[Churn_Risk_Score]]&gt;=5,"Medium Risk","Low Risk"))</f>
        <v>Low Risk</v>
      </c>
    </row>
    <row r="352" spans="1:33" x14ac:dyDescent="0.35">
      <c r="A352">
        <v>351</v>
      </c>
      <c r="B352" t="s">
        <v>32</v>
      </c>
      <c r="C352">
        <v>96</v>
      </c>
      <c r="D352" t="s">
        <v>21</v>
      </c>
      <c r="E352" t="s">
        <v>22</v>
      </c>
      <c r="F352" t="s">
        <v>23</v>
      </c>
      <c r="G352">
        <v>45</v>
      </c>
      <c r="H352">
        <v>248.8</v>
      </c>
      <c r="I352">
        <v>124</v>
      </c>
      <c r="J352">
        <v>42.3</v>
      </c>
      <c r="K352">
        <v>140.30000000000001</v>
      </c>
      <c r="L352">
        <v>77</v>
      </c>
      <c r="M352">
        <v>11.93</v>
      </c>
      <c r="N352">
        <v>263.60000000000002</v>
      </c>
      <c r="O352">
        <v>102</v>
      </c>
      <c r="P352">
        <v>11.86</v>
      </c>
      <c r="Q352">
        <v>10.3</v>
      </c>
      <c r="R352">
        <v>2</v>
      </c>
      <c r="S352">
        <v>2.78</v>
      </c>
      <c r="T352">
        <v>3</v>
      </c>
      <c r="U352" t="s">
        <v>22</v>
      </c>
      <c r="V352">
        <f>IF(tbl_Customers[[#This Row],[churn]] = "yes", 1, 0)</f>
        <v>0</v>
      </c>
      <c r="W352" t="str">
        <f>IF(tbl_Customers[[#This Row],[number_customer_service_calls]] &lt;= 1, "0-1 Calls", IF(tbl_Customers[[#This Row],[number_customer_service_calls]] &lt;= 3, "2-3 Calls", IF(tbl_Customers[[#This Row],[number_customer_service_calls]] &lt;=5, "4-5 Calls", "6+ Calls")))</f>
        <v>2-3 Calls</v>
      </c>
      <c r="X352" t="str">
        <f>IF(tbl_Customers[[#This Row],[account_length]] &lt;= 50, "0-50", IF(tbl_Customers[[#This Row],[account_length]] &lt;=100, "51-100", IF(tbl_Customers[[#This Row],[account_length]] &lt;= 150, "101-150", "151+")))</f>
        <v>51-100</v>
      </c>
      <c r="Y352" t="str">
        <f>IF(tbl_Customers[[#This Row],[total_intl_charge]] &lt;= 3, "Low Charges", "High Charges")</f>
        <v>Low Charges</v>
      </c>
      <c r="Z352" t="str">
        <f>IF(tbl_Customers[[#This Row],[total_eve_calls]]&lt;=80,"Low Calls",
IF(tbl_Customers[[#This Row],[total_eve_calls]]&lt;=120,"Medium Calls","High Calls"))</f>
        <v>Low Calls</v>
      </c>
      <c r="AA352" t="str">
        <f>IF(tbl_Customers[[#This Row],[total_eve_charge]]&lt;=15,"Low Charges",
IF(tbl_Customers[[#This Row],[total_eve_charge]]&lt;=20,"Medium Charges","High Charges"))</f>
        <v>Low Charges</v>
      </c>
      <c r="AB3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2" t="str">
        <f>IF(tbl_Customers[[#This Row],[number_vmail_messages]] = 0, "No Usage", IF(tbl_Customers[[#This Row],[number_vmail_messages]] &lt;= 20, "Low Usage", IF(tbl_Customers[[#This Row],[number_vmail_messages]] &lt;= 40, "Medium Usgae", "High Usage")))</f>
        <v>High Usage</v>
      </c>
      <c r="AD352" t="str">
        <f>IF(tbl_Customers[[#This Row],[total_day_minutes]]&lt;=150,"Low Usage", IF(tbl_Customers[[#This Row],[total_day_minutes]]&lt;=200,"Medium Usage", IF(tbl_Customers[[#This Row],[total_day_minutes]]&lt;=250,"High Usage","Very High Usage")))</f>
        <v>High Usage</v>
      </c>
      <c r="AE352" t="str">
        <f>IF(tbl_Customers[[#This Row],[total_intl_calls]]&lt;=5,"Low Calls", IF(tbl_Customers[[#This Row],[total_intl_calls]]&lt;=10, "Medium Calls", "High Calls"))</f>
        <v>Low Calls</v>
      </c>
      <c r="AF3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2" s="36" t="str">
        <f>IF(tbl_Customers[[#This Row],[Churn_Risk_Score]]&gt;=10,"High Risk", IF(tbl_Customers[[#This Row],[Churn_Risk_Score]]&gt;=5,"Medium Risk","Low Risk"))</f>
        <v>Low Risk</v>
      </c>
    </row>
    <row r="353" spans="1:33" x14ac:dyDescent="0.35">
      <c r="A353">
        <v>352</v>
      </c>
      <c r="B353" t="s">
        <v>63</v>
      </c>
      <c r="C353">
        <v>112</v>
      </c>
      <c r="D353" t="s">
        <v>21</v>
      </c>
      <c r="E353" t="s">
        <v>22</v>
      </c>
      <c r="F353" t="s">
        <v>23</v>
      </c>
      <c r="G353">
        <v>16</v>
      </c>
      <c r="H353">
        <v>221.6</v>
      </c>
      <c r="I353">
        <v>110</v>
      </c>
      <c r="J353">
        <v>37.67</v>
      </c>
      <c r="K353">
        <v>130.19999999999999</v>
      </c>
      <c r="L353">
        <v>123</v>
      </c>
      <c r="M353">
        <v>11.07</v>
      </c>
      <c r="N353">
        <v>200</v>
      </c>
      <c r="O353">
        <v>108</v>
      </c>
      <c r="P353">
        <v>9</v>
      </c>
      <c r="Q353">
        <v>11.3</v>
      </c>
      <c r="R353">
        <v>3</v>
      </c>
      <c r="S353">
        <v>3.05</v>
      </c>
      <c r="T353">
        <v>1</v>
      </c>
      <c r="U353" t="s">
        <v>22</v>
      </c>
      <c r="V353">
        <f>IF(tbl_Customers[[#This Row],[churn]] = "yes", 1, 0)</f>
        <v>0</v>
      </c>
      <c r="W353" t="str">
        <f>IF(tbl_Customers[[#This Row],[number_customer_service_calls]] &lt;= 1, "0-1 Calls", IF(tbl_Customers[[#This Row],[number_customer_service_calls]] &lt;= 3, "2-3 Calls", IF(tbl_Customers[[#This Row],[number_customer_service_calls]] &lt;=5, "4-5 Calls", "6+ Calls")))</f>
        <v>0-1 Calls</v>
      </c>
      <c r="X353" t="str">
        <f>IF(tbl_Customers[[#This Row],[account_length]] &lt;= 50, "0-50", IF(tbl_Customers[[#This Row],[account_length]] &lt;=100, "51-100", IF(tbl_Customers[[#This Row],[account_length]] &lt;= 150, "101-150", "151+")))</f>
        <v>101-150</v>
      </c>
      <c r="Y353" t="str">
        <f>IF(tbl_Customers[[#This Row],[total_intl_charge]] &lt;= 3, "Low Charges", "High Charges")</f>
        <v>High Charges</v>
      </c>
      <c r="Z353" t="str">
        <f>IF(tbl_Customers[[#This Row],[total_eve_calls]]&lt;=80,"Low Calls",
IF(tbl_Customers[[#This Row],[total_eve_calls]]&lt;=120,"Medium Calls","High Calls"))</f>
        <v>High Calls</v>
      </c>
      <c r="AA353" t="str">
        <f>IF(tbl_Customers[[#This Row],[total_eve_charge]]&lt;=15,"Low Charges",
IF(tbl_Customers[[#This Row],[total_eve_charge]]&lt;=20,"Medium Charges","High Charges"))</f>
        <v>Low Charges</v>
      </c>
      <c r="AB3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3" t="str">
        <f>IF(tbl_Customers[[#This Row],[number_vmail_messages]] = 0, "No Usage", IF(tbl_Customers[[#This Row],[number_vmail_messages]] &lt;= 20, "Low Usage", IF(tbl_Customers[[#This Row],[number_vmail_messages]] &lt;= 40, "Medium Usgae", "High Usage")))</f>
        <v>Low Usage</v>
      </c>
      <c r="AD353" t="str">
        <f>IF(tbl_Customers[[#This Row],[total_day_minutes]]&lt;=150,"Low Usage", IF(tbl_Customers[[#This Row],[total_day_minutes]]&lt;=200,"Medium Usage", IF(tbl_Customers[[#This Row],[total_day_minutes]]&lt;=250,"High Usage","Very High Usage")))</f>
        <v>High Usage</v>
      </c>
      <c r="AE353" t="str">
        <f>IF(tbl_Customers[[#This Row],[total_intl_calls]]&lt;=5,"Low Calls", IF(tbl_Customers[[#This Row],[total_intl_calls]]&lt;=10, "Medium Calls", "High Calls"))</f>
        <v>Low Calls</v>
      </c>
      <c r="AF3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3" s="36" t="str">
        <f>IF(tbl_Customers[[#This Row],[Churn_Risk_Score]]&gt;=10,"High Risk", IF(tbl_Customers[[#This Row],[Churn_Risk_Score]]&gt;=5,"Medium Risk","Low Risk"))</f>
        <v>Low Risk</v>
      </c>
    </row>
    <row r="354" spans="1:33" x14ac:dyDescent="0.35">
      <c r="A354">
        <v>353</v>
      </c>
      <c r="B354" t="s">
        <v>27</v>
      </c>
      <c r="C354">
        <v>129</v>
      </c>
      <c r="D354" t="s">
        <v>28</v>
      </c>
      <c r="E354" t="s">
        <v>23</v>
      </c>
      <c r="F354" t="s">
        <v>22</v>
      </c>
      <c r="G354">
        <v>0</v>
      </c>
      <c r="H354">
        <v>192.9</v>
      </c>
      <c r="I354">
        <v>131</v>
      </c>
      <c r="J354">
        <v>32.79</v>
      </c>
      <c r="K354">
        <v>185.5</v>
      </c>
      <c r="L354">
        <v>101</v>
      </c>
      <c r="M354">
        <v>15.77</v>
      </c>
      <c r="N354">
        <v>205.2</v>
      </c>
      <c r="O354">
        <v>130</v>
      </c>
      <c r="P354">
        <v>9.23</v>
      </c>
      <c r="Q354">
        <v>10.9</v>
      </c>
      <c r="R354">
        <v>4</v>
      </c>
      <c r="S354">
        <v>2.94</v>
      </c>
      <c r="T354">
        <v>1</v>
      </c>
      <c r="U354" t="s">
        <v>22</v>
      </c>
      <c r="V354">
        <f>IF(tbl_Customers[[#This Row],[churn]] = "yes", 1, 0)</f>
        <v>0</v>
      </c>
      <c r="W354" t="str">
        <f>IF(tbl_Customers[[#This Row],[number_customer_service_calls]] &lt;= 1, "0-1 Calls", IF(tbl_Customers[[#This Row],[number_customer_service_calls]] &lt;= 3, "2-3 Calls", IF(tbl_Customers[[#This Row],[number_customer_service_calls]] &lt;=5, "4-5 Calls", "6+ Calls")))</f>
        <v>0-1 Calls</v>
      </c>
      <c r="X354" t="str">
        <f>IF(tbl_Customers[[#This Row],[account_length]] &lt;= 50, "0-50", IF(tbl_Customers[[#This Row],[account_length]] &lt;=100, "51-100", IF(tbl_Customers[[#This Row],[account_length]] &lt;= 150, "101-150", "151+")))</f>
        <v>101-150</v>
      </c>
      <c r="Y354" t="str">
        <f>IF(tbl_Customers[[#This Row],[total_intl_charge]] &lt;= 3, "Low Charges", "High Charges")</f>
        <v>Low Charges</v>
      </c>
      <c r="Z354" t="str">
        <f>IF(tbl_Customers[[#This Row],[total_eve_calls]]&lt;=80,"Low Calls",
IF(tbl_Customers[[#This Row],[total_eve_calls]]&lt;=120,"Medium Calls","High Calls"))</f>
        <v>Medium Calls</v>
      </c>
      <c r="AA354" t="str">
        <f>IF(tbl_Customers[[#This Row],[total_eve_charge]]&lt;=15,"Low Charges",
IF(tbl_Customers[[#This Row],[total_eve_charge]]&lt;=20,"Medium Charges","High Charges"))</f>
        <v>Medium Charges</v>
      </c>
      <c r="AB3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4" t="str">
        <f>IF(tbl_Customers[[#This Row],[number_vmail_messages]] = 0, "No Usage", IF(tbl_Customers[[#This Row],[number_vmail_messages]] &lt;= 20, "Low Usage", IF(tbl_Customers[[#This Row],[number_vmail_messages]] &lt;= 40, "Medium Usgae", "High Usage")))</f>
        <v>No Usage</v>
      </c>
      <c r="AD354" t="str">
        <f>IF(tbl_Customers[[#This Row],[total_day_minutes]]&lt;=150,"Low Usage", IF(tbl_Customers[[#This Row],[total_day_minutes]]&lt;=200,"Medium Usage", IF(tbl_Customers[[#This Row],[total_day_minutes]]&lt;=250,"High Usage","Very High Usage")))</f>
        <v>Medium Usage</v>
      </c>
      <c r="AE354" t="str">
        <f>IF(tbl_Customers[[#This Row],[total_intl_calls]]&lt;=5,"Low Calls", IF(tbl_Customers[[#This Row],[total_intl_calls]]&lt;=10, "Medium Calls", "High Calls"))</f>
        <v>Low Calls</v>
      </c>
      <c r="AF3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4" s="36" t="str">
        <f>IF(tbl_Customers[[#This Row],[Churn_Risk_Score]]&gt;=10,"High Risk", IF(tbl_Customers[[#This Row],[Churn_Risk_Score]]&gt;=5,"Medium Risk","Low Risk"))</f>
        <v>Low Risk</v>
      </c>
    </row>
    <row r="355" spans="1:33" x14ac:dyDescent="0.35">
      <c r="A355">
        <v>354</v>
      </c>
      <c r="B355" t="s">
        <v>66</v>
      </c>
      <c r="C355">
        <v>163</v>
      </c>
      <c r="D355" t="s">
        <v>21</v>
      </c>
      <c r="E355" t="s">
        <v>22</v>
      </c>
      <c r="F355" t="s">
        <v>22</v>
      </c>
      <c r="G355">
        <v>0</v>
      </c>
      <c r="H355">
        <v>122.4</v>
      </c>
      <c r="I355">
        <v>129</v>
      </c>
      <c r="J355">
        <v>20.81</v>
      </c>
      <c r="K355">
        <v>113.4</v>
      </c>
      <c r="L355">
        <v>108</v>
      </c>
      <c r="M355">
        <v>9.64</v>
      </c>
      <c r="N355">
        <v>180.2</v>
      </c>
      <c r="O355">
        <v>97</v>
      </c>
      <c r="P355">
        <v>8.11</v>
      </c>
      <c r="Q355">
        <v>12.5</v>
      </c>
      <c r="R355">
        <v>7</v>
      </c>
      <c r="S355">
        <v>3.38</v>
      </c>
      <c r="T355">
        <v>1</v>
      </c>
      <c r="U355" t="s">
        <v>22</v>
      </c>
      <c r="V355">
        <f>IF(tbl_Customers[[#This Row],[churn]] = "yes", 1, 0)</f>
        <v>0</v>
      </c>
      <c r="W355" t="str">
        <f>IF(tbl_Customers[[#This Row],[number_customer_service_calls]] &lt;= 1, "0-1 Calls", IF(tbl_Customers[[#This Row],[number_customer_service_calls]] &lt;= 3, "2-3 Calls", IF(tbl_Customers[[#This Row],[number_customer_service_calls]] &lt;=5, "4-5 Calls", "6+ Calls")))</f>
        <v>0-1 Calls</v>
      </c>
      <c r="X355" t="str">
        <f>IF(tbl_Customers[[#This Row],[account_length]] &lt;= 50, "0-50", IF(tbl_Customers[[#This Row],[account_length]] &lt;=100, "51-100", IF(tbl_Customers[[#This Row],[account_length]] &lt;= 150, "101-150", "151+")))</f>
        <v>151+</v>
      </c>
      <c r="Y355" t="str">
        <f>IF(tbl_Customers[[#This Row],[total_intl_charge]] &lt;= 3, "Low Charges", "High Charges")</f>
        <v>High Charges</v>
      </c>
      <c r="Z355" t="str">
        <f>IF(tbl_Customers[[#This Row],[total_eve_calls]]&lt;=80,"Low Calls",
IF(tbl_Customers[[#This Row],[total_eve_calls]]&lt;=120,"Medium Calls","High Calls"))</f>
        <v>Medium Calls</v>
      </c>
      <c r="AA355" t="str">
        <f>IF(tbl_Customers[[#This Row],[total_eve_charge]]&lt;=15,"Low Charges",
IF(tbl_Customers[[#This Row],[total_eve_charge]]&lt;=20,"Medium Charges","High Charges"))</f>
        <v>Low Charges</v>
      </c>
      <c r="AB3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5" t="str">
        <f>IF(tbl_Customers[[#This Row],[number_vmail_messages]] = 0, "No Usage", IF(tbl_Customers[[#This Row],[number_vmail_messages]] &lt;= 20, "Low Usage", IF(tbl_Customers[[#This Row],[number_vmail_messages]] &lt;= 40, "Medium Usgae", "High Usage")))</f>
        <v>No Usage</v>
      </c>
      <c r="AD355" t="str">
        <f>IF(tbl_Customers[[#This Row],[total_day_minutes]]&lt;=150,"Low Usage", IF(tbl_Customers[[#This Row],[total_day_minutes]]&lt;=200,"Medium Usage", IF(tbl_Customers[[#This Row],[total_day_minutes]]&lt;=250,"High Usage","Very High Usage")))</f>
        <v>Low Usage</v>
      </c>
      <c r="AE355" t="str">
        <f>IF(tbl_Customers[[#This Row],[total_intl_calls]]&lt;=5,"Low Calls", IF(tbl_Customers[[#This Row],[total_intl_calls]]&lt;=10, "Medium Calls", "High Calls"))</f>
        <v>Medium Calls</v>
      </c>
      <c r="AF3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5" s="36" t="str">
        <f>IF(tbl_Customers[[#This Row],[Churn_Risk_Score]]&gt;=10,"High Risk", IF(tbl_Customers[[#This Row],[Churn_Risk_Score]]&gt;=5,"Medium Risk","Low Risk"))</f>
        <v>Low Risk</v>
      </c>
    </row>
    <row r="356" spans="1:33" x14ac:dyDescent="0.35">
      <c r="A356">
        <v>355</v>
      </c>
      <c r="B356" t="s">
        <v>46</v>
      </c>
      <c r="C356">
        <v>67</v>
      </c>
      <c r="D356" t="s">
        <v>21</v>
      </c>
      <c r="E356" t="s">
        <v>22</v>
      </c>
      <c r="F356" t="s">
        <v>23</v>
      </c>
      <c r="G356">
        <v>40</v>
      </c>
      <c r="H356">
        <v>104.9</v>
      </c>
      <c r="I356">
        <v>65</v>
      </c>
      <c r="J356">
        <v>17.829999999999998</v>
      </c>
      <c r="K356">
        <v>216.3</v>
      </c>
      <c r="L356">
        <v>93</v>
      </c>
      <c r="M356">
        <v>18.39</v>
      </c>
      <c r="N356">
        <v>217.4</v>
      </c>
      <c r="O356">
        <v>128</v>
      </c>
      <c r="P356">
        <v>9.7799999999999994</v>
      </c>
      <c r="Q356">
        <v>9.6</v>
      </c>
      <c r="R356">
        <v>9</v>
      </c>
      <c r="S356">
        <v>2.59</v>
      </c>
      <c r="T356">
        <v>1</v>
      </c>
      <c r="U356" t="s">
        <v>22</v>
      </c>
      <c r="V356">
        <f>IF(tbl_Customers[[#This Row],[churn]] = "yes", 1, 0)</f>
        <v>0</v>
      </c>
      <c r="W356" t="str">
        <f>IF(tbl_Customers[[#This Row],[number_customer_service_calls]] &lt;= 1, "0-1 Calls", IF(tbl_Customers[[#This Row],[number_customer_service_calls]] &lt;= 3, "2-3 Calls", IF(tbl_Customers[[#This Row],[number_customer_service_calls]] &lt;=5, "4-5 Calls", "6+ Calls")))</f>
        <v>0-1 Calls</v>
      </c>
      <c r="X356" t="str">
        <f>IF(tbl_Customers[[#This Row],[account_length]] &lt;= 50, "0-50", IF(tbl_Customers[[#This Row],[account_length]] &lt;=100, "51-100", IF(tbl_Customers[[#This Row],[account_length]] &lt;= 150, "101-150", "151+")))</f>
        <v>51-100</v>
      </c>
      <c r="Y356" t="str">
        <f>IF(tbl_Customers[[#This Row],[total_intl_charge]] &lt;= 3, "Low Charges", "High Charges")</f>
        <v>Low Charges</v>
      </c>
      <c r="Z356" t="str">
        <f>IF(tbl_Customers[[#This Row],[total_eve_calls]]&lt;=80,"Low Calls",
IF(tbl_Customers[[#This Row],[total_eve_calls]]&lt;=120,"Medium Calls","High Calls"))</f>
        <v>Medium Calls</v>
      </c>
      <c r="AA356" t="str">
        <f>IF(tbl_Customers[[#This Row],[total_eve_charge]]&lt;=15,"Low Charges",
IF(tbl_Customers[[#This Row],[total_eve_charge]]&lt;=20,"Medium Charges","High Charges"))</f>
        <v>Medium Charges</v>
      </c>
      <c r="AB3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6" t="str">
        <f>IF(tbl_Customers[[#This Row],[number_vmail_messages]] = 0, "No Usage", IF(tbl_Customers[[#This Row],[number_vmail_messages]] &lt;= 20, "Low Usage", IF(tbl_Customers[[#This Row],[number_vmail_messages]] &lt;= 40, "Medium Usgae", "High Usage")))</f>
        <v>Medium Usgae</v>
      </c>
      <c r="AD356" t="str">
        <f>IF(tbl_Customers[[#This Row],[total_day_minutes]]&lt;=150,"Low Usage", IF(tbl_Customers[[#This Row],[total_day_minutes]]&lt;=200,"Medium Usage", IF(tbl_Customers[[#This Row],[total_day_minutes]]&lt;=250,"High Usage","Very High Usage")))</f>
        <v>Low Usage</v>
      </c>
      <c r="AE356" t="str">
        <f>IF(tbl_Customers[[#This Row],[total_intl_calls]]&lt;=5,"Low Calls", IF(tbl_Customers[[#This Row],[total_intl_calls]]&lt;=10, "Medium Calls", "High Calls"))</f>
        <v>Medium Calls</v>
      </c>
      <c r="AF3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6" s="36" t="str">
        <f>IF(tbl_Customers[[#This Row],[Churn_Risk_Score]]&gt;=10,"High Risk", IF(tbl_Customers[[#This Row],[Churn_Risk_Score]]&gt;=5,"Medium Risk","Low Risk"))</f>
        <v>Low Risk</v>
      </c>
    </row>
    <row r="357" spans="1:33" x14ac:dyDescent="0.35">
      <c r="A357">
        <v>356</v>
      </c>
      <c r="B357" t="s">
        <v>42</v>
      </c>
      <c r="C357">
        <v>140</v>
      </c>
      <c r="D357" t="s">
        <v>25</v>
      </c>
      <c r="E357" t="s">
        <v>22</v>
      </c>
      <c r="F357" t="s">
        <v>22</v>
      </c>
      <c r="G357">
        <v>0</v>
      </c>
      <c r="H357">
        <v>173.2</v>
      </c>
      <c r="I357">
        <v>91</v>
      </c>
      <c r="J357">
        <v>29.44</v>
      </c>
      <c r="K357">
        <v>196.8</v>
      </c>
      <c r="L357">
        <v>106</v>
      </c>
      <c r="M357">
        <v>16.73</v>
      </c>
      <c r="N357">
        <v>209.3</v>
      </c>
      <c r="O357">
        <v>128</v>
      </c>
      <c r="P357">
        <v>9.42</v>
      </c>
      <c r="Q357">
        <v>11.2</v>
      </c>
      <c r="R357">
        <v>5</v>
      </c>
      <c r="S357">
        <v>3.02</v>
      </c>
      <c r="T357">
        <v>3</v>
      </c>
      <c r="U357" t="s">
        <v>22</v>
      </c>
      <c r="V357">
        <f>IF(tbl_Customers[[#This Row],[churn]] = "yes", 1, 0)</f>
        <v>0</v>
      </c>
      <c r="W357" t="str">
        <f>IF(tbl_Customers[[#This Row],[number_customer_service_calls]] &lt;= 1, "0-1 Calls", IF(tbl_Customers[[#This Row],[number_customer_service_calls]] &lt;= 3, "2-3 Calls", IF(tbl_Customers[[#This Row],[number_customer_service_calls]] &lt;=5, "4-5 Calls", "6+ Calls")))</f>
        <v>2-3 Calls</v>
      </c>
      <c r="X357" t="str">
        <f>IF(tbl_Customers[[#This Row],[account_length]] &lt;= 50, "0-50", IF(tbl_Customers[[#This Row],[account_length]] &lt;=100, "51-100", IF(tbl_Customers[[#This Row],[account_length]] &lt;= 150, "101-150", "151+")))</f>
        <v>101-150</v>
      </c>
      <c r="Y357" t="str">
        <f>IF(tbl_Customers[[#This Row],[total_intl_charge]] &lt;= 3, "Low Charges", "High Charges")</f>
        <v>High Charges</v>
      </c>
      <c r="Z357" t="str">
        <f>IF(tbl_Customers[[#This Row],[total_eve_calls]]&lt;=80,"Low Calls",
IF(tbl_Customers[[#This Row],[total_eve_calls]]&lt;=120,"Medium Calls","High Calls"))</f>
        <v>Medium Calls</v>
      </c>
      <c r="AA357" t="str">
        <f>IF(tbl_Customers[[#This Row],[total_eve_charge]]&lt;=15,"Low Charges",
IF(tbl_Customers[[#This Row],[total_eve_charge]]&lt;=20,"Medium Charges","High Charges"))</f>
        <v>Medium Charges</v>
      </c>
      <c r="AB3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7" t="str">
        <f>IF(tbl_Customers[[#This Row],[number_vmail_messages]] = 0, "No Usage", IF(tbl_Customers[[#This Row],[number_vmail_messages]] &lt;= 20, "Low Usage", IF(tbl_Customers[[#This Row],[number_vmail_messages]] &lt;= 40, "Medium Usgae", "High Usage")))</f>
        <v>No Usage</v>
      </c>
      <c r="AD357" t="str">
        <f>IF(tbl_Customers[[#This Row],[total_day_minutes]]&lt;=150,"Low Usage", IF(tbl_Customers[[#This Row],[total_day_minutes]]&lt;=200,"Medium Usage", IF(tbl_Customers[[#This Row],[total_day_minutes]]&lt;=250,"High Usage","Very High Usage")))</f>
        <v>Medium Usage</v>
      </c>
      <c r="AE357" t="str">
        <f>IF(tbl_Customers[[#This Row],[total_intl_calls]]&lt;=5,"Low Calls", IF(tbl_Customers[[#This Row],[total_intl_calls]]&lt;=10, "Medium Calls", "High Calls"))</f>
        <v>Low Calls</v>
      </c>
      <c r="AF3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7" s="36" t="str">
        <f>IF(tbl_Customers[[#This Row],[Churn_Risk_Score]]&gt;=10,"High Risk", IF(tbl_Customers[[#This Row],[Churn_Risk_Score]]&gt;=5,"Medium Risk","Low Risk"))</f>
        <v>Low Risk</v>
      </c>
    </row>
    <row r="358" spans="1:33" x14ac:dyDescent="0.35">
      <c r="A358">
        <v>357</v>
      </c>
      <c r="B358" t="s">
        <v>52</v>
      </c>
      <c r="C358">
        <v>49</v>
      </c>
      <c r="D358" t="s">
        <v>28</v>
      </c>
      <c r="E358" t="s">
        <v>22</v>
      </c>
      <c r="F358" t="s">
        <v>22</v>
      </c>
      <c r="G358">
        <v>0</v>
      </c>
      <c r="H358">
        <v>119.4</v>
      </c>
      <c r="I358">
        <v>69</v>
      </c>
      <c r="J358">
        <v>20.3</v>
      </c>
      <c r="K358">
        <v>273.3</v>
      </c>
      <c r="L358">
        <v>92</v>
      </c>
      <c r="M358">
        <v>23.23</v>
      </c>
      <c r="N358">
        <v>214.4</v>
      </c>
      <c r="O358">
        <v>153</v>
      </c>
      <c r="P358">
        <v>9.65</v>
      </c>
      <c r="Q358">
        <v>12.4</v>
      </c>
      <c r="R358">
        <v>7</v>
      </c>
      <c r="S358">
        <v>3.35</v>
      </c>
      <c r="T358">
        <v>2</v>
      </c>
      <c r="U358" t="s">
        <v>22</v>
      </c>
      <c r="V358">
        <f>IF(tbl_Customers[[#This Row],[churn]] = "yes", 1, 0)</f>
        <v>0</v>
      </c>
      <c r="W358" t="str">
        <f>IF(tbl_Customers[[#This Row],[number_customer_service_calls]] &lt;= 1, "0-1 Calls", IF(tbl_Customers[[#This Row],[number_customer_service_calls]] &lt;= 3, "2-3 Calls", IF(tbl_Customers[[#This Row],[number_customer_service_calls]] &lt;=5, "4-5 Calls", "6+ Calls")))</f>
        <v>2-3 Calls</v>
      </c>
      <c r="X358" t="str">
        <f>IF(tbl_Customers[[#This Row],[account_length]] &lt;= 50, "0-50", IF(tbl_Customers[[#This Row],[account_length]] &lt;=100, "51-100", IF(tbl_Customers[[#This Row],[account_length]] &lt;= 150, "101-150", "151+")))</f>
        <v>0-50</v>
      </c>
      <c r="Y358" t="str">
        <f>IF(tbl_Customers[[#This Row],[total_intl_charge]] &lt;= 3, "Low Charges", "High Charges")</f>
        <v>High Charges</v>
      </c>
      <c r="Z358" t="str">
        <f>IF(tbl_Customers[[#This Row],[total_eve_calls]]&lt;=80,"Low Calls",
IF(tbl_Customers[[#This Row],[total_eve_calls]]&lt;=120,"Medium Calls","High Calls"))</f>
        <v>Medium Calls</v>
      </c>
      <c r="AA358" t="str">
        <f>IF(tbl_Customers[[#This Row],[total_eve_charge]]&lt;=15,"Low Charges",
IF(tbl_Customers[[#This Row],[total_eve_charge]]&lt;=20,"Medium Charges","High Charges"))</f>
        <v>High Charges</v>
      </c>
      <c r="AB3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8" t="str">
        <f>IF(tbl_Customers[[#This Row],[number_vmail_messages]] = 0, "No Usage", IF(tbl_Customers[[#This Row],[number_vmail_messages]] &lt;= 20, "Low Usage", IF(tbl_Customers[[#This Row],[number_vmail_messages]] &lt;= 40, "Medium Usgae", "High Usage")))</f>
        <v>No Usage</v>
      </c>
      <c r="AD358" t="str">
        <f>IF(tbl_Customers[[#This Row],[total_day_minutes]]&lt;=150,"Low Usage", IF(tbl_Customers[[#This Row],[total_day_minutes]]&lt;=200,"Medium Usage", IF(tbl_Customers[[#This Row],[total_day_minutes]]&lt;=250,"High Usage","Very High Usage")))</f>
        <v>Low Usage</v>
      </c>
      <c r="AE358" t="str">
        <f>IF(tbl_Customers[[#This Row],[total_intl_calls]]&lt;=5,"Low Calls", IF(tbl_Customers[[#This Row],[total_intl_calls]]&lt;=10, "Medium Calls", "High Calls"))</f>
        <v>Medium Calls</v>
      </c>
      <c r="AF3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8" s="36" t="str">
        <f>IF(tbl_Customers[[#This Row],[Churn_Risk_Score]]&gt;=10,"High Risk", IF(tbl_Customers[[#This Row],[Churn_Risk_Score]]&gt;=5,"Medium Risk","Low Risk"))</f>
        <v>Low Risk</v>
      </c>
    </row>
    <row r="359" spans="1:33" x14ac:dyDescent="0.35">
      <c r="A359">
        <v>358</v>
      </c>
      <c r="B359" t="s">
        <v>70</v>
      </c>
      <c r="C359">
        <v>46</v>
      </c>
      <c r="D359" t="s">
        <v>28</v>
      </c>
      <c r="E359" t="s">
        <v>22</v>
      </c>
      <c r="F359" t="s">
        <v>22</v>
      </c>
      <c r="G359">
        <v>0</v>
      </c>
      <c r="H359">
        <v>250.3</v>
      </c>
      <c r="I359">
        <v>100</v>
      </c>
      <c r="J359">
        <v>42.55</v>
      </c>
      <c r="K359">
        <v>260.60000000000002</v>
      </c>
      <c r="L359">
        <v>90</v>
      </c>
      <c r="M359">
        <v>22.15</v>
      </c>
      <c r="N359">
        <v>195</v>
      </c>
      <c r="O359">
        <v>104</v>
      </c>
      <c r="P359">
        <v>8.7799999999999994</v>
      </c>
      <c r="Q359">
        <v>13.3</v>
      </c>
      <c r="R359">
        <v>2</v>
      </c>
      <c r="S359">
        <v>3.59</v>
      </c>
      <c r="T359">
        <v>2</v>
      </c>
      <c r="U359" t="s">
        <v>23</v>
      </c>
      <c r="V359">
        <f>IF(tbl_Customers[[#This Row],[churn]] = "yes", 1, 0)</f>
        <v>1</v>
      </c>
      <c r="W359" t="str">
        <f>IF(tbl_Customers[[#This Row],[number_customer_service_calls]] &lt;= 1, "0-1 Calls", IF(tbl_Customers[[#This Row],[number_customer_service_calls]] &lt;= 3, "2-3 Calls", IF(tbl_Customers[[#This Row],[number_customer_service_calls]] &lt;=5, "4-5 Calls", "6+ Calls")))</f>
        <v>2-3 Calls</v>
      </c>
      <c r="X359" t="str">
        <f>IF(tbl_Customers[[#This Row],[account_length]] &lt;= 50, "0-50", IF(tbl_Customers[[#This Row],[account_length]] &lt;=100, "51-100", IF(tbl_Customers[[#This Row],[account_length]] &lt;= 150, "101-150", "151+")))</f>
        <v>0-50</v>
      </c>
      <c r="Y359" t="str">
        <f>IF(tbl_Customers[[#This Row],[total_intl_charge]] &lt;= 3, "Low Charges", "High Charges")</f>
        <v>High Charges</v>
      </c>
      <c r="Z359" t="str">
        <f>IF(tbl_Customers[[#This Row],[total_eve_calls]]&lt;=80,"Low Calls",
IF(tbl_Customers[[#This Row],[total_eve_calls]]&lt;=120,"Medium Calls","High Calls"))</f>
        <v>Medium Calls</v>
      </c>
      <c r="AA359" t="str">
        <f>IF(tbl_Customers[[#This Row],[total_eve_charge]]&lt;=15,"Low Charges",
IF(tbl_Customers[[#This Row],[total_eve_charge]]&lt;=20,"Medium Charges","High Charges"))</f>
        <v>High Charges</v>
      </c>
      <c r="AB3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9" t="str">
        <f>IF(tbl_Customers[[#This Row],[number_vmail_messages]] = 0, "No Usage", IF(tbl_Customers[[#This Row],[number_vmail_messages]] &lt;= 20, "Low Usage", IF(tbl_Customers[[#This Row],[number_vmail_messages]] &lt;= 40, "Medium Usgae", "High Usage")))</f>
        <v>No Usage</v>
      </c>
      <c r="AD359" t="str">
        <f>IF(tbl_Customers[[#This Row],[total_day_minutes]]&lt;=150,"Low Usage", IF(tbl_Customers[[#This Row],[total_day_minutes]]&lt;=200,"Medium Usage", IF(tbl_Customers[[#This Row],[total_day_minutes]]&lt;=250,"High Usage","Very High Usage")))</f>
        <v>Very High Usage</v>
      </c>
      <c r="AE359" t="str">
        <f>IF(tbl_Customers[[#This Row],[total_intl_calls]]&lt;=5,"Low Calls", IF(tbl_Customers[[#This Row],[total_intl_calls]]&lt;=10, "Medium Calls", "High Calls"))</f>
        <v>Low Calls</v>
      </c>
      <c r="AF3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59" s="36" t="str">
        <f>IF(tbl_Customers[[#This Row],[Churn_Risk_Score]]&gt;=10,"High Risk", IF(tbl_Customers[[#This Row],[Churn_Risk_Score]]&gt;=5,"Medium Risk","Low Risk"))</f>
        <v>Medium Risk</v>
      </c>
    </row>
    <row r="360" spans="1:33" x14ac:dyDescent="0.35">
      <c r="A360">
        <v>359</v>
      </c>
      <c r="B360" t="s">
        <v>69</v>
      </c>
      <c r="C360">
        <v>148</v>
      </c>
      <c r="D360" t="s">
        <v>21</v>
      </c>
      <c r="E360" t="s">
        <v>22</v>
      </c>
      <c r="F360" t="s">
        <v>22</v>
      </c>
      <c r="G360">
        <v>0</v>
      </c>
      <c r="H360">
        <v>178.3</v>
      </c>
      <c r="I360">
        <v>98</v>
      </c>
      <c r="J360">
        <v>30.31</v>
      </c>
      <c r="K360">
        <v>282.60000000000002</v>
      </c>
      <c r="L360">
        <v>110</v>
      </c>
      <c r="M360">
        <v>24.02</v>
      </c>
      <c r="N360">
        <v>181</v>
      </c>
      <c r="O360">
        <v>98</v>
      </c>
      <c r="P360">
        <v>8.15</v>
      </c>
      <c r="Q360">
        <v>11.4</v>
      </c>
      <c r="R360">
        <v>4</v>
      </c>
      <c r="S360">
        <v>3.08</v>
      </c>
      <c r="T360">
        <v>1</v>
      </c>
      <c r="U360" t="s">
        <v>22</v>
      </c>
      <c r="V360">
        <f>IF(tbl_Customers[[#This Row],[churn]] = "yes", 1, 0)</f>
        <v>0</v>
      </c>
      <c r="W360" t="str">
        <f>IF(tbl_Customers[[#This Row],[number_customer_service_calls]] &lt;= 1, "0-1 Calls", IF(tbl_Customers[[#This Row],[number_customer_service_calls]] &lt;= 3, "2-3 Calls", IF(tbl_Customers[[#This Row],[number_customer_service_calls]] &lt;=5, "4-5 Calls", "6+ Calls")))</f>
        <v>0-1 Calls</v>
      </c>
      <c r="X360" t="str">
        <f>IF(tbl_Customers[[#This Row],[account_length]] &lt;= 50, "0-50", IF(tbl_Customers[[#This Row],[account_length]] &lt;=100, "51-100", IF(tbl_Customers[[#This Row],[account_length]] &lt;= 150, "101-150", "151+")))</f>
        <v>101-150</v>
      </c>
      <c r="Y360" t="str">
        <f>IF(tbl_Customers[[#This Row],[total_intl_charge]] &lt;= 3, "Low Charges", "High Charges")</f>
        <v>High Charges</v>
      </c>
      <c r="Z360" t="str">
        <f>IF(tbl_Customers[[#This Row],[total_eve_calls]]&lt;=80,"Low Calls",
IF(tbl_Customers[[#This Row],[total_eve_calls]]&lt;=120,"Medium Calls","High Calls"))</f>
        <v>Medium Calls</v>
      </c>
      <c r="AA360" t="str">
        <f>IF(tbl_Customers[[#This Row],[total_eve_charge]]&lt;=15,"Low Charges",
IF(tbl_Customers[[#This Row],[total_eve_charge]]&lt;=20,"Medium Charges","High Charges"))</f>
        <v>High Charges</v>
      </c>
      <c r="AB3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0" t="str">
        <f>IF(tbl_Customers[[#This Row],[number_vmail_messages]] = 0, "No Usage", IF(tbl_Customers[[#This Row],[number_vmail_messages]] &lt;= 20, "Low Usage", IF(tbl_Customers[[#This Row],[number_vmail_messages]] &lt;= 40, "Medium Usgae", "High Usage")))</f>
        <v>No Usage</v>
      </c>
      <c r="AD360" t="str">
        <f>IF(tbl_Customers[[#This Row],[total_day_minutes]]&lt;=150,"Low Usage", IF(tbl_Customers[[#This Row],[total_day_minutes]]&lt;=200,"Medium Usage", IF(tbl_Customers[[#This Row],[total_day_minutes]]&lt;=250,"High Usage","Very High Usage")))</f>
        <v>Medium Usage</v>
      </c>
      <c r="AE360" t="str">
        <f>IF(tbl_Customers[[#This Row],[total_intl_calls]]&lt;=5,"Low Calls", IF(tbl_Customers[[#This Row],[total_intl_calls]]&lt;=10, "Medium Calls", "High Calls"))</f>
        <v>Low Calls</v>
      </c>
      <c r="AF3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0" s="36" t="str">
        <f>IF(tbl_Customers[[#This Row],[Churn_Risk_Score]]&gt;=10,"High Risk", IF(tbl_Customers[[#This Row],[Churn_Risk_Score]]&gt;=5,"Medium Risk","Low Risk"))</f>
        <v>Low Risk</v>
      </c>
    </row>
    <row r="361" spans="1:33" x14ac:dyDescent="0.35">
      <c r="A361">
        <v>360</v>
      </c>
      <c r="B361" t="s">
        <v>53</v>
      </c>
      <c r="C361">
        <v>112</v>
      </c>
      <c r="D361" t="s">
        <v>28</v>
      </c>
      <c r="E361" t="s">
        <v>22</v>
      </c>
      <c r="F361" t="s">
        <v>22</v>
      </c>
      <c r="G361">
        <v>0</v>
      </c>
      <c r="H361">
        <v>243.4</v>
      </c>
      <c r="I361">
        <v>77</v>
      </c>
      <c r="J361">
        <v>41.38</v>
      </c>
      <c r="K361">
        <v>182.1</v>
      </c>
      <c r="L361">
        <v>97</v>
      </c>
      <c r="M361">
        <v>15.48</v>
      </c>
      <c r="N361">
        <v>259.2</v>
      </c>
      <c r="O361">
        <v>94</v>
      </c>
      <c r="P361">
        <v>11.66</v>
      </c>
      <c r="Q361">
        <v>12.8</v>
      </c>
      <c r="R361">
        <v>2</v>
      </c>
      <c r="S361">
        <v>3.46</v>
      </c>
      <c r="T361">
        <v>1</v>
      </c>
      <c r="U361" t="s">
        <v>22</v>
      </c>
      <c r="V361">
        <f>IF(tbl_Customers[[#This Row],[churn]] = "yes", 1, 0)</f>
        <v>0</v>
      </c>
      <c r="W361" t="str">
        <f>IF(tbl_Customers[[#This Row],[number_customer_service_calls]] &lt;= 1, "0-1 Calls", IF(tbl_Customers[[#This Row],[number_customer_service_calls]] &lt;= 3, "2-3 Calls", IF(tbl_Customers[[#This Row],[number_customer_service_calls]] &lt;=5, "4-5 Calls", "6+ Calls")))</f>
        <v>0-1 Calls</v>
      </c>
      <c r="X361" t="str">
        <f>IF(tbl_Customers[[#This Row],[account_length]] &lt;= 50, "0-50", IF(tbl_Customers[[#This Row],[account_length]] &lt;=100, "51-100", IF(tbl_Customers[[#This Row],[account_length]] &lt;= 150, "101-150", "151+")))</f>
        <v>101-150</v>
      </c>
      <c r="Y361" t="str">
        <f>IF(tbl_Customers[[#This Row],[total_intl_charge]] &lt;= 3, "Low Charges", "High Charges")</f>
        <v>High Charges</v>
      </c>
      <c r="Z361" t="str">
        <f>IF(tbl_Customers[[#This Row],[total_eve_calls]]&lt;=80,"Low Calls",
IF(tbl_Customers[[#This Row],[total_eve_calls]]&lt;=120,"Medium Calls","High Calls"))</f>
        <v>Medium Calls</v>
      </c>
      <c r="AA361" t="str">
        <f>IF(tbl_Customers[[#This Row],[total_eve_charge]]&lt;=15,"Low Charges",
IF(tbl_Customers[[#This Row],[total_eve_charge]]&lt;=20,"Medium Charges","High Charges"))</f>
        <v>Medium Charges</v>
      </c>
      <c r="AB3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1" t="str">
        <f>IF(tbl_Customers[[#This Row],[number_vmail_messages]] = 0, "No Usage", IF(tbl_Customers[[#This Row],[number_vmail_messages]] &lt;= 20, "Low Usage", IF(tbl_Customers[[#This Row],[number_vmail_messages]] &lt;= 40, "Medium Usgae", "High Usage")))</f>
        <v>No Usage</v>
      </c>
      <c r="AD361" t="str">
        <f>IF(tbl_Customers[[#This Row],[total_day_minutes]]&lt;=150,"Low Usage", IF(tbl_Customers[[#This Row],[total_day_minutes]]&lt;=200,"Medium Usage", IF(tbl_Customers[[#This Row],[total_day_minutes]]&lt;=250,"High Usage","Very High Usage")))</f>
        <v>High Usage</v>
      </c>
      <c r="AE361" t="str">
        <f>IF(tbl_Customers[[#This Row],[total_intl_calls]]&lt;=5,"Low Calls", IF(tbl_Customers[[#This Row],[total_intl_calls]]&lt;=10, "Medium Calls", "High Calls"))</f>
        <v>Low Calls</v>
      </c>
      <c r="AF3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1" s="36" t="str">
        <f>IF(tbl_Customers[[#This Row],[Churn_Risk_Score]]&gt;=10,"High Risk", IF(tbl_Customers[[#This Row],[Churn_Risk_Score]]&gt;=5,"Medium Risk","Low Risk"))</f>
        <v>Low Risk</v>
      </c>
    </row>
    <row r="362" spans="1:33" x14ac:dyDescent="0.35">
      <c r="A362">
        <v>361</v>
      </c>
      <c r="B362" t="s">
        <v>43</v>
      </c>
      <c r="C362">
        <v>78</v>
      </c>
      <c r="D362" t="s">
        <v>21</v>
      </c>
      <c r="E362" t="s">
        <v>22</v>
      </c>
      <c r="F362" t="s">
        <v>22</v>
      </c>
      <c r="G362">
        <v>0</v>
      </c>
      <c r="H362">
        <v>155</v>
      </c>
      <c r="I362">
        <v>106</v>
      </c>
      <c r="J362">
        <v>26.35</v>
      </c>
      <c r="K362">
        <v>175.3</v>
      </c>
      <c r="L362">
        <v>101</v>
      </c>
      <c r="M362">
        <v>14.9</v>
      </c>
      <c r="N362">
        <v>155.6</v>
      </c>
      <c r="O362">
        <v>125</v>
      </c>
      <c r="P362">
        <v>7</v>
      </c>
      <c r="Q362">
        <v>11.8</v>
      </c>
      <c r="R362">
        <v>5</v>
      </c>
      <c r="S362">
        <v>3.19</v>
      </c>
      <c r="T362">
        <v>2</v>
      </c>
      <c r="U362" t="s">
        <v>22</v>
      </c>
      <c r="V362">
        <f>IF(tbl_Customers[[#This Row],[churn]] = "yes", 1, 0)</f>
        <v>0</v>
      </c>
      <c r="W362" t="str">
        <f>IF(tbl_Customers[[#This Row],[number_customer_service_calls]] &lt;= 1, "0-1 Calls", IF(tbl_Customers[[#This Row],[number_customer_service_calls]] &lt;= 3, "2-3 Calls", IF(tbl_Customers[[#This Row],[number_customer_service_calls]] &lt;=5, "4-5 Calls", "6+ Calls")))</f>
        <v>2-3 Calls</v>
      </c>
      <c r="X362" t="str">
        <f>IF(tbl_Customers[[#This Row],[account_length]] &lt;= 50, "0-50", IF(tbl_Customers[[#This Row],[account_length]] &lt;=100, "51-100", IF(tbl_Customers[[#This Row],[account_length]] &lt;= 150, "101-150", "151+")))</f>
        <v>51-100</v>
      </c>
      <c r="Y362" t="str">
        <f>IF(tbl_Customers[[#This Row],[total_intl_charge]] &lt;= 3, "Low Charges", "High Charges")</f>
        <v>High Charges</v>
      </c>
      <c r="Z362" t="str">
        <f>IF(tbl_Customers[[#This Row],[total_eve_calls]]&lt;=80,"Low Calls",
IF(tbl_Customers[[#This Row],[total_eve_calls]]&lt;=120,"Medium Calls","High Calls"))</f>
        <v>Medium Calls</v>
      </c>
      <c r="AA362" t="str">
        <f>IF(tbl_Customers[[#This Row],[total_eve_charge]]&lt;=15,"Low Charges",
IF(tbl_Customers[[#This Row],[total_eve_charge]]&lt;=20,"Medium Charges","High Charges"))</f>
        <v>Low Charges</v>
      </c>
      <c r="AB3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 t="str">
        <f>IF(tbl_Customers[[#This Row],[number_vmail_messages]] = 0, "No Usage", IF(tbl_Customers[[#This Row],[number_vmail_messages]] &lt;= 20, "Low Usage", IF(tbl_Customers[[#This Row],[number_vmail_messages]] &lt;= 40, "Medium Usgae", "High Usage")))</f>
        <v>No Usage</v>
      </c>
      <c r="AD362" t="str">
        <f>IF(tbl_Customers[[#This Row],[total_day_minutes]]&lt;=150,"Low Usage", IF(tbl_Customers[[#This Row],[total_day_minutes]]&lt;=200,"Medium Usage", IF(tbl_Customers[[#This Row],[total_day_minutes]]&lt;=250,"High Usage","Very High Usage")))</f>
        <v>Medium Usage</v>
      </c>
      <c r="AE362" t="str">
        <f>IF(tbl_Customers[[#This Row],[total_intl_calls]]&lt;=5,"Low Calls", IF(tbl_Customers[[#This Row],[total_intl_calls]]&lt;=10, "Medium Calls", "High Calls"))</f>
        <v>Low Calls</v>
      </c>
      <c r="AF3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2" s="36" t="str">
        <f>IF(tbl_Customers[[#This Row],[Churn_Risk_Score]]&gt;=10,"High Risk", IF(tbl_Customers[[#This Row],[Churn_Risk_Score]]&gt;=5,"Medium Risk","Low Risk"))</f>
        <v>Low Risk</v>
      </c>
    </row>
    <row r="363" spans="1:33" x14ac:dyDescent="0.35">
      <c r="A363">
        <v>362</v>
      </c>
      <c r="B363" t="s">
        <v>73</v>
      </c>
      <c r="C363">
        <v>61</v>
      </c>
      <c r="D363" t="s">
        <v>25</v>
      </c>
      <c r="E363" t="s">
        <v>22</v>
      </c>
      <c r="F363" t="s">
        <v>23</v>
      </c>
      <c r="G363">
        <v>31</v>
      </c>
      <c r="H363">
        <v>288.7</v>
      </c>
      <c r="I363">
        <v>101</v>
      </c>
      <c r="J363">
        <v>49.08</v>
      </c>
      <c r="K363">
        <v>203.8</v>
      </c>
      <c r="L363">
        <v>102</v>
      </c>
      <c r="M363">
        <v>17.32</v>
      </c>
      <c r="N363">
        <v>203.2</v>
      </c>
      <c r="O363">
        <v>49</v>
      </c>
      <c r="P363">
        <v>9.14</v>
      </c>
      <c r="Q363">
        <v>8.6</v>
      </c>
      <c r="R363">
        <v>3</v>
      </c>
      <c r="S363">
        <v>2.3199999999999998</v>
      </c>
      <c r="T363">
        <v>0</v>
      </c>
      <c r="U363" t="s">
        <v>22</v>
      </c>
      <c r="V363">
        <f>IF(tbl_Customers[[#This Row],[churn]] = "yes", 1, 0)</f>
        <v>0</v>
      </c>
      <c r="W363" t="str">
        <f>IF(tbl_Customers[[#This Row],[number_customer_service_calls]] &lt;= 1, "0-1 Calls", IF(tbl_Customers[[#This Row],[number_customer_service_calls]] &lt;= 3, "2-3 Calls", IF(tbl_Customers[[#This Row],[number_customer_service_calls]] &lt;=5, "4-5 Calls", "6+ Calls")))</f>
        <v>0-1 Calls</v>
      </c>
      <c r="X363" t="str">
        <f>IF(tbl_Customers[[#This Row],[account_length]] &lt;= 50, "0-50", IF(tbl_Customers[[#This Row],[account_length]] &lt;=100, "51-100", IF(tbl_Customers[[#This Row],[account_length]] &lt;= 150, "101-150", "151+")))</f>
        <v>51-100</v>
      </c>
      <c r="Y363" t="str">
        <f>IF(tbl_Customers[[#This Row],[total_intl_charge]] &lt;= 3, "Low Charges", "High Charges")</f>
        <v>Low Charges</v>
      </c>
      <c r="Z363" t="str">
        <f>IF(tbl_Customers[[#This Row],[total_eve_calls]]&lt;=80,"Low Calls",
IF(tbl_Customers[[#This Row],[total_eve_calls]]&lt;=120,"Medium Calls","High Calls"))</f>
        <v>Medium Calls</v>
      </c>
      <c r="AA363" t="str">
        <f>IF(tbl_Customers[[#This Row],[total_eve_charge]]&lt;=15,"Low Charges",
IF(tbl_Customers[[#This Row],[total_eve_charge]]&lt;=20,"Medium Charges","High Charges"))</f>
        <v>Medium Charges</v>
      </c>
      <c r="AB3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3" t="str">
        <f>IF(tbl_Customers[[#This Row],[number_vmail_messages]] = 0, "No Usage", IF(tbl_Customers[[#This Row],[number_vmail_messages]] &lt;= 20, "Low Usage", IF(tbl_Customers[[#This Row],[number_vmail_messages]] &lt;= 40, "Medium Usgae", "High Usage")))</f>
        <v>Medium Usgae</v>
      </c>
      <c r="AD363" t="str">
        <f>IF(tbl_Customers[[#This Row],[total_day_minutes]]&lt;=150,"Low Usage", IF(tbl_Customers[[#This Row],[total_day_minutes]]&lt;=200,"Medium Usage", IF(tbl_Customers[[#This Row],[total_day_minutes]]&lt;=250,"High Usage","Very High Usage")))</f>
        <v>Very High Usage</v>
      </c>
      <c r="AE363" t="str">
        <f>IF(tbl_Customers[[#This Row],[total_intl_calls]]&lt;=5,"Low Calls", IF(tbl_Customers[[#This Row],[total_intl_calls]]&lt;=10, "Medium Calls", "High Calls"))</f>
        <v>Low Calls</v>
      </c>
      <c r="AF3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3" s="36" t="str">
        <f>IF(tbl_Customers[[#This Row],[Churn_Risk_Score]]&gt;=10,"High Risk", IF(tbl_Customers[[#This Row],[Churn_Risk_Score]]&gt;=5,"Medium Risk","Low Risk"))</f>
        <v>Low Risk</v>
      </c>
    </row>
    <row r="364" spans="1:33" x14ac:dyDescent="0.35">
      <c r="A364">
        <v>363</v>
      </c>
      <c r="B364" t="s">
        <v>35</v>
      </c>
      <c r="C364">
        <v>58</v>
      </c>
      <c r="D364" t="s">
        <v>28</v>
      </c>
      <c r="E364" t="s">
        <v>22</v>
      </c>
      <c r="F364" t="s">
        <v>23</v>
      </c>
      <c r="G364">
        <v>29</v>
      </c>
      <c r="H364">
        <v>240.4</v>
      </c>
      <c r="I364">
        <v>80</v>
      </c>
      <c r="J364">
        <v>40.869999999999997</v>
      </c>
      <c r="K364">
        <v>118.9</v>
      </c>
      <c r="L364">
        <v>91</v>
      </c>
      <c r="M364">
        <v>10.11</v>
      </c>
      <c r="N364">
        <v>164.2</v>
      </c>
      <c r="O364">
        <v>108</v>
      </c>
      <c r="P364">
        <v>7.39</v>
      </c>
      <c r="Q364">
        <v>11.2</v>
      </c>
      <c r="R364">
        <v>3</v>
      </c>
      <c r="S364">
        <v>3.02</v>
      </c>
      <c r="T364">
        <v>1</v>
      </c>
      <c r="U364" t="s">
        <v>22</v>
      </c>
      <c r="V364">
        <f>IF(tbl_Customers[[#This Row],[churn]] = "yes", 1, 0)</f>
        <v>0</v>
      </c>
      <c r="W364" t="str">
        <f>IF(tbl_Customers[[#This Row],[number_customer_service_calls]] &lt;= 1, "0-1 Calls", IF(tbl_Customers[[#This Row],[number_customer_service_calls]] &lt;= 3, "2-3 Calls", IF(tbl_Customers[[#This Row],[number_customer_service_calls]] &lt;=5, "4-5 Calls", "6+ Calls")))</f>
        <v>0-1 Calls</v>
      </c>
      <c r="X364" t="str">
        <f>IF(tbl_Customers[[#This Row],[account_length]] &lt;= 50, "0-50", IF(tbl_Customers[[#This Row],[account_length]] &lt;=100, "51-100", IF(tbl_Customers[[#This Row],[account_length]] &lt;= 150, "101-150", "151+")))</f>
        <v>51-100</v>
      </c>
      <c r="Y364" t="str">
        <f>IF(tbl_Customers[[#This Row],[total_intl_charge]] &lt;= 3, "Low Charges", "High Charges")</f>
        <v>High Charges</v>
      </c>
      <c r="Z364" t="str">
        <f>IF(tbl_Customers[[#This Row],[total_eve_calls]]&lt;=80,"Low Calls",
IF(tbl_Customers[[#This Row],[total_eve_calls]]&lt;=120,"Medium Calls","High Calls"))</f>
        <v>Medium Calls</v>
      </c>
      <c r="AA364" t="str">
        <f>IF(tbl_Customers[[#This Row],[total_eve_charge]]&lt;=15,"Low Charges",
IF(tbl_Customers[[#This Row],[total_eve_charge]]&lt;=20,"Medium Charges","High Charges"))</f>
        <v>Low Charges</v>
      </c>
      <c r="AB3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4" t="str">
        <f>IF(tbl_Customers[[#This Row],[number_vmail_messages]] = 0, "No Usage", IF(tbl_Customers[[#This Row],[number_vmail_messages]] &lt;= 20, "Low Usage", IF(tbl_Customers[[#This Row],[number_vmail_messages]] &lt;= 40, "Medium Usgae", "High Usage")))</f>
        <v>Medium Usgae</v>
      </c>
      <c r="AD364" t="str">
        <f>IF(tbl_Customers[[#This Row],[total_day_minutes]]&lt;=150,"Low Usage", IF(tbl_Customers[[#This Row],[total_day_minutes]]&lt;=200,"Medium Usage", IF(tbl_Customers[[#This Row],[total_day_minutes]]&lt;=250,"High Usage","Very High Usage")))</f>
        <v>High Usage</v>
      </c>
      <c r="AE364" t="str">
        <f>IF(tbl_Customers[[#This Row],[total_intl_calls]]&lt;=5,"Low Calls", IF(tbl_Customers[[#This Row],[total_intl_calls]]&lt;=10, "Medium Calls", "High Calls"))</f>
        <v>Low Calls</v>
      </c>
      <c r="AF3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64" s="36" t="str">
        <f>IF(tbl_Customers[[#This Row],[Churn_Risk_Score]]&gt;=10,"High Risk", IF(tbl_Customers[[#This Row],[Churn_Risk_Score]]&gt;=5,"Medium Risk","Low Risk"))</f>
        <v>Low Risk</v>
      </c>
    </row>
    <row r="365" spans="1:33" x14ac:dyDescent="0.35">
      <c r="A365">
        <v>364</v>
      </c>
      <c r="B365" t="s">
        <v>20</v>
      </c>
      <c r="C365">
        <v>100</v>
      </c>
      <c r="D365" t="s">
        <v>28</v>
      </c>
      <c r="E365" t="s">
        <v>22</v>
      </c>
      <c r="F365" t="s">
        <v>22</v>
      </c>
      <c r="G365">
        <v>0</v>
      </c>
      <c r="H365">
        <v>278</v>
      </c>
      <c r="I365">
        <v>76</v>
      </c>
      <c r="J365">
        <v>47.26</v>
      </c>
      <c r="K365">
        <v>176.7</v>
      </c>
      <c r="L365">
        <v>74</v>
      </c>
      <c r="M365">
        <v>15.02</v>
      </c>
      <c r="N365">
        <v>219.5</v>
      </c>
      <c r="O365">
        <v>126</v>
      </c>
      <c r="P365">
        <v>9.8800000000000008</v>
      </c>
      <c r="Q365">
        <v>8.3000000000000007</v>
      </c>
      <c r="R365">
        <v>4</v>
      </c>
      <c r="S365">
        <v>2.2400000000000002</v>
      </c>
      <c r="T365">
        <v>0</v>
      </c>
      <c r="U365" t="s">
        <v>23</v>
      </c>
      <c r="V365">
        <f>IF(tbl_Customers[[#This Row],[churn]] = "yes", 1, 0)</f>
        <v>1</v>
      </c>
      <c r="W365" t="str">
        <f>IF(tbl_Customers[[#This Row],[number_customer_service_calls]] &lt;= 1, "0-1 Calls", IF(tbl_Customers[[#This Row],[number_customer_service_calls]] &lt;= 3, "2-3 Calls", IF(tbl_Customers[[#This Row],[number_customer_service_calls]] &lt;=5, "4-5 Calls", "6+ Calls")))</f>
        <v>0-1 Calls</v>
      </c>
      <c r="X365" t="str">
        <f>IF(tbl_Customers[[#This Row],[account_length]] &lt;= 50, "0-50", IF(tbl_Customers[[#This Row],[account_length]] &lt;=100, "51-100", IF(tbl_Customers[[#This Row],[account_length]] &lt;= 150, "101-150", "151+")))</f>
        <v>51-100</v>
      </c>
      <c r="Y365" t="str">
        <f>IF(tbl_Customers[[#This Row],[total_intl_charge]] &lt;= 3, "Low Charges", "High Charges")</f>
        <v>Low Charges</v>
      </c>
      <c r="Z365" t="str">
        <f>IF(tbl_Customers[[#This Row],[total_eve_calls]]&lt;=80,"Low Calls",
IF(tbl_Customers[[#This Row],[total_eve_calls]]&lt;=120,"Medium Calls","High Calls"))</f>
        <v>Low Calls</v>
      </c>
      <c r="AA365" t="str">
        <f>IF(tbl_Customers[[#This Row],[total_eve_charge]]&lt;=15,"Low Charges",
IF(tbl_Customers[[#This Row],[total_eve_charge]]&lt;=20,"Medium Charges","High Charges"))</f>
        <v>Medium Charges</v>
      </c>
      <c r="AB3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5" t="str">
        <f>IF(tbl_Customers[[#This Row],[number_vmail_messages]] = 0, "No Usage", IF(tbl_Customers[[#This Row],[number_vmail_messages]] &lt;= 20, "Low Usage", IF(tbl_Customers[[#This Row],[number_vmail_messages]] &lt;= 40, "Medium Usgae", "High Usage")))</f>
        <v>No Usage</v>
      </c>
      <c r="AD365" t="str">
        <f>IF(tbl_Customers[[#This Row],[total_day_minutes]]&lt;=150,"Low Usage", IF(tbl_Customers[[#This Row],[total_day_minutes]]&lt;=200,"Medium Usage", IF(tbl_Customers[[#This Row],[total_day_minutes]]&lt;=250,"High Usage","Very High Usage")))</f>
        <v>Very High Usage</v>
      </c>
      <c r="AE365" t="str">
        <f>IF(tbl_Customers[[#This Row],[total_intl_calls]]&lt;=5,"Low Calls", IF(tbl_Customers[[#This Row],[total_intl_calls]]&lt;=10, "Medium Calls", "High Calls"))</f>
        <v>Low Calls</v>
      </c>
      <c r="AF3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5" s="36" t="str">
        <f>IF(tbl_Customers[[#This Row],[Churn_Risk_Score]]&gt;=10,"High Risk", IF(tbl_Customers[[#This Row],[Churn_Risk_Score]]&gt;=5,"Medium Risk","Low Risk"))</f>
        <v>Medium Risk</v>
      </c>
    </row>
    <row r="366" spans="1:33" x14ac:dyDescent="0.35">
      <c r="A366">
        <v>365</v>
      </c>
      <c r="B366" t="s">
        <v>44</v>
      </c>
      <c r="C366">
        <v>113</v>
      </c>
      <c r="D366" t="s">
        <v>28</v>
      </c>
      <c r="E366" t="s">
        <v>22</v>
      </c>
      <c r="F366" t="s">
        <v>22</v>
      </c>
      <c r="G366">
        <v>0</v>
      </c>
      <c r="H366">
        <v>155</v>
      </c>
      <c r="I366">
        <v>93</v>
      </c>
      <c r="J366">
        <v>26.35</v>
      </c>
      <c r="K366">
        <v>330.6</v>
      </c>
      <c r="L366">
        <v>106</v>
      </c>
      <c r="M366">
        <v>28.1</v>
      </c>
      <c r="N366">
        <v>189.4</v>
      </c>
      <c r="O366">
        <v>123</v>
      </c>
      <c r="P366">
        <v>8.52</v>
      </c>
      <c r="Q366">
        <v>13.5</v>
      </c>
      <c r="R366">
        <v>3</v>
      </c>
      <c r="S366">
        <v>3.65</v>
      </c>
      <c r="T366">
        <v>1</v>
      </c>
      <c r="U366" t="s">
        <v>22</v>
      </c>
      <c r="V366">
        <f>IF(tbl_Customers[[#This Row],[churn]] = "yes", 1, 0)</f>
        <v>0</v>
      </c>
      <c r="W366" t="str">
        <f>IF(tbl_Customers[[#This Row],[number_customer_service_calls]] &lt;= 1, "0-1 Calls", IF(tbl_Customers[[#This Row],[number_customer_service_calls]] &lt;= 3, "2-3 Calls", IF(tbl_Customers[[#This Row],[number_customer_service_calls]] &lt;=5, "4-5 Calls", "6+ Calls")))</f>
        <v>0-1 Calls</v>
      </c>
      <c r="X366" t="str">
        <f>IF(tbl_Customers[[#This Row],[account_length]] &lt;= 50, "0-50", IF(tbl_Customers[[#This Row],[account_length]] &lt;=100, "51-100", IF(tbl_Customers[[#This Row],[account_length]] &lt;= 150, "101-150", "151+")))</f>
        <v>101-150</v>
      </c>
      <c r="Y366" t="str">
        <f>IF(tbl_Customers[[#This Row],[total_intl_charge]] &lt;= 3, "Low Charges", "High Charges")</f>
        <v>High Charges</v>
      </c>
      <c r="Z366" t="str">
        <f>IF(tbl_Customers[[#This Row],[total_eve_calls]]&lt;=80,"Low Calls",
IF(tbl_Customers[[#This Row],[total_eve_calls]]&lt;=120,"Medium Calls","High Calls"))</f>
        <v>Medium Calls</v>
      </c>
      <c r="AA366" t="str">
        <f>IF(tbl_Customers[[#This Row],[total_eve_charge]]&lt;=15,"Low Charges",
IF(tbl_Customers[[#This Row],[total_eve_charge]]&lt;=20,"Medium Charges","High Charges"))</f>
        <v>High Charges</v>
      </c>
      <c r="AB3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6" t="str">
        <f>IF(tbl_Customers[[#This Row],[number_vmail_messages]] = 0, "No Usage", IF(tbl_Customers[[#This Row],[number_vmail_messages]] &lt;= 20, "Low Usage", IF(tbl_Customers[[#This Row],[number_vmail_messages]] &lt;= 40, "Medium Usgae", "High Usage")))</f>
        <v>No Usage</v>
      </c>
      <c r="AD366" t="str">
        <f>IF(tbl_Customers[[#This Row],[total_day_minutes]]&lt;=150,"Low Usage", IF(tbl_Customers[[#This Row],[total_day_minutes]]&lt;=200,"Medium Usage", IF(tbl_Customers[[#This Row],[total_day_minutes]]&lt;=250,"High Usage","Very High Usage")))</f>
        <v>Medium Usage</v>
      </c>
      <c r="AE366" t="str">
        <f>IF(tbl_Customers[[#This Row],[total_intl_calls]]&lt;=5,"Low Calls", IF(tbl_Customers[[#This Row],[total_intl_calls]]&lt;=10, "Medium Calls", "High Calls"))</f>
        <v>Low Calls</v>
      </c>
      <c r="AF3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6" s="36" t="str">
        <f>IF(tbl_Customers[[#This Row],[Churn_Risk_Score]]&gt;=10,"High Risk", IF(tbl_Customers[[#This Row],[Churn_Risk_Score]]&gt;=5,"Medium Risk","Low Risk"))</f>
        <v>Low Risk</v>
      </c>
    </row>
    <row r="367" spans="1:33" x14ac:dyDescent="0.35">
      <c r="A367">
        <v>366</v>
      </c>
      <c r="B367" t="s">
        <v>53</v>
      </c>
      <c r="C367">
        <v>81</v>
      </c>
      <c r="D367" t="s">
        <v>21</v>
      </c>
      <c r="E367" t="s">
        <v>22</v>
      </c>
      <c r="F367" t="s">
        <v>22</v>
      </c>
      <c r="G367">
        <v>0</v>
      </c>
      <c r="H367">
        <v>153.5</v>
      </c>
      <c r="I367">
        <v>99</v>
      </c>
      <c r="J367">
        <v>26.1</v>
      </c>
      <c r="K367">
        <v>197.6</v>
      </c>
      <c r="L367">
        <v>102</v>
      </c>
      <c r="M367">
        <v>16.8</v>
      </c>
      <c r="N367">
        <v>198.5</v>
      </c>
      <c r="O367">
        <v>86</v>
      </c>
      <c r="P367">
        <v>8.93</v>
      </c>
      <c r="Q367">
        <v>6.3</v>
      </c>
      <c r="R367">
        <v>2</v>
      </c>
      <c r="S367">
        <v>1.7</v>
      </c>
      <c r="T367">
        <v>2</v>
      </c>
      <c r="U367" t="s">
        <v>22</v>
      </c>
      <c r="V367">
        <f>IF(tbl_Customers[[#This Row],[churn]] = "yes", 1, 0)</f>
        <v>0</v>
      </c>
      <c r="W367" t="str">
        <f>IF(tbl_Customers[[#This Row],[number_customer_service_calls]] &lt;= 1, "0-1 Calls", IF(tbl_Customers[[#This Row],[number_customer_service_calls]] &lt;= 3, "2-3 Calls", IF(tbl_Customers[[#This Row],[number_customer_service_calls]] &lt;=5, "4-5 Calls", "6+ Calls")))</f>
        <v>2-3 Calls</v>
      </c>
      <c r="X367" t="str">
        <f>IF(tbl_Customers[[#This Row],[account_length]] &lt;= 50, "0-50", IF(tbl_Customers[[#This Row],[account_length]] &lt;=100, "51-100", IF(tbl_Customers[[#This Row],[account_length]] &lt;= 150, "101-150", "151+")))</f>
        <v>51-100</v>
      </c>
      <c r="Y367" t="str">
        <f>IF(tbl_Customers[[#This Row],[total_intl_charge]] &lt;= 3, "Low Charges", "High Charges")</f>
        <v>Low Charges</v>
      </c>
      <c r="Z367" t="str">
        <f>IF(tbl_Customers[[#This Row],[total_eve_calls]]&lt;=80,"Low Calls",
IF(tbl_Customers[[#This Row],[total_eve_calls]]&lt;=120,"Medium Calls","High Calls"))</f>
        <v>Medium Calls</v>
      </c>
      <c r="AA367" t="str">
        <f>IF(tbl_Customers[[#This Row],[total_eve_charge]]&lt;=15,"Low Charges",
IF(tbl_Customers[[#This Row],[total_eve_charge]]&lt;=20,"Medium Charges","High Charges"))</f>
        <v>Medium Charges</v>
      </c>
      <c r="AB3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67" t="str">
        <f>IF(tbl_Customers[[#This Row],[number_vmail_messages]] = 0, "No Usage", IF(tbl_Customers[[#This Row],[number_vmail_messages]] &lt;= 20, "Low Usage", IF(tbl_Customers[[#This Row],[number_vmail_messages]] &lt;= 40, "Medium Usgae", "High Usage")))</f>
        <v>No Usage</v>
      </c>
      <c r="AD367" t="str">
        <f>IF(tbl_Customers[[#This Row],[total_day_minutes]]&lt;=150,"Low Usage", IF(tbl_Customers[[#This Row],[total_day_minutes]]&lt;=200,"Medium Usage", IF(tbl_Customers[[#This Row],[total_day_minutes]]&lt;=250,"High Usage","Very High Usage")))</f>
        <v>Medium Usage</v>
      </c>
      <c r="AE367" t="str">
        <f>IF(tbl_Customers[[#This Row],[total_intl_calls]]&lt;=5,"Low Calls", IF(tbl_Customers[[#This Row],[total_intl_calls]]&lt;=10, "Medium Calls", "High Calls"))</f>
        <v>Low Calls</v>
      </c>
      <c r="AF3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7" s="36" t="str">
        <f>IF(tbl_Customers[[#This Row],[Churn_Risk_Score]]&gt;=10,"High Risk", IF(tbl_Customers[[#This Row],[Churn_Risk_Score]]&gt;=5,"Medium Risk","Low Risk"))</f>
        <v>Low Risk</v>
      </c>
    </row>
    <row r="368" spans="1:33" x14ac:dyDescent="0.35">
      <c r="A368">
        <v>367</v>
      </c>
      <c r="B368" t="s">
        <v>50</v>
      </c>
      <c r="C368">
        <v>135</v>
      </c>
      <c r="D368" t="s">
        <v>28</v>
      </c>
      <c r="E368" t="s">
        <v>22</v>
      </c>
      <c r="F368" t="s">
        <v>23</v>
      </c>
      <c r="G368">
        <v>27</v>
      </c>
      <c r="H368">
        <v>273.39999999999998</v>
      </c>
      <c r="I368">
        <v>141</v>
      </c>
      <c r="J368">
        <v>46.48</v>
      </c>
      <c r="K368">
        <v>154</v>
      </c>
      <c r="L368">
        <v>99</v>
      </c>
      <c r="M368">
        <v>13.09</v>
      </c>
      <c r="N368">
        <v>245.8</v>
      </c>
      <c r="O368">
        <v>112</v>
      </c>
      <c r="P368">
        <v>11.06</v>
      </c>
      <c r="Q368">
        <v>12.3</v>
      </c>
      <c r="R368">
        <v>6</v>
      </c>
      <c r="S368">
        <v>3.32</v>
      </c>
      <c r="T368">
        <v>1</v>
      </c>
      <c r="U368" t="s">
        <v>22</v>
      </c>
      <c r="V368">
        <f>IF(tbl_Customers[[#This Row],[churn]] = "yes", 1, 0)</f>
        <v>0</v>
      </c>
      <c r="W368" t="str">
        <f>IF(tbl_Customers[[#This Row],[number_customer_service_calls]] &lt;= 1, "0-1 Calls", IF(tbl_Customers[[#This Row],[number_customer_service_calls]] &lt;= 3, "2-3 Calls", IF(tbl_Customers[[#This Row],[number_customer_service_calls]] &lt;=5, "4-5 Calls", "6+ Calls")))</f>
        <v>0-1 Calls</v>
      </c>
      <c r="X368" t="str">
        <f>IF(tbl_Customers[[#This Row],[account_length]] &lt;= 50, "0-50", IF(tbl_Customers[[#This Row],[account_length]] &lt;=100, "51-100", IF(tbl_Customers[[#This Row],[account_length]] &lt;= 150, "101-150", "151+")))</f>
        <v>101-150</v>
      </c>
      <c r="Y368" t="str">
        <f>IF(tbl_Customers[[#This Row],[total_intl_charge]] &lt;= 3, "Low Charges", "High Charges")</f>
        <v>High Charges</v>
      </c>
      <c r="Z368" t="str">
        <f>IF(tbl_Customers[[#This Row],[total_eve_calls]]&lt;=80,"Low Calls",
IF(tbl_Customers[[#This Row],[total_eve_calls]]&lt;=120,"Medium Calls","High Calls"))</f>
        <v>Medium Calls</v>
      </c>
      <c r="AA368" t="str">
        <f>IF(tbl_Customers[[#This Row],[total_eve_charge]]&lt;=15,"Low Charges",
IF(tbl_Customers[[#This Row],[total_eve_charge]]&lt;=20,"Medium Charges","High Charges"))</f>
        <v>Low Charges</v>
      </c>
      <c r="AB3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8" t="str">
        <f>IF(tbl_Customers[[#This Row],[number_vmail_messages]] = 0, "No Usage", IF(tbl_Customers[[#This Row],[number_vmail_messages]] &lt;= 20, "Low Usage", IF(tbl_Customers[[#This Row],[number_vmail_messages]] &lt;= 40, "Medium Usgae", "High Usage")))</f>
        <v>Medium Usgae</v>
      </c>
      <c r="AD368" t="str">
        <f>IF(tbl_Customers[[#This Row],[total_day_minutes]]&lt;=150,"Low Usage", IF(tbl_Customers[[#This Row],[total_day_minutes]]&lt;=200,"Medium Usage", IF(tbl_Customers[[#This Row],[total_day_minutes]]&lt;=250,"High Usage","Very High Usage")))</f>
        <v>Very High Usage</v>
      </c>
      <c r="AE368" t="str">
        <f>IF(tbl_Customers[[#This Row],[total_intl_calls]]&lt;=5,"Low Calls", IF(tbl_Customers[[#This Row],[total_intl_calls]]&lt;=10, "Medium Calls", "High Calls"))</f>
        <v>Medium Calls</v>
      </c>
      <c r="AF3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8" s="36" t="str">
        <f>IF(tbl_Customers[[#This Row],[Churn_Risk_Score]]&gt;=10,"High Risk", IF(tbl_Customers[[#This Row],[Churn_Risk_Score]]&gt;=5,"Medium Risk","Low Risk"))</f>
        <v>Medium Risk</v>
      </c>
    </row>
    <row r="369" spans="1:33" x14ac:dyDescent="0.35">
      <c r="A369">
        <v>368</v>
      </c>
      <c r="B369" t="s">
        <v>40</v>
      </c>
      <c r="C369">
        <v>99</v>
      </c>
      <c r="D369" t="s">
        <v>25</v>
      </c>
      <c r="E369" t="s">
        <v>22</v>
      </c>
      <c r="F369" t="s">
        <v>22</v>
      </c>
      <c r="G369">
        <v>0</v>
      </c>
      <c r="H369">
        <v>155.30000000000001</v>
      </c>
      <c r="I369">
        <v>93</v>
      </c>
      <c r="J369">
        <v>26.4</v>
      </c>
      <c r="K369">
        <v>265.7</v>
      </c>
      <c r="L369">
        <v>95</v>
      </c>
      <c r="M369">
        <v>22.58</v>
      </c>
      <c r="N369">
        <v>145.69999999999999</v>
      </c>
      <c r="O369">
        <v>67</v>
      </c>
      <c r="P369">
        <v>6.56</v>
      </c>
      <c r="Q369">
        <v>12.4</v>
      </c>
      <c r="R369">
        <v>4</v>
      </c>
      <c r="S369">
        <v>3.35</v>
      </c>
      <c r="T369">
        <v>0</v>
      </c>
      <c r="U369" t="s">
        <v>22</v>
      </c>
      <c r="V369">
        <f>IF(tbl_Customers[[#This Row],[churn]] = "yes", 1, 0)</f>
        <v>0</v>
      </c>
      <c r="W369" t="str">
        <f>IF(tbl_Customers[[#This Row],[number_customer_service_calls]] &lt;= 1, "0-1 Calls", IF(tbl_Customers[[#This Row],[number_customer_service_calls]] &lt;= 3, "2-3 Calls", IF(tbl_Customers[[#This Row],[number_customer_service_calls]] &lt;=5, "4-5 Calls", "6+ Calls")))</f>
        <v>0-1 Calls</v>
      </c>
      <c r="X369" t="str">
        <f>IF(tbl_Customers[[#This Row],[account_length]] &lt;= 50, "0-50", IF(tbl_Customers[[#This Row],[account_length]] &lt;=100, "51-100", IF(tbl_Customers[[#This Row],[account_length]] &lt;= 150, "101-150", "151+")))</f>
        <v>51-100</v>
      </c>
      <c r="Y369" t="str">
        <f>IF(tbl_Customers[[#This Row],[total_intl_charge]] &lt;= 3, "Low Charges", "High Charges")</f>
        <v>High Charges</v>
      </c>
      <c r="Z369" t="str">
        <f>IF(tbl_Customers[[#This Row],[total_eve_calls]]&lt;=80,"Low Calls",
IF(tbl_Customers[[#This Row],[total_eve_calls]]&lt;=120,"Medium Calls","High Calls"))</f>
        <v>Medium Calls</v>
      </c>
      <c r="AA369" t="str">
        <f>IF(tbl_Customers[[#This Row],[total_eve_charge]]&lt;=15,"Low Charges",
IF(tbl_Customers[[#This Row],[total_eve_charge]]&lt;=20,"Medium Charges","High Charges"))</f>
        <v>High Charges</v>
      </c>
      <c r="AB3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 t="str">
        <f>IF(tbl_Customers[[#This Row],[number_vmail_messages]] = 0, "No Usage", IF(tbl_Customers[[#This Row],[number_vmail_messages]] &lt;= 20, "Low Usage", IF(tbl_Customers[[#This Row],[number_vmail_messages]] &lt;= 40, "Medium Usgae", "High Usage")))</f>
        <v>No Usage</v>
      </c>
      <c r="AD369" t="str">
        <f>IF(tbl_Customers[[#This Row],[total_day_minutes]]&lt;=150,"Low Usage", IF(tbl_Customers[[#This Row],[total_day_minutes]]&lt;=200,"Medium Usage", IF(tbl_Customers[[#This Row],[total_day_minutes]]&lt;=250,"High Usage","Very High Usage")))</f>
        <v>Medium Usage</v>
      </c>
      <c r="AE369" t="str">
        <f>IF(tbl_Customers[[#This Row],[total_intl_calls]]&lt;=5,"Low Calls", IF(tbl_Customers[[#This Row],[total_intl_calls]]&lt;=10, "Medium Calls", "High Calls"))</f>
        <v>Low Calls</v>
      </c>
      <c r="AF3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9" s="36" t="str">
        <f>IF(tbl_Customers[[#This Row],[Churn_Risk_Score]]&gt;=10,"High Risk", IF(tbl_Customers[[#This Row],[Churn_Risk_Score]]&gt;=5,"Medium Risk","Low Risk"))</f>
        <v>Low Risk</v>
      </c>
    </row>
    <row r="370" spans="1:33" x14ac:dyDescent="0.35">
      <c r="A370">
        <v>369</v>
      </c>
      <c r="B370" t="s">
        <v>29</v>
      </c>
      <c r="C370">
        <v>135</v>
      </c>
      <c r="D370" t="s">
        <v>28</v>
      </c>
      <c r="E370" t="s">
        <v>22</v>
      </c>
      <c r="F370" t="s">
        <v>22</v>
      </c>
      <c r="G370">
        <v>0</v>
      </c>
      <c r="H370">
        <v>246.8</v>
      </c>
      <c r="I370">
        <v>129</v>
      </c>
      <c r="J370">
        <v>41.96</v>
      </c>
      <c r="K370">
        <v>187.8</v>
      </c>
      <c r="L370">
        <v>121</v>
      </c>
      <c r="M370">
        <v>15.96</v>
      </c>
      <c r="N370">
        <v>154.5</v>
      </c>
      <c r="O370">
        <v>109</v>
      </c>
      <c r="P370">
        <v>6.95</v>
      </c>
      <c r="Q370">
        <v>12.6</v>
      </c>
      <c r="R370">
        <v>5</v>
      </c>
      <c r="S370">
        <v>3.4</v>
      </c>
      <c r="T370">
        <v>1</v>
      </c>
      <c r="U370" t="s">
        <v>22</v>
      </c>
      <c r="V370">
        <f>IF(tbl_Customers[[#This Row],[churn]] = "yes", 1, 0)</f>
        <v>0</v>
      </c>
      <c r="W370" t="str">
        <f>IF(tbl_Customers[[#This Row],[number_customer_service_calls]] &lt;= 1, "0-1 Calls", IF(tbl_Customers[[#This Row],[number_customer_service_calls]] &lt;= 3, "2-3 Calls", IF(tbl_Customers[[#This Row],[number_customer_service_calls]] &lt;=5, "4-5 Calls", "6+ Calls")))</f>
        <v>0-1 Calls</v>
      </c>
      <c r="X370" t="str">
        <f>IF(tbl_Customers[[#This Row],[account_length]] &lt;= 50, "0-50", IF(tbl_Customers[[#This Row],[account_length]] &lt;=100, "51-100", IF(tbl_Customers[[#This Row],[account_length]] &lt;= 150, "101-150", "151+")))</f>
        <v>101-150</v>
      </c>
      <c r="Y370" t="str">
        <f>IF(tbl_Customers[[#This Row],[total_intl_charge]] &lt;= 3, "Low Charges", "High Charges")</f>
        <v>High Charges</v>
      </c>
      <c r="Z370" t="str">
        <f>IF(tbl_Customers[[#This Row],[total_eve_calls]]&lt;=80,"Low Calls",
IF(tbl_Customers[[#This Row],[total_eve_calls]]&lt;=120,"Medium Calls","High Calls"))</f>
        <v>High Calls</v>
      </c>
      <c r="AA370" t="str">
        <f>IF(tbl_Customers[[#This Row],[total_eve_charge]]&lt;=15,"Low Charges",
IF(tbl_Customers[[#This Row],[total_eve_charge]]&lt;=20,"Medium Charges","High Charges"))</f>
        <v>Medium Charges</v>
      </c>
      <c r="AB3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0" t="str">
        <f>IF(tbl_Customers[[#This Row],[number_vmail_messages]] = 0, "No Usage", IF(tbl_Customers[[#This Row],[number_vmail_messages]] &lt;= 20, "Low Usage", IF(tbl_Customers[[#This Row],[number_vmail_messages]] &lt;= 40, "Medium Usgae", "High Usage")))</f>
        <v>No Usage</v>
      </c>
      <c r="AD370" t="str">
        <f>IF(tbl_Customers[[#This Row],[total_day_minutes]]&lt;=150,"Low Usage", IF(tbl_Customers[[#This Row],[total_day_minutes]]&lt;=200,"Medium Usage", IF(tbl_Customers[[#This Row],[total_day_minutes]]&lt;=250,"High Usage","Very High Usage")))</f>
        <v>High Usage</v>
      </c>
      <c r="AE370" t="str">
        <f>IF(tbl_Customers[[#This Row],[total_intl_calls]]&lt;=5,"Low Calls", IF(tbl_Customers[[#This Row],[total_intl_calls]]&lt;=10, "Medium Calls", "High Calls"))</f>
        <v>Low Calls</v>
      </c>
      <c r="AF3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0" s="36" t="str">
        <f>IF(tbl_Customers[[#This Row],[Churn_Risk_Score]]&gt;=10,"High Risk", IF(tbl_Customers[[#This Row],[Churn_Risk_Score]]&gt;=5,"Medium Risk","Low Risk"))</f>
        <v>Low Risk</v>
      </c>
    </row>
    <row r="371" spans="1:33" x14ac:dyDescent="0.35">
      <c r="A371">
        <v>370</v>
      </c>
      <c r="B371" t="s">
        <v>51</v>
      </c>
      <c r="C371">
        <v>85</v>
      </c>
      <c r="D371" t="s">
        <v>25</v>
      </c>
      <c r="E371" t="s">
        <v>23</v>
      </c>
      <c r="F371" t="s">
        <v>22</v>
      </c>
      <c r="G371">
        <v>0</v>
      </c>
      <c r="H371">
        <v>165.4</v>
      </c>
      <c r="I371">
        <v>107</v>
      </c>
      <c r="J371">
        <v>28.12</v>
      </c>
      <c r="K371">
        <v>196</v>
      </c>
      <c r="L371">
        <v>126</v>
      </c>
      <c r="M371">
        <v>16.66</v>
      </c>
      <c r="N371">
        <v>349.2</v>
      </c>
      <c r="O371">
        <v>110</v>
      </c>
      <c r="P371">
        <v>15.71</v>
      </c>
      <c r="Q371">
        <v>9.6</v>
      </c>
      <c r="R371">
        <v>7</v>
      </c>
      <c r="S371">
        <v>2.59</v>
      </c>
      <c r="T371">
        <v>2</v>
      </c>
      <c r="U371" t="s">
        <v>22</v>
      </c>
      <c r="V371">
        <f>IF(tbl_Customers[[#This Row],[churn]] = "yes", 1, 0)</f>
        <v>0</v>
      </c>
      <c r="W371" t="str">
        <f>IF(tbl_Customers[[#This Row],[number_customer_service_calls]] &lt;= 1, "0-1 Calls", IF(tbl_Customers[[#This Row],[number_customer_service_calls]] &lt;= 3, "2-3 Calls", IF(tbl_Customers[[#This Row],[number_customer_service_calls]] &lt;=5, "4-5 Calls", "6+ Calls")))</f>
        <v>2-3 Calls</v>
      </c>
      <c r="X371" t="str">
        <f>IF(tbl_Customers[[#This Row],[account_length]] &lt;= 50, "0-50", IF(tbl_Customers[[#This Row],[account_length]] &lt;=100, "51-100", IF(tbl_Customers[[#This Row],[account_length]] &lt;= 150, "101-150", "151+")))</f>
        <v>51-100</v>
      </c>
      <c r="Y371" t="str">
        <f>IF(tbl_Customers[[#This Row],[total_intl_charge]] &lt;= 3, "Low Charges", "High Charges")</f>
        <v>Low Charges</v>
      </c>
      <c r="Z371" t="str">
        <f>IF(tbl_Customers[[#This Row],[total_eve_calls]]&lt;=80,"Low Calls",
IF(tbl_Customers[[#This Row],[total_eve_calls]]&lt;=120,"Medium Calls","High Calls"))</f>
        <v>High Calls</v>
      </c>
      <c r="AA371" t="str">
        <f>IF(tbl_Customers[[#This Row],[total_eve_charge]]&lt;=15,"Low Charges",
IF(tbl_Customers[[#This Row],[total_eve_charge]]&lt;=20,"Medium Charges","High Charges"))</f>
        <v>Medium Charges</v>
      </c>
      <c r="AB3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1" t="str">
        <f>IF(tbl_Customers[[#This Row],[number_vmail_messages]] = 0, "No Usage", IF(tbl_Customers[[#This Row],[number_vmail_messages]] &lt;= 20, "Low Usage", IF(tbl_Customers[[#This Row],[number_vmail_messages]] &lt;= 40, "Medium Usgae", "High Usage")))</f>
        <v>No Usage</v>
      </c>
      <c r="AD371" t="str">
        <f>IF(tbl_Customers[[#This Row],[total_day_minutes]]&lt;=150,"Low Usage", IF(tbl_Customers[[#This Row],[total_day_minutes]]&lt;=200,"Medium Usage", IF(tbl_Customers[[#This Row],[total_day_minutes]]&lt;=250,"High Usage","Very High Usage")))</f>
        <v>Medium Usage</v>
      </c>
      <c r="AE371" t="str">
        <f>IF(tbl_Customers[[#This Row],[total_intl_calls]]&lt;=5,"Low Calls", IF(tbl_Customers[[#This Row],[total_intl_calls]]&lt;=10, "Medium Calls", "High Calls"))</f>
        <v>Medium Calls</v>
      </c>
      <c r="AF3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1" s="36" t="str">
        <f>IF(tbl_Customers[[#This Row],[Churn_Risk_Score]]&gt;=10,"High Risk", IF(tbl_Customers[[#This Row],[Churn_Risk_Score]]&gt;=5,"Medium Risk","Low Risk"))</f>
        <v>Low Risk</v>
      </c>
    </row>
    <row r="372" spans="1:33" x14ac:dyDescent="0.35">
      <c r="A372">
        <v>371</v>
      </c>
      <c r="B372" t="s">
        <v>39</v>
      </c>
      <c r="C372">
        <v>88</v>
      </c>
      <c r="D372" t="s">
        <v>28</v>
      </c>
      <c r="E372" t="s">
        <v>22</v>
      </c>
      <c r="F372" t="s">
        <v>22</v>
      </c>
      <c r="G372">
        <v>0</v>
      </c>
      <c r="H372">
        <v>138.30000000000001</v>
      </c>
      <c r="I372">
        <v>116</v>
      </c>
      <c r="J372">
        <v>23.51</v>
      </c>
      <c r="K372">
        <v>236</v>
      </c>
      <c r="L372">
        <v>138</v>
      </c>
      <c r="M372">
        <v>20.059999999999999</v>
      </c>
      <c r="N372">
        <v>179.1</v>
      </c>
      <c r="O372">
        <v>110</v>
      </c>
      <c r="P372">
        <v>8.06</v>
      </c>
      <c r="Q372">
        <v>9.6</v>
      </c>
      <c r="R372">
        <v>4</v>
      </c>
      <c r="S372">
        <v>2.59</v>
      </c>
      <c r="T372">
        <v>3</v>
      </c>
      <c r="U372" t="s">
        <v>22</v>
      </c>
      <c r="V372">
        <f>IF(tbl_Customers[[#This Row],[churn]] = "yes", 1, 0)</f>
        <v>0</v>
      </c>
      <c r="W372" t="str">
        <f>IF(tbl_Customers[[#This Row],[number_customer_service_calls]] &lt;= 1, "0-1 Calls", IF(tbl_Customers[[#This Row],[number_customer_service_calls]] &lt;= 3, "2-3 Calls", IF(tbl_Customers[[#This Row],[number_customer_service_calls]] &lt;=5, "4-5 Calls", "6+ Calls")))</f>
        <v>2-3 Calls</v>
      </c>
      <c r="X372" t="str">
        <f>IF(tbl_Customers[[#This Row],[account_length]] &lt;= 50, "0-50", IF(tbl_Customers[[#This Row],[account_length]] &lt;=100, "51-100", IF(tbl_Customers[[#This Row],[account_length]] &lt;= 150, "101-150", "151+")))</f>
        <v>51-100</v>
      </c>
      <c r="Y372" t="str">
        <f>IF(tbl_Customers[[#This Row],[total_intl_charge]] &lt;= 3, "Low Charges", "High Charges")</f>
        <v>Low Charges</v>
      </c>
      <c r="Z372" t="str">
        <f>IF(tbl_Customers[[#This Row],[total_eve_calls]]&lt;=80,"Low Calls",
IF(tbl_Customers[[#This Row],[total_eve_calls]]&lt;=120,"Medium Calls","High Calls"))</f>
        <v>High Calls</v>
      </c>
      <c r="AA372" t="str">
        <f>IF(tbl_Customers[[#This Row],[total_eve_charge]]&lt;=15,"Low Charges",
IF(tbl_Customers[[#This Row],[total_eve_charge]]&lt;=20,"Medium Charges","High Charges"))</f>
        <v>High Charges</v>
      </c>
      <c r="AB3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2" t="str">
        <f>IF(tbl_Customers[[#This Row],[number_vmail_messages]] = 0, "No Usage", IF(tbl_Customers[[#This Row],[number_vmail_messages]] &lt;= 20, "Low Usage", IF(tbl_Customers[[#This Row],[number_vmail_messages]] &lt;= 40, "Medium Usgae", "High Usage")))</f>
        <v>No Usage</v>
      </c>
      <c r="AD372" t="str">
        <f>IF(tbl_Customers[[#This Row],[total_day_minutes]]&lt;=150,"Low Usage", IF(tbl_Customers[[#This Row],[total_day_minutes]]&lt;=200,"Medium Usage", IF(tbl_Customers[[#This Row],[total_day_minutes]]&lt;=250,"High Usage","Very High Usage")))</f>
        <v>Low Usage</v>
      </c>
      <c r="AE372" t="str">
        <f>IF(tbl_Customers[[#This Row],[total_intl_calls]]&lt;=5,"Low Calls", IF(tbl_Customers[[#This Row],[total_intl_calls]]&lt;=10, "Medium Calls", "High Calls"))</f>
        <v>Low Calls</v>
      </c>
      <c r="AF3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2" s="36" t="str">
        <f>IF(tbl_Customers[[#This Row],[Churn_Risk_Score]]&gt;=10,"High Risk", IF(tbl_Customers[[#This Row],[Churn_Risk_Score]]&gt;=5,"Medium Risk","Low Risk"))</f>
        <v>Low Risk</v>
      </c>
    </row>
    <row r="373" spans="1:33" x14ac:dyDescent="0.35">
      <c r="A373">
        <v>372</v>
      </c>
      <c r="B373" t="s">
        <v>61</v>
      </c>
      <c r="C373">
        <v>55</v>
      </c>
      <c r="D373" t="s">
        <v>28</v>
      </c>
      <c r="E373" t="s">
        <v>22</v>
      </c>
      <c r="F373" t="s">
        <v>22</v>
      </c>
      <c r="G373">
        <v>0</v>
      </c>
      <c r="H373">
        <v>286.7</v>
      </c>
      <c r="I373">
        <v>100</v>
      </c>
      <c r="J373">
        <v>48.74</v>
      </c>
      <c r="K373">
        <v>134.4</v>
      </c>
      <c r="L373">
        <v>121</v>
      </c>
      <c r="M373">
        <v>11.42</v>
      </c>
      <c r="N373">
        <v>192.9</v>
      </c>
      <c r="O373">
        <v>122</v>
      </c>
      <c r="P373">
        <v>8.68</v>
      </c>
      <c r="Q373">
        <v>6.9</v>
      </c>
      <c r="R373">
        <v>5</v>
      </c>
      <c r="S373">
        <v>1.86</v>
      </c>
      <c r="T373">
        <v>2</v>
      </c>
      <c r="U373" t="s">
        <v>22</v>
      </c>
      <c r="V373">
        <f>IF(tbl_Customers[[#This Row],[churn]] = "yes", 1, 0)</f>
        <v>0</v>
      </c>
      <c r="W373" t="str">
        <f>IF(tbl_Customers[[#This Row],[number_customer_service_calls]] &lt;= 1, "0-1 Calls", IF(tbl_Customers[[#This Row],[number_customer_service_calls]] &lt;= 3, "2-3 Calls", IF(tbl_Customers[[#This Row],[number_customer_service_calls]] &lt;=5, "4-5 Calls", "6+ Calls")))</f>
        <v>2-3 Calls</v>
      </c>
      <c r="X373" t="str">
        <f>IF(tbl_Customers[[#This Row],[account_length]] &lt;= 50, "0-50", IF(tbl_Customers[[#This Row],[account_length]] &lt;=100, "51-100", IF(tbl_Customers[[#This Row],[account_length]] &lt;= 150, "101-150", "151+")))</f>
        <v>51-100</v>
      </c>
      <c r="Y373" t="str">
        <f>IF(tbl_Customers[[#This Row],[total_intl_charge]] &lt;= 3, "Low Charges", "High Charges")</f>
        <v>Low Charges</v>
      </c>
      <c r="Z373" t="str">
        <f>IF(tbl_Customers[[#This Row],[total_eve_calls]]&lt;=80,"Low Calls",
IF(tbl_Customers[[#This Row],[total_eve_calls]]&lt;=120,"Medium Calls","High Calls"))</f>
        <v>High Calls</v>
      </c>
      <c r="AA373" t="str">
        <f>IF(tbl_Customers[[#This Row],[total_eve_charge]]&lt;=15,"Low Charges",
IF(tbl_Customers[[#This Row],[total_eve_charge]]&lt;=20,"Medium Charges","High Charges"))</f>
        <v>Low Charges</v>
      </c>
      <c r="AB3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3" t="str">
        <f>IF(tbl_Customers[[#This Row],[number_vmail_messages]] = 0, "No Usage", IF(tbl_Customers[[#This Row],[number_vmail_messages]] &lt;= 20, "Low Usage", IF(tbl_Customers[[#This Row],[number_vmail_messages]] &lt;= 40, "Medium Usgae", "High Usage")))</f>
        <v>No Usage</v>
      </c>
      <c r="AD373" t="str">
        <f>IF(tbl_Customers[[#This Row],[total_day_minutes]]&lt;=150,"Low Usage", IF(tbl_Customers[[#This Row],[total_day_minutes]]&lt;=200,"Medium Usage", IF(tbl_Customers[[#This Row],[total_day_minutes]]&lt;=250,"High Usage","Very High Usage")))</f>
        <v>Very High Usage</v>
      </c>
      <c r="AE373" t="str">
        <f>IF(tbl_Customers[[#This Row],[total_intl_calls]]&lt;=5,"Low Calls", IF(tbl_Customers[[#This Row],[total_intl_calls]]&lt;=10, "Medium Calls", "High Calls"))</f>
        <v>Low Calls</v>
      </c>
      <c r="AF3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3" s="36" t="str">
        <f>IF(tbl_Customers[[#This Row],[Churn_Risk_Score]]&gt;=10,"High Risk", IF(tbl_Customers[[#This Row],[Churn_Risk_Score]]&gt;=5,"Medium Risk","Low Risk"))</f>
        <v>Medium Risk</v>
      </c>
    </row>
    <row r="374" spans="1:33" x14ac:dyDescent="0.35">
      <c r="A374">
        <v>373</v>
      </c>
      <c r="B374" t="s">
        <v>37</v>
      </c>
      <c r="C374">
        <v>79</v>
      </c>
      <c r="D374" t="s">
        <v>28</v>
      </c>
      <c r="E374" t="s">
        <v>22</v>
      </c>
      <c r="F374" t="s">
        <v>23</v>
      </c>
      <c r="G374">
        <v>21</v>
      </c>
      <c r="H374">
        <v>264.3</v>
      </c>
      <c r="I374">
        <v>79</v>
      </c>
      <c r="J374">
        <v>44.93</v>
      </c>
      <c r="K374">
        <v>202.8</v>
      </c>
      <c r="L374">
        <v>118</v>
      </c>
      <c r="M374">
        <v>17.239999999999998</v>
      </c>
      <c r="N374">
        <v>173.4</v>
      </c>
      <c r="O374">
        <v>92</v>
      </c>
      <c r="P374">
        <v>7.8</v>
      </c>
      <c r="Q374">
        <v>6.3</v>
      </c>
      <c r="R374">
        <v>3</v>
      </c>
      <c r="S374">
        <v>1.7</v>
      </c>
      <c r="T374">
        <v>4</v>
      </c>
      <c r="U374" t="s">
        <v>22</v>
      </c>
      <c r="V374">
        <f>IF(tbl_Customers[[#This Row],[churn]] = "yes", 1, 0)</f>
        <v>0</v>
      </c>
      <c r="W374" t="str">
        <f>IF(tbl_Customers[[#This Row],[number_customer_service_calls]] &lt;= 1, "0-1 Calls", IF(tbl_Customers[[#This Row],[number_customer_service_calls]] &lt;= 3, "2-3 Calls", IF(tbl_Customers[[#This Row],[number_customer_service_calls]] &lt;=5, "4-5 Calls", "6+ Calls")))</f>
        <v>4-5 Calls</v>
      </c>
      <c r="X374" t="str">
        <f>IF(tbl_Customers[[#This Row],[account_length]] &lt;= 50, "0-50", IF(tbl_Customers[[#This Row],[account_length]] &lt;=100, "51-100", IF(tbl_Customers[[#This Row],[account_length]] &lt;= 150, "101-150", "151+")))</f>
        <v>51-100</v>
      </c>
      <c r="Y374" t="str">
        <f>IF(tbl_Customers[[#This Row],[total_intl_charge]] &lt;= 3, "Low Charges", "High Charges")</f>
        <v>Low Charges</v>
      </c>
      <c r="Z374" t="str">
        <f>IF(tbl_Customers[[#This Row],[total_eve_calls]]&lt;=80,"Low Calls",
IF(tbl_Customers[[#This Row],[total_eve_calls]]&lt;=120,"Medium Calls","High Calls"))</f>
        <v>Medium Calls</v>
      </c>
      <c r="AA374" t="str">
        <f>IF(tbl_Customers[[#This Row],[total_eve_charge]]&lt;=15,"Low Charges",
IF(tbl_Customers[[#This Row],[total_eve_charge]]&lt;=20,"Medium Charges","High Charges"))</f>
        <v>Medium Charges</v>
      </c>
      <c r="AB3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4" t="str">
        <f>IF(tbl_Customers[[#This Row],[number_vmail_messages]] = 0, "No Usage", IF(tbl_Customers[[#This Row],[number_vmail_messages]] &lt;= 20, "Low Usage", IF(tbl_Customers[[#This Row],[number_vmail_messages]] &lt;= 40, "Medium Usgae", "High Usage")))</f>
        <v>Medium Usgae</v>
      </c>
      <c r="AD374" t="str">
        <f>IF(tbl_Customers[[#This Row],[total_day_minutes]]&lt;=150,"Low Usage", IF(tbl_Customers[[#This Row],[total_day_minutes]]&lt;=200,"Medium Usage", IF(tbl_Customers[[#This Row],[total_day_minutes]]&lt;=250,"High Usage","Very High Usage")))</f>
        <v>Very High Usage</v>
      </c>
      <c r="AE374" t="str">
        <f>IF(tbl_Customers[[#This Row],[total_intl_calls]]&lt;=5,"Low Calls", IF(tbl_Customers[[#This Row],[total_intl_calls]]&lt;=10, "Medium Calls", "High Calls"))</f>
        <v>Low Calls</v>
      </c>
      <c r="AF3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4" s="36" t="str">
        <f>IF(tbl_Customers[[#This Row],[Churn_Risk_Score]]&gt;=10,"High Risk", IF(tbl_Customers[[#This Row],[Churn_Risk_Score]]&gt;=5,"Medium Risk","Low Risk"))</f>
        <v>Medium Risk</v>
      </c>
    </row>
    <row r="375" spans="1:33" x14ac:dyDescent="0.35">
      <c r="A375">
        <v>374</v>
      </c>
      <c r="B375" t="s">
        <v>68</v>
      </c>
      <c r="C375">
        <v>85</v>
      </c>
      <c r="D375" t="s">
        <v>25</v>
      </c>
      <c r="E375" t="s">
        <v>22</v>
      </c>
      <c r="F375" t="s">
        <v>22</v>
      </c>
      <c r="G375">
        <v>0</v>
      </c>
      <c r="H375">
        <v>127.9</v>
      </c>
      <c r="I375">
        <v>107</v>
      </c>
      <c r="J375">
        <v>21.74</v>
      </c>
      <c r="K375">
        <v>271.2</v>
      </c>
      <c r="L375">
        <v>124</v>
      </c>
      <c r="M375">
        <v>23.05</v>
      </c>
      <c r="N375">
        <v>202.2</v>
      </c>
      <c r="O375">
        <v>76</v>
      </c>
      <c r="P375">
        <v>9.1</v>
      </c>
      <c r="Q375">
        <v>12.5</v>
      </c>
      <c r="R375">
        <v>5</v>
      </c>
      <c r="S375">
        <v>3.38</v>
      </c>
      <c r="T375">
        <v>0</v>
      </c>
      <c r="U375" t="s">
        <v>22</v>
      </c>
      <c r="V375">
        <f>IF(tbl_Customers[[#This Row],[churn]] = "yes", 1, 0)</f>
        <v>0</v>
      </c>
      <c r="W375" t="str">
        <f>IF(tbl_Customers[[#This Row],[number_customer_service_calls]] &lt;= 1, "0-1 Calls", IF(tbl_Customers[[#This Row],[number_customer_service_calls]] &lt;= 3, "2-3 Calls", IF(tbl_Customers[[#This Row],[number_customer_service_calls]] &lt;=5, "4-5 Calls", "6+ Calls")))</f>
        <v>0-1 Calls</v>
      </c>
      <c r="X375" t="str">
        <f>IF(tbl_Customers[[#This Row],[account_length]] &lt;= 50, "0-50", IF(tbl_Customers[[#This Row],[account_length]] &lt;=100, "51-100", IF(tbl_Customers[[#This Row],[account_length]] &lt;= 150, "101-150", "151+")))</f>
        <v>51-100</v>
      </c>
      <c r="Y375" t="str">
        <f>IF(tbl_Customers[[#This Row],[total_intl_charge]] &lt;= 3, "Low Charges", "High Charges")</f>
        <v>High Charges</v>
      </c>
      <c r="Z375" t="str">
        <f>IF(tbl_Customers[[#This Row],[total_eve_calls]]&lt;=80,"Low Calls",
IF(tbl_Customers[[#This Row],[total_eve_calls]]&lt;=120,"Medium Calls","High Calls"))</f>
        <v>High Calls</v>
      </c>
      <c r="AA375" t="str">
        <f>IF(tbl_Customers[[#This Row],[total_eve_charge]]&lt;=15,"Low Charges",
IF(tbl_Customers[[#This Row],[total_eve_charge]]&lt;=20,"Medium Charges","High Charges"))</f>
        <v>High Charges</v>
      </c>
      <c r="AB3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5" t="str">
        <f>IF(tbl_Customers[[#This Row],[number_vmail_messages]] = 0, "No Usage", IF(tbl_Customers[[#This Row],[number_vmail_messages]] &lt;= 20, "Low Usage", IF(tbl_Customers[[#This Row],[number_vmail_messages]] &lt;= 40, "Medium Usgae", "High Usage")))</f>
        <v>No Usage</v>
      </c>
      <c r="AD375" t="str">
        <f>IF(tbl_Customers[[#This Row],[total_day_minutes]]&lt;=150,"Low Usage", IF(tbl_Customers[[#This Row],[total_day_minutes]]&lt;=200,"Medium Usage", IF(tbl_Customers[[#This Row],[total_day_minutes]]&lt;=250,"High Usage","Very High Usage")))</f>
        <v>Low Usage</v>
      </c>
      <c r="AE375" t="str">
        <f>IF(tbl_Customers[[#This Row],[total_intl_calls]]&lt;=5,"Low Calls", IF(tbl_Customers[[#This Row],[total_intl_calls]]&lt;=10, "Medium Calls", "High Calls"))</f>
        <v>Low Calls</v>
      </c>
      <c r="AF3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5" s="36" t="str">
        <f>IF(tbl_Customers[[#This Row],[Churn_Risk_Score]]&gt;=10,"High Risk", IF(tbl_Customers[[#This Row],[Churn_Risk_Score]]&gt;=5,"Medium Risk","Low Risk"))</f>
        <v>Low Risk</v>
      </c>
    </row>
    <row r="376" spans="1:33" x14ac:dyDescent="0.35">
      <c r="A376">
        <v>375</v>
      </c>
      <c r="B376" t="s">
        <v>70</v>
      </c>
      <c r="C376">
        <v>86</v>
      </c>
      <c r="D376" t="s">
        <v>25</v>
      </c>
      <c r="E376" t="s">
        <v>22</v>
      </c>
      <c r="F376" t="s">
        <v>23</v>
      </c>
      <c r="G376">
        <v>23</v>
      </c>
      <c r="H376">
        <v>225.5</v>
      </c>
      <c r="I376">
        <v>107</v>
      </c>
      <c r="J376">
        <v>38.340000000000003</v>
      </c>
      <c r="K376">
        <v>246.3</v>
      </c>
      <c r="L376">
        <v>105</v>
      </c>
      <c r="M376">
        <v>20.94</v>
      </c>
      <c r="N376">
        <v>245.7</v>
      </c>
      <c r="O376">
        <v>81</v>
      </c>
      <c r="P376">
        <v>11.06</v>
      </c>
      <c r="Q376">
        <v>9.8000000000000007</v>
      </c>
      <c r="R376">
        <v>2</v>
      </c>
      <c r="S376">
        <v>2.65</v>
      </c>
      <c r="T376">
        <v>0</v>
      </c>
      <c r="U376" t="s">
        <v>22</v>
      </c>
      <c r="V376">
        <f>IF(tbl_Customers[[#This Row],[churn]] = "yes", 1, 0)</f>
        <v>0</v>
      </c>
      <c r="W376" t="str">
        <f>IF(tbl_Customers[[#This Row],[number_customer_service_calls]] &lt;= 1, "0-1 Calls", IF(tbl_Customers[[#This Row],[number_customer_service_calls]] &lt;= 3, "2-3 Calls", IF(tbl_Customers[[#This Row],[number_customer_service_calls]] &lt;=5, "4-5 Calls", "6+ Calls")))</f>
        <v>0-1 Calls</v>
      </c>
      <c r="X376" t="str">
        <f>IF(tbl_Customers[[#This Row],[account_length]] &lt;= 50, "0-50", IF(tbl_Customers[[#This Row],[account_length]] &lt;=100, "51-100", IF(tbl_Customers[[#This Row],[account_length]] &lt;= 150, "101-150", "151+")))</f>
        <v>51-100</v>
      </c>
      <c r="Y376" t="str">
        <f>IF(tbl_Customers[[#This Row],[total_intl_charge]] &lt;= 3, "Low Charges", "High Charges")</f>
        <v>Low Charges</v>
      </c>
      <c r="Z376" t="str">
        <f>IF(tbl_Customers[[#This Row],[total_eve_calls]]&lt;=80,"Low Calls",
IF(tbl_Customers[[#This Row],[total_eve_calls]]&lt;=120,"Medium Calls","High Calls"))</f>
        <v>Medium Calls</v>
      </c>
      <c r="AA376" t="str">
        <f>IF(tbl_Customers[[#This Row],[total_eve_charge]]&lt;=15,"Low Charges",
IF(tbl_Customers[[#This Row],[total_eve_charge]]&lt;=20,"Medium Charges","High Charges"))</f>
        <v>High Charges</v>
      </c>
      <c r="AB3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6" t="str">
        <f>IF(tbl_Customers[[#This Row],[number_vmail_messages]] = 0, "No Usage", IF(tbl_Customers[[#This Row],[number_vmail_messages]] &lt;= 20, "Low Usage", IF(tbl_Customers[[#This Row],[number_vmail_messages]] &lt;= 40, "Medium Usgae", "High Usage")))</f>
        <v>Medium Usgae</v>
      </c>
      <c r="AD376" t="str">
        <f>IF(tbl_Customers[[#This Row],[total_day_minutes]]&lt;=150,"Low Usage", IF(tbl_Customers[[#This Row],[total_day_minutes]]&lt;=200,"Medium Usage", IF(tbl_Customers[[#This Row],[total_day_minutes]]&lt;=250,"High Usage","Very High Usage")))</f>
        <v>High Usage</v>
      </c>
      <c r="AE376" t="str">
        <f>IF(tbl_Customers[[#This Row],[total_intl_calls]]&lt;=5,"Low Calls", IF(tbl_Customers[[#This Row],[total_intl_calls]]&lt;=10, "Medium Calls", "High Calls"))</f>
        <v>Low Calls</v>
      </c>
      <c r="AF3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6" s="36" t="str">
        <f>IF(tbl_Customers[[#This Row],[Churn_Risk_Score]]&gt;=10,"High Risk", IF(tbl_Customers[[#This Row],[Churn_Risk_Score]]&gt;=5,"Medium Risk","Low Risk"))</f>
        <v>Low Risk</v>
      </c>
    </row>
    <row r="377" spans="1:33" x14ac:dyDescent="0.35">
      <c r="A377">
        <v>376</v>
      </c>
      <c r="B377" t="s">
        <v>57</v>
      </c>
      <c r="C377">
        <v>91</v>
      </c>
      <c r="D377" t="s">
        <v>28</v>
      </c>
      <c r="E377" t="s">
        <v>22</v>
      </c>
      <c r="F377" t="s">
        <v>22</v>
      </c>
      <c r="G377">
        <v>0</v>
      </c>
      <c r="H377">
        <v>149</v>
      </c>
      <c r="I377">
        <v>115</v>
      </c>
      <c r="J377">
        <v>25.33</v>
      </c>
      <c r="K377">
        <v>245.3</v>
      </c>
      <c r="L377">
        <v>105</v>
      </c>
      <c r="M377">
        <v>20.85</v>
      </c>
      <c r="N377">
        <v>260</v>
      </c>
      <c r="O377">
        <v>94</v>
      </c>
      <c r="P377">
        <v>11.7</v>
      </c>
      <c r="Q377">
        <v>8.3000000000000007</v>
      </c>
      <c r="R377">
        <v>3</v>
      </c>
      <c r="S377">
        <v>2.2400000000000002</v>
      </c>
      <c r="T377">
        <v>0</v>
      </c>
      <c r="U377" t="s">
        <v>22</v>
      </c>
      <c r="V377">
        <f>IF(tbl_Customers[[#This Row],[churn]] = "yes", 1, 0)</f>
        <v>0</v>
      </c>
      <c r="W377" t="str">
        <f>IF(tbl_Customers[[#This Row],[number_customer_service_calls]] &lt;= 1, "0-1 Calls", IF(tbl_Customers[[#This Row],[number_customer_service_calls]] &lt;= 3, "2-3 Calls", IF(tbl_Customers[[#This Row],[number_customer_service_calls]] &lt;=5, "4-5 Calls", "6+ Calls")))</f>
        <v>0-1 Calls</v>
      </c>
      <c r="X377" t="str">
        <f>IF(tbl_Customers[[#This Row],[account_length]] &lt;= 50, "0-50", IF(tbl_Customers[[#This Row],[account_length]] &lt;=100, "51-100", IF(tbl_Customers[[#This Row],[account_length]] &lt;= 150, "101-150", "151+")))</f>
        <v>51-100</v>
      </c>
      <c r="Y377" t="str">
        <f>IF(tbl_Customers[[#This Row],[total_intl_charge]] &lt;= 3, "Low Charges", "High Charges")</f>
        <v>Low Charges</v>
      </c>
      <c r="Z377" t="str">
        <f>IF(tbl_Customers[[#This Row],[total_eve_calls]]&lt;=80,"Low Calls",
IF(tbl_Customers[[#This Row],[total_eve_calls]]&lt;=120,"Medium Calls","High Calls"))</f>
        <v>Medium Calls</v>
      </c>
      <c r="AA377" t="str">
        <f>IF(tbl_Customers[[#This Row],[total_eve_charge]]&lt;=15,"Low Charges",
IF(tbl_Customers[[#This Row],[total_eve_charge]]&lt;=20,"Medium Charges","High Charges"))</f>
        <v>High Charges</v>
      </c>
      <c r="AB3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7" t="str">
        <f>IF(tbl_Customers[[#This Row],[number_vmail_messages]] = 0, "No Usage", IF(tbl_Customers[[#This Row],[number_vmail_messages]] &lt;= 20, "Low Usage", IF(tbl_Customers[[#This Row],[number_vmail_messages]] &lt;= 40, "Medium Usgae", "High Usage")))</f>
        <v>No Usage</v>
      </c>
      <c r="AD377" t="str">
        <f>IF(tbl_Customers[[#This Row],[total_day_minutes]]&lt;=150,"Low Usage", IF(tbl_Customers[[#This Row],[total_day_minutes]]&lt;=200,"Medium Usage", IF(tbl_Customers[[#This Row],[total_day_minutes]]&lt;=250,"High Usage","Very High Usage")))</f>
        <v>Low Usage</v>
      </c>
      <c r="AE377" t="str">
        <f>IF(tbl_Customers[[#This Row],[total_intl_calls]]&lt;=5,"Low Calls", IF(tbl_Customers[[#This Row],[total_intl_calls]]&lt;=10, "Medium Calls", "High Calls"))</f>
        <v>Low Calls</v>
      </c>
      <c r="AF3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7" s="36" t="str">
        <f>IF(tbl_Customers[[#This Row],[Churn_Risk_Score]]&gt;=10,"High Risk", IF(tbl_Customers[[#This Row],[Churn_Risk_Score]]&gt;=5,"Medium Risk","Low Risk"))</f>
        <v>Low Risk</v>
      </c>
    </row>
    <row r="378" spans="1:33" x14ac:dyDescent="0.35">
      <c r="A378">
        <v>377</v>
      </c>
      <c r="B378" t="s">
        <v>30</v>
      </c>
      <c r="C378">
        <v>149</v>
      </c>
      <c r="D378" t="s">
        <v>21</v>
      </c>
      <c r="E378" t="s">
        <v>22</v>
      </c>
      <c r="F378" t="s">
        <v>23</v>
      </c>
      <c r="G378">
        <v>20</v>
      </c>
      <c r="H378">
        <v>198.9</v>
      </c>
      <c r="I378">
        <v>77</v>
      </c>
      <c r="J378">
        <v>33.81</v>
      </c>
      <c r="K378">
        <v>274</v>
      </c>
      <c r="L378">
        <v>88</v>
      </c>
      <c r="M378">
        <v>23.29</v>
      </c>
      <c r="N378">
        <v>190.7</v>
      </c>
      <c r="O378">
        <v>76</v>
      </c>
      <c r="P378">
        <v>8.58</v>
      </c>
      <c r="Q378">
        <v>14.3</v>
      </c>
      <c r="R378">
        <v>9</v>
      </c>
      <c r="S378">
        <v>3.86</v>
      </c>
      <c r="T378">
        <v>1</v>
      </c>
      <c r="U378" t="s">
        <v>22</v>
      </c>
      <c r="V378">
        <f>IF(tbl_Customers[[#This Row],[churn]] = "yes", 1, 0)</f>
        <v>0</v>
      </c>
      <c r="W378" t="str">
        <f>IF(tbl_Customers[[#This Row],[number_customer_service_calls]] &lt;= 1, "0-1 Calls", IF(tbl_Customers[[#This Row],[number_customer_service_calls]] &lt;= 3, "2-3 Calls", IF(tbl_Customers[[#This Row],[number_customer_service_calls]] &lt;=5, "4-5 Calls", "6+ Calls")))</f>
        <v>0-1 Calls</v>
      </c>
      <c r="X378" t="str">
        <f>IF(tbl_Customers[[#This Row],[account_length]] &lt;= 50, "0-50", IF(tbl_Customers[[#This Row],[account_length]] &lt;=100, "51-100", IF(tbl_Customers[[#This Row],[account_length]] &lt;= 150, "101-150", "151+")))</f>
        <v>101-150</v>
      </c>
      <c r="Y378" t="str">
        <f>IF(tbl_Customers[[#This Row],[total_intl_charge]] &lt;= 3, "Low Charges", "High Charges")</f>
        <v>High Charges</v>
      </c>
      <c r="Z378" t="str">
        <f>IF(tbl_Customers[[#This Row],[total_eve_calls]]&lt;=80,"Low Calls",
IF(tbl_Customers[[#This Row],[total_eve_calls]]&lt;=120,"Medium Calls","High Calls"))</f>
        <v>Medium Calls</v>
      </c>
      <c r="AA378" t="str">
        <f>IF(tbl_Customers[[#This Row],[total_eve_charge]]&lt;=15,"Low Charges",
IF(tbl_Customers[[#This Row],[total_eve_charge]]&lt;=20,"Medium Charges","High Charges"))</f>
        <v>High Charges</v>
      </c>
      <c r="AB3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8" t="str">
        <f>IF(tbl_Customers[[#This Row],[number_vmail_messages]] = 0, "No Usage", IF(tbl_Customers[[#This Row],[number_vmail_messages]] &lt;= 20, "Low Usage", IF(tbl_Customers[[#This Row],[number_vmail_messages]] &lt;= 40, "Medium Usgae", "High Usage")))</f>
        <v>Low Usage</v>
      </c>
      <c r="AD378" t="str">
        <f>IF(tbl_Customers[[#This Row],[total_day_minutes]]&lt;=150,"Low Usage", IF(tbl_Customers[[#This Row],[total_day_minutes]]&lt;=200,"Medium Usage", IF(tbl_Customers[[#This Row],[total_day_minutes]]&lt;=250,"High Usage","Very High Usage")))</f>
        <v>Medium Usage</v>
      </c>
      <c r="AE378" t="str">
        <f>IF(tbl_Customers[[#This Row],[total_intl_calls]]&lt;=5,"Low Calls", IF(tbl_Customers[[#This Row],[total_intl_calls]]&lt;=10, "Medium Calls", "High Calls"))</f>
        <v>Medium Calls</v>
      </c>
      <c r="AF3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8" s="36" t="str">
        <f>IF(tbl_Customers[[#This Row],[Churn_Risk_Score]]&gt;=10,"High Risk", IF(tbl_Customers[[#This Row],[Churn_Risk_Score]]&gt;=5,"Medium Risk","Low Risk"))</f>
        <v>Low Risk</v>
      </c>
    </row>
    <row r="379" spans="1:33" x14ac:dyDescent="0.35">
      <c r="A379">
        <v>378</v>
      </c>
      <c r="B379" t="s">
        <v>20</v>
      </c>
      <c r="C379">
        <v>97</v>
      </c>
      <c r="D379" t="s">
        <v>25</v>
      </c>
      <c r="E379" t="s">
        <v>22</v>
      </c>
      <c r="F379" t="s">
        <v>22</v>
      </c>
      <c r="G379">
        <v>0</v>
      </c>
      <c r="H379">
        <v>256.39999999999998</v>
      </c>
      <c r="I379">
        <v>125</v>
      </c>
      <c r="J379">
        <v>43.59</v>
      </c>
      <c r="K379">
        <v>273.89999999999998</v>
      </c>
      <c r="L379">
        <v>100</v>
      </c>
      <c r="M379">
        <v>23.28</v>
      </c>
      <c r="N379">
        <v>222.7</v>
      </c>
      <c r="O379">
        <v>101</v>
      </c>
      <c r="P379">
        <v>10.02</v>
      </c>
      <c r="Q379">
        <v>11.1</v>
      </c>
      <c r="R379">
        <v>1</v>
      </c>
      <c r="S379">
        <v>3</v>
      </c>
      <c r="T379">
        <v>1</v>
      </c>
      <c r="U379" t="s">
        <v>23</v>
      </c>
      <c r="V379">
        <f>IF(tbl_Customers[[#This Row],[churn]] = "yes", 1, 0)</f>
        <v>1</v>
      </c>
      <c r="W379" t="str">
        <f>IF(tbl_Customers[[#This Row],[number_customer_service_calls]] &lt;= 1, "0-1 Calls", IF(tbl_Customers[[#This Row],[number_customer_service_calls]] &lt;= 3, "2-3 Calls", IF(tbl_Customers[[#This Row],[number_customer_service_calls]] &lt;=5, "4-5 Calls", "6+ Calls")))</f>
        <v>0-1 Calls</v>
      </c>
      <c r="X379" t="str">
        <f>IF(tbl_Customers[[#This Row],[account_length]] &lt;= 50, "0-50", IF(tbl_Customers[[#This Row],[account_length]] &lt;=100, "51-100", IF(tbl_Customers[[#This Row],[account_length]] &lt;= 150, "101-150", "151+")))</f>
        <v>51-100</v>
      </c>
      <c r="Y379" t="str">
        <f>IF(tbl_Customers[[#This Row],[total_intl_charge]] &lt;= 3, "Low Charges", "High Charges")</f>
        <v>Low Charges</v>
      </c>
      <c r="Z379" t="str">
        <f>IF(tbl_Customers[[#This Row],[total_eve_calls]]&lt;=80,"Low Calls",
IF(tbl_Customers[[#This Row],[total_eve_calls]]&lt;=120,"Medium Calls","High Calls"))</f>
        <v>Medium Calls</v>
      </c>
      <c r="AA379" t="str">
        <f>IF(tbl_Customers[[#This Row],[total_eve_charge]]&lt;=15,"Low Charges",
IF(tbl_Customers[[#This Row],[total_eve_charge]]&lt;=20,"Medium Charges","High Charges"))</f>
        <v>High Charges</v>
      </c>
      <c r="AB3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9" t="str">
        <f>IF(tbl_Customers[[#This Row],[number_vmail_messages]] = 0, "No Usage", IF(tbl_Customers[[#This Row],[number_vmail_messages]] &lt;= 20, "Low Usage", IF(tbl_Customers[[#This Row],[number_vmail_messages]] &lt;= 40, "Medium Usgae", "High Usage")))</f>
        <v>No Usage</v>
      </c>
      <c r="AD379" t="str">
        <f>IF(tbl_Customers[[#This Row],[total_day_minutes]]&lt;=150,"Low Usage", IF(tbl_Customers[[#This Row],[total_day_minutes]]&lt;=200,"Medium Usage", IF(tbl_Customers[[#This Row],[total_day_minutes]]&lt;=250,"High Usage","Very High Usage")))</f>
        <v>Very High Usage</v>
      </c>
      <c r="AE379" t="str">
        <f>IF(tbl_Customers[[#This Row],[total_intl_calls]]&lt;=5,"Low Calls", IF(tbl_Customers[[#This Row],[total_intl_calls]]&lt;=10, "Medium Calls", "High Calls"))</f>
        <v>Low Calls</v>
      </c>
      <c r="AF3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9" s="36" t="str">
        <f>IF(tbl_Customers[[#This Row],[Churn_Risk_Score]]&gt;=10,"High Risk", IF(tbl_Customers[[#This Row],[Churn_Risk_Score]]&gt;=5,"Medium Risk","Low Risk"))</f>
        <v>Medium Risk</v>
      </c>
    </row>
    <row r="380" spans="1:33" x14ac:dyDescent="0.35">
      <c r="A380">
        <v>379</v>
      </c>
      <c r="B380" t="s">
        <v>27</v>
      </c>
      <c r="C380">
        <v>88</v>
      </c>
      <c r="D380" t="s">
        <v>21</v>
      </c>
      <c r="E380" t="s">
        <v>22</v>
      </c>
      <c r="F380" t="s">
        <v>22</v>
      </c>
      <c r="G380">
        <v>0</v>
      </c>
      <c r="H380">
        <v>264.8</v>
      </c>
      <c r="I380">
        <v>124</v>
      </c>
      <c r="J380">
        <v>45.02</v>
      </c>
      <c r="K380">
        <v>245.4</v>
      </c>
      <c r="L380">
        <v>112</v>
      </c>
      <c r="M380">
        <v>20.86</v>
      </c>
      <c r="N380">
        <v>160.5</v>
      </c>
      <c r="O380">
        <v>115</v>
      </c>
      <c r="P380">
        <v>7.22</v>
      </c>
      <c r="Q380">
        <v>14.8</v>
      </c>
      <c r="R380">
        <v>2</v>
      </c>
      <c r="S380">
        <v>4</v>
      </c>
      <c r="T380">
        <v>1</v>
      </c>
      <c r="U380" t="s">
        <v>23</v>
      </c>
      <c r="V380">
        <f>IF(tbl_Customers[[#This Row],[churn]] = "yes", 1, 0)</f>
        <v>1</v>
      </c>
      <c r="W380" t="str">
        <f>IF(tbl_Customers[[#This Row],[number_customer_service_calls]] &lt;= 1, "0-1 Calls", IF(tbl_Customers[[#This Row],[number_customer_service_calls]] &lt;= 3, "2-3 Calls", IF(tbl_Customers[[#This Row],[number_customer_service_calls]] &lt;=5, "4-5 Calls", "6+ Calls")))</f>
        <v>0-1 Calls</v>
      </c>
      <c r="X380" t="str">
        <f>IF(tbl_Customers[[#This Row],[account_length]] &lt;= 50, "0-50", IF(tbl_Customers[[#This Row],[account_length]] &lt;=100, "51-100", IF(tbl_Customers[[#This Row],[account_length]] &lt;= 150, "101-150", "151+")))</f>
        <v>51-100</v>
      </c>
      <c r="Y380" t="str">
        <f>IF(tbl_Customers[[#This Row],[total_intl_charge]] &lt;= 3, "Low Charges", "High Charges")</f>
        <v>High Charges</v>
      </c>
      <c r="Z380" t="str">
        <f>IF(tbl_Customers[[#This Row],[total_eve_calls]]&lt;=80,"Low Calls",
IF(tbl_Customers[[#This Row],[total_eve_calls]]&lt;=120,"Medium Calls","High Calls"))</f>
        <v>Medium Calls</v>
      </c>
      <c r="AA380" t="str">
        <f>IF(tbl_Customers[[#This Row],[total_eve_charge]]&lt;=15,"Low Charges",
IF(tbl_Customers[[#This Row],[total_eve_charge]]&lt;=20,"Medium Charges","High Charges"))</f>
        <v>High Charges</v>
      </c>
      <c r="AB3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0" t="str">
        <f>IF(tbl_Customers[[#This Row],[number_vmail_messages]] = 0, "No Usage", IF(tbl_Customers[[#This Row],[number_vmail_messages]] &lt;= 20, "Low Usage", IF(tbl_Customers[[#This Row],[number_vmail_messages]] &lt;= 40, "Medium Usgae", "High Usage")))</f>
        <v>No Usage</v>
      </c>
      <c r="AD380" t="str">
        <f>IF(tbl_Customers[[#This Row],[total_day_minutes]]&lt;=150,"Low Usage", IF(tbl_Customers[[#This Row],[total_day_minutes]]&lt;=200,"Medium Usage", IF(tbl_Customers[[#This Row],[total_day_minutes]]&lt;=250,"High Usage","Very High Usage")))</f>
        <v>Very High Usage</v>
      </c>
      <c r="AE380" t="str">
        <f>IF(tbl_Customers[[#This Row],[total_intl_calls]]&lt;=5,"Low Calls", IF(tbl_Customers[[#This Row],[total_intl_calls]]&lt;=10, "Medium Calls", "High Calls"))</f>
        <v>Low Calls</v>
      </c>
      <c r="AF3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80" s="36" t="str">
        <f>IF(tbl_Customers[[#This Row],[Churn_Risk_Score]]&gt;=10,"High Risk", IF(tbl_Customers[[#This Row],[Churn_Risk_Score]]&gt;=5,"Medium Risk","Low Risk"))</f>
        <v>Medium Risk</v>
      </c>
    </row>
    <row r="381" spans="1:33" x14ac:dyDescent="0.35">
      <c r="A381">
        <v>380</v>
      </c>
      <c r="B381" t="s">
        <v>42</v>
      </c>
      <c r="C381">
        <v>60</v>
      </c>
      <c r="D381" t="s">
        <v>21</v>
      </c>
      <c r="E381" t="s">
        <v>22</v>
      </c>
      <c r="F381" t="s">
        <v>22</v>
      </c>
      <c r="G381">
        <v>0</v>
      </c>
      <c r="H381">
        <v>98.2</v>
      </c>
      <c r="I381">
        <v>88</v>
      </c>
      <c r="J381">
        <v>16.690000000000001</v>
      </c>
      <c r="K381">
        <v>180.5</v>
      </c>
      <c r="L381">
        <v>69</v>
      </c>
      <c r="M381">
        <v>15.34</v>
      </c>
      <c r="N381">
        <v>223.6</v>
      </c>
      <c r="O381">
        <v>69</v>
      </c>
      <c r="P381">
        <v>10.06</v>
      </c>
      <c r="Q381">
        <v>9.3000000000000007</v>
      </c>
      <c r="R381">
        <v>2</v>
      </c>
      <c r="S381">
        <v>2.5099999999999998</v>
      </c>
      <c r="T381">
        <v>2</v>
      </c>
      <c r="U381" t="s">
        <v>22</v>
      </c>
      <c r="V381">
        <f>IF(tbl_Customers[[#This Row],[churn]] = "yes", 1, 0)</f>
        <v>0</v>
      </c>
      <c r="W381" t="str">
        <f>IF(tbl_Customers[[#This Row],[number_customer_service_calls]] &lt;= 1, "0-1 Calls", IF(tbl_Customers[[#This Row],[number_customer_service_calls]] &lt;= 3, "2-3 Calls", IF(tbl_Customers[[#This Row],[number_customer_service_calls]] &lt;=5, "4-5 Calls", "6+ Calls")))</f>
        <v>2-3 Calls</v>
      </c>
      <c r="X381" t="str">
        <f>IF(tbl_Customers[[#This Row],[account_length]] &lt;= 50, "0-50", IF(tbl_Customers[[#This Row],[account_length]] &lt;=100, "51-100", IF(tbl_Customers[[#This Row],[account_length]] &lt;= 150, "101-150", "151+")))</f>
        <v>51-100</v>
      </c>
      <c r="Y381" t="str">
        <f>IF(tbl_Customers[[#This Row],[total_intl_charge]] &lt;= 3, "Low Charges", "High Charges")</f>
        <v>Low Charges</v>
      </c>
      <c r="Z381" t="str">
        <f>IF(tbl_Customers[[#This Row],[total_eve_calls]]&lt;=80,"Low Calls",
IF(tbl_Customers[[#This Row],[total_eve_calls]]&lt;=120,"Medium Calls","High Calls"))</f>
        <v>Low Calls</v>
      </c>
      <c r="AA381" t="str">
        <f>IF(tbl_Customers[[#This Row],[total_eve_charge]]&lt;=15,"Low Charges",
IF(tbl_Customers[[#This Row],[total_eve_charge]]&lt;=20,"Medium Charges","High Charges"))</f>
        <v>Medium Charges</v>
      </c>
      <c r="AB3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1" t="str">
        <f>IF(tbl_Customers[[#This Row],[number_vmail_messages]] = 0, "No Usage", IF(tbl_Customers[[#This Row],[number_vmail_messages]] &lt;= 20, "Low Usage", IF(tbl_Customers[[#This Row],[number_vmail_messages]] &lt;= 40, "Medium Usgae", "High Usage")))</f>
        <v>No Usage</v>
      </c>
      <c r="AD381" t="str">
        <f>IF(tbl_Customers[[#This Row],[total_day_minutes]]&lt;=150,"Low Usage", IF(tbl_Customers[[#This Row],[total_day_minutes]]&lt;=200,"Medium Usage", IF(tbl_Customers[[#This Row],[total_day_minutes]]&lt;=250,"High Usage","Very High Usage")))</f>
        <v>Low Usage</v>
      </c>
      <c r="AE381" t="str">
        <f>IF(tbl_Customers[[#This Row],[total_intl_calls]]&lt;=5,"Low Calls", IF(tbl_Customers[[#This Row],[total_intl_calls]]&lt;=10, "Medium Calls", "High Calls"))</f>
        <v>Low Calls</v>
      </c>
      <c r="AF3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1" s="36" t="str">
        <f>IF(tbl_Customers[[#This Row],[Churn_Risk_Score]]&gt;=10,"High Risk", IF(tbl_Customers[[#This Row],[Churn_Risk_Score]]&gt;=5,"Medium Risk","Low Risk"))</f>
        <v>Low Risk</v>
      </c>
    </row>
    <row r="382" spans="1:33" x14ac:dyDescent="0.35">
      <c r="A382">
        <v>381</v>
      </c>
      <c r="B382" t="s">
        <v>65</v>
      </c>
      <c r="C382">
        <v>54</v>
      </c>
      <c r="D382" t="s">
        <v>25</v>
      </c>
      <c r="E382" t="s">
        <v>22</v>
      </c>
      <c r="F382" t="s">
        <v>22</v>
      </c>
      <c r="G382">
        <v>0</v>
      </c>
      <c r="H382">
        <v>159.80000000000001</v>
      </c>
      <c r="I382">
        <v>99</v>
      </c>
      <c r="J382">
        <v>27.17</v>
      </c>
      <c r="K382">
        <v>264</v>
      </c>
      <c r="L382">
        <v>64</v>
      </c>
      <c r="M382">
        <v>22.44</v>
      </c>
      <c r="N382">
        <v>115.7</v>
      </c>
      <c r="O382">
        <v>70</v>
      </c>
      <c r="P382">
        <v>5.21</v>
      </c>
      <c r="Q382">
        <v>9.6999999999999993</v>
      </c>
      <c r="R382">
        <v>7</v>
      </c>
      <c r="S382">
        <v>2.62</v>
      </c>
      <c r="T382">
        <v>2</v>
      </c>
      <c r="U382" t="s">
        <v>22</v>
      </c>
      <c r="V382">
        <f>IF(tbl_Customers[[#This Row],[churn]] = "yes", 1, 0)</f>
        <v>0</v>
      </c>
      <c r="W382" t="str">
        <f>IF(tbl_Customers[[#This Row],[number_customer_service_calls]] &lt;= 1, "0-1 Calls", IF(tbl_Customers[[#This Row],[number_customer_service_calls]] &lt;= 3, "2-3 Calls", IF(tbl_Customers[[#This Row],[number_customer_service_calls]] &lt;=5, "4-5 Calls", "6+ Calls")))</f>
        <v>2-3 Calls</v>
      </c>
      <c r="X382" t="str">
        <f>IF(tbl_Customers[[#This Row],[account_length]] &lt;= 50, "0-50", IF(tbl_Customers[[#This Row],[account_length]] &lt;=100, "51-100", IF(tbl_Customers[[#This Row],[account_length]] &lt;= 150, "101-150", "151+")))</f>
        <v>51-100</v>
      </c>
      <c r="Y382" t="str">
        <f>IF(tbl_Customers[[#This Row],[total_intl_charge]] &lt;= 3, "Low Charges", "High Charges")</f>
        <v>Low Charges</v>
      </c>
      <c r="Z382" t="str">
        <f>IF(tbl_Customers[[#This Row],[total_eve_calls]]&lt;=80,"Low Calls",
IF(tbl_Customers[[#This Row],[total_eve_calls]]&lt;=120,"Medium Calls","High Calls"))</f>
        <v>Low Calls</v>
      </c>
      <c r="AA382" t="str">
        <f>IF(tbl_Customers[[#This Row],[total_eve_charge]]&lt;=15,"Low Charges",
IF(tbl_Customers[[#This Row],[total_eve_charge]]&lt;=20,"Medium Charges","High Charges"))</f>
        <v>High Charges</v>
      </c>
      <c r="AB3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2" t="str">
        <f>IF(tbl_Customers[[#This Row],[number_vmail_messages]] = 0, "No Usage", IF(tbl_Customers[[#This Row],[number_vmail_messages]] &lt;= 20, "Low Usage", IF(tbl_Customers[[#This Row],[number_vmail_messages]] &lt;= 40, "Medium Usgae", "High Usage")))</f>
        <v>No Usage</v>
      </c>
      <c r="AD382" t="str">
        <f>IF(tbl_Customers[[#This Row],[total_day_minutes]]&lt;=150,"Low Usage", IF(tbl_Customers[[#This Row],[total_day_minutes]]&lt;=200,"Medium Usage", IF(tbl_Customers[[#This Row],[total_day_minutes]]&lt;=250,"High Usage","Very High Usage")))</f>
        <v>Medium Usage</v>
      </c>
      <c r="AE382" t="str">
        <f>IF(tbl_Customers[[#This Row],[total_intl_calls]]&lt;=5,"Low Calls", IF(tbl_Customers[[#This Row],[total_intl_calls]]&lt;=10, "Medium Calls", "High Calls"))</f>
        <v>Medium Calls</v>
      </c>
      <c r="AF3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2" s="36" t="str">
        <f>IF(tbl_Customers[[#This Row],[Churn_Risk_Score]]&gt;=10,"High Risk", IF(tbl_Customers[[#This Row],[Churn_Risk_Score]]&gt;=5,"Medium Risk","Low Risk"))</f>
        <v>Low Risk</v>
      </c>
    </row>
    <row r="383" spans="1:33" x14ac:dyDescent="0.35">
      <c r="A383">
        <v>382</v>
      </c>
      <c r="B383" t="s">
        <v>59</v>
      </c>
      <c r="C383">
        <v>109</v>
      </c>
      <c r="D383" t="s">
        <v>21</v>
      </c>
      <c r="E383" t="s">
        <v>22</v>
      </c>
      <c r="F383" t="s">
        <v>22</v>
      </c>
      <c r="G383">
        <v>0</v>
      </c>
      <c r="H383">
        <v>184</v>
      </c>
      <c r="I383">
        <v>120</v>
      </c>
      <c r="J383">
        <v>31.28</v>
      </c>
      <c r="K383">
        <v>120.4</v>
      </c>
      <c r="L383">
        <v>119</v>
      </c>
      <c r="M383">
        <v>10.23</v>
      </c>
      <c r="N383">
        <v>153.69999999999999</v>
      </c>
      <c r="O383">
        <v>86</v>
      </c>
      <c r="P383">
        <v>6.92</v>
      </c>
      <c r="Q383">
        <v>11</v>
      </c>
      <c r="R383">
        <v>3</v>
      </c>
      <c r="S383">
        <v>2.97</v>
      </c>
      <c r="T383">
        <v>0</v>
      </c>
      <c r="U383" t="s">
        <v>22</v>
      </c>
      <c r="V383">
        <f>IF(tbl_Customers[[#This Row],[churn]] = "yes", 1, 0)</f>
        <v>0</v>
      </c>
      <c r="W383" t="str">
        <f>IF(tbl_Customers[[#This Row],[number_customer_service_calls]] &lt;= 1, "0-1 Calls", IF(tbl_Customers[[#This Row],[number_customer_service_calls]] &lt;= 3, "2-3 Calls", IF(tbl_Customers[[#This Row],[number_customer_service_calls]] &lt;=5, "4-5 Calls", "6+ Calls")))</f>
        <v>0-1 Calls</v>
      </c>
      <c r="X383" t="str">
        <f>IF(tbl_Customers[[#This Row],[account_length]] &lt;= 50, "0-50", IF(tbl_Customers[[#This Row],[account_length]] &lt;=100, "51-100", IF(tbl_Customers[[#This Row],[account_length]] &lt;= 150, "101-150", "151+")))</f>
        <v>101-150</v>
      </c>
      <c r="Y383" t="str">
        <f>IF(tbl_Customers[[#This Row],[total_intl_charge]] &lt;= 3, "Low Charges", "High Charges")</f>
        <v>Low Charges</v>
      </c>
      <c r="Z383" t="str">
        <f>IF(tbl_Customers[[#This Row],[total_eve_calls]]&lt;=80,"Low Calls",
IF(tbl_Customers[[#This Row],[total_eve_calls]]&lt;=120,"Medium Calls","High Calls"))</f>
        <v>Medium Calls</v>
      </c>
      <c r="AA383" t="str">
        <f>IF(tbl_Customers[[#This Row],[total_eve_charge]]&lt;=15,"Low Charges",
IF(tbl_Customers[[#This Row],[total_eve_charge]]&lt;=20,"Medium Charges","High Charges"))</f>
        <v>Low Charges</v>
      </c>
      <c r="AB3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3" t="str">
        <f>IF(tbl_Customers[[#This Row],[number_vmail_messages]] = 0, "No Usage", IF(tbl_Customers[[#This Row],[number_vmail_messages]] &lt;= 20, "Low Usage", IF(tbl_Customers[[#This Row],[number_vmail_messages]] &lt;= 40, "Medium Usgae", "High Usage")))</f>
        <v>No Usage</v>
      </c>
      <c r="AD383" t="str">
        <f>IF(tbl_Customers[[#This Row],[total_day_minutes]]&lt;=150,"Low Usage", IF(tbl_Customers[[#This Row],[total_day_minutes]]&lt;=200,"Medium Usage", IF(tbl_Customers[[#This Row],[total_day_minutes]]&lt;=250,"High Usage","Very High Usage")))</f>
        <v>Medium Usage</v>
      </c>
      <c r="AE383" t="str">
        <f>IF(tbl_Customers[[#This Row],[total_intl_calls]]&lt;=5,"Low Calls", IF(tbl_Customers[[#This Row],[total_intl_calls]]&lt;=10, "Medium Calls", "High Calls"))</f>
        <v>Low Calls</v>
      </c>
      <c r="AF3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3" s="36" t="str">
        <f>IF(tbl_Customers[[#This Row],[Churn_Risk_Score]]&gt;=10,"High Risk", IF(tbl_Customers[[#This Row],[Churn_Risk_Score]]&gt;=5,"Medium Risk","Low Risk"))</f>
        <v>Low Risk</v>
      </c>
    </row>
    <row r="384" spans="1:33" x14ac:dyDescent="0.35">
      <c r="A384">
        <v>383</v>
      </c>
      <c r="B384" t="s">
        <v>55</v>
      </c>
      <c r="C384">
        <v>90</v>
      </c>
      <c r="D384" t="s">
        <v>21</v>
      </c>
      <c r="E384" t="s">
        <v>22</v>
      </c>
      <c r="F384" t="s">
        <v>22</v>
      </c>
      <c r="G384">
        <v>0</v>
      </c>
      <c r="H384">
        <v>261.8</v>
      </c>
      <c r="I384">
        <v>128</v>
      </c>
      <c r="J384">
        <v>44.51</v>
      </c>
      <c r="K384">
        <v>220.6</v>
      </c>
      <c r="L384">
        <v>104</v>
      </c>
      <c r="M384">
        <v>18.75</v>
      </c>
      <c r="N384">
        <v>136.6</v>
      </c>
      <c r="O384">
        <v>91</v>
      </c>
      <c r="P384">
        <v>6.15</v>
      </c>
      <c r="Q384">
        <v>9.6</v>
      </c>
      <c r="R384">
        <v>5</v>
      </c>
      <c r="S384">
        <v>2.59</v>
      </c>
      <c r="T384">
        <v>1</v>
      </c>
      <c r="U384" t="s">
        <v>22</v>
      </c>
      <c r="V384">
        <f>IF(tbl_Customers[[#This Row],[churn]] = "yes", 1, 0)</f>
        <v>0</v>
      </c>
      <c r="W384" t="str">
        <f>IF(tbl_Customers[[#This Row],[number_customer_service_calls]] &lt;= 1, "0-1 Calls", IF(tbl_Customers[[#This Row],[number_customer_service_calls]] &lt;= 3, "2-3 Calls", IF(tbl_Customers[[#This Row],[number_customer_service_calls]] &lt;=5, "4-5 Calls", "6+ Calls")))</f>
        <v>0-1 Calls</v>
      </c>
      <c r="X384" t="str">
        <f>IF(tbl_Customers[[#This Row],[account_length]] &lt;= 50, "0-50", IF(tbl_Customers[[#This Row],[account_length]] &lt;=100, "51-100", IF(tbl_Customers[[#This Row],[account_length]] &lt;= 150, "101-150", "151+")))</f>
        <v>51-100</v>
      </c>
      <c r="Y384" t="str">
        <f>IF(tbl_Customers[[#This Row],[total_intl_charge]] &lt;= 3, "Low Charges", "High Charges")</f>
        <v>Low Charges</v>
      </c>
      <c r="Z384" t="str">
        <f>IF(tbl_Customers[[#This Row],[total_eve_calls]]&lt;=80,"Low Calls",
IF(tbl_Customers[[#This Row],[total_eve_calls]]&lt;=120,"Medium Calls","High Calls"))</f>
        <v>Medium Calls</v>
      </c>
      <c r="AA384" t="str">
        <f>IF(tbl_Customers[[#This Row],[total_eve_charge]]&lt;=15,"Low Charges",
IF(tbl_Customers[[#This Row],[total_eve_charge]]&lt;=20,"Medium Charges","High Charges"))</f>
        <v>Medium Charges</v>
      </c>
      <c r="AB3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4" t="str">
        <f>IF(tbl_Customers[[#This Row],[number_vmail_messages]] = 0, "No Usage", IF(tbl_Customers[[#This Row],[number_vmail_messages]] &lt;= 20, "Low Usage", IF(tbl_Customers[[#This Row],[number_vmail_messages]] &lt;= 40, "Medium Usgae", "High Usage")))</f>
        <v>No Usage</v>
      </c>
      <c r="AD384" t="str">
        <f>IF(tbl_Customers[[#This Row],[total_day_minutes]]&lt;=150,"Low Usage", IF(tbl_Customers[[#This Row],[total_day_minutes]]&lt;=200,"Medium Usage", IF(tbl_Customers[[#This Row],[total_day_minutes]]&lt;=250,"High Usage","Very High Usage")))</f>
        <v>Very High Usage</v>
      </c>
      <c r="AE384" t="str">
        <f>IF(tbl_Customers[[#This Row],[total_intl_calls]]&lt;=5,"Low Calls", IF(tbl_Customers[[#This Row],[total_intl_calls]]&lt;=10, "Medium Calls", "High Calls"))</f>
        <v>Low Calls</v>
      </c>
      <c r="AF3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4" s="36" t="str">
        <f>IF(tbl_Customers[[#This Row],[Churn_Risk_Score]]&gt;=10,"High Risk", IF(tbl_Customers[[#This Row],[Churn_Risk_Score]]&gt;=5,"Medium Risk","Low Risk"))</f>
        <v>Medium Risk</v>
      </c>
    </row>
    <row r="385" spans="1:33" x14ac:dyDescent="0.35">
      <c r="A385">
        <v>384</v>
      </c>
      <c r="B385" t="s">
        <v>33</v>
      </c>
      <c r="C385">
        <v>115</v>
      </c>
      <c r="D385" t="s">
        <v>25</v>
      </c>
      <c r="E385" t="s">
        <v>22</v>
      </c>
      <c r="F385" t="s">
        <v>22</v>
      </c>
      <c r="G385">
        <v>0</v>
      </c>
      <c r="H385">
        <v>147.9</v>
      </c>
      <c r="I385">
        <v>109</v>
      </c>
      <c r="J385">
        <v>25.14</v>
      </c>
      <c r="K385">
        <v>228.4</v>
      </c>
      <c r="L385">
        <v>117</v>
      </c>
      <c r="M385">
        <v>19.41</v>
      </c>
      <c r="N385">
        <v>299.7</v>
      </c>
      <c r="O385">
        <v>90</v>
      </c>
      <c r="P385">
        <v>13.49</v>
      </c>
      <c r="Q385">
        <v>9.6</v>
      </c>
      <c r="R385">
        <v>9</v>
      </c>
      <c r="S385">
        <v>2.59</v>
      </c>
      <c r="T385">
        <v>3</v>
      </c>
      <c r="U385" t="s">
        <v>22</v>
      </c>
      <c r="V385">
        <f>IF(tbl_Customers[[#This Row],[churn]] = "yes", 1, 0)</f>
        <v>0</v>
      </c>
      <c r="W385" t="str">
        <f>IF(tbl_Customers[[#This Row],[number_customer_service_calls]] &lt;= 1, "0-1 Calls", IF(tbl_Customers[[#This Row],[number_customer_service_calls]] &lt;= 3, "2-3 Calls", IF(tbl_Customers[[#This Row],[number_customer_service_calls]] &lt;=5, "4-5 Calls", "6+ Calls")))</f>
        <v>2-3 Calls</v>
      </c>
      <c r="X385" t="str">
        <f>IF(tbl_Customers[[#This Row],[account_length]] &lt;= 50, "0-50", IF(tbl_Customers[[#This Row],[account_length]] &lt;=100, "51-100", IF(tbl_Customers[[#This Row],[account_length]] &lt;= 150, "101-150", "151+")))</f>
        <v>101-150</v>
      </c>
      <c r="Y385" t="str">
        <f>IF(tbl_Customers[[#This Row],[total_intl_charge]] &lt;= 3, "Low Charges", "High Charges")</f>
        <v>Low Charges</v>
      </c>
      <c r="Z385" t="str">
        <f>IF(tbl_Customers[[#This Row],[total_eve_calls]]&lt;=80,"Low Calls",
IF(tbl_Customers[[#This Row],[total_eve_calls]]&lt;=120,"Medium Calls","High Calls"))</f>
        <v>Medium Calls</v>
      </c>
      <c r="AA385" t="str">
        <f>IF(tbl_Customers[[#This Row],[total_eve_charge]]&lt;=15,"Low Charges",
IF(tbl_Customers[[#This Row],[total_eve_charge]]&lt;=20,"Medium Charges","High Charges"))</f>
        <v>Medium Charges</v>
      </c>
      <c r="AB3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5" t="str">
        <f>IF(tbl_Customers[[#This Row],[number_vmail_messages]] = 0, "No Usage", IF(tbl_Customers[[#This Row],[number_vmail_messages]] &lt;= 20, "Low Usage", IF(tbl_Customers[[#This Row],[number_vmail_messages]] &lt;= 40, "Medium Usgae", "High Usage")))</f>
        <v>No Usage</v>
      </c>
      <c r="AD385" t="str">
        <f>IF(tbl_Customers[[#This Row],[total_day_minutes]]&lt;=150,"Low Usage", IF(tbl_Customers[[#This Row],[total_day_minutes]]&lt;=200,"Medium Usage", IF(tbl_Customers[[#This Row],[total_day_minutes]]&lt;=250,"High Usage","Very High Usage")))</f>
        <v>Low Usage</v>
      </c>
      <c r="AE385" t="str">
        <f>IF(tbl_Customers[[#This Row],[total_intl_calls]]&lt;=5,"Low Calls", IF(tbl_Customers[[#This Row],[total_intl_calls]]&lt;=10, "Medium Calls", "High Calls"))</f>
        <v>Medium Calls</v>
      </c>
      <c r="AF3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5" s="36" t="str">
        <f>IF(tbl_Customers[[#This Row],[Churn_Risk_Score]]&gt;=10,"High Risk", IF(tbl_Customers[[#This Row],[Churn_Risk_Score]]&gt;=5,"Medium Risk","Low Risk"))</f>
        <v>Low Risk</v>
      </c>
    </row>
    <row r="386" spans="1:33" x14ac:dyDescent="0.35">
      <c r="A386">
        <v>385</v>
      </c>
      <c r="B386" t="s">
        <v>20</v>
      </c>
      <c r="C386">
        <v>144</v>
      </c>
      <c r="D386" t="s">
        <v>21</v>
      </c>
      <c r="E386" t="s">
        <v>22</v>
      </c>
      <c r="F386" t="s">
        <v>23</v>
      </c>
      <c r="G386">
        <v>18</v>
      </c>
      <c r="H386">
        <v>106.4</v>
      </c>
      <c r="I386">
        <v>109</v>
      </c>
      <c r="J386">
        <v>18.09</v>
      </c>
      <c r="K386">
        <v>108.1</v>
      </c>
      <c r="L386">
        <v>113</v>
      </c>
      <c r="M386">
        <v>9.19</v>
      </c>
      <c r="N386">
        <v>208.4</v>
      </c>
      <c r="O386">
        <v>111</v>
      </c>
      <c r="P386">
        <v>9.3800000000000008</v>
      </c>
      <c r="Q386">
        <v>10.1</v>
      </c>
      <c r="R386">
        <v>5</v>
      </c>
      <c r="S386">
        <v>2.73</v>
      </c>
      <c r="T386">
        <v>1</v>
      </c>
      <c r="U386" t="s">
        <v>22</v>
      </c>
      <c r="V386">
        <f>IF(tbl_Customers[[#This Row],[churn]] = "yes", 1, 0)</f>
        <v>0</v>
      </c>
      <c r="W386" t="str">
        <f>IF(tbl_Customers[[#This Row],[number_customer_service_calls]] &lt;= 1, "0-1 Calls", IF(tbl_Customers[[#This Row],[number_customer_service_calls]] &lt;= 3, "2-3 Calls", IF(tbl_Customers[[#This Row],[number_customer_service_calls]] &lt;=5, "4-5 Calls", "6+ Calls")))</f>
        <v>0-1 Calls</v>
      </c>
      <c r="X386" t="str">
        <f>IF(tbl_Customers[[#This Row],[account_length]] &lt;= 50, "0-50", IF(tbl_Customers[[#This Row],[account_length]] &lt;=100, "51-100", IF(tbl_Customers[[#This Row],[account_length]] &lt;= 150, "101-150", "151+")))</f>
        <v>101-150</v>
      </c>
      <c r="Y386" t="str">
        <f>IF(tbl_Customers[[#This Row],[total_intl_charge]] &lt;= 3, "Low Charges", "High Charges")</f>
        <v>Low Charges</v>
      </c>
      <c r="Z386" t="str">
        <f>IF(tbl_Customers[[#This Row],[total_eve_calls]]&lt;=80,"Low Calls",
IF(tbl_Customers[[#This Row],[total_eve_calls]]&lt;=120,"Medium Calls","High Calls"))</f>
        <v>Medium Calls</v>
      </c>
      <c r="AA386" t="str">
        <f>IF(tbl_Customers[[#This Row],[total_eve_charge]]&lt;=15,"Low Charges",
IF(tbl_Customers[[#This Row],[total_eve_charge]]&lt;=20,"Medium Charges","High Charges"))</f>
        <v>Low Charges</v>
      </c>
      <c r="AB3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6" t="str">
        <f>IF(tbl_Customers[[#This Row],[number_vmail_messages]] = 0, "No Usage", IF(tbl_Customers[[#This Row],[number_vmail_messages]] &lt;= 20, "Low Usage", IF(tbl_Customers[[#This Row],[number_vmail_messages]] &lt;= 40, "Medium Usgae", "High Usage")))</f>
        <v>Low Usage</v>
      </c>
      <c r="AD386" t="str">
        <f>IF(tbl_Customers[[#This Row],[total_day_minutes]]&lt;=150,"Low Usage", IF(tbl_Customers[[#This Row],[total_day_minutes]]&lt;=200,"Medium Usage", IF(tbl_Customers[[#This Row],[total_day_minutes]]&lt;=250,"High Usage","Very High Usage")))</f>
        <v>Low Usage</v>
      </c>
      <c r="AE386" t="str">
        <f>IF(tbl_Customers[[#This Row],[total_intl_calls]]&lt;=5,"Low Calls", IF(tbl_Customers[[#This Row],[total_intl_calls]]&lt;=10, "Medium Calls", "High Calls"))</f>
        <v>Low Calls</v>
      </c>
      <c r="AF3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6" s="36" t="str">
        <f>IF(tbl_Customers[[#This Row],[Churn_Risk_Score]]&gt;=10,"High Risk", IF(tbl_Customers[[#This Row],[Churn_Risk_Score]]&gt;=5,"Medium Risk","Low Risk"))</f>
        <v>Low Risk</v>
      </c>
    </row>
    <row r="387" spans="1:33" x14ac:dyDescent="0.35">
      <c r="A387">
        <v>386</v>
      </c>
      <c r="B387" t="s">
        <v>62</v>
      </c>
      <c r="C387">
        <v>91</v>
      </c>
      <c r="D387" t="s">
        <v>25</v>
      </c>
      <c r="E387" t="s">
        <v>22</v>
      </c>
      <c r="F387" t="s">
        <v>22</v>
      </c>
      <c r="G387">
        <v>0</v>
      </c>
      <c r="H387">
        <v>133.69999999999999</v>
      </c>
      <c r="I387">
        <v>75</v>
      </c>
      <c r="J387">
        <v>22.73</v>
      </c>
      <c r="K387">
        <v>195.3</v>
      </c>
      <c r="L387">
        <v>87</v>
      </c>
      <c r="M387">
        <v>16.600000000000001</v>
      </c>
      <c r="N387">
        <v>280.5</v>
      </c>
      <c r="O387">
        <v>89</v>
      </c>
      <c r="P387">
        <v>12.62</v>
      </c>
      <c r="Q387">
        <v>5.9</v>
      </c>
      <c r="R387">
        <v>2</v>
      </c>
      <c r="S387">
        <v>1.59</v>
      </c>
      <c r="T387">
        <v>0</v>
      </c>
      <c r="U387" t="s">
        <v>22</v>
      </c>
      <c r="V387">
        <f>IF(tbl_Customers[[#This Row],[churn]] = "yes", 1, 0)</f>
        <v>0</v>
      </c>
      <c r="W387" t="str">
        <f>IF(tbl_Customers[[#This Row],[number_customer_service_calls]] &lt;= 1, "0-1 Calls", IF(tbl_Customers[[#This Row],[number_customer_service_calls]] &lt;= 3, "2-3 Calls", IF(tbl_Customers[[#This Row],[number_customer_service_calls]] &lt;=5, "4-5 Calls", "6+ Calls")))</f>
        <v>0-1 Calls</v>
      </c>
      <c r="X387" t="str">
        <f>IF(tbl_Customers[[#This Row],[account_length]] &lt;= 50, "0-50", IF(tbl_Customers[[#This Row],[account_length]] &lt;=100, "51-100", IF(tbl_Customers[[#This Row],[account_length]] &lt;= 150, "101-150", "151+")))</f>
        <v>51-100</v>
      </c>
      <c r="Y387" t="str">
        <f>IF(tbl_Customers[[#This Row],[total_intl_charge]] &lt;= 3, "Low Charges", "High Charges")</f>
        <v>Low Charges</v>
      </c>
      <c r="Z387" t="str">
        <f>IF(tbl_Customers[[#This Row],[total_eve_calls]]&lt;=80,"Low Calls",
IF(tbl_Customers[[#This Row],[total_eve_calls]]&lt;=120,"Medium Calls","High Calls"))</f>
        <v>Medium Calls</v>
      </c>
      <c r="AA387" t="str">
        <f>IF(tbl_Customers[[#This Row],[total_eve_charge]]&lt;=15,"Low Charges",
IF(tbl_Customers[[#This Row],[total_eve_charge]]&lt;=20,"Medium Charges","High Charges"))</f>
        <v>Medium Charges</v>
      </c>
      <c r="AB3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7" t="str">
        <f>IF(tbl_Customers[[#This Row],[number_vmail_messages]] = 0, "No Usage", IF(tbl_Customers[[#This Row],[number_vmail_messages]] &lt;= 20, "Low Usage", IF(tbl_Customers[[#This Row],[number_vmail_messages]] &lt;= 40, "Medium Usgae", "High Usage")))</f>
        <v>No Usage</v>
      </c>
      <c r="AD387" t="str">
        <f>IF(tbl_Customers[[#This Row],[total_day_minutes]]&lt;=150,"Low Usage", IF(tbl_Customers[[#This Row],[total_day_minutes]]&lt;=200,"Medium Usage", IF(tbl_Customers[[#This Row],[total_day_minutes]]&lt;=250,"High Usage","Very High Usage")))</f>
        <v>Low Usage</v>
      </c>
      <c r="AE387" t="str">
        <f>IF(tbl_Customers[[#This Row],[total_intl_calls]]&lt;=5,"Low Calls", IF(tbl_Customers[[#This Row],[total_intl_calls]]&lt;=10, "Medium Calls", "High Calls"))</f>
        <v>Low Calls</v>
      </c>
      <c r="AF3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7" s="36" t="str">
        <f>IF(tbl_Customers[[#This Row],[Churn_Risk_Score]]&gt;=10,"High Risk", IF(tbl_Customers[[#This Row],[Churn_Risk_Score]]&gt;=5,"Medium Risk","Low Risk"))</f>
        <v>Low Risk</v>
      </c>
    </row>
    <row r="388" spans="1:33" x14ac:dyDescent="0.35">
      <c r="A388">
        <v>387</v>
      </c>
      <c r="B388" t="s">
        <v>62</v>
      </c>
      <c r="C388">
        <v>71</v>
      </c>
      <c r="D388" t="s">
        <v>21</v>
      </c>
      <c r="E388" t="s">
        <v>23</v>
      </c>
      <c r="F388" t="s">
        <v>22</v>
      </c>
      <c r="G388">
        <v>0</v>
      </c>
      <c r="H388">
        <v>178.2</v>
      </c>
      <c r="I388">
        <v>113</v>
      </c>
      <c r="J388">
        <v>30.29</v>
      </c>
      <c r="K388">
        <v>167.8</v>
      </c>
      <c r="L388">
        <v>94</v>
      </c>
      <c r="M388">
        <v>14.26</v>
      </c>
      <c r="N388">
        <v>182.1</v>
      </c>
      <c r="O388">
        <v>111</v>
      </c>
      <c r="P388">
        <v>8.19</v>
      </c>
      <c r="Q388">
        <v>13.6</v>
      </c>
      <c r="R388">
        <v>3</v>
      </c>
      <c r="S388">
        <v>3.67</v>
      </c>
      <c r="T388">
        <v>3</v>
      </c>
      <c r="U388" t="s">
        <v>23</v>
      </c>
      <c r="V388">
        <f>IF(tbl_Customers[[#This Row],[churn]] = "yes", 1, 0)</f>
        <v>1</v>
      </c>
      <c r="W388" t="str">
        <f>IF(tbl_Customers[[#This Row],[number_customer_service_calls]] &lt;= 1, "0-1 Calls", IF(tbl_Customers[[#This Row],[number_customer_service_calls]] &lt;= 3, "2-3 Calls", IF(tbl_Customers[[#This Row],[number_customer_service_calls]] &lt;=5, "4-5 Calls", "6+ Calls")))</f>
        <v>2-3 Calls</v>
      </c>
      <c r="X388" t="str">
        <f>IF(tbl_Customers[[#This Row],[account_length]] &lt;= 50, "0-50", IF(tbl_Customers[[#This Row],[account_length]] &lt;=100, "51-100", IF(tbl_Customers[[#This Row],[account_length]] &lt;= 150, "101-150", "151+")))</f>
        <v>51-100</v>
      </c>
      <c r="Y388" t="str">
        <f>IF(tbl_Customers[[#This Row],[total_intl_charge]] &lt;= 3, "Low Charges", "High Charges")</f>
        <v>High Charges</v>
      </c>
      <c r="Z388" t="str">
        <f>IF(tbl_Customers[[#This Row],[total_eve_calls]]&lt;=80,"Low Calls",
IF(tbl_Customers[[#This Row],[total_eve_calls]]&lt;=120,"Medium Calls","High Calls"))</f>
        <v>Medium Calls</v>
      </c>
      <c r="AA388" t="str">
        <f>IF(tbl_Customers[[#This Row],[total_eve_charge]]&lt;=15,"Low Charges",
IF(tbl_Customers[[#This Row],[total_eve_charge]]&lt;=20,"Medium Charges","High Charges"))</f>
        <v>Low Charges</v>
      </c>
      <c r="AB3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8" t="str">
        <f>IF(tbl_Customers[[#This Row],[number_vmail_messages]] = 0, "No Usage", IF(tbl_Customers[[#This Row],[number_vmail_messages]] &lt;= 20, "Low Usage", IF(tbl_Customers[[#This Row],[number_vmail_messages]] &lt;= 40, "Medium Usgae", "High Usage")))</f>
        <v>No Usage</v>
      </c>
      <c r="AD388" t="str">
        <f>IF(tbl_Customers[[#This Row],[total_day_minutes]]&lt;=150,"Low Usage", IF(tbl_Customers[[#This Row],[total_day_minutes]]&lt;=200,"Medium Usage", IF(tbl_Customers[[#This Row],[total_day_minutes]]&lt;=250,"High Usage","Very High Usage")))</f>
        <v>Medium Usage</v>
      </c>
      <c r="AE388" t="str">
        <f>IF(tbl_Customers[[#This Row],[total_intl_calls]]&lt;=5,"Low Calls", IF(tbl_Customers[[#This Row],[total_intl_calls]]&lt;=10, "Medium Calls", "High Calls"))</f>
        <v>Low Calls</v>
      </c>
      <c r="AF3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88" s="36" t="str">
        <f>IF(tbl_Customers[[#This Row],[Churn_Risk_Score]]&gt;=10,"High Risk", IF(tbl_Customers[[#This Row],[Churn_Risk_Score]]&gt;=5,"Medium Risk","Low Risk"))</f>
        <v>Medium Risk</v>
      </c>
    </row>
    <row r="389" spans="1:33" x14ac:dyDescent="0.35">
      <c r="A389">
        <v>388</v>
      </c>
      <c r="B389" t="s">
        <v>40</v>
      </c>
      <c r="C389">
        <v>132</v>
      </c>
      <c r="D389" t="s">
        <v>28</v>
      </c>
      <c r="E389" t="s">
        <v>22</v>
      </c>
      <c r="F389" t="s">
        <v>23</v>
      </c>
      <c r="G389">
        <v>36</v>
      </c>
      <c r="H389">
        <v>226.2</v>
      </c>
      <c r="I389">
        <v>103</v>
      </c>
      <c r="J389">
        <v>38.450000000000003</v>
      </c>
      <c r="K389">
        <v>181.6</v>
      </c>
      <c r="L389">
        <v>125</v>
      </c>
      <c r="M389">
        <v>15.44</v>
      </c>
      <c r="N389">
        <v>258.8</v>
      </c>
      <c r="O389">
        <v>102</v>
      </c>
      <c r="P389">
        <v>11.65</v>
      </c>
      <c r="Q389">
        <v>10.5</v>
      </c>
      <c r="R389">
        <v>5</v>
      </c>
      <c r="S389">
        <v>2.84</v>
      </c>
      <c r="T389">
        <v>3</v>
      </c>
      <c r="U389" t="s">
        <v>23</v>
      </c>
      <c r="V389">
        <f>IF(tbl_Customers[[#This Row],[churn]] = "yes", 1, 0)</f>
        <v>1</v>
      </c>
      <c r="W389" t="str">
        <f>IF(tbl_Customers[[#This Row],[number_customer_service_calls]] &lt;= 1, "0-1 Calls", IF(tbl_Customers[[#This Row],[number_customer_service_calls]] &lt;= 3, "2-3 Calls", IF(tbl_Customers[[#This Row],[number_customer_service_calls]] &lt;=5, "4-5 Calls", "6+ Calls")))</f>
        <v>2-3 Calls</v>
      </c>
      <c r="X389" t="str">
        <f>IF(tbl_Customers[[#This Row],[account_length]] &lt;= 50, "0-50", IF(tbl_Customers[[#This Row],[account_length]] &lt;=100, "51-100", IF(tbl_Customers[[#This Row],[account_length]] &lt;= 150, "101-150", "151+")))</f>
        <v>101-150</v>
      </c>
      <c r="Y389" t="str">
        <f>IF(tbl_Customers[[#This Row],[total_intl_charge]] &lt;= 3, "Low Charges", "High Charges")</f>
        <v>Low Charges</v>
      </c>
      <c r="Z389" t="str">
        <f>IF(tbl_Customers[[#This Row],[total_eve_calls]]&lt;=80,"Low Calls",
IF(tbl_Customers[[#This Row],[total_eve_calls]]&lt;=120,"Medium Calls","High Calls"))</f>
        <v>High Calls</v>
      </c>
      <c r="AA389" t="str">
        <f>IF(tbl_Customers[[#This Row],[total_eve_charge]]&lt;=15,"Low Charges",
IF(tbl_Customers[[#This Row],[total_eve_charge]]&lt;=20,"Medium Charges","High Charges"))</f>
        <v>Medium Charges</v>
      </c>
      <c r="AB3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9" t="str">
        <f>IF(tbl_Customers[[#This Row],[number_vmail_messages]] = 0, "No Usage", IF(tbl_Customers[[#This Row],[number_vmail_messages]] &lt;= 20, "Low Usage", IF(tbl_Customers[[#This Row],[number_vmail_messages]] &lt;= 40, "Medium Usgae", "High Usage")))</f>
        <v>Medium Usgae</v>
      </c>
      <c r="AD389" t="str">
        <f>IF(tbl_Customers[[#This Row],[total_day_minutes]]&lt;=150,"Low Usage", IF(tbl_Customers[[#This Row],[total_day_minutes]]&lt;=200,"Medium Usage", IF(tbl_Customers[[#This Row],[total_day_minutes]]&lt;=250,"High Usage","Very High Usage")))</f>
        <v>High Usage</v>
      </c>
      <c r="AE389" t="str">
        <f>IF(tbl_Customers[[#This Row],[total_intl_calls]]&lt;=5,"Low Calls", IF(tbl_Customers[[#This Row],[total_intl_calls]]&lt;=10, "Medium Calls", "High Calls"))</f>
        <v>Low Calls</v>
      </c>
      <c r="AF3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9" s="36" t="str">
        <f>IF(tbl_Customers[[#This Row],[Churn_Risk_Score]]&gt;=10,"High Risk", IF(tbl_Customers[[#This Row],[Churn_Risk_Score]]&gt;=5,"Medium Risk","Low Risk"))</f>
        <v>Low Risk</v>
      </c>
    </row>
    <row r="390" spans="1:33" x14ac:dyDescent="0.35">
      <c r="A390">
        <v>389</v>
      </c>
      <c r="B390" t="s">
        <v>68</v>
      </c>
      <c r="C390">
        <v>41</v>
      </c>
      <c r="D390" t="s">
        <v>28</v>
      </c>
      <c r="E390" t="s">
        <v>22</v>
      </c>
      <c r="F390" t="s">
        <v>23</v>
      </c>
      <c r="G390">
        <v>34</v>
      </c>
      <c r="H390">
        <v>194.4</v>
      </c>
      <c r="I390">
        <v>63</v>
      </c>
      <c r="J390">
        <v>33.049999999999997</v>
      </c>
      <c r="K390">
        <v>254.9</v>
      </c>
      <c r="L390">
        <v>110</v>
      </c>
      <c r="M390">
        <v>21.67</v>
      </c>
      <c r="N390">
        <v>160.19999999999999</v>
      </c>
      <c r="O390">
        <v>115</v>
      </c>
      <c r="P390">
        <v>7.21</v>
      </c>
      <c r="Q390">
        <v>17.2</v>
      </c>
      <c r="R390">
        <v>9</v>
      </c>
      <c r="S390">
        <v>4.6399999999999997</v>
      </c>
      <c r="T390">
        <v>2</v>
      </c>
      <c r="U390" t="s">
        <v>22</v>
      </c>
      <c r="V390">
        <f>IF(tbl_Customers[[#This Row],[churn]] = "yes", 1, 0)</f>
        <v>0</v>
      </c>
      <c r="W390" t="str">
        <f>IF(tbl_Customers[[#This Row],[number_customer_service_calls]] &lt;= 1, "0-1 Calls", IF(tbl_Customers[[#This Row],[number_customer_service_calls]] &lt;= 3, "2-3 Calls", IF(tbl_Customers[[#This Row],[number_customer_service_calls]] &lt;=5, "4-5 Calls", "6+ Calls")))</f>
        <v>2-3 Calls</v>
      </c>
      <c r="X390" t="str">
        <f>IF(tbl_Customers[[#This Row],[account_length]] &lt;= 50, "0-50", IF(tbl_Customers[[#This Row],[account_length]] &lt;=100, "51-100", IF(tbl_Customers[[#This Row],[account_length]] &lt;= 150, "101-150", "151+")))</f>
        <v>0-50</v>
      </c>
      <c r="Y390" t="str">
        <f>IF(tbl_Customers[[#This Row],[total_intl_charge]] &lt;= 3, "Low Charges", "High Charges")</f>
        <v>High Charges</v>
      </c>
      <c r="Z390" t="str">
        <f>IF(tbl_Customers[[#This Row],[total_eve_calls]]&lt;=80,"Low Calls",
IF(tbl_Customers[[#This Row],[total_eve_calls]]&lt;=120,"Medium Calls","High Calls"))</f>
        <v>Medium Calls</v>
      </c>
      <c r="AA390" t="str">
        <f>IF(tbl_Customers[[#This Row],[total_eve_charge]]&lt;=15,"Low Charges",
IF(tbl_Customers[[#This Row],[total_eve_charge]]&lt;=20,"Medium Charges","High Charges"))</f>
        <v>High Charges</v>
      </c>
      <c r="AB3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0" t="str">
        <f>IF(tbl_Customers[[#This Row],[number_vmail_messages]] = 0, "No Usage", IF(tbl_Customers[[#This Row],[number_vmail_messages]] &lt;= 20, "Low Usage", IF(tbl_Customers[[#This Row],[number_vmail_messages]] &lt;= 40, "Medium Usgae", "High Usage")))</f>
        <v>Medium Usgae</v>
      </c>
      <c r="AD390" t="str">
        <f>IF(tbl_Customers[[#This Row],[total_day_minutes]]&lt;=150,"Low Usage", IF(tbl_Customers[[#This Row],[total_day_minutes]]&lt;=200,"Medium Usage", IF(tbl_Customers[[#This Row],[total_day_minutes]]&lt;=250,"High Usage","Very High Usage")))</f>
        <v>Medium Usage</v>
      </c>
      <c r="AE390" t="str">
        <f>IF(tbl_Customers[[#This Row],[total_intl_calls]]&lt;=5,"Low Calls", IF(tbl_Customers[[#This Row],[total_intl_calls]]&lt;=10, "Medium Calls", "High Calls"))</f>
        <v>Medium Calls</v>
      </c>
      <c r="AF3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0" s="36" t="str">
        <f>IF(tbl_Customers[[#This Row],[Churn_Risk_Score]]&gt;=10,"High Risk", IF(tbl_Customers[[#This Row],[Churn_Risk_Score]]&gt;=5,"Medium Risk","Low Risk"))</f>
        <v>Low Risk</v>
      </c>
    </row>
    <row r="391" spans="1:33" x14ac:dyDescent="0.35">
      <c r="A391">
        <v>390</v>
      </c>
      <c r="B391" t="s">
        <v>69</v>
      </c>
      <c r="C391">
        <v>44</v>
      </c>
      <c r="D391" t="s">
        <v>21</v>
      </c>
      <c r="E391" t="s">
        <v>22</v>
      </c>
      <c r="F391" t="s">
        <v>22</v>
      </c>
      <c r="G391">
        <v>0</v>
      </c>
      <c r="H391">
        <v>240.3</v>
      </c>
      <c r="I391">
        <v>146</v>
      </c>
      <c r="J391">
        <v>40.85</v>
      </c>
      <c r="K391">
        <v>164.6</v>
      </c>
      <c r="L391">
        <v>83</v>
      </c>
      <c r="M391">
        <v>13.99</v>
      </c>
      <c r="N391">
        <v>240.7</v>
      </c>
      <c r="O391">
        <v>106</v>
      </c>
      <c r="P391">
        <v>10.83</v>
      </c>
      <c r="Q391">
        <v>10.6</v>
      </c>
      <c r="R391">
        <v>2</v>
      </c>
      <c r="S391">
        <v>2.86</v>
      </c>
      <c r="T391">
        <v>1</v>
      </c>
      <c r="U391" t="s">
        <v>22</v>
      </c>
      <c r="V391">
        <f>IF(tbl_Customers[[#This Row],[churn]] = "yes", 1, 0)</f>
        <v>0</v>
      </c>
      <c r="W391" t="str">
        <f>IF(tbl_Customers[[#This Row],[number_customer_service_calls]] &lt;= 1, "0-1 Calls", IF(tbl_Customers[[#This Row],[number_customer_service_calls]] &lt;= 3, "2-3 Calls", IF(tbl_Customers[[#This Row],[number_customer_service_calls]] &lt;=5, "4-5 Calls", "6+ Calls")))</f>
        <v>0-1 Calls</v>
      </c>
      <c r="X391" t="str">
        <f>IF(tbl_Customers[[#This Row],[account_length]] &lt;= 50, "0-50", IF(tbl_Customers[[#This Row],[account_length]] &lt;=100, "51-100", IF(tbl_Customers[[#This Row],[account_length]] &lt;= 150, "101-150", "151+")))</f>
        <v>0-50</v>
      </c>
      <c r="Y391" t="str">
        <f>IF(tbl_Customers[[#This Row],[total_intl_charge]] &lt;= 3, "Low Charges", "High Charges")</f>
        <v>Low Charges</v>
      </c>
      <c r="Z391" t="str">
        <f>IF(tbl_Customers[[#This Row],[total_eve_calls]]&lt;=80,"Low Calls",
IF(tbl_Customers[[#This Row],[total_eve_calls]]&lt;=120,"Medium Calls","High Calls"))</f>
        <v>Medium Calls</v>
      </c>
      <c r="AA391" t="str">
        <f>IF(tbl_Customers[[#This Row],[total_eve_charge]]&lt;=15,"Low Charges",
IF(tbl_Customers[[#This Row],[total_eve_charge]]&lt;=20,"Medium Charges","High Charges"))</f>
        <v>Low Charges</v>
      </c>
      <c r="AB3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1" t="str">
        <f>IF(tbl_Customers[[#This Row],[number_vmail_messages]] = 0, "No Usage", IF(tbl_Customers[[#This Row],[number_vmail_messages]] &lt;= 20, "Low Usage", IF(tbl_Customers[[#This Row],[number_vmail_messages]] &lt;= 40, "Medium Usgae", "High Usage")))</f>
        <v>No Usage</v>
      </c>
      <c r="AD391" t="str">
        <f>IF(tbl_Customers[[#This Row],[total_day_minutes]]&lt;=150,"Low Usage", IF(tbl_Customers[[#This Row],[total_day_minutes]]&lt;=200,"Medium Usage", IF(tbl_Customers[[#This Row],[total_day_minutes]]&lt;=250,"High Usage","Very High Usage")))</f>
        <v>High Usage</v>
      </c>
      <c r="AE391" t="str">
        <f>IF(tbl_Customers[[#This Row],[total_intl_calls]]&lt;=5,"Low Calls", IF(tbl_Customers[[#This Row],[total_intl_calls]]&lt;=10, "Medium Calls", "High Calls"))</f>
        <v>Low Calls</v>
      </c>
      <c r="AF3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1" s="36" t="str">
        <f>IF(tbl_Customers[[#This Row],[Churn_Risk_Score]]&gt;=10,"High Risk", IF(tbl_Customers[[#This Row],[Churn_Risk_Score]]&gt;=5,"Medium Risk","Low Risk"))</f>
        <v>Low Risk</v>
      </c>
    </row>
    <row r="392" spans="1:33" x14ac:dyDescent="0.35">
      <c r="A392">
        <v>391</v>
      </c>
      <c r="B392" t="s">
        <v>62</v>
      </c>
      <c r="C392">
        <v>78</v>
      </c>
      <c r="D392" t="s">
        <v>25</v>
      </c>
      <c r="E392" t="s">
        <v>22</v>
      </c>
      <c r="F392" t="s">
        <v>22</v>
      </c>
      <c r="G392">
        <v>0</v>
      </c>
      <c r="H392">
        <v>75</v>
      </c>
      <c r="I392">
        <v>116</v>
      </c>
      <c r="J392">
        <v>12.75</v>
      </c>
      <c r="K392">
        <v>248.7</v>
      </c>
      <c r="L392">
        <v>87</v>
      </c>
      <c r="M392">
        <v>21.14</v>
      </c>
      <c r="N392">
        <v>176</v>
      </c>
      <c r="O392">
        <v>83</v>
      </c>
      <c r="P392">
        <v>7.92</v>
      </c>
      <c r="Q392">
        <v>9.5</v>
      </c>
      <c r="R392">
        <v>6</v>
      </c>
      <c r="S392">
        <v>2.57</v>
      </c>
      <c r="T392">
        <v>3</v>
      </c>
      <c r="U392" t="s">
        <v>22</v>
      </c>
      <c r="V392">
        <f>IF(tbl_Customers[[#This Row],[churn]] = "yes", 1, 0)</f>
        <v>0</v>
      </c>
      <c r="W392" t="str">
        <f>IF(tbl_Customers[[#This Row],[number_customer_service_calls]] &lt;= 1, "0-1 Calls", IF(tbl_Customers[[#This Row],[number_customer_service_calls]] &lt;= 3, "2-3 Calls", IF(tbl_Customers[[#This Row],[number_customer_service_calls]] &lt;=5, "4-5 Calls", "6+ Calls")))</f>
        <v>2-3 Calls</v>
      </c>
      <c r="X392" t="str">
        <f>IF(tbl_Customers[[#This Row],[account_length]] &lt;= 50, "0-50", IF(tbl_Customers[[#This Row],[account_length]] &lt;=100, "51-100", IF(tbl_Customers[[#This Row],[account_length]] &lt;= 150, "101-150", "151+")))</f>
        <v>51-100</v>
      </c>
      <c r="Y392" t="str">
        <f>IF(tbl_Customers[[#This Row],[total_intl_charge]] &lt;= 3, "Low Charges", "High Charges")</f>
        <v>Low Charges</v>
      </c>
      <c r="Z392" t="str">
        <f>IF(tbl_Customers[[#This Row],[total_eve_calls]]&lt;=80,"Low Calls",
IF(tbl_Customers[[#This Row],[total_eve_calls]]&lt;=120,"Medium Calls","High Calls"))</f>
        <v>Medium Calls</v>
      </c>
      <c r="AA392" t="str">
        <f>IF(tbl_Customers[[#This Row],[total_eve_charge]]&lt;=15,"Low Charges",
IF(tbl_Customers[[#This Row],[total_eve_charge]]&lt;=20,"Medium Charges","High Charges"))</f>
        <v>High Charges</v>
      </c>
      <c r="AB3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2" t="str">
        <f>IF(tbl_Customers[[#This Row],[number_vmail_messages]] = 0, "No Usage", IF(tbl_Customers[[#This Row],[number_vmail_messages]] &lt;= 20, "Low Usage", IF(tbl_Customers[[#This Row],[number_vmail_messages]] &lt;= 40, "Medium Usgae", "High Usage")))</f>
        <v>No Usage</v>
      </c>
      <c r="AD392" t="str">
        <f>IF(tbl_Customers[[#This Row],[total_day_minutes]]&lt;=150,"Low Usage", IF(tbl_Customers[[#This Row],[total_day_minutes]]&lt;=200,"Medium Usage", IF(tbl_Customers[[#This Row],[total_day_minutes]]&lt;=250,"High Usage","Very High Usage")))</f>
        <v>Low Usage</v>
      </c>
      <c r="AE392" t="str">
        <f>IF(tbl_Customers[[#This Row],[total_intl_calls]]&lt;=5,"Low Calls", IF(tbl_Customers[[#This Row],[total_intl_calls]]&lt;=10, "Medium Calls", "High Calls"))</f>
        <v>Medium Calls</v>
      </c>
      <c r="AF3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2" s="36" t="str">
        <f>IF(tbl_Customers[[#This Row],[Churn_Risk_Score]]&gt;=10,"High Risk", IF(tbl_Customers[[#This Row],[Churn_Risk_Score]]&gt;=5,"Medium Risk","Low Risk"))</f>
        <v>Low Risk</v>
      </c>
    </row>
    <row r="393" spans="1:33" x14ac:dyDescent="0.35">
      <c r="A393">
        <v>392</v>
      </c>
      <c r="B393" t="s">
        <v>72</v>
      </c>
      <c r="C393">
        <v>149</v>
      </c>
      <c r="D393" t="s">
        <v>25</v>
      </c>
      <c r="E393" t="s">
        <v>22</v>
      </c>
      <c r="F393" t="s">
        <v>22</v>
      </c>
      <c r="G393">
        <v>0</v>
      </c>
      <c r="H393">
        <v>69.099999999999994</v>
      </c>
      <c r="I393">
        <v>117</v>
      </c>
      <c r="J393">
        <v>11.75</v>
      </c>
      <c r="K393">
        <v>136.30000000000001</v>
      </c>
      <c r="L393">
        <v>100</v>
      </c>
      <c r="M393">
        <v>11.59</v>
      </c>
      <c r="N393">
        <v>181.7</v>
      </c>
      <c r="O393">
        <v>53</v>
      </c>
      <c r="P393">
        <v>8.18</v>
      </c>
      <c r="Q393">
        <v>6.3</v>
      </c>
      <c r="R393">
        <v>3</v>
      </c>
      <c r="S393">
        <v>1.7</v>
      </c>
      <c r="T393">
        <v>1</v>
      </c>
      <c r="U393" t="s">
        <v>22</v>
      </c>
      <c r="V393">
        <f>IF(tbl_Customers[[#This Row],[churn]] = "yes", 1, 0)</f>
        <v>0</v>
      </c>
      <c r="W393" t="str">
        <f>IF(tbl_Customers[[#This Row],[number_customer_service_calls]] &lt;= 1, "0-1 Calls", IF(tbl_Customers[[#This Row],[number_customer_service_calls]] &lt;= 3, "2-3 Calls", IF(tbl_Customers[[#This Row],[number_customer_service_calls]] &lt;=5, "4-5 Calls", "6+ Calls")))</f>
        <v>0-1 Calls</v>
      </c>
      <c r="X393" t="str">
        <f>IF(tbl_Customers[[#This Row],[account_length]] &lt;= 50, "0-50", IF(tbl_Customers[[#This Row],[account_length]] &lt;=100, "51-100", IF(tbl_Customers[[#This Row],[account_length]] &lt;= 150, "101-150", "151+")))</f>
        <v>101-150</v>
      </c>
      <c r="Y393" t="str">
        <f>IF(tbl_Customers[[#This Row],[total_intl_charge]] &lt;= 3, "Low Charges", "High Charges")</f>
        <v>Low Charges</v>
      </c>
      <c r="Z393" t="str">
        <f>IF(tbl_Customers[[#This Row],[total_eve_calls]]&lt;=80,"Low Calls",
IF(tbl_Customers[[#This Row],[total_eve_calls]]&lt;=120,"Medium Calls","High Calls"))</f>
        <v>Medium Calls</v>
      </c>
      <c r="AA393" t="str">
        <f>IF(tbl_Customers[[#This Row],[total_eve_charge]]&lt;=15,"Low Charges",
IF(tbl_Customers[[#This Row],[total_eve_charge]]&lt;=20,"Medium Charges","High Charges"))</f>
        <v>Low Charges</v>
      </c>
      <c r="AB3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93" t="str">
        <f>IF(tbl_Customers[[#This Row],[number_vmail_messages]] = 0, "No Usage", IF(tbl_Customers[[#This Row],[number_vmail_messages]] &lt;= 20, "Low Usage", IF(tbl_Customers[[#This Row],[number_vmail_messages]] &lt;= 40, "Medium Usgae", "High Usage")))</f>
        <v>No Usage</v>
      </c>
      <c r="AD393" t="str">
        <f>IF(tbl_Customers[[#This Row],[total_day_minutes]]&lt;=150,"Low Usage", IF(tbl_Customers[[#This Row],[total_day_minutes]]&lt;=200,"Medium Usage", IF(tbl_Customers[[#This Row],[total_day_minutes]]&lt;=250,"High Usage","Very High Usage")))</f>
        <v>Low Usage</v>
      </c>
      <c r="AE393" t="str">
        <f>IF(tbl_Customers[[#This Row],[total_intl_calls]]&lt;=5,"Low Calls", IF(tbl_Customers[[#This Row],[total_intl_calls]]&lt;=10, "Medium Calls", "High Calls"))</f>
        <v>Low Calls</v>
      </c>
      <c r="AF3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3" s="36" t="str">
        <f>IF(tbl_Customers[[#This Row],[Churn_Risk_Score]]&gt;=10,"High Risk", IF(tbl_Customers[[#This Row],[Churn_Risk_Score]]&gt;=5,"Medium Risk","Low Risk"))</f>
        <v>Low Risk</v>
      </c>
    </row>
    <row r="394" spans="1:33" x14ac:dyDescent="0.35">
      <c r="A394">
        <v>393</v>
      </c>
      <c r="B394" t="s">
        <v>31</v>
      </c>
      <c r="C394">
        <v>72</v>
      </c>
      <c r="D394" t="s">
        <v>28</v>
      </c>
      <c r="E394" t="s">
        <v>22</v>
      </c>
      <c r="F394" t="s">
        <v>23</v>
      </c>
      <c r="G394">
        <v>33</v>
      </c>
      <c r="H394">
        <v>96.6</v>
      </c>
      <c r="I394">
        <v>59</v>
      </c>
      <c r="J394">
        <v>16.420000000000002</v>
      </c>
      <c r="K394">
        <v>315.39999999999998</v>
      </c>
      <c r="L394">
        <v>98</v>
      </c>
      <c r="M394">
        <v>26.81</v>
      </c>
      <c r="N394">
        <v>163.30000000000001</v>
      </c>
      <c r="O394">
        <v>117</v>
      </c>
      <c r="P394">
        <v>7.35</v>
      </c>
      <c r="Q394">
        <v>6.2</v>
      </c>
      <c r="R394">
        <v>4</v>
      </c>
      <c r="S394">
        <v>1.67</v>
      </c>
      <c r="T394">
        <v>4</v>
      </c>
      <c r="U394" t="s">
        <v>23</v>
      </c>
      <c r="V394">
        <f>IF(tbl_Customers[[#This Row],[churn]] = "yes", 1, 0)</f>
        <v>1</v>
      </c>
      <c r="W394" t="str">
        <f>IF(tbl_Customers[[#This Row],[number_customer_service_calls]] &lt;= 1, "0-1 Calls", IF(tbl_Customers[[#This Row],[number_customer_service_calls]] &lt;= 3, "2-3 Calls", IF(tbl_Customers[[#This Row],[number_customer_service_calls]] &lt;=5, "4-5 Calls", "6+ Calls")))</f>
        <v>4-5 Calls</v>
      </c>
      <c r="X394" t="str">
        <f>IF(tbl_Customers[[#This Row],[account_length]] &lt;= 50, "0-50", IF(tbl_Customers[[#This Row],[account_length]] &lt;=100, "51-100", IF(tbl_Customers[[#This Row],[account_length]] &lt;= 150, "101-150", "151+")))</f>
        <v>51-100</v>
      </c>
      <c r="Y394" t="str">
        <f>IF(tbl_Customers[[#This Row],[total_intl_charge]] &lt;= 3, "Low Charges", "High Charges")</f>
        <v>Low Charges</v>
      </c>
      <c r="Z394" t="str">
        <f>IF(tbl_Customers[[#This Row],[total_eve_calls]]&lt;=80,"Low Calls",
IF(tbl_Customers[[#This Row],[total_eve_calls]]&lt;=120,"Medium Calls","High Calls"))</f>
        <v>Medium Calls</v>
      </c>
      <c r="AA394" t="str">
        <f>IF(tbl_Customers[[#This Row],[total_eve_charge]]&lt;=15,"Low Charges",
IF(tbl_Customers[[#This Row],[total_eve_charge]]&lt;=20,"Medium Charges","High Charges"))</f>
        <v>High Charges</v>
      </c>
      <c r="AB3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4" t="str">
        <f>IF(tbl_Customers[[#This Row],[number_vmail_messages]] = 0, "No Usage", IF(tbl_Customers[[#This Row],[number_vmail_messages]] &lt;= 20, "Low Usage", IF(tbl_Customers[[#This Row],[number_vmail_messages]] &lt;= 40, "Medium Usgae", "High Usage")))</f>
        <v>Medium Usgae</v>
      </c>
      <c r="AD394" t="str">
        <f>IF(tbl_Customers[[#This Row],[total_day_minutes]]&lt;=150,"Low Usage", IF(tbl_Customers[[#This Row],[total_day_minutes]]&lt;=200,"Medium Usage", IF(tbl_Customers[[#This Row],[total_day_minutes]]&lt;=250,"High Usage","Very High Usage")))</f>
        <v>Low Usage</v>
      </c>
      <c r="AE394" t="str">
        <f>IF(tbl_Customers[[#This Row],[total_intl_calls]]&lt;=5,"Low Calls", IF(tbl_Customers[[#This Row],[total_intl_calls]]&lt;=10, "Medium Calls", "High Calls"))</f>
        <v>Low Calls</v>
      </c>
      <c r="AF3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4" s="36" t="str">
        <f>IF(tbl_Customers[[#This Row],[Churn_Risk_Score]]&gt;=10,"High Risk", IF(tbl_Customers[[#This Row],[Churn_Risk_Score]]&gt;=5,"Medium Risk","Low Risk"))</f>
        <v>Low Risk</v>
      </c>
    </row>
    <row r="395" spans="1:33" x14ac:dyDescent="0.35">
      <c r="A395">
        <v>394</v>
      </c>
      <c r="B395" t="s">
        <v>53</v>
      </c>
      <c r="C395">
        <v>139</v>
      </c>
      <c r="D395" t="s">
        <v>21</v>
      </c>
      <c r="E395" t="s">
        <v>22</v>
      </c>
      <c r="F395" t="s">
        <v>23</v>
      </c>
      <c r="G395">
        <v>20</v>
      </c>
      <c r="H395">
        <v>214.6</v>
      </c>
      <c r="I395">
        <v>101</v>
      </c>
      <c r="J395">
        <v>36.479999999999997</v>
      </c>
      <c r="K395">
        <v>235.1</v>
      </c>
      <c r="L395">
        <v>132</v>
      </c>
      <c r="M395">
        <v>19.98</v>
      </c>
      <c r="N395">
        <v>162.80000000000001</v>
      </c>
      <c r="O395">
        <v>132</v>
      </c>
      <c r="P395">
        <v>7.33</v>
      </c>
      <c r="Q395">
        <v>14.8</v>
      </c>
      <c r="R395">
        <v>12</v>
      </c>
      <c r="S395">
        <v>4</v>
      </c>
      <c r="T395">
        <v>0</v>
      </c>
      <c r="U395" t="s">
        <v>22</v>
      </c>
      <c r="V395">
        <f>IF(tbl_Customers[[#This Row],[churn]] = "yes", 1, 0)</f>
        <v>0</v>
      </c>
      <c r="W395" t="str">
        <f>IF(tbl_Customers[[#This Row],[number_customer_service_calls]] &lt;= 1, "0-1 Calls", IF(tbl_Customers[[#This Row],[number_customer_service_calls]] &lt;= 3, "2-3 Calls", IF(tbl_Customers[[#This Row],[number_customer_service_calls]] &lt;=5, "4-5 Calls", "6+ Calls")))</f>
        <v>0-1 Calls</v>
      </c>
      <c r="X395" t="str">
        <f>IF(tbl_Customers[[#This Row],[account_length]] &lt;= 50, "0-50", IF(tbl_Customers[[#This Row],[account_length]] &lt;=100, "51-100", IF(tbl_Customers[[#This Row],[account_length]] &lt;= 150, "101-150", "151+")))</f>
        <v>101-150</v>
      </c>
      <c r="Y395" t="str">
        <f>IF(tbl_Customers[[#This Row],[total_intl_charge]] &lt;= 3, "Low Charges", "High Charges")</f>
        <v>High Charges</v>
      </c>
      <c r="Z395" t="str">
        <f>IF(tbl_Customers[[#This Row],[total_eve_calls]]&lt;=80,"Low Calls",
IF(tbl_Customers[[#This Row],[total_eve_calls]]&lt;=120,"Medium Calls","High Calls"))</f>
        <v>High Calls</v>
      </c>
      <c r="AA395" t="str">
        <f>IF(tbl_Customers[[#This Row],[total_eve_charge]]&lt;=15,"Low Charges",
IF(tbl_Customers[[#This Row],[total_eve_charge]]&lt;=20,"Medium Charges","High Charges"))</f>
        <v>Medium Charges</v>
      </c>
      <c r="AB3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5" t="str">
        <f>IF(tbl_Customers[[#This Row],[number_vmail_messages]] = 0, "No Usage", IF(tbl_Customers[[#This Row],[number_vmail_messages]] &lt;= 20, "Low Usage", IF(tbl_Customers[[#This Row],[number_vmail_messages]] &lt;= 40, "Medium Usgae", "High Usage")))</f>
        <v>Low Usage</v>
      </c>
      <c r="AD395" t="str">
        <f>IF(tbl_Customers[[#This Row],[total_day_minutes]]&lt;=150,"Low Usage", IF(tbl_Customers[[#This Row],[total_day_minutes]]&lt;=200,"Medium Usage", IF(tbl_Customers[[#This Row],[total_day_minutes]]&lt;=250,"High Usage","Very High Usage")))</f>
        <v>High Usage</v>
      </c>
      <c r="AE395" t="str">
        <f>IF(tbl_Customers[[#This Row],[total_intl_calls]]&lt;=5,"Low Calls", IF(tbl_Customers[[#This Row],[total_intl_calls]]&lt;=10, "Medium Calls", "High Calls"))</f>
        <v>High Calls</v>
      </c>
      <c r="AF3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5" s="36" t="str">
        <f>IF(tbl_Customers[[#This Row],[Churn_Risk_Score]]&gt;=10,"High Risk", IF(tbl_Customers[[#This Row],[Churn_Risk_Score]]&gt;=5,"Medium Risk","Low Risk"))</f>
        <v>Low Risk</v>
      </c>
    </row>
    <row r="396" spans="1:33" x14ac:dyDescent="0.35">
      <c r="A396">
        <v>395</v>
      </c>
      <c r="B396" t="s">
        <v>48</v>
      </c>
      <c r="C396">
        <v>141</v>
      </c>
      <c r="D396" t="s">
        <v>28</v>
      </c>
      <c r="E396" t="s">
        <v>22</v>
      </c>
      <c r="F396" t="s">
        <v>23</v>
      </c>
      <c r="G396">
        <v>23</v>
      </c>
      <c r="H396">
        <v>149.69999999999999</v>
      </c>
      <c r="I396">
        <v>112</v>
      </c>
      <c r="J396">
        <v>25.45</v>
      </c>
      <c r="K396">
        <v>162.5</v>
      </c>
      <c r="L396">
        <v>118</v>
      </c>
      <c r="M396">
        <v>13.81</v>
      </c>
      <c r="N396">
        <v>220.3</v>
      </c>
      <c r="O396">
        <v>115</v>
      </c>
      <c r="P396">
        <v>9.91</v>
      </c>
      <c r="Q396">
        <v>7.6</v>
      </c>
      <c r="R396">
        <v>2</v>
      </c>
      <c r="S396">
        <v>2.0499999999999998</v>
      </c>
      <c r="T396">
        <v>3</v>
      </c>
      <c r="U396" t="s">
        <v>22</v>
      </c>
      <c r="V396">
        <f>IF(tbl_Customers[[#This Row],[churn]] = "yes", 1, 0)</f>
        <v>0</v>
      </c>
      <c r="W396" t="str">
        <f>IF(tbl_Customers[[#This Row],[number_customer_service_calls]] &lt;= 1, "0-1 Calls", IF(tbl_Customers[[#This Row],[number_customer_service_calls]] &lt;= 3, "2-3 Calls", IF(tbl_Customers[[#This Row],[number_customer_service_calls]] &lt;=5, "4-5 Calls", "6+ Calls")))</f>
        <v>2-3 Calls</v>
      </c>
      <c r="X396" t="str">
        <f>IF(tbl_Customers[[#This Row],[account_length]] &lt;= 50, "0-50", IF(tbl_Customers[[#This Row],[account_length]] &lt;=100, "51-100", IF(tbl_Customers[[#This Row],[account_length]] &lt;= 150, "101-150", "151+")))</f>
        <v>101-150</v>
      </c>
      <c r="Y396" t="str">
        <f>IF(tbl_Customers[[#This Row],[total_intl_charge]] &lt;= 3, "Low Charges", "High Charges")</f>
        <v>Low Charges</v>
      </c>
      <c r="Z396" t="str">
        <f>IF(tbl_Customers[[#This Row],[total_eve_calls]]&lt;=80,"Low Calls",
IF(tbl_Customers[[#This Row],[total_eve_calls]]&lt;=120,"Medium Calls","High Calls"))</f>
        <v>Medium Calls</v>
      </c>
      <c r="AA396" t="str">
        <f>IF(tbl_Customers[[#This Row],[total_eve_charge]]&lt;=15,"Low Charges",
IF(tbl_Customers[[#This Row],[total_eve_charge]]&lt;=20,"Medium Charges","High Charges"))</f>
        <v>Low Charges</v>
      </c>
      <c r="AB3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6" t="str">
        <f>IF(tbl_Customers[[#This Row],[number_vmail_messages]] = 0, "No Usage", IF(tbl_Customers[[#This Row],[number_vmail_messages]] &lt;= 20, "Low Usage", IF(tbl_Customers[[#This Row],[number_vmail_messages]] &lt;= 40, "Medium Usgae", "High Usage")))</f>
        <v>Medium Usgae</v>
      </c>
      <c r="AD396" t="str">
        <f>IF(tbl_Customers[[#This Row],[total_day_minutes]]&lt;=150,"Low Usage", IF(tbl_Customers[[#This Row],[total_day_minutes]]&lt;=200,"Medium Usage", IF(tbl_Customers[[#This Row],[total_day_minutes]]&lt;=250,"High Usage","Very High Usage")))</f>
        <v>Low Usage</v>
      </c>
      <c r="AE396" t="str">
        <f>IF(tbl_Customers[[#This Row],[total_intl_calls]]&lt;=5,"Low Calls", IF(tbl_Customers[[#This Row],[total_intl_calls]]&lt;=10, "Medium Calls", "High Calls"))</f>
        <v>Low Calls</v>
      </c>
      <c r="AF3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6" s="36" t="str">
        <f>IF(tbl_Customers[[#This Row],[Churn_Risk_Score]]&gt;=10,"High Risk", IF(tbl_Customers[[#This Row],[Churn_Risk_Score]]&gt;=5,"Medium Risk","Low Risk"))</f>
        <v>Low Risk</v>
      </c>
    </row>
    <row r="397" spans="1:33" x14ac:dyDescent="0.35">
      <c r="A397">
        <v>396</v>
      </c>
      <c r="B397" t="s">
        <v>42</v>
      </c>
      <c r="C397">
        <v>140</v>
      </c>
      <c r="D397" t="s">
        <v>25</v>
      </c>
      <c r="E397" t="s">
        <v>22</v>
      </c>
      <c r="F397" t="s">
        <v>22</v>
      </c>
      <c r="G397">
        <v>0</v>
      </c>
      <c r="H397">
        <v>149.80000000000001</v>
      </c>
      <c r="I397">
        <v>134</v>
      </c>
      <c r="J397">
        <v>25.47</v>
      </c>
      <c r="K397">
        <v>164.4</v>
      </c>
      <c r="L397">
        <v>98</v>
      </c>
      <c r="M397">
        <v>13.97</v>
      </c>
      <c r="N397">
        <v>294.7</v>
      </c>
      <c r="O397">
        <v>124</v>
      </c>
      <c r="P397">
        <v>13.26</v>
      </c>
      <c r="Q397">
        <v>8.1</v>
      </c>
      <c r="R397">
        <v>2</v>
      </c>
      <c r="S397">
        <v>2.19</v>
      </c>
      <c r="T397">
        <v>1</v>
      </c>
      <c r="U397" t="s">
        <v>22</v>
      </c>
      <c r="V397">
        <f>IF(tbl_Customers[[#This Row],[churn]] = "yes", 1, 0)</f>
        <v>0</v>
      </c>
      <c r="W397" t="str">
        <f>IF(tbl_Customers[[#This Row],[number_customer_service_calls]] &lt;= 1, "0-1 Calls", IF(tbl_Customers[[#This Row],[number_customer_service_calls]] &lt;= 3, "2-3 Calls", IF(tbl_Customers[[#This Row],[number_customer_service_calls]] &lt;=5, "4-5 Calls", "6+ Calls")))</f>
        <v>0-1 Calls</v>
      </c>
      <c r="X397" t="str">
        <f>IF(tbl_Customers[[#This Row],[account_length]] &lt;= 50, "0-50", IF(tbl_Customers[[#This Row],[account_length]] &lt;=100, "51-100", IF(tbl_Customers[[#This Row],[account_length]] &lt;= 150, "101-150", "151+")))</f>
        <v>101-150</v>
      </c>
      <c r="Y397" t="str">
        <f>IF(tbl_Customers[[#This Row],[total_intl_charge]] &lt;= 3, "Low Charges", "High Charges")</f>
        <v>Low Charges</v>
      </c>
      <c r="Z397" t="str">
        <f>IF(tbl_Customers[[#This Row],[total_eve_calls]]&lt;=80,"Low Calls",
IF(tbl_Customers[[#This Row],[total_eve_calls]]&lt;=120,"Medium Calls","High Calls"))</f>
        <v>Medium Calls</v>
      </c>
      <c r="AA397" t="str">
        <f>IF(tbl_Customers[[#This Row],[total_eve_charge]]&lt;=15,"Low Charges",
IF(tbl_Customers[[#This Row],[total_eve_charge]]&lt;=20,"Medium Charges","High Charges"))</f>
        <v>Low Charges</v>
      </c>
      <c r="AB3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7" t="str">
        <f>IF(tbl_Customers[[#This Row],[number_vmail_messages]] = 0, "No Usage", IF(tbl_Customers[[#This Row],[number_vmail_messages]] &lt;= 20, "Low Usage", IF(tbl_Customers[[#This Row],[number_vmail_messages]] &lt;= 40, "Medium Usgae", "High Usage")))</f>
        <v>No Usage</v>
      </c>
      <c r="AD397" t="str">
        <f>IF(tbl_Customers[[#This Row],[total_day_minutes]]&lt;=150,"Low Usage", IF(tbl_Customers[[#This Row],[total_day_minutes]]&lt;=200,"Medium Usage", IF(tbl_Customers[[#This Row],[total_day_minutes]]&lt;=250,"High Usage","Very High Usage")))</f>
        <v>Low Usage</v>
      </c>
      <c r="AE397" t="str">
        <f>IF(tbl_Customers[[#This Row],[total_intl_calls]]&lt;=5,"Low Calls", IF(tbl_Customers[[#This Row],[total_intl_calls]]&lt;=10, "Medium Calls", "High Calls"))</f>
        <v>Low Calls</v>
      </c>
      <c r="AF3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7" s="36" t="str">
        <f>IF(tbl_Customers[[#This Row],[Churn_Risk_Score]]&gt;=10,"High Risk", IF(tbl_Customers[[#This Row],[Churn_Risk_Score]]&gt;=5,"Medium Risk","Low Risk"))</f>
        <v>Low Risk</v>
      </c>
    </row>
    <row r="398" spans="1:33" x14ac:dyDescent="0.35">
      <c r="A398">
        <v>397</v>
      </c>
      <c r="B398" t="s">
        <v>37</v>
      </c>
      <c r="C398">
        <v>99</v>
      </c>
      <c r="D398" t="s">
        <v>25</v>
      </c>
      <c r="E398" t="s">
        <v>22</v>
      </c>
      <c r="F398" t="s">
        <v>22</v>
      </c>
      <c r="G398">
        <v>0</v>
      </c>
      <c r="H398">
        <v>190.4</v>
      </c>
      <c r="I398">
        <v>102</v>
      </c>
      <c r="J398">
        <v>32.369999999999997</v>
      </c>
      <c r="K398">
        <v>158.1</v>
      </c>
      <c r="L398">
        <v>107</v>
      </c>
      <c r="M398">
        <v>13.44</v>
      </c>
      <c r="N398">
        <v>271.5</v>
      </c>
      <c r="O398">
        <v>92</v>
      </c>
      <c r="P398">
        <v>12.22</v>
      </c>
      <c r="Q398">
        <v>11.2</v>
      </c>
      <c r="R398">
        <v>4</v>
      </c>
      <c r="S398">
        <v>3.02</v>
      </c>
      <c r="T398">
        <v>2</v>
      </c>
      <c r="U398" t="s">
        <v>22</v>
      </c>
      <c r="V398">
        <f>IF(tbl_Customers[[#This Row],[churn]] = "yes", 1, 0)</f>
        <v>0</v>
      </c>
      <c r="W398" t="str">
        <f>IF(tbl_Customers[[#This Row],[number_customer_service_calls]] &lt;= 1, "0-1 Calls", IF(tbl_Customers[[#This Row],[number_customer_service_calls]] &lt;= 3, "2-3 Calls", IF(tbl_Customers[[#This Row],[number_customer_service_calls]] &lt;=5, "4-5 Calls", "6+ Calls")))</f>
        <v>2-3 Calls</v>
      </c>
      <c r="X398" t="str">
        <f>IF(tbl_Customers[[#This Row],[account_length]] &lt;= 50, "0-50", IF(tbl_Customers[[#This Row],[account_length]] &lt;=100, "51-100", IF(tbl_Customers[[#This Row],[account_length]] &lt;= 150, "101-150", "151+")))</f>
        <v>51-100</v>
      </c>
      <c r="Y398" t="str">
        <f>IF(tbl_Customers[[#This Row],[total_intl_charge]] &lt;= 3, "Low Charges", "High Charges")</f>
        <v>High Charges</v>
      </c>
      <c r="Z398" t="str">
        <f>IF(tbl_Customers[[#This Row],[total_eve_calls]]&lt;=80,"Low Calls",
IF(tbl_Customers[[#This Row],[total_eve_calls]]&lt;=120,"Medium Calls","High Calls"))</f>
        <v>Medium Calls</v>
      </c>
      <c r="AA398" t="str">
        <f>IF(tbl_Customers[[#This Row],[total_eve_charge]]&lt;=15,"Low Charges",
IF(tbl_Customers[[#This Row],[total_eve_charge]]&lt;=20,"Medium Charges","High Charges"))</f>
        <v>Low Charges</v>
      </c>
      <c r="AB3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8" t="str">
        <f>IF(tbl_Customers[[#This Row],[number_vmail_messages]] = 0, "No Usage", IF(tbl_Customers[[#This Row],[number_vmail_messages]] &lt;= 20, "Low Usage", IF(tbl_Customers[[#This Row],[number_vmail_messages]] &lt;= 40, "Medium Usgae", "High Usage")))</f>
        <v>No Usage</v>
      </c>
      <c r="AD398" t="str">
        <f>IF(tbl_Customers[[#This Row],[total_day_minutes]]&lt;=150,"Low Usage", IF(tbl_Customers[[#This Row],[total_day_minutes]]&lt;=200,"Medium Usage", IF(tbl_Customers[[#This Row],[total_day_minutes]]&lt;=250,"High Usage","Very High Usage")))</f>
        <v>Medium Usage</v>
      </c>
      <c r="AE398" t="str">
        <f>IF(tbl_Customers[[#This Row],[total_intl_calls]]&lt;=5,"Low Calls", IF(tbl_Customers[[#This Row],[total_intl_calls]]&lt;=10, "Medium Calls", "High Calls"))</f>
        <v>Low Calls</v>
      </c>
      <c r="AF3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8" s="36" t="str">
        <f>IF(tbl_Customers[[#This Row],[Churn_Risk_Score]]&gt;=10,"High Risk", IF(tbl_Customers[[#This Row],[Churn_Risk_Score]]&gt;=5,"Medium Risk","Low Risk"))</f>
        <v>Low Risk</v>
      </c>
    </row>
    <row r="399" spans="1:33" x14ac:dyDescent="0.35">
      <c r="A399">
        <v>398</v>
      </c>
      <c r="B399" t="s">
        <v>45</v>
      </c>
      <c r="C399">
        <v>166</v>
      </c>
      <c r="D399" t="s">
        <v>25</v>
      </c>
      <c r="E399" t="s">
        <v>22</v>
      </c>
      <c r="F399" t="s">
        <v>22</v>
      </c>
      <c r="G399">
        <v>0</v>
      </c>
      <c r="H399">
        <v>181.4</v>
      </c>
      <c r="I399">
        <v>108</v>
      </c>
      <c r="J399">
        <v>30.84</v>
      </c>
      <c r="K399">
        <v>253.8</v>
      </c>
      <c r="L399">
        <v>54</v>
      </c>
      <c r="M399">
        <v>21.57</v>
      </c>
      <c r="N399">
        <v>112.3</v>
      </c>
      <c r="O399">
        <v>94</v>
      </c>
      <c r="P399">
        <v>5.05</v>
      </c>
      <c r="Q399">
        <v>11.6</v>
      </c>
      <c r="R399">
        <v>6</v>
      </c>
      <c r="S399">
        <v>3.13</v>
      </c>
      <c r="T399">
        <v>1</v>
      </c>
      <c r="U399" t="s">
        <v>22</v>
      </c>
      <c r="V399">
        <f>IF(tbl_Customers[[#This Row],[churn]] = "yes", 1, 0)</f>
        <v>0</v>
      </c>
      <c r="W399" t="str">
        <f>IF(tbl_Customers[[#This Row],[number_customer_service_calls]] &lt;= 1, "0-1 Calls", IF(tbl_Customers[[#This Row],[number_customer_service_calls]] &lt;= 3, "2-3 Calls", IF(tbl_Customers[[#This Row],[number_customer_service_calls]] &lt;=5, "4-5 Calls", "6+ Calls")))</f>
        <v>0-1 Calls</v>
      </c>
      <c r="X399" t="str">
        <f>IF(tbl_Customers[[#This Row],[account_length]] &lt;= 50, "0-50", IF(tbl_Customers[[#This Row],[account_length]] &lt;=100, "51-100", IF(tbl_Customers[[#This Row],[account_length]] &lt;= 150, "101-150", "151+")))</f>
        <v>151+</v>
      </c>
      <c r="Y399" t="str">
        <f>IF(tbl_Customers[[#This Row],[total_intl_charge]] &lt;= 3, "Low Charges", "High Charges")</f>
        <v>High Charges</v>
      </c>
      <c r="Z399" t="str">
        <f>IF(tbl_Customers[[#This Row],[total_eve_calls]]&lt;=80,"Low Calls",
IF(tbl_Customers[[#This Row],[total_eve_calls]]&lt;=120,"Medium Calls","High Calls"))</f>
        <v>Low Calls</v>
      </c>
      <c r="AA399" t="str">
        <f>IF(tbl_Customers[[#This Row],[total_eve_charge]]&lt;=15,"Low Charges",
IF(tbl_Customers[[#This Row],[total_eve_charge]]&lt;=20,"Medium Charges","High Charges"))</f>
        <v>High Charges</v>
      </c>
      <c r="AB3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9" t="str">
        <f>IF(tbl_Customers[[#This Row],[number_vmail_messages]] = 0, "No Usage", IF(tbl_Customers[[#This Row],[number_vmail_messages]] &lt;= 20, "Low Usage", IF(tbl_Customers[[#This Row],[number_vmail_messages]] &lt;= 40, "Medium Usgae", "High Usage")))</f>
        <v>No Usage</v>
      </c>
      <c r="AD399" t="str">
        <f>IF(tbl_Customers[[#This Row],[total_day_minutes]]&lt;=150,"Low Usage", IF(tbl_Customers[[#This Row],[total_day_minutes]]&lt;=200,"Medium Usage", IF(tbl_Customers[[#This Row],[total_day_minutes]]&lt;=250,"High Usage","Very High Usage")))</f>
        <v>Medium Usage</v>
      </c>
      <c r="AE399" t="str">
        <f>IF(tbl_Customers[[#This Row],[total_intl_calls]]&lt;=5,"Low Calls", IF(tbl_Customers[[#This Row],[total_intl_calls]]&lt;=10, "Medium Calls", "High Calls"))</f>
        <v>Medium Calls</v>
      </c>
      <c r="AF3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9" s="36" t="str">
        <f>IF(tbl_Customers[[#This Row],[Churn_Risk_Score]]&gt;=10,"High Risk", IF(tbl_Customers[[#This Row],[Churn_Risk_Score]]&gt;=5,"Medium Risk","Low Risk"))</f>
        <v>Low Risk</v>
      </c>
    </row>
    <row r="400" spans="1:33" x14ac:dyDescent="0.35">
      <c r="A400">
        <v>399</v>
      </c>
      <c r="B400" t="s">
        <v>62</v>
      </c>
      <c r="C400">
        <v>124</v>
      </c>
      <c r="D400" t="s">
        <v>25</v>
      </c>
      <c r="E400" t="s">
        <v>22</v>
      </c>
      <c r="F400" t="s">
        <v>22</v>
      </c>
      <c r="G400">
        <v>0</v>
      </c>
      <c r="H400">
        <v>151.1</v>
      </c>
      <c r="I400">
        <v>123</v>
      </c>
      <c r="J400">
        <v>25.69</v>
      </c>
      <c r="K400">
        <v>187.4</v>
      </c>
      <c r="L400">
        <v>104</v>
      </c>
      <c r="M400">
        <v>15.93</v>
      </c>
      <c r="N400">
        <v>255.4</v>
      </c>
      <c r="O400">
        <v>93</v>
      </c>
      <c r="P400">
        <v>11.49</v>
      </c>
      <c r="Q400">
        <v>5.3</v>
      </c>
      <c r="R400">
        <v>3</v>
      </c>
      <c r="S400">
        <v>1.43</v>
      </c>
      <c r="T400">
        <v>1</v>
      </c>
      <c r="U400" t="s">
        <v>22</v>
      </c>
      <c r="V400">
        <f>IF(tbl_Customers[[#This Row],[churn]] = "yes", 1, 0)</f>
        <v>0</v>
      </c>
      <c r="W400" t="str">
        <f>IF(tbl_Customers[[#This Row],[number_customer_service_calls]] &lt;= 1, "0-1 Calls", IF(tbl_Customers[[#This Row],[number_customer_service_calls]] &lt;= 3, "2-3 Calls", IF(tbl_Customers[[#This Row],[number_customer_service_calls]] &lt;=5, "4-5 Calls", "6+ Calls")))</f>
        <v>0-1 Calls</v>
      </c>
      <c r="X400" t="str">
        <f>IF(tbl_Customers[[#This Row],[account_length]] &lt;= 50, "0-50", IF(tbl_Customers[[#This Row],[account_length]] &lt;=100, "51-100", IF(tbl_Customers[[#This Row],[account_length]] &lt;= 150, "101-150", "151+")))</f>
        <v>101-150</v>
      </c>
      <c r="Y400" t="str">
        <f>IF(tbl_Customers[[#This Row],[total_intl_charge]] &lt;= 3, "Low Charges", "High Charges")</f>
        <v>Low Charges</v>
      </c>
      <c r="Z400" t="str">
        <f>IF(tbl_Customers[[#This Row],[total_eve_calls]]&lt;=80,"Low Calls",
IF(tbl_Customers[[#This Row],[total_eve_calls]]&lt;=120,"Medium Calls","High Calls"))</f>
        <v>Medium Calls</v>
      </c>
      <c r="AA400" t="str">
        <f>IF(tbl_Customers[[#This Row],[total_eve_charge]]&lt;=15,"Low Charges",
IF(tbl_Customers[[#This Row],[total_eve_charge]]&lt;=20,"Medium Charges","High Charges"))</f>
        <v>Medium Charges</v>
      </c>
      <c r="AB4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0" t="str">
        <f>IF(tbl_Customers[[#This Row],[number_vmail_messages]] = 0, "No Usage", IF(tbl_Customers[[#This Row],[number_vmail_messages]] &lt;= 20, "Low Usage", IF(tbl_Customers[[#This Row],[number_vmail_messages]] &lt;= 40, "Medium Usgae", "High Usage")))</f>
        <v>No Usage</v>
      </c>
      <c r="AD400" t="str">
        <f>IF(tbl_Customers[[#This Row],[total_day_minutes]]&lt;=150,"Low Usage", IF(tbl_Customers[[#This Row],[total_day_minutes]]&lt;=200,"Medium Usage", IF(tbl_Customers[[#This Row],[total_day_minutes]]&lt;=250,"High Usage","Very High Usage")))</f>
        <v>Medium Usage</v>
      </c>
      <c r="AE400" t="str">
        <f>IF(tbl_Customers[[#This Row],[total_intl_calls]]&lt;=5,"Low Calls", IF(tbl_Customers[[#This Row],[total_intl_calls]]&lt;=10, "Medium Calls", "High Calls"))</f>
        <v>Low Calls</v>
      </c>
      <c r="AF4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0" s="36" t="str">
        <f>IF(tbl_Customers[[#This Row],[Churn_Risk_Score]]&gt;=10,"High Risk", IF(tbl_Customers[[#This Row],[Churn_Risk_Score]]&gt;=5,"Medium Risk","Low Risk"))</f>
        <v>Low Risk</v>
      </c>
    </row>
    <row r="401" spans="1:33" x14ac:dyDescent="0.35">
      <c r="A401">
        <v>400</v>
      </c>
      <c r="B401" t="s">
        <v>49</v>
      </c>
      <c r="C401">
        <v>74</v>
      </c>
      <c r="D401" t="s">
        <v>21</v>
      </c>
      <c r="E401" t="s">
        <v>22</v>
      </c>
      <c r="F401" t="s">
        <v>22</v>
      </c>
      <c r="G401">
        <v>0</v>
      </c>
      <c r="H401">
        <v>155.69999999999999</v>
      </c>
      <c r="I401">
        <v>116</v>
      </c>
      <c r="J401">
        <v>26.47</v>
      </c>
      <c r="K401">
        <v>173.7</v>
      </c>
      <c r="L401">
        <v>63</v>
      </c>
      <c r="M401">
        <v>14.76</v>
      </c>
      <c r="N401">
        <v>257.39999999999998</v>
      </c>
      <c r="O401">
        <v>97</v>
      </c>
      <c r="P401">
        <v>11.58</v>
      </c>
      <c r="Q401">
        <v>8.1</v>
      </c>
      <c r="R401">
        <v>4</v>
      </c>
      <c r="S401">
        <v>2.19</v>
      </c>
      <c r="T401">
        <v>0</v>
      </c>
      <c r="U401" t="s">
        <v>22</v>
      </c>
      <c r="V401">
        <f>IF(tbl_Customers[[#This Row],[churn]] = "yes", 1, 0)</f>
        <v>0</v>
      </c>
      <c r="W401" t="str">
        <f>IF(tbl_Customers[[#This Row],[number_customer_service_calls]] &lt;= 1, "0-1 Calls", IF(tbl_Customers[[#This Row],[number_customer_service_calls]] &lt;= 3, "2-3 Calls", IF(tbl_Customers[[#This Row],[number_customer_service_calls]] &lt;=5, "4-5 Calls", "6+ Calls")))</f>
        <v>0-1 Calls</v>
      </c>
      <c r="X401" t="str">
        <f>IF(tbl_Customers[[#This Row],[account_length]] &lt;= 50, "0-50", IF(tbl_Customers[[#This Row],[account_length]] &lt;=100, "51-100", IF(tbl_Customers[[#This Row],[account_length]] &lt;= 150, "101-150", "151+")))</f>
        <v>51-100</v>
      </c>
      <c r="Y401" t="str">
        <f>IF(tbl_Customers[[#This Row],[total_intl_charge]] &lt;= 3, "Low Charges", "High Charges")</f>
        <v>Low Charges</v>
      </c>
      <c r="Z401" t="str">
        <f>IF(tbl_Customers[[#This Row],[total_eve_calls]]&lt;=80,"Low Calls",
IF(tbl_Customers[[#This Row],[total_eve_calls]]&lt;=120,"Medium Calls","High Calls"))</f>
        <v>Low Calls</v>
      </c>
      <c r="AA401" t="str">
        <f>IF(tbl_Customers[[#This Row],[total_eve_charge]]&lt;=15,"Low Charges",
IF(tbl_Customers[[#This Row],[total_eve_charge]]&lt;=20,"Medium Charges","High Charges"))</f>
        <v>Low Charges</v>
      </c>
      <c r="AB4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 t="str">
        <f>IF(tbl_Customers[[#This Row],[number_vmail_messages]] = 0, "No Usage", IF(tbl_Customers[[#This Row],[number_vmail_messages]] &lt;= 20, "Low Usage", IF(tbl_Customers[[#This Row],[number_vmail_messages]] &lt;= 40, "Medium Usgae", "High Usage")))</f>
        <v>No Usage</v>
      </c>
      <c r="AD401" t="str">
        <f>IF(tbl_Customers[[#This Row],[total_day_minutes]]&lt;=150,"Low Usage", IF(tbl_Customers[[#This Row],[total_day_minutes]]&lt;=200,"Medium Usage", IF(tbl_Customers[[#This Row],[total_day_minutes]]&lt;=250,"High Usage","Very High Usage")))</f>
        <v>Medium Usage</v>
      </c>
      <c r="AE401" t="str">
        <f>IF(tbl_Customers[[#This Row],[total_intl_calls]]&lt;=5,"Low Calls", IF(tbl_Customers[[#This Row],[total_intl_calls]]&lt;=10, "Medium Calls", "High Calls"))</f>
        <v>Low Calls</v>
      </c>
      <c r="AF4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1" s="36" t="str">
        <f>IF(tbl_Customers[[#This Row],[Churn_Risk_Score]]&gt;=10,"High Risk", IF(tbl_Customers[[#This Row],[Churn_Risk_Score]]&gt;=5,"Medium Risk","Low Risk"))</f>
        <v>Low Risk</v>
      </c>
    </row>
    <row r="402" spans="1:33" x14ac:dyDescent="0.35">
      <c r="A402">
        <v>401</v>
      </c>
      <c r="B402" t="s">
        <v>48</v>
      </c>
      <c r="C402">
        <v>117</v>
      </c>
      <c r="D402" t="s">
        <v>28</v>
      </c>
      <c r="E402" t="s">
        <v>22</v>
      </c>
      <c r="F402" t="s">
        <v>22</v>
      </c>
      <c r="G402">
        <v>0</v>
      </c>
      <c r="H402">
        <v>149.9</v>
      </c>
      <c r="I402">
        <v>95</v>
      </c>
      <c r="J402">
        <v>25.48</v>
      </c>
      <c r="K402">
        <v>256.10000000000002</v>
      </c>
      <c r="L402">
        <v>110</v>
      </c>
      <c r="M402">
        <v>21.77</v>
      </c>
      <c r="N402">
        <v>212.7</v>
      </c>
      <c r="O402">
        <v>92</v>
      </c>
      <c r="P402">
        <v>9.57</v>
      </c>
      <c r="Q402">
        <v>13.3</v>
      </c>
      <c r="R402">
        <v>13</v>
      </c>
      <c r="S402">
        <v>3.59</v>
      </c>
      <c r="T402">
        <v>2</v>
      </c>
      <c r="U402" t="s">
        <v>22</v>
      </c>
      <c r="V402">
        <f>IF(tbl_Customers[[#This Row],[churn]] = "yes", 1, 0)</f>
        <v>0</v>
      </c>
      <c r="W402" t="str">
        <f>IF(tbl_Customers[[#This Row],[number_customer_service_calls]] &lt;= 1, "0-1 Calls", IF(tbl_Customers[[#This Row],[number_customer_service_calls]] &lt;= 3, "2-3 Calls", IF(tbl_Customers[[#This Row],[number_customer_service_calls]] &lt;=5, "4-5 Calls", "6+ Calls")))</f>
        <v>2-3 Calls</v>
      </c>
      <c r="X402" t="str">
        <f>IF(tbl_Customers[[#This Row],[account_length]] &lt;= 50, "0-50", IF(tbl_Customers[[#This Row],[account_length]] &lt;=100, "51-100", IF(tbl_Customers[[#This Row],[account_length]] &lt;= 150, "101-150", "151+")))</f>
        <v>101-150</v>
      </c>
      <c r="Y402" t="str">
        <f>IF(tbl_Customers[[#This Row],[total_intl_charge]] &lt;= 3, "Low Charges", "High Charges")</f>
        <v>High Charges</v>
      </c>
      <c r="Z402" t="str">
        <f>IF(tbl_Customers[[#This Row],[total_eve_calls]]&lt;=80,"Low Calls",
IF(tbl_Customers[[#This Row],[total_eve_calls]]&lt;=120,"Medium Calls","High Calls"))</f>
        <v>Medium Calls</v>
      </c>
      <c r="AA402" t="str">
        <f>IF(tbl_Customers[[#This Row],[total_eve_charge]]&lt;=15,"Low Charges",
IF(tbl_Customers[[#This Row],[total_eve_charge]]&lt;=20,"Medium Charges","High Charges"))</f>
        <v>High Charges</v>
      </c>
      <c r="AB4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 t="str">
        <f>IF(tbl_Customers[[#This Row],[number_vmail_messages]] = 0, "No Usage", IF(tbl_Customers[[#This Row],[number_vmail_messages]] &lt;= 20, "Low Usage", IF(tbl_Customers[[#This Row],[number_vmail_messages]] &lt;= 40, "Medium Usgae", "High Usage")))</f>
        <v>No Usage</v>
      </c>
      <c r="AD402" t="str">
        <f>IF(tbl_Customers[[#This Row],[total_day_minutes]]&lt;=150,"Low Usage", IF(tbl_Customers[[#This Row],[total_day_minutes]]&lt;=200,"Medium Usage", IF(tbl_Customers[[#This Row],[total_day_minutes]]&lt;=250,"High Usage","Very High Usage")))</f>
        <v>Low Usage</v>
      </c>
      <c r="AE402" t="str">
        <f>IF(tbl_Customers[[#This Row],[total_intl_calls]]&lt;=5,"Low Calls", IF(tbl_Customers[[#This Row],[total_intl_calls]]&lt;=10, "Medium Calls", "High Calls"))</f>
        <v>High Calls</v>
      </c>
      <c r="AF4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2" s="36" t="str">
        <f>IF(tbl_Customers[[#This Row],[Churn_Risk_Score]]&gt;=10,"High Risk", IF(tbl_Customers[[#This Row],[Churn_Risk_Score]]&gt;=5,"Medium Risk","Low Risk"))</f>
        <v>Low Risk</v>
      </c>
    </row>
    <row r="403" spans="1:33" x14ac:dyDescent="0.35">
      <c r="A403">
        <v>402</v>
      </c>
      <c r="B403" t="s">
        <v>48</v>
      </c>
      <c r="C403">
        <v>85</v>
      </c>
      <c r="D403" t="s">
        <v>28</v>
      </c>
      <c r="E403" t="s">
        <v>22</v>
      </c>
      <c r="F403" t="s">
        <v>22</v>
      </c>
      <c r="G403">
        <v>0</v>
      </c>
      <c r="H403">
        <v>222.3</v>
      </c>
      <c r="I403">
        <v>132</v>
      </c>
      <c r="J403">
        <v>37.79</v>
      </c>
      <c r="K403">
        <v>231.5</v>
      </c>
      <c r="L403">
        <v>101</v>
      </c>
      <c r="M403">
        <v>19.68</v>
      </c>
      <c r="N403">
        <v>223.5</v>
      </c>
      <c r="O403">
        <v>75</v>
      </c>
      <c r="P403">
        <v>10.06</v>
      </c>
      <c r="Q403">
        <v>11</v>
      </c>
      <c r="R403">
        <v>2</v>
      </c>
      <c r="S403">
        <v>2.97</v>
      </c>
      <c r="T403">
        <v>3</v>
      </c>
      <c r="U403" t="s">
        <v>22</v>
      </c>
      <c r="V403">
        <f>IF(tbl_Customers[[#This Row],[churn]] = "yes", 1, 0)</f>
        <v>0</v>
      </c>
      <c r="W403" t="str">
        <f>IF(tbl_Customers[[#This Row],[number_customer_service_calls]] &lt;= 1, "0-1 Calls", IF(tbl_Customers[[#This Row],[number_customer_service_calls]] &lt;= 3, "2-3 Calls", IF(tbl_Customers[[#This Row],[number_customer_service_calls]] &lt;=5, "4-5 Calls", "6+ Calls")))</f>
        <v>2-3 Calls</v>
      </c>
      <c r="X403" t="str">
        <f>IF(tbl_Customers[[#This Row],[account_length]] &lt;= 50, "0-50", IF(tbl_Customers[[#This Row],[account_length]] &lt;=100, "51-100", IF(tbl_Customers[[#This Row],[account_length]] &lt;= 150, "101-150", "151+")))</f>
        <v>51-100</v>
      </c>
      <c r="Y403" t="str">
        <f>IF(tbl_Customers[[#This Row],[total_intl_charge]] &lt;= 3, "Low Charges", "High Charges")</f>
        <v>Low Charges</v>
      </c>
      <c r="Z403" t="str">
        <f>IF(tbl_Customers[[#This Row],[total_eve_calls]]&lt;=80,"Low Calls",
IF(tbl_Customers[[#This Row],[total_eve_calls]]&lt;=120,"Medium Calls","High Calls"))</f>
        <v>Medium Calls</v>
      </c>
      <c r="AA403" t="str">
        <f>IF(tbl_Customers[[#This Row],[total_eve_charge]]&lt;=15,"Low Charges",
IF(tbl_Customers[[#This Row],[total_eve_charge]]&lt;=20,"Medium Charges","High Charges"))</f>
        <v>Medium Charges</v>
      </c>
      <c r="AB4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3" t="str">
        <f>IF(tbl_Customers[[#This Row],[number_vmail_messages]] = 0, "No Usage", IF(tbl_Customers[[#This Row],[number_vmail_messages]] &lt;= 20, "Low Usage", IF(tbl_Customers[[#This Row],[number_vmail_messages]] &lt;= 40, "Medium Usgae", "High Usage")))</f>
        <v>No Usage</v>
      </c>
      <c r="AD403" t="str">
        <f>IF(tbl_Customers[[#This Row],[total_day_minutes]]&lt;=150,"Low Usage", IF(tbl_Customers[[#This Row],[total_day_minutes]]&lt;=200,"Medium Usage", IF(tbl_Customers[[#This Row],[total_day_minutes]]&lt;=250,"High Usage","Very High Usage")))</f>
        <v>High Usage</v>
      </c>
      <c r="AE403" t="str">
        <f>IF(tbl_Customers[[#This Row],[total_intl_calls]]&lt;=5,"Low Calls", IF(tbl_Customers[[#This Row],[total_intl_calls]]&lt;=10, "Medium Calls", "High Calls"))</f>
        <v>Low Calls</v>
      </c>
      <c r="AF4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3" s="36" t="str">
        <f>IF(tbl_Customers[[#This Row],[Churn_Risk_Score]]&gt;=10,"High Risk", IF(tbl_Customers[[#This Row],[Churn_Risk_Score]]&gt;=5,"Medium Risk","Low Risk"))</f>
        <v>Low Risk</v>
      </c>
    </row>
    <row r="404" spans="1:33" x14ac:dyDescent="0.35">
      <c r="A404">
        <v>403</v>
      </c>
      <c r="B404" t="s">
        <v>55</v>
      </c>
      <c r="C404">
        <v>36</v>
      </c>
      <c r="D404" t="s">
        <v>21</v>
      </c>
      <c r="E404" t="s">
        <v>22</v>
      </c>
      <c r="F404" t="s">
        <v>23</v>
      </c>
      <c r="G404">
        <v>16</v>
      </c>
      <c r="H404">
        <v>149.4</v>
      </c>
      <c r="I404">
        <v>111</v>
      </c>
      <c r="J404">
        <v>25.4</v>
      </c>
      <c r="K404">
        <v>131.80000000000001</v>
      </c>
      <c r="L404">
        <v>113</v>
      </c>
      <c r="M404">
        <v>11.2</v>
      </c>
      <c r="N404">
        <v>132.69999999999999</v>
      </c>
      <c r="O404">
        <v>87</v>
      </c>
      <c r="P404">
        <v>5.97</v>
      </c>
      <c r="Q404">
        <v>6.7</v>
      </c>
      <c r="R404">
        <v>2</v>
      </c>
      <c r="S404">
        <v>1.81</v>
      </c>
      <c r="T404">
        <v>0</v>
      </c>
      <c r="U404" t="s">
        <v>22</v>
      </c>
      <c r="V404">
        <f>IF(tbl_Customers[[#This Row],[churn]] = "yes", 1, 0)</f>
        <v>0</v>
      </c>
      <c r="W404" t="str">
        <f>IF(tbl_Customers[[#This Row],[number_customer_service_calls]] &lt;= 1, "0-1 Calls", IF(tbl_Customers[[#This Row],[number_customer_service_calls]] &lt;= 3, "2-3 Calls", IF(tbl_Customers[[#This Row],[number_customer_service_calls]] &lt;=5, "4-5 Calls", "6+ Calls")))</f>
        <v>0-1 Calls</v>
      </c>
      <c r="X404" t="str">
        <f>IF(tbl_Customers[[#This Row],[account_length]] &lt;= 50, "0-50", IF(tbl_Customers[[#This Row],[account_length]] &lt;=100, "51-100", IF(tbl_Customers[[#This Row],[account_length]] &lt;= 150, "101-150", "151+")))</f>
        <v>0-50</v>
      </c>
      <c r="Y404" t="str">
        <f>IF(tbl_Customers[[#This Row],[total_intl_charge]] &lt;= 3, "Low Charges", "High Charges")</f>
        <v>Low Charges</v>
      </c>
      <c r="Z404" t="str">
        <f>IF(tbl_Customers[[#This Row],[total_eve_calls]]&lt;=80,"Low Calls",
IF(tbl_Customers[[#This Row],[total_eve_calls]]&lt;=120,"Medium Calls","High Calls"))</f>
        <v>Medium Calls</v>
      </c>
      <c r="AA404" t="str">
        <f>IF(tbl_Customers[[#This Row],[total_eve_charge]]&lt;=15,"Low Charges",
IF(tbl_Customers[[#This Row],[total_eve_charge]]&lt;=20,"Medium Charges","High Charges"))</f>
        <v>Low Charges</v>
      </c>
      <c r="AB4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4" t="str">
        <f>IF(tbl_Customers[[#This Row],[number_vmail_messages]] = 0, "No Usage", IF(tbl_Customers[[#This Row],[number_vmail_messages]] &lt;= 20, "Low Usage", IF(tbl_Customers[[#This Row],[number_vmail_messages]] &lt;= 40, "Medium Usgae", "High Usage")))</f>
        <v>Low Usage</v>
      </c>
      <c r="AD404" t="str">
        <f>IF(tbl_Customers[[#This Row],[total_day_minutes]]&lt;=150,"Low Usage", IF(tbl_Customers[[#This Row],[total_day_minutes]]&lt;=200,"Medium Usage", IF(tbl_Customers[[#This Row],[total_day_minutes]]&lt;=250,"High Usage","Very High Usage")))</f>
        <v>Low Usage</v>
      </c>
      <c r="AE404" t="str">
        <f>IF(tbl_Customers[[#This Row],[total_intl_calls]]&lt;=5,"Low Calls", IF(tbl_Customers[[#This Row],[total_intl_calls]]&lt;=10, "Medium Calls", "High Calls"))</f>
        <v>Low Calls</v>
      </c>
      <c r="AF4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4" s="36" t="str">
        <f>IF(tbl_Customers[[#This Row],[Churn_Risk_Score]]&gt;=10,"High Risk", IF(tbl_Customers[[#This Row],[Churn_Risk_Score]]&gt;=5,"Medium Risk","Low Risk"))</f>
        <v>Low Risk</v>
      </c>
    </row>
    <row r="405" spans="1:33" x14ac:dyDescent="0.35">
      <c r="A405">
        <v>404</v>
      </c>
      <c r="B405" t="s">
        <v>27</v>
      </c>
      <c r="C405">
        <v>102</v>
      </c>
      <c r="D405" t="s">
        <v>28</v>
      </c>
      <c r="E405" t="s">
        <v>23</v>
      </c>
      <c r="F405" t="s">
        <v>22</v>
      </c>
      <c r="G405">
        <v>0</v>
      </c>
      <c r="H405">
        <v>233.8</v>
      </c>
      <c r="I405">
        <v>103</v>
      </c>
      <c r="J405">
        <v>39.75</v>
      </c>
      <c r="K405">
        <v>221.6</v>
      </c>
      <c r="L405">
        <v>131</v>
      </c>
      <c r="M405">
        <v>18.84</v>
      </c>
      <c r="N405">
        <v>146.9</v>
      </c>
      <c r="O405">
        <v>106</v>
      </c>
      <c r="P405">
        <v>6.61</v>
      </c>
      <c r="Q405">
        <v>12.8</v>
      </c>
      <c r="R405">
        <v>3</v>
      </c>
      <c r="S405">
        <v>3.46</v>
      </c>
      <c r="T405">
        <v>0</v>
      </c>
      <c r="U405" t="s">
        <v>22</v>
      </c>
      <c r="V405">
        <f>IF(tbl_Customers[[#This Row],[churn]] = "yes", 1, 0)</f>
        <v>0</v>
      </c>
      <c r="W405" t="str">
        <f>IF(tbl_Customers[[#This Row],[number_customer_service_calls]] &lt;= 1, "0-1 Calls", IF(tbl_Customers[[#This Row],[number_customer_service_calls]] &lt;= 3, "2-3 Calls", IF(tbl_Customers[[#This Row],[number_customer_service_calls]] &lt;=5, "4-5 Calls", "6+ Calls")))</f>
        <v>0-1 Calls</v>
      </c>
      <c r="X405" t="str">
        <f>IF(tbl_Customers[[#This Row],[account_length]] &lt;= 50, "0-50", IF(tbl_Customers[[#This Row],[account_length]] &lt;=100, "51-100", IF(tbl_Customers[[#This Row],[account_length]] &lt;= 150, "101-150", "151+")))</f>
        <v>101-150</v>
      </c>
      <c r="Y405" t="str">
        <f>IF(tbl_Customers[[#This Row],[total_intl_charge]] &lt;= 3, "Low Charges", "High Charges")</f>
        <v>High Charges</v>
      </c>
      <c r="Z405" t="str">
        <f>IF(tbl_Customers[[#This Row],[total_eve_calls]]&lt;=80,"Low Calls",
IF(tbl_Customers[[#This Row],[total_eve_calls]]&lt;=120,"Medium Calls","High Calls"))</f>
        <v>High Calls</v>
      </c>
      <c r="AA405" t="str">
        <f>IF(tbl_Customers[[#This Row],[total_eve_charge]]&lt;=15,"Low Charges",
IF(tbl_Customers[[#This Row],[total_eve_charge]]&lt;=20,"Medium Charges","High Charges"))</f>
        <v>Medium Charges</v>
      </c>
      <c r="AB4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5" t="str">
        <f>IF(tbl_Customers[[#This Row],[number_vmail_messages]] = 0, "No Usage", IF(tbl_Customers[[#This Row],[number_vmail_messages]] &lt;= 20, "Low Usage", IF(tbl_Customers[[#This Row],[number_vmail_messages]] &lt;= 40, "Medium Usgae", "High Usage")))</f>
        <v>No Usage</v>
      </c>
      <c r="AD405" t="str">
        <f>IF(tbl_Customers[[#This Row],[total_day_minutes]]&lt;=150,"Low Usage", IF(tbl_Customers[[#This Row],[total_day_minutes]]&lt;=200,"Medium Usage", IF(tbl_Customers[[#This Row],[total_day_minutes]]&lt;=250,"High Usage","Very High Usage")))</f>
        <v>High Usage</v>
      </c>
      <c r="AE405" t="str">
        <f>IF(tbl_Customers[[#This Row],[total_intl_calls]]&lt;=5,"Low Calls", IF(tbl_Customers[[#This Row],[total_intl_calls]]&lt;=10, "Medium Calls", "High Calls"))</f>
        <v>Low Calls</v>
      </c>
      <c r="AF4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05" s="36" t="str">
        <f>IF(tbl_Customers[[#This Row],[Churn_Risk_Score]]&gt;=10,"High Risk", IF(tbl_Customers[[#This Row],[Churn_Risk_Score]]&gt;=5,"Medium Risk","Low Risk"))</f>
        <v>Medium Risk</v>
      </c>
    </row>
    <row r="406" spans="1:33" x14ac:dyDescent="0.35">
      <c r="A406">
        <v>405</v>
      </c>
      <c r="B406" t="s">
        <v>32</v>
      </c>
      <c r="C406">
        <v>76</v>
      </c>
      <c r="D406" t="s">
        <v>21</v>
      </c>
      <c r="E406" t="s">
        <v>22</v>
      </c>
      <c r="F406" t="s">
        <v>22</v>
      </c>
      <c r="G406">
        <v>0</v>
      </c>
      <c r="H406">
        <v>204.2</v>
      </c>
      <c r="I406">
        <v>100</v>
      </c>
      <c r="J406">
        <v>34.71</v>
      </c>
      <c r="K406">
        <v>292.60000000000002</v>
      </c>
      <c r="L406">
        <v>139</v>
      </c>
      <c r="M406">
        <v>24.87</v>
      </c>
      <c r="N406">
        <v>244.3</v>
      </c>
      <c r="O406">
        <v>105</v>
      </c>
      <c r="P406">
        <v>10.99</v>
      </c>
      <c r="Q406">
        <v>10.5</v>
      </c>
      <c r="R406">
        <v>2</v>
      </c>
      <c r="S406">
        <v>2.84</v>
      </c>
      <c r="T406">
        <v>0</v>
      </c>
      <c r="U406" t="s">
        <v>22</v>
      </c>
      <c r="V406">
        <f>IF(tbl_Customers[[#This Row],[churn]] = "yes", 1, 0)</f>
        <v>0</v>
      </c>
      <c r="W406" t="str">
        <f>IF(tbl_Customers[[#This Row],[number_customer_service_calls]] &lt;= 1, "0-1 Calls", IF(tbl_Customers[[#This Row],[number_customer_service_calls]] &lt;= 3, "2-3 Calls", IF(tbl_Customers[[#This Row],[number_customer_service_calls]] &lt;=5, "4-5 Calls", "6+ Calls")))</f>
        <v>0-1 Calls</v>
      </c>
      <c r="X406" t="str">
        <f>IF(tbl_Customers[[#This Row],[account_length]] &lt;= 50, "0-50", IF(tbl_Customers[[#This Row],[account_length]] &lt;=100, "51-100", IF(tbl_Customers[[#This Row],[account_length]] &lt;= 150, "101-150", "151+")))</f>
        <v>51-100</v>
      </c>
      <c r="Y406" t="str">
        <f>IF(tbl_Customers[[#This Row],[total_intl_charge]] &lt;= 3, "Low Charges", "High Charges")</f>
        <v>Low Charges</v>
      </c>
      <c r="Z406" t="str">
        <f>IF(tbl_Customers[[#This Row],[total_eve_calls]]&lt;=80,"Low Calls",
IF(tbl_Customers[[#This Row],[total_eve_calls]]&lt;=120,"Medium Calls","High Calls"))</f>
        <v>High Calls</v>
      </c>
      <c r="AA406" t="str">
        <f>IF(tbl_Customers[[#This Row],[total_eve_charge]]&lt;=15,"Low Charges",
IF(tbl_Customers[[#This Row],[total_eve_charge]]&lt;=20,"Medium Charges","High Charges"))</f>
        <v>High Charges</v>
      </c>
      <c r="AB4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6" t="str">
        <f>IF(tbl_Customers[[#This Row],[number_vmail_messages]] = 0, "No Usage", IF(tbl_Customers[[#This Row],[number_vmail_messages]] &lt;= 20, "Low Usage", IF(tbl_Customers[[#This Row],[number_vmail_messages]] &lt;= 40, "Medium Usgae", "High Usage")))</f>
        <v>No Usage</v>
      </c>
      <c r="AD406" t="str">
        <f>IF(tbl_Customers[[#This Row],[total_day_minutes]]&lt;=150,"Low Usage", IF(tbl_Customers[[#This Row],[total_day_minutes]]&lt;=200,"Medium Usage", IF(tbl_Customers[[#This Row],[total_day_minutes]]&lt;=250,"High Usage","Very High Usage")))</f>
        <v>High Usage</v>
      </c>
      <c r="AE406" t="str">
        <f>IF(tbl_Customers[[#This Row],[total_intl_calls]]&lt;=5,"Low Calls", IF(tbl_Customers[[#This Row],[total_intl_calls]]&lt;=10, "Medium Calls", "High Calls"))</f>
        <v>Low Calls</v>
      </c>
      <c r="AF4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6" s="36" t="str">
        <f>IF(tbl_Customers[[#This Row],[Churn_Risk_Score]]&gt;=10,"High Risk", IF(tbl_Customers[[#This Row],[Churn_Risk_Score]]&gt;=5,"Medium Risk","Low Risk"))</f>
        <v>Low Risk</v>
      </c>
    </row>
    <row r="407" spans="1:33" x14ac:dyDescent="0.35">
      <c r="A407">
        <v>406</v>
      </c>
      <c r="B407" t="s">
        <v>64</v>
      </c>
      <c r="C407">
        <v>165</v>
      </c>
      <c r="D407" t="s">
        <v>28</v>
      </c>
      <c r="E407" t="s">
        <v>22</v>
      </c>
      <c r="F407" t="s">
        <v>22</v>
      </c>
      <c r="G407">
        <v>0</v>
      </c>
      <c r="H407">
        <v>242.9</v>
      </c>
      <c r="I407">
        <v>126</v>
      </c>
      <c r="J407">
        <v>41.29</v>
      </c>
      <c r="K407">
        <v>209.8</v>
      </c>
      <c r="L407">
        <v>65</v>
      </c>
      <c r="M407">
        <v>17.829999999999998</v>
      </c>
      <c r="N407">
        <v>228.4</v>
      </c>
      <c r="O407">
        <v>126</v>
      </c>
      <c r="P407">
        <v>10.28</v>
      </c>
      <c r="Q407">
        <v>0</v>
      </c>
      <c r="R407">
        <v>0</v>
      </c>
      <c r="S407">
        <v>0</v>
      </c>
      <c r="T407">
        <v>1</v>
      </c>
      <c r="U407" t="s">
        <v>22</v>
      </c>
      <c r="V407">
        <f>IF(tbl_Customers[[#This Row],[churn]] = "yes", 1, 0)</f>
        <v>0</v>
      </c>
      <c r="W407" t="str">
        <f>IF(tbl_Customers[[#This Row],[number_customer_service_calls]] &lt;= 1, "0-1 Calls", IF(tbl_Customers[[#This Row],[number_customer_service_calls]] &lt;= 3, "2-3 Calls", IF(tbl_Customers[[#This Row],[number_customer_service_calls]] &lt;=5, "4-5 Calls", "6+ Calls")))</f>
        <v>0-1 Calls</v>
      </c>
      <c r="X407" t="str">
        <f>IF(tbl_Customers[[#This Row],[account_length]] &lt;= 50, "0-50", IF(tbl_Customers[[#This Row],[account_length]] &lt;=100, "51-100", IF(tbl_Customers[[#This Row],[account_length]] &lt;= 150, "101-150", "151+")))</f>
        <v>151+</v>
      </c>
      <c r="Y407" t="str">
        <f>IF(tbl_Customers[[#This Row],[total_intl_charge]] &lt;= 3, "Low Charges", "High Charges")</f>
        <v>Low Charges</v>
      </c>
      <c r="Z407" t="str">
        <f>IF(tbl_Customers[[#This Row],[total_eve_calls]]&lt;=80,"Low Calls",
IF(tbl_Customers[[#This Row],[total_eve_calls]]&lt;=120,"Medium Calls","High Calls"))</f>
        <v>Low Calls</v>
      </c>
      <c r="AA407" t="str">
        <f>IF(tbl_Customers[[#This Row],[total_eve_charge]]&lt;=15,"Low Charges",
IF(tbl_Customers[[#This Row],[total_eve_charge]]&lt;=20,"Medium Charges","High Charges"))</f>
        <v>Medium Charges</v>
      </c>
      <c r="AB4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7" t="str">
        <f>IF(tbl_Customers[[#This Row],[number_vmail_messages]] = 0, "No Usage", IF(tbl_Customers[[#This Row],[number_vmail_messages]] &lt;= 20, "Low Usage", IF(tbl_Customers[[#This Row],[number_vmail_messages]] &lt;= 40, "Medium Usgae", "High Usage")))</f>
        <v>No Usage</v>
      </c>
      <c r="AD407" t="str">
        <f>IF(tbl_Customers[[#This Row],[total_day_minutes]]&lt;=150,"Low Usage", IF(tbl_Customers[[#This Row],[total_day_minutes]]&lt;=200,"Medium Usage", IF(tbl_Customers[[#This Row],[total_day_minutes]]&lt;=250,"High Usage","Very High Usage")))</f>
        <v>High Usage</v>
      </c>
      <c r="AE407" t="str">
        <f>IF(tbl_Customers[[#This Row],[total_intl_calls]]&lt;=5,"Low Calls", IF(tbl_Customers[[#This Row],[total_intl_calls]]&lt;=10, "Medium Calls", "High Calls"))</f>
        <v>Low Calls</v>
      </c>
      <c r="AF4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7" s="36" t="str">
        <f>IF(tbl_Customers[[#This Row],[Churn_Risk_Score]]&gt;=10,"High Risk", IF(tbl_Customers[[#This Row],[Churn_Risk_Score]]&gt;=5,"Medium Risk","Low Risk"))</f>
        <v>Low Risk</v>
      </c>
    </row>
    <row r="408" spans="1:33" x14ac:dyDescent="0.35">
      <c r="A408">
        <v>407</v>
      </c>
      <c r="B408" t="s">
        <v>34</v>
      </c>
      <c r="C408">
        <v>130</v>
      </c>
      <c r="D408" t="s">
        <v>21</v>
      </c>
      <c r="E408" t="s">
        <v>22</v>
      </c>
      <c r="F408" t="s">
        <v>22</v>
      </c>
      <c r="G408">
        <v>0</v>
      </c>
      <c r="H408">
        <v>150.4</v>
      </c>
      <c r="I408">
        <v>119</v>
      </c>
      <c r="J408">
        <v>25.57</v>
      </c>
      <c r="K408">
        <v>230.5</v>
      </c>
      <c r="L408">
        <v>99</v>
      </c>
      <c r="M408">
        <v>19.59</v>
      </c>
      <c r="N408">
        <v>186.3</v>
      </c>
      <c r="O408">
        <v>76</v>
      </c>
      <c r="P408">
        <v>8.3800000000000008</v>
      </c>
      <c r="Q408">
        <v>12.3</v>
      </c>
      <c r="R408">
        <v>4</v>
      </c>
      <c r="S408">
        <v>3.32</v>
      </c>
      <c r="T408">
        <v>1</v>
      </c>
      <c r="U408" t="s">
        <v>22</v>
      </c>
      <c r="V408">
        <f>IF(tbl_Customers[[#This Row],[churn]] = "yes", 1, 0)</f>
        <v>0</v>
      </c>
      <c r="W408" t="str">
        <f>IF(tbl_Customers[[#This Row],[number_customer_service_calls]] &lt;= 1, "0-1 Calls", IF(tbl_Customers[[#This Row],[number_customer_service_calls]] &lt;= 3, "2-3 Calls", IF(tbl_Customers[[#This Row],[number_customer_service_calls]] &lt;=5, "4-5 Calls", "6+ Calls")))</f>
        <v>0-1 Calls</v>
      </c>
      <c r="X408" t="str">
        <f>IF(tbl_Customers[[#This Row],[account_length]] &lt;= 50, "0-50", IF(tbl_Customers[[#This Row],[account_length]] &lt;=100, "51-100", IF(tbl_Customers[[#This Row],[account_length]] &lt;= 150, "101-150", "151+")))</f>
        <v>101-150</v>
      </c>
      <c r="Y408" t="str">
        <f>IF(tbl_Customers[[#This Row],[total_intl_charge]] &lt;= 3, "Low Charges", "High Charges")</f>
        <v>High Charges</v>
      </c>
      <c r="Z408" t="str">
        <f>IF(tbl_Customers[[#This Row],[total_eve_calls]]&lt;=80,"Low Calls",
IF(tbl_Customers[[#This Row],[total_eve_calls]]&lt;=120,"Medium Calls","High Calls"))</f>
        <v>Medium Calls</v>
      </c>
      <c r="AA408" t="str">
        <f>IF(tbl_Customers[[#This Row],[total_eve_charge]]&lt;=15,"Low Charges",
IF(tbl_Customers[[#This Row],[total_eve_charge]]&lt;=20,"Medium Charges","High Charges"))</f>
        <v>Medium Charges</v>
      </c>
      <c r="AB4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 t="str">
        <f>IF(tbl_Customers[[#This Row],[number_vmail_messages]] = 0, "No Usage", IF(tbl_Customers[[#This Row],[number_vmail_messages]] &lt;= 20, "Low Usage", IF(tbl_Customers[[#This Row],[number_vmail_messages]] &lt;= 40, "Medium Usgae", "High Usage")))</f>
        <v>No Usage</v>
      </c>
      <c r="AD408" t="str">
        <f>IF(tbl_Customers[[#This Row],[total_day_minutes]]&lt;=150,"Low Usage", IF(tbl_Customers[[#This Row],[total_day_minutes]]&lt;=200,"Medium Usage", IF(tbl_Customers[[#This Row],[total_day_minutes]]&lt;=250,"High Usage","Very High Usage")))</f>
        <v>Medium Usage</v>
      </c>
      <c r="AE408" t="str">
        <f>IF(tbl_Customers[[#This Row],[total_intl_calls]]&lt;=5,"Low Calls", IF(tbl_Customers[[#This Row],[total_intl_calls]]&lt;=10, "Medium Calls", "High Calls"))</f>
        <v>Low Calls</v>
      </c>
      <c r="AF4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8" s="36" t="str">
        <f>IF(tbl_Customers[[#This Row],[Churn_Risk_Score]]&gt;=10,"High Risk", IF(tbl_Customers[[#This Row],[Churn_Risk_Score]]&gt;=5,"Medium Risk","Low Risk"))</f>
        <v>Low Risk</v>
      </c>
    </row>
    <row r="409" spans="1:33" x14ac:dyDescent="0.35">
      <c r="A409">
        <v>408</v>
      </c>
      <c r="B409" t="s">
        <v>68</v>
      </c>
      <c r="C409">
        <v>55</v>
      </c>
      <c r="D409" t="s">
        <v>21</v>
      </c>
      <c r="E409" t="s">
        <v>23</v>
      </c>
      <c r="F409" t="s">
        <v>22</v>
      </c>
      <c r="G409">
        <v>0</v>
      </c>
      <c r="H409">
        <v>191.9</v>
      </c>
      <c r="I409">
        <v>91</v>
      </c>
      <c r="J409">
        <v>32.619999999999997</v>
      </c>
      <c r="K409">
        <v>256.10000000000002</v>
      </c>
      <c r="L409">
        <v>110</v>
      </c>
      <c r="M409">
        <v>21.77</v>
      </c>
      <c r="N409">
        <v>203.7</v>
      </c>
      <c r="O409">
        <v>101</v>
      </c>
      <c r="P409">
        <v>9.17</v>
      </c>
      <c r="Q409">
        <v>14.3</v>
      </c>
      <c r="R409">
        <v>6</v>
      </c>
      <c r="S409">
        <v>3.86</v>
      </c>
      <c r="T409">
        <v>1</v>
      </c>
      <c r="U409" t="s">
        <v>23</v>
      </c>
      <c r="V409">
        <f>IF(tbl_Customers[[#This Row],[churn]] = "yes", 1, 0)</f>
        <v>1</v>
      </c>
      <c r="W409" t="str">
        <f>IF(tbl_Customers[[#This Row],[number_customer_service_calls]] &lt;= 1, "0-1 Calls", IF(tbl_Customers[[#This Row],[number_customer_service_calls]] &lt;= 3, "2-3 Calls", IF(tbl_Customers[[#This Row],[number_customer_service_calls]] &lt;=5, "4-5 Calls", "6+ Calls")))</f>
        <v>0-1 Calls</v>
      </c>
      <c r="X409" t="str">
        <f>IF(tbl_Customers[[#This Row],[account_length]] &lt;= 50, "0-50", IF(tbl_Customers[[#This Row],[account_length]] &lt;=100, "51-100", IF(tbl_Customers[[#This Row],[account_length]] &lt;= 150, "101-150", "151+")))</f>
        <v>51-100</v>
      </c>
      <c r="Y409" t="str">
        <f>IF(tbl_Customers[[#This Row],[total_intl_charge]] &lt;= 3, "Low Charges", "High Charges")</f>
        <v>High Charges</v>
      </c>
      <c r="Z409" t="str">
        <f>IF(tbl_Customers[[#This Row],[total_eve_calls]]&lt;=80,"Low Calls",
IF(tbl_Customers[[#This Row],[total_eve_calls]]&lt;=120,"Medium Calls","High Calls"))</f>
        <v>Medium Calls</v>
      </c>
      <c r="AA409" t="str">
        <f>IF(tbl_Customers[[#This Row],[total_eve_charge]]&lt;=15,"Low Charges",
IF(tbl_Customers[[#This Row],[total_eve_charge]]&lt;=20,"Medium Charges","High Charges"))</f>
        <v>High Charges</v>
      </c>
      <c r="AB4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9" t="str">
        <f>IF(tbl_Customers[[#This Row],[number_vmail_messages]] = 0, "No Usage", IF(tbl_Customers[[#This Row],[number_vmail_messages]] &lt;= 20, "Low Usage", IF(tbl_Customers[[#This Row],[number_vmail_messages]] &lt;= 40, "Medium Usgae", "High Usage")))</f>
        <v>No Usage</v>
      </c>
      <c r="AD409" t="str">
        <f>IF(tbl_Customers[[#This Row],[total_day_minutes]]&lt;=150,"Low Usage", IF(tbl_Customers[[#This Row],[total_day_minutes]]&lt;=200,"Medium Usage", IF(tbl_Customers[[#This Row],[total_day_minutes]]&lt;=250,"High Usage","Very High Usage")))</f>
        <v>Medium Usage</v>
      </c>
      <c r="AE409" t="str">
        <f>IF(tbl_Customers[[#This Row],[total_intl_calls]]&lt;=5,"Low Calls", IF(tbl_Customers[[#This Row],[total_intl_calls]]&lt;=10, "Medium Calls", "High Calls"))</f>
        <v>Medium Calls</v>
      </c>
      <c r="AF4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09" s="36" t="str">
        <f>IF(tbl_Customers[[#This Row],[Churn_Risk_Score]]&gt;=10,"High Risk", IF(tbl_Customers[[#This Row],[Churn_Risk_Score]]&gt;=5,"Medium Risk","Low Risk"))</f>
        <v>Medium Risk</v>
      </c>
    </row>
    <row r="410" spans="1:33" x14ac:dyDescent="0.35">
      <c r="A410">
        <v>409</v>
      </c>
      <c r="B410" t="s">
        <v>66</v>
      </c>
      <c r="C410">
        <v>92</v>
      </c>
      <c r="D410" t="s">
        <v>21</v>
      </c>
      <c r="E410" t="s">
        <v>23</v>
      </c>
      <c r="F410" t="s">
        <v>22</v>
      </c>
      <c r="G410">
        <v>0</v>
      </c>
      <c r="H410">
        <v>130.69999999999999</v>
      </c>
      <c r="I410">
        <v>113</v>
      </c>
      <c r="J410">
        <v>22.22</v>
      </c>
      <c r="K410">
        <v>260.60000000000002</v>
      </c>
      <c r="L410">
        <v>122</v>
      </c>
      <c r="M410">
        <v>22.15</v>
      </c>
      <c r="N410">
        <v>244.2</v>
      </c>
      <c r="O410">
        <v>98</v>
      </c>
      <c r="P410">
        <v>10.99</v>
      </c>
      <c r="Q410">
        <v>9.4</v>
      </c>
      <c r="R410">
        <v>2</v>
      </c>
      <c r="S410">
        <v>2.54</v>
      </c>
      <c r="T410">
        <v>2</v>
      </c>
      <c r="U410" t="s">
        <v>23</v>
      </c>
      <c r="V410">
        <f>IF(tbl_Customers[[#This Row],[churn]] = "yes", 1, 0)</f>
        <v>1</v>
      </c>
      <c r="W410" t="str">
        <f>IF(tbl_Customers[[#This Row],[number_customer_service_calls]] &lt;= 1, "0-1 Calls", IF(tbl_Customers[[#This Row],[number_customer_service_calls]] &lt;= 3, "2-3 Calls", IF(tbl_Customers[[#This Row],[number_customer_service_calls]] &lt;=5, "4-5 Calls", "6+ Calls")))</f>
        <v>2-3 Calls</v>
      </c>
      <c r="X410" t="str">
        <f>IF(tbl_Customers[[#This Row],[account_length]] &lt;= 50, "0-50", IF(tbl_Customers[[#This Row],[account_length]] &lt;=100, "51-100", IF(tbl_Customers[[#This Row],[account_length]] &lt;= 150, "101-150", "151+")))</f>
        <v>51-100</v>
      </c>
      <c r="Y410" t="str">
        <f>IF(tbl_Customers[[#This Row],[total_intl_charge]] &lt;= 3, "Low Charges", "High Charges")</f>
        <v>Low Charges</v>
      </c>
      <c r="Z410" t="str">
        <f>IF(tbl_Customers[[#This Row],[total_eve_calls]]&lt;=80,"Low Calls",
IF(tbl_Customers[[#This Row],[total_eve_calls]]&lt;=120,"Medium Calls","High Calls"))</f>
        <v>High Calls</v>
      </c>
      <c r="AA410" t="str">
        <f>IF(tbl_Customers[[#This Row],[total_eve_charge]]&lt;=15,"Low Charges",
IF(tbl_Customers[[#This Row],[total_eve_charge]]&lt;=20,"Medium Charges","High Charges"))</f>
        <v>High Charges</v>
      </c>
      <c r="AB4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0" t="str">
        <f>IF(tbl_Customers[[#This Row],[number_vmail_messages]] = 0, "No Usage", IF(tbl_Customers[[#This Row],[number_vmail_messages]] &lt;= 20, "Low Usage", IF(tbl_Customers[[#This Row],[number_vmail_messages]] &lt;= 40, "Medium Usgae", "High Usage")))</f>
        <v>No Usage</v>
      </c>
      <c r="AD410" t="str">
        <f>IF(tbl_Customers[[#This Row],[total_day_minutes]]&lt;=150,"Low Usage", IF(tbl_Customers[[#This Row],[total_day_minutes]]&lt;=200,"Medium Usage", IF(tbl_Customers[[#This Row],[total_day_minutes]]&lt;=250,"High Usage","Very High Usage")))</f>
        <v>Low Usage</v>
      </c>
      <c r="AE410" t="str">
        <f>IF(tbl_Customers[[#This Row],[total_intl_calls]]&lt;=5,"Low Calls", IF(tbl_Customers[[#This Row],[total_intl_calls]]&lt;=10, "Medium Calls", "High Calls"))</f>
        <v>Low Calls</v>
      </c>
      <c r="AF4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0" s="36" t="str">
        <f>IF(tbl_Customers[[#This Row],[Churn_Risk_Score]]&gt;=10,"High Risk", IF(tbl_Customers[[#This Row],[Churn_Risk_Score]]&gt;=5,"Medium Risk","Low Risk"))</f>
        <v>Low Risk</v>
      </c>
    </row>
    <row r="411" spans="1:33" x14ac:dyDescent="0.35">
      <c r="A411">
        <v>410</v>
      </c>
      <c r="B411" t="s">
        <v>33</v>
      </c>
      <c r="C411">
        <v>129</v>
      </c>
      <c r="D411" t="s">
        <v>21</v>
      </c>
      <c r="E411" t="s">
        <v>22</v>
      </c>
      <c r="F411" t="s">
        <v>23</v>
      </c>
      <c r="G411">
        <v>33</v>
      </c>
      <c r="H411">
        <v>119.6</v>
      </c>
      <c r="I411">
        <v>104</v>
      </c>
      <c r="J411">
        <v>20.329999999999998</v>
      </c>
      <c r="K411">
        <v>278.7</v>
      </c>
      <c r="L411">
        <v>88</v>
      </c>
      <c r="M411">
        <v>23.69</v>
      </c>
      <c r="N411">
        <v>263.39999999999998</v>
      </c>
      <c r="O411">
        <v>175</v>
      </c>
      <c r="P411">
        <v>11.85</v>
      </c>
      <c r="Q411">
        <v>5.9</v>
      </c>
      <c r="R411">
        <v>2</v>
      </c>
      <c r="S411">
        <v>1.59</v>
      </c>
      <c r="T411">
        <v>2</v>
      </c>
      <c r="U411" t="s">
        <v>22</v>
      </c>
      <c r="V411">
        <f>IF(tbl_Customers[[#This Row],[churn]] = "yes", 1, 0)</f>
        <v>0</v>
      </c>
      <c r="W411" t="str">
        <f>IF(tbl_Customers[[#This Row],[number_customer_service_calls]] &lt;= 1, "0-1 Calls", IF(tbl_Customers[[#This Row],[number_customer_service_calls]] &lt;= 3, "2-3 Calls", IF(tbl_Customers[[#This Row],[number_customer_service_calls]] &lt;=5, "4-5 Calls", "6+ Calls")))</f>
        <v>2-3 Calls</v>
      </c>
      <c r="X411" t="str">
        <f>IF(tbl_Customers[[#This Row],[account_length]] &lt;= 50, "0-50", IF(tbl_Customers[[#This Row],[account_length]] &lt;=100, "51-100", IF(tbl_Customers[[#This Row],[account_length]] &lt;= 150, "101-150", "151+")))</f>
        <v>101-150</v>
      </c>
      <c r="Y411" t="str">
        <f>IF(tbl_Customers[[#This Row],[total_intl_charge]] &lt;= 3, "Low Charges", "High Charges")</f>
        <v>Low Charges</v>
      </c>
      <c r="Z411" t="str">
        <f>IF(tbl_Customers[[#This Row],[total_eve_calls]]&lt;=80,"Low Calls",
IF(tbl_Customers[[#This Row],[total_eve_calls]]&lt;=120,"Medium Calls","High Calls"))</f>
        <v>Medium Calls</v>
      </c>
      <c r="AA411" t="str">
        <f>IF(tbl_Customers[[#This Row],[total_eve_charge]]&lt;=15,"Low Charges",
IF(tbl_Customers[[#This Row],[total_eve_charge]]&lt;=20,"Medium Charges","High Charges"))</f>
        <v>High Charges</v>
      </c>
      <c r="AB4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1" t="str">
        <f>IF(tbl_Customers[[#This Row],[number_vmail_messages]] = 0, "No Usage", IF(tbl_Customers[[#This Row],[number_vmail_messages]] &lt;= 20, "Low Usage", IF(tbl_Customers[[#This Row],[number_vmail_messages]] &lt;= 40, "Medium Usgae", "High Usage")))</f>
        <v>Medium Usgae</v>
      </c>
      <c r="AD411" t="str">
        <f>IF(tbl_Customers[[#This Row],[total_day_minutes]]&lt;=150,"Low Usage", IF(tbl_Customers[[#This Row],[total_day_minutes]]&lt;=200,"Medium Usage", IF(tbl_Customers[[#This Row],[total_day_minutes]]&lt;=250,"High Usage","Very High Usage")))</f>
        <v>Low Usage</v>
      </c>
      <c r="AE411" t="str">
        <f>IF(tbl_Customers[[#This Row],[total_intl_calls]]&lt;=5,"Low Calls", IF(tbl_Customers[[#This Row],[total_intl_calls]]&lt;=10, "Medium Calls", "High Calls"))</f>
        <v>Low Calls</v>
      </c>
      <c r="AF4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1" s="36" t="str">
        <f>IF(tbl_Customers[[#This Row],[Churn_Risk_Score]]&gt;=10,"High Risk", IF(tbl_Customers[[#This Row],[Churn_Risk_Score]]&gt;=5,"Medium Risk","Low Risk"))</f>
        <v>Low Risk</v>
      </c>
    </row>
    <row r="412" spans="1:33" x14ac:dyDescent="0.35">
      <c r="A412">
        <v>411</v>
      </c>
      <c r="B412" t="s">
        <v>49</v>
      </c>
      <c r="C412">
        <v>18</v>
      </c>
      <c r="D412" t="s">
        <v>25</v>
      </c>
      <c r="E412" t="s">
        <v>22</v>
      </c>
      <c r="F412" t="s">
        <v>22</v>
      </c>
      <c r="G412">
        <v>0</v>
      </c>
      <c r="H412">
        <v>273.60000000000002</v>
      </c>
      <c r="I412">
        <v>93</v>
      </c>
      <c r="J412">
        <v>46.51</v>
      </c>
      <c r="K412">
        <v>114.6</v>
      </c>
      <c r="L412">
        <v>116</v>
      </c>
      <c r="M412">
        <v>9.74</v>
      </c>
      <c r="N412">
        <v>250.6</v>
      </c>
      <c r="O412">
        <v>120</v>
      </c>
      <c r="P412">
        <v>11.28</v>
      </c>
      <c r="Q412">
        <v>8.1999999999999993</v>
      </c>
      <c r="R412">
        <v>4</v>
      </c>
      <c r="S412">
        <v>2.21</v>
      </c>
      <c r="T412">
        <v>1</v>
      </c>
      <c r="U412" t="s">
        <v>22</v>
      </c>
      <c r="V412">
        <f>IF(tbl_Customers[[#This Row],[churn]] = "yes", 1, 0)</f>
        <v>0</v>
      </c>
      <c r="W412" t="str">
        <f>IF(tbl_Customers[[#This Row],[number_customer_service_calls]] &lt;= 1, "0-1 Calls", IF(tbl_Customers[[#This Row],[number_customer_service_calls]] &lt;= 3, "2-3 Calls", IF(tbl_Customers[[#This Row],[number_customer_service_calls]] &lt;=5, "4-5 Calls", "6+ Calls")))</f>
        <v>0-1 Calls</v>
      </c>
      <c r="X412" t="str">
        <f>IF(tbl_Customers[[#This Row],[account_length]] &lt;= 50, "0-50", IF(tbl_Customers[[#This Row],[account_length]] &lt;=100, "51-100", IF(tbl_Customers[[#This Row],[account_length]] &lt;= 150, "101-150", "151+")))</f>
        <v>0-50</v>
      </c>
      <c r="Y412" t="str">
        <f>IF(tbl_Customers[[#This Row],[total_intl_charge]] &lt;= 3, "Low Charges", "High Charges")</f>
        <v>Low Charges</v>
      </c>
      <c r="Z412" t="str">
        <f>IF(tbl_Customers[[#This Row],[total_eve_calls]]&lt;=80,"Low Calls",
IF(tbl_Customers[[#This Row],[total_eve_calls]]&lt;=120,"Medium Calls","High Calls"))</f>
        <v>Medium Calls</v>
      </c>
      <c r="AA412" t="str">
        <f>IF(tbl_Customers[[#This Row],[total_eve_charge]]&lt;=15,"Low Charges",
IF(tbl_Customers[[#This Row],[total_eve_charge]]&lt;=20,"Medium Charges","High Charges"))</f>
        <v>Low Charges</v>
      </c>
      <c r="AB4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2" t="str">
        <f>IF(tbl_Customers[[#This Row],[number_vmail_messages]] = 0, "No Usage", IF(tbl_Customers[[#This Row],[number_vmail_messages]] &lt;= 20, "Low Usage", IF(tbl_Customers[[#This Row],[number_vmail_messages]] &lt;= 40, "Medium Usgae", "High Usage")))</f>
        <v>No Usage</v>
      </c>
      <c r="AD412" t="str">
        <f>IF(tbl_Customers[[#This Row],[total_day_minutes]]&lt;=150,"Low Usage", IF(tbl_Customers[[#This Row],[total_day_minutes]]&lt;=200,"Medium Usage", IF(tbl_Customers[[#This Row],[total_day_minutes]]&lt;=250,"High Usage","Very High Usage")))</f>
        <v>Very High Usage</v>
      </c>
      <c r="AE412" t="str">
        <f>IF(tbl_Customers[[#This Row],[total_intl_calls]]&lt;=5,"Low Calls", IF(tbl_Customers[[#This Row],[total_intl_calls]]&lt;=10, "Medium Calls", "High Calls"))</f>
        <v>Low Calls</v>
      </c>
      <c r="AF4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2" s="36" t="str">
        <f>IF(tbl_Customers[[#This Row],[Churn_Risk_Score]]&gt;=10,"High Risk", IF(tbl_Customers[[#This Row],[Churn_Risk_Score]]&gt;=5,"Medium Risk","Low Risk"))</f>
        <v>Medium Risk</v>
      </c>
    </row>
    <row r="413" spans="1:33" x14ac:dyDescent="0.35">
      <c r="A413">
        <v>412</v>
      </c>
      <c r="B413" t="s">
        <v>40</v>
      </c>
      <c r="C413">
        <v>161</v>
      </c>
      <c r="D413" t="s">
        <v>21</v>
      </c>
      <c r="E413" t="s">
        <v>23</v>
      </c>
      <c r="F413" t="s">
        <v>22</v>
      </c>
      <c r="G413">
        <v>0</v>
      </c>
      <c r="H413">
        <v>156.1</v>
      </c>
      <c r="I413">
        <v>114</v>
      </c>
      <c r="J413">
        <v>26.54</v>
      </c>
      <c r="K413">
        <v>180.3</v>
      </c>
      <c r="L413">
        <v>63</v>
      </c>
      <c r="M413">
        <v>15.33</v>
      </c>
      <c r="N413">
        <v>179.6</v>
      </c>
      <c r="O413">
        <v>115</v>
      </c>
      <c r="P413">
        <v>8.08</v>
      </c>
      <c r="Q413">
        <v>11.1</v>
      </c>
      <c r="R413">
        <v>9</v>
      </c>
      <c r="S413">
        <v>3</v>
      </c>
      <c r="T413">
        <v>2</v>
      </c>
      <c r="U413" t="s">
        <v>22</v>
      </c>
      <c r="V413">
        <f>IF(tbl_Customers[[#This Row],[churn]] = "yes", 1, 0)</f>
        <v>0</v>
      </c>
      <c r="W413" t="str">
        <f>IF(tbl_Customers[[#This Row],[number_customer_service_calls]] &lt;= 1, "0-1 Calls", IF(tbl_Customers[[#This Row],[number_customer_service_calls]] &lt;= 3, "2-3 Calls", IF(tbl_Customers[[#This Row],[number_customer_service_calls]] &lt;=5, "4-5 Calls", "6+ Calls")))</f>
        <v>2-3 Calls</v>
      </c>
      <c r="X413" t="str">
        <f>IF(tbl_Customers[[#This Row],[account_length]] &lt;= 50, "0-50", IF(tbl_Customers[[#This Row],[account_length]] &lt;=100, "51-100", IF(tbl_Customers[[#This Row],[account_length]] &lt;= 150, "101-150", "151+")))</f>
        <v>151+</v>
      </c>
      <c r="Y413" t="str">
        <f>IF(tbl_Customers[[#This Row],[total_intl_charge]] &lt;= 3, "Low Charges", "High Charges")</f>
        <v>Low Charges</v>
      </c>
      <c r="Z413" t="str">
        <f>IF(tbl_Customers[[#This Row],[total_eve_calls]]&lt;=80,"Low Calls",
IF(tbl_Customers[[#This Row],[total_eve_calls]]&lt;=120,"Medium Calls","High Calls"))</f>
        <v>Low Calls</v>
      </c>
      <c r="AA413" t="str">
        <f>IF(tbl_Customers[[#This Row],[total_eve_charge]]&lt;=15,"Low Charges",
IF(tbl_Customers[[#This Row],[total_eve_charge]]&lt;=20,"Medium Charges","High Charges"))</f>
        <v>Medium Charges</v>
      </c>
      <c r="AB4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3" t="str">
        <f>IF(tbl_Customers[[#This Row],[number_vmail_messages]] = 0, "No Usage", IF(tbl_Customers[[#This Row],[number_vmail_messages]] &lt;= 20, "Low Usage", IF(tbl_Customers[[#This Row],[number_vmail_messages]] &lt;= 40, "Medium Usgae", "High Usage")))</f>
        <v>No Usage</v>
      </c>
      <c r="AD413" t="str">
        <f>IF(tbl_Customers[[#This Row],[total_day_minutes]]&lt;=150,"Low Usage", IF(tbl_Customers[[#This Row],[total_day_minutes]]&lt;=200,"Medium Usage", IF(tbl_Customers[[#This Row],[total_day_minutes]]&lt;=250,"High Usage","Very High Usage")))</f>
        <v>Medium Usage</v>
      </c>
      <c r="AE413" t="str">
        <f>IF(tbl_Customers[[#This Row],[total_intl_calls]]&lt;=5,"Low Calls", IF(tbl_Customers[[#This Row],[total_intl_calls]]&lt;=10, "Medium Calls", "High Calls"))</f>
        <v>Medium Calls</v>
      </c>
      <c r="AF4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3" s="36" t="str">
        <f>IF(tbl_Customers[[#This Row],[Churn_Risk_Score]]&gt;=10,"High Risk", IF(tbl_Customers[[#This Row],[Churn_Risk_Score]]&gt;=5,"Medium Risk","Low Risk"))</f>
        <v>Low Risk</v>
      </c>
    </row>
    <row r="414" spans="1:33" x14ac:dyDescent="0.35">
      <c r="A414">
        <v>413</v>
      </c>
      <c r="B414" t="s">
        <v>66</v>
      </c>
      <c r="C414">
        <v>75</v>
      </c>
      <c r="D414" t="s">
        <v>25</v>
      </c>
      <c r="E414" t="s">
        <v>23</v>
      </c>
      <c r="F414" t="s">
        <v>22</v>
      </c>
      <c r="G414">
        <v>0</v>
      </c>
      <c r="H414">
        <v>211.3</v>
      </c>
      <c r="I414">
        <v>61</v>
      </c>
      <c r="J414">
        <v>35.92</v>
      </c>
      <c r="K414">
        <v>105.6</v>
      </c>
      <c r="L414">
        <v>119</v>
      </c>
      <c r="M414">
        <v>8.98</v>
      </c>
      <c r="N414">
        <v>175.9</v>
      </c>
      <c r="O414">
        <v>63</v>
      </c>
      <c r="P414">
        <v>7.92</v>
      </c>
      <c r="Q414">
        <v>9.6999999999999993</v>
      </c>
      <c r="R414">
        <v>4</v>
      </c>
      <c r="S414">
        <v>2.62</v>
      </c>
      <c r="T414">
        <v>4</v>
      </c>
      <c r="U414" t="s">
        <v>23</v>
      </c>
      <c r="V414">
        <f>IF(tbl_Customers[[#This Row],[churn]] = "yes", 1, 0)</f>
        <v>1</v>
      </c>
      <c r="W414" t="str">
        <f>IF(tbl_Customers[[#This Row],[number_customer_service_calls]] &lt;= 1, "0-1 Calls", IF(tbl_Customers[[#This Row],[number_customer_service_calls]] &lt;= 3, "2-3 Calls", IF(tbl_Customers[[#This Row],[number_customer_service_calls]] &lt;=5, "4-5 Calls", "6+ Calls")))</f>
        <v>4-5 Calls</v>
      </c>
      <c r="X414" t="str">
        <f>IF(tbl_Customers[[#This Row],[account_length]] &lt;= 50, "0-50", IF(tbl_Customers[[#This Row],[account_length]] &lt;=100, "51-100", IF(tbl_Customers[[#This Row],[account_length]] &lt;= 150, "101-150", "151+")))</f>
        <v>51-100</v>
      </c>
      <c r="Y414" t="str">
        <f>IF(tbl_Customers[[#This Row],[total_intl_charge]] &lt;= 3, "Low Charges", "High Charges")</f>
        <v>Low Charges</v>
      </c>
      <c r="Z414" t="str">
        <f>IF(tbl_Customers[[#This Row],[total_eve_calls]]&lt;=80,"Low Calls",
IF(tbl_Customers[[#This Row],[total_eve_calls]]&lt;=120,"Medium Calls","High Calls"))</f>
        <v>Medium Calls</v>
      </c>
      <c r="AA414" t="str">
        <f>IF(tbl_Customers[[#This Row],[total_eve_charge]]&lt;=15,"Low Charges",
IF(tbl_Customers[[#This Row],[total_eve_charge]]&lt;=20,"Medium Charges","High Charges"))</f>
        <v>Low Charges</v>
      </c>
      <c r="AB4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4" t="str">
        <f>IF(tbl_Customers[[#This Row],[number_vmail_messages]] = 0, "No Usage", IF(tbl_Customers[[#This Row],[number_vmail_messages]] &lt;= 20, "Low Usage", IF(tbl_Customers[[#This Row],[number_vmail_messages]] &lt;= 40, "Medium Usgae", "High Usage")))</f>
        <v>No Usage</v>
      </c>
      <c r="AD414" t="str">
        <f>IF(tbl_Customers[[#This Row],[total_day_minutes]]&lt;=150,"Low Usage", IF(tbl_Customers[[#This Row],[total_day_minutes]]&lt;=200,"Medium Usage", IF(tbl_Customers[[#This Row],[total_day_minutes]]&lt;=250,"High Usage","Very High Usage")))</f>
        <v>High Usage</v>
      </c>
      <c r="AE414" t="str">
        <f>IF(tbl_Customers[[#This Row],[total_intl_calls]]&lt;=5,"Low Calls", IF(tbl_Customers[[#This Row],[total_intl_calls]]&lt;=10, "Medium Calls", "High Calls"))</f>
        <v>Low Calls</v>
      </c>
      <c r="AF4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4" s="36" t="str">
        <f>IF(tbl_Customers[[#This Row],[Churn_Risk_Score]]&gt;=10,"High Risk", IF(tbl_Customers[[#This Row],[Churn_Risk_Score]]&gt;=5,"Medium Risk","Low Risk"))</f>
        <v>Medium Risk</v>
      </c>
    </row>
    <row r="415" spans="1:33" x14ac:dyDescent="0.35">
      <c r="A415">
        <v>414</v>
      </c>
      <c r="B415" t="s">
        <v>57</v>
      </c>
      <c r="C415">
        <v>126</v>
      </c>
      <c r="D415" t="s">
        <v>21</v>
      </c>
      <c r="E415" t="s">
        <v>22</v>
      </c>
      <c r="F415" t="s">
        <v>23</v>
      </c>
      <c r="G415">
        <v>23</v>
      </c>
      <c r="H415">
        <v>114.3</v>
      </c>
      <c r="I415">
        <v>102</v>
      </c>
      <c r="J415">
        <v>19.43</v>
      </c>
      <c r="K415">
        <v>190.3</v>
      </c>
      <c r="L415">
        <v>103</v>
      </c>
      <c r="M415">
        <v>16.18</v>
      </c>
      <c r="N415">
        <v>240.4</v>
      </c>
      <c r="O415">
        <v>111</v>
      </c>
      <c r="P415">
        <v>10.82</v>
      </c>
      <c r="Q415">
        <v>12.6</v>
      </c>
      <c r="R415">
        <v>7</v>
      </c>
      <c r="S415">
        <v>3.4</v>
      </c>
      <c r="T415">
        <v>3</v>
      </c>
      <c r="U415" t="s">
        <v>22</v>
      </c>
      <c r="V415">
        <f>IF(tbl_Customers[[#This Row],[churn]] = "yes", 1, 0)</f>
        <v>0</v>
      </c>
      <c r="W415" t="str">
        <f>IF(tbl_Customers[[#This Row],[number_customer_service_calls]] &lt;= 1, "0-1 Calls", IF(tbl_Customers[[#This Row],[number_customer_service_calls]] &lt;= 3, "2-3 Calls", IF(tbl_Customers[[#This Row],[number_customer_service_calls]] &lt;=5, "4-5 Calls", "6+ Calls")))</f>
        <v>2-3 Calls</v>
      </c>
      <c r="X415" t="str">
        <f>IF(tbl_Customers[[#This Row],[account_length]] &lt;= 50, "0-50", IF(tbl_Customers[[#This Row],[account_length]] &lt;=100, "51-100", IF(tbl_Customers[[#This Row],[account_length]] &lt;= 150, "101-150", "151+")))</f>
        <v>101-150</v>
      </c>
      <c r="Y415" t="str">
        <f>IF(tbl_Customers[[#This Row],[total_intl_charge]] &lt;= 3, "Low Charges", "High Charges")</f>
        <v>High Charges</v>
      </c>
      <c r="Z415" t="str">
        <f>IF(tbl_Customers[[#This Row],[total_eve_calls]]&lt;=80,"Low Calls",
IF(tbl_Customers[[#This Row],[total_eve_calls]]&lt;=120,"Medium Calls","High Calls"))</f>
        <v>Medium Calls</v>
      </c>
      <c r="AA415" t="str">
        <f>IF(tbl_Customers[[#This Row],[total_eve_charge]]&lt;=15,"Low Charges",
IF(tbl_Customers[[#This Row],[total_eve_charge]]&lt;=20,"Medium Charges","High Charges"))</f>
        <v>Medium Charges</v>
      </c>
      <c r="AB4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 t="str">
        <f>IF(tbl_Customers[[#This Row],[number_vmail_messages]] = 0, "No Usage", IF(tbl_Customers[[#This Row],[number_vmail_messages]] &lt;= 20, "Low Usage", IF(tbl_Customers[[#This Row],[number_vmail_messages]] &lt;= 40, "Medium Usgae", "High Usage")))</f>
        <v>Medium Usgae</v>
      </c>
      <c r="AD415" t="str">
        <f>IF(tbl_Customers[[#This Row],[total_day_minutes]]&lt;=150,"Low Usage", IF(tbl_Customers[[#This Row],[total_day_minutes]]&lt;=200,"Medium Usage", IF(tbl_Customers[[#This Row],[total_day_minutes]]&lt;=250,"High Usage","Very High Usage")))</f>
        <v>Low Usage</v>
      </c>
      <c r="AE415" t="str">
        <f>IF(tbl_Customers[[#This Row],[total_intl_calls]]&lt;=5,"Low Calls", IF(tbl_Customers[[#This Row],[total_intl_calls]]&lt;=10, "Medium Calls", "High Calls"))</f>
        <v>Medium Calls</v>
      </c>
      <c r="AF4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5" s="36" t="str">
        <f>IF(tbl_Customers[[#This Row],[Churn_Risk_Score]]&gt;=10,"High Risk", IF(tbl_Customers[[#This Row],[Churn_Risk_Score]]&gt;=5,"Medium Risk","Low Risk"))</f>
        <v>Low Risk</v>
      </c>
    </row>
    <row r="416" spans="1:33" x14ac:dyDescent="0.35">
      <c r="A416">
        <v>415</v>
      </c>
      <c r="B416" t="s">
        <v>53</v>
      </c>
      <c r="C416">
        <v>93</v>
      </c>
      <c r="D416" t="s">
        <v>21</v>
      </c>
      <c r="E416" t="s">
        <v>23</v>
      </c>
      <c r="F416" t="s">
        <v>22</v>
      </c>
      <c r="G416">
        <v>0</v>
      </c>
      <c r="H416">
        <v>216.9</v>
      </c>
      <c r="I416">
        <v>61</v>
      </c>
      <c r="J416">
        <v>36.869999999999997</v>
      </c>
      <c r="K416">
        <v>207.4</v>
      </c>
      <c r="L416">
        <v>120</v>
      </c>
      <c r="M416">
        <v>17.63</v>
      </c>
      <c r="N416">
        <v>221.7</v>
      </c>
      <c r="O416">
        <v>110</v>
      </c>
      <c r="P416">
        <v>9.98</v>
      </c>
      <c r="Q416">
        <v>17.5</v>
      </c>
      <c r="R416">
        <v>5</v>
      </c>
      <c r="S416">
        <v>4.7300000000000004</v>
      </c>
      <c r="T416">
        <v>1</v>
      </c>
      <c r="U416" t="s">
        <v>23</v>
      </c>
      <c r="V416">
        <f>IF(tbl_Customers[[#This Row],[churn]] = "yes", 1, 0)</f>
        <v>1</v>
      </c>
      <c r="W416" t="str">
        <f>IF(tbl_Customers[[#This Row],[number_customer_service_calls]] &lt;= 1, "0-1 Calls", IF(tbl_Customers[[#This Row],[number_customer_service_calls]] &lt;= 3, "2-3 Calls", IF(tbl_Customers[[#This Row],[number_customer_service_calls]] &lt;=5, "4-5 Calls", "6+ Calls")))</f>
        <v>0-1 Calls</v>
      </c>
      <c r="X416" t="str">
        <f>IF(tbl_Customers[[#This Row],[account_length]] &lt;= 50, "0-50", IF(tbl_Customers[[#This Row],[account_length]] &lt;=100, "51-100", IF(tbl_Customers[[#This Row],[account_length]] &lt;= 150, "101-150", "151+")))</f>
        <v>51-100</v>
      </c>
      <c r="Y416" t="str">
        <f>IF(tbl_Customers[[#This Row],[total_intl_charge]] &lt;= 3, "Low Charges", "High Charges")</f>
        <v>High Charges</v>
      </c>
      <c r="Z416" t="str">
        <f>IF(tbl_Customers[[#This Row],[total_eve_calls]]&lt;=80,"Low Calls",
IF(tbl_Customers[[#This Row],[total_eve_calls]]&lt;=120,"Medium Calls","High Calls"))</f>
        <v>Medium Calls</v>
      </c>
      <c r="AA416" t="str">
        <f>IF(tbl_Customers[[#This Row],[total_eve_charge]]&lt;=15,"Low Charges",
IF(tbl_Customers[[#This Row],[total_eve_charge]]&lt;=20,"Medium Charges","High Charges"))</f>
        <v>Medium Charges</v>
      </c>
      <c r="AB4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6" t="str">
        <f>IF(tbl_Customers[[#This Row],[number_vmail_messages]] = 0, "No Usage", IF(tbl_Customers[[#This Row],[number_vmail_messages]] &lt;= 20, "Low Usage", IF(tbl_Customers[[#This Row],[number_vmail_messages]] &lt;= 40, "Medium Usgae", "High Usage")))</f>
        <v>No Usage</v>
      </c>
      <c r="AD416" t="str">
        <f>IF(tbl_Customers[[#This Row],[total_day_minutes]]&lt;=150,"Low Usage", IF(tbl_Customers[[#This Row],[total_day_minutes]]&lt;=200,"Medium Usage", IF(tbl_Customers[[#This Row],[total_day_minutes]]&lt;=250,"High Usage","Very High Usage")))</f>
        <v>High Usage</v>
      </c>
      <c r="AE416" t="str">
        <f>IF(tbl_Customers[[#This Row],[total_intl_calls]]&lt;=5,"Low Calls", IF(tbl_Customers[[#This Row],[total_intl_calls]]&lt;=10, "Medium Calls", "High Calls"))</f>
        <v>Low Calls</v>
      </c>
      <c r="AF4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16" s="36" t="str">
        <f>IF(tbl_Customers[[#This Row],[Churn_Risk_Score]]&gt;=10,"High Risk", IF(tbl_Customers[[#This Row],[Churn_Risk_Score]]&gt;=5,"Medium Risk","Low Risk"))</f>
        <v>Medium Risk</v>
      </c>
    </row>
    <row r="417" spans="1:33" x14ac:dyDescent="0.35">
      <c r="A417">
        <v>416</v>
      </c>
      <c r="B417" t="s">
        <v>53</v>
      </c>
      <c r="C417">
        <v>109</v>
      </c>
      <c r="D417" t="s">
        <v>21</v>
      </c>
      <c r="E417" t="s">
        <v>23</v>
      </c>
      <c r="F417" t="s">
        <v>23</v>
      </c>
      <c r="G417">
        <v>26</v>
      </c>
      <c r="H417">
        <v>217.2</v>
      </c>
      <c r="I417">
        <v>138</v>
      </c>
      <c r="J417">
        <v>36.92</v>
      </c>
      <c r="K417">
        <v>145.5</v>
      </c>
      <c r="L417">
        <v>111</v>
      </c>
      <c r="M417">
        <v>12.37</v>
      </c>
      <c r="N417">
        <v>280.7</v>
      </c>
      <c r="O417">
        <v>76</v>
      </c>
      <c r="P417">
        <v>12.63</v>
      </c>
      <c r="Q417">
        <v>9.3000000000000007</v>
      </c>
      <c r="R417">
        <v>3</v>
      </c>
      <c r="S417">
        <v>2.5099999999999998</v>
      </c>
      <c r="T417">
        <v>0</v>
      </c>
      <c r="U417" t="s">
        <v>22</v>
      </c>
      <c r="V417">
        <f>IF(tbl_Customers[[#This Row],[churn]] = "yes", 1, 0)</f>
        <v>0</v>
      </c>
      <c r="W417" t="str">
        <f>IF(tbl_Customers[[#This Row],[number_customer_service_calls]] &lt;= 1, "0-1 Calls", IF(tbl_Customers[[#This Row],[number_customer_service_calls]] &lt;= 3, "2-3 Calls", IF(tbl_Customers[[#This Row],[number_customer_service_calls]] &lt;=5, "4-5 Calls", "6+ Calls")))</f>
        <v>0-1 Calls</v>
      </c>
      <c r="X417" t="str">
        <f>IF(tbl_Customers[[#This Row],[account_length]] &lt;= 50, "0-50", IF(tbl_Customers[[#This Row],[account_length]] &lt;=100, "51-100", IF(tbl_Customers[[#This Row],[account_length]] &lt;= 150, "101-150", "151+")))</f>
        <v>101-150</v>
      </c>
      <c r="Y417" t="str">
        <f>IF(tbl_Customers[[#This Row],[total_intl_charge]] &lt;= 3, "Low Charges", "High Charges")</f>
        <v>Low Charges</v>
      </c>
      <c r="Z417" t="str">
        <f>IF(tbl_Customers[[#This Row],[total_eve_calls]]&lt;=80,"Low Calls",
IF(tbl_Customers[[#This Row],[total_eve_calls]]&lt;=120,"Medium Calls","High Calls"))</f>
        <v>Medium Calls</v>
      </c>
      <c r="AA417" t="str">
        <f>IF(tbl_Customers[[#This Row],[total_eve_charge]]&lt;=15,"Low Charges",
IF(tbl_Customers[[#This Row],[total_eve_charge]]&lt;=20,"Medium Charges","High Charges"))</f>
        <v>Low Charges</v>
      </c>
      <c r="AB4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7" t="str">
        <f>IF(tbl_Customers[[#This Row],[number_vmail_messages]] = 0, "No Usage", IF(tbl_Customers[[#This Row],[number_vmail_messages]] &lt;= 20, "Low Usage", IF(tbl_Customers[[#This Row],[number_vmail_messages]] &lt;= 40, "Medium Usgae", "High Usage")))</f>
        <v>Medium Usgae</v>
      </c>
      <c r="AD417" t="str">
        <f>IF(tbl_Customers[[#This Row],[total_day_minutes]]&lt;=150,"Low Usage", IF(tbl_Customers[[#This Row],[total_day_minutes]]&lt;=200,"Medium Usage", IF(tbl_Customers[[#This Row],[total_day_minutes]]&lt;=250,"High Usage","Very High Usage")))</f>
        <v>High Usage</v>
      </c>
      <c r="AE417" t="str">
        <f>IF(tbl_Customers[[#This Row],[total_intl_calls]]&lt;=5,"Low Calls", IF(tbl_Customers[[#This Row],[total_intl_calls]]&lt;=10, "Medium Calls", "High Calls"))</f>
        <v>Low Calls</v>
      </c>
      <c r="AF4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7" s="36" t="str">
        <f>IF(tbl_Customers[[#This Row],[Churn_Risk_Score]]&gt;=10,"High Risk", IF(tbl_Customers[[#This Row],[Churn_Risk_Score]]&gt;=5,"Medium Risk","Low Risk"))</f>
        <v>Low Risk</v>
      </c>
    </row>
    <row r="418" spans="1:33" x14ac:dyDescent="0.35">
      <c r="A418">
        <v>417</v>
      </c>
      <c r="B418" t="s">
        <v>61</v>
      </c>
      <c r="C418">
        <v>80</v>
      </c>
      <c r="D418" t="s">
        <v>28</v>
      </c>
      <c r="E418" t="s">
        <v>22</v>
      </c>
      <c r="F418" t="s">
        <v>22</v>
      </c>
      <c r="G418">
        <v>0</v>
      </c>
      <c r="H418">
        <v>206.3</v>
      </c>
      <c r="I418">
        <v>97</v>
      </c>
      <c r="J418">
        <v>35.07</v>
      </c>
      <c r="K418">
        <v>154.9</v>
      </c>
      <c r="L418">
        <v>98</v>
      </c>
      <c r="M418">
        <v>13.17</v>
      </c>
      <c r="N418">
        <v>263.60000000000002</v>
      </c>
      <c r="O418">
        <v>82</v>
      </c>
      <c r="P418">
        <v>11.86</v>
      </c>
      <c r="Q418">
        <v>12.4</v>
      </c>
      <c r="R418">
        <v>12</v>
      </c>
      <c r="S418">
        <v>3.35</v>
      </c>
      <c r="T418">
        <v>0</v>
      </c>
      <c r="U418" t="s">
        <v>22</v>
      </c>
      <c r="V418">
        <f>IF(tbl_Customers[[#This Row],[churn]] = "yes", 1, 0)</f>
        <v>0</v>
      </c>
      <c r="W418" t="str">
        <f>IF(tbl_Customers[[#This Row],[number_customer_service_calls]] &lt;= 1, "0-1 Calls", IF(tbl_Customers[[#This Row],[number_customer_service_calls]] &lt;= 3, "2-3 Calls", IF(tbl_Customers[[#This Row],[number_customer_service_calls]] &lt;=5, "4-5 Calls", "6+ Calls")))</f>
        <v>0-1 Calls</v>
      </c>
      <c r="X418" t="str">
        <f>IF(tbl_Customers[[#This Row],[account_length]] &lt;= 50, "0-50", IF(tbl_Customers[[#This Row],[account_length]] &lt;=100, "51-100", IF(tbl_Customers[[#This Row],[account_length]] &lt;= 150, "101-150", "151+")))</f>
        <v>51-100</v>
      </c>
      <c r="Y418" t="str">
        <f>IF(tbl_Customers[[#This Row],[total_intl_charge]] &lt;= 3, "Low Charges", "High Charges")</f>
        <v>High Charges</v>
      </c>
      <c r="Z418" t="str">
        <f>IF(tbl_Customers[[#This Row],[total_eve_calls]]&lt;=80,"Low Calls",
IF(tbl_Customers[[#This Row],[total_eve_calls]]&lt;=120,"Medium Calls","High Calls"))</f>
        <v>Medium Calls</v>
      </c>
      <c r="AA418" t="str">
        <f>IF(tbl_Customers[[#This Row],[total_eve_charge]]&lt;=15,"Low Charges",
IF(tbl_Customers[[#This Row],[total_eve_charge]]&lt;=20,"Medium Charges","High Charges"))</f>
        <v>Low Charges</v>
      </c>
      <c r="AB4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8" t="str">
        <f>IF(tbl_Customers[[#This Row],[number_vmail_messages]] = 0, "No Usage", IF(tbl_Customers[[#This Row],[number_vmail_messages]] &lt;= 20, "Low Usage", IF(tbl_Customers[[#This Row],[number_vmail_messages]] &lt;= 40, "Medium Usgae", "High Usage")))</f>
        <v>No Usage</v>
      </c>
      <c r="AD418" t="str">
        <f>IF(tbl_Customers[[#This Row],[total_day_minutes]]&lt;=150,"Low Usage", IF(tbl_Customers[[#This Row],[total_day_minutes]]&lt;=200,"Medium Usage", IF(tbl_Customers[[#This Row],[total_day_minutes]]&lt;=250,"High Usage","Very High Usage")))</f>
        <v>High Usage</v>
      </c>
      <c r="AE418" t="str">
        <f>IF(tbl_Customers[[#This Row],[total_intl_calls]]&lt;=5,"Low Calls", IF(tbl_Customers[[#This Row],[total_intl_calls]]&lt;=10, "Medium Calls", "High Calls"))</f>
        <v>High Calls</v>
      </c>
      <c r="AF4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8" s="36" t="str">
        <f>IF(tbl_Customers[[#This Row],[Churn_Risk_Score]]&gt;=10,"High Risk", IF(tbl_Customers[[#This Row],[Churn_Risk_Score]]&gt;=5,"Medium Risk","Low Risk"))</f>
        <v>Low Risk</v>
      </c>
    </row>
    <row r="419" spans="1:33" x14ac:dyDescent="0.35">
      <c r="A419">
        <v>418</v>
      </c>
      <c r="B419" t="s">
        <v>47</v>
      </c>
      <c r="C419">
        <v>41</v>
      </c>
      <c r="D419" t="s">
        <v>21</v>
      </c>
      <c r="E419" t="s">
        <v>22</v>
      </c>
      <c r="F419" t="s">
        <v>22</v>
      </c>
      <c r="G419">
        <v>0</v>
      </c>
      <c r="H419">
        <v>159.30000000000001</v>
      </c>
      <c r="I419">
        <v>66</v>
      </c>
      <c r="J419">
        <v>27.08</v>
      </c>
      <c r="K419">
        <v>125.9</v>
      </c>
      <c r="L419">
        <v>75</v>
      </c>
      <c r="M419">
        <v>10.7</v>
      </c>
      <c r="N419">
        <v>261.89999999999998</v>
      </c>
      <c r="O419">
        <v>76</v>
      </c>
      <c r="P419">
        <v>11.79</v>
      </c>
      <c r="Q419">
        <v>11.1</v>
      </c>
      <c r="R419">
        <v>5</v>
      </c>
      <c r="S419">
        <v>3</v>
      </c>
      <c r="T419">
        <v>1</v>
      </c>
      <c r="U419" t="s">
        <v>22</v>
      </c>
      <c r="V419">
        <f>IF(tbl_Customers[[#This Row],[churn]] = "yes", 1, 0)</f>
        <v>0</v>
      </c>
      <c r="W419" t="str">
        <f>IF(tbl_Customers[[#This Row],[number_customer_service_calls]] &lt;= 1, "0-1 Calls", IF(tbl_Customers[[#This Row],[number_customer_service_calls]] &lt;= 3, "2-3 Calls", IF(tbl_Customers[[#This Row],[number_customer_service_calls]] &lt;=5, "4-5 Calls", "6+ Calls")))</f>
        <v>0-1 Calls</v>
      </c>
      <c r="X419" t="str">
        <f>IF(tbl_Customers[[#This Row],[account_length]] &lt;= 50, "0-50", IF(tbl_Customers[[#This Row],[account_length]] &lt;=100, "51-100", IF(tbl_Customers[[#This Row],[account_length]] &lt;= 150, "101-150", "151+")))</f>
        <v>0-50</v>
      </c>
      <c r="Y419" t="str">
        <f>IF(tbl_Customers[[#This Row],[total_intl_charge]] &lt;= 3, "Low Charges", "High Charges")</f>
        <v>Low Charges</v>
      </c>
      <c r="Z419" t="str">
        <f>IF(tbl_Customers[[#This Row],[total_eve_calls]]&lt;=80,"Low Calls",
IF(tbl_Customers[[#This Row],[total_eve_calls]]&lt;=120,"Medium Calls","High Calls"))</f>
        <v>Low Calls</v>
      </c>
      <c r="AA419" t="str">
        <f>IF(tbl_Customers[[#This Row],[total_eve_charge]]&lt;=15,"Low Charges",
IF(tbl_Customers[[#This Row],[total_eve_charge]]&lt;=20,"Medium Charges","High Charges"))</f>
        <v>Low Charges</v>
      </c>
      <c r="AB4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9" t="str">
        <f>IF(tbl_Customers[[#This Row],[number_vmail_messages]] = 0, "No Usage", IF(tbl_Customers[[#This Row],[number_vmail_messages]] &lt;= 20, "Low Usage", IF(tbl_Customers[[#This Row],[number_vmail_messages]] &lt;= 40, "Medium Usgae", "High Usage")))</f>
        <v>No Usage</v>
      </c>
      <c r="AD419" t="str">
        <f>IF(tbl_Customers[[#This Row],[total_day_minutes]]&lt;=150,"Low Usage", IF(tbl_Customers[[#This Row],[total_day_minutes]]&lt;=200,"Medium Usage", IF(tbl_Customers[[#This Row],[total_day_minutes]]&lt;=250,"High Usage","Very High Usage")))</f>
        <v>Medium Usage</v>
      </c>
      <c r="AE419" t="str">
        <f>IF(tbl_Customers[[#This Row],[total_intl_calls]]&lt;=5,"Low Calls", IF(tbl_Customers[[#This Row],[total_intl_calls]]&lt;=10, "Medium Calls", "High Calls"))</f>
        <v>Low Calls</v>
      </c>
      <c r="AF4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9" s="36" t="str">
        <f>IF(tbl_Customers[[#This Row],[Churn_Risk_Score]]&gt;=10,"High Risk", IF(tbl_Customers[[#This Row],[Churn_Risk_Score]]&gt;=5,"Medium Risk","Low Risk"))</f>
        <v>Low Risk</v>
      </c>
    </row>
    <row r="420" spans="1:33" x14ac:dyDescent="0.35">
      <c r="A420">
        <v>419</v>
      </c>
      <c r="B420" t="s">
        <v>20</v>
      </c>
      <c r="C420">
        <v>136</v>
      </c>
      <c r="D420" t="s">
        <v>21</v>
      </c>
      <c r="E420" t="s">
        <v>22</v>
      </c>
      <c r="F420" t="s">
        <v>23</v>
      </c>
      <c r="G420">
        <v>31</v>
      </c>
      <c r="H420">
        <v>143.1</v>
      </c>
      <c r="I420">
        <v>88</v>
      </c>
      <c r="J420">
        <v>24.33</v>
      </c>
      <c r="K420">
        <v>236.6</v>
      </c>
      <c r="L420">
        <v>65</v>
      </c>
      <c r="M420">
        <v>20.11</v>
      </c>
      <c r="N420">
        <v>227.8</v>
      </c>
      <c r="O420">
        <v>120</v>
      </c>
      <c r="P420">
        <v>10.25</v>
      </c>
      <c r="Q420">
        <v>11.4</v>
      </c>
      <c r="R420">
        <v>5</v>
      </c>
      <c r="S420">
        <v>3.08</v>
      </c>
      <c r="T420">
        <v>2</v>
      </c>
      <c r="U420" t="s">
        <v>22</v>
      </c>
      <c r="V420">
        <f>IF(tbl_Customers[[#This Row],[churn]] = "yes", 1, 0)</f>
        <v>0</v>
      </c>
      <c r="W420" t="str">
        <f>IF(tbl_Customers[[#This Row],[number_customer_service_calls]] &lt;= 1, "0-1 Calls", IF(tbl_Customers[[#This Row],[number_customer_service_calls]] &lt;= 3, "2-3 Calls", IF(tbl_Customers[[#This Row],[number_customer_service_calls]] &lt;=5, "4-5 Calls", "6+ Calls")))</f>
        <v>2-3 Calls</v>
      </c>
      <c r="X420" t="str">
        <f>IF(tbl_Customers[[#This Row],[account_length]] &lt;= 50, "0-50", IF(tbl_Customers[[#This Row],[account_length]] &lt;=100, "51-100", IF(tbl_Customers[[#This Row],[account_length]] &lt;= 150, "101-150", "151+")))</f>
        <v>101-150</v>
      </c>
      <c r="Y420" t="str">
        <f>IF(tbl_Customers[[#This Row],[total_intl_charge]] &lt;= 3, "Low Charges", "High Charges")</f>
        <v>High Charges</v>
      </c>
      <c r="Z420" t="str">
        <f>IF(tbl_Customers[[#This Row],[total_eve_calls]]&lt;=80,"Low Calls",
IF(tbl_Customers[[#This Row],[total_eve_calls]]&lt;=120,"Medium Calls","High Calls"))</f>
        <v>Low Calls</v>
      </c>
      <c r="AA420" t="str">
        <f>IF(tbl_Customers[[#This Row],[total_eve_charge]]&lt;=15,"Low Charges",
IF(tbl_Customers[[#This Row],[total_eve_charge]]&lt;=20,"Medium Charges","High Charges"))</f>
        <v>High Charges</v>
      </c>
      <c r="AB4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0" t="str">
        <f>IF(tbl_Customers[[#This Row],[number_vmail_messages]] = 0, "No Usage", IF(tbl_Customers[[#This Row],[number_vmail_messages]] &lt;= 20, "Low Usage", IF(tbl_Customers[[#This Row],[number_vmail_messages]] &lt;= 40, "Medium Usgae", "High Usage")))</f>
        <v>Medium Usgae</v>
      </c>
      <c r="AD420" t="str">
        <f>IF(tbl_Customers[[#This Row],[total_day_minutes]]&lt;=150,"Low Usage", IF(tbl_Customers[[#This Row],[total_day_minutes]]&lt;=200,"Medium Usage", IF(tbl_Customers[[#This Row],[total_day_minutes]]&lt;=250,"High Usage","Very High Usage")))</f>
        <v>Low Usage</v>
      </c>
      <c r="AE420" t="str">
        <f>IF(tbl_Customers[[#This Row],[total_intl_calls]]&lt;=5,"Low Calls", IF(tbl_Customers[[#This Row],[total_intl_calls]]&lt;=10, "Medium Calls", "High Calls"))</f>
        <v>Low Calls</v>
      </c>
      <c r="AF4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20" s="36" t="str">
        <f>IF(tbl_Customers[[#This Row],[Churn_Risk_Score]]&gt;=10,"High Risk", IF(tbl_Customers[[#This Row],[Churn_Risk_Score]]&gt;=5,"Medium Risk","Low Risk"))</f>
        <v>Low Risk</v>
      </c>
    </row>
    <row r="421" spans="1:33" x14ac:dyDescent="0.35">
      <c r="A421">
        <v>420</v>
      </c>
      <c r="B421" t="s">
        <v>29</v>
      </c>
      <c r="C421">
        <v>92</v>
      </c>
      <c r="D421" t="s">
        <v>21</v>
      </c>
      <c r="E421" t="s">
        <v>22</v>
      </c>
      <c r="F421" t="s">
        <v>22</v>
      </c>
      <c r="G421">
        <v>0</v>
      </c>
      <c r="H421">
        <v>154</v>
      </c>
      <c r="I421">
        <v>122</v>
      </c>
      <c r="J421">
        <v>26.18</v>
      </c>
      <c r="K421">
        <v>329.8</v>
      </c>
      <c r="L421">
        <v>88</v>
      </c>
      <c r="M421">
        <v>28.03</v>
      </c>
      <c r="N421">
        <v>288</v>
      </c>
      <c r="O421">
        <v>117</v>
      </c>
      <c r="P421">
        <v>12.96</v>
      </c>
      <c r="Q421">
        <v>5.6</v>
      </c>
      <c r="R421">
        <v>2</v>
      </c>
      <c r="S421">
        <v>1.51</v>
      </c>
      <c r="T421">
        <v>3</v>
      </c>
      <c r="U421" t="s">
        <v>23</v>
      </c>
      <c r="V421">
        <f>IF(tbl_Customers[[#This Row],[churn]] = "yes", 1, 0)</f>
        <v>1</v>
      </c>
      <c r="W421" t="str">
        <f>IF(tbl_Customers[[#This Row],[number_customer_service_calls]] &lt;= 1, "0-1 Calls", IF(tbl_Customers[[#This Row],[number_customer_service_calls]] &lt;= 3, "2-3 Calls", IF(tbl_Customers[[#This Row],[number_customer_service_calls]] &lt;=5, "4-5 Calls", "6+ Calls")))</f>
        <v>2-3 Calls</v>
      </c>
      <c r="X421" t="str">
        <f>IF(tbl_Customers[[#This Row],[account_length]] &lt;= 50, "0-50", IF(tbl_Customers[[#This Row],[account_length]] &lt;=100, "51-100", IF(tbl_Customers[[#This Row],[account_length]] &lt;= 150, "101-150", "151+")))</f>
        <v>51-100</v>
      </c>
      <c r="Y421" t="str">
        <f>IF(tbl_Customers[[#This Row],[total_intl_charge]] &lt;= 3, "Low Charges", "High Charges")</f>
        <v>Low Charges</v>
      </c>
      <c r="Z421" t="str">
        <f>IF(tbl_Customers[[#This Row],[total_eve_calls]]&lt;=80,"Low Calls",
IF(tbl_Customers[[#This Row],[total_eve_calls]]&lt;=120,"Medium Calls","High Calls"))</f>
        <v>Medium Calls</v>
      </c>
      <c r="AA421" t="str">
        <f>IF(tbl_Customers[[#This Row],[total_eve_charge]]&lt;=15,"Low Charges",
IF(tbl_Customers[[#This Row],[total_eve_charge]]&lt;=20,"Medium Charges","High Charges"))</f>
        <v>High Charges</v>
      </c>
      <c r="AB4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1" t="str">
        <f>IF(tbl_Customers[[#This Row],[number_vmail_messages]] = 0, "No Usage", IF(tbl_Customers[[#This Row],[number_vmail_messages]] &lt;= 20, "Low Usage", IF(tbl_Customers[[#This Row],[number_vmail_messages]] &lt;= 40, "Medium Usgae", "High Usage")))</f>
        <v>No Usage</v>
      </c>
      <c r="AD421" t="str">
        <f>IF(tbl_Customers[[#This Row],[total_day_minutes]]&lt;=150,"Low Usage", IF(tbl_Customers[[#This Row],[total_day_minutes]]&lt;=200,"Medium Usage", IF(tbl_Customers[[#This Row],[total_day_minutes]]&lt;=250,"High Usage","Very High Usage")))</f>
        <v>Medium Usage</v>
      </c>
      <c r="AE421" t="str">
        <f>IF(tbl_Customers[[#This Row],[total_intl_calls]]&lt;=5,"Low Calls", IF(tbl_Customers[[#This Row],[total_intl_calls]]&lt;=10, "Medium Calls", "High Calls"))</f>
        <v>Low Calls</v>
      </c>
      <c r="AF4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1" s="36" t="str">
        <f>IF(tbl_Customers[[#This Row],[Churn_Risk_Score]]&gt;=10,"High Risk", IF(tbl_Customers[[#This Row],[Churn_Risk_Score]]&gt;=5,"Medium Risk","Low Risk"))</f>
        <v>Low Risk</v>
      </c>
    </row>
    <row r="422" spans="1:33" x14ac:dyDescent="0.35">
      <c r="A422">
        <v>421</v>
      </c>
      <c r="B422" t="s">
        <v>70</v>
      </c>
      <c r="C422">
        <v>143</v>
      </c>
      <c r="D422" t="s">
        <v>25</v>
      </c>
      <c r="E422" t="s">
        <v>22</v>
      </c>
      <c r="F422" t="s">
        <v>23</v>
      </c>
      <c r="G422">
        <v>24</v>
      </c>
      <c r="H422">
        <v>186.6</v>
      </c>
      <c r="I422">
        <v>69</v>
      </c>
      <c r="J422">
        <v>31.72</v>
      </c>
      <c r="K422">
        <v>222</v>
      </c>
      <c r="L422">
        <v>116</v>
      </c>
      <c r="M422">
        <v>18.87</v>
      </c>
      <c r="N422">
        <v>234.9</v>
      </c>
      <c r="O422">
        <v>138</v>
      </c>
      <c r="P422">
        <v>10.57</v>
      </c>
      <c r="Q422">
        <v>11.6</v>
      </c>
      <c r="R422">
        <v>5</v>
      </c>
      <c r="S422">
        <v>3.13</v>
      </c>
      <c r="T422">
        <v>1</v>
      </c>
      <c r="U422" t="s">
        <v>22</v>
      </c>
      <c r="V422">
        <f>IF(tbl_Customers[[#This Row],[churn]] = "yes", 1, 0)</f>
        <v>0</v>
      </c>
      <c r="W422" t="str">
        <f>IF(tbl_Customers[[#This Row],[number_customer_service_calls]] &lt;= 1, "0-1 Calls", IF(tbl_Customers[[#This Row],[number_customer_service_calls]] &lt;= 3, "2-3 Calls", IF(tbl_Customers[[#This Row],[number_customer_service_calls]] &lt;=5, "4-5 Calls", "6+ Calls")))</f>
        <v>0-1 Calls</v>
      </c>
      <c r="X422" t="str">
        <f>IF(tbl_Customers[[#This Row],[account_length]] &lt;= 50, "0-50", IF(tbl_Customers[[#This Row],[account_length]] &lt;=100, "51-100", IF(tbl_Customers[[#This Row],[account_length]] &lt;= 150, "101-150", "151+")))</f>
        <v>101-150</v>
      </c>
      <c r="Y422" t="str">
        <f>IF(tbl_Customers[[#This Row],[total_intl_charge]] &lt;= 3, "Low Charges", "High Charges")</f>
        <v>High Charges</v>
      </c>
      <c r="Z422" t="str">
        <f>IF(tbl_Customers[[#This Row],[total_eve_calls]]&lt;=80,"Low Calls",
IF(tbl_Customers[[#This Row],[total_eve_calls]]&lt;=120,"Medium Calls","High Calls"))</f>
        <v>Medium Calls</v>
      </c>
      <c r="AA422" t="str">
        <f>IF(tbl_Customers[[#This Row],[total_eve_charge]]&lt;=15,"Low Charges",
IF(tbl_Customers[[#This Row],[total_eve_charge]]&lt;=20,"Medium Charges","High Charges"))</f>
        <v>Medium Charges</v>
      </c>
      <c r="AB4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2" t="str">
        <f>IF(tbl_Customers[[#This Row],[number_vmail_messages]] = 0, "No Usage", IF(tbl_Customers[[#This Row],[number_vmail_messages]] &lt;= 20, "Low Usage", IF(tbl_Customers[[#This Row],[number_vmail_messages]] &lt;= 40, "Medium Usgae", "High Usage")))</f>
        <v>Medium Usgae</v>
      </c>
      <c r="AD422" t="str">
        <f>IF(tbl_Customers[[#This Row],[total_day_minutes]]&lt;=150,"Low Usage", IF(tbl_Customers[[#This Row],[total_day_minutes]]&lt;=200,"Medium Usage", IF(tbl_Customers[[#This Row],[total_day_minutes]]&lt;=250,"High Usage","Very High Usage")))</f>
        <v>Medium Usage</v>
      </c>
      <c r="AE422" t="str">
        <f>IF(tbl_Customers[[#This Row],[total_intl_calls]]&lt;=5,"Low Calls", IF(tbl_Customers[[#This Row],[total_intl_calls]]&lt;=10, "Medium Calls", "High Calls"))</f>
        <v>Low Calls</v>
      </c>
      <c r="AF4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22" s="36" t="str">
        <f>IF(tbl_Customers[[#This Row],[Churn_Risk_Score]]&gt;=10,"High Risk", IF(tbl_Customers[[#This Row],[Churn_Risk_Score]]&gt;=5,"Medium Risk","Low Risk"))</f>
        <v>Low Risk</v>
      </c>
    </row>
    <row r="423" spans="1:33" x14ac:dyDescent="0.35">
      <c r="A423">
        <v>422</v>
      </c>
      <c r="B423" t="s">
        <v>67</v>
      </c>
      <c r="C423">
        <v>118</v>
      </c>
      <c r="D423" t="s">
        <v>21</v>
      </c>
      <c r="E423" t="s">
        <v>22</v>
      </c>
      <c r="F423" t="s">
        <v>23</v>
      </c>
      <c r="G423">
        <v>26</v>
      </c>
      <c r="H423">
        <v>170.8</v>
      </c>
      <c r="I423">
        <v>114</v>
      </c>
      <c r="J423">
        <v>29.04</v>
      </c>
      <c r="K423">
        <v>199.5</v>
      </c>
      <c r="L423">
        <v>125</v>
      </c>
      <c r="M423">
        <v>16.96</v>
      </c>
      <c r="N423">
        <v>169.7</v>
      </c>
      <c r="O423">
        <v>98</v>
      </c>
      <c r="P423">
        <v>7.64</v>
      </c>
      <c r="Q423">
        <v>9.6</v>
      </c>
      <c r="R423">
        <v>5</v>
      </c>
      <c r="S423">
        <v>2.59</v>
      </c>
      <c r="T423">
        <v>5</v>
      </c>
      <c r="U423" t="s">
        <v>23</v>
      </c>
      <c r="V423">
        <f>IF(tbl_Customers[[#This Row],[churn]] = "yes", 1, 0)</f>
        <v>1</v>
      </c>
      <c r="W423" t="str">
        <f>IF(tbl_Customers[[#This Row],[number_customer_service_calls]] &lt;= 1, "0-1 Calls", IF(tbl_Customers[[#This Row],[number_customer_service_calls]] &lt;= 3, "2-3 Calls", IF(tbl_Customers[[#This Row],[number_customer_service_calls]] &lt;=5, "4-5 Calls", "6+ Calls")))</f>
        <v>4-5 Calls</v>
      </c>
      <c r="X423" t="str">
        <f>IF(tbl_Customers[[#This Row],[account_length]] &lt;= 50, "0-50", IF(tbl_Customers[[#This Row],[account_length]] &lt;=100, "51-100", IF(tbl_Customers[[#This Row],[account_length]] &lt;= 150, "101-150", "151+")))</f>
        <v>101-150</v>
      </c>
      <c r="Y423" t="str">
        <f>IF(tbl_Customers[[#This Row],[total_intl_charge]] &lt;= 3, "Low Charges", "High Charges")</f>
        <v>Low Charges</v>
      </c>
      <c r="Z423" t="str">
        <f>IF(tbl_Customers[[#This Row],[total_eve_calls]]&lt;=80,"Low Calls",
IF(tbl_Customers[[#This Row],[total_eve_calls]]&lt;=120,"Medium Calls","High Calls"))</f>
        <v>High Calls</v>
      </c>
      <c r="AA423" t="str">
        <f>IF(tbl_Customers[[#This Row],[total_eve_charge]]&lt;=15,"Low Charges",
IF(tbl_Customers[[#This Row],[total_eve_charge]]&lt;=20,"Medium Charges","High Charges"))</f>
        <v>Medium Charges</v>
      </c>
      <c r="AB4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23" t="str">
        <f>IF(tbl_Customers[[#This Row],[number_vmail_messages]] = 0, "No Usage", IF(tbl_Customers[[#This Row],[number_vmail_messages]] &lt;= 20, "Low Usage", IF(tbl_Customers[[#This Row],[number_vmail_messages]] &lt;= 40, "Medium Usgae", "High Usage")))</f>
        <v>Medium Usgae</v>
      </c>
      <c r="AD423" t="str">
        <f>IF(tbl_Customers[[#This Row],[total_day_minutes]]&lt;=150,"Low Usage", IF(tbl_Customers[[#This Row],[total_day_minutes]]&lt;=200,"Medium Usage", IF(tbl_Customers[[#This Row],[total_day_minutes]]&lt;=250,"High Usage","Very High Usage")))</f>
        <v>Medium Usage</v>
      </c>
      <c r="AE423" t="str">
        <f>IF(tbl_Customers[[#This Row],[total_intl_calls]]&lt;=5,"Low Calls", IF(tbl_Customers[[#This Row],[total_intl_calls]]&lt;=10, "Medium Calls", "High Calls"))</f>
        <v>Low Calls</v>
      </c>
      <c r="AF4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3" s="36" t="str">
        <f>IF(tbl_Customers[[#This Row],[Churn_Risk_Score]]&gt;=10,"High Risk", IF(tbl_Customers[[#This Row],[Churn_Risk_Score]]&gt;=5,"Medium Risk","Low Risk"))</f>
        <v>Low Risk</v>
      </c>
    </row>
    <row r="424" spans="1:33" x14ac:dyDescent="0.35">
      <c r="A424">
        <v>423</v>
      </c>
      <c r="B424" t="s">
        <v>64</v>
      </c>
      <c r="C424">
        <v>193</v>
      </c>
      <c r="D424" t="s">
        <v>25</v>
      </c>
      <c r="E424" t="s">
        <v>22</v>
      </c>
      <c r="F424" t="s">
        <v>23</v>
      </c>
      <c r="G424">
        <v>17</v>
      </c>
      <c r="H424">
        <v>124</v>
      </c>
      <c r="I424">
        <v>102</v>
      </c>
      <c r="J424">
        <v>21.08</v>
      </c>
      <c r="K424">
        <v>202.9</v>
      </c>
      <c r="L424">
        <v>81</v>
      </c>
      <c r="M424">
        <v>17.25</v>
      </c>
      <c r="N424">
        <v>205.1</v>
      </c>
      <c r="O424">
        <v>129</v>
      </c>
      <c r="P424">
        <v>9.23</v>
      </c>
      <c r="Q424">
        <v>12.3</v>
      </c>
      <c r="R424">
        <v>3</v>
      </c>
      <c r="S424">
        <v>3.32</v>
      </c>
      <c r="T424">
        <v>1</v>
      </c>
      <c r="U424" t="s">
        <v>22</v>
      </c>
      <c r="V424">
        <f>IF(tbl_Customers[[#This Row],[churn]] = "yes", 1, 0)</f>
        <v>0</v>
      </c>
      <c r="W424" t="str">
        <f>IF(tbl_Customers[[#This Row],[number_customer_service_calls]] &lt;= 1, "0-1 Calls", IF(tbl_Customers[[#This Row],[number_customer_service_calls]] &lt;= 3, "2-3 Calls", IF(tbl_Customers[[#This Row],[number_customer_service_calls]] &lt;=5, "4-5 Calls", "6+ Calls")))</f>
        <v>0-1 Calls</v>
      </c>
      <c r="X424" t="str">
        <f>IF(tbl_Customers[[#This Row],[account_length]] &lt;= 50, "0-50", IF(tbl_Customers[[#This Row],[account_length]] &lt;=100, "51-100", IF(tbl_Customers[[#This Row],[account_length]] &lt;= 150, "101-150", "151+")))</f>
        <v>151+</v>
      </c>
      <c r="Y424" t="str">
        <f>IF(tbl_Customers[[#This Row],[total_intl_charge]] &lt;= 3, "Low Charges", "High Charges")</f>
        <v>High Charges</v>
      </c>
      <c r="Z424" t="str">
        <f>IF(tbl_Customers[[#This Row],[total_eve_calls]]&lt;=80,"Low Calls",
IF(tbl_Customers[[#This Row],[total_eve_calls]]&lt;=120,"Medium Calls","High Calls"))</f>
        <v>Medium Calls</v>
      </c>
      <c r="AA424" t="str">
        <f>IF(tbl_Customers[[#This Row],[total_eve_charge]]&lt;=15,"Low Charges",
IF(tbl_Customers[[#This Row],[total_eve_charge]]&lt;=20,"Medium Charges","High Charges"))</f>
        <v>Medium Charges</v>
      </c>
      <c r="AB4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4" t="str">
        <f>IF(tbl_Customers[[#This Row],[number_vmail_messages]] = 0, "No Usage", IF(tbl_Customers[[#This Row],[number_vmail_messages]] &lt;= 20, "Low Usage", IF(tbl_Customers[[#This Row],[number_vmail_messages]] &lt;= 40, "Medium Usgae", "High Usage")))</f>
        <v>Low Usage</v>
      </c>
      <c r="AD424" t="str">
        <f>IF(tbl_Customers[[#This Row],[total_day_minutes]]&lt;=150,"Low Usage", IF(tbl_Customers[[#This Row],[total_day_minutes]]&lt;=200,"Medium Usage", IF(tbl_Customers[[#This Row],[total_day_minutes]]&lt;=250,"High Usage","Very High Usage")))</f>
        <v>Low Usage</v>
      </c>
      <c r="AE424" t="str">
        <f>IF(tbl_Customers[[#This Row],[total_intl_calls]]&lt;=5,"Low Calls", IF(tbl_Customers[[#This Row],[total_intl_calls]]&lt;=10, "Medium Calls", "High Calls"))</f>
        <v>Low Calls</v>
      </c>
      <c r="AF4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24" s="36" t="str">
        <f>IF(tbl_Customers[[#This Row],[Churn_Risk_Score]]&gt;=10,"High Risk", IF(tbl_Customers[[#This Row],[Churn_Risk_Score]]&gt;=5,"Medium Risk","Low Risk"))</f>
        <v>Low Risk</v>
      </c>
    </row>
    <row r="425" spans="1:33" x14ac:dyDescent="0.35">
      <c r="A425">
        <v>424</v>
      </c>
      <c r="B425" t="s">
        <v>69</v>
      </c>
      <c r="C425">
        <v>73</v>
      </c>
      <c r="D425" t="s">
        <v>21</v>
      </c>
      <c r="E425" t="s">
        <v>22</v>
      </c>
      <c r="F425" t="s">
        <v>22</v>
      </c>
      <c r="G425">
        <v>0</v>
      </c>
      <c r="H425">
        <v>198.3</v>
      </c>
      <c r="I425">
        <v>94</v>
      </c>
      <c r="J425">
        <v>33.71</v>
      </c>
      <c r="K425">
        <v>279.3</v>
      </c>
      <c r="L425">
        <v>101</v>
      </c>
      <c r="M425">
        <v>23.74</v>
      </c>
      <c r="N425">
        <v>146.19999999999999</v>
      </c>
      <c r="O425">
        <v>87</v>
      </c>
      <c r="P425">
        <v>6.58</v>
      </c>
      <c r="Q425">
        <v>14.8</v>
      </c>
      <c r="R425">
        <v>8</v>
      </c>
      <c r="S425">
        <v>4</v>
      </c>
      <c r="T425">
        <v>3</v>
      </c>
      <c r="U425" t="s">
        <v>22</v>
      </c>
      <c r="V425">
        <f>IF(tbl_Customers[[#This Row],[churn]] = "yes", 1, 0)</f>
        <v>0</v>
      </c>
      <c r="W425" t="str">
        <f>IF(tbl_Customers[[#This Row],[number_customer_service_calls]] &lt;= 1, "0-1 Calls", IF(tbl_Customers[[#This Row],[number_customer_service_calls]] &lt;= 3, "2-3 Calls", IF(tbl_Customers[[#This Row],[number_customer_service_calls]] &lt;=5, "4-5 Calls", "6+ Calls")))</f>
        <v>2-3 Calls</v>
      </c>
      <c r="X425" t="str">
        <f>IF(tbl_Customers[[#This Row],[account_length]] &lt;= 50, "0-50", IF(tbl_Customers[[#This Row],[account_length]] &lt;=100, "51-100", IF(tbl_Customers[[#This Row],[account_length]] &lt;= 150, "101-150", "151+")))</f>
        <v>51-100</v>
      </c>
      <c r="Y425" t="str">
        <f>IF(tbl_Customers[[#This Row],[total_intl_charge]] &lt;= 3, "Low Charges", "High Charges")</f>
        <v>High Charges</v>
      </c>
      <c r="Z425" t="str">
        <f>IF(tbl_Customers[[#This Row],[total_eve_calls]]&lt;=80,"Low Calls",
IF(tbl_Customers[[#This Row],[total_eve_calls]]&lt;=120,"Medium Calls","High Calls"))</f>
        <v>Medium Calls</v>
      </c>
      <c r="AA425" t="str">
        <f>IF(tbl_Customers[[#This Row],[total_eve_charge]]&lt;=15,"Low Charges",
IF(tbl_Customers[[#This Row],[total_eve_charge]]&lt;=20,"Medium Charges","High Charges"))</f>
        <v>High Charges</v>
      </c>
      <c r="AB4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5" t="str">
        <f>IF(tbl_Customers[[#This Row],[number_vmail_messages]] = 0, "No Usage", IF(tbl_Customers[[#This Row],[number_vmail_messages]] &lt;= 20, "Low Usage", IF(tbl_Customers[[#This Row],[number_vmail_messages]] &lt;= 40, "Medium Usgae", "High Usage")))</f>
        <v>No Usage</v>
      </c>
      <c r="AD425" t="str">
        <f>IF(tbl_Customers[[#This Row],[total_day_minutes]]&lt;=150,"Low Usage", IF(tbl_Customers[[#This Row],[total_day_minutes]]&lt;=200,"Medium Usage", IF(tbl_Customers[[#This Row],[total_day_minutes]]&lt;=250,"High Usage","Very High Usage")))</f>
        <v>Medium Usage</v>
      </c>
      <c r="AE425" t="str">
        <f>IF(tbl_Customers[[#This Row],[total_intl_calls]]&lt;=5,"Low Calls", IF(tbl_Customers[[#This Row],[total_intl_calls]]&lt;=10, "Medium Calls", "High Calls"))</f>
        <v>Medium Calls</v>
      </c>
      <c r="AF4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5" s="36" t="str">
        <f>IF(tbl_Customers[[#This Row],[Churn_Risk_Score]]&gt;=10,"High Risk", IF(tbl_Customers[[#This Row],[Churn_Risk_Score]]&gt;=5,"Medium Risk","Low Risk"))</f>
        <v>Low Risk</v>
      </c>
    </row>
    <row r="426" spans="1:33" x14ac:dyDescent="0.35">
      <c r="A426">
        <v>425</v>
      </c>
      <c r="B426" t="s">
        <v>38</v>
      </c>
      <c r="C426">
        <v>62</v>
      </c>
      <c r="D426" t="s">
        <v>25</v>
      </c>
      <c r="E426" t="s">
        <v>22</v>
      </c>
      <c r="F426" t="s">
        <v>22</v>
      </c>
      <c r="G426">
        <v>0</v>
      </c>
      <c r="H426">
        <v>172.8</v>
      </c>
      <c r="I426">
        <v>101</v>
      </c>
      <c r="J426">
        <v>29.38</v>
      </c>
      <c r="K426">
        <v>204.8</v>
      </c>
      <c r="L426">
        <v>97</v>
      </c>
      <c r="M426">
        <v>17.41</v>
      </c>
      <c r="N426">
        <v>240.8</v>
      </c>
      <c r="O426">
        <v>90</v>
      </c>
      <c r="P426">
        <v>10.84</v>
      </c>
      <c r="Q426">
        <v>9.1</v>
      </c>
      <c r="R426">
        <v>8</v>
      </c>
      <c r="S426">
        <v>2.46</v>
      </c>
      <c r="T426">
        <v>2</v>
      </c>
      <c r="U426" t="s">
        <v>22</v>
      </c>
      <c r="V426">
        <f>IF(tbl_Customers[[#This Row],[churn]] = "yes", 1, 0)</f>
        <v>0</v>
      </c>
      <c r="W426" t="str">
        <f>IF(tbl_Customers[[#This Row],[number_customer_service_calls]] &lt;= 1, "0-1 Calls", IF(tbl_Customers[[#This Row],[number_customer_service_calls]] &lt;= 3, "2-3 Calls", IF(tbl_Customers[[#This Row],[number_customer_service_calls]] &lt;=5, "4-5 Calls", "6+ Calls")))</f>
        <v>2-3 Calls</v>
      </c>
      <c r="X426" t="str">
        <f>IF(tbl_Customers[[#This Row],[account_length]] &lt;= 50, "0-50", IF(tbl_Customers[[#This Row],[account_length]] &lt;=100, "51-100", IF(tbl_Customers[[#This Row],[account_length]] &lt;= 150, "101-150", "151+")))</f>
        <v>51-100</v>
      </c>
      <c r="Y426" t="str">
        <f>IF(tbl_Customers[[#This Row],[total_intl_charge]] &lt;= 3, "Low Charges", "High Charges")</f>
        <v>Low Charges</v>
      </c>
      <c r="Z426" t="str">
        <f>IF(tbl_Customers[[#This Row],[total_eve_calls]]&lt;=80,"Low Calls",
IF(tbl_Customers[[#This Row],[total_eve_calls]]&lt;=120,"Medium Calls","High Calls"))</f>
        <v>Medium Calls</v>
      </c>
      <c r="AA426" t="str">
        <f>IF(tbl_Customers[[#This Row],[total_eve_charge]]&lt;=15,"Low Charges",
IF(tbl_Customers[[#This Row],[total_eve_charge]]&lt;=20,"Medium Charges","High Charges"))</f>
        <v>Medium Charges</v>
      </c>
      <c r="AB4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6" t="str">
        <f>IF(tbl_Customers[[#This Row],[number_vmail_messages]] = 0, "No Usage", IF(tbl_Customers[[#This Row],[number_vmail_messages]] &lt;= 20, "Low Usage", IF(tbl_Customers[[#This Row],[number_vmail_messages]] &lt;= 40, "Medium Usgae", "High Usage")))</f>
        <v>No Usage</v>
      </c>
      <c r="AD426" t="str">
        <f>IF(tbl_Customers[[#This Row],[total_day_minutes]]&lt;=150,"Low Usage", IF(tbl_Customers[[#This Row],[total_day_minutes]]&lt;=200,"Medium Usage", IF(tbl_Customers[[#This Row],[total_day_minutes]]&lt;=250,"High Usage","Very High Usage")))</f>
        <v>Medium Usage</v>
      </c>
      <c r="AE426" t="str">
        <f>IF(tbl_Customers[[#This Row],[total_intl_calls]]&lt;=5,"Low Calls", IF(tbl_Customers[[#This Row],[total_intl_calls]]&lt;=10, "Medium Calls", "High Calls"))</f>
        <v>Medium Calls</v>
      </c>
      <c r="AF4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6" s="36" t="str">
        <f>IF(tbl_Customers[[#This Row],[Churn_Risk_Score]]&gt;=10,"High Risk", IF(tbl_Customers[[#This Row],[Churn_Risk_Score]]&gt;=5,"Medium Risk","Low Risk"))</f>
        <v>Low Risk</v>
      </c>
    </row>
    <row r="427" spans="1:33" x14ac:dyDescent="0.35">
      <c r="A427">
        <v>426</v>
      </c>
      <c r="B427" t="s">
        <v>54</v>
      </c>
      <c r="C427">
        <v>30</v>
      </c>
      <c r="D427" t="s">
        <v>21</v>
      </c>
      <c r="E427" t="s">
        <v>22</v>
      </c>
      <c r="F427" t="s">
        <v>23</v>
      </c>
      <c r="G427">
        <v>30</v>
      </c>
      <c r="H427">
        <v>217.4</v>
      </c>
      <c r="I427">
        <v>74</v>
      </c>
      <c r="J427">
        <v>36.96</v>
      </c>
      <c r="K427">
        <v>213.8</v>
      </c>
      <c r="L427">
        <v>86</v>
      </c>
      <c r="M427">
        <v>18.170000000000002</v>
      </c>
      <c r="N427">
        <v>227.2</v>
      </c>
      <c r="O427">
        <v>104</v>
      </c>
      <c r="P427">
        <v>10.220000000000001</v>
      </c>
      <c r="Q427">
        <v>6.6</v>
      </c>
      <c r="R427">
        <v>3</v>
      </c>
      <c r="S427">
        <v>1.78</v>
      </c>
      <c r="T427">
        <v>0</v>
      </c>
      <c r="U427" t="s">
        <v>22</v>
      </c>
      <c r="V427">
        <f>IF(tbl_Customers[[#This Row],[churn]] = "yes", 1, 0)</f>
        <v>0</v>
      </c>
      <c r="W427" t="str">
        <f>IF(tbl_Customers[[#This Row],[number_customer_service_calls]] &lt;= 1, "0-1 Calls", IF(tbl_Customers[[#This Row],[number_customer_service_calls]] &lt;= 3, "2-3 Calls", IF(tbl_Customers[[#This Row],[number_customer_service_calls]] &lt;=5, "4-5 Calls", "6+ Calls")))</f>
        <v>0-1 Calls</v>
      </c>
      <c r="X427" t="str">
        <f>IF(tbl_Customers[[#This Row],[account_length]] &lt;= 50, "0-50", IF(tbl_Customers[[#This Row],[account_length]] &lt;=100, "51-100", IF(tbl_Customers[[#This Row],[account_length]] &lt;= 150, "101-150", "151+")))</f>
        <v>0-50</v>
      </c>
      <c r="Y427" t="str">
        <f>IF(tbl_Customers[[#This Row],[total_intl_charge]] &lt;= 3, "Low Charges", "High Charges")</f>
        <v>Low Charges</v>
      </c>
      <c r="Z427" t="str">
        <f>IF(tbl_Customers[[#This Row],[total_eve_calls]]&lt;=80,"Low Calls",
IF(tbl_Customers[[#This Row],[total_eve_calls]]&lt;=120,"Medium Calls","High Calls"))</f>
        <v>Medium Calls</v>
      </c>
      <c r="AA427" t="str">
        <f>IF(tbl_Customers[[#This Row],[total_eve_charge]]&lt;=15,"Low Charges",
IF(tbl_Customers[[#This Row],[total_eve_charge]]&lt;=20,"Medium Charges","High Charges"))</f>
        <v>Medium Charges</v>
      </c>
      <c r="AB4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7" t="str">
        <f>IF(tbl_Customers[[#This Row],[number_vmail_messages]] = 0, "No Usage", IF(tbl_Customers[[#This Row],[number_vmail_messages]] &lt;= 20, "Low Usage", IF(tbl_Customers[[#This Row],[number_vmail_messages]] &lt;= 40, "Medium Usgae", "High Usage")))</f>
        <v>Medium Usgae</v>
      </c>
      <c r="AD427" t="str">
        <f>IF(tbl_Customers[[#This Row],[total_day_minutes]]&lt;=150,"Low Usage", IF(tbl_Customers[[#This Row],[total_day_minutes]]&lt;=200,"Medium Usage", IF(tbl_Customers[[#This Row],[total_day_minutes]]&lt;=250,"High Usage","Very High Usage")))</f>
        <v>High Usage</v>
      </c>
      <c r="AE427" t="str">
        <f>IF(tbl_Customers[[#This Row],[total_intl_calls]]&lt;=5,"Low Calls", IF(tbl_Customers[[#This Row],[total_intl_calls]]&lt;=10, "Medium Calls", "High Calls"))</f>
        <v>Low Calls</v>
      </c>
      <c r="AF4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7" s="36" t="str">
        <f>IF(tbl_Customers[[#This Row],[Churn_Risk_Score]]&gt;=10,"High Risk", IF(tbl_Customers[[#This Row],[Churn_Risk_Score]]&gt;=5,"Medium Risk","Low Risk"))</f>
        <v>Low Risk</v>
      </c>
    </row>
    <row r="428" spans="1:33" x14ac:dyDescent="0.35">
      <c r="A428">
        <v>427</v>
      </c>
      <c r="B428" t="s">
        <v>68</v>
      </c>
      <c r="C428">
        <v>60</v>
      </c>
      <c r="D428" t="s">
        <v>25</v>
      </c>
      <c r="E428" t="s">
        <v>23</v>
      </c>
      <c r="F428" t="s">
        <v>23</v>
      </c>
      <c r="G428">
        <v>29</v>
      </c>
      <c r="H428">
        <v>265.89999999999998</v>
      </c>
      <c r="I428">
        <v>113</v>
      </c>
      <c r="J428">
        <v>45.2</v>
      </c>
      <c r="K428">
        <v>215.8</v>
      </c>
      <c r="L428">
        <v>94</v>
      </c>
      <c r="M428">
        <v>18.34</v>
      </c>
      <c r="N428">
        <v>108.1</v>
      </c>
      <c r="O428">
        <v>82</v>
      </c>
      <c r="P428">
        <v>4.8600000000000003</v>
      </c>
      <c r="Q428">
        <v>14</v>
      </c>
      <c r="R428">
        <v>12</v>
      </c>
      <c r="S428">
        <v>3.78</v>
      </c>
      <c r="T428">
        <v>0</v>
      </c>
      <c r="U428" t="s">
        <v>23</v>
      </c>
      <c r="V428">
        <f>IF(tbl_Customers[[#This Row],[churn]] = "yes", 1, 0)</f>
        <v>1</v>
      </c>
      <c r="W428" t="str">
        <f>IF(tbl_Customers[[#This Row],[number_customer_service_calls]] &lt;= 1, "0-1 Calls", IF(tbl_Customers[[#This Row],[number_customer_service_calls]] &lt;= 3, "2-3 Calls", IF(tbl_Customers[[#This Row],[number_customer_service_calls]] &lt;=5, "4-5 Calls", "6+ Calls")))</f>
        <v>0-1 Calls</v>
      </c>
      <c r="X428" t="str">
        <f>IF(tbl_Customers[[#This Row],[account_length]] &lt;= 50, "0-50", IF(tbl_Customers[[#This Row],[account_length]] &lt;=100, "51-100", IF(tbl_Customers[[#This Row],[account_length]] &lt;= 150, "101-150", "151+")))</f>
        <v>51-100</v>
      </c>
      <c r="Y428" t="str">
        <f>IF(tbl_Customers[[#This Row],[total_intl_charge]] &lt;= 3, "Low Charges", "High Charges")</f>
        <v>High Charges</v>
      </c>
      <c r="Z428" t="str">
        <f>IF(tbl_Customers[[#This Row],[total_eve_calls]]&lt;=80,"Low Calls",
IF(tbl_Customers[[#This Row],[total_eve_calls]]&lt;=120,"Medium Calls","High Calls"))</f>
        <v>Medium Calls</v>
      </c>
      <c r="AA428" t="str">
        <f>IF(tbl_Customers[[#This Row],[total_eve_charge]]&lt;=15,"Low Charges",
IF(tbl_Customers[[#This Row],[total_eve_charge]]&lt;=20,"Medium Charges","High Charges"))</f>
        <v>Medium Charges</v>
      </c>
      <c r="AB4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8" t="str">
        <f>IF(tbl_Customers[[#This Row],[number_vmail_messages]] = 0, "No Usage", IF(tbl_Customers[[#This Row],[number_vmail_messages]] &lt;= 20, "Low Usage", IF(tbl_Customers[[#This Row],[number_vmail_messages]] &lt;= 40, "Medium Usgae", "High Usage")))</f>
        <v>Medium Usgae</v>
      </c>
      <c r="AD428" t="str">
        <f>IF(tbl_Customers[[#This Row],[total_day_minutes]]&lt;=150,"Low Usage", IF(tbl_Customers[[#This Row],[total_day_minutes]]&lt;=200,"Medium Usage", IF(tbl_Customers[[#This Row],[total_day_minutes]]&lt;=250,"High Usage","Very High Usage")))</f>
        <v>Very High Usage</v>
      </c>
      <c r="AE428" t="str">
        <f>IF(tbl_Customers[[#This Row],[total_intl_calls]]&lt;=5,"Low Calls", IF(tbl_Customers[[#This Row],[total_intl_calls]]&lt;=10, "Medium Calls", "High Calls"))</f>
        <v>High Calls</v>
      </c>
      <c r="AF4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428" s="36" t="str">
        <f>IF(tbl_Customers[[#This Row],[Churn_Risk_Score]]&gt;=10,"High Risk", IF(tbl_Customers[[#This Row],[Churn_Risk_Score]]&gt;=5,"Medium Risk","Low Risk"))</f>
        <v>High Risk</v>
      </c>
    </row>
    <row r="429" spans="1:33" x14ac:dyDescent="0.35">
      <c r="A429">
        <v>428</v>
      </c>
      <c r="B429" t="s">
        <v>67</v>
      </c>
      <c r="C429">
        <v>96</v>
      </c>
      <c r="D429" t="s">
        <v>28</v>
      </c>
      <c r="E429" t="s">
        <v>22</v>
      </c>
      <c r="F429" t="s">
        <v>22</v>
      </c>
      <c r="G429">
        <v>0</v>
      </c>
      <c r="H429">
        <v>98.2</v>
      </c>
      <c r="I429">
        <v>100</v>
      </c>
      <c r="J429">
        <v>16.690000000000001</v>
      </c>
      <c r="K429">
        <v>307.2</v>
      </c>
      <c r="L429">
        <v>88</v>
      </c>
      <c r="M429">
        <v>26.11</v>
      </c>
      <c r="N429">
        <v>182.5</v>
      </c>
      <c r="O429">
        <v>120</v>
      </c>
      <c r="P429">
        <v>8.2100000000000009</v>
      </c>
      <c r="Q429">
        <v>7.6</v>
      </c>
      <c r="R429">
        <v>1</v>
      </c>
      <c r="S429">
        <v>2.0499999999999998</v>
      </c>
      <c r="T429">
        <v>2</v>
      </c>
      <c r="U429" t="s">
        <v>22</v>
      </c>
      <c r="V429">
        <f>IF(tbl_Customers[[#This Row],[churn]] = "yes", 1, 0)</f>
        <v>0</v>
      </c>
      <c r="W429" t="str">
        <f>IF(tbl_Customers[[#This Row],[number_customer_service_calls]] &lt;= 1, "0-1 Calls", IF(tbl_Customers[[#This Row],[number_customer_service_calls]] &lt;= 3, "2-3 Calls", IF(tbl_Customers[[#This Row],[number_customer_service_calls]] &lt;=5, "4-5 Calls", "6+ Calls")))</f>
        <v>2-3 Calls</v>
      </c>
      <c r="X429" t="str">
        <f>IF(tbl_Customers[[#This Row],[account_length]] &lt;= 50, "0-50", IF(tbl_Customers[[#This Row],[account_length]] &lt;=100, "51-100", IF(tbl_Customers[[#This Row],[account_length]] &lt;= 150, "101-150", "151+")))</f>
        <v>51-100</v>
      </c>
      <c r="Y429" t="str">
        <f>IF(tbl_Customers[[#This Row],[total_intl_charge]] &lt;= 3, "Low Charges", "High Charges")</f>
        <v>Low Charges</v>
      </c>
      <c r="Z429" t="str">
        <f>IF(tbl_Customers[[#This Row],[total_eve_calls]]&lt;=80,"Low Calls",
IF(tbl_Customers[[#This Row],[total_eve_calls]]&lt;=120,"Medium Calls","High Calls"))</f>
        <v>Medium Calls</v>
      </c>
      <c r="AA429" t="str">
        <f>IF(tbl_Customers[[#This Row],[total_eve_charge]]&lt;=15,"Low Charges",
IF(tbl_Customers[[#This Row],[total_eve_charge]]&lt;=20,"Medium Charges","High Charges"))</f>
        <v>High Charges</v>
      </c>
      <c r="AB4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9" t="str">
        <f>IF(tbl_Customers[[#This Row],[number_vmail_messages]] = 0, "No Usage", IF(tbl_Customers[[#This Row],[number_vmail_messages]] &lt;= 20, "Low Usage", IF(tbl_Customers[[#This Row],[number_vmail_messages]] &lt;= 40, "Medium Usgae", "High Usage")))</f>
        <v>No Usage</v>
      </c>
      <c r="AD429" t="str">
        <f>IF(tbl_Customers[[#This Row],[total_day_minutes]]&lt;=150,"Low Usage", IF(tbl_Customers[[#This Row],[total_day_minutes]]&lt;=200,"Medium Usage", IF(tbl_Customers[[#This Row],[total_day_minutes]]&lt;=250,"High Usage","Very High Usage")))</f>
        <v>Low Usage</v>
      </c>
      <c r="AE429" t="str">
        <f>IF(tbl_Customers[[#This Row],[total_intl_calls]]&lt;=5,"Low Calls", IF(tbl_Customers[[#This Row],[total_intl_calls]]&lt;=10, "Medium Calls", "High Calls"))</f>
        <v>Low Calls</v>
      </c>
      <c r="AF4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9" s="36" t="str">
        <f>IF(tbl_Customers[[#This Row],[Churn_Risk_Score]]&gt;=10,"High Risk", IF(tbl_Customers[[#This Row],[Churn_Risk_Score]]&gt;=5,"Medium Risk","Low Risk"))</f>
        <v>Low Risk</v>
      </c>
    </row>
    <row r="430" spans="1:33" x14ac:dyDescent="0.35">
      <c r="A430">
        <v>429</v>
      </c>
      <c r="B430" t="s">
        <v>26</v>
      </c>
      <c r="C430">
        <v>52</v>
      </c>
      <c r="D430" t="s">
        <v>25</v>
      </c>
      <c r="E430" t="s">
        <v>22</v>
      </c>
      <c r="F430" t="s">
        <v>22</v>
      </c>
      <c r="G430">
        <v>0</v>
      </c>
      <c r="H430">
        <v>214.7</v>
      </c>
      <c r="I430">
        <v>68</v>
      </c>
      <c r="J430">
        <v>36.5</v>
      </c>
      <c r="K430">
        <v>158.6</v>
      </c>
      <c r="L430">
        <v>138</v>
      </c>
      <c r="M430">
        <v>13.48</v>
      </c>
      <c r="N430">
        <v>123.4</v>
      </c>
      <c r="O430">
        <v>114</v>
      </c>
      <c r="P430">
        <v>5.55</v>
      </c>
      <c r="Q430">
        <v>9.4</v>
      </c>
      <c r="R430">
        <v>4</v>
      </c>
      <c r="S430">
        <v>2.54</v>
      </c>
      <c r="T430">
        <v>2</v>
      </c>
      <c r="U430" t="s">
        <v>22</v>
      </c>
      <c r="V430">
        <f>IF(tbl_Customers[[#This Row],[churn]] = "yes", 1, 0)</f>
        <v>0</v>
      </c>
      <c r="W430" t="str">
        <f>IF(tbl_Customers[[#This Row],[number_customer_service_calls]] &lt;= 1, "0-1 Calls", IF(tbl_Customers[[#This Row],[number_customer_service_calls]] &lt;= 3, "2-3 Calls", IF(tbl_Customers[[#This Row],[number_customer_service_calls]] &lt;=5, "4-5 Calls", "6+ Calls")))</f>
        <v>2-3 Calls</v>
      </c>
      <c r="X430" t="str">
        <f>IF(tbl_Customers[[#This Row],[account_length]] &lt;= 50, "0-50", IF(tbl_Customers[[#This Row],[account_length]] &lt;=100, "51-100", IF(tbl_Customers[[#This Row],[account_length]] &lt;= 150, "101-150", "151+")))</f>
        <v>51-100</v>
      </c>
      <c r="Y430" t="str">
        <f>IF(tbl_Customers[[#This Row],[total_intl_charge]] &lt;= 3, "Low Charges", "High Charges")</f>
        <v>Low Charges</v>
      </c>
      <c r="Z430" t="str">
        <f>IF(tbl_Customers[[#This Row],[total_eve_calls]]&lt;=80,"Low Calls",
IF(tbl_Customers[[#This Row],[total_eve_calls]]&lt;=120,"Medium Calls","High Calls"))</f>
        <v>High Calls</v>
      </c>
      <c r="AA430" t="str">
        <f>IF(tbl_Customers[[#This Row],[total_eve_charge]]&lt;=15,"Low Charges",
IF(tbl_Customers[[#This Row],[total_eve_charge]]&lt;=20,"Medium Charges","High Charges"))</f>
        <v>Low Charges</v>
      </c>
      <c r="AB4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30" t="str">
        <f>IF(tbl_Customers[[#This Row],[number_vmail_messages]] = 0, "No Usage", IF(tbl_Customers[[#This Row],[number_vmail_messages]] &lt;= 20, "Low Usage", IF(tbl_Customers[[#This Row],[number_vmail_messages]] &lt;= 40, "Medium Usgae", "High Usage")))</f>
        <v>No Usage</v>
      </c>
      <c r="AD430" t="str">
        <f>IF(tbl_Customers[[#This Row],[total_day_minutes]]&lt;=150,"Low Usage", IF(tbl_Customers[[#This Row],[total_day_minutes]]&lt;=200,"Medium Usage", IF(tbl_Customers[[#This Row],[total_day_minutes]]&lt;=250,"High Usage","Very High Usage")))</f>
        <v>High Usage</v>
      </c>
      <c r="AE430" t="str">
        <f>IF(tbl_Customers[[#This Row],[total_intl_calls]]&lt;=5,"Low Calls", IF(tbl_Customers[[#This Row],[total_intl_calls]]&lt;=10, "Medium Calls", "High Calls"))</f>
        <v>Low Calls</v>
      </c>
      <c r="AF4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30" s="36" t="str">
        <f>IF(tbl_Customers[[#This Row],[Churn_Risk_Score]]&gt;=10,"High Risk", IF(tbl_Customers[[#This Row],[Churn_Risk_Score]]&gt;=5,"Medium Risk","Low Risk"))</f>
        <v>Low Risk</v>
      </c>
    </row>
    <row r="431" spans="1:33" x14ac:dyDescent="0.35">
      <c r="A431">
        <v>430</v>
      </c>
      <c r="B431" t="s">
        <v>61</v>
      </c>
      <c r="C431">
        <v>87</v>
      </c>
      <c r="D431" t="s">
        <v>21</v>
      </c>
      <c r="E431" t="s">
        <v>22</v>
      </c>
      <c r="F431" t="s">
        <v>22</v>
      </c>
      <c r="G431">
        <v>0</v>
      </c>
      <c r="H431">
        <v>168.2</v>
      </c>
      <c r="I431">
        <v>92</v>
      </c>
      <c r="J431">
        <v>28.59</v>
      </c>
      <c r="K431">
        <v>224.7</v>
      </c>
      <c r="L431">
        <v>100</v>
      </c>
      <c r="M431">
        <v>19.100000000000001</v>
      </c>
      <c r="N431">
        <v>169.5</v>
      </c>
      <c r="O431">
        <v>99</v>
      </c>
      <c r="P431">
        <v>7.63</v>
      </c>
      <c r="Q431">
        <v>12.9</v>
      </c>
      <c r="R431">
        <v>3</v>
      </c>
      <c r="S431">
        <v>3.48</v>
      </c>
      <c r="T431">
        <v>1</v>
      </c>
      <c r="U431" t="s">
        <v>22</v>
      </c>
      <c r="V431">
        <f>IF(tbl_Customers[[#This Row],[churn]] = "yes", 1, 0)</f>
        <v>0</v>
      </c>
      <c r="W431" t="str">
        <f>IF(tbl_Customers[[#This Row],[number_customer_service_calls]] &lt;= 1, "0-1 Calls", IF(tbl_Customers[[#This Row],[number_customer_service_calls]] &lt;= 3, "2-3 Calls", IF(tbl_Customers[[#This Row],[number_customer_service_calls]] &lt;=5, "4-5 Calls", "6+ Calls")))</f>
        <v>0-1 Calls</v>
      </c>
      <c r="X431" t="str">
        <f>IF(tbl_Customers[[#This Row],[account_length]] &lt;= 50, "0-50", IF(tbl_Customers[[#This Row],[account_length]] &lt;=100, "51-100", IF(tbl_Customers[[#This Row],[account_length]] &lt;= 150, "101-150", "151+")))</f>
        <v>51-100</v>
      </c>
      <c r="Y431" t="str">
        <f>IF(tbl_Customers[[#This Row],[total_intl_charge]] &lt;= 3, "Low Charges", "High Charges")</f>
        <v>High Charges</v>
      </c>
      <c r="Z431" t="str">
        <f>IF(tbl_Customers[[#This Row],[total_eve_calls]]&lt;=80,"Low Calls",
IF(tbl_Customers[[#This Row],[total_eve_calls]]&lt;=120,"Medium Calls","High Calls"))</f>
        <v>Medium Calls</v>
      </c>
      <c r="AA431" t="str">
        <f>IF(tbl_Customers[[#This Row],[total_eve_charge]]&lt;=15,"Low Charges",
IF(tbl_Customers[[#This Row],[total_eve_charge]]&lt;=20,"Medium Charges","High Charges"))</f>
        <v>Medium Charges</v>
      </c>
      <c r="AB4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31" t="str">
        <f>IF(tbl_Customers[[#This Row],[number_vmail_messages]] = 0, "No Usage", IF(tbl_Customers[[#This Row],[number_vmail_messages]] &lt;= 20, "Low Usage", IF(tbl_Customers[[#This Row],[number_vmail_messages]] &lt;= 40, "Medium Usgae", "High Usage")))</f>
        <v>No Usage</v>
      </c>
      <c r="AD431" t="str">
        <f>IF(tbl_Customers[[#This Row],[total_day_minutes]]&lt;=150,"Low Usage", IF(tbl_Customers[[#This Row],[total_day_minutes]]&lt;=200,"Medium Usage", IF(tbl_Customers[[#This Row],[total_day_minutes]]&lt;=250,"High Usage","Very High Usage")))</f>
        <v>Medium Usage</v>
      </c>
      <c r="AE431" t="str">
        <f>IF(tbl_Customers[[#This Row],[total_intl_calls]]&lt;=5,"Low Calls", IF(tbl_Customers[[#This Row],[total_intl_calls]]&lt;=10, "Medium Calls", "High Calls"))</f>
        <v>Low Calls</v>
      </c>
      <c r="AF4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31" s="36" t="str">
        <f>IF(tbl_Customers[[#This Row],[Churn_Risk_Score]]&gt;=10,"High Risk", IF(tbl_Customers[[#This Row],[Churn_Risk_Score]]&gt;=5,"Medium Risk","Low Risk"))</f>
        <v>Low Risk</v>
      </c>
    </row>
    <row r="432" spans="1:33" x14ac:dyDescent="0.35">
      <c r="A432">
        <v>431</v>
      </c>
      <c r="B432" t="s">
        <v>51</v>
      </c>
      <c r="C432">
        <v>41</v>
      </c>
      <c r="D432" t="s">
        <v>25</v>
      </c>
      <c r="E432" t="s">
        <v>22</v>
      </c>
      <c r="F432" t="s">
        <v>22</v>
      </c>
      <c r="G432">
        <v>0</v>
      </c>
      <c r="H432">
        <v>202.9</v>
      </c>
      <c r="I432">
        <v>97</v>
      </c>
      <c r="J432">
        <v>34.49</v>
      </c>
      <c r="K432">
        <v>153.80000000000001</v>
      </c>
      <c r="L432">
        <v>104</v>
      </c>
      <c r="M432">
        <v>13.07</v>
      </c>
      <c r="N432">
        <v>113.5</v>
      </c>
      <c r="O432">
        <v>92</v>
      </c>
      <c r="P432">
        <v>5.1100000000000003</v>
      </c>
      <c r="Q432">
        <v>9</v>
      </c>
      <c r="R432">
        <v>3</v>
      </c>
      <c r="S432">
        <v>2.4300000000000002</v>
      </c>
      <c r="T432">
        <v>3</v>
      </c>
      <c r="U432" t="s">
        <v>22</v>
      </c>
      <c r="V432">
        <f>IF(tbl_Customers[[#This Row],[churn]] = "yes", 1, 0)</f>
        <v>0</v>
      </c>
      <c r="W432" t="str">
        <f>IF(tbl_Customers[[#This Row],[number_customer_service_calls]] &lt;= 1, "0-1 Calls", IF(tbl_Customers[[#This Row],[number_customer_service_calls]] &lt;= 3, "2-3 Calls", IF(tbl_Customers[[#This Row],[number_customer_service_calls]] &lt;=5, "4-5 Calls", "6+ Calls")))</f>
        <v>2-3 Calls</v>
      </c>
      <c r="X432" t="str">
        <f>IF(tbl_Customers[[#This Row],[account_length]] &lt;= 50, "0-50", IF(tbl_Customers[[#This Row],[account_length]] &lt;=100, "51-100", IF(tbl_Customers[[#This Row],[account_length]] &lt;= 150, "101-150", "151+")))</f>
        <v>0-50</v>
      </c>
      <c r="Y432" t="str">
        <f>IF(tbl_Customers[[#This Row],[total_intl_charge]] &lt;= 3, "Low Charges", "High Charges")</f>
        <v>Low Charges</v>
      </c>
      <c r="Z432" t="str">
        <f>IF(tbl_Customers[[#This Row],[total_eve_calls]]&lt;=80,"Low Calls",
IF(tbl_Customers[[#This Row],[total_eve_calls]]&lt;=120,"Medium Calls","High Calls"))</f>
        <v>Medium Calls</v>
      </c>
      <c r="AA432" t="str">
        <f>IF(tbl_Customers[[#This Row],[total_eve_charge]]&lt;=15,"Low Charges",
IF(tbl_Customers[[#This Row],[total_eve_charge]]&lt;=20,"Medium Charges","High Charges"))</f>
        <v>Low Charges</v>
      </c>
      <c r="AB4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32" t="str">
        <f>IF(tbl_Customers[[#This Row],[number_vmail_messages]] = 0, "No Usage", IF(tbl_Customers[[#This Row],[number_vmail_messages]] &lt;= 20, "Low Usage", IF(tbl_Customers[[#This Row],[number_vmail_messages]] &lt;= 40, "Medium Usgae", "High Usage")))</f>
        <v>No Usage</v>
      </c>
      <c r="AD432" t="str">
        <f>IF(tbl_Customers[[#This Row],[total_day_minutes]]&lt;=150,"Low Usage", IF(tbl_Customers[[#This Row],[total_day_minutes]]&lt;=200,"Medium Usage", IF(tbl_Customers[[#This Row],[total_day_minutes]]&lt;=250,"High Usage","Very High Usage")))</f>
        <v>High Usage</v>
      </c>
      <c r="AE432" t="str">
        <f>IF(tbl_Customers[[#This Row],[total_intl_calls]]&lt;=5,"Low Calls", IF(tbl_Customers[[#This Row],[total_intl_calls]]&lt;=10, "Medium Calls", "High Calls"))</f>
        <v>Low Calls</v>
      </c>
      <c r="AF4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32" s="36" t="str">
        <f>IF(tbl_Customers[[#This Row],[Churn_Risk_Score]]&gt;=10,"High Risk", IF(tbl_Customers[[#This Row],[Churn_Risk_Score]]&gt;=5,"Medium Risk","Low Risk"))</f>
        <v>Low Risk</v>
      </c>
    </row>
    <row r="433" spans="1:33" x14ac:dyDescent="0.35">
      <c r="A433">
        <v>432</v>
      </c>
      <c r="B433" t="s">
        <v>31</v>
      </c>
      <c r="C433">
        <v>112</v>
      </c>
      <c r="D433" t="s">
        <v>21</v>
      </c>
      <c r="E433" t="s">
        <v>22</v>
      </c>
      <c r="F433" t="s">
        <v>22</v>
      </c>
      <c r="G433">
        <v>0</v>
      </c>
      <c r="H433">
        <v>261.39999999999998</v>
      </c>
      <c r="I433">
        <v>108</v>
      </c>
      <c r="J433">
        <v>44.44</v>
      </c>
      <c r="K433">
        <v>154.5</v>
      </c>
      <c r="L433">
        <v>102</v>
      </c>
      <c r="M433">
        <v>13.13</v>
      </c>
      <c r="N433">
        <v>130.9</v>
      </c>
      <c r="O433">
        <v>90</v>
      </c>
      <c r="P433">
        <v>5.89</v>
      </c>
      <c r="Q433">
        <v>11.6</v>
      </c>
      <c r="R433">
        <v>2</v>
      </c>
      <c r="S433">
        <v>3.13</v>
      </c>
      <c r="T433">
        <v>1</v>
      </c>
      <c r="U433" t="s">
        <v>22</v>
      </c>
      <c r="V433">
        <f>IF(tbl_Customers[[#This Row],[churn]] = "yes", 1, 0)</f>
        <v>0</v>
      </c>
      <c r="W433" t="str">
        <f>IF(tbl_Customers[[#This Row],[number_customer_service_calls]] &lt;= 1, "0-1 Calls", IF(tbl_Customers[[#This Row],[number_customer_service_calls]] &lt;= 3, "2-3 Calls", IF(tbl_Customers[[#This Row],[number_customer_service_calls]] &lt;=5, "4-5 Calls", "6+ Calls")))</f>
        <v>0-1 Calls</v>
      </c>
      <c r="X433" t="str">
        <f>IF(tbl_Customers[[#This Row],[account_length]] &lt;= 50, "0-50", IF(tbl_Customers[[#This Row],[account_length]] &lt;=100, "51-100", IF(tbl_Customers[[#This Row],[account_length]] &lt;= 150, "101-150", "151+")))</f>
        <v>101-150</v>
      </c>
      <c r="Y433" t="str">
        <f>IF(tbl_Customers[[#This Row],[total_intl_charge]] &lt;= 3, "Low Charges", "High Charges")</f>
        <v>High Charges</v>
      </c>
      <c r="Z433" t="str">
        <f>IF(tbl_Customers[[#This Row],[total_eve_calls]]&lt;=80,"Low Calls",
IF(tbl_Customers[[#This Row],[total_eve_calls]]&lt;=120,"Medium Calls","High Calls"))</f>
        <v>Medium Calls</v>
      </c>
      <c r="AA433" t="str">
        <f>IF(tbl_Customers[[#This Row],[total_eve_charge]]&lt;=15,"Low Charges",
IF(tbl_Customers[[#This Row],[total_eve_charge]]&lt;=20,"Medium Charges","High Charges"))</f>
        <v>Low Charges</v>
      </c>
      <c r="AB4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33" t="str">
        <f>IF(tbl_Customers[[#This Row],[number_vmail_messages]] = 0, "No Usage", IF(tbl_Customers[[#This Row],[number_vmail_messages]] &lt;= 20, "Low Usage", IF(tbl_Customers[[#This Row],[number_vmail_messages]] &lt;= 40, "Medium Usgae", "High Usage")))</f>
        <v>No Usage</v>
      </c>
      <c r="AD433" t="str">
        <f>IF(tbl_Customers[[#This Row],[total_day_minutes]]&lt;=150,"Low Usage", IF(tbl_Customers[[#This Row],[total_day_minutes]]&lt;=200,"Medium Usage", IF(tbl_Customers[[#This Row],[total_day_minutes]]&lt;=250,"High Usage","Very High Usage")))</f>
        <v>Very High Usage</v>
      </c>
      <c r="AE433" t="str">
        <f>IF(tbl_Customers[[#This Row],[total_intl_calls]]&lt;=5,"Low Calls", IF(tbl_Customers[[#This Row],[total_intl_calls]]&lt;=10, "Medium Calls", "High Calls"))</f>
        <v>Low Calls</v>
      </c>
      <c r="AF4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33" s="36" t="str">
        <f>IF(tbl_Customers[[#This Row],[Churn_Risk_Score]]&gt;=10,"High Risk", IF(tbl_Customers[[#This Row],[Churn_Risk_Score]]&gt;=5,"Medium Risk","Low Risk"))</f>
        <v>Medium Risk</v>
      </c>
    </row>
    <row r="434" spans="1:33" x14ac:dyDescent="0.35">
      <c r="A434">
        <v>433</v>
      </c>
      <c r="B434" t="s">
        <v>43</v>
      </c>
      <c r="C434">
        <v>88</v>
      </c>
      <c r="D434" t="s">
        <v>28</v>
      </c>
      <c r="E434" t="s">
        <v>22</v>
      </c>
      <c r="F434" t="s">
        <v>22</v>
      </c>
      <c r="G434">
        <v>0</v>
      </c>
      <c r="H434">
        <v>73.3</v>
      </c>
      <c r="I434">
        <v>86</v>
      </c>
      <c r="J434">
        <v>12.46</v>
      </c>
      <c r="K434">
        <v>161.4</v>
      </c>
      <c r="L434">
        <v>82</v>
      </c>
      <c r="M434">
        <v>13.72</v>
      </c>
      <c r="N434">
        <v>239.6</v>
      </c>
      <c r="O434">
        <v>76</v>
      </c>
      <c r="P434">
        <v>10.78</v>
      </c>
      <c r="Q434">
        <v>8.1999999999999993</v>
      </c>
      <c r="R434">
        <v>3</v>
      </c>
      <c r="S434">
        <v>2.21</v>
      </c>
      <c r="T434">
        <v>4</v>
      </c>
      <c r="U434" t="s">
        <v>23</v>
      </c>
      <c r="V434">
        <f>IF(tbl_Customers[[#This Row],[churn]] = "yes", 1, 0)</f>
        <v>1</v>
      </c>
      <c r="W434" t="str">
        <f>IF(tbl_Customers[[#This Row],[number_customer_service_calls]] &lt;= 1, "0-1 Calls", IF(tbl_Customers[[#This Row],[number_customer_service_calls]] &lt;= 3, "2-3 Calls", IF(tbl_Customers[[#This Row],[number_customer_service_calls]] &lt;=5, "4-5 Calls", "6+ Calls")))</f>
        <v>4-5 Calls</v>
      </c>
      <c r="X434" t="str">
        <f>IF(tbl_Customers[[#This Row],[account_length]] &lt;= 50, "0-50", IF(tbl_Customers[[#This Row],[account_length]] &lt;=100, "51-100", IF(tbl_Customers[[#This Row],[account_length]] &lt;= 150, "101-150", "151+")))</f>
        <v>51-100</v>
      </c>
      <c r="Y434" t="str">
        <f>IF(tbl_Customers[[#This Row],[total_intl_charge]] &lt;= 3, "Low Charges", "High Charges")</f>
        <v>Low Charges</v>
      </c>
      <c r="Z434" t="str">
        <f>IF(tbl_Customers[[#This Row],[total_eve_calls]]&lt;=80,"Low Calls",
IF(tbl_Customers[[#This Row],[total_eve_calls]]&lt;=120,"Medium Calls","High Calls"))</f>
        <v>Medium Calls</v>
      </c>
      <c r="AA434" t="str">
        <f>IF(tbl_Customers[[#This Row],[total_eve_charge]]&lt;=15,"Low Charges",
IF(tbl_Customers[[#This Row],[total_eve_charge]]&lt;=20,"Medium Charges","High Charges"))</f>
        <v>Low Charges</v>
      </c>
      <c r="AB4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34" t="str">
        <f>IF(tbl_Customers[[#This Row],[number_vmail_messages]] = 0, "No Usage", IF(tbl_Customers[[#This Row],[number_vmail_messages]] &lt;= 20, "Low Usage", IF(tbl_Customers[[#This Row],[number_vmail_messages]] &lt;= 40, "Medium Usgae", "High Usage")))</f>
        <v>No Usage</v>
      </c>
      <c r="AD434" t="str">
        <f>IF(tbl_Customers[[#This Row],[total_day_minutes]]&lt;=150,"Low Usage", IF(tbl_Customers[[#This Row],[total_day_minutes]]&lt;=200,"Medium Usage", IF(tbl_Customers[[#This Row],[total_day_minutes]]&lt;=250,"High Usage","Very High Usage")))</f>
        <v>Low Usage</v>
      </c>
      <c r="AE434" t="str">
        <f>IF(tbl_Customers[[#This Row],[total_intl_calls]]&lt;=5,"Low Calls", IF(tbl_Customers[[#This Row],[total_intl_calls]]&lt;=10, "Medium Calls", "High Calls"))</f>
        <v>Low Calls</v>
      </c>
      <c r="AF4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34" s="36" t="str">
        <f>IF(tbl_Customers[[#This Row],[Churn_Risk_Score]]&gt;=10,"High Risk", IF(tbl_Customers[[#This Row],[Churn_Risk_Score]]&gt;=5,"Medium Risk","Low Risk"))</f>
        <v>Medium Risk</v>
      </c>
    </row>
    <row r="435" spans="1:33" x14ac:dyDescent="0.35">
      <c r="A435">
        <v>434</v>
      </c>
      <c r="B435" t="s">
        <v>65</v>
      </c>
      <c r="C435">
        <v>122</v>
      </c>
      <c r="D435" t="s">
        <v>25</v>
      </c>
      <c r="E435" t="s">
        <v>22</v>
      </c>
      <c r="F435" t="s">
        <v>23</v>
      </c>
      <c r="G435">
        <v>27</v>
      </c>
      <c r="H435">
        <v>253.7</v>
      </c>
      <c r="I435">
        <v>84</v>
      </c>
      <c r="J435">
        <v>43.13</v>
      </c>
      <c r="K435">
        <v>229.2</v>
      </c>
      <c r="L435">
        <v>109</v>
      </c>
      <c r="M435">
        <v>19.48</v>
      </c>
      <c r="N435">
        <v>190.5</v>
      </c>
      <c r="O435">
        <v>123</v>
      </c>
      <c r="P435">
        <v>8.57</v>
      </c>
      <c r="Q435">
        <v>9.1999999999999993</v>
      </c>
      <c r="R435">
        <v>5</v>
      </c>
      <c r="S435">
        <v>2.48</v>
      </c>
      <c r="T435">
        <v>7</v>
      </c>
      <c r="U435" t="s">
        <v>22</v>
      </c>
      <c r="V435">
        <f>IF(tbl_Customers[[#This Row],[churn]] = "yes", 1, 0)</f>
        <v>0</v>
      </c>
      <c r="W435" t="str">
        <f>IF(tbl_Customers[[#This Row],[number_customer_service_calls]] &lt;= 1, "0-1 Calls", IF(tbl_Customers[[#This Row],[number_customer_service_calls]] &lt;= 3, "2-3 Calls", IF(tbl_Customers[[#This Row],[number_customer_service_calls]] &lt;=5, "4-5 Calls", "6+ Calls")))</f>
        <v>6+ Calls</v>
      </c>
      <c r="X435" t="str">
        <f>IF(tbl_Customers[[#This Row],[account_length]] &lt;= 50, "0-50", IF(tbl_Customers[[#This Row],[account_length]] &lt;=100, "51-100", IF(tbl_Customers[[#This Row],[account_length]] &lt;= 150, "101-150", "151+")))</f>
        <v>101-150</v>
      </c>
      <c r="Y435" t="str">
        <f>IF(tbl_Customers[[#This Row],[total_intl_charge]] &lt;= 3, "Low Charges", "High Charges")</f>
        <v>Low Charges</v>
      </c>
      <c r="Z435" t="str">
        <f>IF(tbl_Customers[[#This Row],[total_eve_calls]]&lt;=80,"Low Calls",
IF(tbl_Customers[[#This Row],[total_eve_calls]]&lt;=120,"Medium Calls","High Calls"))</f>
        <v>Medium Calls</v>
      </c>
      <c r="AA435" t="str">
        <f>IF(tbl_Customers[[#This Row],[total_eve_charge]]&lt;=15,"Low Charges",
IF(tbl_Customers[[#This Row],[total_eve_charge]]&lt;=20,"Medium Charges","High Charges"))</f>
        <v>Medium Charges</v>
      </c>
      <c r="AB4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35" t="str">
        <f>IF(tbl_Customers[[#This Row],[number_vmail_messages]] = 0, "No Usage", IF(tbl_Customers[[#This Row],[number_vmail_messages]] &lt;= 20, "Low Usage", IF(tbl_Customers[[#This Row],[number_vmail_messages]] &lt;= 40, "Medium Usgae", "High Usage")))</f>
        <v>Medium Usgae</v>
      </c>
      <c r="AD435" t="str">
        <f>IF(tbl_Customers[[#This Row],[total_day_minutes]]&lt;=150,"Low Usage", IF(tbl_Customers[[#This Row],[total_day_minutes]]&lt;=200,"Medium Usage", IF(tbl_Customers[[#This Row],[total_day_minutes]]&lt;=250,"High Usage","Very High Usage")))</f>
        <v>Very High Usage</v>
      </c>
      <c r="AE435" t="str">
        <f>IF(tbl_Customers[[#This Row],[total_intl_calls]]&lt;=5,"Low Calls", IF(tbl_Customers[[#This Row],[total_intl_calls]]&lt;=10, "Medium Calls", "High Calls"))</f>
        <v>Low Calls</v>
      </c>
      <c r="AF4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35" s="36" t="str">
        <f>IF(tbl_Customers[[#This Row],[Churn_Risk_Score]]&gt;=10,"High Risk", IF(tbl_Customers[[#This Row],[Churn_Risk_Score]]&gt;=5,"Medium Risk","Low Risk"))</f>
        <v>Medium Risk</v>
      </c>
    </row>
    <row r="436" spans="1:33" x14ac:dyDescent="0.35">
      <c r="A436">
        <v>435</v>
      </c>
      <c r="B436" t="s">
        <v>29</v>
      </c>
      <c r="C436">
        <v>61</v>
      </c>
      <c r="D436" t="s">
        <v>25</v>
      </c>
      <c r="E436" t="s">
        <v>22</v>
      </c>
      <c r="F436" t="s">
        <v>22</v>
      </c>
      <c r="G436">
        <v>0</v>
      </c>
      <c r="H436">
        <v>45</v>
      </c>
      <c r="I436">
        <v>108</v>
      </c>
      <c r="J436">
        <v>7.65</v>
      </c>
      <c r="K436">
        <v>151.30000000000001</v>
      </c>
      <c r="L436">
        <v>74</v>
      </c>
      <c r="M436">
        <v>12.86</v>
      </c>
      <c r="N436">
        <v>152.9</v>
      </c>
      <c r="O436">
        <v>94</v>
      </c>
      <c r="P436">
        <v>6.88</v>
      </c>
      <c r="Q436">
        <v>9.8000000000000007</v>
      </c>
      <c r="R436">
        <v>6</v>
      </c>
      <c r="S436">
        <v>2.65</v>
      </c>
      <c r="T436">
        <v>2</v>
      </c>
      <c r="U436" t="s">
        <v>22</v>
      </c>
      <c r="V436">
        <f>IF(tbl_Customers[[#This Row],[churn]] = "yes", 1, 0)</f>
        <v>0</v>
      </c>
      <c r="W436" t="str">
        <f>IF(tbl_Customers[[#This Row],[number_customer_service_calls]] &lt;= 1, "0-1 Calls", IF(tbl_Customers[[#This Row],[number_customer_service_calls]] &lt;= 3, "2-3 Calls", IF(tbl_Customers[[#This Row],[number_customer_service_calls]] &lt;=5, "4-5 Calls", "6+ Calls")))</f>
        <v>2-3 Calls</v>
      </c>
      <c r="X436" t="str">
        <f>IF(tbl_Customers[[#This Row],[account_length]] &lt;= 50, "0-50", IF(tbl_Customers[[#This Row],[account_length]] &lt;=100, "51-100", IF(tbl_Customers[[#This Row],[account_length]] &lt;= 150, "101-150", "151+")))</f>
        <v>51-100</v>
      </c>
      <c r="Y436" t="str">
        <f>IF(tbl_Customers[[#This Row],[total_intl_charge]] &lt;= 3, "Low Charges", "High Charges")</f>
        <v>Low Charges</v>
      </c>
      <c r="Z436" t="str">
        <f>IF(tbl_Customers[[#This Row],[total_eve_calls]]&lt;=80,"Low Calls",
IF(tbl_Customers[[#This Row],[total_eve_calls]]&lt;=120,"Medium Calls","High Calls"))</f>
        <v>Low Calls</v>
      </c>
      <c r="AA436" t="str">
        <f>IF(tbl_Customers[[#This Row],[total_eve_charge]]&lt;=15,"Low Charges",
IF(tbl_Customers[[#This Row],[total_eve_charge]]&lt;=20,"Medium Charges","High Charges"))</f>
        <v>Low Charges</v>
      </c>
      <c r="AB4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36" t="str">
        <f>IF(tbl_Customers[[#This Row],[number_vmail_messages]] = 0, "No Usage", IF(tbl_Customers[[#This Row],[number_vmail_messages]] &lt;= 20, "Low Usage", IF(tbl_Customers[[#This Row],[number_vmail_messages]] &lt;= 40, "Medium Usgae", "High Usage")))</f>
        <v>No Usage</v>
      </c>
      <c r="AD436" t="str">
        <f>IF(tbl_Customers[[#This Row],[total_day_minutes]]&lt;=150,"Low Usage", IF(tbl_Customers[[#This Row],[total_day_minutes]]&lt;=200,"Medium Usage", IF(tbl_Customers[[#This Row],[total_day_minutes]]&lt;=250,"High Usage","Very High Usage")))</f>
        <v>Low Usage</v>
      </c>
      <c r="AE436" t="str">
        <f>IF(tbl_Customers[[#This Row],[total_intl_calls]]&lt;=5,"Low Calls", IF(tbl_Customers[[#This Row],[total_intl_calls]]&lt;=10, "Medium Calls", "High Calls"))</f>
        <v>Medium Calls</v>
      </c>
      <c r="AF4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36" s="36" t="str">
        <f>IF(tbl_Customers[[#This Row],[Churn_Risk_Score]]&gt;=10,"High Risk", IF(tbl_Customers[[#This Row],[Churn_Risk_Score]]&gt;=5,"Medium Risk","Low Risk"))</f>
        <v>Low Risk</v>
      </c>
    </row>
    <row r="437" spans="1:33" x14ac:dyDescent="0.35">
      <c r="A437">
        <v>436</v>
      </c>
      <c r="B437" t="s">
        <v>72</v>
      </c>
      <c r="C437">
        <v>87</v>
      </c>
      <c r="D437" t="s">
        <v>28</v>
      </c>
      <c r="E437" t="s">
        <v>22</v>
      </c>
      <c r="F437" t="s">
        <v>22</v>
      </c>
      <c r="G437">
        <v>0</v>
      </c>
      <c r="H437">
        <v>231.3</v>
      </c>
      <c r="I437">
        <v>105</v>
      </c>
      <c r="J437">
        <v>39.32</v>
      </c>
      <c r="K437">
        <v>171.7</v>
      </c>
      <c r="L437">
        <v>108</v>
      </c>
      <c r="M437">
        <v>14.59</v>
      </c>
      <c r="N437">
        <v>67.7</v>
      </c>
      <c r="O437">
        <v>136</v>
      </c>
      <c r="P437">
        <v>3.05</v>
      </c>
      <c r="Q437">
        <v>13</v>
      </c>
      <c r="R437">
        <v>6</v>
      </c>
      <c r="S437">
        <v>3.51</v>
      </c>
      <c r="T437">
        <v>1</v>
      </c>
      <c r="U437" t="s">
        <v>22</v>
      </c>
      <c r="V437">
        <f>IF(tbl_Customers[[#This Row],[churn]] = "yes", 1, 0)</f>
        <v>0</v>
      </c>
      <c r="W437" t="str">
        <f>IF(tbl_Customers[[#This Row],[number_customer_service_calls]] &lt;= 1, "0-1 Calls", IF(tbl_Customers[[#This Row],[number_customer_service_calls]] &lt;= 3, "2-3 Calls", IF(tbl_Customers[[#This Row],[number_customer_service_calls]] &lt;=5, "4-5 Calls", "6+ Calls")))</f>
        <v>0-1 Calls</v>
      </c>
      <c r="X437" t="str">
        <f>IF(tbl_Customers[[#This Row],[account_length]] &lt;= 50, "0-50", IF(tbl_Customers[[#This Row],[account_length]] &lt;=100, "51-100", IF(tbl_Customers[[#This Row],[account_length]] &lt;= 150, "101-150", "151+")))</f>
        <v>51-100</v>
      </c>
      <c r="Y437" t="str">
        <f>IF(tbl_Customers[[#This Row],[total_intl_charge]] &lt;= 3, "Low Charges", "High Charges")</f>
        <v>High Charges</v>
      </c>
      <c r="Z437" t="str">
        <f>IF(tbl_Customers[[#This Row],[total_eve_calls]]&lt;=80,"Low Calls",
IF(tbl_Customers[[#This Row],[total_eve_calls]]&lt;=120,"Medium Calls","High Calls"))</f>
        <v>Medium Calls</v>
      </c>
      <c r="AA437" t="str">
        <f>IF(tbl_Customers[[#This Row],[total_eve_charge]]&lt;=15,"Low Charges",
IF(tbl_Customers[[#This Row],[total_eve_charge]]&lt;=20,"Medium Charges","High Charges"))</f>
        <v>Low Charges</v>
      </c>
      <c r="AB4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37" t="str">
        <f>IF(tbl_Customers[[#This Row],[number_vmail_messages]] = 0, "No Usage", IF(tbl_Customers[[#This Row],[number_vmail_messages]] &lt;= 20, "Low Usage", IF(tbl_Customers[[#This Row],[number_vmail_messages]] &lt;= 40, "Medium Usgae", "High Usage")))</f>
        <v>No Usage</v>
      </c>
      <c r="AD437" t="str">
        <f>IF(tbl_Customers[[#This Row],[total_day_minutes]]&lt;=150,"Low Usage", IF(tbl_Customers[[#This Row],[total_day_minutes]]&lt;=200,"Medium Usage", IF(tbl_Customers[[#This Row],[total_day_minutes]]&lt;=250,"High Usage","Very High Usage")))</f>
        <v>High Usage</v>
      </c>
      <c r="AE437" t="str">
        <f>IF(tbl_Customers[[#This Row],[total_intl_calls]]&lt;=5,"Low Calls", IF(tbl_Customers[[#This Row],[total_intl_calls]]&lt;=10, "Medium Calls", "High Calls"))</f>
        <v>Medium Calls</v>
      </c>
      <c r="AF4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37" s="36" t="str">
        <f>IF(tbl_Customers[[#This Row],[Churn_Risk_Score]]&gt;=10,"High Risk", IF(tbl_Customers[[#This Row],[Churn_Risk_Score]]&gt;=5,"Medium Risk","Low Risk"))</f>
        <v>Low Risk</v>
      </c>
    </row>
    <row r="438" spans="1:33" x14ac:dyDescent="0.35">
      <c r="A438">
        <v>437</v>
      </c>
      <c r="B438" t="s">
        <v>53</v>
      </c>
      <c r="C438">
        <v>30</v>
      </c>
      <c r="D438" t="s">
        <v>28</v>
      </c>
      <c r="E438" t="s">
        <v>22</v>
      </c>
      <c r="F438" t="s">
        <v>22</v>
      </c>
      <c r="G438">
        <v>0</v>
      </c>
      <c r="H438">
        <v>227.4</v>
      </c>
      <c r="I438">
        <v>88</v>
      </c>
      <c r="J438">
        <v>38.659999999999997</v>
      </c>
      <c r="K438">
        <v>182.5</v>
      </c>
      <c r="L438">
        <v>100</v>
      </c>
      <c r="M438">
        <v>15.51</v>
      </c>
      <c r="N438">
        <v>191.7</v>
      </c>
      <c r="O438">
        <v>134</v>
      </c>
      <c r="P438">
        <v>8.6300000000000008</v>
      </c>
      <c r="Q438">
        <v>12.5</v>
      </c>
      <c r="R438">
        <v>3</v>
      </c>
      <c r="S438">
        <v>3.38</v>
      </c>
      <c r="T438">
        <v>0</v>
      </c>
      <c r="U438" t="s">
        <v>22</v>
      </c>
      <c r="V438">
        <f>IF(tbl_Customers[[#This Row],[churn]] = "yes", 1, 0)</f>
        <v>0</v>
      </c>
      <c r="W438" t="str">
        <f>IF(tbl_Customers[[#This Row],[number_customer_service_calls]] &lt;= 1, "0-1 Calls", IF(tbl_Customers[[#This Row],[number_customer_service_calls]] &lt;= 3, "2-3 Calls", IF(tbl_Customers[[#This Row],[number_customer_service_calls]] &lt;=5, "4-5 Calls", "6+ Calls")))</f>
        <v>0-1 Calls</v>
      </c>
      <c r="X438" t="str">
        <f>IF(tbl_Customers[[#This Row],[account_length]] &lt;= 50, "0-50", IF(tbl_Customers[[#This Row],[account_length]] &lt;=100, "51-100", IF(tbl_Customers[[#This Row],[account_length]] &lt;= 150, "101-150", "151+")))</f>
        <v>0-50</v>
      </c>
      <c r="Y438" t="str">
        <f>IF(tbl_Customers[[#This Row],[total_intl_charge]] &lt;= 3, "Low Charges", "High Charges")</f>
        <v>High Charges</v>
      </c>
      <c r="Z438" t="str">
        <f>IF(tbl_Customers[[#This Row],[total_eve_calls]]&lt;=80,"Low Calls",
IF(tbl_Customers[[#This Row],[total_eve_calls]]&lt;=120,"Medium Calls","High Calls"))</f>
        <v>Medium Calls</v>
      </c>
      <c r="AA438" t="str">
        <f>IF(tbl_Customers[[#This Row],[total_eve_charge]]&lt;=15,"Low Charges",
IF(tbl_Customers[[#This Row],[total_eve_charge]]&lt;=20,"Medium Charges","High Charges"))</f>
        <v>Medium Charges</v>
      </c>
      <c r="AB4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38" t="str">
        <f>IF(tbl_Customers[[#This Row],[number_vmail_messages]] = 0, "No Usage", IF(tbl_Customers[[#This Row],[number_vmail_messages]] &lt;= 20, "Low Usage", IF(tbl_Customers[[#This Row],[number_vmail_messages]] &lt;= 40, "Medium Usgae", "High Usage")))</f>
        <v>No Usage</v>
      </c>
      <c r="AD438" t="str">
        <f>IF(tbl_Customers[[#This Row],[total_day_minutes]]&lt;=150,"Low Usage", IF(tbl_Customers[[#This Row],[total_day_minutes]]&lt;=200,"Medium Usage", IF(tbl_Customers[[#This Row],[total_day_minutes]]&lt;=250,"High Usage","Very High Usage")))</f>
        <v>High Usage</v>
      </c>
      <c r="AE438" t="str">
        <f>IF(tbl_Customers[[#This Row],[total_intl_calls]]&lt;=5,"Low Calls", IF(tbl_Customers[[#This Row],[total_intl_calls]]&lt;=10, "Medium Calls", "High Calls"))</f>
        <v>Low Calls</v>
      </c>
      <c r="AF4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38" s="36" t="str">
        <f>IF(tbl_Customers[[#This Row],[Churn_Risk_Score]]&gt;=10,"High Risk", IF(tbl_Customers[[#This Row],[Churn_Risk_Score]]&gt;=5,"Medium Risk","Low Risk"))</f>
        <v>Low Risk</v>
      </c>
    </row>
    <row r="439" spans="1:33" x14ac:dyDescent="0.35">
      <c r="A439">
        <v>438</v>
      </c>
      <c r="B439" t="s">
        <v>24</v>
      </c>
      <c r="C439">
        <v>95</v>
      </c>
      <c r="D439" t="s">
        <v>21</v>
      </c>
      <c r="E439" t="s">
        <v>22</v>
      </c>
      <c r="F439" t="s">
        <v>23</v>
      </c>
      <c r="G439">
        <v>22</v>
      </c>
      <c r="H439">
        <v>40.9</v>
      </c>
      <c r="I439">
        <v>126</v>
      </c>
      <c r="J439">
        <v>6.95</v>
      </c>
      <c r="K439">
        <v>133.4</v>
      </c>
      <c r="L439">
        <v>90</v>
      </c>
      <c r="M439">
        <v>11.34</v>
      </c>
      <c r="N439">
        <v>264.2</v>
      </c>
      <c r="O439">
        <v>91</v>
      </c>
      <c r="P439">
        <v>11.89</v>
      </c>
      <c r="Q439">
        <v>11.9</v>
      </c>
      <c r="R439">
        <v>7</v>
      </c>
      <c r="S439">
        <v>3.21</v>
      </c>
      <c r="T439">
        <v>0</v>
      </c>
      <c r="U439" t="s">
        <v>22</v>
      </c>
      <c r="V439">
        <f>IF(tbl_Customers[[#This Row],[churn]] = "yes", 1, 0)</f>
        <v>0</v>
      </c>
      <c r="W439" t="str">
        <f>IF(tbl_Customers[[#This Row],[number_customer_service_calls]] &lt;= 1, "0-1 Calls", IF(tbl_Customers[[#This Row],[number_customer_service_calls]] &lt;= 3, "2-3 Calls", IF(tbl_Customers[[#This Row],[number_customer_service_calls]] &lt;=5, "4-5 Calls", "6+ Calls")))</f>
        <v>0-1 Calls</v>
      </c>
      <c r="X439" t="str">
        <f>IF(tbl_Customers[[#This Row],[account_length]] &lt;= 50, "0-50", IF(tbl_Customers[[#This Row],[account_length]] &lt;=100, "51-100", IF(tbl_Customers[[#This Row],[account_length]] &lt;= 150, "101-150", "151+")))</f>
        <v>51-100</v>
      </c>
      <c r="Y439" t="str">
        <f>IF(tbl_Customers[[#This Row],[total_intl_charge]] &lt;= 3, "Low Charges", "High Charges")</f>
        <v>High Charges</v>
      </c>
      <c r="Z439" t="str">
        <f>IF(tbl_Customers[[#This Row],[total_eve_calls]]&lt;=80,"Low Calls",
IF(tbl_Customers[[#This Row],[total_eve_calls]]&lt;=120,"Medium Calls","High Calls"))</f>
        <v>Medium Calls</v>
      </c>
      <c r="AA439" t="str">
        <f>IF(tbl_Customers[[#This Row],[total_eve_charge]]&lt;=15,"Low Charges",
IF(tbl_Customers[[#This Row],[total_eve_charge]]&lt;=20,"Medium Charges","High Charges"))</f>
        <v>Low Charges</v>
      </c>
      <c r="AB4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39" t="str">
        <f>IF(tbl_Customers[[#This Row],[number_vmail_messages]] = 0, "No Usage", IF(tbl_Customers[[#This Row],[number_vmail_messages]] &lt;= 20, "Low Usage", IF(tbl_Customers[[#This Row],[number_vmail_messages]] &lt;= 40, "Medium Usgae", "High Usage")))</f>
        <v>Medium Usgae</v>
      </c>
      <c r="AD439" t="str">
        <f>IF(tbl_Customers[[#This Row],[total_day_minutes]]&lt;=150,"Low Usage", IF(tbl_Customers[[#This Row],[total_day_minutes]]&lt;=200,"Medium Usage", IF(tbl_Customers[[#This Row],[total_day_minutes]]&lt;=250,"High Usage","Very High Usage")))</f>
        <v>Low Usage</v>
      </c>
      <c r="AE439" t="str">
        <f>IF(tbl_Customers[[#This Row],[total_intl_calls]]&lt;=5,"Low Calls", IF(tbl_Customers[[#This Row],[total_intl_calls]]&lt;=10, "Medium Calls", "High Calls"))</f>
        <v>Medium Calls</v>
      </c>
      <c r="AF4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39" s="36" t="str">
        <f>IF(tbl_Customers[[#This Row],[Churn_Risk_Score]]&gt;=10,"High Risk", IF(tbl_Customers[[#This Row],[Churn_Risk_Score]]&gt;=5,"Medium Risk","Low Risk"))</f>
        <v>Low Risk</v>
      </c>
    </row>
    <row r="440" spans="1:33" x14ac:dyDescent="0.35">
      <c r="A440">
        <v>439</v>
      </c>
      <c r="B440" t="s">
        <v>37</v>
      </c>
      <c r="C440">
        <v>46</v>
      </c>
      <c r="D440" t="s">
        <v>21</v>
      </c>
      <c r="E440" t="s">
        <v>22</v>
      </c>
      <c r="F440" t="s">
        <v>22</v>
      </c>
      <c r="G440">
        <v>0</v>
      </c>
      <c r="H440">
        <v>124.8</v>
      </c>
      <c r="I440">
        <v>133</v>
      </c>
      <c r="J440">
        <v>21.22</v>
      </c>
      <c r="K440">
        <v>157.30000000000001</v>
      </c>
      <c r="L440">
        <v>143</v>
      </c>
      <c r="M440">
        <v>13.37</v>
      </c>
      <c r="N440">
        <v>199.3</v>
      </c>
      <c r="O440">
        <v>72</v>
      </c>
      <c r="P440">
        <v>8.9700000000000006</v>
      </c>
      <c r="Q440">
        <v>8.6</v>
      </c>
      <c r="R440">
        <v>4</v>
      </c>
      <c r="S440">
        <v>2.3199999999999998</v>
      </c>
      <c r="T440">
        <v>2</v>
      </c>
      <c r="U440" t="s">
        <v>22</v>
      </c>
      <c r="V440">
        <f>IF(tbl_Customers[[#This Row],[churn]] = "yes", 1, 0)</f>
        <v>0</v>
      </c>
      <c r="W440" t="str">
        <f>IF(tbl_Customers[[#This Row],[number_customer_service_calls]] &lt;= 1, "0-1 Calls", IF(tbl_Customers[[#This Row],[number_customer_service_calls]] &lt;= 3, "2-3 Calls", IF(tbl_Customers[[#This Row],[number_customer_service_calls]] &lt;=5, "4-5 Calls", "6+ Calls")))</f>
        <v>2-3 Calls</v>
      </c>
      <c r="X440" t="str">
        <f>IF(tbl_Customers[[#This Row],[account_length]] &lt;= 50, "0-50", IF(tbl_Customers[[#This Row],[account_length]] &lt;=100, "51-100", IF(tbl_Customers[[#This Row],[account_length]] &lt;= 150, "101-150", "151+")))</f>
        <v>0-50</v>
      </c>
      <c r="Y440" t="str">
        <f>IF(tbl_Customers[[#This Row],[total_intl_charge]] &lt;= 3, "Low Charges", "High Charges")</f>
        <v>Low Charges</v>
      </c>
      <c r="Z440" t="str">
        <f>IF(tbl_Customers[[#This Row],[total_eve_calls]]&lt;=80,"Low Calls",
IF(tbl_Customers[[#This Row],[total_eve_calls]]&lt;=120,"Medium Calls","High Calls"))</f>
        <v>High Calls</v>
      </c>
      <c r="AA440" t="str">
        <f>IF(tbl_Customers[[#This Row],[total_eve_charge]]&lt;=15,"Low Charges",
IF(tbl_Customers[[#This Row],[total_eve_charge]]&lt;=20,"Medium Charges","High Charges"))</f>
        <v>Low Charges</v>
      </c>
      <c r="AB4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40" t="str">
        <f>IF(tbl_Customers[[#This Row],[number_vmail_messages]] = 0, "No Usage", IF(tbl_Customers[[#This Row],[number_vmail_messages]] &lt;= 20, "Low Usage", IF(tbl_Customers[[#This Row],[number_vmail_messages]] &lt;= 40, "Medium Usgae", "High Usage")))</f>
        <v>No Usage</v>
      </c>
      <c r="AD440" t="str">
        <f>IF(tbl_Customers[[#This Row],[total_day_minutes]]&lt;=150,"Low Usage", IF(tbl_Customers[[#This Row],[total_day_minutes]]&lt;=200,"Medium Usage", IF(tbl_Customers[[#This Row],[total_day_minutes]]&lt;=250,"High Usage","Very High Usage")))</f>
        <v>Low Usage</v>
      </c>
      <c r="AE440" t="str">
        <f>IF(tbl_Customers[[#This Row],[total_intl_calls]]&lt;=5,"Low Calls", IF(tbl_Customers[[#This Row],[total_intl_calls]]&lt;=10, "Medium Calls", "High Calls"))</f>
        <v>Low Calls</v>
      </c>
      <c r="AF4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40" s="36" t="str">
        <f>IF(tbl_Customers[[#This Row],[Churn_Risk_Score]]&gt;=10,"High Risk", IF(tbl_Customers[[#This Row],[Churn_Risk_Score]]&gt;=5,"Medium Risk","Low Risk"))</f>
        <v>Low Risk</v>
      </c>
    </row>
    <row r="441" spans="1:33" x14ac:dyDescent="0.35">
      <c r="A441">
        <v>440</v>
      </c>
      <c r="B441" t="s">
        <v>63</v>
      </c>
      <c r="C441">
        <v>100</v>
      </c>
      <c r="D441" t="s">
        <v>28</v>
      </c>
      <c r="E441" t="s">
        <v>23</v>
      </c>
      <c r="F441" t="s">
        <v>22</v>
      </c>
      <c r="G441">
        <v>0</v>
      </c>
      <c r="H441">
        <v>68.5</v>
      </c>
      <c r="I441">
        <v>110</v>
      </c>
      <c r="J441">
        <v>11.65</v>
      </c>
      <c r="K441">
        <v>337.1</v>
      </c>
      <c r="L441">
        <v>115</v>
      </c>
      <c r="M441">
        <v>28.65</v>
      </c>
      <c r="N441">
        <v>205.2</v>
      </c>
      <c r="O441">
        <v>99</v>
      </c>
      <c r="P441">
        <v>9.23</v>
      </c>
      <c r="Q441">
        <v>12.1</v>
      </c>
      <c r="R441">
        <v>9</v>
      </c>
      <c r="S441">
        <v>3.27</v>
      </c>
      <c r="T441">
        <v>0</v>
      </c>
      <c r="U441" t="s">
        <v>22</v>
      </c>
      <c r="V441">
        <f>IF(tbl_Customers[[#This Row],[churn]] = "yes", 1, 0)</f>
        <v>0</v>
      </c>
      <c r="W441" t="str">
        <f>IF(tbl_Customers[[#This Row],[number_customer_service_calls]] &lt;= 1, "0-1 Calls", IF(tbl_Customers[[#This Row],[number_customer_service_calls]] &lt;= 3, "2-3 Calls", IF(tbl_Customers[[#This Row],[number_customer_service_calls]] &lt;=5, "4-5 Calls", "6+ Calls")))</f>
        <v>0-1 Calls</v>
      </c>
      <c r="X441" t="str">
        <f>IF(tbl_Customers[[#This Row],[account_length]] &lt;= 50, "0-50", IF(tbl_Customers[[#This Row],[account_length]] &lt;=100, "51-100", IF(tbl_Customers[[#This Row],[account_length]] &lt;= 150, "101-150", "151+")))</f>
        <v>51-100</v>
      </c>
      <c r="Y441" t="str">
        <f>IF(tbl_Customers[[#This Row],[total_intl_charge]] &lt;= 3, "Low Charges", "High Charges")</f>
        <v>High Charges</v>
      </c>
      <c r="Z441" t="str">
        <f>IF(tbl_Customers[[#This Row],[total_eve_calls]]&lt;=80,"Low Calls",
IF(tbl_Customers[[#This Row],[total_eve_calls]]&lt;=120,"Medium Calls","High Calls"))</f>
        <v>Medium Calls</v>
      </c>
      <c r="AA441" t="str">
        <f>IF(tbl_Customers[[#This Row],[total_eve_charge]]&lt;=15,"Low Charges",
IF(tbl_Customers[[#This Row],[total_eve_charge]]&lt;=20,"Medium Charges","High Charges"))</f>
        <v>High Charges</v>
      </c>
      <c r="AB4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41" t="str">
        <f>IF(tbl_Customers[[#This Row],[number_vmail_messages]] = 0, "No Usage", IF(tbl_Customers[[#This Row],[number_vmail_messages]] &lt;= 20, "Low Usage", IF(tbl_Customers[[#This Row],[number_vmail_messages]] &lt;= 40, "Medium Usgae", "High Usage")))</f>
        <v>No Usage</v>
      </c>
      <c r="AD441" t="str">
        <f>IF(tbl_Customers[[#This Row],[total_day_minutes]]&lt;=150,"Low Usage", IF(tbl_Customers[[#This Row],[total_day_minutes]]&lt;=200,"Medium Usage", IF(tbl_Customers[[#This Row],[total_day_minutes]]&lt;=250,"High Usage","Very High Usage")))</f>
        <v>Low Usage</v>
      </c>
      <c r="AE441" t="str">
        <f>IF(tbl_Customers[[#This Row],[total_intl_calls]]&lt;=5,"Low Calls", IF(tbl_Customers[[#This Row],[total_intl_calls]]&lt;=10, "Medium Calls", "High Calls"))</f>
        <v>Medium Calls</v>
      </c>
      <c r="AF4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41" s="36" t="str">
        <f>IF(tbl_Customers[[#This Row],[Churn_Risk_Score]]&gt;=10,"High Risk", IF(tbl_Customers[[#This Row],[Churn_Risk_Score]]&gt;=5,"Medium Risk","Low Risk"))</f>
        <v>Medium Risk</v>
      </c>
    </row>
    <row r="442" spans="1:33" x14ac:dyDescent="0.35">
      <c r="A442">
        <v>441</v>
      </c>
      <c r="B442" t="s">
        <v>68</v>
      </c>
      <c r="C442">
        <v>77</v>
      </c>
      <c r="D442" t="s">
        <v>21</v>
      </c>
      <c r="E442" t="s">
        <v>22</v>
      </c>
      <c r="F442" t="s">
        <v>22</v>
      </c>
      <c r="G442">
        <v>0</v>
      </c>
      <c r="H442">
        <v>163</v>
      </c>
      <c r="I442">
        <v>112</v>
      </c>
      <c r="J442">
        <v>27.71</v>
      </c>
      <c r="K442">
        <v>219.1</v>
      </c>
      <c r="L442">
        <v>89</v>
      </c>
      <c r="M442">
        <v>18.62</v>
      </c>
      <c r="N442">
        <v>233.4</v>
      </c>
      <c r="O442">
        <v>66</v>
      </c>
      <c r="P442">
        <v>10.5</v>
      </c>
      <c r="Q442">
        <v>6.7</v>
      </c>
      <c r="R442">
        <v>3</v>
      </c>
      <c r="S442">
        <v>1.81</v>
      </c>
      <c r="T442">
        <v>2</v>
      </c>
      <c r="U442" t="s">
        <v>22</v>
      </c>
      <c r="V442">
        <f>IF(tbl_Customers[[#This Row],[churn]] = "yes", 1, 0)</f>
        <v>0</v>
      </c>
      <c r="W442" t="str">
        <f>IF(tbl_Customers[[#This Row],[number_customer_service_calls]] &lt;= 1, "0-1 Calls", IF(tbl_Customers[[#This Row],[number_customer_service_calls]] &lt;= 3, "2-3 Calls", IF(tbl_Customers[[#This Row],[number_customer_service_calls]] &lt;=5, "4-5 Calls", "6+ Calls")))</f>
        <v>2-3 Calls</v>
      </c>
      <c r="X442" t="str">
        <f>IF(tbl_Customers[[#This Row],[account_length]] &lt;= 50, "0-50", IF(tbl_Customers[[#This Row],[account_length]] &lt;=100, "51-100", IF(tbl_Customers[[#This Row],[account_length]] &lt;= 150, "101-150", "151+")))</f>
        <v>51-100</v>
      </c>
      <c r="Y442" t="str">
        <f>IF(tbl_Customers[[#This Row],[total_intl_charge]] &lt;= 3, "Low Charges", "High Charges")</f>
        <v>Low Charges</v>
      </c>
      <c r="Z442" t="str">
        <f>IF(tbl_Customers[[#This Row],[total_eve_calls]]&lt;=80,"Low Calls",
IF(tbl_Customers[[#This Row],[total_eve_calls]]&lt;=120,"Medium Calls","High Calls"))</f>
        <v>Medium Calls</v>
      </c>
      <c r="AA442" t="str">
        <f>IF(tbl_Customers[[#This Row],[total_eve_charge]]&lt;=15,"Low Charges",
IF(tbl_Customers[[#This Row],[total_eve_charge]]&lt;=20,"Medium Charges","High Charges"))</f>
        <v>Medium Charges</v>
      </c>
      <c r="AB4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42" t="str">
        <f>IF(tbl_Customers[[#This Row],[number_vmail_messages]] = 0, "No Usage", IF(tbl_Customers[[#This Row],[number_vmail_messages]] &lt;= 20, "Low Usage", IF(tbl_Customers[[#This Row],[number_vmail_messages]] &lt;= 40, "Medium Usgae", "High Usage")))</f>
        <v>No Usage</v>
      </c>
      <c r="AD442" t="str">
        <f>IF(tbl_Customers[[#This Row],[total_day_minutes]]&lt;=150,"Low Usage", IF(tbl_Customers[[#This Row],[total_day_minutes]]&lt;=200,"Medium Usage", IF(tbl_Customers[[#This Row],[total_day_minutes]]&lt;=250,"High Usage","Very High Usage")))</f>
        <v>Medium Usage</v>
      </c>
      <c r="AE442" t="str">
        <f>IF(tbl_Customers[[#This Row],[total_intl_calls]]&lt;=5,"Low Calls", IF(tbl_Customers[[#This Row],[total_intl_calls]]&lt;=10, "Medium Calls", "High Calls"))</f>
        <v>Low Calls</v>
      </c>
      <c r="AF4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42" s="36" t="str">
        <f>IF(tbl_Customers[[#This Row],[Churn_Risk_Score]]&gt;=10,"High Risk", IF(tbl_Customers[[#This Row],[Churn_Risk_Score]]&gt;=5,"Medium Risk","Low Risk"))</f>
        <v>Low Risk</v>
      </c>
    </row>
    <row r="443" spans="1:33" x14ac:dyDescent="0.35">
      <c r="A443">
        <v>442</v>
      </c>
      <c r="B443" t="s">
        <v>52</v>
      </c>
      <c r="C443">
        <v>98</v>
      </c>
      <c r="D443" t="s">
        <v>21</v>
      </c>
      <c r="E443" t="s">
        <v>22</v>
      </c>
      <c r="F443" t="s">
        <v>23</v>
      </c>
      <c r="G443">
        <v>38</v>
      </c>
      <c r="H443">
        <v>213.7</v>
      </c>
      <c r="I443">
        <v>61</v>
      </c>
      <c r="J443">
        <v>36.33</v>
      </c>
      <c r="K443">
        <v>253</v>
      </c>
      <c r="L443">
        <v>104</v>
      </c>
      <c r="M443">
        <v>21.51</v>
      </c>
      <c r="N443">
        <v>207.7</v>
      </c>
      <c r="O443">
        <v>73</v>
      </c>
      <c r="P443">
        <v>9.35</v>
      </c>
      <c r="Q443">
        <v>10.7</v>
      </c>
      <c r="R443">
        <v>5</v>
      </c>
      <c r="S443">
        <v>2.89</v>
      </c>
      <c r="T443">
        <v>2</v>
      </c>
      <c r="U443" t="s">
        <v>22</v>
      </c>
      <c r="V443">
        <f>IF(tbl_Customers[[#This Row],[churn]] = "yes", 1, 0)</f>
        <v>0</v>
      </c>
      <c r="W443" t="str">
        <f>IF(tbl_Customers[[#This Row],[number_customer_service_calls]] &lt;= 1, "0-1 Calls", IF(tbl_Customers[[#This Row],[number_customer_service_calls]] &lt;= 3, "2-3 Calls", IF(tbl_Customers[[#This Row],[number_customer_service_calls]] &lt;=5, "4-5 Calls", "6+ Calls")))</f>
        <v>2-3 Calls</v>
      </c>
      <c r="X443" t="str">
        <f>IF(tbl_Customers[[#This Row],[account_length]] &lt;= 50, "0-50", IF(tbl_Customers[[#This Row],[account_length]] &lt;=100, "51-100", IF(tbl_Customers[[#This Row],[account_length]] &lt;= 150, "101-150", "151+")))</f>
        <v>51-100</v>
      </c>
      <c r="Y443" t="str">
        <f>IF(tbl_Customers[[#This Row],[total_intl_charge]] &lt;= 3, "Low Charges", "High Charges")</f>
        <v>Low Charges</v>
      </c>
      <c r="Z443" t="str">
        <f>IF(tbl_Customers[[#This Row],[total_eve_calls]]&lt;=80,"Low Calls",
IF(tbl_Customers[[#This Row],[total_eve_calls]]&lt;=120,"Medium Calls","High Calls"))</f>
        <v>Medium Calls</v>
      </c>
      <c r="AA443" t="str">
        <f>IF(tbl_Customers[[#This Row],[total_eve_charge]]&lt;=15,"Low Charges",
IF(tbl_Customers[[#This Row],[total_eve_charge]]&lt;=20,"Medium Charges","High Charges"))</f>
        <v>High Charges</v>
      </c>
      <c r="AB4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43" t="str">
        <f>IF(tbl_Customers[[#This Row],[number_vmail_messages]] = 0, "No Usage", IF(tbl_Customers[[#This Row],[number_vmail_messages]] &lt;= 20, "Low Usage", IF(tbl_Customers[[#This Row],[number_vmail_messages]] &lt;= 40, "Medium Usgae", "High Usage")))</f>
        <v>Medium Usgae</v>
      </c>
      <c r="AD443" t="str">
        <f>IF(tbl_Customers[[#This Row],[total_day_minutes]]&lt;=150,"Low Usage", IF(tbl_Customers[[#This Row],[total_day_minutes]]&lt;=200,"Medium Usage", IF(tbl_Customers[[#This Row],[total_day_minutes]]&lt;=250,"High Usage","Very High Usage")))</f>
        <v>High Usage</v>
      </c>
      <c r="AE443" t="str">
        <f>IF(tbl_Customers[[#This Row],[total_intl_calls]]&lt;=5,"Low Calls", IF(tbl_Customers[[#This Row],[total_intl_calls]]&lt;=10, "Medium Calls", "High Calls"))</f>
        <v>Low Calls</v>
      </c>
      <c r="AF4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43" s="36" t="str">
        <f>IF(tbl_Customers[[#This Row],[Churn_Risk_Score]]&gt;=10,"High Risk", IF(tbl_Customers[[#This Row],[Churn_Risk_Score]]&gt;=5,"Medium Risk","Low Risk"))</f>
        <v>Low Risk</v>
      </c>
    </row>
    <row r="444" spans="1:33" x14ac:dyDescent="0.35">
      <c r="A444">
        <v>443</v>
      </c>
      <c r="B444" t="s">
        <v>26</v>
      </c>
      <c r="C444">
        <v>125</v>
      </c>
      <c r="D444" t="s">
        <v>21</v>
      </c>
      <c r="E444" t="s">
        <v>22</v>
      </c>
      <c r="F444" t="s">
        <v>23</v>
      </c>
      <c r="G444">
        <v>36</v>
      </c>
      <c r="H444">
        <v>201.3</v>
      </c>
      <c r="I444">
        <v>117</v>
      </c>
      <c r="J444">
        <v>34.22</v>
      </c>
      <c r="K444">
        <v>42.2</v>
      </c>
      <c r="L444">
        <v>78</v>
      </c>
      <c r="M444">
        <v>3.59</v>
      </c>
      <c r="N444">
        <v>125.7</v>
      </c>
      <c r="O444">
        <v>104</v>
      </c>
      <c r="P444">
        <v>5.66</v>
      </c>
      <c r="Q444">
        <v>5.4</v>
      </c>
      <c r="R444">
        <v>3</v>
      </c>
      <c r="S444">
        <v>1.46</v>
      </c>
      <c r="T444">
        <v>1</v>
      </c>
      <c r="U444" t="s">
        <v>22</v>
      </c>
      <c r="V444">
        <f>IF(tbl_Customers[[#This Row],[churn]] = "yes", 1, 0)</f>
        <v>0</v>
      </c>
      <c r="W444" t="str">
        <f>IF(tbl_Customers[[#This Row],[number_customer_service_calls]] &lt;= 1, "0-1 Calls", IF(tbl_Customers[[#This Row],[number_customer_service_calls]] &lt;= 3, "2-3 Calls", IF(tbl_Customers[[#This Row],[number_customer_service_calls]] &lt;=5, "4-5 Calls", "6+ Calls")))</f>
        <v>0-1 Calls</v>
      </c>
      <c r="X444" t="str">
        <f>IF(tbl_Customers[[#This Row],[account_length]] &lt;= 50, "0-50", IF(tbl_Customers[[#This Row],[account_length]] &lt;=100, "51-100", IF(tbl_Customers[[#This Row],[account_length]] &lt;= 150, "101-150", "151+")))</f>
        <v>101-150</v>
      </c>
      <c r="Y444" t="str">
        <f>IF(tbl_Customers[[#This Row],[total_intl_charge]] &lt;= 3, "Low Charges", "High Charges")</f>
        <v>Low Charges</v>
      </c>
      <c r="Z444" t="str">
        <f>IF(tbl_Customers[[#This Row],[total_eve_calls]]&lt;=80,"Low Calls",
IF(tbl_Customers[[#This Row],[total_eve_calls]]&lt;=120,"Medium Calls","High Calls"))</f>
        <v>Low Calls</v>
      </c>
      <c r="AA444" t="str">
        <f>IF(tbl_Customers[[#This Row],[total_eve_charge]]&lt;=15,"Low Charges",
IF(tbl_Customers[[#This Row],[total_eve_charge]]&lt;=20,"Medium Charges","High Charges"))</f>
        <v>Low Charges</v>
      </c>
      <c r="AB4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44" t="str">
        <f>IF(tbl_Customers[[#This Row],[number_vmail_messages]] = 0, "No Usage", IF(tbl_Customers[[#This Row],[number_vmail_messages]] &lt;= 20, "Low Usage", IF(tbl_Customers[[#This Row],[number_vmail_messages]] &lt;= 40, "Medium Usgae", "High Usage")))</f>
        <v>Medium Usgae</v>
      </c>
      <c r="AD444" t="str">
        <f>IF(tbl_Customers[[#This Row],[total_day_minutes]]&lt;=150,"Low Usage", IF(tbl_Customers[[#This Row],[total_day_minutes]]&lt;=200,"Medium Usage", IF(tbl_Customers[[#This Row],[total_day_minutes]]&lt;=250,"High Usage","Very High Usage")))</f>
        <v>High Usage</v>
      </c>
      <c r="AE444" t="str">
        <f>IF(tbl_Customers[[#This Row],[total_intl_calls]]&lt;=5,"Low Calls", IF(tbl_Customers[[#This Row],[total_intl_calls]]&lt;=10, "Medium Calls", "High Calls"))</f>
        <v>Low Calls</v>
      </c>
      <c r="AF4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44" s="36" t="str">
        <f>IF(tbl_Customers[[#This Row],[Churn_Risk_Score]]&gt;=10,"High Risk", IF(tbl_Customers[[#This Row],[Churn_Risk_Score]]&gt;=5,"Medium Risk","Low Risk"))</f>
        <v>Low Risk</v>
      </c>
    </row>
    <row r="445" spans="1:33" x14ac:dyDescent="0.35">
      <c r="A445">
        <v>444</v>
      </c>
      <c r="B445" t="s">
        <v>69</v>
      </c>
      <c r="C445">
        <v>194</v>
      </c>
      <c r="D445" t="s">
        <v>25</v>
      </c>
      <c r="E445" t="s">
        <v>22</v>
      </c>
      <c r="F445" t="s">
        <v>22</v>
      </c>
      <c r="G445">
        <v>0</v>
      </c>
      <c r="H445">
        <v>48.4</v>
      </c>
      <c r="I445">
        <v>101</v>
      </c>
      <c r="J445">
        <v>8.23</v>
      </c>
      <c r="K445">
        <v>281.10000000000002</v>
      </c>
      <c r="L445">
        <v>138</v>
      </c>
      <c r="M445">
        <v>23.89</v>
      </c>
      <c r="N445">
        <v>218.5</v>
      </c>
      <c r="O445">
        <v>87</v>
      </c>
      <c r="P445">
        <v>9.83</v>
      </c>
      <c r="Q445">
        <v>18.2</v>
      </c>
      <c r="R445">
        <v>1</v>
      </c>
      <c r="S445">
        <v>4.91</v>
      </c>
      <c r="T445">
        <v>1</v>
      </c>
      <c r="U445" t="s">
        <v>22</v>
      </c>
      <c r="V445">
        <f>IF(tbl_Customers[[#This Row],[churn]] = "yes", 1, 0)</f>
        <v>0</v>
      </c>
      <c r="W445" t="str">
        <f>IF(tbl_Customers[[#This Row],[number_customer_service_calls]] &lt;= 1, "0-1 Calls", IF(tbl_Customers[[#This Row],[number_customer_service_calls]] &lt;= 3, "2-3 Calls", IF(tbl_Customers[[#This Row],[number_customer_service_calls]] &lt;=5, "4-5 Calls", "6+ Calls")))</f>
        <v>0-1 Calls</v>
      </c>
      <c r="X445" t="str">
        <f>IF(tbl_Customers[[#This Row],[account_length]] &lt;= 50, "0-50", IF(tbl_Customers[[#This Row],[account_length]] &lt;=100, "51-100", IF(tbl_Customers[[#This Row],[account_length]] &lt;= 150, "101-150", "151+")))</f>
        <v>151+</v>
      </c>
      <c r="Y445" t="str">
        <f>IF(tbl_Customers[[#This Row],[total_intl_charge]] &lt;= 3, "Low Charges", "High Charges")</f>
        <v>High Charges</v>
      </c>
      <c r="Z445" t="str">
        <f>IF(tbl_Customers[[#This Row],[total_eve_calls]]&lt;=80,"Low Calls",
IF(tbl_Customers[[#This Row],[total_eve_calls]]&lt;=120,"Medium Calls","High Calls"))</f>
        <v>High Calls</v>
      </c>
      <c r="AA445" t="str">
        <f>IF(tbl_Customers[[#This Row],[total_eve_charge]]&lt;=15,"Low Charges",
IF(tbl_Customers[[#This Row],[total_eve_charge]]&lt;=20,"Medium Charges","High Charges"))</f>
        <v>High Charges</v>
      </c>
      <c r="AB4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45" t="str">
        <f>IF(tbl_Customers[[#This Row],[number_vmail_messages]] = 0, "No Usage", IF(tbl_Customers[[#This Row],[number_vmail_messages]] &lt;= 20, "Low Usage", IF(tbl_Customers[[#This Row],[number_vmail_messages]] &lt;= 40, "Medium Usgae", "High Usage")))</f>
        <v>No Usage</v>
      </c>
      <c r="AD445" t="str">
        <f>IF(tbl_Customers[[#This Row],[total_day_minutes]]&lt;=150,"Low Usage", IF(tbl_Customers[[#This Row],[total_day_minutes]]&lt;=200,"Medium Usage", IF(tbl_Customers[[#This Row],[total_day_minutes]]&lt;=250,"High Usage","Very High Usage")))</f>
        <v>Low Usage</v>
      </c>
      <c r="AE445" t="str">
        <f>IF(tbl_Customers[[#This Row],[total_intl_calls]]&lt;=5,"Low Calls", IF(tbl_Customers[[#This Row],[total_intl_calls]]&lt;=10, "Medium Calls", "High Calls"))</f>
        <v>Low Calls</v>
      </c>
      <c r="AF4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45" s="36" t="str">
        <f>IF(tbl_Customers[[#This Row],[Churn_Risk_Score]]&gt;=10,"High Risk", IF(tbl_Customers[[#This Row],[Churn_Risk_Score]]&gt;=5,"Medium Risk","Low Risk"))</f>
        <v>Low Risk</v>
      </c>
    </row>
    <row r="446" spans="1:33" x14ac:dyDescent="0.35">
      <c r="A446">
        <v>445</v>
      </c>
      <c r="B446" t="s">
        <v>55</v>
      </c>
      <c r="C446">
        <v>190</v>
      </c>
      <c r="D446" t="s">
        <v>21</v>
      </c>
      <c r="E446" t="s">
        <v>22</v>
      </c>
      <c r="F446" t="s">
        <v>23</v>
      </c>
      <c r="G446">
        <v>22</v>
      </c>
      <c r="H446">
        <v>166.5</v>
      </c>
      <c r="I446">
        <v>93</v>
      </c>
      <c r="J446">
        <v>28.31</v>
      </c>
      <c r="K446">
        <v>183</v>
      </c>
      <c r="L446">
        <v>92</v>
      </c>
      <c r="M446">
        <v>15.56</v>
      </c>
      <c r="N446">
        <v>121</v>
      </c>
      <c r="O446">
        <v>102</v>
      </c>
      <c r="P446">
        <v>5.44</v>
      </c>
      <c r="Q446">
        <v>8.5</v>
      </c>
      <c r="R446">
        <v>3</v>
      </c>
      <c r="S446">
        <v>2.2999999999999998</v>
      </c>
      <c r="T446">
        <v>0</v>
      </c>
      <c r="U446" t="s">
        <v>22</v>
      </c>
      <c r="V446">
        <f>IF(tbl_Customers[[#This Row],[churn]] = "yes", 1, 0)</f>
        <v>0</v>
      </c>
      <c r="W446" t="str">
        <f>IF(tbl_Customers[[#This Row],[number_customer_service_calls]] &lt;= 1, "0-1 Calls", IF(tbl_Customers[[#This Row],[number_customer_service_calls]] &lt;= 3, "2-3 Calls", IF(tbl_Customers[[#This Row],[number_customer_service_calls]] &lt;=5, "4-5 Calls", "6+ Calls")))</f>
        <v>0-1 Calls</v>
      </c>
      <c r="X446" t="str">
        <f>IF(tbl_Customers[[#This Row],[account_length]] &lt;= 50, "0-50", IF(tbl_Customers[[#This Row],[account_length]] &lt;=100, "51-100", IF(tbl_Customers[[#This Row],[account_length]] &lt;= 150, "101-150", "151+")))</f>
        <v>151+</v>
      </c>
      <c r="Y446" t="str">
        <f>IF(tbl_Customers[[#This Row],[total_intl_charge]] &lt;= 3, "Low Charges", "High Charges")</f>
        <v>Low Charges</v>
      </c>
      <c r="Z446" t="str">
        <f>IF(tbl_Customers[[#This Row],[total_eve_calls]]&lt;=80,"Low Calls",
IF(tbl_Customers[[#This Row],[total_eve_calls]]&lt;=120,"Medium Calls","High Calls"))</f>
        <v>Medium Calls</v>
      </c>
      <c r="AA446" t="str">
        <f>IF(tbl_Customers[[#This Row],[total_eve_charge]]&lt;=15,"Low Charges",
IF(tbl_Customers[[#This Row],[total_eve_charge]]&lt;=20,"Medium Charges","High Charges"))</f>
        <v>Medium Charges</v>
      </c>
      <c r="AB4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46" t="str">
        <f>IF(tbl_Customers[[#This Row],[number_vmail_messages]] = 0, "No Usage", IF(tbl_Customers[[#This Row],[number_vmail_messages]] &lt;= 20, "Low Usage", IF(tbl_Customers[[#This Row],[number_vmail_messages]] &lt;= 40, "Medium Usgae", "High Usage")))</f>
        <v>Medium Usgae</v>
      </c>
      <c r="AD446" t="str">
        <f>IF(tbl_Customers[[#This Row],[total_day_minutes]]&lt;=150,"Low Usage", IF(tbl_Customers[[#This Row],[total_day_minutes]]&lt;=200,"Medium Usage", IF(tbl_Customers[[#This Row],[total_day_minutes]]&lt;=250,"High Usage","Very High Usage")))</f>
        <v>Medium Usage</v>
      </c>
      <c r="AE446" t="str">
        <f>IF(tbl_Customers[[#This Row],[total_intl_calls]]&lt;=5,"Low Calls", IF(tbl_Customers[[#This Row],[total_intl_calls]]&lt;=10, "Medium Calls", "High Calls"))</f>
        <v>Low Calls</v>
      </c>
      <c r="AF4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46" s="36" t="str">
        <f>IF(tbl_Customers[[#This Row],[Churn_Risk_Score]]&gt;=10,"High Risk", IF(tbl_Customers[[#This Row],[Churn_Risk_Score]]&gt;=5,"Medium Risk","Low Risk"))</f>
        <v>Low Risk</v>
      </c>
    </row>
    <row r="447" spans="1:33" x14ac:dyDescent="0.35">
      <c r="A447">
        <v>446</v>
      </c>
      <c r="B447" t="s">
        <v>52</v>
      </c>
      <c r="C447">
        <v>165</v>
      </c>
      <c r="D447" t="s">
        <v>21</v>
      </c>
      <c r="E447" t="s">
        <v>22</v>
      </c>
      <c r="F447" t="s">
        <v>22</v>
      </c>
      <c r="G447">
        <v>0</v>
      </c>
      <c r="H447">
        <v>216.6</v>
      </c>
      <c r="I447">
        <v>126</v>
      </c>
      <c r="J447">
        <v>36.82</v>
      </c>
      <c r="K447">
        <v>190.8</v>
      </c>
      <c r="L447">
        <v>104</v>
      </c>
      <c r="M447">
        <v>16.22</v>
      </c>
      <c r="N447">
        <v>224.7</v>
      </c>
      <c r="O447">
        <v>123</v>
      </c>
      <c r="P447">
        <v>10.11</v>
      </c>
      <c r="Q447">
        <v>12.4</v>
      </c>
      <c r="R447">
        <v>8</v>
      </c>
      <c r="S447">
        <v>3.35</v>
      </c>
      <c r="T447">
        <v>0</v>
      </c>
      <c r="U447" t="s">
        <v>22</v>
      </c>
      <c r="V447">
        <f>IF(tbl_Customers[[#This Row],[churn]] = "yes", 1, 0)</f>
        <v>0</v>
      </c>
      <c r="W447" t="str">
        <f>IF(tbl_Customers[[#This Row],[number_customer_service_calls]] &lt;= 1, "0-1 Calls", IF(tbl_Customers[[#This Row],[number_customer_service_calls]] &lt;= 3, "2-3 Calls", IF(tbl_Customers[[#This Row],[number_customer_service_calls]] &lt;=5, "4-5 Calls", "6+ Calls")))</f>
        <v>0-1 Calls</v>
      </c>
      <c r="X447" t="str">
        <f>IF(tbl_Customers[[#This Row],[account_length]] &lt;= 50, "0-50", IF(tbl_Customers[[#This Row],[account_length]] &lt;=100, "51-100", IF(tbl_Customers[[#This Row],[account_length]] &lt;= 150, "101-150", "151+")))</f>
        <v>151+</v>
      </c>
      <c r="Y447" t="str">
        <f>IF(tbl_Customers[[#This Row],[total_intl_charge]] &lt;= 3, "Low Charges", "High Charges")</f>
        <v>High Charges</v>
      </c>
      <c r="Z447" t="str">
        <f>IF(tbl_Customers[[#This Row],[total_eve_calls]]&lt;=80,"Low Calls",
IF(tbl_Customers[[#This Row],[total_eve_calls]]&lt;=120,"Medium Calls","High Calls"))</f>
        <v>Medium Calls</v>
      </c>
      <c r="AA447" t="str">
        <f>IF(tbl_Customers[[#This Row],[total_eve_charge]]&lt;=15,"Low Charges",
IF(tbl_Customers[[#This Row],[total_eve_charge]]&lt;=20,"Medium Charges","High Charges"))</f>
        <v>Medium Charges</v>
      </c>
      <c r="AB4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47" t="str">
        <f>IF(tbl_Customers[[#This Row],[number_vmail_messages]] = 0, "No Usage", IF(tbl_Customers[[#This Row],[number_vmail_messages]] &lt;= 20, "Low Usage", IF(tbl_Customers[[#This Row],[number_vmail_messages]] &lt;= 40, "Medium Usgae", "High Usage")))</f>
        <v>No Usage</v>
      </c>
      <c r="AD447" t="str">
        <f>IF(tbl_Customers[[#This Row],[total_day_minutes]]&lt;=150,"Low Usage", IF(tbl_Customers[[#This Row],[total_day_minutes]]&lt;=200,"Medium Usage", IF(tbl_Customers[[#This Row],[total_day_minutes]]&lt;=250,"High Usage","Very High Usage")))</f>
        <v>High Usage</v>
      </c>
      <c r="AE447" t="str">
        <f>IF(tbl_Customers[[#This Row],[total_intl_calls]]&lt;=5,"Low Calls", IF(tbl_Customers[[#This Row],[total_intl_calls]]&lt;=10, "Medium Calls", "High Calls"))</f>
        <v>Medium Calls</v>
      </c>
      <c r="AF4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47" s="36" t="str">
        <f>IF(tbl_Customers[[#This Row],[Churn_Risk_Score]]&gt;=10,"High Risk", IF(tbl_Customers[[#This Row],[Churn_Risk_Score]]&gt;=5,"Medium Risk","Low Risk"))</f>
        <v>Low Risk</v>
      </c>
    </row>
    <row r="448" spans="1:33" x14ac:dyDescent="0.35">
      <c r="A448">
        <v>447</v>
      </c>
      <c r="B448" t="s">
        <v>36</v>
      </c>
      <c r="C448">
        <v>59</v>
      </c>
      <c r="D448" t="s">
        <v>25</v>
      </c>
      <c r="E448" t="s">
        <v>22</v>
      </c>
      <c r="F448" t="s">
        <v>22</v>
      </c>
      <c r="G448">
        <v>0</v>
      </c>
      <c r="H448">
        <v>107.8</v>
      </c>
      <c r="I448">
        <v>113</v>
      </c>
      <c r="J448">
        <v>18.329999999999998</v>
      </c>
      <c r="K448">
        <v>216.6</v>
      </c>
      <c r="L448">
        <v>125</v>
      </c>
      <c r="M448">
        <v>18.41</v>
      </c>
      <c r="N448">
        <v>217.5</v>
      </c>
      <c r="O448">
        <v>92</v>
      </c>
      <c r="P448">
        <v>9.7899999999999991</v>
      </c>
      <c r="Q448">
        <v>9.9</v>
      </c>
      <c r="R448">
        <v>3</v>
      </c>
      <c r="S448">
        <v>2.67</v>
      </c>
      <c r="T448">
        <v>2</v>
      </c>
      <c r="U448" t="s">
        <v>22</v>
      </c>
      <c r="V448">
        <f>IF(tbl_Customers[[#This Row],[churn]] = "yes", 1, 0)</f>
        <v>0</v>
      </c>
      <c r="W448" t="str">
        <f>IF(tbl_Customers[[#This Row],[number_customer_service_calls]] &lt;= 1, "0-1 Calls", IF(tbl_Customers[[#This Row],[number_customer_service_calls]] &lt;= 3, "2-3 Calls", IF(tbl_Customers[[#This Row],[number_customer_service_calls]] &lt;=5, "4-5 Calls", "6+ Calls")))</f>
        <v>2-3 Calls</v>
      </c>
      <c r="X448" t="str">
        <f>IF(tbl_Customers[[#This Row],[account_length]] &lt;= 50, "0-50", IF(tbl_Customers[[#This Row],[account_length]] &lt;=100, "51-100", IF(tbl_Customers[[#This Row],[account_length]] &lt;= 150, "101-150", "151+")))</f>
        <v>51-100</v>
      </c>
      <c r="Y448" t="str">
        <f>IF(tbl_Customers[[#This Row],[total_intl_charge]] &lt;= 3, "Low Charges", "High Charges")</f>
        <v>Low Charges</v>
      </c>
      <c r="Z448" t="str">
        <f>IF(tbl_Customers[[#This Row],[total_eve_calls]]&lt;=80,"Low Calls",
IF(tbl_Customers[[#This Row],[total_eve_calls]]&lt;=120,"Medium Calls","High Calls"))</f>
        <v>High Calls</v>
      </c>
      <c r="AA448" t="str">
        <f>IF(tbl_Customers[[#This Row],[total_eve_charge]]&lt;=15,"Low Charges",
IF(tbl_Customers[[#This Row],[total_eve_charge]]&lt;=20,"Medium Charges","High Charges"))</f>
        <v>Medium Charges</v>
      </c>
      <c r="AB4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48" t="str">
        <f>IF(tbl_Customers[[#This Row],[number_vmail_messages]] = 0, "No Usage", IF(tbl_Customers[[#This Row],[number_vmail_messages]] &lt;= 20, "Low Usage", IF(tbl_Customers[[#This Row],[number_vmail_messages]] &lt;= 40, "Medium Usgae", "High Usage")))</f>
        <v>No Usage</v>
      </c>
      <c r="AD448" t="str">
        <f>IF(tbl_Customers[[#This Row],[total_day_minutes]]&lt;=150,"Low Usage", IF(tbl_Customers[[#This Row],[total_day_minutes]]&lt;=200,"Medium Usage", IF(tbl_Customers[[#This Row],[total_day_minutes]]&lt;=250,"High Usage","Very High Usage")))</f>
        <v>Low Usage</v>
      </c>
      <c r="AE448" t="str">
        <f>IF(tbl_Customers[[#This Row],[total_intl_calls]]&lt;=5,"Low Calls", IF(tbl_Customers[[#This Row],[total_intl_calls]]&lt;=10, "Medium Calls", "High Calls"))</f>
        <v>Low Calls</v>
      </c>
      <c r="AF4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48" s="36" t="str">
        <f>IF(tbl_Customers[[#This Row],[Churn_Risk_Score]]&gt;=10,"High Risk", IF(tbl_Customers[[#This Row],[Churn_Risk_Score]]&gt;=5,"Medium Risk","Low Risk"))</f>
        <v>Low Risk</v>
      </c>
    </row>
    <row r="449" spans="1:33" x14ac:dyDescent="0.35">
      <c r="A449">
        <v>448</v>
      </c>
      <c r="B449" t="s">
        <v>68</v>
      </c>
      <c r="C449">
        <v>47</v>
      </c>
      <c r="D449" t="s">
        <v>25</v>
      </c>
      <c r="E449" t="s">
        <v>22</v>
      </c>
      <c r="F449" t="s">
        <v>23</v>
      </c>
      <c r="G449">
        <v>28</v>
      </c>
      <c r="H449">
        <v>141.30000000000001</v>
      </c>
      <c r="I449">
        <v>94</v>
      </c>
      <c r="J449">
        <v>24.02</v>
      </c>
      <c r="K449">
        <v>168</v>
      </c>
      <c r="L449">
        <v>108</v>
      </c>
      <c r="M449">
        <v>14.28</v>
      </c>
      <c r="N449">
        <v>113.5</v>
      </c>
      <c r="O449">
        <v>84</v>
      </c>
      <c r="P449">
        <v>5.1100000000000003</v>
      </c>
      <c r="Q449">
        <v>7.8</v>
      </c>
      <c r="R449">
        <v>2</v>
      </c>
      <c r="S449">
        <v>2.11</v>
      </c>
      <c r="T449">
        <v>1</v>
      </c>
      <c r="U449" t="s">
        <v>22</v>
      </c>
      <c r="V449">
        <f>IF(tbl_Customers[[#This Row],[churn]] = "yes", 1, 0)</f>
        <v>0</v>
      </c>
      <c r="W449" t="str">
        <f>IF(tbl_Customers[[#This Row],[number_customer_service_calls]] &lt;= 1, "0-1 Calls", IF(tbl_Customers[[#This Row],[number_customer_service_calls]] &lt;= 3, "2-3 Calls", IF(tbl_Customers[[#This Row],[number_customer_service_calls]] &lt;=5, "4-5 Calls", "6+ Calls")))</f>
        <v>0-1 Calls</v>
      </c>
      <c r="X449" t="str">
        <f>IF(tbl_Customers[[#This Row],[account_length]] &lt;= 50, "0-50", IF(tbl_Customers[[#This Row],[account_length]] &lt;=100, "51-100", IF(tbl_Customers[[#This Row],[account_length]] &lt;= 150, "101-150", "151+")))</f>
        <v>0-50</v>
      </c>
      <c r="Y449" t="str">
        <f>IF(tbl_Customers[[#This Row],[total_intl_charge]] &lt;= 3, "Low Charges", "High Charges")</f>
        <v>Low Charges</v>
      </c>
      <c r="Z449" t="str">
        <f>IF(tbl_Customers[[#This Row],[total_eve_calls]]&lt;=80,"Low Calls",
IF(tbl_Customers[[#This Row],[total_eve_calls]]&lt;=120,"Medium Calls","High Calls"))</f>
        <v>Medium Calls</v>
      </c>
      <c r="AA449" t="str">
        <f>IF(tbl_Customers[[#This Row],[total_eve_charge]]&lt;=15,"Low Charges",
IF(tbl_Customers[[#This Row],[total_eve_charge]]&lt;=20,"Medium Charges","High Charges"))</f>
        <v>Low Charges</v>
      </c>
      <c r="AB4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49" t="str">
        <f>IF(tbl_Customers[[#This Row],[number_vmail_messages]] = 0, "No Usage", IF(tbl_Customers[[#This Row],[number_vmail_messages]] &lt;= 20, "Low Usage", IF(tbl_Customers[[#This Row],[number_vmail_messages]] &lt;= 40, "Medium Usgae", "High Usage")))</f>
        <v>Medium Usgae</v>
      </c>
      <c r="AD449" t="str">
        <f>IF(tbl_Customers[[#This Row],[total_day_minutes]]&lt;=150,"Low Usage", IF(tbl_Customers[[#This Row],[total_day_minutes]]&lt;=200,"Medium Usage", IF(tbl_Customers[[#This Row],[total_day_minutes]]&lt;=250,"High Usage","Very High Usage")))</f>
        <v>Low Usage</v>
      </c>
      <c r="AE449" t="str">
        <f>IF(tbl_Customers[[#This Row],[total_intl_calls]]&lt;=5,"Low Calls", IF(tbl_Customers[[#This Row],[total_intl_calls]]&lt;=10, "Medium Calls", "High Calls"))</f>
        <v>Low Calls</v>
      </c>
      <c r="AF4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49" s="36" t="str">
        <f>IF(tbl_Customers[[#This Row],[Churn_Risk_Score]]&gt;=10,"High Risk", IF(tbl_Customers[[#This Row],[Churn_Risk_Score]]&gt;=5,"Medium Risk","Low Risk"))</f>
        <v>Low Risk</v>
      </c>
    </row>
    <row r="450" spans="1:33" x14ac:dyDescent="0.35">
      <c r="A450">
        <v>449</v>
      </c>
      <c r="B450" t="s">
        <v>33</v>
      </c>
      <c r="C450">
        <v>150</v>
      </c>
      <c r="D450" t="s">
        <v>21</v>
      </c>
      <c r="E450" t="s">
        <v>22</v>
      </c>
      <c r="F450" t="s">
        <v>23</v>
      </c>
      <c r="G450">
        <v>29</v>
      </c>
      <c r="H450">
        <v>209.9</v>
      </c>
      <c r="I450">
        <v>77</v>
      </c>
      <c r="J450">
        <v>35.68</v>
      </c>
      <c r="K450">
        <v>158</v>
      </c>
      <c r="L450">
        <v>52</v>
      </c>
      <c r="M450">
        <v>13.43</v>
      </c>
      <c r="N450">
        <v>141.9</v>
      </c>
      <c r="O450">
        <v>113</v>
      </c>
      <c r="P450">
        <v>6.39</v>
      </c>
      <c r="Q450">
        <v>6.6</v>
      </c>
      <c r="R450">
        <v>1</v>
      </c>
      <c r="S450">
        <v>1.78</v>
      </c>
      <c r="T450">
        <v>0</v>
      </c>
      <c r="U450" t="s">
        <v>22</v>
      </c>
      <c r="V450">
        <f>IF(tbl_Customers[[#This Row],[churn]] = "yes", 1, 0)</f>
        <v>0</v>
      </c>
      <c r="W450" t="str">
        <f>IF(tbl_Customers[[#This Row],[number_customer_service_calls]] &lt;= 1, "0-1 Calls", IF(tbl_Customers[[#This Row],[number_customer_service_calls]] &lt;= 3, "2-3 Calls", IF(tbl_Customers[[#This Row],[number_customer_service_calls]] &lt;=5, "4-5 Calls", "6+ Calls")))</f>
        <v>0-1 Calls</v>
      </c>
      <c r="X450" t="str">
        <f>IF(tbl_Customers[[#This Row],[account_length]] &lt;= 50, "0-50", IF(tbl_Customers[[#This Row],[account_length]] &lt;=100, "51-100", IF(tbl_Customers[[#This Row],[account_length]] &lt;= 150, "101-150", "151+")))</f>
        <v>101-150</v>
      </c>
      <c r="Y450" t="str">
        <f>IF(tbl_Customers[[#This Row],[total_intl_charge]] &lt;= 3, "Low Charges", "High Charges")</f>
        <v>Low Charges</v>
      </c>
      <c r="Z450" t="str">
        <f>IF(tbl_Customers[[#This Row],[total_eve_calls]]&lt;=80,"Low Calls",
IF(tbl_Customers[[#This Row],[total_eve_calls]]&lt;=120,"Medium Calls","High Calls"))</f>
        <v>Low Calls</v>
      </c>
      <c r="AA450" t="str">
        <f>IF(tbl_Customers[[#This Row],[total_eve_charge]]&lt;=15,"Low Charges",
IF(tbl_Customers[[#This Row],[total_eve_charge]]&lt;=20,"Medium Charges","High Charges"))</f>
        <v>Low Charges</v>
      </c>
      <c r="AB4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50" t="str">
        <f>IF(tbl_Customers[[#This Row],[number_vmail_messages]] = 0, "No Usage", IF(tbl_Customers[[#This Row],[number_vmail_messages]] &lt;= 20, "Low Usage", IF(tbl_Customers[[#This Row],[number_vmail_messages]] &lt;= 40, "Medium Usgae", "High Usage")))</f>
        <v>Medium Usgae</v>
      </c>
      <c r="AD450" t="str">
        <f>IF(tbl_Customers[[#This Row],[total_day_minutes]]&lt;=150,"Low Usage", IF(tbl_Customers[[#This Row],[total_day_minutes]]&lt;=200,"Medium Usage", IF(tbl_Customers[[#This Row],[total_day_minutes]]&lt;=250,"High Usage","Very High Usage")))</f>
        <v>High Usage</v>
      </c>
      <c r="AE450" t="str">
        <f>IF(tbl_Customers[[#This Row],[total_intl_calls]]&lt;=5,"Low Calls", IF(tbl_Customers[[#This Row],[total_intl_calls]]&lt;=10, "Medium Calls", "High Calls"))</f>
        <v>Low Calls</v>
      </c>
      <c r="AF4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50" s="36" t="str">
        <f>IF(tbl_Customers[[#This Row],[Churn_Risk_Score]]&gt;=10,"High Risk", IF(tbl_Customers[[#This Row],[Churn_Risk_Score]]&gt;=5,"Medium Risk","Low Risk"))</f>
        <v>Low Risk</v>
      </c>
    </row>
    <row r="451" spans="1:33" x14ac:dyDescent="0.35">
      <c r="A451">
        <v>450</v>
      </c>
      <c r="B451" t="s">
        <v>60</v>
      </c>
      <c r="C451">
        <v>152</v>
      </c>
      <c r="D451" t="s">
        <v>21</v>
      </c>
      <c r="E451" t="s">
        <v>23</v>
      </c>
      <c r="F451" t="s">
        <v>23</v>
      </c>
      <c r="G451">
        <v>20</v>
      </c>
      <c r="H451">
        <v>237.5</v>
      </c>
      <c r="I451">
        <v>120</v>
      </c>
      <c r="J451">
        <v>40.380000000000003</v>
      </c>
      <c r="K451">
        <v>253.4</v>
      </c>
      <c r="L451">
        <v>94</v>
      </c>
      <c r="M451">
        <v>21.54</v>
      </c>
      <c r="N451">
        <v>265.2</v>
      </c>
      <c r="O451">
        <v>80</v>
      </c>
      <c r="P451">
        <v>11.93</v>
      </c>
      <c r="Q451">
        <v>14.2</v>
      </c>
      <c r="R451">
        <v>3</v>
      </c>
      <c r="S451">
        <v>3.83</v>
      </c>
      <c r="T451">
        <v>9</v>
      </c>
      <c r="U451" t="s">
        <v>23</v>
      </c>
      <c r="V451">
        <f>IF(tbl_Customers[[#This Row],[churn]] = "yes", 1, 0)</f>
        <v>1</v>
      </c>
      <c r="W451" t="str">
        <f>IF(tbl_Customers[[#This Row],[number_customer_service_calls]] &lt;= 1, "0-1 Calls", IF(tbl_Customers[[#This Row],[number_customer_service_calls]] &lt;= 3, "2-3 Calls", IF(tbl_Customers[[#This Row],[number_customer_service_calls]] &lt;=5, "4-5 Calls", "6+ Calls")))</f>
        <v>6+ Calls</v>
      </c>
      <c r="X451" t="str">
        <f>IF(tbl_Customers[[#This Row],[account_length]] &lt;= 50, "0-50", IF(tbl_Customers[[#This Row],[account_length]] &lt;=100, "51-100", IF(tbl_Customers[[#This Row],[account_length]] &lt;= 150, "101-150", "151+")))</f>
        <v>151+</v>
      </c>
      <c r="Y451" t="str">
        <f>IF(tbl_Customers[[#This Row],[total_intl_charge]] &lt;= 3, "Low Charges", "High Charges")</f>
        <v>High Charges</v>
      </c>
      <c r="Z451" t="str">
        <f>IF(tbl_Customers[[#This Row],[total_eve_calls]]&lt;=80,"Low Calls",
IF(tbl_Customers[[#This Row],[total_eve_calls]]&lt;=120,"Medium Calls","High Calls"))</f>
        <v>Medium Calls</v>
      </c>
      <c r="AA451" t="str">
        <f>IF(tbl_Customers[[#This Row],[total_eve_charge]]&lt;=15,"Low Charges",
IF(tbl_Customers[[#This Row],[total_eve_charge]]&lt;=20,"Medium Charges","High Charges"))</f>
        <v>High Charges</v>
      </c>
      <c r="AB4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51" t="str">
        <f>IF(tbl_Customers[[#This Row],[number_vmail_messages]] = 0, "No Usage", IF(tbl_Customers[[#This Row],[number_vmail_messages]] &lt;= 20, "Low Usage", IF(tbl_Customers[[#This Row],[number_vmail_messages]] &lt;= 40, "Medium Usgae", "High Usage")))</f>
        <v>Low Usage</v>
      </c>
      <c r="AD451" t="str">
        <f>IF(tbl_Customers[[#This Row],[total_day_minutes]]&lt;=150,"Low Usage", IF(tbl_Customers[[#This Row],[total_day_minutes]]&lt;=200,"Medium Usage", IF(tbl_Customers[[#This Row],[total_day_minutes]]&lt;=250,"High Usage","Very High Usage")))</f>
        <v>High Usage</v>
      </c>
      <c r="AE451" t="str">
        <f>IF(tbl_Customers[[#This Row],[total_intl_calls]]&lt;=5,"Low Calls", IF(tbl_Customers[[#This Row],[total_intl_calls]]&lt;=10, "Medium Calls", "High Calls"))</f>
        <v>Low Calls</v>
      </c>
      <c r="AF4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451" s="36" t="str">
        <f>IF(tbl_Customers[[#This Row],[Churn_Risk_Score]]&gt;=10,"High Risk", IF(tbl_Customers[[#This Row],[Churn_Risk_Score]]&gt;=5,"Medium Risk","Low Risk"))</f>
        <v>High Risk</v>
      </c>
    </row>
    <row r="452" spans="1:33" x14ac:dyDescent="0.35">
      <c r="A452">
        <v>451</v>
      </c>
      <c r="B452" t="s">
        <v>58</v>
      </c>
      <c r="C452">
        <v>26</v>
      </c>
      <c r="D452" t="s">
        <v>21</v>
      </c>
      <c r="E452" t="s">
        <v>22</v>
      </c>
      <c r="F452" t="s">
        <v>22</v>
      </c>
      <c r="G452">
        <v>0</v>
      </c>
      <c r="H452">
        <v>234.5</v>
      </c>
      <c r="I452">
        <v>109</v>
      </c>
      <c r="J452">
        <v>39.869999999999997</v>
      </c>
      <c r="K452">
        <v>216.5</v>
      </c>
      <c r="L452">
        <v>129</v>
      </c>
      <c r="M452">
        <v>18.399999999999999</v>
      </c>
      <c r="N452">
        <v>191.6</v>
      </c>
      <c r="O452">
        <v>94</v>
      </c>
      <c r="P452">
        <v>8.6199999999999992</v>
      </c>
      <c r="Q452">
        <v>3.5</v>
      </c>
      <c r="R452">
        <v>6</v>
      </c>
      <c r="S452">
        <v>0.95</v>
      </c>
      <c r="T452">
        <v>3</v>
      </c>
      <c r="U452" t="s">
        <v>22</v>
      </c>
      <c r="V452">
        <f>IF(tbl_Customers[[#This Row],[churn]] = "yes", 1, 0)</f>
        <v>0</v>
      </c>
      <c r="W452" t="str">
        <f>IF(tbl_Customers[[#This Row],[number_customer_service_calls]] &lt;= 1, "0-1 Calls", IF(tbl_Customers[[#This Row],[number_customer_service_calls]] &lt;= 3, "2-3 Calls", IF(tbl_Customers[[#This Row],[number_customer_service_calls]] &lt;=5, "4-5 Calls", "6+ Calls")))</f>
        <v>2-3 Calls</v>
      </c>
      <c r="X452" t="str">
        <f>IF(tbl_Customers[[#This Row],[account_length]] &lt;= 50, "0-50", IF(tbl_Customers[[#This Row],[account_length]] &lt;=100, "51-100", IF(tbl_Customers[[#This Row],[account_length]] &lt;= 150, "101-150", "151+")))</f>
        <v>0-50</v>
      </c>
      <c r="Y452" t="str">
        <f>IF(tbl_Customers[[#This Row],[total_intl_charge]] &lt;= 3, "Low Charges", "High Charges")</f>
        <v>Low Charges</v>
      </c>
      <c r="Z452" t="str">
        <f>IF(tbl_Customers[[#This Row],[total_eve_calls]]&lt;=80,"Low Calls",
IF(tbl_Customers[[#This Row],[total_eve_calls]]&lt;=120,"Medium Calls","High Calls"))</f>
        <v>High Calls</v>
      </c>
      <c r="AA452" t="str">
        <f>IF(tbl_Customers[[#This Row],[total_eve_charge]]&lt;=15,"Low Charges",
IF(tbl_Customers[[#This Row],[total_eve_charge]]&lt;=20,"Medium Charges","High Charges"))</f>
        <v>Medium Charges</v>
      </c>
      <c r="AB4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52" t="str">
        <f>IF(tbl_Customers[[#This Row],[number_vmail_messages]] = 0, "No Usage", IF(tbl_Customers[[#This Row],[number_vmail_messages]] &lt;= 20, "Low Usage", IF(tbl_Customers[[#This Row],[number_vmail_messages]] &lt;= 40, "Medium Usgae", "High Usage")))</f>
        <v>No Usage</v>
      </c>
      <c r="AD452" t="str">
        <f>IF(tbl_Customers[[#This Row],[total_day_minutes]]&lt;=150,"Low Usage", IF(tbl_Customers[[#This Row],[total_day_minutes]]&lt;=200,"Medium Usage", IF(tbl_Customers[[#This Row],[total_day_minutes]]&lt;=250,"High Usage","Very High Usage")))</f>
        <v>High Usage</v>
      </c>
      <c r="AE452" t="str">
        <f>IF(tbl_Customers[[#This Row],[total_intl_calls]]&lt;=5,"Low Calls", IF(tbl_Customers[[#This Row],[total_intl_calls]]&lt;=10, "Medium Calls", "High Calls"))</f>
        <v>Medium Calls</v>
      </c>
      <c r="AF4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52" s="36" t="str">
        <f>IF(tbl_Customers[[#This Row],[Churn_Risk_Score]]&gt;=10,"High Risk", IF(tbl_Customers[[#This Row],[Churn_Risk_Score]]&gt;=5,"Medium Risk","Low Risk"))</f>
        <v>Low Risk</v>
      </c>
    </row>
    <row r="453" spans="1:33" x14ac:dyDescent="0.35">
      <c r="A453">
        <v>452</v>
      </c>
      <c r="B453" t="s">
        <v>49</v>
      </c>
      <c r="C453">
        <v>79</v>
      </c>
      <c r="D453" t="s">
        <v>28</v>
      </c>
      <c r="E453" t="s">
        <v>22</v>
      </c>
      <c r="F453" t="s">
        <v>23</v>
      </c>
      <c r="G453">
        <v>31</v>
      </c>
      <c r="H453">
        <v>103.1</v>
      </c>
      <c r="I453">
        <v>90</v>
      </c>
      <c r="J453">
        <v>17.53</v>
      </c>
      <c r="K453">
        <v>243</v>
      </c>
      <c r="L453">
        <v>135</v>
      </c>
      <c r="M453">
        <v>20.66</v>
      </c>
      <c r="N453">
        <v>76.400000000000006</v>
      </c>
      <c r="O453">
        <v>92</v>
      </c>
      <c r="P453">
        <v>3.44</v>
      </c>
      <c r="Q453">
        <v>12.2</v>
      </c>
      <c r="R453">
        <v>8</v>
      </c>
      <c r="S453">
        <v>3.29</v>
      </c>
      <c r="T453">
        <v>3</v>
      </c>
      <c r="U453" t="s">
        <v>22</v>
      </c>
      <c r="V453">
        <f>IF(tbl_Customers[[#This Row],[churn]] = "yes", 1, 0)</f>
        <v>0</v>
      </c>
      <c r="W453" t="str">
        <f>IF(tbl_Customers[[#This Row],[number_customer_service_calls]] &lt;= 1, "0-1 Calls", IF(tbl_Customers[[#This Row],[number_customer_service_calls]] &lt;= 3, "2-3 Calls", IF(tbl_Customers[[#This Row],[number_customer_service_calls]] &lt;=5, "4-5 Calls", "6+ Calls")))</f>
        <v>2-3 Calls</v>
      </c>
      <c r="X453" t="str">
        <f>IF(tbl_Customers[[#This Row],[account_length]] &lt;= 50, "0-50", IF(tbl_Customers[[#This Row],[account_length]] &lt;=100, "51-100", IF(tbl_Customers[[#This Row],[account_length]] &lt;= 150, "101-150", "151+")))</f>
        <v>51-100</v>
      </c>
      <c r="Y453" t="str">
        <f>IF(tbl_Customers[[#This Row],[total_intl_charge]] &lt;= 3, "Low Charges", "High Charges")</f>
        <v>High Charges</v>
      </c>
      <c r="Z453" t="str">
        <f>IF(tbl_Customers[[#This Row],[total_eve_calls]]&lt;=80,"Low Calls",
IF(tbl_Customers[[#This Row],[total_eve_calls]]&lt;=120,"Medium Calls","High Calls"))</f>
        <v>High Calls</v>
      </c>
      <c r="AA453" t="str">
        <f>IF(tbl_Customers[[#This Row],[total_eve_charge]]&lt;=15,"Low Charges",
IF(tbl_Customers[[#This Row],[total_eve_charge]]&lt;=20,"Medium Charges","High Charges"))</f>
        <v>High Charges</v>
      </c>
      <c r="AB4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53" t="str">
        <f>IF(tbl_Customers[[#This Row],[number_vmail_messages]] = 0, "No Usage", IF(tbl_Customers[[#This Row],[number_vmail_messages]] &lt;= 20, "Low Usage", IF(tbl_Customers[[#This Row],[number_vmail_messages]] &lt;= 40, "Medium Usgae", "High Usage")))</f>
        <v>Medium Usgae</v>
      </c>
      <c r="AD453" t="str">
        <f>IF(tbl_Customers[[#This Row],[total_day_minutes]]&lt;=150,"Low Usage", IF(tbl_Customers[[#This Row],[total_day_minutes]]&lt;=200,"Medium Usage", IF(tbl_Customers[[#This Row],[total_day_minutes]]&lt;=250,"High Usage","Very High Usage")))</f>
        <v>Low Usage</v>
      </c>
      <c r="AE453" t="str">
        <f>IF(tbl_Customers[[#This Row],[total_intl_calls]]&lt;=5,"Low Calls", IF(tbl_Customers[[#This Row],[total_intl_calls]]&lt;=10, "Medium Calls", "High Calls"))</f>
        <v>Medium Calls</v>
      </c>
      <c r="AF4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53" s="36" t="str">
        <f>IF(tbl_Customers[[#This Row],[Churn_Risk_Score]]&gt;=10,"High Risk", IF(tbl_Customers[[#This Row],[Churn_Risk_Score]]&gt;=5,"Medium Risk","Low Risk"))</f>
        <v>Low Risk</v>
      </c>
    </row>
    <row r="454" spans="1:33" x14ac:dyDescent="0.35">
      <c r="A454">
        <v>453</v>
      </c>
      <c r="B454" t="s">
        <v>33</v>
      </c>
      <c r="C454">
        <v>95</v>
      </c>
      <c r="D454" t="s">
        <v>28</v>
      </c>
      <c r="E454" t="s">
        <v>22</v>
      </c>
      <c r="F454" t="s">
        <v>23</v>
      </c>
      <c r="G454">
        <v>27</v>
      </c>
      <c r="H454">
        <v>129.5</v>
      </c>
      <c r="I454">
        <v>106</v>
      </c>
      <c r="J454">
        <v>22.02</v>
      </c>
      <c r="K454">
        <v>248.9</v>
      </c>
      <c r="L454">
        <v>90</v>
      </c>
      <c r="M454">
        <v>21.16</v>
      </c>
      <c r="N454">
        <v>268</v>
      </c>
      <c r="O454">
        <v>115</v>
      </c>
      <c r="P454">
        <v>12.06</v>
      </c>
      <c r="Q454">
        <v>11.9</v>
      </c>
      <c r="R454">
        <v>3</v>
      </c>
      <c r="S454">
        <v>3.21</v>
      </c>
      <c r="T454">
        <v>1</v>
      </c>
      <c r="U454" t="s">
        <v>22</v>
      </c>
      <c r="V454">
        <f>IF(tbl_Customers[[#This Row],[churn]] = "yes", 1, 0)</f>
        <v>0</v>
      </c>
      <c r="W454" t="str">
        <f>IF(tbl_Customers[[#This Row],[number_customer_service_calls]] &lt;= 1, "0-1 Calls", IF(tbl_Customers[[#This Row],[number_customer_service_calls]] &lt;= 3, "2-3 Calls", IF(tbl_Customers[[#This Row],[number_customer_service_calls]] &lt;=5, "4-5 Calls", "6+ Calls")))</f>
        <v>0-1 Calls</v>
      </c>
      <c r="X454" t="str">
        <f>IF(tbl_Customers[[#This Row],[account_length]] &lt;= 50, "0-50", IF(tbl_Customers[[#This Row],[account_length]] &lt;=100, "51-100", IF(tbl_Customers[[#This Row],[account_length]] &lt;= 150, "101-150", "151+")))</f>
        <v>51-100</v>
      </c>
      <c r="Y454" t="str">
        <f>IF(tbl_Customers[[#This Row],[total_intl_charge]] &lt;= 3, "Low Charges", "High Charges")</f>
        <v>High Charges</v>
      </c>
      <c r="Z454" t="str">
        <f>IF(tbl_Customers[[#This Row],[total_eve_calls]]&lt;=80,"Low Calls",
IF(tbl_Customers[[#This Row],[total_eve_calls]]&lt;=120,"Medium Calls","High Calls"))</f>
        <v>Medium Calls</v>
      </c>
      <c r="AA454" t="str">
        <f>IF(tbl_Customers[[#This Row],[total_eve_charge]]&lt;=15,"Low Charges",
IF(tbl_Customers[[#This Row],[total_eve_charge]]&lt;=20,"Medium Charges","High Charges"))</f>
        <v>High Charges</v>
      </c>
      <c r="AB4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54" t="str">
        <f>IF(tbl_Customers[[#This Row],[number_vmail_messages]] = 0, "No Usage", IF(tbl_Customers[[#This Row],[number_vmail_messages]] &lt;= 20, "Low Usage", IF(tbl_Customers[[#This Row],[number_vmail_messages]] &lt;= 40, "Medium Usgae", "High Usage")))</f>
        <v>Medium Usgae</v>
      </c>
      <c r="AD454" t="str">
        <f>IF(tbl_Customers[[#This Row],[total_day_minutes]]&lt;=150,"Low Usage", IF(tbl_Customers[[#This Row],[total_day_minutes]]&lt;=200,"Medium Usage", IF(tbl_Customers[[#This Row],[total_day_minutes]]&lt;=250,"High Usage","Very High Usage")))</f>
        <v>Low Usage</v>
      </c>
      <c r="AE454" t="str">
        <f>IF(tbl_Customers[[#This Row],[total_intl_calls]]&lt;=5,"Low Calls", IF(tbl_Customers[[#This Row],[total_intl_calls]]&lt;=10, "Medium Calls", "High Calls"))</f>
        <v>Low Calls</v>
      </c>
      <c r="AF4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54" s="36" t="str">
        <f>IF(tbl_Customers[[#This Row],[Churn_Risk_Score]]&gt;=10,"High Risk", IF(tbl_Customers[[#This Row],[Churn_Risk_Score]]&gt;=5,"Medium Risk","Low Risk"))</f>
        <v>Low Risk</v>
      </c>
    </row>
    <row r="455" spans="1:33" x14ac:dyDescent="0.35">
      <c r="A455">
        <v>454</v>
      </c>
      <c r="B455" t="s">
        <v>51</v>
      </c>
      <c r="C455">
        <v>69</v>
      </c>
      <c r="D455" t="s">
        <v>28</v>
      </c>
      <c r="E455" t="s">
        <v>23</v>
      </c>
      <c r="F455" t="s">
        <v>22</v>
      </c>
      <c r="G455">
        <v>0</v>
      </c>
      <c r="H455">
        <v>279.8</v>
      </c>
      <c r="I455">
        <v>90</v>
      </c>
      <c r="J455">
        <v>47.57</v>
      </c>
      <c r="K455">
        <v>248.7</v>
      </c>
      <c r="L455">
        <v>91</v>
      </c>
      <c r="M455">
        <v>21.14</v>
      </c>
      <c r="N455">
        <v>171</v>
      </c>
      <c r="O455">
        <v>118</v>
      </c>
      <c r="P455">
        <v>7.69</v>
      </c>
      <c r="Q455">
        <v>8.4</v>
      </c>
      <c r="R455">
        <v>10</v>
      </c>
      <c r="S455">
        <v>2.27</v>
      </c>
      <c r="T455">
        <v>2</v>
      </c>
      <c r="U455" t="s">
        <v>23</v>
      </c>
      <c r="V455">
        <f>IF(tbl_Customers[[#This Row],[churn]] = "yes", 1, 0)</f>
        <v>1</v>
      </c>
      <c r="W455" t="str">
        <f>IF(tbl_Customers[[#This Row],[number_customer_service_calls]] &lt;= 1, "0-1 Calls", IF(tbl_Customers[[#This Row],[number_customer_service_calls]] &lt;= 3, "2-3 Calls", IF(tbl_Customers[[#This Row],[number_customer_service_calls]] &lt;=5, "4-5 Calls", "6+ Calls")))</f>
        <v>2-3 Calls</v>
      </c>
      <c r="X455" t="str">
        <f>IF(tbl_Customers[[#This Row],[account_length]] &lt;= 50, "0-50", IF(tbl_Customers[[#This Row],[account_length]] &lt;=100, "51-100", IF(tbl_Customers[[#This Row],[account_length]] &lt;= 150, "101-150", "151+")))</f>
        <v>51-100</v>
      </c>
      <c r="Y455" t="str">
        <f>IF(tbl_Customers[[#This Row],[total_intl_charge]] &lt;= 3, "Low Charges", "High Charges")</f>
        <v>Low Charges</v>
      </c>
      <c r="Z455" t="str">
        <f>IF(tbl_Customers[[#This Row],[total_eve_calls]]&lt;=80,"Low Calls",
IF(tbl_Customers[[#This Row],[total_eve_calls]]&lt;=120,"Medium Calls","High Calls"))</f>
        <v>Medium Calls</v>
      </c>
      <c r="AA455" t="str">
        <f>IF(tbl_Customers[[#This Row],[total_eve_charge]]&lt;=15,"Low Charges",
IF(tbl_Customers[[#This Row],[total_eve_charge]]&lt;=20,"Medium Charges","High Charges"))</f>
        <v>High Charges</v>
      </c>
      <c r="AB4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55" t="str">
        <f>IF(tbl_Customers[[#This Row],[number_vmail_messages]] = 0, "No Usage", IF(tbl_Customers[[#This Row],[number_vmail_messages]] &lt;= 20, "Low Usage", IF(tbl_Customers[[#This Row],[number_vmail_messages]] &lt;= 40, "Medium Usgae", "High Usage")))</f>
        <v>No Usage</v>
      </c>
      <c r="AD455" t="str">
        <f>IF(tbl_Customers[[#This Row],[total_day_minutes]]&lt;=150,"Low Usage", IF(tbl_Customers[[#This Row],[total_day_minutes]]&lt;=200,"Medium Usage", IF(tbl_Customers[[#This Row],[total_day_minutes]]&lt;=250,"High Usage","Very High Usage")))</f>
        <v>Very High Usage</v>
      </c>
      <c r="AE455" t="str">
        <f>IF(tbl_Customers[[#This Row],[total_intl_calls]]&lt;=5,"Low Calls", IF(tbl_Customers[[#This Row],[total_intl_calls]]&lt;=10, "Medium Calls", "High Calls"))</f>
        <v>Medium Calls</v>
      </c>
      <c r="AF4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55" s="36" t="str">
        <f>IF(tbl_Customers[[#This Row],[Churn_Risk_Score]]&gt;=10,"High Risk", IF(tbl_Customers[[#This Row],[Churn_Risk_Score]]&gt;=5,"Medium Risk","Low Risk"))</f>
        <v>Medium Risk</v>
      </c>
    </row>
    <row r="456" spans="1:33" x14ac:dyDescent="0.35">
      <c r="A456">
        <v>455</v>
      </c>
      <c r="B456" t="s">
        <v>64</v>
      </c>
      <c r="C456">
        <v>95</v>
      </c>
      <c r="D456" t="s">
        <v>28</v>
      </c>
      <c r="E456" t="s">
        <v>23</v>
      </c>
      <c r="F456" t="s">
        <v>23</v>
      </c>
      <c r="G456">
        <v>41</v>
      </c>
      <c r="H456">
        <v>136.80000000000001</v>
      </c>
      <c r="I456">
        <v>91</v>
      </c>
      <c r="J456">
        <v>23.26</v>
      </c>
      <c r="K456">
        <v>200.8</v>
      </c>
      <c r="L456">
        <v>61</v>
      </c>
      <c r="M456">
        <v>17.07</v>
      </c>
      <c r="N456">
        <v>133.69999999999999</v>
      </c>
      <c r="O456">
        <v>67</v>
      </c>
      <c r="P456">
        <v>6.02</v>
      </c>
      <c r="Q456">
        <v>10.3</v>
      </c>
      <c r="R456">
        <v>9</v>
      </c>
      <c r="S456">
        <v>2.78</v>
      </c>
      <c r="T456">
        <v>5</v>
      </c>
      <c r="U456" t="s">
        <v>23</v>
      </c>
      <c r="V456">
        <f>IF(tbl_Customers[[#This Row],[churn]] = "yes", 1, 0)</f>
        <v>1</v>
      </c>
      <c r="W456" t="str">
        <f>IF(tbl_Customers[[#This Row],[number_customer_service_calls]] &lt;= 1, "0-1 Calls", IF(tbl_Customers[[#This Row],[number_customer_service_calls]] &lt;= 3, "2-3 Calls", IF(tbl_Customers[[#This Row],[number_customer_service_calls]] &lt;=5, "4-5 Calls", "6+ Calls")))</f>
        <v>4-5 Calls</v>
      </c>
      <c r="X456" t="str">
        <f>IF(tbl_Customers[[#This Row],[account_length]] &lt;= 50, "0-50", IF(tbl_Customers[[#This Row],[account_length]] &lt;=100, "51-100", IF(tbl_Customers[[#This Row],[account_length]] &lt;= 150, "101-150", "151+")))</f>
        <v>51-100</v>
      </c>
      <c r="Y456" t="str">
        <f>IF(tbl_Customers[[#This Row],[total_intl_charge]] &lt;= 3, "Low Charges", "High Charges")</f>
        <v>Low Charges</v>
      </c>
      <c r="Z456" t="str">
        <f>IF(tbl_Customers[[#This Row],[total_eve_calls]]&lt;=80,"Low Calls",
IF(tbl_Customers[[#This Row],[total_eve_calls]]&lt;=120,"Medium Calls","High Calls"))</f>
        <v>Low Calls</v>
      </c>
      <c r="AA456" t="str">
        <f>IF(tbl_Customers[[#This Row],[total_eve_charge]]&lt;=15,"Low Charges",
IF(tbl_Customers[[#This Row],[total_eve_charge]]&lt;=20,"Medium Charges","High Charges"))</f>
        <v>Medium Charges</v>
      </c>
      <c r="AB4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56" t="str">
        <f>IF(tbl_Customers[[#This Row],[number_vmail_messages]] = 0, "No Usage", IF(tbl_Customers[[#This Row],[number_vmail_messages]] &lt;= 20, "Low Usage", IF(tbl_Customers[[#This Row],[number_vmail_messages]] &lt;= 40, "Medium Usgae", "High Usage")))</f>
        <v>High Usage</v>
      </c>
      <c r="AD456" t="str">
        <f>IF(tbl_Customers[[#This Row],[total_day_minutes]]&lt;=150,"Low Usage", IF(tbl_Customers[[#This Row],[total_day_minutes]]&lt;=200,"Medium Usage", IF(tbl_Customers[[#This Row],[total_day_minutes]]&lt;=250,"High Usage","Very High Usage")))</f>
        <v>Low Usage</v>
      </c>
      <c r="AE456" t="str">
        <f>IF(tbl_Customers[[#This Row],[total_intl_calls]]&lt;=5,"Low Calls", IF(tbl_Customers[[#This Row],[total_intl_calls]]&lt;=10, "Medium Calls", "High Calls"))</f>
        <v>Medium Calls</v>
      </c>
      <c r="AF4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56" s="36" t="str">
        <f>IF(tbl_Customers[[#This Row],[Churn_Risk_Score]]&gt;=10,"High Risk", IF(tbl_Customers[[#This Row],[Churn_Risk_Score]]&gt;=5,"Medium Risk","Low Risk"))</f>
        <v>Medium Risk</v>
      </c>
    </row>
    <row r="457" spans="1:33" x14ac:dyDescent="0.35">
      <c r="A457">
        <v>456</v>
      </c>
      <c r="B457" t="s">
        <v>74</v>
      </c>
      <c r="C457">
        <v>31</v>
      </c>
      <c r="D457" t="s">
        <v>21</v>
      </c>
      <c r="E457" t="s">
        <v>22</v>
      </c>
      <c r="F457" t="s">
        <v>23</v>
      </c>
      <c r="G457">
        <v>31</v>
      </c>
      <c r="H457">
        <v>100.1</v>
      </c>
      <c r="I457">
        <v>54</v>
      </c>
      <c r="J457">
        <v>17.02</v>
      </c>
      <c r="K457">
        <v>246.3</v>
      </c>
      <c r="L457">
        <v>97</v>
      </c>
      <c r="M457">
        <v>20.94</v>
      </c>
      <c r="N457">
        <v>255</v>
      </c>
      <c r="O457">
        <v>131</v>
      </c>
      <c r="P457">
        <v>11.48</v>
      </c>
      <c r="Q457">
        <v>5.9</v>
      </c>
      <c r="R457">
        <v>3</v>
      </c>
      <c r="S457">
        <v>1.59</v>
      </c>
      <c r="T457">
        <v>0</v>
      </c>
      <c r="U457" t="s">
        <v>22</v>
      </c>
      <c r="V457">
        <f>IF(tbl_Customers[[#This Row],[churn]] = "yes", 1, 0)</f>
        <v>0</v>
      </c>
      <c r="W457" t="str">
        <f>IF(tbl_Customers[[#This Row],[number_customer_service_calls]] &lt;= 1, "0-1 Calls", IF(tbl_Customers[[#This Row],[number_customer_service_calls]] &lt;= 3, "2-3 Calls", IF(tbl_Customers[[#This Row],[number_customer_service_calls]] &lt;=5, "4-5 Calls", "6+ Calls")))</f>
        <v>0-1 Calls</v>
      </c>
      <c r="X457" t="str">
        <f>IF(tbl_Customers[[#This Row],[account_length]] &lt;= 50, "0-50", IF(tbl_Customers[[#This Row],[account_length]] &lt;=100, "51-100", IF(tbl_Customers[[#This Row],[account_length]] &lt;= 150, "101-150", "151+")))</f>
        <v>0-50</v>
      </c>
      <c r="Y457" t="str">
        <f>IF(tbl_Customers[[#This Row],[total_intl_charge]] &lt;= 3, "Low Charges", "High Charges")</f>
        <v>Low Charges</v>
      </c>
      <c r="Z457" t="str">
        <f>IF(tbl_Customers[[#This Row],[total_eve_calls]]&lt;=80,"Low Calls",
IF(tbl_Customers[[#This Row],[total_eve_calls]]&lt;=120,"Medium Calls","High Calls"))</f>
        <v>Medium Calls</v>
      </c>
      <c r="AA457" t="str">
        <f>IF(tbl_Customers[[#This Row],[total_eve_charge]]&lt;=15,"Low Charges",
IF(tbl_Customers[[#This Row],[total_eve_charge]]&lt;=20,"Medium Charges","High Charges"))</f>
        <v>High Charges</v>
      </c>
      <c r="AB4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57" t="str">
        <f>IF(tbl_Customers[[#This Row],[number_vmail_messages]] = 0, "No Usage", IF(tbl_Customers[[#This Row],[number_vmail_messages]] &lt;= 20, "Low Usage", IF(tbl_Customers[[#This Row],[number_vmail_messages]] &lt;= 40, "Medium Usgae", "High Usage")))</f>
        <v>Medium Usgae</v>
      </c>
      <c r="AD457" t="str">
        <f>IF(tbl_Customers[[#This Row],[total_day_minutes]]&lt;=150,"Low Usage", IF(tbl_Customers[[#This Row],[total_day_minutes]]&lt;=200,"Medium Usage", IF(tbl_Customers[[#This Row],[total_day_minutes]]&lt;=250,"High Usage","Very High Usage")))</f>
        <v>Low Usage</v>
      </c>
      <c r="AE457" t="str">
        <f>IF(tbl_Customers[[#This Row],[total_intl_calls]]&lt;=5,"Low Calls", IF(tbl_Customers[[#This Row],[total_intl_calls]]&lt;=10, "Medium Calls", "High Calls"))</f>
        <v>Low Calls</v>
      </c>
      <c r="AF4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57" s="36" t="str">
        <f>IF(tbl_Customers[[#This Row],[Churn_Risk_Score]]&gt;=10,"High Risk", IF(tbl_Customers[[#This Row],[Churn_Risk_Score]]&gt;=5,"Medium Risk","Low Risk"))</f>
        <v>Low Risk</v>
      </c>
    </row>
    <row r="458" spans="1:33" x14ac:dyDescent="0.35">
      <c r="A458">
        <v>457</v>
      </c>
      <c r="B458" t="s">
        <v>26</v>
      </c>
      <c r="C458">
        <v>121</v>
      </c>
      <c r="D458" t="s">
        <v>25</v>
      </c>
      <c r="E458" t="s">
        <v>22</v>
      </c>
      <c r="F458" t="s">
        <v>23</v>
      </c>
      <c r="G458">
        <v>31</v>
      </c>
      <c r="H458">
        <v>237.1</v>
      </c>
      <c r="I458">
        <v>63</v>
      </c>
      <c r="J458">
        <v>40.31</v>
      </c>
      <c r="K458">
        <v>205.6</v>
      </c>
      <c r="L458">
        <v>117</v>
      </c>
      <c r="M458">
        <v>17.48</v>
      </c>
      <c r="N458">
        <v>196.7</v>
      </c>
      <c r="O458">
        <v>85</v>
      </c>
      <c r="P458">
        <v>8.85</v>
      </c>
      <c r="Q458">
        <v>10.1</v>
      </c>
      <c r="R458">
        <v>5</v>
      </c>
      <c r="S458">
        <v>2.73</v>
      </c>
      <c r="T458">
        <v>4</v>
      </c>
      <c r="U458" t="s">
        <v>22</v>
      </c>
      <c r="V458">
        <f>IF(tbl_Customers[[#This Row],[churn]] = "yes", 1, 0)</f>
        <v>0</v>
      </c>
      <c r="W458" t="str">
        <f>IF(tbl_Customers[[#This Row],[number_customer_service_calls]] &lt;= 1, "0-1 Calls", IF(tbl_Customers[[#This Row],[number_customer_service_calls]] &lt;= 3, "2-3 Calls", IF(tbl_Customers[[#This Row],[number_customer_service_calls]] &lt;=5, "4-5 Calls", "6+ Calls")))</f>
        <v>4-5 Calls</v>
      </c>
      <c r="X458" t="str">
        <f>IF(tbl_Customers[[#This Row],[account_length]] &lt;= 50, "0-50", IF(tbl_Customers[[#This Row],[account_length]] &lt;=100, "51-100", IF(tbl_Customers[[#This Row],[account_length]] &lt;= 150, "101-150", "151+")))</f>
        <v>101-150</v>
      </c>
      <c r="Y458" t="str">
        <f>IF(tbl_Customers[[#This Row],[total_intl_charge]] &lt;= 3, "Low Charges", "High Charges")</f>
        <v>Low Charges</v>
      </c>
      <c r="Z458" t="str">
        <f>IF(tbl_Customers[[#This Row],[total_eve_calls]]&lt;=80,"Low Calls",
IF(tbl_Customers[[#This Row],[total_eve_calls]]&lt;=120,"Medium Calls","High Calls"))</f>
        <v>Medium Calls</v>
      </c>
      <c r="AA458" t="str">
        <f>IF(tbl_Customers[[#This Row],[total_eve_charge]]&lt;=15,"Low Charges",
IF(tbl_Customers[[#This Row],[total_eve_charge]]&lt;=20,"Medium Charges","High Charges"))</f>
        <v>Medium Charges</v>
      </c>
      <c r="AB4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58" t="str">
        <f>IF(tbl_Customers[[#This Row],[number_vmail_messages]] = 0, "No Usage", IF(tbl_Customers[[#This Row],[number_vmail_messages]] &lt;= 20, "Low Usage", IF(tbl_Customers[[#This Row],[number_vmail_messages]] &lt;= 40, "Medium Usgae", "High Usage")))</f>
        <v>Medium Usgae</v>
      </c>
      <c r="AD458" t="str">
        <f>IF(tbl_Customers[[#This Row],[total_day_minutes]]&lt;=150,"Low Usage", IF(tbl_Customers[[#This Row],[total_day_minutes]]&lt;=200,"Medium Usage", IF(tbl_Customers[[#This Row],[total_day_minutes]]&lt;=250,"High Usage","Very High Usage")))</f>
        <v>High Usage</v>
      </c>
      <c r="AE458" t="str">
        <f>IF(tbl_Customers[[#This Row],[total_intl_calls]]&lt;=5,"Low Calls", IF(tbl_Customers[[#This Row],[total_intl_calls]]&lt;=10, "Medium Calls", "High Calls"))</f>
        <v>Low Calls</v>
      </c>
      <c r="AF4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58" s="36" t="str">
        <f>IF(tbl_Customers[[#This Row],[Churn_Risk_Score]]&gt;=10,"High Risk", IF(tbl_Customers[[#This Row],[Churn_Risk_Score]]&gt;=5,"Medium Risk","Low Risk"))</f>
        <v>Low Risk</v>
      </c>
    </row>
    <row r="459" spans="1:33" x14ac:dyDescent="0.35">
      <c r="A459">
        <v>458</v>
      </c>
      <c r="B459" t="s">
        <v>48</v>
      </c>
      <c r="C459">
        <v>44</v>
      </c>
      <c r="D459" t="s">
        <v>28</v>
      </c>
      <c r="E459" t="s">
        <v>22</v>
      </c>
      <c r="F459" t="s">
        <v>22</v>
      </c>
      <c r="G459">
        <v>0</v>
      </c>
      <c r="H459">
        <v>288.10000000000002</v>
      </c>
      <c r="I459">
        <v>112</v>
      </c>
      <c r="J459">
        <v>48.98</v>
      </c>
      <c r="K459">
        <v>258</v>
      </c>
      <c r="L459">
        <v>92</v>
      </c>
      <c r="M459">
        <v>21.93</v>
      </c>
      <c r="N459">
        <v>192.4</v>
      </c>
      <c r="O459">
        <v>90</v>
      </c>
      <c r="P459">
        <v>8.66</v>
      </c>
      <c r="Q459">
        <v>10.199999999999999</v>
      </c>
      <c r="R459">
        <v>4</v>
      </c>
      <c r="S459">
        <v>2.75</v>
      </c>
      <c r="T459">
        <v>3</v>
      </c>
      <c r="U459" t="s">
        <v>23</v>
      </c>
      <c r="V459">
        <f>IF(tbl_Customers[[#This Row],[churn]] = "yes", 1, 0)</f>
        <v>1</v>
      </c>
      <c r="W459" t="str">
        <f>IF(tbl_Customers[[#This Row],[number_customer_service_calls]] &lt;= 1, "0-1 Calls", IF(tbl_Customers[[#This Row],[number_customer_service_calls]] &lt;= 3, "2-3 Calls", IF(tbl_Customers[[#This Row],[number_customer_service_calls]] &lt;=5, "4-5 Calls", "6+ Calls")))</f>
        <v>2-3 Calls</v>
      </c>
      <c r="X459" t="str">
        <f>IF(tbl_Customers[[#This Row],[account_length]] &lt;= 50, "0-50", IF(tbl_Customers[[#This Row],[account_length]] &lt;=100, "51-100", IF(tbl_Customers[[#This Row],[account_length]] &lt;= 150, "101-150", "151+")))</f>
        <v>0-50</v>
      </c>
      <c r="Y459" t="str">
        <f>IF(tbl_Customers[[#This Row],[total_intl_charge]] &lt;= 3, "Low Charges", "High Charges")</f>
        <v>Low Charges</v>
      </c>
      <c r="Z459" t="str">
        <f>IF(tbl_Customers[[#This Row],[total_eve_calls]]&lt;=80,"Low Calls",
IF(tbl_Customers[[#This Row],[total_eve_calls]]&lt;=120,"Medium Calls","High Calls"))</f>
        <v>Medium Calls</v>
      </c>
      <c r="AA459" t="str">
        <f>IF(tbl_Customers[[#This Row],[total_eve_charge]]&lt;=15,"Low Charges",
IF(tbl_Customers[[#This Row],[total_eve_charge]]&lt;=20,"Medium Charges","High Charges"))</f>
        <v>High Charges</v>
      </c>
      <c r="AB4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59" t="str">
        <f>IF(tbl_Customers[[#This Row],[number_vmail_messages]] = 0, "No Usage", IF(tbl_Customers[[#This Row],[number_vmail_messages]] &lt;= 20, "Low Usage", IF(tbl_Customers[[#This Row],[number_vmail_messages]] &lt;= 40, "Medium Usgae", "High Usage")))</f>
        <v>No Usage</v>
      </c>
      <c r="AD459" t="str">
        <f>IF(tbl_Customers[[#This Row],[total_day_minutes]]&lt;=150,"Low Usage", IF(tbl_Customers[[#This Row],[total_day_minutes]]&lt;=200,"Medium Usage", IF(tbl_Customers[[#This Row],[total_day_minutes]]&lt;=250,"High Usage","Very High Usage")))</f>
        <v>Very High Usage</v>
      </c>
      <c r="AE459" t="str">
        <f>IF(tbl_Customers[[#This Row],[total_intl_calls]]&lt;=5,"Low Calls", IF(tbl_Customers[[#This Row],[total_intl_calls]]&lt;=10, "Medium Calls", "High Calls"))</f>
        <v>Low Calls</v>
      </c>
      <c r="AF4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59" s="36" t="str">
        <f>IF(tbl_Customers[[#This Row],[Churn_Risk_Score]]&gt;=10,"High Risk", IF(tbl_Customers[[#This Row],[Churn_Risk_Score]]&gt;=5,"Medium Risk","Low Risk"))</f>
        <v>Medium Risk</v>
      </c>
    </row>
    <row r="460" spans="1:33" x14ac:dyDescent="0.35">
      <c r="A460">
        <v>459</v>
      </c>
      <c r="B460" t="s">
        <v>69</v>
      </c>
      <c r="C460">
        <v>74</v>
      </c>
      <c r="D460" t="s">
        <v>21</v>
      </c>
      <c r="E460" t="s">
        <v>22</v>
      </c>
      <c r="F460" t="s">
        <v>23</v>
      </c>
      <c r="G460">
        <v>25</v>
      </c>
      <c r="H460">
        <v>194.6</v>
      </c>
      <c r="I460">
        <v>84</v>
      </c>
      <c r="J460">
        <v>33.08</v>
      </c>
      <c r="K460">
        <v>119.9</v>
      </c>
      <c r="L460">
        <v>103</v>
      </c>
      <c r="M460">
        <v>10.19</v>
      </c>
      <c r="N460">
        <v>175.5</v>
      </c>
      <c r="O460">
        <v>75</v>
      </c>
      <c r="P460">
        <v>7.9</v>
      </c>
      <c r="Q460">
        <v>13.1</v>
      </c>
      <c r="R460">
        <v>2</v>
      </c>
      <c r="S460">
        <v>3.54</v>
      </c>
      <c r="T460">
        <v>2</v>
      </c>
      <c r="U460" t="s">
        <v>22</v>
      </c>
      <c r="V460">
        <f>IF(tbl_Customers[[#This Row],[churn]] = "yes", 1, 0)</f>
        <v>0</v>
      </c>
      <c r="W460" t="str">
        <f>IF(tbl_Customers[[#This Row],[number_customer_service_calls]] &lt;= 1, "0-1 Calls", IF(tbl_Customers[[#This Row],[number_customer_service_calls]] &lt;= 3, "2-3 Calls", IF(tbl_Customers[[#This Row],[number_customer_service_calls]] &lt;=5, "4-5 Calls", "6+ Calls")))</f>
        <v>2-3 Calls</v>
      </c>
      <c r="X460" t="str">
        <f>IF(tbl_Customers[[#This Row],[account_length]] &lt;= 50, "0-50", IF(tbl_Customers[[#This Row],[account_length]] &lt;=100, "51-100", IF(tbl_Customers[[#This Row],[account_length]] &lt;= 150, "101-150", "151+")))</f>
        <v>51-100</v>
      </c>
      <c r="Y460" t="str">
        <f>IF(tbl_Customers[[#This Row],[total_intl_charge]] &lt;= 3, "Low Charges", "High Charges")</f>
        <v>High Charges</v>
      </c>
      <c r="Z460" t="str">
        <f>IF(tbl_Customers[[#This Row],[total_eve_calls]]&lt;=80,"Low Calls",
IF(tbl_Customers[[#This Row],[total_eve_calls]]&lt;=120,"Medium Calls","High Calls"))</f>
        <v>Medium Calls</v>
      </c>
      <c r="AA460" t="str">
        <f>IF(tbl_Customers[[#This Row],[total_eve_charge]]&lt;=15,"Low Charges",
IF(tbl_Customers[[#This Row],[total_eve_charge]]&lt;=20,"Medium Charges","High Charges"))</f>
        <v>Low Charges</v>
      </c>
      <c r="AB4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60" t="str">
        <f>IF(tbl_Customers[[#This Row],[number_vmail_messages]] = 0, "No Usage", IF(tbl_Customers[[#This Row],[number_vmail_messages]] &lt;= 20, "Low Usage", IF(tbl_Customers[[#This Row],[number_vmail_messages]] &lt;= 40, "Medium Usgae", "High Usage")))</f>
        <v>Medium Usgae</v>
      </c>
      <c r="AD460" t="str">
        <f>IF(tbl_Customers[[#This Row],[total_day_minutes]]&lt;=150,"Low Usage", IF(tbl_Customers[[#This Row],[total_day_minutes]]&lt;=200,"Medium Usage", IF(tbl_Customers[[#This Row],[total_day_minutes]]&lt;=250,"High Usage","Very High Usage")))</f>
        <v>Medium Usage</v>
      </c>
      <c r="AE460" t="str">
        <f>IF(tbl_Customers[[#This Row],[total_intl_calls]]&lt;=5,"Low Calls", IF(tbl_Customers[[#This Row],[total_intl_calls]]&lt;=10, "Medium Calls", "High Calls"))</f>
        <v>Low Calls</v>
      </c>
      <c r="AF4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60" s="36" t="str">
        <f>IF(tbl_Customers[[#This Row],[Churn_Risk_Score]]&gt;=10,"High Risk", IF(tbl_Customers[[#This Row],[Churn_Risk_Score]]&gt;=5,"Medium Risk","Low Risk"))</f>
        <v>Low Risk</v>
      </c>
    </row>
    <row r="461" spans="1:33" x14ac:dyDescent="0.35">
      <c r="A461">
        <v>460</v>
      </c>
      <c r="B461" t="s">
        <v>39</v>
      </c>
      <c r="C461">
        <v>58</v>
      </c>
      <c r="D461" t="s">
        <v>25</v>
      </c>
      <c r="E461" t="s">
        <v>22</v>
      </c>
      <c r="F461" t="s">
        <v>23</v>
      </c>
      <c r="G461">
        <v>20</v>
      </c>
      <c r="H461">
        <v>194.5</v>
      </c>
      <c r="I461">
        <v>110</v>
      </c>
      <c r="J461">
        <v>33.07</v>
      </c>
      <c r="K461">
        <v>213.7</v>
      </c>
      <c r="L461">
        <v>89</v>
      </c>
      <c r="M461">
        <v>18.16</v>
      </c>
      <c r="N461">
        <v>236.6</v>
      </c>
      <c r="O461">
        <v>92</v>
      </c>
      <c r="P461">
        <v>10.65</v>
      </c>
      <c r="Q461">
        <v>9.5</v>
      </c>
      <c r="R461">
        <v>2</v>
      </c>
      <c r="S461">
        <v>2.57</v>
      </c>
      <c r="T461">
        <v>1</v>
      </c>
      <c r="U461" t="s">
        <v>22</v>
      </c>
      <c r="V461">
        <f>IF(tbl_Customers[[#This Row],[churn]] = "yes", 1, 0)</f>
        <v>0</v>
      </c>
      <c r="W461" t="str">
        <f>IF(tbl_Customers[[#This Row],[number_customer_service_calls]] &lt;= 1, "0-1 Calls", IF(tbl_Customers[[#This Row],[number_customer_service_calls]] &lt;= 3, "2-3 Calls", IF(tbl_Customers[[#This Row],[number_customer_service_calls]] &lt;=5, "4-5 Calls", "6+ Calls")))</f>
        <v>0-1 Calls</v>
      </c>
      <c r="X461" t="str">
        <f>IF(tbl_Customers[[#This Row],[account_length]] &lt;= 50, "0-50", IF(tbl_Customers[[#This Row],[account_length]] &lt;=100, "51-100", IF(tbl_Customers[[#This Row],[account_length]] &lt;= 150, "101-150", "151+")))</f>
        <v>51-100</v>
      </c>
      <c r="Y461" t="str">
        <f>IF(tbl_Customers[[#This Row],[total_intl_charge]] &lt;= 3, "Low Charges", "High Charges")</f>
        <v>Low Charges</v>
      </c>
      <c r="Z461" t="str">
        <f>IF(tbl_Customers[[#This Row],[total_eve_calls]]&lt;=80,"Low Calls",
IF(tbl_Customers[[#This Row],[total_eve_calls]]&lt;=120,"Medium Calls","High Calls"))</f>
        <v>Medium Calls</v>
      </c>
      <c r="AA461" t="str">
        <f>IF(tbl_Customers[[#This Row],[total_eve_charge]]&lt;=15,"Low Charges",
IF(tbl_Customers[[#This Row],[total_eve_charge]]&lt;=20,"Medium Charges","High Charges"))</f>
        <v>Medium Charges</v>
      </c>
      <c r="AB4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61" t="str">
        <f>IF(tbl_Customers[[#This Row],[number_vmail_messages]] = 0, "No Usage", IF(tbl_Customers[[#This Row],[number_vmail_messages]] &lt;= 20, "Low Usage", IF(tbl_Customers[[#This Row],[number_vmail_messages]] &lt;= 40, "Medium Usgae", "High Usage")))</f>
        <v>Low Usage</v>
      </c>
      <c r="AD461" t="str">
        <f>IF(tbl_Customers[[#This Row],[total_day_minutes]]&lt;=150,"Low Usage", IF(tbl_Customers[[#This Row],[total_day_minutes]]&lt;=200,"Medium Usage", IF(tbl_Customers[[#This Row],[total_day_minutes]]&lt;=250,"High Usage","Very High Usage")))</f>
        <v>Medium Usage</v>
      </c>
      <c r="AE461" t="str">
        <f>IF(tbl_Customers[[#This Row],[total_intl_calls]]&lt;=5,"Low Calls", IF(tbl_Customers[[#This Row],[total_intl_calls]]&lt;=10, "Medium Calls", "High Calls"))</f>
        <v>Low Calls</v>
      </c>
      <c r="AF4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61" s="36" t="str">
        <f>IF(tbl_Customers[[#This Row],[Churn_Risk_Score]]&gt;=10,"High Risk", IF(tbl_Customers[[#This Row],[Churn_Risk_Score]]&gt;=5,"Medium Risk","Low Risk"))</f>
        <v>Low Risk</v>
      </c>
    </row>
    <row r="462" spans="1:33" x14ac:dyDescent="0.35">
      <c r="A462">
        <v>461</v>
      </c>
      <c r="B462" t="s">
        <v>35</v>
      </c>
      <c r="C462">
        <v>74</v>
      </c>
      <c r="D462" t="s">
        <v>25</v>
      </c>
      <c r="E462" t="s">
        <v>22</v>
      </c>
      <c r="F462" t="s">
        <v>22</v>
      </c>
      <c r="G462">
        <v>0</v>
      </c>
      <c r="H462">
        <v>174.1</v>
      </c>
      <c r="I462">
        <v>96</v>
      </c>
      <c r="J462">
        <v>29.6</v>
      </c>
      <c r="K462">
        <v>251.1</v>
      </c>
      <c r="L462">
        <v>94</v>
      </c>
      <c r="M462">
        <v>21.34</v>
      </c>
      <c r="N462">
        <v>257.60000000000002</v>
      </c>
      <c r="O462">
        <v>123</v>
      </c>
      <c r="P462">
        <v>11.59</v>
      </c>
      <c r="Q462">
        <v>8.3000000000000007</v>
      </c>
      <c r="R462">
        <v>5</v>
      </c>
      <c r="S462">
        <v>2.2400000000000002</v>
      </c>
      <c r="T462">
        <v>2</v>
      </c>
      <c r="U462" t="s">
        <v>23</v>
      </c>
      <c r="V462">
        <f>IF(tbl_Customers[[#This Row],[churn]] = "yes", 1, 0)</f>
        <v>1</v>
      </c>
      <c r="W462" t="str">
        <f>IF(tbl_Customers[[#This Row],[number_customer_service_calls]] &lt;= 1, "0-1 Calls", IF(tbl_Customers[[#This Row],[number_customer_service_calls]] &lt;= 3, "2-3 Calls", IF(tbl_Customers[[#This Row],[number_customer_service_calls]] &lt;=5, "4-5 Calls", "6+ Calls")))</f>
        <v>2-3 Calls</v>
      </c>
      <c r="X462" t="str">
        <f>IF(tbl_Customers[[#This Row],[account_length]] &lt;= 50, "0-50", IF(tbl_Customers[[#This Row],[account_length]] &lt;=100, "51-100", IF(tbl_Customers[[#This Row],[account_length]] &lt;= 150, "101-150", "151+")))</f>
        <v>51-100</v>
      </c>
      <c r="Y462" t="str">
        <f>IF(tbl_Customers[[#This Row],[total_intl_charge]] &lt;= 3, "Low Charges", "High Charges")</f>
        <v>Low Charges</v>
      </c>
      <c r="Z462" t="str">
        <f>IF(tbl_Customers[[#This Row],[total_eve_calls]]&lt;=80,"Low Calls",
IF(tbl_Customers[[#This Row],[total_eve_calls]]&lt;=120,"Medium Calls","High Calls"))</f>
        <v>Medium Calls</v>
      </c>
      <c r="AA462" t="str">
        <f>IF(tbl_Customers[[#This Row],[total_eve_charge]]&lt;=15,"Low Charges",
IF(tbl_Customers[[#This Row],[total_eve_charge]]&lt;=20,"Medium Charges","High Charges"))</f>
        <v>High Charges</v>
      </c>
      <c r="AB4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62" t="str">
        <f>IF(tbl_Customers[[#This Row],[number_vmail_messages]] = 0, "No Usage", IF(tbl_Customers[[#This Row],[number_vmail_messages]] &lt;= 20, "Low Usage", IF(tbl_Customers[[#This Row],[number_vmail_messages]] &lt;= 40, "Medium Usgae", "High Usage")))</f>
        <v>No Usage</v>
      </c>
      <c r="AD462" t="str">
        <f>IF(tbl_Customers[[#This Row],[total_day_minutes]]&lt;=150,"Low Usage", IF(tbl_Customers[[#This Row],[total_day_minutes]]&lt;=200,"Medium Usage", IF(tbl_Customers[[#This Row],[total_day_minutes]]&lt;=250,"High Usage","Very High Usage")))</f>
        <v>Medium Usage</v>
      </c>
      <c r="AE462" t="str">
        <f>IF(tbl_Customers[[#This Row],[total_intl_calls]]&lt;=5,"Low Calls", IF(tbl_Customers[[#This Row],[total_intl_calls]]&lt;=10, "Medium Calls", "High Calls"))</f>
        <v>Low Calls</v>
      </c>
      <c r="AF4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62" s="36" t="str">
        <f>IF(tbl_Customers[[#This Row],[Churn_Risk_Score]]&gt;=10,"High Risk", IF(tbl_Customers[[#This Row],[Churn_Risk_Score]]&gt;=5,"Medium Risk","Low Risk"))</f>
        <v>Low Risk</v>
      </c>
    </row>
    <row r="463" spans="1:33" x14ac:dyDescent="0.35">
      <c r="A463">
        <v>462</v>
      </c>
      <c r="B463" t="s">
        <v>41</v>
      </c>
      <c r="C463">
        <v>125</v>
      </c>
      <c r="D463" t="s">
        <v>21</v>
      </c>
      <c r="E463" t="s">
        <v>22</v>
      </c>
      <c r="F463" t="s">
        <v>22</v>
      </c>
      <c r="G463">
        <v>0</v>
      </c>
      <c r="H463">
        <v>131.80000000000001</v>
      </c>
      <c r="I463">
        <v>97</v>
      </c>
      <c r="J463">
        <v>22.41</v>
      </c>
      <c r="K463">
        <v>136.69999999999999</v>
      </c>
      <c r="L463">
        <v>100</v>
      </c>
      <c r="M463">
        <v>11.62</v>
      </c>
      <c r="N463">
        <v>308.2</v>
      </c>
      <c r="O463">
        <v>119</v>
      </c>
      <c r="P463">
        <v>13.87</v>
      </c>
      <c r="Q463">
        <v>7.7</v>
      </c>
      <c r="R463">
        <v>6</v>
      </c>
      <c r="S463">
        <v>2.08</v>
      </c>
      <c r="T463">
        <v>2</v>
      </c>
      <c r="U463" t="s">
        <v>22</v>
      </c>
      <c r="V463">
        <f>IF(tbl_Customers[[#This Row],[churn]] = "yes", 1, 0)</f>
        <v>0</v>
      </c>
      <c r="W463" t="str">
        <f>IF(tbl_Customers[[#This Row],[number_customer_service_calls]] &lt;= 1, "0-1 Calls", IF(tbl_Customers[[#This Row],[number_customer_service_calls]] &lt;= 3, "2-3 Calls", IF(tbl_Customers[[#This Row],[number_customer_service_calls]] &lt;=5, "4-5 Calls", "6+ Calls")))</f>
        <v>2-3 Calls</v>
      </c>
      <c r="X463" t="str">
        <f>IF(tbl_Customers[[#This Row],[account_length]] &lt;= 50, "0-50", IF(tbl_Customers[[#This Row],[account_length]] &lt;=100, "51-100", IF(tbl_Customers[[#This Row],[account_length]] &lt;= 150, "101-150", "151+")))</f>
        <v>101-150</v>
      </c>
      <c r="Y463" t="str">
        <f>IF(tbl_Customers[[#This Row],[total_intl_charge]] &lt;= 3, "Low Charges", "High Charges")</f>
        <v>Low Charges</v>
      </c>
      <c r="Z463" t="str">
        <f>IF(tbl_Customers[[#This Row],[total_eve_calls]]&lt;=80,"Low Calls",
IF(tbl_Customers[[#This Row],[total_eve_calls]]&lt;=120,"Medium Calls","High Calls"))</f>
        <v>Medium Calls</v>
      </c>
      <c r="AA463" t="str">
        <f>IF(tbl_Customers[[#This Row],[total_eve_charge]]&lt;=15,"Low Charges",
IF(tbl_Customers[[#This Row],[total_eve_charge]]&lt;=20,"Medium Charges","High Charges"))</f>
        <v>Low Charges</v>
      </c>
      <c r="AB4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63" t="str">
        <f>IF(tbl_Customers[[#This Row],[number_vmail_messages]] = 0, "No Usage", IF(tbl_Customers[[#This Row],[number_vmail_messages]] &lt;= 20, "Low Usage", IF(tbl_Customers[[#This Row],[number_vmail_messages]] &lt;= 40, "Medium Usgae", "High Usage")))</f>
        <v>No Usage</v>
      </c>
      <c r="AD463" t="str">
        <f>IF(tbl_Customers[[#This Row],[total_day_minutes]]&lt;=150,"Low Usage", IF(tbl_Customers[[#This Row],[total_day_minutes]]&lt;=200,"Medium Usage", IF(tbl_Customers[[#This Row],[total_day_minutes]]&lt;=250,"High Usage","Very High Usage")))</f>
        <v>Low Usage</v>
      </c>
      <c r="AE463" t="str">
        <f>IF(tbl_Customers[[#This Row],[total_intl_calls]]&lt;=5,"Low Calls", IF(tbl_Customers[[#This Row],[total_intl_calls]]&lt;=10, "Medium Calls", "High Calls"))</f>
        <v>Medium Calls</v>
      </c>
      <c r="AF4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63" s="36" t="str">
        <f>IF(tbl_Customers[[#This Row],[Churn_Risk_Score]]&gt;=10,"High Risk", IF(tbl_Customers[[#This Row],[Churn_Risk_Score]]&gt;=5,"Medium Risk","Low Risk"))</f>
        <v>Low Risk</v>
      </c>
    </row>
    <row r="464" spans="1:33" x14ac:dyDescent="0.35">
      <c r="A464">
        <v>463</v>
      </c>
      <c r="B464" t="s">
        <v>64</v>
      </c>
      <c r="C464">
        <v>80</v>
      </c>
      <c r="D464" t="s">
        <v>21</v>
      </c>
      <c r="E464" t="s">
        <v>22</v>
      </c>
      <c r="F464" t="s">
        <v>22</v>
      </c>
      <c r="G464">
        <v>0</v>
      </c>
      <c r="H464">
        <v>160.6</v>
      </c>
      <c r="I464">
        <v>103</v>
      </c>
      <c r="J464">
        <v>27.3</v>
      </c>
      <c r="K464">
        <v>237</v>
      </c>
      <c r="L464">
        <v>109</v>
      </c>
      <c r="M464">
        <v>20.149999999999999</v>
      </c>
      <c r="N464">
        <v>245.1</v>
      </c>
      <c r="O464">
        <v>88</v>
      </c>
      <c r="P464">
        <v>11.03</v>
      </c>
      <c r="Q464">
        <v>10.7</v>
      </c>
      <c r="R464">
        <v>1</v>
      </c>
      <c r="S464">
        <v>2.89</v>
      </c>
      <c r="T464">
        <v>1</v>
      </c>
      <c r="U464" t="s">
        <v>22</v>
      </c>
      <c r="V464">
        <f>IF(tbl_Customers[[#This Row],[churn]] = "yes", 1, 0)</f>
        <v>0</v>
      </c>
      <c r="W464" t="str">
        <f>IF(tbl_Customers[[#This Row],[number_customer_service_calls]] &lt;= 1, "0-1 Calls", IF(tbl_Customers[[#This Row],[number_customer_service_calls]] &lt;= 3, "2-3 Calls", IF(tbl_Customers[[#This Row],[number_customer_service_calls]] &lt;=5, "4-5 Calls", "6+ Calls")))</f>
        <v>0-1 Calls</v>
      </c>
      <c r="X464" t="str">
        <f>IF(tbl_Customers[[#This Row],[account_length]] &lt;= 50, "0-50", IF(tbl_Customers[[#This Row],[account_length]] &lt;=100, "51-100", IF(tbl_Customers[[#This Row],[account_length]] &lt;= 150, "101-150", "151+")))</f>
        <v>51-100</v>
      </c>
      <c r="Y464" t="str">
        <f>IF(tbl_Customers[[#This Row],[total_intl_charge]] &lt;= 3, "Low Charges", "High Charges")</f>
        <v>Low Charges</v>
      </c>
      <c r="Z464" t="str">
        <f>IF(tbl_Customers[[#This Row],[total_eve_calls]]&lt;=80,"Low Calls",
IF(tbl_Customers[[#This Row],[total_eve_calls]]&lt;=120,"Medium Calls","High Calls"))</f>
        <v>Medium Calls</v>
      </c>
      <c r="AA464" t="str">
        <f>IF(tbl_Customers[[#This Row],[total_eve_charge]]&lt;=15,"Low Charges",
IF(tbl_Customers[[#This Row],[total_eve_charge]]&lt;=20,"Medium Charges","High Charges"))</f>
        <v>High Charges</v>
      </c>
      <c r="AB4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64" t="str">
        <f>IF(tbl_Customers[[#This Row],[number_vmail_messages]] = 0, "No Usage", IF(tbl_Customers[[#This Row],[number_vmail_messages]] &lt;= 20, "Low Usage", IF(tbl_Customers[[#This Row],[number_vmail_messages]] &lt;= 40, "Medium Usgae", "High Usage")))</f>
        <v>No Usage</v>
      </c>
      <c r="AD464" t="str">
        <f>IF(tbl_Customers[[#This Row],[total_day_minutes]]&lt;=150,"Low Usage", IF(tbl_Customers[[#This Row],[total_day_minutes]]&lt;=200,"Medium Usage", IF(tbl_Customers[[#This Row],[total_day_minutes]]&lt;=250,"High Usage","Very High Usage")))</f>
        <v>Medium Usage</v>
      </c>
      <c r="AE464" t="str">
        <f>IF(tbl_Customers[[#This Row],[total_intl_calls]]&lt;=5,"Low Calls", IF(tbl_Customers[[#This Row],[total_intl_calls]]&lt;=10, "Medium Calls", "High Calls"))</f>
        <v>Low Calls</v>
      </c>
      <c r="AF4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64" s="36" t="str">
        <f>IF(tbl_Customers[[#This Row],[Churn_Risk_Score]]&gt;=10,"High Risk", IF(tbl_Customers[[#This Row],[Churn_Risk_Score]]&gt;=5,"Medium Risk","Low Risk"))</f>
        <v>Low Risk</v>
      </c>
    </row>
    <row r="465" spans="1:33" x14ac:dyDescent="0.35">
      <c r="A465">
        <v>464</v>
      </c>
      <c r="B465" t="s">
        <v>44</v>
      </c>
      <c r="C465">
        <v>99</v>
      </c>
      <c r="D465" t="s">
        <v>25</v>
      </c>
      <c r="E465" t="s">
        <v>22</v>
      </c>
      <c r="F465" t="s">
        <v>23</v>
      </c>
      <c r="G465">
        <v>28</v>
      </c>
      <c r="H465">
        <v>200.7</v>
      </c>
      <c r="I465">
        <v>88</v>
      </c>
      <c r="J465">
        <v>34.119999999999997</v>
      </c>
      <c r="K465">
        <v>264.2</v>
      </c>
      <c r="L465">
        <v>116</v>
      </c>
      <c r="M465">
        <v>22.46</v>
      </c>
      <c r="N465">
        <v>172.7</v>
      </c>
      <c r="O465">
        <v>102</v>
      </c>
      <c r="P465">
        <v>7.77</v>
      </c>
      <c r="Q465">
        <v>9.1</v>
      </c>
      <c r="R465">
        <v>5</v>
      </c>
      <c r="S465">
        <v>2.46</v>
      </c>
      <c r="T465">
        <v>1</v>
      </c>
      <c r="U465" t="s">
        <v>22</v>
      </c>
      <c r="V465">
        <f>IF(tbl_Customers[[#This Row],[churn]] = "yes", 1, 0)</f>
        <v>0</v>
      </c>
      <c r="W465" t="str">
        <f>IF(tbl_Customers[[#This Row],[number_customer_service_calls]] &lt;= 1, "0-1 Calls", IF(tbl_Customers[[#This Row],[number_customer_service_calls]] &lt;= 3, "2-3 Calls", IF(tbl_Customers[[#This Row],[number_customer_service_calls]] &lt;=5, "4-5 Calls", "6+ Calls")))</f>
        <v>0-1 Calls</v>
      </c>
      <c r="X465" t="str">
        <f>IF(tbl_Customers[[#This Row],[account_length]] &lt;= 50, "0-50", IF(tbl_Customers[[#This Row],[account_length]] &lt;=100, "51-100", IF(tbl_Customers[[#This Row],[account_length]] &lt;= 150, "101-150", "151+")))</f>
        <v>51-100</v>
      </c>
      <c r="Y465" t="str">
        <f>IF(tbl_Customers[[#This Row],[total_intl_charge]] &lt;= 3, "Low Charges", "High Charges")</f>
        <v>Low Charges</v>
      </c>
      <c r="Z465" t="str">
        <f>IF(tbl_Customers[[#This Row],[total_eve_calls]]&lt;=80,"Low Calls",
IF(tbl_Customers[[#This Row],[total_eve_calls]]&lt;=120,"Medium Calls","High Calls"))</f>
        <v>Medium Calls</v>
      </c>
      <c r="AA465" t="str">
        <f>IF(tbl_Customers[[#This Row],[total_eve_charge]]&lt;=15,"Low Charges",
IF(tbl_Customers[[#This Row],[total_eve_charge]]&lt;=20,"Medium Charges","High Charges"))</f>
        <v>High Charges</v>
      </c>
      <c r="AB4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65" t="str">
        <f>IF(tbl_Customers[[#This Row],[number_vmail_messages]] = 0, "No Usage", IF(tbl_Customers[[#This Row],[number_vmail_messages]] &lt;= 20, "Low Usage", IF(tbl_Customers[[#This Row],[number_vmail_messages]] &lt;= 40, "Medium Usgae", "High Usage")))</f>
        <v>Medium Usgae</v>
      </c>
      <c r="AD465" t="str">
        <f>IF(tbl_Customers[[#This Row],[total_day_minutes]]&lt;=150,"Low Usage", IF(tbl_Customers[[#This Row],[total_day_minutes]]&lt;=200,"Medium Usage", IF(tbl_Customers[[#This Row],[total_day_minutes]]&lt;=250,"High Usage","Very High Usage")))</f>
        <v>High Usage</v>
      </c>
      <c r="AE465" t="str">
        <f>IF(tbl_Customers[[#This Row],[total_intl_calls]]&lt;=5,"Low Calls", IF(tbl_Customers[[#This Row],[total_intl_calls]]&lt;=10, "Medium Calls", "High Calls"))</f>
        <v>Low Calls</v>
      </c>
      <c r="AF4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65" s="36" t="str">
        <f>IF(tbl_Customers[[#This Row],[Churn_Risk_Score]]&gt;=10,"High Risk", IF(tbl_Customers[[#This Row],[Churn_Risk_Score]]&gt;=5,"Medium Risk","Low Risk"))</f>
        <v>Low Risk</v>
      </c>
    </row>
    <row r="466" spans="1:33" x14ac:dyDescent="0.35">
      <c r="A466">
        <v>465</v>
      </c>
      <c r="B466" t="s">
        <v>37</v>
      </c>
      <c r="C466">
        <v>99</v>
      </c>
      <c r="D466" t="s">
        <v>21</v>
      </c>
      <c r="E466" t="s">
        <v>22</v>
      </c>
      <c r="F466" t="s">
        <v>22</v>
      </c>
      <c r="G466">
        <v>0</v>
      </c>
      <c r="H466">
        <v>145.6</v>
      </c>
      <c r="I466">
        <v>106</v>
      </c>
      <c r="J466">
        <v>24.75</v>
      </c>
      <c r="K466">
        <v>98.3</v>
      </c>
      <c r="L466">
        <v>106</v>
      </c>
      <c r="M466">
        <v>8.36</v>
      </c>
      <c r="N466">
        <v>230.8</v>
      </c>
      <c r="O466">
        <v>83</v>
      </c>
      <c r="P466">
        <v>10.39</v>
      </c>
      <c r="Q466">
        <v>10.9</v>
      </c>
      <c r="R466">
        <v>5</v>
      </c>
      <c r="S466">
        <v>2.94</v>
      </c>
      <c r="T466">
        <v>1</v>
      </c>
      <c r="U466" t="s">
        <v>22</v>
      </c>
      <c r="V466">
        <f>IF(tbl_Customers[[#This Row],[churn]] = "yes", 1, 0)</f>
        <v>0</v>
      </c>
      <c r="W466" t="str">
        <f>IF(tbl_Customers[[#This Row],[number_customer_service_calls]] &lt;= 1, "0-1 Calls", IF(tbl_Customers[[#This Row],[number_customer_service_calls]] &lt;= 3, "2-3 Calls", IF(tbl_Customers[[#This Row],[number_customer_service_calls]] &lt;=5, "4-5 Calls", "6+ Calls")))</f>
        <v>0-1 Calls</v>
      </c>
      <c r="X466" t="str">
        <f>IF(tbl_Customers[[#This Row],[account_length]] &lt;= 50, "0-50", IF(tbl_Customers[[#This Row],[account_length]] &lt;=100, "51-100", IF(tbl_Customers[[#This Row],[account_length]] &lt;= 150, "101-150", "151+")))</f>
        <v>51-100</v>
      </c>
      <c r="Y466" t="str">
        <f>IF(tbl_Customers[[#This Row],[total_intl_charge]] &lt;= 3, "Low Charges", "High Charges")</f>
        <v>Low Charges</v>
      </c>
      <c r="Z466" t="str">
        <f>IF(tbl_Customers[[#This Row],[total_eve_calls]]&lt;=80,"Low Calls",
IF(tbl_Customers[[#This Row],[total_eve_calls]]&lt;=120,"Medium Calls","High Calls"))</f>
        <v>Medium Calls</v>
      </c>
      <c r="AA466" t="str">
        <f>IF(tbl_Customers[[#This Row],[total_eve_charge]]&lt;=15,"Low Charges",
IF(tbl_Customers[[#This Row],[total_eve_charge]]&lt;=20,"Medium Charges","High Charges"))</f>
        <v>Low Charges</v>
      </c>
      <c r="AB4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66" t="str">
        <f>IF(tbl_Customers[[#This Row],[number_vmail_messages]] = 0, "No Usage", IF(tbl_Customers[[#This Row],[number_vmail_messages]] &lt;= 20, "Low Usage", IF(tbl_Customers[[#This Row],[number_vmail_messages]] &lt;= 40, "Medium Usgae", "High Usage")))</f>
        <v>No Usage</v>
      </c>
      <c r="AD466" t="str">
        <f>IF(tbl_Customers[[#This Row],[total_day_minutes]]&lt;=150,"Low Usage", IF(tbl_Customers[[#This Row],[total_day_minutes]]&lt;=200,"Medium Usage", IF(tbl_Customers[[#This Row],[total_day_minutes]]&lt;=250,"High Usage","Very High Usage")))</f>
        <v>Low Usage</v>
      </c>
      <c r="AE466" t="str">
        <f>IF(tbl_Customers[[#This Row],[total_intl_calls]]&lt;=5,"Low Calls", IF(tbl_Customers[[#This Row],[total_intl_calls]]&lt;=10, "Medium Calls", "High Calls"))</f>
        <v>Low Calls</v>
      </c>
      <c r="AF4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66" s="36" t="str">
        <f>IF(tbl_Customers[[#This Row],[Churn_Risk_Score]]&gt;=10,"High Risk", IF(tbl_Customers[[#This Row],[Churn_Risk_Score]]&gt;=5,"Medium Risk","Low Risk"))</f>
        <v>Low Risk</v>
      </c>
    </row>
    <row r="467" spans="1:33" x14ac:dyDescent="0.35">
      <c r="A467">
        <v>466</v>
      </c>
      <c r="B467" t="s">
        <v>74</v>
      </c>
      <c r="C467">
        <v>66</v>
      </c>
      <c r="D467" t="s">
        <v>21</v>
      </c>
      <c r="E467" t="s">
        <v>22</v>
      </c>
      <c r="F467" t="s">
        <v>23</v>
      </c>
      <c r="G467">
        <v>29</v>
      </c>
      <c r="H467">
        <v>229.4</v>
      </c>
      <c r="I467">
        <v>104</v>
      </c>
      <c r="J467">
        <v>39</v>
      </c>
      <c r="K467">
        <v>257.39999999999998</v>
      </c>
      <c r="L467">
        <v>84</v>
      </c>
      <c r="M467">
        <v>21.88</v>
      </c>
      <c r="N467">
        <v>231.5</v>
      </c>
      <c r="O467">
        <v>119</v>
      </c>
      <c r="P467">
        <v>10.42</v>
      </c>
      <c r="Q467">
        <v>8</v>
      </c>
      <c r="R467">
        <v>1</v>
      </c>
      <c r="S467">
        <v>2.16</v>
      </c>
      <c r="T467">
        <v>2</v>
      </c>
      <c r="U467" t="s">
        <v>22</v>
      </c>
      <c r="V467">
        <f>IF(tbl_Customers[[#This Row],[churn]] = "yes", 1, 0)</f>
        <v>0</v>
      </c>
      <c r="W467" t="str">
        <f>IF(tbl_Customers[[#This Row],[number_customer_service_calls]] &lt;= 1, "0-1 Calls", IF(tbl_Customers[[#This Row],[number_customer_service_calls]] &lt;= 3, "2-3 Calls", IF(tbl_Customers[[#This Row],[number_customer_service_calls]] &lt;=5, "4-5 Calls", "6+ Calls")))</f>
        <v>2-3 Calls</v>
      </c>
      <c r="X467" t="str">
        <f>IF(tbl_Customers[[#This Row],[account_length]] &lt;= 50, "0-50", IF(tbl_Customers[[#This Row],[account_length]] &lt;=100, "51-100", IF(tbl_Customers[[#This Row],[account_length]] &lt;= 150, "101-150", "151+")))</f>
        <v>51-100</v>
      </c>
      <c r="Y467" t="str">
        <f>IF(tbl_Customers[[#This Row],[total_intl_charge]] &lt;= 3, "Low Charges", "High Charges")</f>
        <v>Low Charges</v>
      </c>
      <c r="Z467" t="str">
        <f>IF(tbl_Customers[[#This Row],[total_eve_calls]]&lt;=80,"Low Calls",
IF(tbl_Customers[[#This Row],[total_eve_calls]]&lt;=120,"Medium Calls","High Calls"))</f>
        <v>Medium Calls</v>
      </c>
      <c r="AA467" t="str">
        <f>IF(tbl_Customers[[#This Row],[total_eve_charge]]&lt;=15,"Low Charges",
IF(tbl_Customers[[#This Row],[total_eve_charge]]&lt;=20,"Medium Charges","High Charges"))</f>
        <v>High Charges</v>
      </c>
      <c r="AB4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67" t="str">
        <f>IF(tbl_Customers[[#This Row],[number_vmail_messages]] = 0, "No Usage", IF(tbl_Customers[[#This Row],[number_vmail_messages]] &lt;= 20, "Low Usage", IF(tbl_Customers[[#This Row],[number_vmail_messages]] &lt;= 40, "Medium Usgae", "High Usage")))</f>
        <v>Medium Usgae</v>
      </c>
      <c r="AD467" t="str">
        <f>IF(tbl_Customers[[#This Row],[total_day_minutes]]&lt;=150,"Low Usage", IF(tbl_Customers[[#This Row],[total_day_minutes]]&lt;=200,"Medium Usage", IF(tbl_Customers[[#This Row],[total_day_minutes]]&lt;=250,"High Usage","Very High Usage")))</f>
        <v>High Usage</v>
      </c>
      <c r="AE467" t="str">
        <f>IF(tbl_Customers[[#This Row],[total_intl_calls]]&lt;=5,"Low Calls", IF(tbl_Customers[[#This Row],[total_intl_calls]]&lt;=10, "Medium Calls", "High Calls"))</f>
        <v>Low Calls</v>
      </c>
      <c r="AF4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67" s="36" t="str">
        <f>IF(tbl_Customers[[#This Row],[Churn_Risk_Score]]&gt;=10,"High Risk", IF(tbl_Customers[[#This Row],[Churn_Risk_Score]]&gt;=5,"Medium Risk","Low Risk"))</f>
        <v>Low Risk</v>
      </c>
    </row>
    <row r="468" spans="1:33" x14ac:dyDescent="0.35">
      <c r="A468">
        <v>467</v>
      </c>
      <c r="B468" t="s">
        <v>66</v>
      </c>
      <c r="C468">
        <v>97</v>
      </c>
      <c r="D468" t="s">
        <v>28</v>
      </c>
      <c r="E468" t="s">
        <v>22</v>
      </c>
      <c r="F468" t="s">
        <v>22</v>
      </c>
      <c r="G468">
        <v>0</v>
      </c>
      <c r="H468">
        <v>211</v>
      </c>
      <c r="I468">
        <v>76</v>
      </c>
      <c r="J468">
        <v>35.869999999999997</v>
      </c>
      <c r="K468">
        <v>189</v>
      </c>
      <c r="L468">
        <v>100</v>
      </c>
      <c r="M468">
        <v>16.07</v>
      </c>
      <c r="N468">
        <v>123</v>
      </c>
      <c r="O468">
        <v>102</v>
      </c>
      <c r="P468">
        <v>5.54</v>
      </c>
      <c r="Q468">
        <v>4.7</v>
      </c>
      <c r="R468">
        <v>4</v>
      </c>
      <c r="S468">
        <v>1.27</v>
      </c>
      <c r="T468">
        <v>3</v>
      </c>
      <c r="U468" t="s">
        <v>22</v>
      </c>
      <c r="V468">
        <f>IF(tbl_Customers[[#This Row],[churn]] = "yes", 1, 0)</f>
        <v>0</v>
      </c>
      <c r="W468" t="str">
        <f>IF(tbl_Customers[[#This Row],[number_customer_service_calls]] &lt;= 1, "0-1 Calls", IF(tbl_Customers[[#This Row],[number_customer_service_calls]] &lt;= 3, "2-3 Calls", IF(tbl_Customers[[#This Row],[number_customer_service_calls]] &lt;=5, "4-5 Calls", "6+ Calls")))</f>
        <v>2-3 Calls</v>
      </c>
      <c r="X468" t="str">
        <f>IF(tbl_Customers[[#This Row],[account_length]] &lt;= 50, "0-50", IF(tbl_Customers[[#This Row],[account_length]] &lt;=100, "51-100", IF(tbl_Customers[[#This Row],[account_length]] &lt;= 150, "101-150", "151+")))</f>
        <v>51-100</v>
      </c>
      <c r="Y468" t="str">
        <f>IF(tbl_Customers[[#This Row],[total_intl_charge]] &lt;= 3, "Low Charges", "High Charges")</f>
        <v>Low Charges</v>
      </c>
      <c r="Z468" t="str">
        <f>IF(tbl_Customers[[#This Row],[total_eve_calls]]&lt;=80,"Low Calls",
IF(tbl_Customers[[#This Row],[total_eve_calls]]&lt;=120,"Medium Calls","High Calls"))</f>
        <v>Medium Calls</v>
      </c>
      <c r="AA468" t="str">
        <f>IF(tbl_Customers[[#This Row],[total_eve_charge]]&lt;=15,"Low Charges",
IF(tbl_Customers[[#This Row],[total_eve_charge]]&lt;=20,"Medium Charges","High Charges"))</f>
        <v>Medium Charges</v>
      </c>
      <c r="AB4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68" t="str">
        <f>IF(tbl_Customers[[#This Row],[number_vmail_messages]] = 0, "No Usage", IF(tbl_Customers[[#This Row],[number_vmail_messages]] &lt;= 20, "Low Usage", IF(tbl_Customers[[#This Row],[number_vmail_messages]] &lt;= 40, "Medium Usgae", "High Usage")))</f>
        <v>No Usage</v>
      </c>
      <c r="AD468" t="str">
        <f>IF(tbl_Customers[[#This Row],[total_day_minutes]]&lt;=150,"Low Usage", IF(tbl_Customers[[#This Row],[total_day_minutes]]&lt;=200,"Medium Usage", IF(tbl_Customers[[#This Row],[total_day_minutes]]&lt;=250,"High Usage","Very High Usage")))</f>
        <v>High Usage</v>
      </c>
      <c r="AE468" t="str">
        <f>IF(tbl_Customers[[#This Row],[total_intl_calls]]&lt;=5,"Low Calls", IF(tbl_Customers[[#This Row],[total_intl_calls]]&lt;=10, "Medium Calls", "High Calls"))</f>
        <v>Low Calls</v>
      </c>
      <c r="AF4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68" s="36" t="str">
        <f>IF(tbl_Customers[[#This Row],[Churn_Risk_Score]]&gt;=10,"High Risk", IF(tbl_Customers[[#This Row],[Churn_Risk_Score]]&gt;=5,"Medium Risk","Low Risk"))</f>
        <v>Low Risk</v>
      </c>
    </row>
    <row r="469" spans="1:33" x14ac:dyDescent="0.35">
      <c r="A469">
        <v>468</v>
      </c>
      <c r="B469" t="s">
        <v>42</v>
      </c>
      <c r="C469">
        <v>75</v>
      </c>
      <c r="D469" t="s">
        <v>28</v>
      </c>
      <c r="E469" t="s">
        <v>22</v>
      </c>
      <c r="F469" t="s">
        <v>23</v>
      </c>
      <c r="G469">
        <v>37</v>
      </c>
      <c r="H469">
        <v>121.5</v>
      </c>
      <c r="I469">
        <v>97</v>
      </c>
      <c r="J469">
        <v>20.66</v>
      </c>
      <c r="K469">
        <v>271.39999999999998</v>
      </c>
      <c r="L469">
        <v>110</v>
      </c>
      <c r="M469">
        <v>23.07</v>
      </c>
      <c r="N469">
        <v>248.7</v>
      </c>
      <c r="O469">
        <v>97</v>
      </c>
      <c r="P469">
        <v>11.19</v>
      </c>
      <c r="Q469">
        <v>11.3</v>
      </c>
      <c r="R469">
        <v>5</v>
      </c>
      <c r="S469">
        <v>3.05</v>
      </c>
      <c r="T469">
        <v>2</v>
      </c>
      <c r="U469" t="s">
        <v>22</v>
      </c>
      <c r="V469">
        <f>IF(tbl_Customers[[#This Row],[churn]] = "yes", 1, 0)</f>
        <v>0</v>
      </c>
      <c r="W469" t="str">
        <f>IF(tbl_Customers[[#This Row],[number_customer_service_calls]] &lt;= 1, "0-1 Calls", IF(tbl_Customers[[#This Row],[number_customer_service_calls]] &lt;= 3, "2-3 Calls", IF(tbl_Customers[[#This Row],[number_customer_service_calls]] &lt;=5, "4-5 Calls", "6+ Calls")))</f>
        <v>2-3 Calls</v>
      </c>
      <c r="X469" t="str">
        <f>IF(tbl_Customers[[#This Row],[account_length]] &lt;= 50, "0-50", IF(tbl_Customers[[#This Row],[account_length]] &lt;=100, "51-100", IF(tbl_Customers[[#This Row],[account_length]] &lt;= 150, "101-150", "151+")))</f>
        <v>51-100</v>
      </c>
      <c r="Y469" t="str">
        <f>IF(tbl_Customers[[#This Row],[total_intl_charge]] &lt;= 3, "Low Charges", "High Charges")</f>
        <v>High Charges</v>
      </c>
      <c r="Z469" t="str">
        <f>IF(tbl_Customers[[#This Row],[total_eve_calls]]&lt;=80,"Low Calls",
IF(tbl_Customers[[#This Row],[total_eve_calls]]&lt;=120,"Medium Calls","High Calls"))</f>
        <v>Medium Calls</v>
      </c>
      <c r="AA469" t="str">
        <f>IF(tbl_Customers[[#This Row],[total_eve_charge]]&lt;=15,"Low Charges",
IF(tbl_Customers[[#This Row],[total_eve_charge]]&lt;=20,"Medium Charges","High Charges"))</f>
        <v>High Charges</v>
      </c>
      <c r="AB4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69" t="str">
        <f>IF(tbl_Customers[[#This Row],[number_vmail_messages]] = 0, "No Usage", IF(tbl_Customers[[#This Row],[number_vmail_messages]] &lt;= 20, "Low Usage", IF(tbl_Customers[[#This Row],[number_vmail_messages]] &lt;= 40, "Medium Usgae", "High Usage")))</f>
        <v>Medium Usgae</v>
      </c>
      <c r="AD469" t="str">
        <f>IF(tbl_Customers[[#This Row],[total_day_minutes]]&lt;=150,"Low Usage", IF(tbl_Customers[[#This Row],[total_day_minutes]]&lt;=200,"Medium Usage", IF(tbl_Customers[[#This Row],[total_day_minutes]]&lt;=250,"High Usage","Very High Usage")))</f>
        <v>Low Usage</v>
      </c>
      <c r="AE469" t="str">
        <f>IF(tbl_Customers[[#This Row],[total_intl_calls]]&lt;=5,"Low Calls", IF(tbl_Customers[[#This Row],[total_intl_calls]]&lt;=10, "Medium Calls", "High Calls"))</f>
        <v>Low Calls</v>
      </c>
      <c r="AF4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69" s="36" t="str">
        <f>IF(tbl_Customers[[#This Row],[Churn_Risk_Score]]&gt;=10,"High Risk", IF(tbl_Customers[[#This Row],[Churn_Risk_Score]]&gt;=5,"Medium Risk","Low Risk"))</f>
        <v>Low Risk</v>
      </c>
    </row>
    <row r="470" spans="1:33" x14ac:dyDescent="0.35">
      <c r="A470">
        <v>469</v>
      </c>
      <c r="B470" t="s">
        <v>49</v>
      </c>
      <c r="C470">
        <v>85</v>
      </c>
      <c r="D470" t="s">
        <v>28</v>
      </c>
      <c r="E470" t="s">
        <v>23</v>
      </c>
      <c r="F470" t="s">
        <v>22</v>
      </c>
      <c r="G470">
        <v>0</v>
      </c>
      <c r="H470">
        <v>216</v>
      </c>
      <c r="I470">
        <v>73</v>
      </c>
      <c r="J470">
        <v>36.72</v>
      </c>
      <c r="K470">
        <v>188.2</v>
      </c>
      <c r="L470">
        <v>117</v>
      </c>
      <c r="M470">
        <v>16</v>
      </c>
      <c r="N470">
        <v>147.1</v>
      </c>
      <c r="O470">
        <v>98</v>
      </c>
      <c r="P470">
        <v>6.62</v>
      </c>
      <c r="Q470">
        <v>3.6</v>
      </c>
      <c r="R470">
        <v>7</v>
      </c>
      <c r="S470">
        <v>0.97</v>
      </c>
      <c r="T470">
        <v>2</v>
      </c>
      <c r="U470" t="s">
        <v>22</v>
      </c>
      <c r="V470">
        <f>IF(tbl_Customers[[#This Row],[churn]] = "yes", 1, 0)</f>
        <v>0</v>
      </c>
      <c r="W470" t="str">
        <f>IF(tbl_Customers[[#This Row],[number_customer_service_calls]] &lt;= 1, "0-1 Calls", IF(tbl_Customers[[#This Row],[number_customer_service_calls]] &lt;= 3, "2-3 Calls", IF(tbl_Customers[[#This Row],[number_customer_service_calls]] &lt;=5, "4-5 Calls", "6+ Calls")))</f>
        <v>2-3 Calls</v>
      </c>
      <c r="X470" t="str">
        <f>IF(tbl_Customers[[#This Row],[account_length]] &lt;= 50, "0-50", IF(tbl_Customers[[#This Row],[account_length]] &lt;=100, "51-100", IF(tbl_Customers[[#This Row],[account_length]] &lt;= 150, "101-150", "151+")))</f>
        <v>51-100</v>
      </c>
      <c r="Y470" t="str">
        <f>IF(tbl_Customers[[#This Row],[total_intl_charge]] &lt;= 3, "Low Charges", "High Charges")</f>
        <v>Low Charges</v>
      </c>
      <c r="Z470" t="str">
        <f>IF(tbl_Customers[[#This Row],[total_eve_calls]]&lt;=80,"Low Calls",
IF(tbl_Customers[[#This Row],[total_eve_calls]]&lt;=120,"Medium Calls","High Calls"))</f>
        <v>Medium Calls</v>
      </c>
      <c r="AA470" t="str">
        <f>IF(tbl_Customers[[#This Row],[total_eve_charge]]&lt;=15,"Low Charges",
IF(tbl_Customers[[#This Row],[total_eve_charge]]&lt;=20,"Medium Charges","High Charges"))</f>
        <v>Medium Charges</v>
      </c>
      <c r="AB4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70" t="str">
        <f>IF(tbl_Customers[[#This Row],[number_vmail_messages]] = 0, "No Usage", IF(tbl_Customers[[#This Row],[number_vmail_messages]] &lt;= 20, "Low Usage", IF(tbl_Customers[[#This Row],[number_vmail_messages]] &lt;= 40, "Medium Usgae", "High Usage")))</f>
        <v>No Usage</v>
      </c>
      <c r="AD470" t="str">
        <f>IF(tbl_Customers[[#This Row],[total_day_minutes]]&lt;=150,"Low Usage", IF(tbl_Customers[[#This Row],[total_day_minutes]]&lt;=200,"Medium Usage", IF(tbl_Customers[[#This Row],[total_day_minutes]]&lt;=250,"High Usage","Very High Usage")))</f>
        <v>High Usage</v>
      </c>
      <c r="AE470" t="str">
        <f>IF(tbl_Customers[[#This Row],[total_intl_calls]]&lt;=5,"Low Calls", IF(tbl_Customers[[#This Row],[total_intl_calls]]&lt;=10, "Medium Calls", "High Calls"))</f>
        <v>Medium Calls</v>
      </c>
      <c r="AF4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70" s="36" t="str">
        <f>IF(tbl_Customers[[#This Row],[Churn_Risk_Score]]&gt;=10,"High Risk", IF(tbl_Customers[[#This Row],[Churn_Risk_Score]]&gt;=5,"Medium Risk","Low Risk"))</f>
        <v>Low Risk</v>
      </c>
    </row>
    <row r="471" spans="1:33" x14ac:dyDescent="0.35">
      <c r="A471">
        <v>470</v>
      </c>
      <c r="B471" t="s">
        <v>32</v>
      </c>
      <c r="C471">
        <v>108</v>
      </c>
      <c r="D471" t="s">
        <v>28</v>
      </c>
      <c r="E471" t="s">
        <v>22</v>
      </c>
      <c r="F471" t="s">
        <v>22</v>
      </c>
      <c r="G471">
        <v>0</v>
      </c>
      <c r="H471">
        <v>293</v>
      </c>
      <c r="I471">
        <v>88</v>
      </c>
      <c r="J471">
        <v>49.81</v>
      </c>
      <c r="K471">
        <v>160.6</v>
      </c>
      <c r="L471">
        <v>101</v>
      </c>
      <c r="M471">
        <v>13.65</v>
      </c>
      <c r="N471">
        <v>143.9</v>
      </c>
      <c r="O471">
        <v>87</v>
      </c>
      <c r="P471">
        <v>6.48</v>
      </c>
      <c r="Q471">
        <v>10</v>
      </c>
      <c r="R471">
        <v>6</v>
      </c>
      <c r="S471">
        <v>2.7</v>
      </c>
      <c r="T471">
        <v>2</v>
      </c>
      <c r="U471" t="s">
        <v>22</v>
      </c>
      <c r="V471">
        <f>IF(tbl_Customers[[#This Row],[churn]] = "yes", 1, 0)</f>
        <v>0</v>
      </c>
      <c r="W471" t="str">
        <f>IF(tbl_Customers[[#This Row],[number_customer_service_calls]] &lt;= 1, "0-1 Calls", IF(tbl_Customers[[#This Row],[number_customer_service_calls]] &lt;= 3, "2-3 Calls", IF(tbl_Customers[[#This Row],[number_customer_service_calls]] &lt;=5, "4-5 Calls", "6+ Calls")))</f>
        <v>2-3 Calls</v>
      </c>
      <c r="X471" t="str">
        <f>IF(tbl_Customers[[#This Row],[account_length]] &lt;= 50, "0-50", IF(tbl_Customers[[#This Row],[account_length]] &lt;=100, "51-100", IF(tbl_Customers[[#This Row],[account_length]] &lt;= 150, "101-150", "151+")))</f>
        <v>101-150</v>
      </c>
      <c r="Y471" t="str">
        <f>IF(tbl_Customers[[#This Row],[total_intl_charge]] &lt;= 3, "Low Charges", "High Charges")</f>
        <v>Low Charges</v>
      </c>
      <c r="Z471" t="str">
        <f>IF(tbl_Customers[[#This Row],[total_eve_calls]]&lt;=80,"Low Calls",
IF(tbl_Customers[[#This Row],[total_eve_calls]]&lt;=120,"Medium Calls","High Calls"))</f>
        <v>Medium Calls</v>
      </c>
      <c r="AA471" t="str">
        <f>IF(tbl_Customers[[#This Row],[total_eve_charge]]&lt;=15,"Low Charges",
IF(tbl_Customers[[#This Row],[total_eve_charge]]&lt;=20,"Medium Charges","High Charges"))</f>
        <v>Low Charges</v>
      </c>
      <c r="AB4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71" t="str">
        <f>IF(tbl_Customers[[#This Row],[number_vmail_messages]] = 0, "No Usage", IF(tbl_Customers[[#This Row],[number_vmail_messages]] &lt;= 20, "Low Usage", IF(tbl_Customers[[#This Row],[number_vmail_messages]] &lt;= 40, "Medium Usgae", "High Usage")))</f>
        <v>No Usage</v>
      </c>
      <c r="AD471" t="str">
        <f>IF(tbl_Customers[[#This Row],[total_day_minutes]]&lt;=150,"Low Usage", IF(tbl_Customers[[#This Row],[total_day_minutes]]&lt;=200,"Medium Usage", IF(tbl_Customers[[#This Row],[total_day_minutes]]&lt;=250,"High Usage","Very High Usage")))</f>
        <v>Very High Usage</v>
      </c>
      <c r="AE471" t="str">
        <f>IF(tbl_Customers[[#This Row],[total_intl_calls]]&lt;=5,"Low Calls", IF(tbl_Customers[[#This Row],[total_intl_calls]]&lt;=10, "Medium Calls", "High Calls"))</f>
        <v>Medium Calls</v>
      </c>
      <c r="AF4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71" s="36" t="str">
        <f>IF(tbl_Customers[[#This Row],[Churn_Risk_Score]]&gt;=10,"High Risk", IF(tbl_Customers[[#This Row],[Churn_Risk_Score]]&gt;=5,"Medium Risk","Low Risk"))</f>
        <v>Medium Risk</v>
      </c>
    </row>
    <row r="472" spans="1:33" x14ac:dyDescent="0.35">
      <c r="A472">
        <v>471</v>
      </c>
      <c r="B472" t="s">
        <v>54</v>
      </c>
      <c r="C472">
        <v>51</v>
      </c>
      <c r="D472" t="s">
        <v>28</v>
      </c>
      <c r="E472" t="s">
        <v>22</v>
      </c>
      <c r="F472" t="s">
        <v>22</v>
      </c>
      <c r="G472">
        <v>0</v>
      </c>
      <c r="H472">
        <v>181.5</v>
      </c>
      <c r="I472">
        <v>108</v>
      </c>
      <c r="J472">
        <v>30.86</v>
      </c>
      <c r="K472">
        <v>196.9</v>
      </c>
      <c r="L472">
        <v>87</v>
      </c>
      <c r="M472">
        <v>16.739999999999998</v>
      </c>
      <c r="N472">
        <v>187.2</v>
      </c>
      <c r="O472">
        <v>119</v>
      </c>
      <c r="P472">
        <v>8.42</v>
      </c>
      <c r="Q472">
        <v>10.3</v>
      </c>
      <c r="R472">
        <v>2</v>
      </c>
      <c r="S472">
        <v>2.78</v>
      </c>
      <c r="T472">
        <v>1</v>
      </c>
      <c r="U472" t="s">
        <v>22</v>
      </c>
      <c r="V472">
        <f>IF(tbl_Customers[[#This Row],[churn]] = "yes", 1, 0)</f>
        <v>0</v>
      </c>
      <c r="W472" t="str">
        <f>IF(tbl_Customers[[#This Row],[number_customer_service_calls]] &lt;= 1, "0-1 Calls", IF(tbl_Customers[[#This Row],[number_customer_service_calls]] &lt;= 3, "2-3 Calls", IF(tbl_Customers[[#This Row],[number_customer_service_calls]] &lt;=5, "4-5 Calls", "6+ Calls")))</f>
        <v>0-1 Calls</v>
      </c>
      <c r="X472" t="str">
        <f>IF(tbl_Customers[[#This Row],[account_length]] &lt;= 50, "0-50", IF(tbl_Customers[[#This Row],[account_length]] &lt;=100, "51-100", IF(tbl_Customers[[#This Row],[account_length]] &lt;= 150, "101-150", "151+")))</f>
        <v>51-100</v>
      </c>
      <c r="Y472" t="str">
        <f>IF(tbl_Customers[[#This Row],[total_intl_charge]] &lt;= 3, "Low Charges", "High Charges")</f>
        <v>Low Charges</v>
      </c>
      <c r="Z472" t="str">
        <f>IF(tbl_Customers[[#This Row],[total_eve_calls]]&lt;=80,"Low Calls",
IF(tbl_Customers[[#This Row],[total_eve_calls]]&lt;=120,"Medium Calls","High Calls"))</f>
        <v>Medium Calls</v>
      </c>
      <c r="AA472" t="str">
        <f>IF(tbl_Customers[[#This Row],[total_eve_charge]]&lt;=15,"Low Charges",
IF(tbl_Customers[[#This Row],[total_eve_charge]]&lt;=20,"Medium Charges","High Charges"))</f>
        <v>Medium Charges</v>
      </c>
      <c r="AB4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72" t="str">
        <f>IF(tbl_Customers[[#This Row],[number_vmail_messages]] = 0, "No Usage", IF(tbl_Customers[[#This Row],[number_vmail_messages]] &lt;= 20, "Low Usage", IF(tbl_Customers[[#This Row],[number_vmail_messages]] &lt;= 40, "Medium Usgae", "High Usage")))</f>
        <v>No Usage</v>
      </c>
      <c r="AD472" t="str">
        <f>IF(tbl_Customers[[#This Row],[total_day_minutes]]&lt;=150,"Low Usage", IF(tbl_Customers[[#This Row],[total_day_minutes]]&lt;=200,"Medium Usage", IF(tbl_Customers[[#This Row],[total_day_minutes]]&lt;=250,"High Usage","Very High Usage")))</f>
        <v>Medium Usage</v>
      </c>
      <c r="AE472" t="str">
        <f>IF(tbl_Customers[[#This Row],[total_intl_calls]]&lt;=5,"Low Calls", IF(tbl_Customers[[#This Row],[total_intl_calls]]&lt;=10, "Medium Calls", "High Calls"))</f>
        <v>Low Calls</v>
      </c>
      <c r="AF4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72" s="36" t="str">
        <f>IF(tbl_Customers[[#This Row],[Churn_Risk_Score]]&gt;=10,"High Risk", IF(tbl_Customers[[#This Row],[Churn_Risk_Score]]&gt;=5,"Medium Risk","Low Risk"))</f>
        <v>Low Risk</v>
      </c>
    </row>
    <row r="473" spans="1:33" x14ac:dyDescent="0.35">
      <c r="A473">
        <v>472</v>
      </c>
      <c r="B473" t="s">
        <v>60</v>
      </c>
      <c r="C473">
        <v>186</v>
      </c>
      <c r="D473" t="s">
        <v>21</v>
      </c>
      <c r="E473" t="s">
        <v>22</v>
      </c>
      <c r="F473" t="s">
        <v>23</v>
      </c>
      <c r="G473">
        <v>26</v>
      </c>
      <c r="H473">
        <v>74.3</v>
      </c>
      <c r="I473">
        <v>107</v>
      </c>
      <c r="J473">
        <v>12.63</v>
      </c>
      <c r="K473">
        <v>177.3</v>
      </c>
      <c r="L473">
        <v>116</v>
      </c>
      <c r="M473">
        <v>15.07</v>
      </c>
      <c r="N473">
        <v>296.3</v>
      </c>
      <c r="O473">
        <v>90</v>
      </c>
      <c r="P473">
        <v>13.33</v>
      </c>
      <c r="Q473">
        <v>14.5</v>
      </c>
      <c r="R473">
        <v>3</v>
      </c>
      <c r="S473">
        <v>3.92</v>
      </c>
      <c r="T473">
        <v>2</v>
      </c>
      <c r="U473" t="s">
        <v>22</v>
      </c>
      <c r="V473">
        <f>IF(tbl_Customers[[#This Row],[churn]] = "yes", 1, 0)</f>
        <v>0</v>
      </c>
      <c r="W473" t="str">
        <f>IF(tbl_Customers[[#This Row],[number_customer_service_calls]] &lt;= 1, "0-1 Calls", IF(tbl_Customers[[#This Row],[number_customer_service_calls]] &lt;= 3, "2-3 Calls", IF(tbl_Customers[[#This Row],[number_customer_service_calls]] &lt;=5, "4-5 Calls", "6+ Calls")))</f>
        <v>2-3 Calls</v>
      </c>
      <c r="X473" t="str">
        <f>IF(tbl_Customers[[#This Row],[account_length]] &lt;= 50, "0-50", IF(tbl_Customers[[#This Row],[account_length]] &lt;=100, "51-100", IF(tbl_Customers[[#This Row],[account_length]] &lt;= 150, "101-150", "151+")))</f>
        <v>151+</v>
      </c>
      <c r="Y473" t="str">
        <f>IF(tbl_Customers[[#This Row],[total_intl_charge]] &lt;= 3, "Low Charges", "High Charges")</f>
        <v>High Charges</v>
      </c>
      <c r="Z473" t="str">
        <f>IF(tbl_Customers[[#This Row],[total_eve_calls]]&lt;=80,"Low Calls",
IF(tbl_Customers[[#This Row],[total_eve_calls]]&lt;=120,"Medium Calls","High Calls"))</f>
        <v>Medium Calls</v>
      </c>
      <c r="AA473" t="str">
        <f>IF(tbl_Customers[[#This Row],[total_eve_charge]]&lt;=15,"Low Charges",
IF(tbl_Customers[[#This Row],[total_eve_charge]]&lt;=20,"Medium Charges","High Charges"))</f>
        <v>Medium Charges</v>
      </c>
      <c r="AB4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73" t="str">
        <f>IF(tbl_Customers[[#This Row],[number_vmail_messages]] = 0, "No Usage", IF(tbl_Customers[[#This Row],[number_vmail_messages]] &lt;= 20, "Low Usage", IF(tbl_Customers[[#This Row],[number_vmail_messages]] &lt;= 40, "Medium Usgae", "High Usage")))</f>
        <v>Medium Usgae</v>
      </c>
      <c r="AD473" t="str">
        <f>IF(tbl_Customers[[#This Row],[total_day_minutes]]&lt;=150,"Low Usage", IF(tbl_Customers[[#This Row],[total_day_minutes]]&lt;=200,"Medium Usage", IF(tbl_Customers[[#This Row],[total_day_minutes]]&lt;=250,"High Usage","Very High Usage")))</f>
        <v>Low Usage</v>
      </c>
      <c r="AE473" t="str">
        <f>IF(tbl_Customers[[#This Row],[total_intl_calls]]&lt;=5,"Low Calls", IF(tbl_Customers[[#This Row],[total_intl_calls]]&lt;=10, "Medium Calls", "High Calls"))</f>
        <v>Low Calls</v>
      </c>
      <c r="AF4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73" s="36" t="str">
        <f>IF(tbl_Customers[[#This Row],[Churn_Risk_Score]]&gt;=10,"High Risk", IF(tbl_Customers[[#This Row],[Churn_Risk_Score]]&gt;=5,"Medium Risk","Low Risk"))</f>
        <v>Low Risk</v>
      </c>
    </row>
    <row r="474" spans="1:33" x14ac:dyDescent="0.35">
      <c r="A474">
        <v>473</v>
      </c>
      <c r="B474" t="s">
        <v>51</v>
      </c>
      <c r="C474">
        <v>44</v>
      </c>
      <c r="D474" t="s">
        <v>21</v>
      </c>
      <c r="E474" t="s">
        <v>23</v>
      </c>
      <c r="F474" t="s">
        <v>22</v>
      </c>
      <c r="G474">
        <v>0</v>
      </c>
      <c r="H474">
        <v>62.3</v>
      </c>
      <c r="I474">
        <v>92</v>
      </c>
      <c r="J474">
        <v>10.59</v>
      </c>
      <c r="K474">
        <v>275</v>
      </c>
      <c r="L474">
        <v>82</v>
      </c>
      <c r="M474">
        <v>23.38</v>
      </c>
      <c r="N474">
        <v>138.69999999999999</v>
      </c>
      <c r="O474">
        <v>108</v>
      </c>
      <c r="P474">
        <v>6.24</v>
      </c>
      <c r="Q474">
        <v>10.8</v>
      </c>
      <c r="R474">
        <v>3</v>
      </c>
      <c r="S474">
        <v>2.92</v>
      </c>
      <c r="T474">
        <v>1</v>
      </c>
      <c r="U474" t="s">
        <v>22</v>
      </c>
      <c r="V474">
        <f>IF(tbl_Customers[[#This Row],[churn]] = "yes", 1, 0)</f>
        <v>0</v>
      </c>
      <c r="W474" t="str">
        <f>IF(tbl_Customers[[#This Row],[number_customer_service_calls]] &lt;= 1, "0-1 Calls", IF(tbl_Customers[[#This Row],[number_customer_service_calls]] &lt;= 3, "2-3 Calls", IF(tbl_Customers[[#This Row],[number_customer_service_calls]] &lt;=5, "4-5 Calls", "6+ Calls")))</f>
        <v>0-1 Calls</v>
      </c>
      <c r="X474" t="str">
        <f>IF(tbl_Customers[[#This Row],[account_length]] &lt;= 50, "0-50", IF(tbl_Customers[[#This Row],[account_length]] &lt;=100, "51-100", IF(tbl_Customers[[#This Row],[account_length]] &lt;= 150, "101-150", "151+")))</f>
        <v>0-50</v>
      </c>
      <c r="Y474" t="str">
        <f>IF(tbl_Customers[[#This Row],[total_intl_charge]] &lt;= 3, "Low Charges", "High Charges")</f>
        <v>Low Charges</v>
      </c>
      <c r="Z474" t="str">
        <f>IF(tbl_Customers[[#This Row],[total_eve_calls]]&lt;=80,"Low Calls",
IF(tbl_Customers[[#This Row],[total_eve_calls]]&lt;=120,"Medium Calls","High Calls"))</f>
        <v>Medium Calls</v>
      </c>
      <c r="AA474" t="str">
        <f>IF(tbl_Customers[[#This Row],[total_eve_charge]]&lt;=15,"Low Charges",
IF(tbl_Customers[[#This Row],[total_eve_charge]]&lt;=20,"Medium Charges","High Charges"))</f>
        <v>High Charges</v>
      </c>
      <c r="AB4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74" t="str">
        <f>IF(tbl_Customers[[#This Row],[number_vmail_messages]] = 0, "No Usage", IF(tbl_Customers[[#This Row],[number_vmail_messages]] &lt;= 20, "Low Usage", IF(tbl_Customers[[#This Row],[number_vmail_messages]] &lt;= 40, "Medium Usgae", "High Usage")))</f>
        <v>No Usage</v>
      </c>
      <c r="AD474" t="str">
        <f>IF(tbl_Customers[[#This Row],[total_day_minutes]]&lt;=150,"Low Usage", IF(tbl_Customers[[#This Row],[total_day_minutes]]&lt;=200,"Medium Usage", IF(tbl_Customers[[#This Row],[total_day_minutes]]&lt;=250,"High Usage","Very High Usage")))</f>
        <v>Low Usage</v>
      </c>
      <c r="AE474" t="str">
        <f>IF(tbl_Customers[[#This Row],[total_intl_calls]]&lt;=5,"Low Calls", IF(tbl_Customers[[#This Row],[total_intl_calls]]&lt;=10, "Medium Calls", "High Calls"))</f>
        <v>Low Calls</v>
      </c>
      <c r="AF4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74" s="36" t="str">
        <f>IF(tbl_Customers[[#This Row],[Churn_Risk_Score]]&gt;=10,"High Risk", IF(tbl_Customers[[#This Row],[Churn_Risk_Score]]&gt;=5,"Medium Risk","Low Risk"))</f>
        <v>Low Risk</v>
      </c>
    </row>
    <row r="475" spans="1:33" x14ac:dyDescent="0.35">
      <c r="A475">
        <v>474</v>
      </c>
      <c r="B475" t="s">
        <v>40</v>
      </c>
      <c r="C475">
        <v>64</v>
      </c>
      <c r="D475" t="s">
        <v>25</v>
      </c>
      <c r="E475" t="s">
        <v>22</v>
      </c>
      <c r="F475" t="s">
        <v>23</v>
      </c>
      <c r="G475">
        <v>31</v>
      </c>
      <c r="H475">
        <v>228.6</v>
      </c>
      <c r="I475">
        <v>88</v>
      </c>
      <c r="J475">
        <v>38.86</v>
      </c>
      <c r="K475">
        <v>248.5</v>
      </c>
      <c r="L475">
        <v>109</v>
      </c>
      <c r="M475">
        <v>21.12</v>
      </c>
      <c r="N475">
        <v>167.1</v>
      </c>
      <c r="O475">
        <v>124</v>
      </c>
      <c r="P475">
        <v>7.52</v>
      </c>
      <c r="Q475">
        <v>9</v>
      </c>
      <c r="R475">
        <v>1</v>
      </c>
      <c r="S475">
        <v>2.4300000000000002</v>
      </c>
      <c r="T475">
        <v>3</v>
      </c>
      <c r="U475" t="s">
        <v>22</v>
      </c>
      <c r="V475">
        <f>IF(tbl_Customers[[#This Row],[churn]] = "yes", 1, 0)</f>
        <v>0</v>
      </c>
      <c r="W475" t="str">
        <f>IF(tbl_Customers[[#This Row],[number_customer_service_calls]] &lt;= 1, "0-1 Calls", IF(tbl_Customers[[#This Row],[number_customer_service_calls]] &lt;= 3, "2-3 Calls", IF(tbl_Customers[[#This Row],[number_customer_service_calls]] &lt;=5, "4-5 Calls", "6+ Calls")))</f>
        <v>2-3 Calls</v>
      </c>
      <c r="X475" t="str">
        <f>IF(tbl_Customers[[#This Row],[account_length]] &lt;= 50, "0-50", IF(tbl_Customers[[#This Row],[account_length]] &lt;=100, "51-100", IF(tbl_Customers[[#This Row],[account_length]] &lt;= 150, "101-150", "151+")))</f>
        <v>51-100</v>
      </c>
      <c r="Y475" t="str">
        <f>IF(tbl_Customers[[#This Row],[total_intl_charge]] &lt;= 3, "Low Charges", "High Charges")</f>
        <v>Low Charges</v>
      </c>
      <c r="Z475" t="str">
        <f>IF(tbl_Customers[[#This Row],[total_eve_calls]]&lt;=80,"Low Calls",
IF(tbl_Customers[[#This Row],[total_eve_calls]]&lt;=120,"Medium Calls","High Calls"))</f>
        <v>Medium Calls</v>
      </c>
      <c r="AA475" t="str">
        <f>IF(tbl_Customers[[#This Row],[total_eve_charge]]&lt;=15,"Low Charges",
IF(tbl_Customers[[#This Row],[total_eve_charge]]&lt;=20,"Medium Charges","High Charges"))</f>
        <v>High Charges</v>
      </c>
      <c r="AB4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75" t="str">
        <f>IF(tbl_Customers[[#This Row],[number_vmail_messages]] = 0, "No Usage", IF(tbl_Customers[[#This Row],[number_vmail_messages]] &lt;= 20, "Low Usage", IF(tbl_Customers[[#This Row],[number_vmail_messages]] &lt;= 40, "Medium Usgae", "High Usage")))</f>
        <v>Medium Usgae</v>
      </c>
      <c r="AD475" t="str">
        <f>IF(tbl_Customers[[#This Row],[total_day_minutes]]&lt;=150,"Low Usage", IF(tbl_Customers[[#This Row],[total_day_minutes]]&lt;=200,"Medium Usage", IF(tbl_Customers[[#This Row],[total_day_minutes]]&lt;=250,"High Usage","Very High Usage")))</f>
        <v>High Usage</v>
      </c>
      <c r="AE475" t="str">
        <f>IF(tbl_Customers[[#This Row],[total_intl_calls]]&lt;=5,"Low Calls", IF(tbl_Customers[[#This Row],[total_intl_calls]]&lt;=10, "Medium Calls", "High Calls"))</f>
        <v>Low Calls</v>
      </c>
      <c r="AF4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75" s="36" t="str">
        <f>IF(tbl_Customers[[#This Row],[Churn_Risk_Score]]&gt;=10,"High Risk", IF(tbl_Customers[[#This Row],[Churn_Risk_Score]]&gt;=5,"Medium Risk","Low Risk"))</f>
        <v>Low Risk</v>
      </c>
    </row>
    <row r="476" spans="1:33" x14ac:dyDescent="0.35">
      <c r="A476">
        <v>475</v>
      </c>
      <c r="B476" t="s">
        <v>31</v>
      </c>
      <c r="C476">
        <v>44</v>
      </c>
      <c r="D476" t="s">
        <v>28</v>
      </c>
      <c r="E476" t="s">
        <v>22</v>
      </c>
      <c r="F476" t="s">
        <v>22</v>
      </c>
      <c r="G476">
        <v>0</v>
      </c>
      <c r="H476">
        <v>228.1</v>
      </c>
      <c r="I476">
        <v>121</v>
      </c>
      <c r="J476">
        <v>38.78</v>
      </c>
      <c r="K476">
        <v>276.5</v>
      </c>
      <c r="L476">
        <v>79</v>
      </c>
      <c r="M476">
        <v>23.5</v>
      </c>
      <c r="N476">
        <v>279.8</v>
      </c>
      <c r="O476">
        <v>77</v>
      </c>
      <c r="P476">
        <v>12.59</v>
      </c>
      <c r="Q476">
        <v>9.9</v>
      </c>
      <c r="R476">
        <v>5</v>
      </c>
      <c r="S476">
        <v>2.67</v>
      </c>
      <c r="T476">
        <v>2</v>
      </c>
      <c r="U476" t="s">
        <v>23</v>
      </c>
      <c r="V476">
        <f>IF(tbl_Customers[[#This Row],[churn]] = "yes", 1, 0)</f>
        <v>1</v>
      </c>
      <c r="W476" t="str">
        <f>IF(tbl_Customers[[#This Row],[number_customer_service_calls]] &lt;= 1, "0-1 Calls", IF(tbl_Customers[[#This Row],[number_customer_service_calls]] &lt;= 3, "2-3 Calls", IF(tbl_Customers[[#This Row],[number_customer_service_calls]] &lt;=5, "4-5 Calls", "6+ Calls")))</f>
        <v>2-3 Calls</v>
      </c>
      <c r="X476" t="str">
        <f>IF(tbl_Customers[[#This Row],[account_length]] &lt;= 50, "0-50", IF(tbl_Customers[[#This Row],[account_length]] &lt;=100, "51-100", IF(tbl_Customers[[#This Row],[account_length]] &lt;= 150, "101-150", "151+")))</f>
        <v>0-50</v>
      </c>
      <c r="Y476" t="str">
        <f>IF(tbl_Customers[[#This Row],[total_intl_charge]] &lt;= 3, "Low Charges", "High Charges")</f>
        <v>Low Charges</v>
      </c>
      <c r="Z476" t="str">
        <f>IF(tbl_Customers[[#This Row],[total_eve_calls]]&lt;=80,"Low Calls",
IF(tbl_Customers[[#This Row],[total_eve_calls]]&lt;=120,"Medium Calls","High Calls"))</f>
        <v>Low Calls</v>
      </c>
      <c r="AA476" t="str">
        <f>IF(tbl_Customers[[#This Row],[total_eve_charge]]&lt;=15,"Low Charges",
IF(tbl_Customers[[#This Row],[total_eve_charge]]&lt;=20,"Medium Charges","High Charges"))</f>
        <v>High Charges</v>
      </c>
      <c r="AB4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76" t="str">
        <f>IF(tbl_Customers[[#This Row],[number_vmail_messages]] = 0, "No Usage", IF(tbl_Customers[[#This Row],[number_vmail_messages]] &lt;= 20, "Low Usage", IF(tbl_Customers[[#This Row],[number_vmail_messages]] &lt;= 40, "Medium Usgae", "High Usage")))</f>
        <v>No Usage</v>
      </c>
      <c r="AD476" t="str">
        <f>IF(tbl_Customers[[#This Row],[total_day_minutes]]&lt;=150,"Low Usage", IF(tbl_Customers[[#This Row],[total_day_minutes]]&lt;=200,"Medium Usage", IF(tbl_Customers[[#This Row],[total_day_minutes]]&lt;=250,"High Usage","Very High Usage")))</f>
        <v>High Usage</v>
      </c>
      <c r="AE476" t="str">
        <f>IF(tbl_Customers[[#This Row],[total_intl_calls]]&lt;=5,"Low Calls", IF(tbl_Customers[[#This Row],[total_intl_calls]]&lt;=10, "Medium Calls", "High Calls"))</f>
        <v>Low Calls</v>
      </c>
      <c r="AF4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76" s="36" t="str">
        <f>IF(tbl_Customers[[#This Row],[Churn_Risk_Score]]&gt;=10,"High Risk", IF(tbl_Customers[[#This Row],[Churn_Risk_Score]]&gt;=5,"Medium Risk","Low Risk"))</f>
        <v>Low Risk</v>
      </c>
    </row>
    <row r="477" spans="1:33" x14ac:dyDescent="0.35">
      <c r="A477">
        <v>476</v>
      </c>
      <c r="B477" t="s">
        <v>57</v>
      </c>
      <c r="C477">
        <v>114</v>
      </c>
      <c r="D477" t="s">
        <v>21</v>
      </c>
      <c r="E477" t="s">
        <v>22</v>
      </c>
      <c r="F477" t="s">
        <v>23</v>
      </c>
      <c r="G477">
        <v>36</v>
      </c>
      <c r="H477">
        <v>309.89999999999998</v>
      </c>
      <c r="I477">
        <v>90</v>
      </c>
      <c r="J477">
        <v>52.68</v>
      </c>
      <c r="K477">
        <v>200.3</v>
      </c>
      <c r="L477">
        <v>89</v>
      </c>
      <c r="M477">
        <v>17.03</v>
      </c>
      <c r="N477">
        <v>183.5</v>
      </c>
      <c r="O477">
        <v>105</v>
      </c>
      <c r="P477">
        <v>8.26</v>
      </c>
      <c r="Q477">
        <v>14.2</v>
      </c>
      <c r="R477">
        <v>2</v>
      </c>
      <c r="S477">
        <v>3.83</v>
      </c>
      <c r="T477">
        <v>1</v>
      </c>
      <c r="U477" t="s">
        <v>22</v>
      </c>
      <c r="V477">
        <f>IF(tbl_Customers[[#This Row],[churn]] = "yes", 1, 0)</f>
        <v>0</v>
      </c>
      <c r="W477" t="str">
        <f>IF(tbl_Customers[[#This Row],[number_customer_service_calls]] &lt;= 1, "0-1 Calls", IF(tbl_Customers[[#This Row],[number_customer_service_calls]] &lt;= 3, "2-3 Calls", IF(tbl_Customers[[#This Row],[number_customer_service_calls]] &lt;=5, "4-5 Calls", "6+ Calls")))</f>
        <v>0-1 Calls</v>
      </c>
      <c r="X477" t="str">
        <f>IF(tbl_Customers[[#This Row],[account_length]] &lt;= 50, "0-50", IF(tbl_Customers[[#This Row],[account_length]] &lt;=100, "51-100", IF(tbl_Customers[[#This Row],[account_length]] &lt;= 150, "101-150", "151+")))</f>
        <v>101-150</v>
      </c>
      <c r="Y477" t="str">
        <f>IF(tbl_Customers[[#This Row],[total_intl_charge]] &lt;= 3, "Low Charges", "High Charges")</f>
        <v>High Charges</v>
      </c>
      <c r="Z477" t="str">
        <f>IF(tbl_Customers[[#This Row],[total_eve_calls]]&lt;=80,"Low Calls",
IF(tbl_Customers[[#This Row],[total_eve_calls]]&lt;=120,"Medium Calls","High Calls"))</f>
        <v>Medium Calls</v>
      </c>
      <c r="AA477" t="str">
        <f>IF(tbl_Customers[[#This Row],[total_eve_charge]]&lt;=15,"Low Charges",
IF(tbl_Customers[[#This Row],[total_eve_charge]]&lt;=20,"Medium Charges","High Charges"))</f>
        <v>Medium Charges</v>
      </c>
      <c r="AB4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77" t="str">
        <f>IF(tbl_Customers[[#This Row],[number_vmail_messages]] = 0, "No Usage", IF(tbl_Customers[[#This Row],[number_vmail_messages]] &lt;= 20, "Low Usage", IF(tbl_Customers[[#This Row],[number_vmail_messages]] &lt;= 40, "Medium Usgae", "High Usage")))</f>
        <v>Medium Usgae</v>
      </c>
      <c r="AD477" t="str">
        <f>IF(tbl_Customers[[#This Row],[total_day_minutes]]&lt;=150,"Low Usage", IF(tbl_Customers[[#This Row],[total_day_minutes]]&lt;=200,"Medium Usage", IF(tbl_Customers[[#This Row],[total_day_minutes]]&lt;=250,"High Usage","Very High Usage")))</f>
        <v>Very High Usage</v>
      </c>
      <c r="AE477" t="str">
        <f>IF(tbl_Customers[[#This Row],[total_intl_calls]]&lt;=5,"Low Calls", IF(tbl_Customers[[#This Row],[total_intl_calls]]&lt;=10, "Medium Calls", "High Calls"))</f>
        <v>Low Calls</v>
      </c>
      <c r="AF4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77" s="36" t="str">
        <f>IF(tbl_Customers[[#This Row],[Churn_Risk_Score]]&gt;=10,"High Risk", IF(tbl_Customers[[#This Row],[Churn_Risk_Score]]&gt;=5,"Medium Risk","Low Risk"))</f>
        <v>Medium Risk</v>
      </c>
    </row>
    <row r="478" spans="1:33" x14ac:dyDescent="0.35">
      <c r="A478">
        <v>477</v>
      </c>
      <c r="B478" t="s">
        <v>52</v>
      </c>
      <c r="C478">
        <v>110</v>
      </c>
      <c r="D478" t="s">
        <v>25</v>
      </c>
      <c r="E478" t="s">
        <v>22</v>
      </c>
      <c r="F478" t="s">
        <v>22</v>
      </c>
      <c r="G478">
        <v>0</v>
      </c>
      <c r="H478">
        <v>149.80000000000001</v>
      </c>
      <c r="I478">
        <v>112</v>
      </c>
      <c r="J478">
        <v>25.47</v>
      </c>
      <c r="K478">
        <v>180</v>
      </c>
      <c r="L478">
        <v>93</v>
      </c>
      <c r="M478">
        <v>15.3</v>
      </c>
      <c r="N478">
        <v>140</v>
      </c>
      <c r="O478">
        <v>119</v>
      </c>
      <c r="P478">
        <v>6.3</v>
      </c>
      <c r="Q478">
        <v>11.7</v>
      </c>
      <c r="R478">
        <v>4</v>
      </c>
      <c r="S478">
        <v>3.16</v>
      </c>
      <c r="T478">
        <v>2</v>
      </c>
      <c r="U478" t="s">
        <v>22</v>
      </c>
      <c r="V478">
        <f>IF(tbl_Customers[[#This Row],[churn]] = "yes", 1, 0)</f>
        <v>0</v>
      </c>
      <c r="W478" t="str">
        <f>IF(tbl_Customers[[#This Row],[number_customer_service_calls]] &lt;= 1, "0-1 Calls", IF(tbl_Customers[[#This Row],[number_customer_service_calls]] &lt;= 3, "2-3 Calls", IF(tbl_Customers[[#This Row],[number_customer_service_calls]] &lt;=5, "4-5 Calls", "6+ Calls")))</f>
        <v>2-3 Calls</v>
      </c>
      <c r="X478" t="str">
        <f>IF(tbl_Customers[[#This Row],[account_length]] &lt;= 50, "0-50", IF(tbl_Customers[[#This Row],[account_length]] &lt;=100, "51-100", IF(tbl_Customers[[#This Row],[account_length]] &lt;= 150, "101-150", "151+")))</f>
        <v>101-150</v>
      </c>
      <c r="Y478" t="str">
        <f>IF(tbl_Customers[[#This Row],[total_intl_charge]] &lt;= 3, "Low Charges", "High Charges")</f>
        <v>High Charges</v>
      </c>
      <c r="Z478" t="str">
        <f>IF(tbl_Customers[[#This Row],[total_eve_calls]]&lt;=80,"Low Calls",
IF(tbl_Customers[[#This Row],[total_eve_calls]]&lt;=120,"Medium Calls","High Calls"))</f>
        <v>Medium Calls</v>
      </c>
      <c r="AA478" t="str">
        <f>IF(tbl_Customers[[#This Row],[total_eve_charge]]&lt;=15,"Low Charges",
IF(tbl_Customers[[#This Row],[total_eve_charge]]&lt;=20,"Medium Charges","High Charges"))</f>
        <v>Medium Charges</v>
      </c>
      <c r="AB4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78" t="str">
        <f>IF(tbl_Customers[[#This Row],[number_vmail_messages]] = 0, "No Usage", IF(tbl_Customers[[#This Row],[number_vmail_messages]] &lt;= 20, "Low Usage", IF(tbl_Customers[[#This Row],[number_vmail_messages]] &lt;= 40, "Medium Usgae", "High Usage")))</f>
        <v>No Usage</v>
      </c>
      <c r="AD478" t="str">
        <f>IF(tbl_Customers[[#This Row],[total_day_minutes]]&lt;=150,"Low Usage", IF(tbl_Customers[[#This Row],[total_day_minutes]]&lt;=200,"Medium Usage", IF(tbl_Customers[[#This Row],[total_day_minutes]]&lt;=250,"High Usage","Very High Usage")))</f>
        <v>Low Usage</v>
      </c>
      <c r="AE478" t="str">
        <f>IF(tbl_Customers[[#This Row],[total_intl_calls]]&lt;=5,"Low Calls", IF(tbl_Customers[[#This Row],[total_intl_calls]]&lt;=10, "Medium Calls", "High Calls"))</f>
        <v>Low Calls</v>
      </c>
      <c r="AF4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78" s="36" t="str">
        <f>IF(tbl_Customers[[#This Row],[Churn_Risk_Score]]&gt;=10,"High Risk", IF(tbl_Customers[[#This Row],[Churn_Risk_Score]]&gt;=5,"Medium Risk","Low Risk"))</f>
        <v>Low Risk</v>
      </c>
    </row>
    <row r="479" spans="1:33" x14ac:dyDescent="0.35">
      <c r="A479">
        <v>478</v>
      </c>
      <c r="B479" t="s">
        <v>41</v>
      </c>
      <c r="C479">
        <v>90</v>
      </c>
      <c r="D479" t="s">
        <v>25</v>
      </c>
      <c r="E479" t="s">
        <v>22</v>
      </c>
      <c r="F479" t="s">
        <v>23</v>
      </c>
      <c r="G479">
        <v>30</v>
      </c>
      <c r="H479">
        <v>183.8</v>
      </c>
      <c r="I479">
        <v>76</v>
      </c>
      <c r="J479">
        <v>31.25</v>
      </c>
      <c r="K479">
        <v>229.7</v>
      </c>
      <c r="L479">
        <v>95</v>
      </c>
      <c r="M479">
        <v>19.52</v>
      </c>
      <c r="N479">
        <v>144.1</v>
      </c>
      <c r="O479">
        <v>124</v>
      </c>
      <c r="P479">
        <v>6.48</v>
      </c>
      <c r="Q479">
        <v>7.7</v>
      </c>
      <c r="R479">
        <v>3</v>
      </c>
      <c r="S479">
        <v>2.08</v>
      </c>
      <c r="T479">
        <v>1</v>
      </c>
      <c r="U479" t="s">
        <v>22</v>
      </c>
      <c r="V479">
        <f>IF(tbl_Customers[[#This Row],[churn]] = "yes", 1, 0)</f>
        <v>0</v>
      </c>
      <c r="W479" t="str">
        <f>IF(tbl_Customers[[#This Row],[number_customer_service_calls]] &lt;= 1, "0-1 Calls", IF(tbl_Customers[[#This Row],[number_customer_service_calls]] &lt;= 3, "2-3 Calls", IF(tbl_Customers[[#This Row],[number_customer_service_calls]] &lt;=5, "4-5 Calls", "6+ Calls")))</f>
        <v>0-1 Calls</v>
      </c>
      <c r="X479" t="str">
        <f>IF(tbl_Customers[[#This Row],[account_length]] &lt;= 50, "0-50", IF(tbl_Customers[[#This Row],[account_length]] &lt;=100, "51-100", IF(tbl_Customers[[#This Row],[account_length]] &lt;= 150, "101-150", "151+")))</f>
        <v>51-100</v>
      </c>
      <c r="Y479" t="str">
        <f>IF(tbl_Customers[[#This Row],[total_intl_charge]] &lt;= 3, "Low Charges", "High Charges")</f>
        <v>Low Charges</v>
      </c>
      <c r="Z479" t="str">
        <f>IF(tbl_Customers[[#This Row],[total_eve_calls]]&lt;=80,"Low Calls",
IF(tbl_Customers[[#This Row],[total_eve_calls]]&lt;=120,"Medium Calls","High Calls"))</f>
        <v>Medium Calls</v>
      </c>
      <c r="AA479" t="str">
        <f>IF(tbl_Customers[[#This Row],[total_eve_charge]]&lt;=15,"Low Charges",
IF(tbl_Customers[[#This Row],[total_eve_charge]]&lt;=20,"Medium Charges","High Charges"))</f>
        <v>Medium Charges</v>
      </c>
      <c r="AB4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79" t="str">
        <f>IF(tbl_Customers[[#This Row],[number_vmail_messages]] = 0, "No Usage", IF(tbl_Customers[[#This Row],[number_vmail_messages]] &lt;= 20, "Low Usage", IF(tbl_Customers[[#This Row],[number_vmail_messages]] &lt;= 40, "Medium Usgae", "High Usage")))</f>
        <v>Medium Usgae</v>
      </c>
      <c r="AD479" t="str">
        <f>IF(tbl_Customers[[#This Row],[total_day_minutes]]&lt;=150,"Low Usage", IF(tbl_Customers[[#This Row],[total_day_minutes]]&lt;=200,"Medium Usage", IF(tbl_Customers[[#This Row],[total_day_minutes]]&lt;=250,"High Usage","Very High Usage")))</f>
        <v>Medium Usage</v>
      </c>
      <c r="AE479" t="str">
        <f>IF(tbl_Customers[[#This Row],[total_intl_calls]]&lt;=5,"Low Calls", IF(tbl_Customers[[#This Row],[total_intl_calls]]&lt;=10, "Medium Calls", "High Calls"))</f>
        <v>Low Calls</v>
      </c>
      <c r="AF4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79" s="36" t="str">
        <f>IF(tbl_Customers[[#This Row],[Churn_Risk_Score]]&gt;=10,"High Risk", IF(tbl_Customers[[#This Row],[Churn_Risk_Score]]&gt;=5,"Medium Risk","Low Risk"))</f>
        <v>Low Risk</v>
      </c>
    </row>
    <row r="480" spans="1:33" x14ac:dyDescent="0.35">
      <c r="A480">
        <v>479</v>
      </c>
      <c r="B480" t="s">
        <v>74</v>
      </c>
      <c r="C480">
        <v>72</v>
      </c>
      <c r="D480" t="s">
        <v>25</v>
      </c>
      <c r="E480" t="s">
        <v>22</v>
      </c>
      <c r="F480" t="s">
        <v>23</v>
      </c>
      <c r="G480">
        <v>21</v>
      </c>
      <c r="H480">
        <v>186.7</v>
      </c>
      <c r="I480">
        <v>108</v>
      </c>
      <c r="J480">
        <v>31.74</v>
      </c>
      <c r="K480">
        <v>335</v>
      </c>
      <c r="L480">
        <v>86</v>
      </c>
      <c r="M480">
        <v>28.48</v>
      </c>
      <c r="N480">
        <v>187.2</v>
      </c>
      <c r="O480">
        <v>119</v>
      </c>
      <c r="P480">
        <v>8.42</v>
      </c>
      <c r="Q480">
        <v>16.5</v>
      </c>
      <c r="R480">
        <v>4</v>
      </c>
      <c r="S480">
        <v>4.46</v>
      </c>
      <c r="T480">
        <v>1</v>
      </c>
      <c r="U480" t="s">
        <v>22</v>
      </c>
      <c r="V480">
        <f>IF(tbl_Customers[[#This Row],[churn]] = "yes", 1, 0)</f>
        <v>0</v>
      </c>
      <c r="W480" t="str">
        <f>IF(tbl_Customers[[#This Row],[number_customer_service_calls]] &lt;= 1, "0-1 Calls", IF(tbl_Customers[[#This Row],[number_customer_service_calls]] &lt;= 3, "2-3 Calls", IF(tbl_Customers[[#This Row],[number_customer_service_calls]] &lt;=5, "4-5 Calls", "6+ Calls")))</f>
        <v>0-1 Calls</v>
      </c>
      <c r="X480" t="str">
        <f>IF(tbl_Customers[[#This Row],[account_length]] &lt;= 50, "0-50", IF(tbl_Customers[[#This Row],[account_length]] &lt;=100, "51-100", IF(tbl_Customers[[#This Row],[account_length]] &lt;= 150, "101-150", "151+")))</f>
        <v>51-100</v>
      </c>
      <c r="Y480" t="str">
        <f>IF(tbl_Customers[[#This Row],[total_intl_charge]] &lt;= 3, "Low Charges", "High Charges")</f>
        <v>High Charges</v>
      </c>
      <c r="Z480" t="str">
        <f>IF(tbl_Customers[[#This Row],[total_eve_calls]]&lt;=80,"Low Calls",
IF(tbl_Customers[[#This Row],[total_eve_calls]]&lt;=120,"Medium Calls","High Calls"))</f>
        <v>Medium Calls</v>
      </c>
      <c r="AA480" t="str">
        <f>IF(tbl_Customers[[#This Row],[total_eve_charge]]&lt;=15,"Low Charges",
IF(tbl_Customers[[#This Row],[total_eve_charge]]&lt;=20,"Medium Charges","High Charges"))</f>
        <v>High Charges</v>
      </c>
      <c r="AB4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80" t="str">
        <f>IF(tbl_Customers[[#This Row],[number_vmail_messages]] = 0, "No Usage", IF(tbl_Customers[[#This Row],[number_vmail_messages]] &lt;= 20, "Low Usage", IF(tbl_Customers[[#This Row],[number_vmail_messages]] &lt;= 40, "Medium Usgae", "High Usage")))</f>
        <v>Medium Usgae</v>
      </c>
      <c r="AD480" t="str">
        <f>IF(tbl_Customers[[#This Row],[total_day_minutes]]&lt;=150,"Low Usage", IF(tbl_Customers[[#This Row],[total_day_minutes]]&lt;=200,"Medium Usage", IF(tbl_Customers[[#This Row],[total_day_minutes]]&lt;=250,"High Usage","Very High Usage")))</f>
        <v>Medium Usage</v>
      </c>
      <c r="AE480" t="str">
        <f>IF(tbl_Customers[[#This Row],[total_intl_calls]]&lt;=5,"Low Calls", IF(tbl_Customers[[#This Row],[total_intl_calls]]&lt;=10, "Medium Calls", "High Calls"))</f>
        <v>Low Calls</v>
      </c>
      <c r="AF4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80" s="36" t="str">
        <f>IF(tbl_Customers[[#This Row],[Churn_Risk_Score]]&gt;=10,"High Risk", IF(tbl_Customers[[#This Row],[Churn_Risk_Score]]&gt;=5,"Medium Risk","Low Risk"))</f>
        <v>Low Risk</v>
      </c>
    </row>
    <row r="481" spans="1:33" x14ac:dyDescent="0.35">
      <c r="A481">
        <v>480</v>
      </c>
      <c r="B481" t="s">
        <v>32</v>
      </c>
      <c r="C481">
        <v>113</v>
      </c>
      <c r="D481" t="s">
        <v>21</v>
      </c>
      <c r="E481" t="s">
        <v>22</v>
      </c>
      <c r="F481" t="s">
        <v>22</v>
      </c>
      <c r="G481">
        <v>0</v>
      </c>
      <c r="H481">
        <v>209.4</v>
      </c>
      <c r="I481">
        <v>151</v>
      </c>
      <c r="J481">
        <v>35.6</v>
      </c>
      <c r="K481">
        <v>347.3</v>
      </c>
      <c r="L481">
        <v>113</v>
      </c>
      <c r="M481">
        <v>29.52</v>
      </c>
      <c r="N481">
        <v>246</v>
      </c>
      <c r="O481">
        <v>116</v>
      </c>
      <c r="P481">
        <v>11.07</v>
      </c>
      <c r="Q481">
        <v>7.4</v>
      </c>
      <c r="R481">
        <v>2</v>
      </c>
      <c r="S481">
        <v>2</v>
      </c>
      <c r="T481">
        <v>1</v>
      </c>
      <c r="U481" t="s">
        <v>23</v>
      </c>
      <c r="V481">
        <f>IF(tbl_Customers[[#This Row],[churn]] = "yes", 1, 0)</f>
        <v>1</v>
      </c>
      <c r="W481" t="str">
        <f>IF(tbl_Customers[[#This Row],[number_customer_service_calls]] &lt;= 1, "0-1 Calls", IF(tbl_Customers[[#This Row],[number_customer_service_calls]] &lt;= 3, "2-3 Calls", IF(tbl_Customers[[#This Row],[number_customer_service_calls]] &lt;=5, "4-5 Calls", "6+ Calls")))</f>
        <v>0-1 Calls</v>
      </c>
      <c r="X481" t="str">
        <f>IF(tbl_Customers[[#This Row],[account_length]] &lt;= 50, "0-50", IF(tbl_Customers[[#This Row],[account_length]] &lt;=100, "51-100", IF(tbl_Customers[[#This Row],[account_length]] &lt;= 150, "101-150", "151+")))</f>
        <v>101-150</v>
      </c>
      <c r="Y481" t="str">
        <f>IF(tbl_Customers[[#This Row],[total_intl_charge]] &lt;= 3, "Low Charges", "High Charges")</f>
        <v>Low Charges</v>
      </c>
      <c r="Z481" t="str">
        <f>IF(tbl_Customers[[#This Row],[total_eve_calls]]&lt;=80,"Low Calls",
IF(tbl_Customers[[#This Row],[total_eve_calls]]&lt;=120,"Medium Calls","High Calls"))</f>
        <v>Medium Calls</v>
      </c>
      <c r="AA481" t="str">
        <f>IF(tbl_Customers[[#This Row],[total_eve_charge]]&lt;=15,"Low Charges",
IF(tbl_Customers[[#This Row],[total_eve_charge]]&lt;=20,"Medium Charges","High Charges"))</f>
        <v>High Charges</v>
      </c>
      <c r="AB4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81" t="str">
        <f>IF(tbl_Customers[[#This Row],[number_vmail_messages]] = 0, "No Usage", IF(tbl_Customers[[#This Row],[number_vmail_messages]] &lt;= 20, "Low Usage", IF(tbl_Customers[[#This Row],[number_vmail_messages]] &lt;= 40, "Medium Usgae", "High Usage")))</f>
        <v>No Usage</v>
      </c>
      <c r="AD481" t="str">
        <f>IF(tbl_Customers[[#This Row],[total_day_minutes]]&lt;=150,"Low Usage", IF(tbl_Customers[[#This Row],[total_day_minutes]]&lt;=200,"Medium Usage", IF(tbl_Customers[[#This Row],[total_day_minutes]]&lt;=250,"High Usage","Very High Usage")))</f>
        <v>High Usage</v>
      </c>
      <c r="AE481" t="str">
        <f>IF(tbl_Customers[[#This Row],[total_intl_calls]]&lt;=5,"Low Calls", IF(tbl_Customers[[#This Row],[total_intl_calls]]&lt;=10, "Medium Calls", "High Calls"))</f>
        <v>Low Calls</v>
      </c>
      <c r="AF4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81" s="36" t="str">
        <f>IF(tbl_Customers[[#This Row],[Churn_Risk_Score]]&gt;=10,"High Risk", IF(tbl_Customers[[#This Row],[Churn_Risk_Score]]&gt;=5,"Medium Risk","Low Risk"))</f>
        <v>Low Risk</v>
      </c>
    </row>
    <row r="482" spans="1:33" x14ac:dyDescent="0.35">
      <c r="A482">
        <v>481</v>
      </c>
      <c r="B482" t="s">
        <v>73</v>
      </c>
      <c r="C482">
        <v>171</v>
      </c>
      <c r="D482" t="s">
        <v>21</v>
      </c>
      <c r="E482" t="s">
        <v>22</v>
      </c>
      <c r="F482" t="s">
        <v>23</v>
      </c>
      <c r="G482">
        <v>25</v>
      </c>
      <c r="H482">
        <v>223.2</v>
      </c>
      <c r="I482">
        <v>77</v>
      </c>
      <c r="J482">
        <v>37.94</v>
      </c>
      <c r="K482">
        <v>183.2</v>
      </c>
      <c r="L482">
        <v>118</v>
      </c>
      <c r="M482">
        <v>15.57</v>
      </c>
      <c r="N482">
        <v>150.80000000000001</v>
      </c>
      <c r="O482">
        <v>90</v>
      </c>
      <c r="P482">
        <v>6.79</v>
      </c>
      <c r="Q482">
        <v>10.199999999999999</v>
      </c>
      <c r="R482">
        <v>3</v>
      </c>
      <c r="S482">
        <v>2.75</v>
      </c>
      <c r="T482">
        <v>3</v>
      </c>
      <c r="U482" t="s">
        <v>22</v>
      </c>
      <c r="V482">
        <f>IF(tbl_Customers[[#This Row],[churn]] = "yes", 1, 0)</f>
        <v>0</v>
      </c>
      <c r="W482" t="str">
        <f>IF(tbl_Customers[[#This Row],[number_customer_service_calls]] &lt;= 1, "0-1 Calls", IF(tbl_Customers[[#This Row],[number_customer_service_calls]] &lt;= 3, "2-3 Calls", IF(tbl_Customers[[#This Row],[number_customer_service_calls]] &lt;=5, "4-5 Calls", "6+ Calls")))</f>
        <v>2-3 Calls</v>
      </c>
      <c r="X482" t="str">
        <f>IF(tbl_Customers[[#This Row],[account_length]] &lt;= 50, "0-50", IF(tbl_Customers[[#This Row],[account_length]] &lt;=100, "51-100", IF(tbl_Customers[[#This Row],[account_length]] &lt;= 150, "101-150", "151+")))</f>
        <v>151+</v>
      </c>
      <c r="Y482" t="str">
        <f>IF(tbl_Customers[[#This Row],[total_intl_charge]] &lt;= 3, "Low Charges", "High Charges")</f>
        <v>Low Charges</v>
      </c>
      <c r="Z482" t="str">
        <f>IF(tbl_Customers[[#This Row],[total_eve_calls]]&lt;=80,"Low Calls",
IF(tbl_Customers[[#This Row],[total_eve_calls]]&lt;=120,"Medium Calls","High Calls"))</f>
        <v>Medium Calls</v>
      </c>
      <c r="AA482" t="str">
        <f>IF(tbl_Customers[[#This Row],[total_eve_charge]]&lt;=15,"Low Charges",
IF(tbl_Customers[[#This Row],[total_eve_charge]]&lt;=20,"Medium Charges","High Charges"))</f>
        <v>Medium Charges</v>
      </c>
      <c r="AB4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82" t="str">
        <f>IF(tbl_Customers[[#This Row],[number_vmail_messages]] = 0, "No Usage", IF(tbl_Customers[[#This Row],[number_vmail_messages]] &lt;= 20, "Low Usage", IF(tbl_Customers[[#This Row],[number_vmail_messages]] &lt;= 40, "Medium Usgae", "High Usage")))</f>
        <v>Medium Usgae</v>
      </c>
      <c r="AD482" t="str">
        <f>IF(tbl_Customers[[#This Row],[total_day_minutes]]&lt;=150,"Low Usage", IF(tbl_Customers[[#This Row],[total_day_minutes]]&lt;=200,"Medium Usage", IF(tbl_Customers[[#This Row],[total_day_minutes]]&lt;=250,"High Usage","Very High Usage")))</f>
        <v>High Usage</v>
      </c>
      <c r="AE482" t="str">
        <f>IF(tbl_Customers[[#This Row],[total_intl_calls]]&lt;=5,"Low Calls", IF(tbl_Customers[[#This Row],[total_intl_calls]]&lt;=10, "Medium Calls", "High Calls"))</f>
        <v>Low Calls</v>
      </c>
      <c r="AF4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82" s="36" t="str">
        <f>IF(tbl_Customers[[#This Row],[Churn_Risk_Score]]&gt;=10,"High Risk", IF(tbl_Customers[[#This Row],[Churn_Risk_Score]]&gt;=5,"Medium Risk","Low Risk"))</f>
        <v>Low Risk</v>
      </c>
    </row>
    <row r="483" spans="1:33" x14ac:dyDescent="0.35">
      <c r="A483">
        <v>482</v>
      </c>
      <c r="B483" t="s">
        <v>61</v>
      </c>
      <c r="C483">
        <v>104</v>
      </c>
      <c r="D483" t="s">
        <v>21</v>
      </c>
      <c r="E483" t="s">
        <v>22</v>
      </c>
      <c r="F483" t="s">
        <v>22</v>
      </c>
      <c r="G483">
        <v>0</v>
      </c>
      <c r="H483">
        <v>164.2</v>
      </c>
      <c r="I483">
        <v>109</v>
      </c>
      <c r="J483">
        <v>27.91</v>
      </c>
      <c r="K483">
        <v>155.4</v>
      </c>
      <c r="L483">
        <v>90</v>
      </c>
      <c r="M483">
        <v>13.21</v>
      </c>
      <c r="N483">
        <v>168.9</v>
      </c>
      <c r="O483">
        <v>117</v>
      </c>
      <c r="P483">
        <v>7.6</v>
      </c>
      <c r="Q483">
        <v>10.7</v>
      </c>
      <c r="R483">
        <v>8</v>
      </c>
      <c r="S483">
        <v>2.89</v>
      </c>
      <c r="T483">
        <v>1</v>
      </c>
      <c r="U483" t="s">
        <v>22</v>
      </c>
      <c r="V483">
        <f>IF(tbl_Customers[[#This Row],[churn]] = "yes", 1, 0)</f>
        <v>0</v>
      </c>
      <c r="W483" t="str">
        <f>IF(tbl_Customers[[#This Row],[number_customer_service_calls]] &lt;= 1, "0-1 Calls", IF(tbl_Customers[[#This Row],[number_customer_service_calls]] &lt;= 3, "2-3 Calls", IF(tbl_Customers[[#This Row],[number_customer_service_calls]] &lt;=5, "4-5 Calls", "6+ Calls")))</f>
        <v>0-1 Calls</v>
      </c>
      <c r="X483" t="str">
        <f>IF(tbl_Customers[[#This Row],[account_length]] &lt;= 50, "0-50", IF(tbl_Customers[[#This Row],[account_length]] &lt;=100, "51-100", IF(tbl_Customers[[#This Row],[account_length]] &lt;= 150, "101-150", "151+")))</f>
        <v>101-150</v>
      </c>
      <c r="Y483" t="str">
        <f>IF(tbl_Customers[[#This Row],[total_intl_charge]] &lt;= 3, "Low Charges", "High Charges")</f>
        <v>Low Charges</v>
      </c>
      <c r="Z483" t="str">
        <f>IF(tbl_Customers[[#This Row],[total_eve_calls]]&lt;=80,"Low Calls",
IF(tbl_Customers[[#This Row],[total_eve_calls]]&lt;=120,"Medium Calls","High Calls"))</f>
        <v>Medium Calls</v>
      </c>
      <c r="AA483" t="str">
        <f>IF(tbl_Customers[[#This Row],[total_eve_charge]]&lt;=15,"Low Charges",
IF(tbl_Customers[[#This Row],[total_eve_charge]]&lt;=20,"Medium Charges","High Charges"))</f>
        <v>Low Charges</v>
      </c>
      <c r="AB4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83" t="str">
        <f>IF(tbl_Customers[[#This Row],[number_vmail_messages]] = 0, "No Usage", IF(tbl_Customers[[#This Row],[number_vmail_messages]] &lt;= 20, "Low Usage", IF(tbl_Customers[[#This Row],[number_vmail_messages]] &lt;= 40, "Medium Usgae", "High Usage")))</f>
        <v>No Usage</v>
      </c>
      <c r="AD483" t="str">
        <f>IF(tbl_Customers[[#This Row],[total_day_minutes]]&lt;=150,"Low Usage", IF(tbl_Customers[[#This Row],[total_day_minutes]]&lt;=200,"Medium Usage", IF(tbl_Customers[[#This Row],[total_day_minutes]]&lt;=250,"High Usage","Very High Usage")))</f>
        <v>Medium Usage</v>
      </c>
      <c r="AE483" t="str">
        <f>IF(tbl_Customers[[#This Row],[total_intl_calls]]&lt;=5,"Low Calls", IF(tbl_Customers[[#This Row],[total_intl_calls]]&lt;=10, "Medium Calls", "High Calls"))</f>
        <v>Medium Calls</v>
      </c>
      <c r="AF4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83" s="36" t="str">
        <f>IF(tbl_Customers[[#This Row],[Churn_Risk_Score]]&gt;=10,"High Risk", IF(tbl_Customers[[#This Row],[Churn_Risk_Score]]&gt;=5,"Medium Risk","Low Risk"))</f>
        <v>Low Risk</v>
      </c>
    </row>
    <row r="484" spans="1:33" x14ac:dyDescent="0.35">
      <c r="A484">
        <v>483</v>
      </c>
      <c r="B484" t="s">
        <v>66</v>
      </c>
      <c r="C484">
        <v>165</v>
      </c>
      <c r="D484" t="s">
        <v>25</v>
      </c>
      <c r="E484" t="s">
        <v>22</v>
      </c>
      <c r="F484" t="s">
        <v>22</v>
      </c>
      <c r="G484">
        <v>0</v>
      </c>
      <c r="H484">
        <v>150.5</v>
      </c>
      <c r="I484">
        <v>75</v>
      </c>
      <c r="J484">
        <v>25.59</v>
      </c>
      <c r="K484">
        <v>193.1</v>
      </c>
      <c r="L484">
        <v>93</v>
      </c>
      <c r="M484">
        <v>16.41</v>
      </c>
      <c r="N484">
        <v>311.60000000000002</v>
      </c>
      <c r="O484">
        <v>93</v>
      </c>
      <c r="P484">
        <v>14.02</v>
      </c>
      <c r="Q484">
        <v>10.3</v>
      </c>
      <c r="R484">
        <v>2</v>
      </c>
      <c r="S484">
        <v>2.78</v>
      </c>
      <c r="T484">
        <v>1</v>
      </c>
      <c r="U484" t="s">
        <v>22</v>
      </c>
      <c r="V484">
        <f>IF(tbl_Customers[[#This Row],[churn]] = "yes", 1, 0)</f>
        <v>0</v>
      </c>
      <c r="W484" t="str">
        <f>IF(tbl_Customers[[#This Row],[number_customer_service_calls]] &lt;= 1, "0-1 Calls", IF(tbl_Customers[[#This Row],[number_customer_service_calls]] &lt;= 3, "2-3 Calls", IF(tbl_Customers[[#This Row],[number_customer_service_calls]] &lt;=5, "4-5 Calls", "6+ Calls")))</f>
        <v>0-1 Calls</v>
      </c>
      <c r="X484" t="str">
        <f>IF(tbl_Customers[[#This Row],[account_length]] &lt;= 50, "0-50", IF(tbl_Customers[[#This Row],[account_length]] &lt;=100, "51-100", IF(tbl_Customers[[#This Row],[account_length]] &lt;= 150, "101-150", "151+")))</f>
        <v>151+</v>
      </c>
      <c r="Y484" t="str">
        <f>IF(tbl_Customers[[#This Row],[total_intl_charge]] &lt;= 3, "Low Charges", "High Charges")</f>
        <v>Low Charges</v>
      </c>
      <c r="Z484" t="str">
        <f>IF(tbl_Customers[[#This Row],[total_eve_calls]]&lt;=80,"Low Calls",
IF(tbl_Customers[[#This Row],[total_eve_calls]]&lt;=120,"Medium Calls","High Calls"))</f>
        <v>Medium Calls</v>
      </c>
      <c r="AA484" t="str">
        <f>IF(tbl_Customers[[#This Row],[total_eve_charge]]&lt;=15,"Low Charges",
IF(tbl_Customers[[#This Row],[total_eve_charge]]&lt;=20,"Medium Charges","High Charges"))</f>
        <v>Medium Charges</v>
      </c>
      <c r="AB4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84" t="str">
        <f>IF(tbl_Customers[[#This Row],[number_vmail_messages]] = 0, "No Usage", IF(tbl_Customers[[#This Row],[number_vmail_messages]] &lt;= 20, "Low Usage", IF(tbl_Customers[[#This Row],[number_vmail_messages]] &lt;= 40, "Medium Usgae", "High Usage")))</f>
        <v>No Usage</v>
      </c>
      <c r="AD484" t="str">
        <f>IF(tbl_Customers[[#This Row],[total_day_minutes]]&lt;=150,"Low Usage", IF(tbl_Customers[[#This Row],[total_day_minutes]]&lt;=200,"Medium Usage", IF(tbl_Customers[[#This Row],[total_day_minutes]]&lt;=250,"High Usage","Very High Usage")))</f>
        <v>Medium Usage</v>
      </c>
      <c r="AE484" t="str">
        <f>IF(tbl_Customers[[#This Row],[total_intl_calls]]&lt;=5,"Low Calls", IF(tbl_Customers[[#This Row],[total_intl_calls]]&lt;=10, "Medium Calls", "High Calls"))</f>
        <v>Low Calls</v>
      </c>
      <c r="AF4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84" s="36" t="str">
        <f>IF(tbl_Customers[[#This Row],[Churn_Risk_Score]]&gt;=10,"High Risk", IF(tbl_Customers[[#This Row],[Churn_Risk_Score]]&gt;=5,"Medium Risk","Low Risk"))</f>
        <v>Low Risk</v>
      </c>
    </row>
    <row r="485" spans="1:33" x14ac:dyDescent="0.35">
      <c r="A485">
        <v>484</v>
      </c>
      <c r="B485" t="s">
        <v>57</v>
      </c>
      <c r="C485">
        <v>104</v>
      </c>
      <c r="D485" t="s">
        <v>28</v>
      </c>
      <c r="E485" t="s">
        <v>22</v>
      </c>
      <c r="F485" t="s">
        <v>22</v>
      </c>
      <c r="G485">
        <v>0</v>
      </c>
      <c r="H485">
        <v>234.2</v>
      </c>
      <c r="I485">
        <v>128</v>
      </c>
      <c r="J485">
        <v>39.81</v>
      </c>
      <c r="K485">
        <v>293.10000000000002</v>
      </c>
      <c r="L485">
        <v>92</v>
      </c>
      <c r="M485">
        <v>24.91</v>
      </c>
      <c r="N485">
        <v>183.9</v>
      </c>
      <c r="O485">
        <v>79</v>
      </c>
      <c r="P485">
        <v>8.2799999999999994</v>
      </c>
      <c r="Q485">
        <v>9.8000000000000007</v>
      </c>
      <c r="R485">
        <v>6</v>
      </c>
      <c r="S485">
        <v>2.65</v>
      </c>
      <c r="T485">
        <v>0</v>
      </c>
      <c r="U485" t="s">
        <v>23</v>
      </c>
      <c r="V485">
        <f>IF(tbl_Customers[[#This Row],[churn]] = "yes", 1, 0)</f>
        <v>1</v>
      </c>
      <c r="W485" t="str">
        <f>IF(tbl_Customers[[#This Row],[number_customer_service_calls]] &lt;= 1, "0-1 Calls", IF(tbl_Customers[[#This Row],[number_customer_service_calls]] &lt;= 3, "2-3 Calls", IF(tbl_Customers[[#This Row],[number_customer_service_calls]] &lt;=5, "4-5 Calls", "6+ Calls")))</f>
        <v>0-1 Calls</v>
      </c>
      <c r="X485" t="str">
        <f>IF(tbl_Customers[[#This Row],[account_length]] &lt;= 50, "0-50", IF(tbl_Customers[[#This Row],[account_length]] &lt;=100, "51-100", IF(tbl_Customers[[#This Row],[account_length]] &lt;= 150, "101-150", "151+")))</f>
        <v>101-150</v>
      </c>
      <c r="Y485" t="str">
        <f>IF(tbl_Customers[[#This Row],[total_intl_charge]] &lt;= 3, "Low Charges", "High Charges")</f>
        <v>Low Charges</v>
      </c>
      <c r="Z485" t="str">
        <f>IF(tbl_Customers[[#This Row],[total_eve_calls]]&lt;=80,"Low Calls",
IF(tbl_Customers[[#This Row],[total_eve_calls]]&lt;=120,"Medium Calls","High Calls"))</f>
        <v>Medium Calls</v>
      </c>
      <c r="AA485" t="str">
        <f>IF(tbl_Customers[[#This Row],[total_eve_charge]]&lt;=15,"Low Charges",
IF(tbl_Customers[[#This Row],[total_eve_charge]]&lt;=20,"Medium Charges","High Charges"))</f>
        <v>High Charges</v>
      </c>
      <c r="AB4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85" t="str">
        <f>IF(tbl_Customers[[#This Row],[number_vmail_messages]] = 0, "No Usage", IF(tbl_Customers[[#This Row],[number_vmail_messages]] &lt;= 20, "Low Usage", IF(tbl_Customers[[#This Row],[number_vmail_messages]] &lt;= 40, "Medium Usgae", "High Usage")))</f>
        <v>No Usage</v>
      </c>
      <c r="AD485" t="str">
        <f>IF(tbl_Customers[[#This Row],[total_day_minutes]]&lt;=150,"Low Usage", IF(tbl_Customers[[#This Row],[total_day_minutes]]&lt;=200,"Medium Usage", IF(tbl_Customers[[#This Row],[total_day_minutes]]&lt;=250,"High Usage","Very High Usage")))</f>
        <v>High Usage</v>
      </c>
      <c r="AE485" t="str">
        <f>IF(tbl_Customers[[#This Row],[total_intl_calls]]&lt;=5,"Low Calls", IF(tbl_Customers[[#This Row],[total_intl_calls]]&lt;=10, "Medium Calls", "High Calls"))</f>
        <v>Medium Calls</v>
      </c>
      <c r="AF4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85" s="36" t="str">
        <f>IF(tbl_Customers[[#This Row],[Churn_Risk_Score]]&gt;=10,"High Risk", IF(tbl_Customers[[#This Row],[Churn_Risk_Score]]&gt;=5,"Medium Risk","Low Risk"))</f>
        <v>Low Risk</v>
      </c>
    </row>
    <row r="486" spans="1:33" x14ac:dyDescent="0.35">
      <c r="A486">
        <v>485</v>
      </c>
      <c r="B486" t="s">
        <v>50</v>
      </c>
      <c r="C486">
        <v>110</v>
      </c>
      <c r="D486" t="s">
        <v>25</v>
      </c>
      <c r="E486" t="s">
        <v>22</v>
      </c>
      <c r="F486" t="s">
        <v>22</v>
      </c>
      <c r="G486">
        <v>0</v>
      </c>
      <c r="H486">
        <v>55.3</v>
      </c>
      <c r="I486">
        <v>102</v>
      </c>
      <c r="J486">
        <v>9.4</v>
      </c>
      <c r="K486">
        <v>164.7</v>
      </c>
      <c r="L486">
        <v>124</v>
      </c>
      <c r="M486">
        <v>14</v>
      </c>
      <c r="N486">
        <v>200.7</v>
      </c>
      <c r="O486">
        <v>108</v>
      </c>
      <c r="P486">
        <v>9.0299999999999994</v>
      </c>
      <c r="Q486">
        <v>10.199999999999999</v>
      </c>
      <c r="R486">
        <v>5</v>
      </c>
      <c r="S486">
        <v>2.75</v>
      </c>
      <c r="T486">
        <v>1</v>
      </c>
      <c r="U486" t="s">
        <v>22</v>
      </c>
      <c r="V486">
        <f>IF(tbl_Customers[[#This Row],[churn]] = "yes", 1, 0)</f>
        <v>0</v>
      </c>
      <c r="W486" t="str">
        <f>IF(tbl_Customers[[#This Row],[number_customer_service_calls]] &lt;= 1, "0-1 Calls", IF(tbl_Customers[[#This Row],[number_customer_service_calls]] &lt;= 3, "2-3 Calls", IF(tbl_Customers[[#This Row],[number_customer_service_calls]] &lt;=5, "4-5 Calls", "6+ Calls")))</f>
        <v>0-1 Calls</v>
      </c>
      <c r="X486" t="str">
        <f>IF(tbl_Customers[[#This Row],[account_length]] &lt;= 50, "0-50", IF(tbl_Customers[[#This Row],[account_length]] &lt;=100, "51-100", IF(tbl_Customers[[#This Row],[account_length]] &lt;= 150, "101-150", "151+")))</f>
        <v>101-150</v>
      </c>
      <c r="Y486" t="str">
        <f>IF(tbl_Customers[[#This Row],[total_intl_charge]] &lt;= 3, "Low Charges", "High Charges")</f>
        <v>Low Charges</v>
      </c>
      <c r="Z486" t="str">
        <f>IF(tbl_Customers[[#This Row],[total_eve_calls]]&lt;=80,"Low Calls",
IF(tbl_Customers[[#This Row],[total_eve_calls]]&lt;=120,"Medium Calls","High Calls"))</f>
        <v>High Calls</v>
      </c>
      <c r="AA486" t="str">
        <f>IF(tbl_Customers[[#This Row],[total_eve_charge]]&lt;=15,"Low Charges",
IF(tbl_Customers[[#This Row],[total_eve_charge]]&lt;=20,"Medium Charges","High Charges"))</f>
        <v>Low Charges</v>
      </c>
      <c r="AB4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86" t="str">
        <f>IF(tbl_Customers[[#This Row],[number_vmail_messages]] = 0, "No Usage", IF(tbl_Customers[[#This Row],[number_vmail_messages]] &lt;= 20, "Low Usage", IF(tbl_Customers[[#This Row],[number_vmail_messages]] &lt;= 40, "Medium Usgae", "High Usage")))</f>
        <v>No Usage</v>
      </c>
      <c r="AD486" t="str">
        <f>IF(tbl_Customers[[#This Row],[total_day_minutes]]&lt;=150,"Low Usage", IF(tbl_Customers[[#This Row],[total_day_minutes]]&lt;=200,"Medium Usage", IF(tbl_Customers[[#This Row],[total_day_minutes]]&lt;=250,"High Usage","Very High Usage")))</f>
        <v>Low Usage</v>
      </c>
      <c r="AE486" t="str">
        <f>IF(tbl_Customers[[#This Row],[total_intl_calls]]&lt;=5,"Low Calls", IF(tbl_Customers[[#This Row],[total_intl_calls]]&lt;=10, "Medium Calls", "High Calls"))</f>
        <v>Low Calls</v>
      </c>
      <c r="AF4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86" s="36" t="str">
        <f>IF(tbl_Customers[[#This Row],[Churn_Risk_Score]]&gt;=10,"High Risk", IF(tbl_Customers[[#This Row],[Churn_Risk_Score]]&gt;=5,"Medium Risk","Low Risk"))</f>
        <v>Low Risk</v>
      </c>
    </row>
    <row r="487" spans="1:33" x14ac:dyDescent="0.35">
      <c r="A487">
        <v>486</v>
      </c>
      <c r="B487" t="s">
        <v>39</v>
      </c>
      <c r="C487">
        <v>90</v>
      </c>
      <c r="D487" t="s">
        <v>25</v>
      </c>
      <c r="E487" t="s">
        <v>23</v>
      </c>
      <c r="F487" t="s">
        <v>22</v>
      </c>
      <c r="G487">
        <v>0</v>
      </c>
      <c r="H487">
        <v>221.8</v>
      </c>
      <c r="I487">
        <v>97</v>
      </c>
      <c r="J487">
        <v>37.71</v>
      </c>
      <c r="K487">
        <v>203.8</v>
      </c>
      <c r="L487">
        <v>134</v>
      </c>
      <c r="M487">
        <v>17.32</v>
      </c>
      <c r="N487">
        <v>215.8</v>
      </c>
      <c r="O487">
        <v>154</v>
      </c>
      <c r="P487">
        <v>9.7100000000000009</v>
      </c>
      <c r="Q487">
        <v>8.4</v>
      </c>
      <c r="R487">
        <v>4</v>
      </c>
      <c r="S487">
        <v>2.27</v>
      </c>
      <c r="T487">
        <v>1</v>
      </c>
      <c r="U487" t="s">
        <v>22</v>
      </c>
      <c r="V487">
        <f>IF(tbl_Customers[[#This Row],[churn]] = "yes", 1, 0)</f>
        <v>0</v>
      </c>
      <c r="W487" t="str">
        <f>IF(tbl_Customers[[#This Row],[number_customer_service_calls]] &lt;= 1, "0-1 Calls", IF(tbl_Customers[[#This Row],[number_customer_service_calls]] &lt;= 3, "2-3 Calls", IF(tbl_Customers[[#This Row],[number_customer_service_calls]] &lt;=5, "4-5 Calls", "6+ Calls")))</f>
        <v>0-1 Calls</v>
      </c>
      <c r="X487" t="str">
        <f>IF(tbl_Customers[[#This Row],[account_length]] &lt;= 50, "0-50", IF(tbl_Customers[[#This Row],[account_length]] &lt;=100, "51-100", IF(tbl_Customers[[#This Row],[account_length]] &lt;= 150, "101-150", "151+")))</f>
        <v>51-100</v>
      </c>
      <c r="Y487" t="str">
        <f>IF(tbl_Customers[[#This Row],[total_intl_charge]] &lt;= 3, "Low Charges", "High Charges")</f>
        <v>Low Charges</v>
      </c>
      <c r="Z487" t="str">
        <f>IF(tbl_Customers[[#This Row],[total_eve_calls]]&lt;=80,"Low Calls",
IF(tbl_Customers[[#This Row],[total_eve_calls]]&lt;=120,"Medium Calls","High Calls"))</f>
        <v>High Calls</v>
      </c>
      <c r="AA487" t="str">
        <f>IF(tbl_Customers[[#This Row],[total_eve_charge]]&lt;=15,"Low Charges",
IF(tbl_Customers[[#This Row],[total_eve_charge]]&lt;=20,"Medium Charges","High Charges"))</f>
        <v>Medium Charges</v>
      </c>
      <c r="AB4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87" t="str">
        <f>IF(tbl_Customers[[#This Row],[number_vmail_messages]] = 0, "No Usage", IF(tbl_Customers[[#This Row],[number_vmail_messages]] &lt;= 20, "Low Usage", IF(tbl_Customers[[#This Row],[number_vmail_messages]] &lt;= 40, "Medium Usgae", "High Usage")))</f>
        <v>No Usage</v>
      </c>
      <c r="AD487" t="str">
        <f>IF(tbl_Customers[[#This Row],[total_day_minutes]]&lt;=150,"Low Usage", IF(tbl_Customers[[#This Row],[total_day_minutes]]&lt;=200,"Medium Usage", IF(tbl_Customers[[#This Row],[total_day_minutes]]&lt;=250,"High Usage","Very High Usage")))</f>
        <v>High Usage</v>
      </c>
      <c r="AE487" t="str">
        <f>IF(tbl_Customers[[#This Row],[total_intl_calls]]&lt;=5,"Low Calls", IF(tbl_Customers[[#This Row],[total_intl_calls]]&lt;=10, "Medium Calls", "High Calls"))</f>
        <v>Low Calls</v>
      </c>
      <c r="AF4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87" s="36" t="str">
        <f>IF(tbl_Customers[[#This Row],[Churn_Risk_Score]]&gt;=10,"High Risk", IF(tbl_Customers[[#This Row],[Churn_Risk_Score]]&gt;=5,"Medium Risk","Low Risk"))</f>
        <v>Low Risk</v>
      </c>
    </row>
    <row r="488" spans="1:33" x14ac:dyDescent="0.35">
      <c r="A488">
        <v>487</v>
      </c>
      <c r="B488" t="s">
        <v>46</v>
      </c>
      <c r="C488">
        <v>114</v>
      </c>
      <c r="D488" t="s">
        <v>21</v>
      </c>
      <c r="E488" t="s">
        <v>22</v>
      </c>
      <c r="F488" t="s">
        <v>22</v>
      </c>
      <c r="G488">
        <v>0</v>
      </c>
      <c r="H488">
        <v>169.6</v>
      </c>
      <c r="I488">
        <v>85</v>
      </c>
      <c r="J488">
        <v>28.83</v>
      </c>
      <c r="K488">
        <v>58.9</v>
      </c>
      <c r="L488">
        <v>86</v>
      </c>
      <c r="M488">
        <v>5.01</v>
      </c>
      <c r="N488">
        <v>179.3</v>
      </c>
      <c r="O488">
        <v>124</v>
      </c>
      <c r="P488">
        <v>8.07</v>
      </c>
      <c r="Q488">
        <v>7.4</v>
      </c>
      <c r="R488">
        <v>8</v>
      </c>
      <c r="S488">
        <v>2</v>
      </c>
      <c r="T488">
        <v>1</v>
      </c>
      <c r="U488" t="s">
        <v>22</v>
      </c>
      <c r="V488">
        <f>IF(tbl_Customers[[#This Row],[churn]] = "yes", 1, 0)</f>
        <v>0</v>
      </c>
      <c r="W488" t="str">
        <f>IF(tbl_Customers[[#This Row],[number_customer_service_calls]] &lt;= 1, "0-1 Calls", IF(tbl_Customers[[#This Row],[number_customer_service_calls]] &lt;= 3, "2-3 Calls", IF(tbl_Customers[[#This Row],[number_customer_service_calls]] &lt;=5, "4-5 Calls", "6+ Calls")))</f>
        <v>0-1 Calls</v>
      </c>
      <c r="X488" t="str">
        <f>IF(tbl_Customers[[#This Row],[account_length]] &lt;= 50, "0-50", IF(tbl_Customers[[#This Row],[account_length]] &lt;=100, "51-100", IF(tbl_Customers[[#This Row],[account_length]] &lt;= 150, "101-150", "151+")))</f>
        <v>101-150</v>
      </c>
      <c r="Y488" t="str">
        <f>IF(tbl_Customers[[#This Row],[total_intl_charge]] &lt;= 3, "Low Charges", "High Charges")</f>
        <v>Low Charges</v>
      </c>
      <c r="Z488" t="str">
        <f>IF(tbl_Customers[[#This Row],[total_eve_calls]]&lt;=80,"Low Calls",
IF(tbl_Customers[[#This Row],[total_eve_calls]]&lt;=120,"Medium Calls","High Calls"))</f>
        <v>Medium Calls</v>
      </c>
      <c r="AA488" t="str">
        <f>IF(tbl_Customers[[#This Row],[total_eve_charge]]&lt;=15,"Low Charges",
IF(tbl_Customers[[#This Row],[total_eve_charge]]&lt;=20,"Medium Charges","High Charges"))</f>
        <v>Low Charges</v>
      </c>
      <c r="AB4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88" t="str">
        <f>IF(tbl_Customers[[#This Row],[number_vmail_messages]] = 0, "No Usage", IF(tbl_Customers[[#This Row],[number_vmail_messages]] &lt;= 20, "Low Usage", IF(tbl_Customers[[#This Row],[number_vmail_messages]] &lt;= 40, "Medium Usgae", "High Usage")))</f>
        <v>No Usage</v>
      </c>
      <c r="AD488" t="str">
        <f>IF(tbl_Customers[[#This Row],[total_day_minutes]]&lt;=150,"Low Usage", IF(tbl_Customers[[#This Row],[total_day_minutes]]&lt;=200,"Medium Usage", IF(tbl_Customers[[#This Row],[total_day_minutes]]&lt;=250,"High Usage","Very High Usage")))</f>
        <v>Medium Usage</v>
      </c>
      <c r="AE488" t="str">
        <f>IF(tbl_Customers[[#This Row],[total_intl_calls]]&lt;=5,"Low Calls", IF(tbl_Customers[[#This Row],[total_intl_calls]]&lt;=10, "Medium Calls", "High Calls"))</f>
        <v>Medium Calls</v>
      </c>
      <c r="AF4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88" s="36" t="str">
        <f>IF(tbl_Customers[[#This Row],[Churn_Risk_Score]]&gt;=10,"High Risk", IF(tbl_Customers[[#This Row],[Churn_Risk_Score]]&gt;=5,"Medium Risk","Low Risk"))</f>
        <v>Low Risk</v>
      </c>
    </row>
    <row r="489" spans="1:33" x14ac:dyDescent="0.35">
      <c r="A489">
        <v>488</v>
      </c>
      <c r="B489" t="s">
        <v>26</v>
      </c>
      <c r="C489">
        <v>101</v>
      </c>
      <c r="D489" t="s">
        <v>25</v>
      </c>
      <c r="E489" t="s">
        <v>22</v>
      </c>
      <c r="F489" t="s">
        <v>22</v>
      </c>
      <c r="G489">
        <v>0</v>
      </c>
      <c r="H489">
        <v>89.7</v>
      </c>
      <c r="I489">
        <v>118</v>
      </c>
      <c r="J489">
        <v>15.25</v>
      </c>
      <c r="K489">
        <v>260.10000000000002</v>
      </c>
      <c r="L489">
        <v>79</v>
      </c>
      <c r="M489">
        <v>22.11</v>
      </c>
      <c r="N489">
        <v>170.1</v>
      </c>
      <c r="O489">
        <v>93</v>
      </c>
      <c r="P489">
        <v>7.65</v>
      </c>
      <c r="Q489">
        <v>13.5</v>
      </c>
      <c r="R489">
        <v>11</v>
      </c>
      <c r="S489">
        <v>3.65</v>
      </c>
      <c r="T489">
        <v>5</v>
      </c>
      <c r="U489" t="s">
        <v>23</v>
      </c>
      <c r="V489">
        <f>IF(tbl_Customers[[#This Row],[churn]] = "yes", 1, 0)</f>
        <v>1</v>
      </c>
      <c r="W489" t="str">
        <f>IF(tbl_Customers[[#This Row],[number_customer_service_calls]] &lt;= 1, "0-1 Calls", IF(tbl_Customers[[#This Row],[number_customer_service_calls]] &lt;= 3, "2-3 Calls", IF(tbl_Customers[[#This Row],[number_customer_service_calls]] &lt;=5, "4-5 Calls", "6+ Calls")))</f>
        <v>4-5 Calls</v>
      </c>
      <c r="X489" t="str">
        <f>IF(tbl_Customers[[#This Row],[account_length]] &lt;= 50, "0-50", IF(tbl_Customers[[#This Row],[account_length]] &lt;=100, "51-100", IF(tbl_Customers[[#This Row],[account_length]] &lt;= 150, "101-150", "151+")))</f>
        <v>101-150</v>
      </c>
      <c r="Y489" t="str">
        <f>IF(tbl_Customers[[#This Row],[total_intl_charge]] &lt;= 3, "Low Charges", "High Charges")</f>
        <v>High Charges</v>
      </c>
      <c r="Z489" t="str">
        <f>IF(tbl_Customers[[#This Row],[total_eve_calls]]&lt;=80,"Low Calls",
IF(tbl_Customers[[#This Row],[total_eve_calls]]&lt;=120,"Medium Calls","High Calls"))</f>
        <v>Low Calls</v>
      </c>
      <c r="AA489" t="str">
        <f>IF(tbl_Customers[[#This Row],[total_eve_charge]]&lt;=15,"Low Charges",
IF(tbl_Customers[[#This Row],[total_eve_charge]]&lt;=20,"Medium Charges","High Charges"))</f>
        <v>High Charges</v>
      </c>
      <c r="AB4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89" t="str">
        <f>IF(tbl_Customers[[#This Row],[number_vmail_messages]] = 0, "No Usage", IF(tbl_Customers[[#This Row],[number_vmail_messages]] &lt;= 20, "Low Usage", IF(tbl_Customers[[#This Row],[number_vmail_messages]] &lt;= 40, "Medium Usgae", "High Usage")))</f>
        <v>No Usage</v>
      </c>
      <c r="AD489" t="str">
        <f>IF(tbl_Customers[[#This Row],[total_day_minutes]]&lt;=150,"Low Usage", IF(tbl_Customers[[#This Row],[total_day_minutes]]&lt;=200,"Medium Usage", IF(tbl_Customers[[#This Row],[total_day_minutes]]&lt;=250,"High Usage","Very High Usage")))</f>
        <v>Low Usage</v>
      </c>
      <c r="AE489" t="str">
        <f>IF(tbl_Customers[[#This Row],[total_intl_calls]]&lt;=5,"Low Calls", IF(tbl_Customers[[#This Row],[total_intl_calls]]&lt;=10, "Medium Calls", "High Calls"))</f>
        <v>High Calls</v>
      </c>
      <c r="AF4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89" s="36" t="str">
        <f>IF(tbl_Customers[[#This Row],[Churn_Risk_Score]]&gt;=10,"High Risk", IF(tbl_Customers[[#This Row],[Churn_Risk_Score]]&gt;=5,"Medium Risk","Low Risk"))</f>
        <v>Medium Risk</v>
      </c>
    </row>
    <row r="490" spans="1:33" x14ac:dyDescent="0.35">
      <c r="A490">
        <v>489</v>
      </c>
      <c r="B490" t="s">
        <v>51</v>
      </c>
      <c r="C490">
        <v>117</v>
      </c>
      <c r="D490" t="s">
        <v>25</v>
      </c>
      <c r="E490" t="s">
        <v>22</v>
      </c>
      <c r="F490" t="s">
        <v>23</v>
      </c>
      <c r="G490">
        <v>14</v>
      </c>
      <c r="H490">
        <v>80.2</v>
      </c>
      <c r="I490">
        <v>81</v>
      </c>
      <c r="J490">
        <v>13.63</v>
      </c>
      <c r="K490">
        <v>219</v>
      </c>
      <c r="L490">
        <v>103</v>
      </c>
      <c r="M490">
        <v>18.62</v>
      </c>
      <c r="N490">
        <v>122.6</v>
      </c>
      <c r="O490">
        <v>102</v>
      </c>
      <c r="P490">
        <v>5.52</v>
      </c>
      <c r="Q490">
        <v>8.6</v>
      </c>
      <c r="R490">
        <v>2</v>
      </c>
      <c r="S490">
        <v>2.3199999999999998</v>
      </c>
      <c r="T490">
        <v>1</v>
      </c>
      <c r="U490" t="s">
        <v>22</v>
      </c>
      <c r="V490">
        <f>IF(tbl_Customers[[#This Row],[churn]] = "yes", 1, 0)</f>
        <v>0</v>
      </c>
      <c r="W490" t="str">
        <f>IF(tbl_Customers[[#This Row],[number_customer_service_calls]] &lt;= 1, "0-1 Calls", IF(tbl_Customers[[#This Row],[number_customer_service_calls]] &lt;= 3, "2-3 Calls", IF(tbl_Customers[[#This Row],[number_customer_service_calls]] &lt;=5, "4-5 Calls", "6+ Calls")))</f>
        <v>0-1 Calls</v>
      </c>
      <c r="X490" t="str">
        <f>IF(tbl_Customers[[#This Row],[account_length]] &lt;= 50, "0-50", IF(tbl_Customers[[#This Row],[account_length]] &lt;=100, "51-100", IF(tbl_Customers[[#This Row],[account_length]] &lt;= 150, "101-150", "151+")))</f>
        <v>101-150</v>
      </c>
      <c r="Y490" t="str">
        <f>IF(tbl_Customers[[#This Row],[total_intl_charge]] &lt;= 3, "Low Charges", "High Charges")</f>
        <v>Low Charges</v>
      </c>
      <c r="Z490" t="str">
        <f>IF(tbl_Customers[[#This Row],[total_eve_calls]]&lt;=80,"Low Calls",
IF(tbl_Customers[[#This Row],[total_eve_calls]]&lt;=120,"Medium Calls","High Calls"))</f>
        <v>Medium Calls</v>
      </c>
      <c r="AA490" t="str">
        <f>IF(tbl_Customers[[#This Row],[total_eve_charge]]&lt;=15,"Low Charges",
IF(tbl_Customers[[#This Row],[total_eve_charge]]&lt;=20,"Medium Charges","High Charges"))</f>
        <v>Medium Charges</v>
      </c>
      <c r="AB4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90" t="str">
        <f>IF(tbl_Customers[[#This Row],[number_vmail_messages]] = 0, "No Usage", IF(tbl_Customers[[#This Row],[number_vmail_messages]] &lt;= 20, "Low Usage", IF(tbl_Customers[[#This Row],[number_vmail_messages]] &lt;= 40, "Medium Usgae", "High Usage")))</f>
        <v>Low Usage</v>
      </c>
      <c r="AD490" t="str">
        <f>IF(tbl_Customers[[#This Row],[total_day_minutes]]&lt;=150,"Low Usage", IF(tbl_Customers[[#This Row],[total_day_minutes]]&lt;=200,"Medium Usage", IF(tbl_Customers[[#This Row],[total_day_minutes]]&lt;=250,"High Usage","Very High Usage")))</f>
        <v>Low Usage</v>
      </c>
      <c r="AE490" t="str">
        <f>IF(tbl_Customers[[#This Row],[total_intl_calls]]&lt;=5,"Low Calls", IF(tbl_Customers[[#This Row],[total_intl_calls]]&lt;=10, "Medium Calls", "High Calls"))</f>
        <v>Low Calls</v>
      </c>
      <c r="AF4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90" s="36" t="str">
        <f>IF(tbl_Customers[[#This Row],[Churn_Risk_Score]]&gt;=10,"High Risk", IF(tbl_Customers[[#This Row],[Churn_Risk_Score]]&gt;=5,"Medium Risk","Low Risk"))</f>
        <v>Low Risk</v>
      </c>
    </row>
    <row r="491" spans="1:33" x14ac:dyDescent="0.35">
      <c r="A491">
        <v>490</v>
      </c>
      <c r="B491" t="s">
        <v>73</v>
      </c>
      <c r="C491">
        <v>82</v>
      </c>
      <c r="D491" t="s">
        <v>25</v>
      </c>
      <c r="E491" t="s">
        <v>22</v>
      </c>
      <c r="F491" t="s">
        <v>22</v>
      </c>
      <c r="G491">
        <v>0</v>
      </c>
      <c r="H491">
        <v>125.7</v>
      </c>
      <c r="I491">
        <v>96</v>
      </c>
      <c r="J491">
        <v>21.37</v>
      </c>
      <c r="K491">
        <v>207.6</v>
      </c>
      <c r="L491">
        <v>137</v>
      </c>
      <c r="M491">
        <v>17.649999999999999</v>
      </c>
      <c r="N491">
        <v>183.1</v>
      </c>
      <c r="O491">
        <v>103</v>
      </c>
      <c r="P491">
        <v>8.24</v>
      </c>
      <c r="Q491">
        <v>12.9</v>
      </c>
      <c r="R491">
        <v>2</v>
      </c>
      <c r="S491">
        <v>3.48</v>
      </c>
      <c r="T491">
        <v>1</v>
      </c>
      <c r="U491" t="s">
        <v>22</v>
      </c>
      <c r="V491">
        <f>IF(tbl_Customers[[#This Row],[churn]] = "yes", 1, 0)</f>
        <v>0</v>
      </c>
      <c r="W491" t="str">
        <f>IF(tbl_Customers[[#This Row],[number_customer_service_calls]] &lt;= 1, "0-1 Calls", IF(tbl_Customers[[#This Row],[number_customer_service_calls]] &lt;= 3, "2-3 Calls", IF(tbl_Customers[[#This Row],[number_customer_service_calls]] &lt;=5, "4-5 Calls", "6+ Calls")))</f>
        <v>0-1 Calls</v>
      </c>
      <c r="X491" t="str">
        <f>IF(tbl_Customers[[#This Row],[account_length]] &lt;= 50, "0-50", IF(tbl_Customers[[#This Row],[account_length]] &lt;=100, "51-100", IF(tbl_Customers[[#This Row],[account_length]] &lt;= 150, "101-150", "151+")))</f>
        <v>51-100</v>
      </c>
      <c r="Y491" t="str">
        <f>IF(tbl_Customers[[#This Row],[total_intl_charge]] &lt;= 3, "Low Charges", "High Charges")</f>
        <v>High Charges</v>
      </c>
      <c r="Z491" t="str">
        <f>IF(tbl_Customers[[#This Row],[total_eve_calls]]&lt;=80,"Low Calls",
IF(tbl_Customers[[#This Row],[total_eve_calls]]&lt;=120,"Medium Calls","High Calls"))</f>
        <v>High Calls</v>
      </c>
      <c r="AA491" t="str">
        <f>IF(tbl_Customers[[#This Row],[total_eve_charge]]&lt;=15,"Low Charges",
IF(tbl_Customers[[#This Row],[total_eve_charge]]&lt;=20,"Medium Charges","High Charges"))</f>
        <v>Medium Charges</v>
      </c>
      <c r="AB4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91" t="str">
        <f>IF(tbl_Customers[[#This Row],[number_vmail_messages]] = 0, "No Usage", IF(tbl_Customers[[#This Row],[number_vmail_messages]] &lt;= 20, "Low Usage", IF(tbl_Customers[[#This Row],[number_vmail_messages]] &lt;= 40, "Medium Usgae", "High Usage")))</f>
        <v>No Usage</v>
      </c>
      <c r="AD491" t="str">
        <f>IF(tbl_Customers[[#This Row],[total_day_minutes]]&lt;=150,"Low Usage", IF(tbl_Customers[[#This Row],[total_day_minutes]]&lt;=200,"Medium Usage", IF(tbl_Customers[[#This Row],[total_day_minutes]]&lt;=250,"High Usage","Very High Usage")))</f>
        <v>Low Usage</v>
      </c>
      <c r="AE491" t="str">
        <f>IF(tbl_Customers[[#This Row],[total_intl_calls]]&lt;=5,"Low Calls", IF(tbl_Customers[[#This Row],[total_intl_calls]]&lt;=10, "Medium Calls", "High Calls"))</f>
        <v>Low Calls</v>
      </c>
      <c r="AF4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91" s="36" t="str">
        <f>IF(tbl_Customers[[#This Row],[Churn_Risk_Score]]&gt;=10,"High Risk", IF(tbl_Customers[[#This Row],[Churn_Risk_Score]]&gt;=5,"Medium Risk","Low Risk"))</f>
        <v>Low Risk</v>
      </c>
    </row>
    <row r="492" spans="1:33" x14ac:dyDescent="0.35">
      <c r="A492">
        <v>491</v>
      </c>
      <c r="B492" t="s">
        <v>26</v>
      </c>
      <c r="C492">
        <v>92</v>
      </c>
      <c r="D492" t="s">
        <v>28</v>
      </c>
      <c r="E492" t="s">
        <v>22</v>
      </c>
      <c r="F492" t="s">
        <v>22</v>
      </c>
      <c r="G492">
        <v>0</v>
      </c>
      <c r="H492">
        <v>176.3</v>
      </c>
      <c r="I492">
        <v>85</v>
      </c>
      <c r="J492">
        <v>29.97</v>
      </c>
      <c r="K492">
        <v>93.4</v>
      </c>
      <c r="L492">
        <v>125</v>
      </c>
      <c r="M492">
        <v>7.94</v>
      </c>
      <c r="N492">
        <v>207.2</v>
      </c>
      <c r="O492">
        <v>107</v>
      </c>
      <c r="P492">
        <v>9.32</v>
      </c>
      <c r="Q492">
        <v>9.6</v>
      </c>
      <c r="R492">
        <v>1</v>
      </c>
      <c r="S492">
        <v>2.59</v>
      </c>
      <c r="T492">
        <v>2</v>
      </c>
      <c r="U492" t="s">
        <v>22</v>
      </c>
      <c r="V492">
        <f>IF(tbl_Customers[[#This Row],[churn]] = "yes", 1, 0)</f>
        <v>0</v>
      </c>
      <c r="W492" t="str">
        <f>IF(tbl_Customers[[#This Row],[number_customer_service_calls]] &lt;= 1, "0-1 Calls", IF(tbl_Customers[[#This Row],[number_customer_service_calls]] &lt;= 3, "2-3 Calls", IF(tbl_Customers[[#This Row],[number_customer_service_calls]] &lt;=5, "4-5 Calls", "6+ Calls")))</f>
        <v>2-3 Calls</v>
      </c>
      <c r="X492" t="str">
        <f>IF(tbl_Customers[[#This Row],[account_length]] &lt;= 50, "0-50", IF(tbl_Customers[[#This Row],[account_length]] &lt;=100, "51-100", IF(tbl_Customers[[#This Row],[account_length]] &lt;= 150, "101-150", "151+")))</f>
        <v>51-100</v>
      </c>
      <c r="Y492" t="str">
        <f>IF(tbl_Customers[[#This Row],[total_intl_charge]] &lt;= 3, "Low Charges", "High Charges")</f>
        <v>Low Charges</v>
      </c>
      <c r="Z492" t="str">
        <f>IF(tbl_Customers[[#This Row],[total_eve_calls]]&lt;=80,"Low Calls",
IF(tbl_Customers[[#This Row],[total_eve_calls]]&lt;=120,"Medium Calls","High Calls"))</f>
        <v>High Calls</v>
      </c>
      <c r="AA492" t="str">
        <f>IF(tbl_Customers[[#This Row],[total_eve_charge]]&lt;=15,"Low Charges",
IF(tbl_Customers[[#This Row],[total_eve_charge]]&lt;=20,"Medium Charges","High Charges"))</f>
        <v>Low Charges</v>
      </c>
      <c r="AB4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92" t="str">
        <f>IF(tbl_Customers[[#This Row],[number_vmail_messages]] = 0, "No Usage", IF(tbl_Customers[[#This Row],[number_vmail_messages]] &lt;= 20, "Low Usage", IF(tbl_Customers[[#This Row],[number_vmail_messages]] &lt;= 40, "Medium Usgae", "High Usage")))</f>
        <v>No Usage</v>
      </c>
      <c r="AD492" t="str">
        <f>IF(tbl_Customers[[#This Row],[total_day_minutes]]&lt;=150,"Low Usage", IF(tbl_Customers[[#This Row],[total_day_minutes]]&lt;=200,"Medium Usage", IF(tbl_Customers[[#This Row],[total_day_minutes]]&lt;=250,"High Usage","Very High Usage")))</f>
        <v>Medium Usage</v>
      </c>
      <c r="AE492" t="str">
        <f>IF(tbl_Customers[[#This Row],[total_intl_calls]]&lt;=5,"Low Calls", IF(tbl_Customers[[#This Row],[total_intl_calls]]&lt;=10, "Medium Calls", "High Calls"))</f>
        <v>Low Calls</v>
      </c>
      <c r="AF4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92" s="36" t="str">
        <f>IF(tbl_Customers[[#This Row],[Churn_Risk_Score]]&gt;=10,"High Risk", IF(tbl_Customers[[#This Row],[Churn_Risk_Score]]&gt;=5,"Medium Risk","Low Risk"))</f>
        <v>Low Risk</v>
      </c>
    </row>
    <row r="493" spans="1:33" x14ac:dyDescent="0.35">
      <c r="A493">
        <v>492</v>
      </c>
      <c r="B493" t="s">
        <v>66</v>
      </c>
      <c r="C493">
        <v>82</v>
      </c>
      <c r="D493" t="s">
        <v>28</v>
      </c>
      <c r="E493" t="s">
        <v>22</v>
      </c>
      <c r="F493" t="s">
        <v>23</v>
      </c>
      <c r="G493">
        <v>29</v>
      </c>
      <c r="H493">
        <v>207.2</v>
      </c>
      <c r="I493">
        <v>111</v>
      </c>
      <c r="J493">
        <v>35.22</v>
      </c>
      <c r="K493">
        <v>254.1</v>
      </c>
      <c r="L493">
        <v>137</v>
      </c>
      <c r="M493">
        <v>21.6</v>
      </c>
      <c r="N493">
        <v>169.3</v>
      </c>
      <c r="O493">
        <v>92</v>
      </c>
      <c r="P493">
        <v>7.62</v>
      </c>
      <c r="Q493">
        <v>9.5</v>
      </c>
      <c r="R493">
        <v>5</v>
      </c>
      <c r="S493">
        <v>2.57</v>
      </c>
      <c r="T493">
        <v>2</v>
      </c>
      <c r="U493" t="s">
        <v>22</v>
      </c>
      <c r="V493">
        <f>IF(tbl_Customers[[#This Row],[churn]] = "yes", 1, 0)</f>
        <v>0</v>
      </c>
      <c r="W493" t="str">
        <f>IF(tbl_Customers[[#This Row],[number_customer_service_calls]] &lt;= 1, "0-1 Calls", IF(tbl_Customers[[#This Row],[number_customer_service_calls]] &lt;= 3, "2-3 Calls", IF(tbl_Customers[[#This Row],[number_customer_service_calls]] &lt;=5, "4-5 Calls", "6+ Calls")))</f>
        <v>2-3 Calls</v>
      </c>
      <c r="X493" t="str">
        <f>IF(tbl_Customers[[#This Row],[account_length]] &lt;= 50, "0-50", IF(tbl_Customers[[#This Row],[account_length]] &lt;=100, "51-100", IF(tbl_Customers[[#This Row],[account_length]] &lt;= 150, "101-150", "151+")))</f>
        <v>51-100</v>
      </c>
      <c r="Y493" t="str">
        <f>IF(tbl_Customers[[#This Row],[total_intl_charge]] &lt;= 3, "Low Charges", "High Charges")</f>
        <v>Low Charges</v>
      </c>
      <c r="Z493" t="str">
        <f>IF(tbl_Customers[[#This Row],[total_eve_calls]]&lt;=80,"Low Calls",
IF(tbl_Customers[[#This Row],[total_eve_calls]]&lt;=120,"Medium Calls","High Calls"))</f>
        <v>High Calls</v>
      </c>
      <c r="AA493" t="str">
        <f>IF(tbl_Customers[[#This Row],[total_eve_charge]]&lt;=15,"Low Charges",
IF(tbl_Customers[[#This Row],[total_eve_charge]]&lt;=20,"Medium Charges","High Charges"))</f>
        <v>High Charges</v>
      </c>
      <c r="AB4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93" t="str">
        <f>IF(tbl_Customers[[#This Row],[number_vmail_messages]] = 0, "No Usage", IF(tbl_Customers[[#This Row],[number_vmail_messages]] &lt;= 20, "Low Usage", IF(tbl_Customers[[#This Row],[number_vmail_messages]] &lt;= 40, "Medium Usgae", "High Usage")))</f>
        <v>Medium Usgae</v>
      </c>
      <c r="AD493" t="str">
        <f>IF(tbl_Customers[[#This Row],[total_day_minutes]]&lt;=150,"Low Usage", IF(tbl_Customers[[#This Row],[total_day_minutes]]&lt;=200,"Medium Usage", IF(tbl_Customers[[#This Row],[total_day_minutes]]&lt;=250,"High Usage","Very High Usage")))</f>
        <v>High Usage</v>
      </c>
      <c r="AE493" t="str">
        <f>IF(tbl_Customers[[#This Row],[total_intl_calls]]&lt;=5,"Low Calls", IF(tbl_Customers[[#This Row],[total_intl_calls]]&lt;=10, "Medium Calls", "High Calls"))</f>
        <v>Low Calls</v>
      </c>
      <c r="AF4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93" s="36" t="str">
        <f>IF(tbl_Customers[[#This Row],[Churn_Risk_Score]]&gt;=10,"High Risk", IF(tbl_Customers[[#This Row],[Churn_Risk_Score]]&gt;=5,"Medium Risk","Low Risk"))</f>
        <v>Low Risk</v>
      </c>
    </row>
    <row r="494" spans="1:33" x14ac:dyDescent="0.35">
      <c r="A494">
        <v>493</v>
      </c>
      <c r="B494" t="s">
        <v>31</v>
      </c>
      <c r="C494">
        <v>90</v>
      </c>
      <c r="D494" t="s">
        <v>21</v>
      </c>
      <c r="E494" t="s">
        <v>22</v>
      </c>
      <c r="F494" t="s">
        <v>22</v>
      </c>
      <c r="G494">
        <v>0</v>
      </c>
      <c r="H494">
        <v>205.7</v>
      </c>
      <c r="I494">
        <v>138</v>
      </c>
      <c r="J494">
        <v>34.97</v>
      </c>
      <c r="K494">
        <v>161.9</v>
      </c>
      <c r="L494">
        <v>83</v>
      </c>
      <c r="M494">
        <v>13.76</v>
      </c>
      <c r="N494">
        <v>269.7</v>
      </c>
      <c r="O494">
        <v>104</v>
      </c>
      <c r="P494">
        <v>12.14</v>
      </c>
      <c r="Q494">
        <v>12.5</v>
      </c>
      <c r="R494">
        <v>6</v>
      </c>
      <c r="S494">
        <v>3.38</v>
      </c>
      <c r="T494">
        <v>2</v>
      </c>
      <c r="U494" t="s">
        <v>22</v>
      </c>
      <c r="V494">
        <f>IF(tbl_Customers[[#This Row],[churn]] = "yes", 1, 0)</f>
        <v>0</v>
      </c>
      <c r="W494" t="str">
        <f>IF(tbl_Customers[[#This Row],[number_customer_service_calls]] &lt;= 1, "0-1 Calls", IF(tbl_Customers[[#This Row],[number_customer_service_calls]] &lt;= 3, "2-3 Calls", IF(tbl_Customers[[#This Row],[number_customer_service_calls]] &lt;=5, "4-5 Calls", "6+ Calls")))</f>
        <v>2-3 Calls</v>
      </c>
      <c r="X494" t="str">
        <f>IF(tbl_Customers[[#This Row],[account_length]] &lt;= 50, "0-50", IF(tbl_Customers[[#This Row],[account_length]] &lt;=100, "51-100", IF(tbl_Customers[[#This Row],[account_length]] &lt;= 150, "101-150", "151+")))</f>
        <v>51-100</v>
      </c>
      <c r="Y494" t="str">
        <f>IF(tbl_Customers[[#This Row],[total_intl_charge]] &lt;= 3, "Low Charges", "High Charges")</f>
        <v>High Charges</v>
      </c>
      <c r="Z494" t="str">
        <f>IF(tbl_Customers[[#This Row],[total_eve_calls]]&lt;=80,"Low Calls",
IF(tbl_Customers[[#This Row],[total_eve_calls]]&lt;=120,"Medium Calls","High Calls"))</f>
        <v>Medium Calls</v>
      </c>
      <c r="AA494" t="str">
        <f>IF(tbl_Customers[[#This Row],[total_eve_charge]]&lt;=15,"Low Charges",
IF(tbl_Customers[[#This Row],[total_eve_charge]]&lt;=20,"Medium Charges","High Charges"))</f>
        <v>Low Charges</v>
      </c>
      <c r="AB4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94" t="str">
        <f>IF(tbl_Customers[[#This Row],[number_vmail_messages]] = 0, "No Usage", IF(tbl_Customers[[#This Row],[number_vmail_messages]] &lt;= 20, "Low Usage", IF(tbl_Customers[[#This Row],[number_vmail_messages]] &lt;= 40, "Medium Usgae", "High Usage")))</f>
        <v>No Usage</v>
      </c>
      <c r="AD494" t="str">
        <f>IF(tbl_Customers[[#This Row],[total_day_minutes]]&lt;=150,"Low Usage", IF(tbl_Customers[[#This Row],[total_day_minutes]]&lt;=200,"Medium Usage", IF(tbl_Customers[[#This Row],[total_day_minutes]]&lt;=250,"High Usage","Very High Usage")))</f>
        <v>High Usage</v>
      </c>
      <c r="AE494" t="str">
        <f>IF(tbl_Customers[[#This Row],[total_intl_calls]]&lt;=5,"Low Calls", IF(tbl_Customers[[#This Row],[total_intl_calls]]&lt;=10, "Medium Calls", "High Calls"))</f>
        <v>Medium Calls</v>
      </c>
      <c r="AF4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94" s="36" t="str">
        <f>IF(tbl_Customers[[#This Row],[Churn_Risk_Score]]&gt;=10,"High Risk", IF(tbl_Customers[[#This Row],[Churn_Risk_Score]]&gt;=5,"Medium Risk","Low Risk"))</f>
        <v>Low Risk</v>
      </c>
    </row>
    <row r="495" spans="1:33" x14ac:dyDescent="0.35">
      <c r="A495">
        <v>494</v>
      </c>
      <c r="B495" t="s">
        <v>60</v>
      </c>
      <c r="C495">
        <v>124</v>
      </c>
      <c r="D495" t="s">
        <v>28</v>
      </c>
      <c r="E495" t="s">
        <v>22</v>
      </c>
      <c r="F495" t="s">
        <v>22</v>
      </c>
      <c r="G495">
        <v>0</v>
      </c>
      <c r="H495">
        <v>157.5</v>
      </c>
      <c r="I495">
        <v>70</v>
      </c>
      <c r="J495">
        <v>26.78</v>
      </c>
      <c r="K495">
        <v>130.69999999999999</v>
      </c>
      <c r="L495">
        <v>79</v>
      </c>
      <c r="M495">
        <v>11.11</v>
      </c>
      <c r="N495">
        <v>193.4</v>
      </c>
      <c r="O495">
        <v>98</v>
      </c>
      <c r="P495">
        <v>8.6999999999999993</v>
      </c>
      <c r="Q495">
        <v>9.6</v>
      </c>
      <c r="R495">
        <v>4</v>
      </c>
      <c r="S495">
        <v>2.59</v>
      </c>
      <c r="T495">
        <v>3</v>
      </c>
      <c r="U495" t="s">
        <v>22</v>
      </c>
      <c r="V495">
        <f>IF(tbl_Customers[[#This Row],[churn]] = "yes", 1, 0)</f>
        <v>0</v>
      </c>
      <c r="W495" t="str">
        <f>IF(tbl_Customers[[#This Row],[number_customer_service_calls]] &lt;= 1, "0-1 Calls", IF(tbl_Customers[[#This Row],[number_customer_service_calls]] &lt;= 3, "2-3 Calls", IF(tbl_Customers[[#This Row],[number_customer_service_calls]] &lt;=5, "4-5 Calls", "6+ Calls")))</f>
        <v>2-3 Calls</v>
      </c>
      <c r="X495" t="str">
        <f>IF(tbl_Customers[[#This Row],[account_length]] &lt;= 50, "0-50", IF(tbl_Customers[[#This Row],[account_length]] &lt;=100, "51-100", IF(tbl_Customers[[#This Row],[account_length]] &lt;= 150, "101-150", "151+")))</f>
        <v>101-150</v>
      </c>
      <c r="Y495" t="str">
        <f>IF(tbl_Customers[[#This Row],[total_intl_charge]] &lt;= 3, "Low Charges", "High Charges")</f>
        <v>Low Charges</v>
      </c>
      <c r="Z495" t="str">
        <f>IF(tbl_Customers[[#This Row],[total_eve_calls]]&lt;=80,"Low Calls",
IF(tbl_Customers[[#This Row],[total_eve_calls]]&lt;=120,"Medium Calls","High Calls"))</f>
        <v>Low Calls</v>
      </c>
      <c r="AA495" t="str">
        <f>IF(tbl_Customers[[#This Row],[total_eve_charge]]&lt;=15,"Low Charges",
IF(tbl_Customers[[#This Row],[total_eve_charge]]&lt;=20,"Medium Charges","High Charges"))</f>
        <v>Low Charges</v>
      </c>
      <c r="AB4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95" t="str">
        <f>IF(tbl_Customers[[#This Row],[number_vmail_messages]] = 0, "No Usage", IF(tbl_Customers[[#This Row],[number_vmail_messages]] &lt;= 20, "Low Usage", IF(tbl_Customers[[#This Row],[number_vmail_messages]] &lt;= 40, "Medium Usgae", "High Usage")))</f>
        <v>No Usage</v>
      </c>
      <c r="AD495" t="str">
        <f>IF(tbl_Customers[[#This Row],[total_day_minutes]]&lt;=150,"Low Usage", IF(tbl_Customers[[#This Row],[total_day_minutes]]&lt;=200,"Medium Usage", IF(tbl_Customers[[#This Row],[total_day_minutes]]&lt;=250,"High Usage","Very High Usage")))</f>
        <v>Medium Usage</v>
      </c>
      <c r="AE495" t="str">
        <f>IF(tbl_Customers[[#This Row],[total_intl_calls]]&lt;=5,"Low Calls", IF(tbl_Customers[[#This Row],[total_intl_calls]]&lt;=10, "Medium Calls", "High Calls"))</f>
        <v>Low Calls</v>
      </c>
      <c r="AF4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95" s="36" t="str">
        <f>IF(tbl_Customers[[#This Row],[Churn_Risk_Score]]&gt;=10,"High Risk", IF(tbl_Customers[[#This Row],[Churn_Risk_Score]]&gt;=5,"Medium Risk","Low Risk"))</f>
        <v>Low Risk</v>
      </c>
    </row>
    <row r="496" spans="1:33" x14ac:dyDescent="0.35">
      <c r="A496">
        <v>495</v>
      </c>
      <c r="B496" t="s">
        <v>36</v>
      </c>
      <c r="C496">
        <v>39</v>
      </c>
      <c r="D496" t="s">
        <v>25</v>
      </c>
      <c r="E496" t="s">
        <v>22</v>
      </c>
      <c r="F496" t="s">
        <v>22</v>
      </c>
      <c r="G496">
        <v>0</v>
      </c>
      <c r="H496">
        <v>160.4</v>
      </c>
      <c r="I496">
        <v>68</v>
      </c>
      <c r="J496">
        <v>27.27</v>
      </c>
      <c r="K496">
        <v>102.6</v>
      </c>
      <c r="L496">
        <v>103</v>
      </c>
      <c r="M496">
        <v>8.7200000000000006</v>
      </c>
      <c r="N496">
        <v>235.3</v>
      </c>
      <c r="O496">
        <v>106</v>
      </c>
      <c r="P496">
        <v>10.59</v>
      </c>
      <c r="Q496">
        <v>9.1</v>
      </c>
      <c r="R496">
        <v>5</v>
      </c>
      <c r="S496">
        <v>2.46</v>
      </c>
      <c r="T496">
        <v>2</v>
      </c>
      <c r="U496" t="s">
        <v>22</v>
      </c>
      <c r="V496">
        <f>IF(tbl_Customers[[#This Row],[churn]] = "yes", 1, 0)</f>
        <v>0</v>
      </c>
      <c r="W496" t="str">
        <f>IF(tbl_Customers[[#This Row],[number_customer_service_calls]] &lt;= 1, "0-1 Calls", IF(tbl_Customers[[#This Row],[number_customer_service_calls]] &lt;= 3, "2-3 Calls", IF(tbl_Customers[[#This Row],[number_customer_service_calls]] &lt;=5, "4-5 Calls", "6+ Calls")))</f>
        <v>2-3 Calls</v>
      </c>
      <c r="X496" t="str">
        <f>IF(tbl_Customers[[#This Row],[account_length]] &lt;= 50, "0-50", IF(tbl_Customers[[#This Row],[account_length]] &lt;=100, "51-100", IF(tbl_Customers[[#This Row],[account_length]] &lt;= 150, "101-150", "151+")))</f>
        <v>0-50</v>
      </c>
      <c r="Y496" t="str">
        <f>IF(tbl_Customers[[#This Row],[total_intl_charge]] &lt;= 3, "Low Charges", "High Charges")</f>
        <v>Low Charges</v>
      </c>
      <c r="Z496" t="str">
        <f>IF(tbl_Customers[[#This Row],[total_eve_calls]]&lt;=80,"Low Calls",
IF(tbl_Customers[[#This Row],[total_eve_calls]]&lt;=120,"Medium Calls","High Calls"))</f>
        <v>Medium Calls</v>
      </c>
      <c r="AA496" t="str">
        <f>IF(tbl_Customers[[#This Row],[total_eve_charge]]&lt;=15,"Low Charges",
IF(tbl_Customers[[#This Row],[total_eve_charge]]&lt;=20,"Medium Charges","High Charges"))</f>
        <v>Low Charges</v>
      </c>
      <c r="AB4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96" t="str">
        <f>IF(tbl_Customers[[#This Row],[number_vmail_messages]] = 0, "No Usage", IF(tbl_Customers[[#This Row],[number_vmail_messages]] &lt;= 20, "Low Usage", IF(tbl_Customers[[#This Row],[number_vmail_messages]] &lt;= 40, "Medium Usgae", "High Usage")))</f>
        <v>No Usage</v>
      </c>
      <c r="AD496" t="str">
        <f>IF(tbl_Customers[[#This Row],[total_day_minutes]]&lt;=150,"Low Usage", IF(tbl_Customers[[#This Row],[total_day_minutes]]&lt;=200,"Medium Usage", IF(tbl_Customers[[#This Row],[total_day_minutes]]&lt;=250,"High Usage","Very High Usage")))</f>
        <v>Medium Usage</v>
      </c>
      <c r="AE496" t="str">
        <f>IF(tbl_Customers[[#This Row],[total_intl_calls]]&lt;=5,"Low Calls", IF(tbl_Customers[[#This Row],[total_intl_calls]]&lt;=10, "Medium Calls", "High Calls"))</f>
        <v>Low Calls</v>
      </c>
      <c r="AF4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96" s="36" t="str">
        <f>IF(tbl_Customers[[#This Row],[Churn_Risk_Score]]&gt;=10,"High Risk", IF(tbl_Customers[[#This Row],[Churn_Risk_Score]]&gt;=5,"Medium Risk","Low Risk"))</f>
        <v>Low Risk</v>
      </c>
    </row>
    <row r="497" spans="1:33" x14ac:dyDescent="0.35">
      <c r="A497">
        <v>496</v>
      </c>
      <c r="B497" t="s">
        <v>20</v>
      </c>
      <c r="C497">
        <v>75</v>
      </c>
      <c r="D497" t="s">
        <v>28</v>
      </c>
      <c r="E497" t="s">
        <v>22</v>
      </c>
      <c r="F497" t="s">
        <v>23</v>
      </c>
      <c r="G497">
        <v>46</v>
      </c>
      <c r="H497">
        <v>214.1</v>
      </c>
      <c r="I497">
        <v>62</v>
      </c>
      <c r="J497">
        <v>36.4</v>
      </c>
      <c r="K497">
        <v>200.9</v>
      </c>
      <c r="L497">
        <v>111</v>
      </c>
      <c r="M497">
        <v>17.079999999999998</v>
      </c>
      <c r="N497">
        <v>246.8</v>
      </c>
      <c r="O497">
        <v>126</v>
      </c>
      <c r="P497">
        <v>11.11</v>
      </c>
      <c r="Q497">
        <v>9.1999999999999993</v>
      </c>
      <c r="R497">
        <v>6</v>
      </c>
      <c r="S497">
        <v>2.48</v>
      </c>
      <c r="T497">
        <v>0</v>
      </c>
      <c r="U497" t="s">
        <v>22</v>
      </c>
      <c r="V497">
        <f>IF(tbl_Customers[[#This Row],[churn]] = "yes", 1, 0)</f>
        <v>0</v>
      </c>
      <c r="W497" t="str">
        <f>IF(tbl_Customers[[#This Row],[number_customer_service_calls]] &lt;= 1, "0-1 Calls", IF(tbl_Customers[[#This Row],[number_customer_service_calls]] &lt;= 3, "2-3 Calls", IF(tbl_Customers[[#This Row],[number_customer_service_calls]] &lt;=5, "4-5 Calls", "6+ Calls")))</f>
        <v>0-1 Calls</v>
      </c>
      <c r="X497" t="str">
        <f>IF(tbl_Customers[[#This Row],[account_length]] &lt;= 50, "0-50", IF(tbl_Customers[[#This Row],[account_length]] &lt;=100, "51-100", IF(tbl_Customers[[#This Row],[account_length]] &lt;= 150, "101-150", "151+")))</f>
        <v>51-100</v>
      </c>
      <c r="Y497" t="str">
        <f>IF(tbl_Customers[[#This Row],[total_intl_charge]] &lt;= 3, "Low Charges", "High Charges")</f>
        <v>Low Charges</v>
      </c>
      <c r="Z497" t="str">
        <f>IF(tbl_Customers[[#This Row],[total_eve_calls]]&lt;=80,"Low Calls",
IF(tbl_Customers[[#This Row],[total_eve_calls]]&lt;=120,"Medium Calls","High Calls"))</f>
        <v>Medium Calls</v>
      </c>
      <c r="AA497" t="str">
        <f>IF(tbl_Customers[[#This Row],[total_eve_charge]]&lt;=15,"Low Charges",
IF(tbl_Customers[[#This Row],[total_eve_charge]]&lt;=20,"Medium Charges","High Charges"))</f>
        <v>Medium Charges</v>
      </c>
      <c r="AB4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97" t="str">
        <f>IF(tbl_Customers[[#This Row],[number_vmail_messages]] = 0, "No Usage", IF(tbl_Customers[[#This Row],[number_vmail_messages]] &lt;= 20, "Low Usage", IF(tbl_Customers[[#This Row],[number_vmail_messages]] &lt;= 40, "Medium Usgae", "High Usage")))</f>
        <v>High Usage</v>
      </c>
      <c r="AD497" t="str">
        <f>IF(tbl_Customers[[#This Row],[total_day_minutes]]&lt;=150,"Low Usage", IF(tbl_Customers[[#This Row],[total_day_minutes]]&lt;=200,"Medium Usage", IF(tbl_Customers[[#This Row],[total_day_minutes]]&lt;=250,"High Usage","Very High Usage")))</f>
        <v>High Usage</v>
      </c>
      <c r="AE497" t="str">
        <f>IF(tbl_Customers[[#This Row],[total_intl_calls]]&lt;=5,"Low Calls", IF(tbl_Customers[[#This Row],[total_intl_calls]]&lt;=10, "Medium Calls", "High Calls"))</f>
        <v>Medium Calls</v>
      </c>
      <c r="AF4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97" s="36" t="str">
        <f>IF(tbl_Customers[[#This Row],[Churn_Risk_Score]]&gt;=10,"High Risk", IF(tbl_Customers[[#This Row],[Churn_Risk_Score]]&gt;=5,"Medium Risk","Low Risk"))</f>
        <v>Low Risk</v>
      </c>
    </row>
    <row r="498" spans="1:33" x14ac:dyDescent="0.35">
      <c r="A498">
        <v>497</v>
      </c>
      <c r="B498" t="s">
        <v>53</v>
      </c>
      <c r="C498">
        <v>102</v>
      </c>
      <c r="D498" t="s">
        <v>28</v>
      </c>
      <c r="E498" t="s">
        <v>22</v>
      </c>
      <c r="F498" t="s">
        <v>22</v>
      </c>
      <c r="G498">
        <v>0</v>
      </c>
      <c r="H498">
        <v>102.6</v>
      </c>
      <c r="I498">
        <v>89</v>
      </c>
      <c r="J498">
        <v>17.440000000000001</v>
      </c>
      <c r="K498">
        <v>246</v>
      </c>
      <c r="L498">
        <v>77</v>
      </c>
      <c r="M498">
        <v>20.91</v>
      </c>
      <c r="N498">
        <v>170.5</v>
      </c>
      <c r="O498">
        <v>140</v>
      </c>
      <c r="P498">
        <v>7.67</v>
      </c>
      <c r="Q498">
        <v>9.1</v>
      </c>
      <c r="R498">
        <v>4</v>
      </c>
      <c r="S498">
        <v>2.46</v>
      </c>
      <c r="T498">
        <v>2</v>
      </c>
      <c r="U498" t="s">
        <v>22</v>
      </c>
      <c r="V498">
        <f>IF(tbl_Customers[[#This Row],[churn]] = "yes", 1, 0)</f>
        <v>0</v>
      </c>
      <c r="W498" t="str">
        <f>IF(tbl_Customers[[#This Row],[number_customer_service_calls]] &lt;= 1, "0-1 Calls", IF(tbl_Customers[[#This Row],[number_customer_service_calls]] &lt;= 3, "2-3 Calls", IF(tbl_Customers[[#This Row],[number_customer_service_calls]] &lt;=5, "4-5 Calls", "6+ Calls")))</f>
        <v>2-3 Calls</v>
      </c>
      <c r="X498" t="str">
        <f>IF(tbl_Customers[[#This Row],[account_length]] &lt;= 50, "0-50", IF(tbl_Customers[[#This Row],[account_length]] &lt;=100, "51-100", IF(tbl_Customers[[#This Row],[account_length]] &lt;= 150, "101-150", "151+")))</f>
        <v>101-150</v>
      </c>
      <c r="Y498" t="str">
        <f>IF(tbl_Customers[[#This Row],[total_intl_charge]] &lt;= 3, "Low Charges", "High Charges")</f>
        <v>Low Charges</v>
      </c>
      <c r="Z498" t="str">
        <f>IF(tbl_Customers[[#This Row],[total_eve_calls]]&lt;=80,"Low Calls",
IF(tbl_Customers[[#This Row],[total_eve_calls]]&lt;=120,"Medium Calls","High Calls"))</f>
        <v>Low Calls</v>
      </c>
      <c r="AA498" t="str">
        <f>IF(tbl_Customers[[#This Row],[total_eve_charge]]&lt;=15,"Low Charges",
IF(tbl_Customers[[#This Row],[total_eve_charge]]&lt;=20,"Medium Charges","High Charges"))</f>
        <v>High Charges</v>
      </c>
      <c r="AB4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98" t="str">
        <f>IF(tbl_Customers[[#This Row],[number_vmail_messages]] = 0, "No Usage", IF(tbl_Customers[[#This Row],[number_vmail_messages]] &lt;= 20, "Low Usage", IF(tbl_Customers[[#This Row],[number_vmail_messages]] &lt;= 40, "Medium Usgae", "High Usage")))</f>
        <v>No Usage</v>
      </c>
      <c r="AD498" t="str">
        <f>IF(tbl_Customers[[#This Row],[total_day_minutes]]&lt;=150,"Low Usage", IF(tbl_Customers[[#This Row],[total_day_minutes]]&lt;=200,"Medium Usage", IF(tbl_Customers[[#This Row],[total_day_minutes]]&lt;=250,"High Usage","Very High Usage")))</f>
        <v>Low Usage</v>
      </c>
      <c r="AE498" t="str">
        <f>IF(tbl_Customers[[#This Row],[total_intl_calls]]&lt;=5,"Low Calls", IF(tbl_Customers[[#This Row],[total_intl_calls]]&lt;=10, "Medium Calls", "High Calls"))</f>
        <v>Low Calls</v>
      </c>
      <c r="AF4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98" s="36" t="str">
        <f>IF(tbl_Customers[[#This Row],[Churn_Risk_Score]]&gt;=10,"High Risk", IF(tbl_Customers[[#This Row],[Churn_Risk_Score]]&gt;=5,"Medium Risk","Low Risk"))</f>
        <v>Low Risk</v>
      </c>
    </row>
    <row r="499" spans="1:33" x14ac:dyDescent="0.35">
      <c r="A499">
        <v>498</v>
      </c>
      <c r="B499" t="s">
        <v>31</v>
      </c>
      <c r="C499">
        <v>143</v>
      </c>
      <c r="D499" t="s">
        <v>28</v>
      </c>
      <c r="E499" t="s">
        <v>22</v>
      </c>
      <c r="F499" t="s">
        <v>22</v>
      </c>
      <c r="G499">
        <v>0</v>
      </c>
      <c r="H499">
        <v>202.8</v>
      </c>
      <c r="I499">
        <v>109</v>
      </c>
      <c r="J499">
        <v>34.479999999999997</v>
      </c>
      <c r="K499">
        <v>165.8</v>
      </c>
      <c r="L499">
        <v>104</v>
      </c>
      <c r="M499">
        <v>14.09</v>
      </c>
      <c r="N499">
        <v>143.9</v>
      </c>
      <c r="O499">
        <v>71</v>
      </c>
      <c r="P499">
        <v>6.48</v>
      </c>
      <c r="Q499">
        <v>4.5999999999999996</v>
      </c>
      <c r="R499">
        <v>4</v>
      </c>
      <c r="S499">
        <v>1.24</v>
      </c>
      <c r="T499">
        <v>1</v>
      </c>
      <c r="U499" t="s">
        <v>22</v>
      </c>
      <c r="V499">
        <f>IF(tbl_Customers[[#This Row],[churn]] = "yes", 1, 0)</f>
        <v>0</v>
      </c>
      <c r="W499" t="str">
        <f>IF(tbl_Customers[[#This Row],[number_customer_service_calls]] &lt;= 1, "0-1 Calls", IF(tbl_Customers[[#This Row],[number_customer_service_calls]] &lt;= 3, "2-3 Calls", IF(tbl_Customers[[#This Row],[number_customer_service_calls]] &lt;=5, "4-5 Calls", "6+ Calls")))</f>
        <v>0-1 Calls</v>
      </c>
      <c r="X499" t="str">
        <f>IF(tbl_Customers[[#This Row],[account_length]] &lt;= 50, "0-50", IF(tbl_Customers[[#This Row],[account_length]] &lt;=100, "51-100", IF(tbl_Customers[[#This Row],[account_length]] &lt;= 150, "101-150", "151+")))</f>
        <v>101-150</v>
      </c>
      <c r="Y499" t="str">
        <f>IF(tbl_Customers[[#This Row],[total_intl_charge]] &lt;= 3, "Low Charges", "High Charges")</f>
        <v>Low Charges</v>
      </c>
      <c r="Z499" t="str">
        <f>IF(tbl_Customers[[#This Row],[total_eve_calls]]&lt;=80,"Low Calls",
IF(tbl_Customers[[#This Row],[total_eve_calls]]&lt;=120,"Medium Calls","High Calls"))</f>
        <v>Medium Calls</v>
      </c>
      <c r="AA499" t="str">
        <f>IF(tbl_Customers[[#This Row],[total_eve_charge]]&lt;=15,"Low Charges",
IF(tbl_Customers[[#This Row],[total_eve_charge]]&lt;=20,"Medium Charges","High Charges"))</f>
        <v>Low Charges</v>
      </c>
      <c r="AB4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99" t="str">
        <f>IF(tbl_Customers[[#This Row],[number_vmail_messages]] = 0, "No Usage", IF(tbl_Customers[[#This Row],[number_vmail_messages]] &lt;= 20, "Low Usage", IF(tbl_Customers[[#This Row],[number_vmail_messages]] &lt;= 40, "Medium Usgae", "High Usage")))</f>
        <v>No Usage</v>
      </c>
      <c r="AD499" t="str">
        <f>IF(tbl_Customers[[#This Row],[total_day_minutes]]&lt;=150,"Low Usage", IF(tbl_Customers[[#This Row],[total_day_minutes]]&lt;=200,"Medium Usage", IF(tbl_Customers[[#This Row],[total_day_minutes]]&lt;=250,"High Usage","Very High Usage")))</f>
        <v>High Usage</v>
      </c>
      <c r="AE499" t="str">
        <f>IF(tbl_Customers[[#This Row],[total_intl_calls]]&lt;=5,"Low Calls", IF(tbl_Customers[[#This Row],[total_intl_calls]]&lt;=10, "Medium Calls", "High Calls"))</f>
        <v>Low Calls</v>
      </c>
      <c r="AF4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99" s="36" t="str">
        <f>IF(tbl_Customers[[#This Row],[Churn_Risk_Score]]&gt;=10,"High Risk", IF(tbl_Customers[[#This Row],[Churn_Risk_Score]]&gt;=5,"Medium Risk","Low Risk"))</f>
        <v>Low Risk</v>
      </c>
    </row>
    <row r="500" spans="1:33" x14ac:dyDescent="0.35">
      <c r="A500">
        <v>499</v>
      </c>
      <c r="B500" t="s">
        <v>53</v>
      </c>
      <c r="C500">
        <v>53</v>
      </c>
      <c r="D500" t="s">
        <v>21</v>
      </c>
      <c r="E500" t="s">
        <v>22</v>
      </c>
      <c r="F500" t="s">
        <v>22</v>
      </c>
      <c r="G500">
        <v>0</v>
      </c>
      <c r="H500">
        <v>57.5</v>
      </c>
      <c r="I500">
        <v>95</v>
      </c>
      <c r="J500">
        <v>9.7799999999999994</v>
      </c>
      <c r="K500">
        <v>265.5</v>
      </c>
      <c r="L500">
        <v>131</v>
      </c>
      <c r="M500">
        <v>22.57</v>
      </c>
      <c r="N500">
        <v>244.3</v>
      </c>
      <c r="O500">
        <v>128</v>
      </c>
      <c r="P500">
        <v>10.99</v>
      </c>
      <c r="Q500">
        <v>11.6</v>
      </c>
      <c r="R500">
        <v>6</v>
      </c>
      <c r="S500">
        <v>3.13</v>
      </c>
      <c r="T500">
        <v>3</v>
      </c>
      <c r="U500" t="s">
        <v>22</v>
      </c>
      <c r="V500">
        <f>IF(tbl_Customers[[#This Row],[churn]] = "yes", 1, 0)</f>
        <v>0</v>
      </c>
      <c r="W500" t="str">
        <f>IF(tbl_Customers[[#This Row],[number_customer_service_calls]] &lt;= 1, "0-1 Calls", IF(tbl_Customers[[#This Row],[number_customer_service_calls]] &lt;= 3, "2-3 Calls", IF(tbl_Customers[[#This Row],[number_customer_service_calls]] &lt;=5, "4-5 Calls", "6+ Calls")))</f>
        <v>2-3 Calls</v>
      </c>
      <c r="X500" t="str">
        <f>IF(tbl_Customers[[#This Row],[account_length]] &lt;= 50, "0-50", IF(tbl_Customers[[#This Row],[account_length]] &lt;=100, "51-100", IF(tbl_Customers[[#This Row],[account_length]] &lt;= 150, "101-150", "151+")))</f>
        <v>51-100</v>
      </c>
      <c r="Y500" t="str">
        <f>IF(tbl_Customers[[#This Row],[total_intl_charge]] &lt;= 3, "Low Charges", "High Charges")</f>
        <v>High Charges</v>
      </c>
      <c r="Z500" t="str">
        <f>IF(tbl_Customers[[#This Row],[total_eve_calls]]&lt;=80,"Low Calls",
IF(tbl_Customers[[#This Row],[total_eve_calls]]&lt;=120,"Medium Calls","High Calls"))</f>
        <v>High Calls</v>
      </c>
      <c r="AA500" t="str">
        <f>IF(tbl_Customers[[#This Row],[total_eve_charge]]&lt;=15,"Low Charges",
IF(tbl_Customers[[#This Row],[total_eve_charge]]&lt;=20,"Medium Charges","High Charges"))</f>
        <v>High Charges</v>
      </c>
      <c r="AB5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00" t="str">
        <f>IF(tbl_Customers[[#This Row],[number_vmail_messages]] = 0, "No Usage", IF(tbl_Customers[[#This Row],[number_vmail_messages]] &lt;= 20, "Low Usage", IF(tbl_Customers[[#This Row],[number_vmail_messages]] &lt;= 40, "Medium Usgae", "High Usage")))</f>
        <v>No Usage</v>
      </c>
      <c r="AD500" t="str">
        <f>IF(tbl_Customers[[#This Row],[total_day_minutes]]&lt;=150,"Low Usage", IF(tbl_Customers[[#This Row],[total_day_minutes]]&lt;=200,"Medium Usage", IF(tbl_Customers[[#This Row],[total_day_minutes]]&lt;=250,"High Usage","Very High Usage")))</f>
        <v>Low Usage</v>
      </c>
      <c r="AE500" t="str">
        <f>IF(tbl_Customers[[#This Row],[total_intl_calls]]&lt;=5,"Low Calls", IF(tbl_Customers[[#This Row],[total_intl_calls]]&lt;=10, "Medium Calls", "High Calls"))</f>
        <v>Medium Calls</v>
      </c>
      <c r="AF5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00" s="36" t="str">
        <f>IF(tbl_Customers[[#This Row],[Churn_Risk_Score]]&gt;=10,"High Risk", IF(tbl_Customers[[#This Row],[Churn_Risk_Score]]&gt;=5,"Medium Risk","Low Risk"))</f>
        <v>Low Risk</v>
      </c>
    </row>
    <row r="501" spans="1:33" x14ac:dyDescent="0.35">
      <c r="A501">
        <v>500</v>
      </c>
      <c r="B501" t="s">
        <v>61</v>
      </c>
      <c r="C501">
        <v>30</v>
      </c>
      <c r="D501" t="s">
        <v>21</v>
      </c>
      <c r="E501" t="s">
        <v>22</v>
      </c>
      <c r="F501" t="s">
        <v>22</v>
      </c>
      <c r="G501">
        <v>0</v>
      </c>
      <c r="H501">
        <v>169.9</v>
      </c>
      <c r="I501">
        <v>144</v>
      </c>
      <c r="J501">
        <v>28.88</v>
      </c>
      <c r="K501">
        <v>225.2</v>
      </c>
      <c r="L501">
        <v>118</v>
      </c>
      <c r="M501">
        <v>19.14</v>
      </c>
      <c r="N501">
        <v>169.7</v>
      </c>
      <c r="O501">
        <v>93</v>
      </c>
      <c r="P501">
        <v>7.64</v>
      </c>
      <c r="Q501">
        <v>11.4</v>
      </c>
      <c r="R501">
        <v>7</v>
      </c>
      <c r="S501">
        <v>3.08</v>
      </c>
      <c r="T501">
        <v>1</v>
      </c>
      <c r="U501" t="s">
        <v>22</v>
      </c>
      <c r="V501">
        <f>IF(tbl_Customers[[#This Row],[churn]] = "yes", 1, 0)</f>
        <v>0</v>
      </c>
      <c r="W501" t="str">
        <f>IF(tbl_Customers[[#This Row],[number_customer_service_calls]] &lt;= 1, "0-1 Calls", IF(tbl_Customers[[#This Row],[number_customer_service_calls]] &lt;= 3, "2-3 Calls", IF(tbl_Customers[[#This Row],[number_customer_service_calls]] &lt;=5, "4-5 Calls", "6+ Calls")))</f>
        <v>0-1 Calls</v>
      </c>
      <c r="X501" t="str">
        <f>IF(tbl_Customers[[#This Row],[account_length]] &lt;= 50, "0-50", IF(tbl_Customers[[#This Row],[account_length]] &lt;=100, "51-100", IF(tbl_Customers[[#This Row],[account_length]] &lt;= 150, "101-150", "151+")))</f>
        <v>0-50</v>
      </c>
      <c r="Y501" t="str">
        <f>IF(tbl_Customers[[#This Row],[total_intl_charge]] &lt;= 3, "Low Charges", "High Charges")</f>
        <v>High Charges</v>
      </c>
      <c r="Z501" t="str">
        <f>IF(tbl_Customers[[#This Row],[total_eve_calls]]&lt;=80,"Low Calls",
IF(tbl_Customers[[#This Row],[total_eve_calls]]&lt;=120,"Medium Calls","High Calls"))</f>
        <v>Medium Calls</v>
      </c>
      <c r="AA501" t="str">
        <f>IF(tbl_Customers[[#This Row],[total_eve_charge]]&lt;=15,"Low Charges",
IF(tbl_Customers[[#This Row],[total_eve_charge]]&lt;=20,"Medium Charges","High Charges"))</f>
        <v>Medium Charges</v>
      </c>
      <c r="AB5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01" t="str">
        <f>IF(tbl_Customers[[#This Row],[number_vmail_messages]] = 0, "No Usage", IF(tbl_Customers[[#This Row],[number_vmail_messages]] &lt;= 20, "Low Usage", IF(tbl_Customers[[#This Row],[number_vmail_messages]] &lt;= 40, "Medium Usgae", "High Usage")))</f>
        <v>No Usage</v>
      </c>
      <c r="AD501" t="str">
        <f>IF(tbl_Customers[[#This Row],[total_day_minutes]]&lt;=150,"Low Usage", IF(tbl_Customers[[#This Row],[total_day_minutes]]&lt;=200,"Medium Usage", IF(tbl_Customers[[#This Row],[total_day_minutes]]&lt;=250,"High Usage","Very High Usage")))</f>
        <v>Medium Usage</v>
      </c>
      <c r="AE501" t="str">
        <f>IF(tbl_Customers[[#This Row],[total_intl_calls]]&lt;=5,"Low Calls", IF(tbl_Customers[[#This Row],[total_intl_calls]]&lt;=10, "Medium Calls", "High Calls"))</f>
        <v>Medium Calls</v>
      </c>
      <c r="AF5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01" s="36" t="str">
        <f>IF(tbl_Customers[[#This Row],[Churn_Risk_Score]]&gt;=10,"High Risk", IF(tbl_Customers[[#This Row],[Churn_Risk_Score]]&gt;=5,"Medium Risk","Low Risk"))</f>
        <v>Low Risk</v>
      </c>
    </row>
    <row r="502" spans="1:33" x14ac:dyDescent="0.35">
      <c r="A502">
        <v>501</v>
      </c>
      <c r="B502" t="s">
        <v>29</v>
      </c>
      <c r="C502">
        <v>112</v>
      </c>
      <c r="D502" t="s">
        <v>21</v>
      </c>
      <c r="E502" t="s">
        <v>22</v>
      </c>
      <c r="F502" t="s">
        <v>22</v>
      </c>
      <c r="G502">
        <v>0</v>
      </c>
      <c r="H502">
        <v>335.5</v>
      </c>
      <c r="I502">
        <v>77</v>
      </c>
      <c r="J502">
        <v>57.04</v>
      </c>
      <c r="K502">
        <v>212.5</v>
      </c>
      <c r="L502">
        <v>109</v>
      </c>
      <c r="M502">
        <v>18.059999999999999</v>
      </c>
      <c r="N502">
        <v>265</v>
      </c>
      <c r="O502">
        <v>132</v>
      </c>
      <c r="P502">
        <v>11.93</v>
      </c>
      <c r="Q502">
        <v>12.7</v>
      </c>
      <c r="R502">
        <v>8</v>
      </c>
      <c r="S502">
        <v>3.43</v>
      </c>
      <c r="T502">
        <v>2</v>
      </c>
      <c r="U502" t="s">
        <v>23</v>
      </c>
      <c r="V502">
        <f>IF(tbl_Customers[[#This Row],[churn]] = "yes", 1, 0)</f>
        <v>1</v>
      </c>
      <c r="W502" t="str">
        <f>IF(tbl_Customers[[#This Row],[number_customer_service_calls]] &lt;= 1, "0-1 Calls", IF(tbl_Customers[[#This Row],[number_customer_service_calls]] &lt;= 3, "2-3 Calls", IF(tbl_Customers[[#This Row],[number_customer_service_calls]] &lt;=5, "4-5 Calls", "6+ Calls")))</f>
        <v>2-3 Calls</v>
      </c>
      <c r="X502" t="str">
        <f>IF(tbl_Customers[[#This Row],[account_length]] &lt;= 50, "0-50", IF(tbl_Customers[[#This Row],[account_length]] &lt;=100, "51-100", IF(tbl_Customers[[#This Row],[account_length]] &lt;= 150, "101-150", "151+")))</f>
        <v>101-150</v>
      </c>
      <c r="Y502" t="str">
        <f>IF(tbl_Customers[[#This Row],[total_intl_charge]] &lt;= 3, "Low Charges", "High Charges")</f>
        <v>High Charges</v>
      </c>
      <c r="Z502" t="str">
        <f>IF(tbl_Customers[[#This Row],[total_eve_calls]]&lt;=80,"Low Calls",
IF(tbl_Customers[[#This Row],[total_eve_calls]]&lt;=120,"Medium Calls","High Calls"))</f>
        <v>Medium Calls</v>
      </c>
      <c r="AA502" t="str">
        <f>IF(tbl_Customers[[#This Row],[total_eve_charge]]&lt;=15,"Low Charges",
IF(tbl_Customers[[#This Row],[total_eve_charge]]&lt;=20,"Medium Charges","High Charges"))</f>
        <v>Medium Charges</v>
      </c>
      <c r="AB5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02" t="str">
        <f>IF(tbl_Customers[[#This Row],[number_vmail_messages]] = 0, "No Usage", IF(tbl_Customers[[#This Row],[number_vmail_messages]] &lt;= 20, "Low Usage", IF(tbl_Customers[[#This Row],[number_vmail_messages]] &lt;= 40, "Medium Usgae", "High Usage")))</f>
        <v>No Usage</v>
      </c>
      <c r="AD502" t="str">
        <f>IF(tbl_Customers[[#This Row],[total_day_minutes]]&lt;=150,"Low Usage", IF(tbl_Customers[[#This Row],[total_day_minutes]]&lt;=200,"Medium Usage", IF(tbl_Customers[[#This Row],[total_day_minutes]]&lt;=250,"High Usage","Very High Usage")))</f>
        <v>Very High Usage</v>
      </c>
      <c r="AE502" t="str">
        <f>IF(tbl_Customers[[#This Row],[total_intl_calls]]&lt;=5,"Low Calls", IF(tbl_Customers[[#This Row],[total_intl_calls]]&lt;=10, "Medium Calls", "High Calls"))</f>
        <v>Medium Calls</v>
      </c>
      <c r="AF5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502" s="36" t="str">
        <f>IF(tbl_Customers[[#This Row],[Churn_Risk_Score]]&gt;=10,"High Risk", IF(tbl_Customers[[#This Row],[Churn_Risk_Score]]&gt;=5,"Medium Risk","Low Risk"))</f>
        <v>Medium Risk</v>
      </c>
    </row>
    <row r="503" spans="1:33" x14ac:dyDescent="0.35">
      <c r="A503">
        <v>502</v>
      </c>
      <c r="B503" t="s">
        <v>33</v>
      </c>
      <c r="C503">
        <v>129</v>
      </c>
      <c r="D503" t="s">
        <v>21</v>
      </c>
      <c r="E503" t="s">
        <v>22</v>
      </c>
      <c r="F503" t="s">
        <v>22</v>
      </c>
      <c r="G503">
        <v>0</v>
      </c>
      <c r="H503">
        <v>139.5</v>
      </c>
      <c r="I503">
        <v>119</v>
      </c>
      <c r="J503">
        <v>23.72</v>
      </c>
      <c r="K503">
        <v>289.3</v>
      </c>
      <c r="L503">
        <v>105</v>
      </c>
      <c r="M503">
        <v>24.59</v>
      </c>
      <c r="N503">
        <v>129.4</v>
      </c>
      <c r="O503">
        <v>97</v>
      </c>
      <c r="P503">
        <v>5.82</v>
      </c>
      <c r="Q503">
        <v>13.1</v>
      </c>
      <c r="R503">
        <v>8</v>
      </c>
      <c r="S503">
        <v>3.54</v>
      </c>
      <c r="T503">
        <v>0</v>
      </c>
      <c r="U503" t="s">
        <v>22</v>
      </c>
      <c r="V503">
        <f>IF(tbl_Customers[[#This Row],[churn]] = "yes", 1, 0)</f>
        <v>0</v>
      </c>
      <c r="W503" t="str">
        <f>IF(tbl_Customers[[#This Row],[number_customer_service_calls]] &lt;= 1, "0-1 Calls", IF(tbl_Customers[[#This Row],[number_customer_service_calls]] &lt;= 3, "2-3 Calls", IF(tbl_Customers[[#This Row],[number_customer_service_calls]] &lt;=5, "4-5 Calls", "6+ Calls")))</f>
        <v>0-1 Calls</v>
      </c>
      <c r="X503" t="str">
        <f>IF(tbl_Customers[[#This Row],[account_length]] &lt;= 50, "0-50", IF(tbl_Customers[[#This Row],[account_length]] &lt;=100, "51-100", IF(tbl_Customers[[#This Row],[account_length]] &lt;= 150, "101-150", "151+")))</f>
        <v>101-150</v>
      </c>
      <c r="Y503" t="str">
        <f>IF(tbl_Customers[[#This Row],[total_intl_charge]] &lt;= 3, "Low Charges", "High Charges")</f>
        <v>High Charges</v>
      </c>
      <c r="Z503" t="str">
        <f>IF(tbl_Customers[[#This Row],[total_eve_calls]]&lt;=80,"Low Calls",
IF(tbl_Customers[[#This Row],[total_eve_calls]]&lt;=120,"Medium Calls","High Calls"))</f>
        <v>Medium Calls</v>
      </c>
      <c r="AA503" t="str">
        <f>IF(tbl_Customers[[#This Row],[total_eve_charge]]&lt;=15,"Low Charges",
IF(tbl_Customers[[#This Row],[total_eve_charge]]&lt;=20,"Medium Charges","High Charges"))</f>
        <v>High Charges</v>
      </c>
      <c r="AB5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03" t="str">
        <f>IF(tbl_Customers[[#This Row],[number_vmail_messages]] = 0, "No Usage", IF(tbl_Customers[[#This Row],[number_vmail_messages]] &lt;= 20, "Low Usage", IF(tbl_Customers[[#This Row],[number_vmail_messages]] &lt;= 40, "Medium Usgae", "High Usage")))</f>
        <v>No Usage</v>
      </c>
      <c r="AD503" t="str">
        <f>IF(tbl_Customers[[#This Row],[total_day_minutes]]&lt;=150,"Low Usage", IF(tbl_Customers[[#This Row],[total_day_minutes]]&lt;=200,"Medium Usage", IF(tbl_Customers[[#This Row],[total_day_minutes]]&lt;=250,"High Usage","Very High Usage")))</f>
        <v>Low Usage</v>
      </c>
      <c r="AE503" t="str">
        <f>IF(tbl_Customers[[#This Row],[total_intl_calls]]&lt;=5,"Low Calls", IF(tbl_Customers[[#This Row],[total_intl_calls]]&lt;=10, "Medium Calls", "High Calls"))</f>
        <v>Medium Calls</v>
      </c>
      <c r="AF5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03" s="36" t="str">
        <f>IF(tbl_Customers[[#This Row],[Churn_Risk_Score]]&gt;=10,"High Risk", IF(tbl_Customers[[#This Row],[Churn_Risk_Score]]&gt;=5,"Medium Risk","Low Risk"))</f>
        <v>Low Risk</v>
      </c>
    </row>
    <row r="504" spans="1:33" x14ac:dyDescent="0.35">
      <c r="A504">
        <v>503</v>
      </c>
      <c r="B504" t="s">
        <v>58</v>
      </c>
      <c r="C504">
        <v>63</v>
      </c>
      <c r="D504" t="s">
        <v>21</v>
      </c>
      <c r="E504" t="s">
        <v>22</v>
      </c>
      <c r="F504" t="s">
        <v>23</v>
      </c>
      <c r="G504">
        <v>29</v>
      </c>
      <c r="H504">
        <v>142.30000000000001</v>
      </c>
      <c r="I504">
        <v>107</v>
      </c>
      <c r="J504">
        <v>24.19</v>
      </c>
      <c r="K504">
        <v>118.7</v>
      </c>
      <c r="L504">
        <v>56</v>
      </c>
      <c r="M504">
        <v>10.09</v>
      </c>
      <c r="N504">
        <v>240.1</v>
      </c>
      <c r="O504">
        <v>91</v>
      </c>
      <c r="P504">
        <v>10.8</v>
      </c>
      <c r="Q504">
        <v>6.6</v>
      </c>
      <c r="R504">
        <v>8</v>
      </c>
      <c r="S504">
        <v>1.78</v>
      </c>
      <c r="T504">
        <v>1</v>
      </c>
      <c r="U504" t="s">
        <v>22</v>
      </c>
      <c r="V504">
        <f>IF(tbl_Customers[[#This Row],[churn]] = "yes", 1, 0)</f>
        <v>0</v>
      </c>
      <c r="W504" t="str">
        <f>IF(tbl_Customers[[#This Row],[number_customer_service_calls]] &lt;= 1, "0-1 Calls", IF(tbl_Customers[[#This Row],[number_customer_service_calls]] &lt;= 3, "2-3 Calls", IF(tbl_Customers[[#This Row],[number_customer_service_calls]] &lt;=5, "4-5 Calls", "6+ Calls")))</f>
        <v>0-1 Calls</v>
      </c>
      <c r="X504" t="str">
        <f>IF(tbl_Customers[[#This Row],[account_length]] &lt;= 50, "0-50", IF(tbl_Customers[[#This Row],[account_length]] &lt;=100, "51-100", IF(tbl_Customers[[#This Row],[account_length]] &lt;= 150, "101-150", "151+")))</f>
        <v>51-100</v>
      </c>
      <c r="Y504" t="str">
        <f>IF(tbl_Customers[[#This Row],[total_intl_charge]] &lt;= 3, "Low Charges", "High Charges")</f>
        <v>Low Charges</v>
      </c>
      <c r="Z504" t="str">
        <f>IF(tbl_Customers[[#This Row],[total_eve_calls]]&lt;=80,"Low Calls",
IF(tbl_Customers[[#This Row],[total_eve_calls]]&lt;=120,"Medium Calls","High Calls"))</f>
        <v>Low Calls</v>
      </c>
      <c r="AA504" t="str">
        <f>IF(tbl_Customers[[#This Row],[total_eve_charge]]&lt;=15,"Low Charges",
IF(tbl_Customers[[#This Row],[total_eve_charge]]&lt;=20,"Medium Charges","High Charges"))</f>
        <v>Low Charges</v>
      </c>
      <c r="AB5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04" t="str">
        <f>IF(tbl_Customers[[#This Row],[number_vmail_messages]] = 0, "No Usage", IF(tbl_Customers[[#This Row],[number_vmail_messages]] &lt;= 20, "Low Usage", IF(tbl_Customers[[#This Row],[number_vmail_messages]] &lt;= 40, "Medium Usgae", "High Usage")))</f>
        <v>Medium Usgae</v>
      </c>
      <c r="AD504" t="str">
        <f>IF(tbl_Customers[[#This Row],[total_day_minutes]]&lt;=150,"Low Usage", IF(tbl_Customers[[#This Row],[total_day_minutes]]&lt;=200,"Medium Usage", IF(tbl_Customers[[#This Row],[total_day_minutes]]&lt;=250,"High Usage","Very High Usage")))</f>
        <v>Low Usage</v>
      </c>
      <c r="AE504" t="str">
        <f>IF(tbl_Customers[[#This Row],[total_intl_calls]]&lt;=5,"Low Calls", IF(tbl_Customers[[#This Row],[total_intl_calls]]&lt;=10, "Medium Calls", "High Calls"))</f>
        <v>Medium Calls</v>
      </c>
      <c r="AF5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04" s="36" t="str">
        <f>IF(tbl_Customers[[#This Row],[Churn_Risk_Score]]&gt;=10,"High Risk", IF(tbl_Customers[[#This Row],[Churn_Risk_Score]]&gt;=5,"Medium Risk","Low Risk"))</f>
        <v>Low Risk</v>
      </c>
    </row>
    <row r="505" spans="1:33" x14ac:dyDescent="0.35">
      <c r="A505">
        <v>504</v>
      </c>
      <c r="B505" t="s">
        <v>44</v>
      </c>
      <c r="C505">
        <v>28</v>
      </c>
      <c r="D505" t="s">
        <v>21</v>
      </c>
      <c r="E505" t="s">
        <v>22</v>
      </c>
      <c r="F505" t="s">
        <v>22</v>
      </c>
      <c r="G505">
        <v>0</v>
      </c>
      <c r="H505">
        <v>187.8</v>
      </c>
      <c r="I505">
        <v>94</v>
      </c>
      <c r="J505">
        <v>31.93</v>
      </c>
      <c r="K505">
        <v>248.6</v>
      </c>
      <c r="L505">
        <v>86</v>
      </c>
      <c r="M505">
        <v>21.13</v>
      </c>
      <c r="N505">
        <v>208.8</v>
      </c>
      <c r="O505">
        <v>124</v>
      </c>
      <c r="P505">
        <v>9.4</v>
      </c>
      <c r="Q505">
        <v>10.6</v>
      </c>
      <c r="R505">
        <v>5</v>
      </c>
      <c r="S505">
        <v>2.86</v>
      </c>
      <c r="T505">
        <v>0</v>
      </c>
      <c r="U505" t="s">
        <v>22</v>
      </c>
      <c r="V505">
        <f>IF(tbl_Customers[[#This Row],[churn]] = "yes", 1, 0)</f>
        <v>0</v>
      </c>
      <c r="W505" t="str">
        <f>IF(tbl_Customers[[#This Row],[number_customer_service_calls]] &lt;= 1, "0-1 Calls", IF(tbl_Customers[[#This Row],[number_customer_service_calls]] &lt;= 3, "2-3 Calls", IF(tbl_Customers[[#This Row],[number_customer_service_calls]] &lt;=5, "4-5 Calls", "6+ Calls")))</f>
        <v>0-1 Calls</v>
      </c>
      <c r="X505" t="str">
        <f>IF(tbl_Customers[[#This Row],[account_length]] &lt;= 50, "0-50", IF(tbl_Customers[[#This Row],[account_length]] &lt;=100, "51-100", IF(tbl_Customers[[#This Row],[account_length]] &lt;= 150, "101-150", "151+")))</f>
        <v>0-50</v>
      </c>
      <c r="Y505" t="str">
        <f>IF(tbl_Customers[[#This Row],[total_intl_charge]] &lt;= 3, "Low Charges", "High Charges")</f>
        <v>Low Charges</v>
      </c>
      <c r="Z505" t="str">
        <f>IF(tbl_Customers[[#This Row],[total_eve_calls]]&lt;=80,"Low Calls",
IF(tbl_Customers[[#This Row],[total_eve_calls]]&lt;=120,"Medium Calls","High Calls"))</f>
        <v>Medium Calls</v>
      </c>
      <c r="AA505" t="str">
        <f>IF(tbl_Customers[[#This Row],[total_eve_charge]]&lt;=15,"Low Charges",
IF(tbl_Customers[[#This Row],[total_eve_charge]]&lt;=20,"Medium Charges","High Charges"))</f>
        <v>High Charges</v>
      </c>
      <c r="AB5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05" t="str">
        <f>IF(tbl_Customers[[#This Row],[number_vmail_messages]] = 0, "No Usage", IF(tbl_Customers[[#This Row],[number_vmail_messages]] &lt;= 20, "Low Usage", IF(tbl_Customers[[#This Row],[number_vmail_messages]] &lt;= 40, "Medium Usgae", "High Usage")))</f>
        <v>No Usage</v>
      </c>
      <c r="AD505" t="str">
        <f>IF(tbl_Customers[[#This Row],[total_day_minutes]]&lt;=150,"Low Usage", IF(tbl_Customers[[#This Row],[total_day_minutes]]&lt;=200,"Medium Usage", IF(tbl_Customers[[#This Row],[total_day_minutes]]&lt;=250,"High Usage","Very High Usage")))</f>
        <v>Medium Usage</v>
      </c>
      <c r="AE505" t="str">
        <f>IF(tbl_Customers[[#This Row],[total_intl_calls]]&lt;=5,"Low Calls", IF(tbl_Customers[[#This Row],[total_intl_calls]]&lt;=10, "Medium Calls", "High Calls"))</f>
        <v>Low Calls</v>
      </c>
      <c r="AF5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05" s="36" t="str">
        <f>IF(tbl_Customers[[#This Row],[Churn_Risk_Score]]&gt;=10,"High Risk", IF(tbl_Customers[[#This Row],[Churn_Risk_Score]]&gt;=5,"Medium Risk","Low Risk"))</f>
        <v>Low Risk</v>
      </c>
    </row>
    <row r="506" spans="1:33" x14ac:dyDescent="0.35">
      <c r="A506">
        <v>505</v>
      </c>
      <c r="B506" t="s">
        <v>65</v>
      </c>
      <c r="C506">
        <v>90</v>
      </c>
      <c r="D506" t="s">
        <v>21</v>
      </c>
      <c r="E506" t="s">
        <v>22</v>
      </c>
      <c r="F506" t="s">
        <v>22</v>
      </c>
      <c r="G506">
        <v>0</v>
      </c>
      <c r="H506">
        <v>193.7</v>
      </c>
      <c r="I506">
        <v>83</v>
      </c>
      <c r="J506">
        <v>32.93</v>
      </c>
      <c r="K506">
        <v>154.19999999999999</v>
      </c>
      <c r="L506">
        <v>79</v>
      </c>
      <c r="M506">
        <v>13.11</v>
      </c>
      <c r="N506">
        <v>299</v>
      </c>
      <c r="O506">
        <v>60</v>
      </c>
      <c r="P506">
        <v>13.46</v>
      </c>
      <c r="Q506">
        <v>12.7</v>
      </c>
      <c r="R506">
        <v>3</v>
      </c>
      <c r="S506">
        <v>3.43</v>
      </c>
      <c r="T506">
        <v>1</v>
      </c>
      <c r="U506" t="s">
        <v>22</v>
      </c>
      <c r="V506">
        <f>IF(tbl_Customers[[#This Row],[churn]] = "yes", 1, 0)</f>
        <v>0</v>
      </c>
      <c r="W506" t="str">
        <f>IF(tbl_Customers[[#This Row],[number_customer_service_calls]] &lt;= 1, "0-1 Calls", IF(tbl_Customers[[#This Row],[number_customer_service_calls]] &lt;= 3, "2-3 Calls", IF(tbl_Customers[[#This Row],[number_customer_service_calls]] &lt;=5, "4-5 Calls", "6+ Calls")))</f>
        <v>0-1 Calls</v>
      </c>
      <c r="X506" t="str">
        <f>IF(tbl_Customers[[#This Row],[account_length]] &lt;= 50, "0-50", IF(tbl_Customers[[#This Row],[account_length]] &lt;=100, "51-100", IF(tbl_Customers[[#This Row],[account_length]] &lt;= 150, "101-150", "151+")))</f>
        <v>51-100</v>
      </c>
      <c r="Y506" t="str">
        <f>IF(tbl_Customers[[#This Row],[total_intl_charge]] &lt;= 3, "Low Charges", "High Charges")</f>
        <v>High Charges</v>
      </c>
      <c r="Z506" t="str">
        <f>IF(tbl_Customers[[#This Row],[total_eve_calls]]&lt;=80,"Low Calls",
IF(tbl_Customers[[#This Row],[total_eve_calls]]&lt;=120,"Medium Calls","High Calls"))</f>
        <v>Low Calls</v>
      </c>
      <c r="AA506" t="str">
        <f>IF(tbl_Customers[[#This Row],[total_eve_charge]]&lt;=15,"Low Charges",
IF(tbl_Customers[[#This Row],[total_eve_charge]]&lt;=20,"Medium Charges","High Charges"))</f>
        <v>Low Charges</v>
      </c>
      <c r="AB5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06" t="str">
        <f>IF(tbl_Customers[[#This Row],[number_vmail_messages]] = 0, "No Usage", IF(tbl_Customers[[#This Row],[number_vmail_messages]] &lt;= 20, "Low Usage", IF(tbl_Customers[[#This Row],[number_vmail_messages]] &lt;= 40, "Medium Usgae", "High Usage")))</f>
        <v>No Usage</v>
      </c>
      <c r="AD506" t="str">
        <f>IF(tbl_Customers[[#This Row],[total_day_minutes]]&lt;=150,"Low Usage", IF(tbl_Customers[[#This Row],[total_day_minutes]]&lt;=200,"Medium Usage", IF(tbl_Customers[[#This Row],[total_day_minutes]]&lt;=250,"High Usage","Very High Usage")))</f>
        <v>Medium Usage</v>
      </c>
      <c r="AE506" t="str">
        <f>IF(tbl_Customers[[#This Row],[total_intl_calls]]&lt;=5,"Low Calls", IF(tbl_Customers[[#This Row],[total_intl_calls]]&lt;=10, "Medium Calls", "High Calls"))</f>
        <v>Low Calls</v>
      </c>
      <c r="AF5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06" s="36" t="str">
        <f>IF(tbl_Customers[[#This Row],[Churn_Risk_Score]]&gt;=10,"High Risk", IF(tbl_Customers[[#This Row],[Churn_Risk_Score]]&gt;=5,"Medium Risk","Low Risk"))</f>
        <v>Low Risk</v>
      </c>
    </row>
    <row r="507" spans="1:33" x14ac:dyDescent="0.35">
      <c r="A507">
        <v>506</v>
      </c>
      <c r="B507" t="s">
        <v>52</v>
      </c>
      <c r="C507">
        <v>151</v>
      </c>
      <c r="D507" t="s">
        <v>28</v>
      </c>
      <c r="E507" t="s">
        <v>22</v>
      </c>
      <c r="F507" t="s">
        <v>22</v>
      </c>
      <c r="G507">
        <v>0</v>
      </c>
      <c r="H507">
        <v>156.4</v>
      </c>
      <c r="I507">
        <v>108</v>
      </c>
      <c r="J507">
        <v>26.59</v>
      </c>
      <c r="K507">
        <v>233.4</v>
      </c>
      <c r="L507">
        <v>118</v>
      </c>
      <c r="M507">
        <v>19.84</v>
      </c>
      <c r="N507">
        <v>195.7</v>
      </c>
      <c r="O507">
        <v>141</v>
      </c>
      <c r="P507">
        <v>8.81</v>
      </c>
      <c r="Q507">
        <v>7.7</v>
      </c>
      <c r="R507">
        <v>6</v>
      </c>
      <c r="S507">
        <v>2.08</v>
      </c>
      <c r="T507">
        <v>4</v>
      </c>
      <c r="U507" t="s">
        <v>22</v>
      </c>
      <c r="V507">
        <f>IF(tbl_Customers[[#This Row],[churn]] = "yes", 1, 0)</f>
        <v>0</v>
      </c>
      <c r="W507" t="str">
        <f>IF(tbl_Customers[[#This Row],[number_customer_service_calls]] &lt;= 1, "0-1 Calls", IF(tbl_Customers[[#This Row],[number_customer_service_calls]] &lt;= 3, "2-3 Calls", IF(tbl_Customers[[#This Row],[number_customer_service_calls]] &lt;=5, "4-5 Calls", "6+ Calls")))</f>
        <v>4-5 Calls</v>
      </c>
      <c r="X507" t="str">
        <f>IF(tbl_Customers[[#This Row],[account_length]] &lt;= 50, "0-50", IF(tbl_Customers[[#This Row],[account_length]] &lt;=100, "51-100", IF(tbl_Customers[[#This Row],[account_length]] &lt;= 150, "101-150", "151+")))</f>
        <v>151+</v>
      </c>
      <c r="Y507" t="str">
        <f>IF(tbl_Customers[[#This Row],[total_intl_charge]] &lt;= 3, "Low Charges", "High Charges")</f>
        <v>Low Charges</v>
      </c>
      <c r="Z507" t="str">
        <f>IF(tbl_Customers[[#This Row],[total_eve_calls]]&lt;=80,"Low Calls",
IF(tbl_Customers[[#This Row],[total_eve_calls]]&lt;=120,"Medium Calls","High Calls"))</f>
        <v>Medium Calls</v>
      </c>
      <c r="AA507" t="str">
        <f>IF(tbl_Customers[[#This Row],[total_eve_charge]]&lt;=15,"Low Charges",
IF(tbl_Customers[[#This Row],[total_eve_charge]]&lt;=20,"Medium Charges","High Charges"))</f>
        <v>Medium Charges</v>
      </c>
      <c r="AB5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07" t="str">
        <f>IF(tbl_Customers[[#This Row],[number_vmail_messages]] = 0, "No Usage", IF(tbl_Customers[[#This Row],[number_vmail_messages]] &lt;= 20, "Low Usage", IF(tbl_Customers[[#This Row],[number_vmail_messages]] &lt;= 40, "Medium Usgae", "High Usage")))</f>
        <v>No Usage</v>
      </c>
      <c r="AD507" t="str">
        <f>IF(tbl_Customers[[#This Row],[total_day_minutes]]&lt;=150,"Low Usage", IF(tbl_Customers[[#This Row],[total_day_minutes]]&lt;=200,"Medium Usage", IF(tbl_Customers[[#This Row],[total_day_minutes]]&lt;=250,"High Usage","Very High Usage")))</f>
        <v>Medium Usage</v>
      </c>
      <c r="AE507" t="str">
        <f>IF(tbl_Customers[[#This Row],[total_intl_calls]]&lt;=5,"Low Calls", IF(tbl_Customers[[#This Row],[total_intl_calls]]&lt;=10, "Medium Calls", "High Calls"))</f>
        <v>Medium Calls</v>
      </c>
      <c r="AF5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07" s="36" t="str">
        <f>IF(tbl_Customers[[#This Row],[Churn_Risk_Score]]&gt;=10,"High Risk", IF(tbl_Customers[[#This Row],[Churn_Risk_Score]]&gt;=5,"Medium Risk","Low Risk"))</f>
        <v>Medium Risk</v>
      </c>
    </row>
    <row r="508" spans="1:33" x14ac:dyDescent="0.35">
      <c r="A508">
        <v>507</v>
      </c>
      <c r="B508" t="s">
        <v>62</v>
      </c>
      <c r="C508">
        <v>105</v>
      </c>
      <c r="D508" t="s">
        <v>21</v>
      </c>
      <c r="E508" t="s">
        <v>23</v>
      </c>
      <c r="F508" t="s">
        <v>23</v>
      </c>
      <c r="G508">
        <v>29</v>
      </c>
      <c r="H508">
        <v>220.7</v>
      </c>
      <c r="I508">
        <v>82</v>
      </c>
      <c r="J508">
        <v>37.520000000000003</v>
      </c>
      <c r="K508">
        <v>217.7</v>
      </c>
      <c r="L508">
        <v>110</v>
      </c>
      <c r="M508">
        <v>18.5</v>
      </c>
      <c r="N508">
        <v>190.5</v>
      </c>
      <c r="O508">
        <v>100</v>
      </c>
      <c r="P508">
        <v>8.57</v>
      </c>
      <c r="Q508">
        <v>13.2</v>
      </c>
      <c r="R508">
        <v>6</v>
      </c>
      <c r="S508">
        <v>3.56</v>
      </c>
      <c r="T508">
        <v>1</v>
      </c>
      <c r="U508" t="s">
        <v>23</v>
      </c>
      <c r="V508">
        <f>IF(tbl_Customers[[#This Row],[churn]] = "yes", 1, 0)</f>
        <v>1</v>
      </c>
      <c r="W508" t="str">
        <f>IF(tbl_Customers[[#This Row],[number_customer_service_calls]] &lt;= 1, "0-1 Calls", IF(tbl_Customers[[#This Row],[number_customer_service_calls]] &lt;= 3, "2-3 Calls", IF(tbl_Customers[[#This Row],[number_customer_service_calls]] &lt;=5, "4-5 Calls", "6+ Calls")))</f>
        <v>0-1 Calls</v>
      </c>
      <c r="X508" t="str">
        <f>IF(tbl_Customers[[#This Row],[account_length]] &lt;= 50, "0-50", IF(tbl_Customers[[#This Row],[account_length]] &lt;=100, "51-100", IF(tbl_Customers[[#This Row],[account_length]] &lt;= 150, "101-150", "151+")))</f>
        <v>101-150</v>
      </c>
      <c r="Y508" t="str">
        <f>IF(tbl_Customers[[#This Row],[total_intl_charge]] &lt;= 3, "Low Charges", "High Charges")</f>
        <v>High Charges</v>
      </c>
      <c r="Z508" t="str">
        <f>IF(tbl_Customers[[#This Row],[total_eve_calls]]&lt;=80,"Low Calls",
IF(tbl_Customers[[#This Row],[total_eve_calls]]&lt;=120,"Medium Calls","High Calls"))</f>
        <v>Medium Calls</v>
      </c>
      <c r="AA508" t="str">
        <f>IF(tbl_Customers[[#This Row],[total_eve_charge]]&lt;=15,"Low Charges",
IF(tbl_Customers[[#This Row],[total_eve_charge]]&lt;=20,"Medium Charges","High Charges"))</f>
        <v>Medium Charges</v>
      </c>
      <c r="AB5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08" t="str">
        <f>IF(tbl_Customers[[#This Row],[number_vmail_messages]] = 0, "No Usage", IF(tbl_Customers[[#This Row],[number_vmail_messages]] &lt;= 20, "Low Usage", IF(tbl_Customers[[#This Row],[number_vmail_messages]] &lt;= 40, "Medium Usgae", "High Usage")))</f>
        <v>Medium Usgae</v>
      </c>
      <c r="AD508" t="str">
        <f>IF(tbl_Customers[[#This Row],[total_day_minutes]]&lt;=150,"Low Usage", IF(tbl_Customers[[#This Row],[total_day_minutes]]&lt;=200,"Medium Usage", IF(tbl_Customers[[#This Row],[total_day_minutes]]&lt;=250,"High Usage","Very High Usage")))</f>
        <v>High Usage</v>
      </c>
      <c r="AE508" t="str">
        <f>IF(tbl_Customers[[#This Row],[total_intl_calls]]&lt;=5,"Low Calls", IF(tbl_Customers[[#This Row],[total_intl_calls]]&lt;=10, "Medium Calls", "High Calls"))</f>
        <v>Medium Calls</v>
      </c>
      <c r="AF5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508" s="36" t="str">
        <f>IF(tbl_Customers[[#This Row],[Churn_Risk_Score]]&gt;=10,"High Risk", IF(tbl_Customers[[#This Row],[Churn_Risk_Score]]&gt;=5,"Medium Risk","Low Risk"))</f>
        <v>Medium Risk</v>
      </c>
    </row>
    <row r="509" spans="1:33" x14ac:dyDescent="0.35">
      <c r="A509">
        <v>508</v>
      </c>
      <c r="B509" t="s">
        <v>63</v>
      </c>
      <c r="C509">
        <v>41</v>
      </c>
      <c r="D509" t="s">
        <v>25</v>
      </c>
      <c r="E509" t="s">
        <v>22</v>
      </c>
      <c r="F509" t="s">
        <v>23</v>
      </c>
      <c r="G509">
        <v>37</v>
      </c>
      <c r="H509">
        <v>239.8</v>
      </c>
      <c r="I509">
        <v>110</v>
      </c>
      <c r="J509">
        <v>40.770000000000003</v>
      </c>
      <c r="K509">
        <v>221.9</v>
      </c>
      <c r="L509">
        <v>115</v>
      </c>
      <c r="M509">
        <v>18.86</v>
      </c>
      <c r="N509">
        <v>189.1</v>
      </c>
      <c r="O509">
        <v>100</v>
      </c>
      <c r="P509">
        <v>8.51</v>
      </c>
      <c r="Q509">
        <v>7.3</v>
      </c>
      <c r="R509">
        <v>1</v>
      </c>
      <c r="S509">
        <v>1.97</v>
      </c>
      <c r="T509">
        <v>2</v>
      </c>
      <c r="U509" t="s">
        <v>22</v>
      </c>
      <c r="V509">
        <f>IF(tbl_Customers[[#This Row],[churn]] = "yes", 1, 0)</f>
        <v>0</v>
      </c>
      <c r="W509" t="str">
        <f>IF(tbl_Customers[[#This Row],[number_customer_service_calls]] &lt;= 1, "0-1 Calls", IF(tbl_Customers[[#This Row],[number_customer_service_calls]] &lt;= 3, "2-3 Calls", IF(tbl_Customers[[#This Row],[number_customer_service_calls]] &lt;=5, "4-5 Calls", "6+ Calls")))</f>
        <v>2-3 Calls</v>
      </c>
      <c r="X509" t="str">
        <f>IF(tbl_Customers[[#This Row],[account_length]] &lt;= 50, "0-50", IF(tbl_Customers[[#This Row],[account_length]] &lt;=100, "51-100", IF(tbl_Customers[[#This Row],[account_length]] &lt;= 150, "101-150", "151+")))</f>
        <v>0-50</v>
      </c>
      <c r="Y509" t="str">
        <f>IF(tbl_Customers[[#This Row],[total_intl_charge]] &lt;= 3, "Low Charges", "High Charges")</f>
        <v>Low Charges</v>
      </c>
      <c r="Z509" t="str">
        <f>IF(tbl_Customers[[#This Row],[total_eve_calls]]&lt;=80,"Low Calls",
IF(tbl_Customers[[#This Row],[total_eve_calls]]&lt;=120,"Medium Calls","High Calls"))</f>
        <v>Medium Calls</v>
      </c>
      <c r="AA509" t="str">
        <f>IF(tbl_Customers[[#This Row],[total_eve_charge]]&lt;=15,"Low Charges",
IF(tbl_Customers[[#This Row],[total_eve_charge]]&lt;=20,"Medium Charges","High Charges"))</f>
        <v>Medium Charges</v>
      </c>
      <c r="AB5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09" t="str">
        <f>IF(tbl_Customers[[#This Row],[number_vmail_messages]] = 0, "No Usage", IF(tbl_Customers[[#This Row],[number_vmail_messages]] &lt;= 20, "Low Usage", IF(tbl_Customers[[#This Row],[number_vmail_messages]] &lt;= 40, "Medium Usgae", "High Usage")))</f>
        <v>Medium Usgae</v>
      </c>
      <c r="AD509" t="str">
        <f>IF(tbl_Customers[[#This Row],[total_day_minutes]]&lt;=150,"Low Usage", IF(tbl_Customers[[#This Row],[total_day_minutes]]&lt;=200,"Medium Usage", IF(tbl_Customers[[#This Row],[total_day_minutes]]&lt;=250,"High Usage","Very High Usage")))</f>
        <v>High Usage</v>
      </c>
      <c r="AE509" t="str">
        <f>IF(tbl_Customers[[#This Row],[total_intl_calls]]&lt;=5,"Low Calls", IF(tbl_Customers[[#This Row],[total_intl_calls]]&lt;=10, "Medium Calls", "High Calls"))</f>
        <v>Low Calls</v>
      </c>
      <c r="AF5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09" s="36" t="str">
        <f>IF(tbl_Customers[[#This Row],[Churn_Risk_Score]]&gt;=10,"High Risk", IF(tbl_Customers[[#This Row],[Churn_Risk_Score]]&gt;=5,"Medium Risk","Low Risk"))</f>
        <v>Low Risk</v>
      </c>
    </row>
    <row r="510" spans="1:33" x14ac:dyDescent="0.35">
      <c r="A510">
        <v>509</v>
      </c>
      <c r="B510" t="s">
        <v>55</v>
      </c>
      <c r="C510">
        <v>48</v>
      </c>
      <c r="D510" t="s">
        <v>28</v>
      </c>
      <c r="E510" t="s">
        <v>22</v>
      </c>
      <c r="F510" t="s">
        <v>23</v>
      </c>
      <c r="G510">
        <v>43</v>
      </c>
      <c r="H510">
        <v>172</v>
      </c>
      <c r="I510">
        <v>111</v>
      </c>
      <c r="J510">
        <v>29.24</v>
      </c>
      <c r="K510">
        <v>200.2</v>
      </c>
      <c r="L510">
        <v>64</v>
      </c>
      <c r="M510">
        <v>17.02</v>
      </c>
      <c r="N510">
        <v>233.1</v>
      </c>
      <c r="O510">
        <v>96</v>
      </c>
      <c r="P510">
        <v>10.49</v>
      </c>
      <c r="Q510">
        <v>8</v>
      </c>
      <c r="R510">
        <v>5</v>
      </c>
      <c r="S510">
        <v>2.16</v>
      </c>
      <c r="T510">
        <v>1</v>
      </c>
      <c r="U510" t="s">
        <v>22</v>
      </c>
      <c r="V510">
        <f>IF(tbl_Customers[[#This Row],[churn]] = "yes", 1, 0)</f>
        <v>0</v>
      </c>
      <c r="W510" t="str">
        <f>IF(tbl_Customers[[#This Row],[number_customer_service_calls]] &lt;= 1, "0-1 Calls", IF(tbl_Customers[[#This Row],[number_customer_service_calls]] &lt;= 3, "2-3 Calls", IF(tbl_Customers[[#This Row],[number_customer_service_calls]] &lt;=5, "4-5 Calls", "6+ Calls")))</f>
        <v>0-1 Calls</v>
      </c>
      <c r="X510" t="str">
        <f>IF(tbl_Customers[[#This Row],[account_length]] &lt;= 50, "0-50", IF(tbl_Customers[[#This Row],[account_length]] &lt;=100, "51-100", IF(tbl_Customers[[#This Row],[account_length]] &lt;= 150, "101-150", "151+")))</f>
        <v>0-50</v>
      </c>
      <c r="Y510" t="str">
        <f>IF(tbl_Customers[[#This Row],[total_intl_charge]] &lt;= 3, "Low Charges", "High Charges")</f>
        <v>Low Charges</v>
      </c>
      <c r="Z510" t="str">
        <f>IF(tbl_Customers[[#This Row],[total_eve_calls]]&lt;=80,"Low Calls",
IF(tbl_Customers[[#This Row],[total_eve_calls]]&lt;=120,"Medium Calls","High Calls"))</f>
        <v>Low Calls</v>
      </c>
      <c r="AA510" t="str">
        <f>IF(tbl_Customers[[#This Row],[total_eve_charge]]&lt;=15,"Low Charges",
IF(tbl_Customers[[#This Row],[total_eve_charge]]&lt;=20,"Medium Charges","High Charges"))</f>
        <v>Medium Charges</v>
      </c>
      <c r="AB5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10" t="str">
        <f>IF(tbl_Customers[[#This Row],[number_vmail_messages]] = 0, "No Usage", IF(tbl_Customers[[#This Row],[number_vmail_messages]] &lt;= 20, "Low Usage", IF(tbl_Customers[[#This Row],[number_vmail_messages]] &lt;= 40, "Medium Usgae", "High Usage")))</f>
        <v>High Usage</v>
      </c>
      <c r="AD510" t="str">
        <f>IF(tbl_Customers[[#This Row],[total_day_minutes]]&lt;=150,"Low Usage", IF(tbl_Customers[[#This Row],[total_day_minutes]]&lt;=200,"Medium Usage", IF(tbl_Customers[[#This Row],[total_day_minutes]]&lt;=250,"High Usage","Very High Usage")))</f>
        <v>Medium Usage</v>
      </c>
      <c r="AE510" t="str">
        <f>IF(tbl_Customers[[#This Row],[total_intl_calls]]&lt;=5,"Low Calls", IF(tbl_Customers[[#This Row],[total_intl_calls]]&lt;=10, "Medium Calls", "High Calls"))</f>
        <v>Low Calls</v>
      </c>
      <c r="AF5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10" s="36" t="str">
        <f>IF(tbl_Customers[[#This Row],[Churn_Risk_Score]]&gt;=10,"High Risk", IF(tbl_Customers[[#This Row],[Churn_Risk_Score]]&gt;=5,"Medium Risk","Low Risk"))</f>
        <v>Low Risk</v>
      </c>
    </row>
    <row r="511" spans="1:33" x14ac:dyDescent="0.35">
      <c r="A511">
        <v>510</v>
      </c>
      <c r="B511" t="s">
        <v>59</v>
      </c>
      <c r="C511">
        <v>166</v>
      </c>
      <c r="D511" t="s">
        <v>25</v>
      </c>
      <c r="E511" t="s">
        <v>23</v>
      </c>
      <c r="F511" t="s">
        <v>23</v>
      </c>
      <c r="G511">
        <v>35</v>
      </c>
      <c r="H511">
        <v>128.19999999999999</v>
      </c>
      <c r="I511">
        <v>138</v>
      </c>
      <c r="J511">
        <v>21.79</v>
      </c>
      <c r="K511">
        <v>274.5</v>
      </c>
      <c r="L511">
        <v>113</v>
      </c>
      <c r="M511">
        <v>23.33</v>
      </c>
      <c r="N511">
        <v>298.89999999999998</v>
      </c>
      <c r="O511">
        <v>130</v>
      </c>
      <c r="P511">
        <v>13.45</v>
      </c>
      <c r="Q511">
        <v>8.8000000000000007</v>
      </c>
      <c r="R511">
        <v>7</v>
      </c>
      <c r="S511">
        <v>2.38</v>
      </c>
      <c r="T511">
        <v>2</v>
      </c>
      <c r="U511" t="s">
        <v>22</v>
      </c>
      <c r="V511">
        <f>IF(tbl_Customers[[#This Row],[churn]] = "yes", 1, 0)</f>
        <v>0</v>
      </c>
      <c r="W511" t="str">
        <f>IF(tbl_Customers[[#This Row],[number_customer_service_calls]] &lt;= 1, "0-1 Calls", IF(tbl_Customers[[#This Row],[number_customer_service_calls]] &lt;= 3, "2-3 Calls", IF(tbl_Customers[[#This Row],[number_customer_service_calls]] &lt;=5, "4-5 Calls", "6+ Calls")))</f>
        <v>2-3 Calls</v>
      </c>
      <c r="X511" t="str">
        <f>IF(tbl_Customers[[#This Row],[account_length]] &lt;= 50, "0-50", IF(tbl_Customers[[#This Row],[account_length]] &lt;=100, "51-100", IF(tbl_Customers[[#This Row],[account_length]] &lt;= 150, "101-150", "151+")))</f>
        <v>151+</v>
      </c>
      <c r="Y511" t="str">
        <f>IF(tbl_Customers[[#This Row],[total_intl_charge]] &lt;= 3, "Low Charges", "High Charges")</f>
        <v>Low Charges</v>
      </c>
      <c r="Z511" t="str">
        <f>IF(tbl_Customers[[#This Row],[total_eve_calls]]&lt;=80,"Low Calls",
IF(tbl_Customers[[#This Row],[total_eve_calls]]&lt;=120,"Medium Calls","High Calls"))</f>
        <v>Medium Calls</v>
      </c>
      <c r="AA511" t="str">
        <f>IF(tbl_Customers[[#This Row],[total_eve_charge]]&lt;=15,"Low Charges",
IF(tbl_Customers[[#This Row],[total_eve_charge]]&lt;=20,"Medium Charges","High Charges"))</f>
        <v>High Charges</v>
      </c>
      <c r="AB5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11" t="str">
        <f>IF(tbl_Customers[[#This Row],[number_vmail_messages]] = 0, "No Usage", IF(tbl_Customers[[#This Row],[number_vmail_messages]] &lt;= 20, "Low Usage", IF(tbl_Customers[[#This Row],[number_vmail_messages]] &lt;= 40, "Medium Usgae", "High Usage")))</f>
        <v>Medium Usgae</v>
      </c>
      <c r="AD511" t="str">
        <f>IF(tbl_Customers[[#This Row],[total_day_minutes]]&lt;=150,"Low Usage", IF(tbl_Customers[[#This Row],[total_day_minutes]]&lt;=200,"Medium Usage", IF(tbl_Customers[[#This Row],[total_day_minutes]]&lt;=250,"High Usage","Very High Usage")))</f>
        <v>Low Usage</v>
      </c>
      <c r="AE511" t="str">
        <f>IF(tbl_Customers[[#This Row],[total_intl_calls]]&lt;=5,"Low Calls", IF(tbl_Customers[[#This Row],[total_intl_calls]]&lt;=10, "Medium Calls", "High Calls"))</f>
        <v>Medium Calls</v>
      </c>
      <c r="AF5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11" s="36" t="str">
        <f>IF(tbl_Customers[[#This Row],[Churn_Risk_Score]]&gt;=10,"High Risk", IF(tbl_Customers[[#This Row],[Churn_Risk_Score]]&gt;=5,"Medium Risk","Low Risk"))</f>
        <v>Low Risk</v>
      </c>
    </row>
    <row r="512" spans="1:33" x14ac:dyDescent="0.35">
      <c r="A512">
        <v>511</v>
      </c>
      <c r="B512" t="s">
        <v>40</v>
      </c>
      <c r="C512">
        <v>79</v>
      </c>
      <c r="D512" t="s">
        <v>28</v>
      </c>
      <c r="E512" t="s">
        <v>22</v>
      </c>
      <c r="F512" t="s">
        <v>22</v>
      </c>
      <c r="G512">
        <v>0</v>
      </c>
      <c r="H512">
        <v>130.19999999999999</v>
      </c>
      <c r="I512">
        <v>119</v>
      </c>
      <c r="J512">
        <v>22.13</v>
      </c>
      <c r="K512">
        <v>290.89999999999998</v>
      </c>
      <c r="L512">
        <v>121</v>
      </c>
      <c r="M512">
        <v>24.73</v>
      </c>
      <c r="N512">
        <v>194.8</v>
      </c>
      <c r="O512">
        <v>140</v>
      </c>
      <c r="P512">
        <v>8.77</v>
      </c>
      <c r="Q512">
        <v>14</v>
      </c>
      <c r="R512">
        <v>6</v>
      </c>
      <c r="S512">
        <v>3.78</v>
      </c>
      <c r="T512">
        <v>3</v>
      </c>
      <c r="U512" t="s">
        <v>22</v>
      </c>
      <c r="V512">
        <f>IF(tbl_Customers[[#This Row],[churn]] = "yes", 1, 0)</f>
        <v>0</v>
      </c>
      <c r="W512" t="str">
        <f>IF(tbl_Customers[[#This Row],[number_customer_service_calls]] &lt;= 1, "0-1 Calls", IF(tbl_Customers[[#This Row],[number_customer_service_calls]] &lt;= 3, "2-3 Calls", IF(tbl_Customers[[#This Row],[number_customer_service_calls]] &lt;=5, "4-5 Calls", "6+ Calls")))</f>
        <v>2-3 Calls</v>
      </c>
      <c r="X512" t="str">
        <f>IF(tbl_Customers[[#This Row],[account_length]] &lt;= 50, "0-50", IF(tbl_Customers[[#This Row],[account_length]] &lt;=100, "51-100", IF(tbl_Customers[[#This Row],[account_length]] &lt;= 150, "101-150", "151+")))</f>
        <v>51-100</v>
      </c>
      <c r="Y512" t="str">
        <f>IF(tbl_Customers[[#This Row],[total_intl_charge]] &lt;= 3, "Low Charges", "High Charges")</f>
        <v>High Charges</v>
      </c>
      <c r="Z512" t="str">
        <f>IF(tbl_Customers[[#This Row],[total_eve_calls]]&lt;=80,"Low Calls",
IF(tbl_Customers[[#This Row],[total_eve_calls]]&lt;=120,"Medium Calls","High Calls"))</f>
        <v>High Calls</v>
      </c>
      <c r="AA512" t="str">
        <f>IF(tbl_Customers[[#This Row],[total_eve_charge]]&lt;=15,"Low Charges",
IF(tbl_Customers[[#This Row],[total_eve_charge]]&lt;=20,"Medium Charges","High Charges"))</f>
        <v>High Charges</v>
      </c>
      <c r="AB5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2" t="str">
        <f>IF(tbl_Customers[[#This Row],[number_vmail_messages]] = 0, "No Usage", IF(tbl_Customers[[#This Row],[number_vmail_messages]] &lt;= 20, "Low Usage", IF(tbl_Customers[[#This Row],[number_vmail_messages]] &lt;= 40, "Medium Usgae", "High Usage")))</f>
        <v>No Usage</v>
      </c>
      <c r="AD512" t="str">
        <f>IF(tbl_Customers[[#This Row],[total_day_minutes]]&lt;=150,"Low Usage", IF(tbl_Customers[[#This Row],[total_day_minutes]]&lt;=200,"Medium Usage", IF(tbl_Customers[[#This Row],[total_day_minutes]]&lt;=250,"High Usage","Very High Usage")))</f>
        <v>Low Usage</v>
      </c>
      <c r="AE512" t="str">
        <f>IF(tbl_Customers[[#This Row],[total_intl_calls]]&lt;=5,"Low Calls", IF(tbl_Customers[[#This Row],[total_intl_calls]]&lt;=10, "Medium Calls", "High Calls"))</f>
        <v>Medium Calls</v>
      </c>
      <c r="AF5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12" s="36" t="str">
        <f>IF(tbl_Customers[[#This Row],[Churn_Risk_Score]]&gt;=10,"High Risk", IF(tbl_Customers[[#This Row],[Churn_Risk_Score]]&gt;=5,"Medium Risk","Low Risk"))</f>
        <v>Low Risk</v>
      </c>
    </row>
    <row r="513" spans="1:33" x14ac:dyDescent="0.35">
      <c r="A513">
        <v>512</v>
      </c>
      <c r="B513" t="s">
        <v>38</v>
      </c>
      <c r="C513">
        <v>153</v>
      </c>
      <c r="D513" t="s">
        <v>28</v>
      </c>
      <c r="E513" t="s">
        <v>22</v>
      </c>
      <c r="F513" t="s">
        <v>22</v>
      </c>
      <c r="G513">
        <v>0</v>
      </c>
      <c r="H513">
        <v>195.4</v>
      </c>
      <c r="I513">
        <v>107</v>
      </c>
      <c r="J513">
        <v>33.22</v>
      </c>
      <c r="K513">
        <v>154.6</v>
      </c>
      <c r="L513">
        <v>96</v>
      </c>
      <c r="M513">
        <v>13.14</v>
      </c>
      <c r="N513">
        <v>142.80000000000001</v>
      </c>
      <c r="O513">
        <v>97</v>
      </c>
      <c r="P513">
        <v>6.43</v>
      </c>
      <c r="Q513">
        <v>11.6</v>
      </c>
      <c r="R513">
        <v>6</v>
      </c>
      <c r="S513">
        <v>3.13</v>
      </c>
      <c r="T513">
        <v>1</v>
      </c>
      <c r="U513" t="s">
        <v>22</v>
      </c>
      <c r="V513">
        <f>IF(tbl_Customers[[#This Row],[churn]] = "yes", 1, 0)</f>
        <v>0</v>
      </c>
      <c r="W513" t="str">
        <f>IF(tbl_Customers[[#This Row],[number_customer_service_calls]] &lt;= 1, "0-1 Calls", IF(tbl_Customers[[#This Row],[number_customer_service_calls]] &lt;= 3, "2-3 Calls", IF(tbl_Customers[[#This Row],[number_customer_service_calls]] &lt;=5, "4-5 Calls", "6+ Calls")))</f>
        <v>0-1 Calls</v>
      </c>
      <c r="X513" t="str">
        <f>IF(tbl_Customers[[#This Row],[account_length]] &lt;= 50, "0-50", IF(tbl_Customers[[#This Row],[account_length]] &lt;=100, "51-100", IF(tbl_Customers[[#This Row],[account_length]] &lt;= 150, "101-150", "151+")))</f>
        <v>151+</v>
      </c>
      <c r="Y513" t="str">
        <f>IF(tbl_Customers[[#This Row],[total_intl_charge]] &lt;= 3, "Low Charges", "High Charges")</f>
        <v>High Charges</v>
      </c>
      <c r="Z513" t="str">
        <f>IF(tbl_Customers[[#This Row],[total_eve_calls]]&lt;=80,"Low Calls",
IF(tbl_Customers[[#This Row],[total_eve_calls]]&lt;=120,"Medium Calls","High Calls"))</f>
        <v>Medium Calls</v>
      </c>
      <c r="AA513" t="str">
        <f>IF(tbl_Customers[[#This Row],[total_eve_charge]]&lt;=15,"Low Charges",
IF(tbl_Customers[[#This Row],[total_eve_charge]]&lt;=20,"Medium Charges","High Charges"))</f>
        <v>Low Charges</v>
      </c>
      <c r="AB5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3" t="str">
        <f>IF(tbl_Customers[[#This Row],[number_vmail_messages]] = 0, "No Usage", IF(tbl_Customers[[#This Row],[number_vmail_messages]] &lt;= 20, "Low Usage", IF(tbl_Customers[[#This Row],[number_vmail_messages]] &lt;= 40, "Medium Usgae", "High Usage")))</f>
        <v>No Usage</v>
      </c>
      <c r="AD513" t="str">
        <f>IF(tbl_Customers[[#This Row],[total_day_minutes]]&lt;=150,"Low Usage", IF(tbl_Customers[[#This Row],[total_day_minutes]]&lt;=200,"Medium Usage", IF(tbl_Customers[[#This Row],[total_day_minutes]]&lt;=250,"High Usage","Very High Usage")))</f>
        <v>Medium Usage</v>
      </c>
      <c r="AE513" t="str">
        <f>IF(tbl_Customers[[#This Row],[total_intl_calls]]&lt;=5,"Low Calls", IF(tbl_Customers[[#This Row],[total_intl_calls]]&lt;=10, "Medium Calls", "High Calls"))</f>
        <v>Medium Calls</v>
      </c>
      <c r="AF5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13" s="36" t="str">
        <f>IF(tbl_Customers[[#This Row],[Churn_Risk_Score]]&gt;=10,"High Risk", IF(tbl_Customers[[#This Row],[Churn_Risk_Score]]&gt;=5,"Medium Risk","Low Risk"))</f>
        <v>Low Risk</v>
      </c>
    </row>
    <row r="514" spans="1:33" x14ac:dyDescent="0.35">
      <c r="A514">
        <v>513</v>
      </c>
      <c r="B514" t="s">
        <v>70</v>
      </c>
      <c r="C514">
        <v>110</v>
      </c>
      <c r="D514" t="s">
        <v>21</v>
      </c>
      <c r="E514" t="s">
        <v>23</v>
      </c>
      <c r="F514" t="s">
        <v>22</v>
      </c>
      <c r="G514">
        <v>0</v>
      </c>
      <c r="H514">
        <v>293.3</v>
      </c>
      <c r="I514">
        <v>79</v>
      </c>
      <c r="J514">
        <v>49.86</v>
      </c>
      <c r="K514">
        <v>188.5</v>
      </c>
      <c r="L514">
        <v>90</v>
      </c>
      <c r="M514">
        <v>16.02</v>
      </c>
      <c r="N514">
        <v>266.89999999999998</v>
      </c>
      <c r="O514">
        <v>91</v>
      </c>
      <c r="P514">
        <v>12.01</v>
      </c>
      <c r="Q514">
        <v>14.5</v>
      </c>
      <c r="R514">
        <v>4</v>
      </c>
      <c r="S514">
        <v>3.92</v>
      </c>
      <c r="T514">
        <v>0</v>
      </c>
      <c r="U514" t="s">
        <v>23</v>
      </c>
      <c r="V514">
        <f>IF(tbl_Customers[[#This Row],[churn]] = "yes", 1, 0)</f>
        <v>1</v>
      </c>
      <c r="W514" t="str">
        <f>IF(tbl_Customers[[#This Row],[number_customer_service_calls]] &lt;= 1, "0-1 Calls", IF(tbl_Customers[[#This Row],[number_customer_service_calls]] &lt;= 3, "2-3 Calls", IF(tbl_Customers[[#This Row],[number_customer_service_calls]] &lt;=5, "4-5 Calls", "6+ Calls")))</f>
        <v>0-1 Calls</v>
      </c>
      <c r="X514" t="str">
        <f>IF(tbl_Customers[[#This Row],[account_length]] &lt;= 50, "0-50", IF(tbl_Customers[[#This Row],[account_length]] &lt;=100, "51-100", IF(tbl_Customers[[#This Row],[account_length]] &lt;= 150, "101-150", "151+")))</f>
        <v>101-150</v>
      </c>
      <c r="Y514" t="str">
        <f>IF(tbl_Customers[[#This Row],[total_intl_charge]] &lt;= 3, "Low Charges", "High Charges")</f>
        <v>High Charges</v>
      </c>
      <c r="Z514" t="str">
        <f>IF(tbl_Customers[[#This Row],[total_eve_calls]]&lt;=80,"Low Calls",
IF(tbl_Customers[[#This Row],[total_eve_calls]]&lt;=120,"Medium Calls","High Calls"))</f>
        <v>Medium Calls</v>
      </c>
      <c r="AA514" t="str">
        <f>IF(tbl_Customers[[#This Row],[total_eve_charge]]&lt;=15,"Low Charges",
IF(tbl_Customers[[#This Row],[total_eve_charge]]&lt;=20,"Medium Charges","High Charges"))</f>
        <v>Medium Charges</v>
      </c>
      <c r="AB5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4" t="str">
        <f>IF(tbl_Customers[[#This Row],[number_vmail_messages]] = 0, "No Usage", IF(tbl_Customers[[#This Row],[number_vmail_messages]] &lt;= 20, "Low Usage", IF(tbl_Customers[[#This Row],[number_vmail_messages]] &lt;= 40, "Medium Usgae", "High Usage")))</f>
        <v>No Usage</v>
      </c>
      <c r="AD514" t="str">
        <f>IF(tbl_Customers[[#This Row],[total_day_minutes]]&lt;=150,"Low Usage", IF(tbl_Customers[[#This Row],[total_day_minutes]]&lt;=200,"Medium Usage", IF(tbl_Customers[[#This Row],[total_day_minutes]]&lt;=250,"High Usage","Very High Usage")))</f>
        <v>Very High Usage</v>
      </c>
      <c r="AE514" t="str">
        <f>IF(tbl_Customers[[#This Row],[total_intl_calls]]&lt;=5,"Low Calls", IF(tbl_Customers[[#This Row],[total_intl_calls]]&lt;=10, "Medium Calls", "High Calls"))</f>
        <v>Low Calls</v>
      </c>
      <c r="AF5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514" s="36" t="str">
        <f>IF(tbl_Customers[[#This Row],[Churn_Risk_Score]]&gt;=10,"High Risk", IF(tbl_Customers[[#This Row],[Churn_Risk_Score]]&gt;=5,"Medium Risk","Low Risk"))</f>
        <v>High Risk</v>
      </c>
    </row>
    <row r="515" spans="1:33" x14ac:dyDescent="0.35">
      <c r="A515">
        <v>514</v>
      </c>
      <c r="B515" t="s">
        <v>70</v>
      </c>
      <c r="C515">
        <v>163</v>
      </c>
      <c r="D515" t="s">
        <v>21</v>
      </c>
      <c r="E515" t="s">
        <v>22</v>
      </c>
      <c r="F515" t="s">
        <v>22</v>
      </c>
      <c r="G515">
        <v>0</v>
      </c>
      <c r="H515">
        <v>191.3</v>
      </c>
      <c r="I515">
        <v>89</v>
      </c>
      <c r="J515">
        <v>32.520000000000003</v>
      </c>
      <c r="K515">
        <v>193.9</v>
      </c>
      <c r="L515">
        <v>87</v>
      </c>
      <c r="M515">
        <v>16.48</v>
      </c>
      <c r="N515">
        <v>268.39999999999998</v>
      </c>
      <c r="O515">
        <v>121</v>
      </c>
      <c r="P515">
        <v>12.08</v>
      </c>
      <c r="Q515">
        <v>12.8</v>
      </c>
      <c r="R515">
        <v>4</v>
      </c>
      <c r="S515">
        <v>3.46</v>
      </c>
      <c r="T515">
        <v>1</v>
      </c>
      <c r="U515" t="s">
        <v>22</v>
      </c>
      <c r="V515">
        <f>IF(tbl_Customers[[#This Row],[churn]] = "yes", 1, 0)</f>
        <v>0</v>
      </c>
      <c r="W515" t="str">
        <f>IF(tbl_Customers[[#This Row],[number_customer_service_calls]] &lt;= 1, "0-1 Calls", IF(tbl_Customers[[#This Row],[number_customer_service_calls]] &lt;= 3, "2-3 Calls", IF(tbl_Customers[[#This Row],[number_customer_service_calls]] &lt;=5, "4-5 Calls", "6+ Calls")))</f>
        <v>0-1 Calls</v>
      </c>
      <c r="X515" t="str">
        <f>IF(tbl_Customers[[#This Row],[account_length]] &lt;= 50, "0-50", IF(tbl_Customers[[#This Row],[account_length]] &lt;=100, "51-100", IF(tbl_Customers[[#This Row],[account_length]] &lt;= 150, "101-150", "151+")))</f>
        <v>151+</v>
      </c>
      <c r="Y515" t="str">
        <f>IF(tbl_Customers[[#This Row],[total_intl_charge]] &lt;= 3, "Low Charges", "High Charges")</f>
        <v>High Charges</v>
      </c>
      <c r="Z515" t="str">
        <f>IF(tbl_Customers[[#This Row],[total_eve_calls]]&lt;=80,"Low Calls",
IF(tbl_Customers[[#This Row],[total_eve_calls]]&lt;=120,"Medium Calls","High Calls"))</f>
        <v>Medium Calls</v>
      </c>
      <c r="AA515" t="str">
        <f>IF(tbl_Customers[[#This Row],[total_eve_charge]]&lt;=15,"Low Charges",
IF(tbl_Customers[[#This Row],[total_eve_charge]]&lt;=20,"Medium Charges","High Charges"))</f>
        <v>Medium Charges</v>
      </c>
      <c r="AB5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5" t="str">
        <f>IF(tbl_Customers[[#This Row],[number_vmail_messages]] = 0, "No Usage", IF(tbl_Customers[[#This Row],[number_vmail_messages]] &lt;= 20, "Low Usage", IF(tbl_Customers[[#This Row],[number_vmail_messages]] &lt;= 40, "Medium Usgae", "High Usage")))</f>
        <v>No Usage</v>
      </c>
      <c r="AD515" t="str">
        <f>IF(tbl_Customers[[#This Row],[total_day_minutes]]&lt;=150,"Low Usage", IF(tbl_Customers[[#This Row],[total_day_minutes]]&lt;=200,"Medium Usage", IF(tbl_Customers[[#This Row],[total_day_minutes]]&lt;=250,"High Usage","Very High Usage")))</f>
        <v>Medium Usage</v>
      </c>
      <c r="AE515" t="str">
        <f>IF(tbl_Customers[[#This Row],[total_intl_calls]]&lt;=5,"Low Calls", IF(tbl_Customers[[#This Row],[total_intl_calls]]&lt;=10, "Medium Calls", "High Calls"))</f>
        <v>Low Calls</v>
      </c>
      <c r="AF5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15" s="36" t="str">
        <f>IF(tbl_Customers[[#This Row],[Churn_Risk_Score]]&gt;=10,"High Risk", IF(tbl_Customers[[#This Row],[Churn_Risk_Score]]&gt;=5,"Medium Risk","Low Risk"))</f>
        <v>Low Risk</v>
      </c>
    </row>
    <row r="516" spans="1:33" x14ac:dyDescent="0.35">
      <c r="A516">
        <v>515</v>
      </c>
      <c r="B516" t="s">
        <v>66</v>
      </c>
      <c r="C516">
        <v>105</v>
      </c>
      <c r="D516" t="s">
        <v>25</v>
      </c>
      <c r="E516" t="s">
        <v>22</v>
      </c>
      <c r="F516" t="s">
        <v>23</v>
      </c>
      <c r="G516">
        <v>33</v>
      </c>
      <c r="H516">
        <v>209.6</v>
      </c>
      <c r="I516">
        <v>68</v>
      </c>
      <c r="J516">
        <v>35.630000000000003</v>
      </c>
      <c r="K516">
        <v>146.9</v>
      </c>
      <c r="L516">
        <v>140</v>
      </c>
      <c r="M516">
        <v>12.49</v>
      </c>
      <c r="N516">
        <v>121</v>
      </c>
      <c r="O516">
        <v>131</v>
      </c>
      <c r="P516">
        <v>5.44</v>
      </c>
      <c r="Q516">
        <v>10.6</v>
      </c>
      <c r="R516">
        <v>3</v>
      </c>
      <c r="S516">
        <v>2.86</v>
      </c>
      <c r="T516">
        <v>2</v>
      </c>
      <c r="U516" t="s">
        <v>22</v>
      </c>
      <c r="V516">
        <f>IF(tbl_Customers[[#This Row],[churn]] = "yes", 1, 0)</f>
        <v>0</v>
      </c>
      <c r="W516" t="str">
        <f>IF(tbl_Customers[[#This Row],[number_customer_service_calls]] &lt;= 1, "0-1 Calls", IF(tbl_Customers[[#This Row],[number_customer_service_calls]] &lt;= 3, "2-3 Calls", IF(tbl_Customers[[#This Row],[number_customer_service_calls]] &lt;=5, "4-5 Calls", "6+ Calls")))</f>
        <v>2-3 Calls</v>
      </c>
      <c r="X516" t="str">
        <f>IF(tbl_Customers[[#This Row],[account_length]] &lt;= 50, "0-50", IF(tbl_Customers[[#This Row],[account_length]] &lt;=100, "51-100", IF(tbl_Customers[[#This Row],[account_length]] &lt;= 150, "101-150", "151+")))</f>
        <v>101-150</v>
      </c>
      <c r="Y516" t="str">
        <f>IF(tbl_Customers[[#This Row],[total_intl_charge]] &lt;= 3, "Low Charges", "High Charges")</f>
        <v>Low Charges</v>
      </c>
      <c r="Z516" t="str">
        <f>IF(tbl_Customers[[#This Row],[total_eve_calls]]&lt;=80,"Low Calls",
IF(tbl_Customers[[#This Row],[total_eve_calls]]&lt;=120,"Medium Calls","High Calls"))</f>
        <v>High Calls</v>
      </c>
      <c r="AA516" t="str">
        <f>IF(tbl_Customers[[#This Row],[total_eve_charge]]&lt;=15,"Low Charges",
IF(tbl_Customers[[#This Row],[total_eve_charge]]&lt;=20,"Medium Charges","High Charges"))</f>
        <v>Low Charges</v>
      </c>
      <c r="AB5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6" t="str">
        <f>IF(tbl_Customers[[#This Row],[number_vmail_messages]] = 0, "No Usage", IF(tbl_Customers[[#This Row],[number_vmail_messages]] &lt;= 20, "Low Usage", IF(tbl_Customers[[#This Row],[number_vmail_messages]] &lt;= 40, "Medium Usgae", "High Usage")))</f>
        <v>Medium Usgae</v>
      </c>
      <c r="AD516" t="str">
        <f>IF(tbl_Customers[[#This Row],[total_day_minutes]]&lt;=150,"Low Usage", IF(tbl_Customers[[#This Row],[total_day_minutes]]&lt;=200,"Medium Usage", IF(tbl_Customers[[#This Row],[total_day_minutes]]&lt;=250,"High Usage","Very High Usage")))</f>
        <v>High Usage</v>
      </c>
      <c r="AE516" t="str">
        <f>IF(tbl_Customers[[#This Row],[total_intl_calls]]&lt;=5,"Low Calls", IF(tbl_Customers[[#This Row],[total_intl_calls]]&lt;=10, "Medium Calls", "High Calls"))</f>
        <v>Low Calls</v>
      </c>
      <c r="AF5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16" s="36" t="str">
        <f>IF(tbl_Customers[[#This Row],[Churn_Risk_Score]]&gt;=10,"High Risk", IF(tbl_Customers[[#This Row],[Churn_Risk_Score]]&gt;=5,"Medium Risk","Low Risk"))</f>
        <v>Low Risk</v>
      </c>
    </row>
    <row r="517" spans="1:33" x14ac:dyDescent="0.35">
      <c r="A517">
        <v>516</v>
      </c>
      <c r="B517" t="s">
        <v>30</v>
      </c>
      <c r="C517">
        <v>172</v>
      </c>
      <c r="D517" t="s">
        <v>21</v>
      </c>
      <c r="E517" t="s">
        <v>22</v>
      </c>
      <c r="F517" t="s">
        <v>22</v>
      </c>
      <c r="G517">
        <v>0</v>
      </c>
      <c r="H517">
        <v>215.7</v>
      </c>
      <c r="I517">
        <v>140</v>
      </c>
      <c r="J517">
        <v>36.67</v>
      </c>
      <c r="K517">
        <v>146.30000000000001</v>
      </c>
      <c r="L517">
        <v>84</v>
      </c>
      <c r="M517">
        <v>12.44</v>
      </c>
      <c r="N517">
        <v>264.60000000000002</v>
      </c>
      <c r="O517">
        <v>83</v>
      </c>
      <c r="P517">
        <v>11.91</v>
      </c>
      <c r="Q517">
        <v>7.1</v>
      </c>
      <c r="R517">
        <v>1</v>
      </c>
      <c r="S517">
        <v>1.92</v>
      </c>
      <c r="T517">
        <v>3</v>
      </c>
      <c r="U517" t="s">
        <v>22</v>
      </c>
      <c r="V517">
        <f>IF(tbl_Customers[[#This Row],[churn]] = "yes", 1, 0)</f>
        <v>0</v>
      </c>
      <c r="W517" t="str">
        <f>IF(tbl_Customers[[#This Row],[number_customer_service_calls]] &lt;= 1, "0-1 Calls", IF(tbl_Customers[[#This Row],[number_customer_service_calls]] &lt;= 3, "2-3 Calls", IF(tbl_Customers[[#This Row],[number_customer_service_calls]] &lt;=5, "4-5 Calls", "6+ Calls")))</f>
        <v>2-3 Calls</v>
      </c>
      <c r="X517" t="str">
        <f>IF(tbl_Customers[[#This Row],[account_length]] &lt;= 50, "0-50", IF(tbl_Customers[[#This Row],[account_length]] &lt;=100, "51-100", IF(tbl_Customers[[#This Row],[account_length]] &lt;= 150, "101-150", "151+")))</f>
        <v>151+</v>
      </c>
      <c r="Y517" t="str">
        <f>IF(tbl_Customers[[#This Row],[total_intl_charge]] &lt;= 3, "Low Charges", "High Charges")</f>
        <v>Low Charges</v>
      </c>
      <c r="Z517" t="str">
        <f>IF(tbl_Customers[[#This Row],[total_eve_calls]]&lt;=80,"Low Calls",
IF(tbl_Customers[[#This Row],[total_eve_calls]]&lt;=120,"Medium Calls","High Calls"))</f>
        <v>Medium Calls</v>
      </c>
      <c r="AA517" t="str">
        <f>IF(tbl_Customers[[#This Row],[total_eve_charge]]&lt;=15,"Low Charges",
IF(tbl_Customers[[#This Row],[total_eve_charge]]&lt;=20,"Medium Charges","High Charges"))</f>
        <v>Low Charges</v>
      </c>
      <c r="AB5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17" t="str">
        <f>IF(tbl_Customers[[#This Row],[number_vmail_messages]] = 0, "No Usage", IF(tbl_Customers[[#This Row],[number_vmail_messages]] &lt;= 20, "Low Usage", IF(tbl_Customers[[#This Row],[number_vmail_messages]] &lt;= 40, "Medium Usgae", "High Usage")))</f>
        <v>No Usage</v>
      </c>
      <c r="AD517" t="str">
        <f>IF(tbl_Customers[[#This Row],[total_day_minutes]]&lt;=150,"Low Usage", IF(tbl_Customers[[#This Row],[total_day_minutes]]&lt;=200,"Medium Usage", IF(tbl_Customers[[#This Row],[total_day_minutes]]&lt;=250,"High Usage","Very High Usage")))</f>
        <v>High Usage</v>
      </c>
      <c r="AE517" t="str">
        <f>IF(tbl_Customers[[#This Row],[total_intl_calls]]&lt;=5,"Low Calls", IF(tbl_Customers[[#This Row],[total_intl_calls]]&lt;=10, "Medium Calls", "High Calls"))</f>
        <v>Low Calls</v>
      </c>
      <c r="AF5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17" s="36" t="str">
        <f>IF(tbl_Customers[[#This Row],[Churn_Risk_Score]]&gt;=10,"High Risk", IF(tbl_Customers[[#This Row],[Churn_Risk_Score]]&gt;=5,"Medium Risk","Low Risk"))</f>
        <v>Low Risk</v>
      </c>
    </row>
    <row r="518" spans="1:33" x14ac:dyDescent="0.35">
      <c r="A518">
        <v>517</v>
      </c>
      <c r="B518" t="s">
        <v>63</v>
      </c>
      <c r="C518">
        <v>126</v>
      </c>
      <c r="D518" t="s">
        <v>21</v>
      </c>
      <c r="E518" t="s">
        <v>22</v>
      </c>
      <c r="F518" t="s">
        <v>22</v>
      </c>
      <c r="G518">
        <v>0</v>
      </c>
      <c r="H518">
        <v>161.4</v>
      </c>
      <c r="I518">
        <v>110</v>
      </c>
      <c r="J518">
        <v>27.44</v>
      </c>
      <c r="K518">
        <v>220.6</v>
      </c>
      <c r="L518">
        <v>125</v>
      </c>
      <c r="M518">
        <v>18.75</v>
      </c>
      <c r="N518">
        <v>249.2</v>
      </c>
      <c r="O518">
        <v>78</v>
      </c>
      <c r="P518">
        <v>11.21</v>
      </c>
      <c r="Q518">
        <v>5.0999999999999996</v>
      </c>
      <c r="R518">
        <v>2</v>
      </c>
      <c r="S518">
        <v>1.38</v>
      </c>
      <c r="T518">
        <v>0</v>
      </c>
      <c r="U518" t="s">
        <v>22</v>
      </c>
      <c r="V518">
        <f>IF(tbl_Customers[[#This Row],[churn]] = "yes", 1, 0)</f>
        <v>0</v>
      </c>
      <c r="W518" t="str">
        <f>IF(tbl_Customers[[#This Row],[number_customer_service_calls]] &lt;= 1, "0-1 Calls", IF(tbl_Customers[[#This Row],[number_customer_service_calls]] &lt;= 3, "2-3 Calls", IF(tbl_Customers[[#This Row],[number_customer_service_calls]] &lt;=5, "4-5 Calls", "6+ Calls")))</f>
        <v>0-1 Calls</v>
      </c>
      <c r="X518" t="str">
        <f>IF(tbl_Customers[[#This Row],[account_length]] &lt;= 50, "0-50", IF(tbl_Customers[[#This Row],[account_length]] &lt;=100, "51-100", IF(tbl_Customers[[#This Row],[account_length]] &lt;= 150, "101-150", "151+")))</f>
        <v>101-150</v>
      </c>
      <c r="Y518" t="str">
        <f>IF(tbl_Customers[[#This Row],[total_intl_charge]] &lt;= 3, "Low Charges", "High Charges")</f>
        <v>Low Charges</v>
      </c>
      <c r="Z518" t="str">
        <f>IF(tbl_Customers[[#This Row],[total_eve_calls]]&lt;=80,"Low Calls",
IF(tbl_Customers[[#This Row],[total_eve_calls]]&lt;=120,"Medium Calls","High Calls"))</f>
        <v>High Calls</v>
      </c>
      <c r="AA518" t="str">
        <f>IF(tbl_Customers[[#This Row],[total_eve_charge]]&lt;=15,"Low Charges",
IF(tbl_Customers[[#This Row],[total_eve_charge]]&lt;=20,"Medium Charges","High Charges"))</f>
        <v>Medium Charges</v>
      </c>
      <c r="AB5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18" t="str">
        <f>IF(tbl_Customers[[#This Row],[number_vmail_messages]] = 0, "No Usage", IF(tbl_Customers[[#This Row],[number_vmail_messages]] &lt;= 20, "Low Usage", IF(tbl_Customers[[#This Row],[number_vmail_messages]] &lt;= 40, "Medium Usgae", "High Usage")))</f>
        <v>No Usage</v>
      </c>
      <c r="AD518" t="str">
        <f>IF(tbl_Customers[[#This Row],[total_day_minutes]]&lt;=150,"Low Usage", IF(tbl_Customers[[#This Row],[total_day_minutes]]&lt;=200,"Medium Usage", IF(tbl_Customers[[#This Row],[total_day_minutes]]&lt;=250,"High Usage","Very High Usage")))</f>
        <v>Medium Usage</v>
      </c>
      <c r="AE518" t="str">
        <f>IF(tbl_Customers[[#This Row],[total_intl_calls]]&lt;=5,"Low Calls", IF(tbl_Customers[[#This Row],[total_intl_calls]]&lt;=10, "Medium Calls", "High Calls"))</f>
        <v>Low Calls</v>
      </c>
      <c r="AF5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18" s="36" t="str">
        <f>IF(tbl_Customers[[#This Row],[Churn_Risk_Score]]&gt;=10,"High Risk", IF(tbl_Customers[[#This Row],[Churn_Risk_Score]]&gt;=5,"Medium Risk","Low Risk"))</f>
        <v>Low Risk</v>
      </c>
    </row>
    <row r="519" spans="1:33" x14ac:dyDescent="0.35">
      <c r="A519">
        <v>518</v>
      </c>
      <c r="B519" t="s">
        <v>39</v>
      </c>
      <c r="C519">
        <v>97</v>
      </c>
      <c r="D519" t="s">
        <v>28</v>
      </c>
      <c r="E519" t="s">
        <v>22</v>
      </c>
      <c r="F519" t="s">
        <v>22</v>
      </c>
      <c r="G519">
        <v>0</v>
      </c>
      <c r="H519">
        <v>144.19999999999999</v>
      </c>
      <c r="I519">
        <v>91</v>
      </c>
      <c r="J519">
        <v>24.51</v>
      </c>
      <c r="K519">
        <v>226.7</v>
      </c>
      <c r="L519">
        <v>137</v>
      </c>
      <c r="M519">
        <v>19.27</v>
      </c>
      <c r="N519">
        <v>144.6</v>
      </c>
      <c r="O519">
        <v>72</v>
      </c>
      <c r="P519">
        <v>6.51</v>
      </c>
      <c r="Q519">
        <v>13.8</v>
      </c>
      <c r="R519">
        <v>4</v>
      </c>
      <c r="S519">
        <v>3.73</v>
      </c>
      <c r="T519">
        <v>3</v>
      </c>
      <c r="U519" t="s">
        <v>22</v>
      </c>
      <c r="V519">
        <f>IF(tbl_Customers[[#This Row],[churn]] = "yes", 1, 0)</f>
        <v>0</v>
      </c>
      <c r="W519" t="str">
        <f>IF(tbl_Customers[[#This Row],[number_customer_service_calls]] &lt;= 1, "0-1 Calls", IF(tbl_Customers[[#This Row],[number_customer_service_calls]] &lt;= 3, "2-3 Calls", IF(tbl_Customers[[#This Row],[number_customer_service_calls]] &lt;=5, "4-5 Calls", "6+ Calls")))</f>
        <v>2-3 Calls</v>
      </c>
      <c r="X519" t="str">
        <f>IF(tbl_Customers[[#This Row],[account_length]] &lt;= 50, "0-50", IF(tbl_Customers[[#This Row],[account_length]] &lt;=100, "51-100", IF(tbl_Customers[[#This Row],[account_length]] &lt;= 150, "101-150", "151+")))</f>
        <v>51-100</v>
      </c>
      <c r="Y519" t="str">
        <f>IF(tbl_Customers[[#This Row],[total_intl_charge]] &lt;= 3, "Low Charges", "High Charges")</f>
        <v>High Charges</v>
      </c>
      <c r="Z519" t="str">
        <f>IF(tbl_Customers[[#This Row],[total_eve_calls]]&lt;=80,"Low Calls",
IF(tbl_Customers[[#This Row],[total_eve_calls]]&lt;=120,"Medium Calls","High Calls"))</f>
        <v>High Calls</v>
      </c>
      <c r="AA519" t="str">
        <f>IF(tbl_Customers[[#This Row],[total_eve_charge]]&lt;=15,"Low Charges",
IF(tbl_Customers[[#This Row],[total_eve_charge]]&lt;=20,"Medium Charges","High Charges"))</f>
        <v>Medium Charges</v>
      </c>
      <c r="AB5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19" t="str">
        <f>IF(tbl_Customers[[#This Row],[number_vmail_messages]] = 0, "No Usage", IF(tbl_Customers[[#This Row],[number_vmail_messages]] &lt;= 20, "Low Usage", IF(tbl_Customers[[#This Row],[number_vmail_messages]] &lt;= 40, "Medium Usgae", "High Usage")))</f>
        <v>No Usage</v>
      </c>
      <c r="AD519" t="str">
        <f>IF(tbl_Customers[[#This Row],[total_day_minutes]]&lt;=150,"Low Usage", IF(tbl_Customers[[#This Row],[total_day_minutes]]&lt;=200,"Medium Usage", IF(tbl_Customers[[#This Row],[total_day_minutes]]&lt;=250,"High Usage","Very High Usage")))</f>
        <v>Low Usage</v>
      </c>
      <c r="AE519" t="str">
        <f>IF(tbl_Customers[[#This Row],[total_intl_calls]]&lt;=5,"Low Calls", IF(tbl_Customers[[#This Row],[total_intl_calls]]&lt;=10, "Medium Calls", "High Calls"))</f>
        <v>Low Calls</v>
      </c>
      <c r="AF5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19" s="36" t="str">
        <f>IF(tbl_Customers[[#This Row],[Churn_Risk_Score]]&gt;=10,"High Risk", IF(tbl_Customers[[#This Row],[Churn_Risk_Score]]&gt;=5,"Medium Risk","Low Risk"))</f>
        <v>Low Risk</v>
      </c>
    </row>
    <row r="520" spans="1:33" x14ac:dyDescent="0.35">
      <c r="A520">
        <v>519</v>
      </c>
      <c r="B520" t="s">
        <v>24</v>
      </c>
      <c r="C520">
        <v>95</v>
      </c>
      <c r="D520" t="s">
        <v>25</v>
      </c>
      <c r="E520" t="s">
        <v>23</v>
      </c>
      <c r="F520" t="s">
        <v>23</v>
      </c>
      <c r="G520">
        <v>37</v>
      </c>
      <c r="H520">
        <v>220.2</v>
      </c>
      <c r="I520">
        <v>109</v>
      </c>
      <c r="J520">
        <v>37.43</v>
      </c>
      <c r="K520">
        <v>185.3</v>
      </c>
      <c r="L520">
        <v>99</v>
      </c>
      <c r="M520">
        <v>15.75</v>
      </c>
      <c r="N520">
        <v>205.1</v>
      </c>
      <c r="O520">
        <v>82</v>
      </c>
      <c r="P520">
        <v>9.23</v>
      </c>
      <c r="Q520">
        <v>4.0999999999999996</v>
      </c>
      <c r="R520">
        <v>2</v>
      </c>
      <c r="S520">
        <v>1.1100000000000001</v>
      </c>
      <c r="T520">
        <v>0</v>
      </c>
      <c r="U520" t="s">
        <v>23</v>
      </c>
      <c r="V520">
        <f>IF(tbl_Customers[[#This Row],[churn]] = "yes", 1, 0)</f>
        <v>1</v>
      </c>
      <c r="W520" t="str">
        <f>IF(tbl_Customers[[#This Row],[number_customer_service_calls]] &lt;= 1, "0-1 Calls", IF(tbl_Customers[[#This Row],[number_customer_service_calls]] &lt;= 3, "2-3 Calls", IF(tbl_Customers[[#This Row],[number_customer_service_calls]] &lt;=5, "4-5 Calls", "6+ Calls")))</f>
        <v>0-1 Calls</v>
      </c>
      <c r="X520" t="str">
        <f>IF(tbl_Customers[[#This Row],[account_length]] &lt;= 50, "0-50", IF(tbl_Customers[[#This Row],[account_length]] &lt;=100, "51-100", IF(tbl_Customers[[#This Row],[account_length]] &lt;= 150, "101-150", "151+")))</f>
        <v>51-100</v>
      </c>
      <c r="Y520" t="str">
        <f>IF(tbl_Customers[[#This Row],[total_intl_charge]] &lt;= 3, "Low Charges", "High Charges")</f>
        <v>Low Charges</v>
      </c>
      <c r="Z520" t="str">
        <f>IF(tbl_Customers[[#This Row],[total_eve_calls]]&lt;=80,"Low Calls",
IF(tbl_Customers[[#This Row],[total_eve_calls]]&lt;=120,"Medium Calls","High Calls"))</f>
        <v>Medium Calls</v>
      </c>
      <c r="AA520" t="str">
        <f>IF(tbl_Customers[[#This Row],[total_eve_charge]]&lt;=15,"Low Charges",
IF(tbl_Customers[[#This Row],[total_eve_charge]]&lt;=20,"Medium Charges","High Charges"))</f>
        <v>Medium Charges</v>
      </c>
      <c r="AB5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20" t="str">
        <f>IF(tbl_Customers[[#This Row],[number_vmail_messages]] = 0, "No Usage", IF(tbl_Customers[[#This Row],[number_vmail_messages]] &lt;= 20, "Low Usage", IF(tbl_Customers[[#This Row],[number_vmail_messages]] &lt;= 40, "Medium Usgae", "High Usage")))</f>
        <v>Medium Usgae</v>
      </c>
      <c r="AD520" t="str">
        <f>IF(tbl_Customers[[#This Row],[total_day_minutes]]&lt;=150,"Low Usage", IF(tbl_Customers[[#This Row],[total_day_minutes]]&lt;=200,"Medium Usage", IF(tbl_Customers[[#This Row],[total_day_minutes]]&lt;=250,"High Usage","Very High Usage")))</f>
        <v>High Usage</v>
      </c>
      <c r="AE520" t="str">
        <f>IF(tbl_Customers[[#This Row],[total_intl_calls]]&lt;=5,"Low Calls", IF(tbl_Customers[[#This Row],[total_intl_calls]]&lt;=10, "Medium Calls", "High Calls"))</f>
        <v>Low Calls</v>
      </c>
      <c r="AF5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20" s="36" t="str">
        <f>IF(tbl_Customers[[#This Row],[Churn_Risk_Score]]&gt;=10,"High Risk", IF(tbl_Customers[[#This Row],[Churn_Risk_Score]]&gt;=5,"Medium Risk","Low Risk"))</f>
        <v>Low Risk</v>
      </c>
    </row>
    <row r="521" spans="1:33" x14ac:dyDescent="0.35">
      <c r="A521">
        <v>520</v>
      </c>
      <c r="B521" t="s">
        <v>54</v>
      </c>
      <c r="C521">
        <v>87</v>
      </c>
      <c r="D521" t="s">
        <v>28</v>
      </c>
      <c r="E521" t="s">
        <v>22</v>
      </c>
      <c r="F521" t="s">
        <v>22</v>
      </c>
      <c r="G521">
        <v>0</v>
      </c>
      <c r="H521">
        <v>256.2</v>
      </c>
      <c r="I521">
        <v>105</v>
      </c>
      <c r="J521">
        <v>43.55</v>
      </c>
      <c r="K521">
        <v>160.69999999999999</v>
      </c>
      <c r="L521">
        <v>102</v>
      </c>
      <c r="M521">
        <v>13.66</v>
      </c>
      <c r="N521">
        <v>249.4</v>
      </c>
      <c r="O521">
        <v>80</v>
      </c>
      <c r="P521">
        <v>11.22</v>
      </c>
      <c r="Q521">
        <v>7.4</v>
      </c>
      <c r="R521">
        <v>2</v>
      </c>
      <c r="S521">
        <v>2</v>
      </c>
      <c r="T521">
        <v>4</v>
      </c>
      <c r="U521" t="s">
        <v>22</v>
      </c>
      <c r="V521">
        <f>IF(tbl_Customers[[#This Row],[churn]] = "yes", 1, 0)</f>
        <v>0</v>
      </c>
      <c r="W521" t="str">
        <f>IF(tbl_Customers[[#This Row],[number_customer_service_calls]] &lt;= 1, "0-1 Calls", IF(tbl_Customers[[#This Row],[number_customer_service_calls]] &lt;= 3, "2-3 Calls", IF(tbl_Customers[[#This Row],[number_customer_service_calls]] &lt;=5, "4-5 Calls", "6+ Calls")))</f>
        <v>4-5 Calls</v>
      </c>
      <c r="X521" t="str">
        <f>IF(tbl_Customers[[#This Row],[account_length]] &lt;= 50, "0-50", IF(tbl_Customers[[#This Row],[account_length]] &lt;=100, "51-100", IF(tbl_Customers[[#This Row],[account_length]] &lt;= 150, "101-150", "151+")))</f>
        <v>51-100</v>
      </c>
      <c r="Y521" t="str">
        <f>IF(tbl_Customers[[#This Row],[total_intl_charge]] &lt;= 3, "Low Charges", "High Charges")</f>
        <v>Low Charges</v>
      </c>
      <c r="Z521" t="str">
        <f>IF(tbl_Customers[[#This Row],[total_eve_calls]]&lt;=80,"Low Calls",
IF(tbl_Customers[[#This Row],[total_eve_calls]]&lt;=120,"Medium Calls","High Calls"))</f>
        <v>Medium Calls</v>
      </c>
      <c r="AA521" t="str">
        <f>IF(tbl_Customers[[#This Row],[total_eve_charge]]&lt;=15,"Low Charges",
IF(tbl_Customers[[#This Row],[total_eve_charge]]&lt;=20,"Medium Charges","High Charges"))</f>
        <v>Low Charges</v>
      </c>
      <c r="AB5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21" t="str">
        <f>IF(tbl_Customers[[#This Row],[number_vmail_messages]] = 0, "No Usage", IF(tbl_Customers[[#This Row],[number_vmail_messages]] &lt;= 20, "Low Usage", IF(tbl_Customers[[#This Row],[number_vmail_messages]] &lt;= 40, "Medium Usgae", "High Usage")))</f>
        <v>No Usage</v>
      </c>
      <c r="AD521" t="str">
        <f>IF(tbl_Customers[[#This Row],[total_day_minutes]]&lt;=150,"Low Usage", IF(tbl_Customers[[#This Row],[total_day_minutes]]&lt;=200,"Medium Usage", IF(tbl_Customers[[#This Row],[total_day_minutes]]&lt;=250,"High Usage","Very High Usage")))</f>
        <v>Very High Usage</v>
      </c>
      <c r="AE521" t="str">
        <f>IF(tbl_Customers[[#This Row],[total_intl_calls]]&lt;=5,"Low Calls", IF(tbl_Customers[[#This Row],[total_intl_calls]]&lt;=10, "Medium Calls", "High Calls"))</f>
        <v>Low Calls</v>
      </c>
      <c r="AF5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521" s="36" t="str">
        <f>IF(tbl_Customers[[#This Row],[Churn_Risk_Score]]&gt;=10,"High Risk", IF(tbl_Customers[[#This Row],[Churn_Risk_Score]]&gt;=5,"Medium Risk","Low Risk"))</f>
        <v>Medium Risk</v>
      </c>
    </row>
    <row r="522" spans="1:33" x14ac:dyDescent="0.35">
      <c r="A522">
        <v>521</v>
      </c>
      <c r="B522" t="s">
        <v>64</v>
      </c>
      <c r="C522">
        <v>97</v>
      </c>
      <c r="D522" t="s">
        <v>21</v>
      </c>
      <c r="E522" t="s">
        <v>22</v>
      </c>
      <c r="F522" t="s">
        <v>22</v>
      </c>
      <c r="G522">
        <v>0</v>
      </c>
      <c r="H522">
        <v>112.7</v>
      </c>
      <c r="I522">
        <v>119</v>
      </c>
      <c r="J522">
        <v>19.16</v>
      </c>
      <c r="K522">
        <v>217.7</v>
      </c>
      <c r="L522">
        <v>109</v>
      </c>
      <c r="M522">
        <v>18.5</v>
      </c>
      <c r="N522">
        <v>152.1</v>
      </c>
      <c r="O522">
        <v>76</v>
      </c>
      <c r="P522">
        <v>6.84</v>
      </c>
      <c r="Q522">
        <v>6.5</v>
      </c>
      <c r="R522">
        <v>5</v>
      </c>
      <c r="S522">
        <v>1.76</v>
      </c>
      <c r="T522">
        <v>1</v>
      </c>
      <c r="U522" t="s">
        <v>22</v>
      </c>
      <c r="V522">
        <f>IF(tbl_Customers[[#This Row],[churn]] = "yes", 1, 0)</f>
        <v>0</v>
      </c>
      <c r="W522" t="str">
        <f>IF(tbl_Customers[[#This Row],[number_customer_service_calls]] &lt;= 1, "0-1 Calls", IF(tbl_Customers[[#This Row],[number_customer_service_calls]] &lt;= 3, "2-3 Calls", IF(tbl_Customers[[#This Row],[number_customer_service_calls]] &lt;=5, "4-5 Calls", "6+ Calls")))</f>
        <v>0-1 Calls</v>
      </c>
      <c r="X522" t="str">
        <f>IF(tbl_Customers[[#This Row],[account_length]] &lt;= 50, "0-50", IF(tbl_Customers[[#This Row],[account_length]] &lt;=100, "51-100", IF(tbl_Customers[[#This Row],[account_length]] &lt;= 150, "101-150", "151+")))</f>
        <v>51-100</v>
      </c>
      <c r="Y522" t="str">
        <f>IF(tbl_Customers[[#This Row],[total_intl_charge]] &lt;= 3, "Low Charges", "High Charges")</f>
        <v>Low Charges</v>
      </c>
      <c r="Z522" t="str">
        <f>IF(tbl_Customers[[#This Row],[total_eve_calls]]&lt;=80,"Low Calls",
IF(tbl_Customers[[#This Row],[total_eve_calls]]&lt;=120,"Medium Calls","High Calls"))</f>
        <v>Medium Calls</v>
      </c>
      <c r="AA522" t="str">
        <f>IF(tbl_Customers[[#This Row],[total_eve_charge]]&lt;=15,"Low Charges",
IF(tbl_Customers[[#This Row],[total_eve_charge]]&lt;=20,"Medium Charges","High Charges"))</f>
        <v>Medium Charges</v>
      </c>
      <c r="AB5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22" t="str">
        <f>IF(tbl_Customers[[#This Row],[number_vmail_messages]] = 0, "No Usage", IF(tbl_Customers[[#This Row],[number_vmail_messages]] &lt;= 20, "Low Usage", IF(tbl_Customers[[#This Row],[number_vmail_messages]] &lt;= 40, "Medium Usgae", "High Usage")))</f>
        <v>No Usage</v>
      </c>
      <c r="AD522" t="str">
        <f>IF(tbl_Customers[[#This Row],[total_day_minutes]]&lt;=150,"Low Usage", IF(tbl_Customers[[#This Row],[total_day_minutes]]&lt;=200,"Medium Usage", IF(tbl_Customers[[#This Row],[total_day_minutes]]&lt;=250,"High Usage","Very High Usage")))</f>
        <v>Low Usage</v>
      </c>
      <c r="AE522" t="str">
        <f>IF(tbl_Customers[[#This Row],[total_intl_calls]]&lt;=5,"Low Calls", IF(tbl_Customers[[#This Row],[total_intl_calls]]&lt;=10, "Medium Calls", "High Calls"))</f>
        <v>Low Calls</v>
      </c>
      <c r="AF5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22" s="36" t="str">
        <f>IF(tbl_Customers[[#This Row],[Churn_Risk_Score]]&gt;=10,"High Risk", IF(tbl_Customers[[#This Row],[Churn_Risk_Score]]&gt;=5,"Medium Risk","Low Risk"))</f>
        <v>Low Risk</v>
      </c>
    </row>
    <row r="523" spans="1:33" x14ac:dyDescent="0.35">
      <c r="A523">
        <v>522</v>
      </c>
      <c r="B523" t="s">
        <v>39</v>
      </c>
      <c r="C523">
        <v>140</v>
      </c>
      <c r="D523" t="s">
        <v>25</v>
      </c>
      <c r="E523" t="s">
        <v>22</v>
      </c>
      <c r="F523" t="s">
        <v>22</v>
      </c>
      <c r="G523">
        <v>0</v>
      </c>
      <c r="H523">
        <v>194.8</v>
      </c>
      <c r="I523">
        <v>107</v>
      </c>
      <c r="J523">
        <v>33.119999999999997</v>
      </c>
      <c r="K523">
        <v>170.9</v>
      </c>
      <c r="L523">
        <v>99</v>
      </c>
      <c r="M523">
        <v>14.53</v>
      </c>
      <c r="N523">
        <v>225.1</v>
      </c>
      <c r="O523">
        <v>93</v>
      </c>
      <c r="P523">
        <v>10.130000000000001</v>
      </c>
      <c r="Q523">
        <v>13.9</v>
      </c>
      <c r="R523">
        <v>4</v>
      </c>
      <c r="S523">
        <v>3.75</v>
      </c>
      <c r="T523">
        <v>0</v>
      </c>
      <c r="U523" t="s">
        <v>22</v>
      </c>
      <c r="V523">
        <f>IF(tbl_Customers[[#This Row],[churn]] = "yes", 1, 0)</f>
        <v>0</v>
      </c>
      <c r="W523" t="str">
        <f>IF(tbl_Customers[[#This Row],[number_customer_service_calls]] &lt;= 1, "0-1 Calls", IF(tbl_Customers[[#This Row],[number_customer_service_calls]] &lt;= 3, "2-3 Calls", IF(tbl_Customers[[#This Row],[number_customer_service_calls]] &lt;=5, "4-5 Calls", "6+ Calls")))</f>
        <v>0-1 Calls</v>
      </c>
      <c r="X523" t="str">
        <f>IF(tbl_Customers[[#This Row],[account_length]] &lt;= 50, "0-50", IF(tbl_Customers[[#This Row],[account_length]] &lt;=100, "51-100", IF(tbl_Customers[[#This Row],[account_length]] &lt;= 150, "101-150", "151+")))</f>
        <v>101-150</v>
      </c>
      <c r="Y523" t="str">
        <f>IF(tbl_Customers[[#This Row],[total_intl_charge]] &lt;= 3, "Low Charges", "High Charges")</f>
        <v>High Charges</v>
      </c>
      <c r="Z523" t="str">
        <f>IF(tbl_Customers[[#This Row],[total_eve_calls]]&lt;=80,"Low Calls",
IF(tbl_Customers[[#This Row],[total_eve_calls]]&lt;=120,"Medium Calls","High Calls"))</f>
        <v>Medium Calls</v>
      </c>
      <c r="AA523" t="str">
        <f>IF(tbl_Customers[[#This Row],[total_eve_charge]]&lt;=15,"Low Charges",
IF(tbl_Customers[[#This Row],[total_eve_charge]]&lt;=20,"Medium Charges","High Charges"))</f>
        <v>Low Charges</v>
      </c>
      <c r="AB5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23" t="str">
        <f>IF(tbl_Customers[[#This Row],[number_vmail_messages]] = 0, "No Usage", IF(tbl_Customers[[#This Row],[number_vmail_messages]] &lt;= 20, "Low Usage", IF(tbl_Customers[[#This Row],[number_vmail_messages]] &lt;= 40, "Medium Usgae", "High Usage")))</f>
        <v>No Usage</v>
      </c>
      <c r="AD523" t="str">
        <f>IF(tbl_Customers[[#This Row],[total_day_minutes]]&lt;=150,"Low Usage", IF(tbl_Customers[[#This Row],[total_day_minutes]]&lt;=200,"Medium Usage", IF(tbl_Customers[[#This Row],[total_day_minutes]]&lt;=250,"High Usage","Very High Usage")))</f>
        <v>Medium Usage</v>
      </c>
      <c r="AE523" t="str">
        <f>IF(tbl_Customers[[#This Row],[total_intl_calls]]&lt;=5,"Low Calls", IF(tbl_Customers[[#This Row],[total_intl_calls]]&lt;=10, "Medium Calls", "High Calls"))</f>
        <v>Low Calls</v>
      </c>
      <c r="AF5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23" s="36" t="str">
        <f>IF(tbl_Customers[[#This Row],[Churn_Risk_Score]]&gt;=10,"High Risk", IF(tbl_Customers[[#This Row],[Churn_Risk_Score]]&gt;=5,"Medium Risk","Low Risk"))</f>
        <v>Low Risk</v>
      </c>
    </row>
    <row r="524" spans="1:33" x14ac:dyDescent="0.35">
      <c r="A524">
        <v>523</v>
      </c>
      <c r="B524" t="s">
        <v>35</v>
      </c>
      <c r="C524">
        <v>169</v>
      </c>
      <c r="D524" t="s">
        <v>21</v>
      </c>
      <c r="E524" t="s">
        <v>22</v>
      </c>
      <c r="F524" t="s">
        <v>22</v>
      </c>
      <c r="G524">
        <v>0</v>
      </c>
      <c r="H524">
        <v>100.8</v>
      </c>
      <c r="I524">
        <v>112</v>
      </c>
      <c r="J524">
        <v>17.14</v>
      </c>
      <c r="K524">
        <v>230</v>
      </c>
      <c r="L524">
        <v>69</v>
      </c>
      <c r="M524">
        <v>19.55</v>
      </c>
      <c r="N524">
        <v>193.6</v>
      </c>
      <c r="O524">
        <v>95</v>
      </c>
      <c r="P524">
        <v>8.7100000000000009</v>
      </c>
      <c r="Q524">
        <v>9.5</v>
      </c>
      <c r="R524">
        <v>2</v>
      </c>
      <c r="S524">
        <v>2.57</v>
      </c>
      <c r="T524">
        <v>0</v>
      </c>
      <c r="U524" t="s">
        <v>22</v>
      </c>
      <c r="V524">
        <f>IF(tbl_Customers[[#This Row],[churn]] = "yes", 1, 0)</f>
        <v>0</v>
      </c>
      <c r="W524" t="str">
        <f>IF(tbl_Customers[[#This Row],[number_customer_service_calls]] &lt;= 1, "0-1 Calls", IF(tbl_Customers[[#This Row],[number_customer_service_calls]] &lt;= 3, "2-3 Calls", IF(tbl_Customers[[#This Row],[number_customer_service_calls]] &lt;=5, "4-5 Calls", "6+ Calls")))</f>
        <v>0-1 Calls</v>
      </c>
      <c r="X524" t="str">
        <f>IF(tbl_Customers[[#This Row],[account_length]] &lt;= 50, "0-50", IF(tbl_Customers[[#This Row],[account_length]] &lt;=100, "51-100", IF(tbl_Customers[[#This Row],[account_length]] &lt;= 150, "101-150", "151+")))</f>
        <v>151+</v>
      </c>
      <c r="Y524" t="str">
        <f>IF(tbl_Customers[[#This Row],[total_intl_charge]] &lt;= 3, "Low Charges", "High Charges")</f>
        <v>Low Charges</v>
      </c>
      <c r="Z524" t="str">
        <f>IF(tbl_Customers[[#This Row],[total_eve_calls]]&lt;=80,"Low Calls",
IF(tbl_Customers[[#This Row],[total_eve_calls]]&lt;=120,"Medium Calls","High Calls"))</f>
        <v>Low Calls</v>
      </c>
      <c r="AA524" t="str">
        <f>IF(tbl_Customers[[#This Row],[total_eve_charge]]&lt;=15,"Low Charges",
IF(tbl_Customers[[#This Row],[total_eve_charge]]&lt;=20,"Medium Charges","High Charges"))</f>
        <v>Medium Charges</v>
      </c>
      <c r="AB5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24" t="str">
        <f>IF(tbl_Customers[[#This Row],[number_vmail_messages]] = 0, "No Usage", IF(tbl_Customers[[#This Row],[number_vmail_messages]] &lt;= 20, "Low Usage", IF(tbl_Customers[[#This Row],[number_vmail_messages]] &lt;= 40, "Medium Usgae", "High Usage")))</f>
        <v>No Usage</v>
      </c>
      <c r="AD524" t="str">
        <f>IF(tbl_Customers[[#This Row],[total_day_minutes]]&lt;=150,"Low Usage", IF(tbl_Customers[[#This Row],[total_day_minutes]]&lt;=200,"Medium Usage", IF(tbl_Customers[[#This Row],[total_day_minutes]]&lt;=250,"High Usage","Very High Usage")))</f>
        <v>Low Usage</v>
      </c>
      <c r="AE524" t="str">
        <f>IF(tbl_Customers[[#This Row],[total_intl_calls]]&lt;=5,"Low Calls", IF(tbl_Customers[[#This Row],[total_intl_calls]]&lt;=10, "Medium Calls", "High Calls"))</f>
        <v>Low Calls</v>
      </c>
      <c r="AF5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24" s="36" t="str">
        <f>IF(tbl_Customers[[#This Row],[Churn_Risk_Score]]&gt;=10,"High Risk", IF(tbl_Customers[[#This Row],[Churn_Risk_Score]]&gt;=5,"Medium Risk","Low Risk"))</f>
        <v>Low Risk</v>
      </c>
    </row>
    <row r="525" spans="1:33" x14ac:dyDescent="0.35">
      <c r="A525">
        <v>524</v>
      </c>
      <c r="B525" t="s">
        <v>75</v>
      </c>
      <c r="C525">
        <v>68</v>
      </c>
      <c r="D525" t="s">
        <v>25</v>
      </c>
      <c r="E525" t="s">
        <v>22</v>
      </c>
      <c r="F525" t="s">
        <v>23</v>
      </c>
      <c r="G525">
        <v>22</v>
      </c>
      <c r="H525">
        <v>82.5</v>
      </c>
      <c r="I525">
        <v>97</v>
      </c>
      <c r="J525">
        <v>14.03</v>
      </c>
      <c r="K525">
        <v>289.89999999999998</v>
      </c>
      <c r="L525">
        <v>94</v>
      </c>
      <c r="M525">
        <v>24.64</v>
      </c>
      <c r="N525">
        <v>180</v>
      </c>
      <c r="O525">
        <v>114</v>
      </c>
      <c r="P525">
        <v>8.1</v>
      </c>
      <c r="Q525">
        <v>4.8</v>
      </c>
      <c r="R525">
        <v>4</v>
      </c>
      <c r="S525">
        <v>1.3</v>
      </c>
      <c r="T525">
        <v>3</v>
      </c>
      <c r="U525" t="s">
        <v>22</v>
      </c>
      <c r="V525">
        <f>IF(tbl_Customers[[#This Row],[churn]] = "yes", 1, 0)</f>
        <v>0</v>
      </c>
      <c r="W525" t="str">
        <f>IF(tbl_Customers[[#This Row],[number_customer_service_calls]] &lt;= 1, "0-1 Calls", IF(tbl_Customers[[#This Row],[number_customer_service_calls]] &lt;= 3, "2-3 Calls", IF(tbl_Customers[[#This Row],[number_customer_service_calls]] &lt;=5, "4-5 Calls", "6+ Calls")))</f>
        <v>2-3 Calls</v>
      </c>
      <c r="X525" t="str">
        <f>IF(tbl_Customers[[#This Row],[account_length]] &lt;= 50, "0-50", IF(tbl_Customers[[#This Row],[account_length]] &lt;=100, "51-100", IF(tbl_Customers[[#This Row],[account_length]] &lt;= 150, "101-150", "151+")))</f>
        <v>51-100</v>
      </c>
      <c r="Y525" t="str">
        <f>IF(tbl_Customers[[#This Row],[total_intl_charge]] &lt;= 3, "Low Charges", "High Charges")</f>
        <v>Low Charges</v>
      </c>
      <c r="Z525" t="str">
        <f>IF(tbl_Customers[[#This Row],[total_eve_calls]]&lt;=80,"Low Calls",
IF(tbl_Customers[[#This Row],[total_eve_calls]]&lt;=120,"Medium Calls","High Calls"))</f>
        <v>Medium Calls</v>
      </c>
      <c r="AA525" t="str">
        <f>IF(tbl_Customers[[#This Row],[total_eve_charge]]&lt;=15,"Low Charges",
IF(tbl_Customers[[#This Row],[total_eve_charge]]&lt;=20,"Medium Charges","High Charges"))</f>
        <v>High Charges</v>
      </c>
      <c r="AB5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25" t="str">
        <f>IF(tbl_Customers[[#This Row],[number_vmail_messages]] = 0, "No Usage", IF(tbl_Customers[[#This Row],[number_vmail_messages]] &lt;= 20, "Low Usage", IF(tbl_Customers[[#This Row],[number_vmail_messages]] &lt;= 40, "Medium Usgae", "High Usage")))</f>
        <v>Medium Usgae</v>
      </c>
      <c r="AD525" t="str">
        <f>IF(tbl_Customers[[#This Row],[total_day_minutes]]&lt;=150,"Low Usage", IF(tbl_Customers[[#This Row],[total_day_minutes]]&lt;=200,"Medium Usage", IF(tbl_Customers[[#This Row],[total_day_minutes]]&lt;=250,"High Usage","Very High Usage")))</f>
        <v>Low Usage</v>
      </c>
      <c r="AE525" t="str">
        <f>IF(tbl_Customers[[#This Row],[total_intl_calls]]&lt;=5,"Low Calls", IF(tbl_Customers[[#This Row],[total_intl_calls]]&lt;=10, "Medium Calls", "High Calls"))</f>
        <v>Low Calls</v>
      </c>
      <c r="AF5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25" s="36" t="str">
        <f>IF(tbl_Customers[[#This Row],[Churn_Risk_Score]]&gt;=10,"High Risk", IF(tbl_Customers[[#This Row],[Churn_Risk_Score]]&gt;=5,"Medium Risk","Low Risk"))</f>
        <v>Low Risk</v>
      </c>
    </row>
    <row r="526" spans="1:33" x14ac:dyDescent="0.35">
      <c r="A526">
        <v>525</v>
      </c>
      <c r="B526" t="s">
        <v>24</v>
      </c>
      <c r="C526">
        <v>122</v>
      </c>
      <c r="D526" t="s">
        <v>21</v>
      </c>
      <c r="E526" t="s">
        <v>22</v>
      </c>
      <c r="F526" t="s">
        <v>23</v>
      </c>
      <c r="G526">
        <v>34</v>
      </c>
      <c r="H526">
        <v>146.4</v>
      </c>
      <c r="I526">
        <v>104</v>
      </c>
      <c r="J526">
        <v>24.89</v>
      </c>
      <c r="K526">
        <v>89.7</v>
      </c>
      <c r="L526">
        <v>103</v>
      </c>
      <c r="M526">
        <v>7.62</v>
      </c>
      <c r="N526">
        <v>220</v>
      </c>
      <c r="O526">
        <v>91</v>
      </c>
      <c r="P526">
        <v>9.9</v>
      </c>
      <c r="Q526">
        <v>15.6</v>
      </c>
      <c r="R526">
        <v>4</v>
      </c>
      <c r="S526">
        <v>4.21</v>
      </c>
      <c r="T526">
        <v>2</v>
      </c>
      <c r="U526" t="s">
        <v>22</v>
      </c>
      <c r="V526">
        <f>IF(tbl_Customers[[#This Row],[churn]] = "yes", 1, 0)</f>
        <v>0</v>
      </c>
      <c r="W526" t="str">
        <f>IF(tbl_Customers[[#This Row],[number_customer_service_calls]] &lt;= 1, "0-1 Calls", IF(tbl_Customers[[#This Row],[number_customer_service_calls]] &lt;= 3, "2-3 Calls", IF(tbl_Customers[[#This Row],[number_customer_service_calls]] &lt;=5, "4-5 Calls", "6+ Calls")))</f>
        <v>2-3 Calls</v>
      </c>
      <c r="X526" t="str">
        <f>IF(tbl_Customers[[#This Row],[account_length]] &lt;= 50, "0-50", IF(tbl_Customers[[#This Row],[account_length]] &lt;=100, "51-100", IF(tbl_Customers[[#This Row],[account_length]] &lt;= 150, "101-150", "151+")))</f>
        <v>101-150</v>
      </c>
      <c r="Y526" t="str">
        <f>IF(tbl_Customers[[#This Row],[total_intl_charge]] &lt;= 3, "Low Charges", "High Charges")</f>
        <v>High Charges</v>
      </c>
      <c r="Z526" t="str">
        <f>IF(tbl_Customers[[#This Row],[total_eve_calls]]&lt;=80,"Low Calls",
IF(tbl_Customers[[#This Row],[total_eve_calls]]&lt;=120,"Medium Calls","High Calls"))</f>
        <v>Medium Calls</v>
      </c>
      <c r="AA526" t="str">
        <f>IF(tbl_Customers[[#This Row],[total_eve_charge]]&lt;=15,"Low Charges",
IF(tbl_Customers[[#This Row],[total_eve_charge]]&lt;=20,"Medium Charges","High Charges"))</f>
        <v>Low Charges</v>
      </c>
      <c r="AB5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26" t="str">
        <f>IF(tbl_Customers[[#This Row],[number_vmail_messages]] = 0, "No Usage", IF(tbl_Customers[[#This Row],[number_vmail_messages]] &lt;= 20, "Low Usage", IF(tbl_Customers[[#This Row],[number_vmail_messages]] &lt;= 40, "Medium Usgae", "High Usage")))</f>
        <v>Medium Usgae</v>
      </c>
      <c r="AD526" t="str">
        <f>IF(tbl_Customers[[#This Row],[total_day_minutes]]&lt;=150,"Low Usage", IF(tbl_Customers[[#This Row],[total_day_minutes]]&lt;=200,"Medium Usage", IF(tbl_Customers[[#This Row],[total_day_minutes]]&lt;=250,"High Usage","Very High Usage")))</f>
        <v>Low Usage</v>
      </c>
      <c r="AE526" t="str">
        <f>IF(tbl_Customers[[#This Row],[total_intl_calls]]&lt;=5,"Low Calls", IF(tbl_Customers[[#This Row],[total_intl_calls]]&lt;=10, "Medium Calls", "High Calls"))</f>
        <v>Low Calls</v>
      </c>
      <c r="AF5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26" s="36" t="str">
        <f>IF(tbl_Customers[[#This Row],[Churn_Risk_Score]]&gt;=10,"High Risk", IF(tbl_Customers[[#This Row],[Churn_Risk_Score]]&gt;=5,"Medium Risk","Low Risk"))</f>
        <v>Low Risk</v>
      </c>
    </row>
    <row r="527" spans="1:33" x14ac:dyDescent="0.35">
      <c r="A527">
        <v>526</v>
      </c>
      <c r="B527" t="s">
        <v>29</v>
      </c>
      <c r="C527">
        <v>36</v>
      </c>
      <c r="D527" t="s">
        <v>25</v>
      </c>
      <c r="E527" t="s">
        <v>22</v>
      </c>
      <c r="F527" t="s">
        <v>22</v>
      </c>
      <c r="G527">
        <v>0</v>
      </c>
      <c r="H527">
        <v>177.9</v>
      </c>
      <c r="I527">
        <v>129</v>
      </c>
      <c r="J527">
        <v>30.24</v>
      </c>
      <c r="K527">
        <v>224.6</v>
      </c>
      <c r="L527">
        <v>87</v>
      </c>
      <c r="M527">
        <v>19.09</v>
      </c>
      <c r="N527">
        <v>306.3</v>
      </c>
      <c r="O527">
        <v>102</v>
      </c>
      <c r="P527">
        <v>13.78</v>
      </c>
      <c r="Q527">
        <v>10.8</v>
      </c>
      <c r="R527">
        <v>6</v>
      </c>
      <c r="S527">
        <v>2.92</v>
      </c>
      <c r="T527">
        <v>2</v>
      </c>
      <c r="U527" t="s">
        <v>22</v>
      </c>
      <c r="V527">
        <f>IF(tbl_Customers[[#This Row],[churn]] = "yes", 1, 0)</f>
        <v>0</v>
      </c>
      <c r="W527" t="str">
        <f>IF(tbl_Customers[[#This Row],[number_customer_service_calls]] &lt;= 1, "0-1 Calls", IF(tbl_Customers[[#This Row],[number_customer_service_calls]] &lt;= 3, "2-3 Calls", IF(tbl_Customers[[#This Row],[number_customer_service_calls]] &lt;=5, "4-5 Calls", "6+ Calls")))</f>
        <v>2-3 Calls</v>
      </c>
      <c r="X527" t="str">
        <f>IF(tbl_Customers[[#This Row],[account_length]] &lt;= 50, "0-50", IF(tbl_Customers[[#This Row],[account_length]] &lt;=100, "51-100", IF(tbl_Customers[[#This Row],[account_length]] &lt;= 150, "101-150", "151+")))</f>
        <v>0-50</v>
      </c>
      <c r="Y527" t="str">
        <f>IF(tbl_Customers[[#This Row],[total_intl_charge]] &lt;= 3, "Low Charges", "High Charges")</f>
        <v>Low Charges</v>
      </c>
      <c r="Z527" t="str">
        <f>IF(tbl_Customers[[#This Row],[total_eve_calls]]&lt;=80,"Low Calls",
IF(tbl_Customers[[#This Row],[total_eve_calls]]&lt;=120,"Medium Calls","High Calls"))</f>
        <v>Medium Calls</v>
      </c>
      <c r="AA527" t="str">
        <f>IF(tbl_Customers[[#This Row],[total_eve_charge]]&lt;=15,"Low Charges",
IF(tbl_Customers[[#This Row],[total_eve_charge]]&lt;=20,"Medium Charges","High Charges"))</f>
        <v>Medium Charges</v>
      </c>
      <c r="AB5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27" t="str">
        <f>IF(tbl_Customers[[#This Row],[number_vmail_messages]] = 0, "No Usage", IF(tbl_Customers[[#This Row],[number_vmail_messages]] &lt;= 20, "Low Usage", IF(tbl_Customers[[#This Row],[number_vmail_messages]] &lt;= 40, "Medium Usgae", "High Usage")))</f>
        <v>No Usage</v>
      </c>
      <c r="AD527" t="str">
        <f>IF(tbl_Customers[[#This Row],[total_day_minutes]]&lt;=150,"Low Usage", IF(tbl_Customers[[#This Row],[total_day_minutes]]&lt;=200,"Medium Usage", IF(tbl_Customers[[#This Row],[total_day_minutes]]&lt;=250,"High Usage","Very High Usage")))</f>
        <v>Medium Usage</v>
      </c>
      <c r="AE527" t="str">
        <f>IF(tbl_Customers[[#This Row],[total_intl_calls]]&lt;=5,"Low Calls", IF(tbl_Customers[[#This Row],[total_intl_calls]]&lt;=10, "Medium Calls", "High Calls"))</f>
        <v>Medium Calls</v>
      </c>
      <c r="AF5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27" s="36" t="str">
        <f>IF(tbl_Customers[[#This Row],[Churn_Risk_Score]]&gt;=10,"High Risk", IF(tbl_Customers[[#This Row],[Churn_Risk_Score]]&gt;=5,"Medium Risk","Low Risk"))</f>
        <v>Low Risk</v>
      </c>
    </row>
    <row r="528" spans="1:33" x14ac:dyDescent="0.35">
      <c r="A528">
        <v>527</v>
      </c>
      <c r="B528" t="s">
        <v>41</v>
      </c>
      <c r="C528">
        <v>120</v>
      </c>
      <c r="D528" t="s">
        <v>28</v>
      </c>
      <c r="E528" t="s">
        <v>22</v>
      </c>
      <c r="F528" t="s">
        <v>23</v>
      </c>
      <c r="G528">
        <v>27</v>
      </c>
      <c r="H528">
        <v>153.5</v>
      </c>
      <c r="I528">
        <v>84</v>
      </c>
      <c r="J528">
        <v>26.1</v>
      </c>
      <c r="K528">
        <v>194</v>
      </c>
      <c r="L528">
        <v>73</v>
      </c>
      <c r="M528">
        <v>16.489999999999998</v>
      </c>
      <c r="N528">
        <v>256.5</v>
      </c>
      <c r="O528">
        <v>94</v>
      </c>
      <c r="P528">
        <v>11.54</v>
      </c>
      <c r="Q528">
        <v>10.199999999999999</v>
      </c>
      <c r="R528">
        <v>7</v>
      </c>
      <c r="S528">
        <v>2.75</v>
      </c>
      <c r="T528">
        <v>5</v>
      </c>
      <c r="U528" t="s">
        <v>22</v>
      </c>
      <c r="V528">
        <f>IF(tbl_Customers[[#This Row],[churn]] = "yes", 1, 0)</f>
        <v>0</v>
      </c>
      <c r="W528" t="str">
        <f>IF(tbl_Customers[[#This Row],[number_customer_service_calls]] &lt;= 1, "0-1 Calls", IF(tbl_Customers[[#This Row],[number_customer_service_calls]] &lt;= 3, "2-3 Calls", IF(tbl_Customers[[#This Row],[number_customer_service_calls]] &lt;=5, "4-5 Calls", "6+ Calls")))</f>
        <v>4-5 Calls</v>
      </c>
      <c r="X528" t="str">
        <f>IF(tbl_Customers[[#This Row],[account_length]] &lt;= 50, "0-50", IF(tbl_Customers[[#This Row],[account_length]] &lt;=100, "51-100", IF(tbl_Customers[[#This Row],[account_length]] &lt;= 150, "101-150", "151+")))</f>
        <v>101-150</v>
      </c>
      <c r="Y528" t="str">
        <f>IF(tbl_Customers[[#This Row],[total_intl_charge]] &lt;= 3, "Low Charges", "High Charges")</f>
        <v>Low Charges</v>
      </c>
      <c r="Z528" t="str">
        <f>IF(tbl_Customers[[#This Row],[total_eve_calls]]&lt;=80,"Low Calls",
IF(tbl_Customers[[#This Row],[total_eve_calls]]&lt;=120,"Medium Calls","High Calls"))</f>
        <v>Low Calls</v>
      </c>
      <c r="AA528" t="str">
        <f>IF(tbl_Customers[[#This Row],[total_eve_charge]]&lt;=15,"Low Charges",
IF(tbl_Customers[[#This Row],[total_eve_charge]]&lt;=20,"Medium Charges","High Charges"))</f>
        <v>Medium Charges</v>
      </c>
      <c r="AB5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28" t="str">
        <f>IF(tbl_Customers[[#This Row],[number_vmail_messages]] = 0, "No Usage", IF(tbl_Customers[[#This Row],[number_vmail_messages]] &lt;= 20, "Low Usage", IF(tbl_Customers[[#This Row],[number_vmail_messages]] &lt;= 40, "Medium Usgae", "High Usage")))</f>
        <v>Medium Usgae</v>
      </c>
      <c r="AD528" t="str">
        <f>IF(tbl_Customers[[#This Row],[total_day_minutes]]&lt;=150,"Low Usage", IF(tbl_Customers[[#This Row],[total_day_minutes]]&lt;=200,"Medium Usage", IF(tbl_Customers[[#This Row],[total_day_minutes]]&lt;=250,"High Usage","Very High Usage")))</f>
        <v>Medium Usage</v>
      </c>
      <c r="AE528" t="str">
        <f>IF(tbl_Customers[[#This Row],[total_intl_calls]]&lt;=5,"Low Calls", IF(tbl_Customers[[#This Row],[total_intl_calls]]&lt;=10, "Medium Calls", "High Calls"))</f>
        <v>Medium Calls</v>
      </c>
      <c r="AF5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28" s="36" t="str">
        <f>IF(tbl_Customers[[#This Row],[Churn_Risk_Score]]&gt;=10,"High Risk", IF(tbl_Customers[[#This Row],[Churn_Risk_Score]]&gt;=5,"Medium Risk","Low Risk"))</f>
        <v>Low Risk</v>
      </c>
    </row>
    <row r="529" spans="1:33" x14ac:dyDescent="0.35">
      <c r="A529">
        <v>528</v>
      </c>
      <c r="B529" t="s">
        <v>70</v>
      </c>
      <c r="C529">
        <v>121</v>
      </c>
      <c r="D529" t="s">
        <v>25</v>
      </c>
      <c r="E529" t="s">
        <v>22</v>
      </c>
      <c r="F529" t="s">
        <v>22</v>
      </c>
      <c r="G529">
        <v>0</v>
      </c>
      <c r="H529">
        <v>150.69999999999999</v>
      </c>
      <c r="I529">
        <v>105</v>
      </c>
      <c r="J529">
        <v>25.62</v>
      </c>
      <c r="K529">
        <v>197.3</v>
      </c>
      <c r="L529">
        <v>133</v>
      </c>
      <c r="M529">
        <v>16.77</v>
      </c>
      <c r="N529">
        <v>169</v>
      </c>
      <c r="O529">
        <v>116</v>
      </c>
      <c r="P529">
        <v>7.61</v>
      </c>
      <c r="Q529">
        <v>9.1999999999999993</v>
      </c>
      <c r="R529">
        <v>15</v>
      </c>
      <c r="S529">
        <v>2.48</v>
      </c>
      <c r="T529">
        <v>1</v>
      </c>
      <c r="U529" t="s">
        <v>22</v>
      </c>
      <c r="V529">
        <f>IF(tbl_Customers[[#This Row],[churn]] = "yes", 1, 0)</f>
        <v>0</v>
      </c>
      <c r="W529" t="str">
        <f>IF(tbl_Customers[[#This Row],[number_customer_service_calls]] &lt;= 1, "0-1 Calls", IF(tbl_Customers[[#This Row],[number_customer_service_calls]] &lt;= 3, "2-3 Calls", IF(tbl_Customers[[#This Row],[number_customer_service_calls]] &lt;=5, "4-5 Calls", "6+ Calls")))</f>
        <v>0-1 Calls</v>
      </c>
      <c r="X529" t="str">
        <f>IF(tbl_Customers[[#This Row],[account_length]] &lt;= 50, "0-50", IF(tbl_Customers[[#This Row],[account_length]] &lt;=100, "51-100", IF(tbl_Customers[[#This Row],[account_length]] &lt;= 150, "101-150", "151+")))</f>
        <v>101-150</v>
      </c>
      <c r="Y529" t="str">
        <f>IF(tbl_Customers[[#This Row],[total_intl_charge]] &lt;= 3, "Low Charges", "High Charges")</f>
        <v>Low Charges</v>
      </c>
      <c r="Z529" t="str">
        <f>IF(tbl_Customers[[#This Row],[total_eve_calls]]&lt;=80,"Low Calls",
IF(tbl_Customers[[#This Row],[total_eve_calls]]&lt;=120,"Medium Calls","High Calls"))</f>
        <v>High Calls</v>
      </c>
      <c r="AA529" t="str">
        <f>IF(tbl_Customers[[#This Row],[total_eve_charge]]&lt;=15,"Low Charges",
IF(tbl_Customers[[#This Row],[total_eve_charge]]&lt;=20,"Medium Charges","High Charges"))</f>
        <v>Medium Charges</v>
      </c>
      <c r="AB5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29" t="str">
        <f>IF(tbl_Customers[[#This Row],[number_vmail_messages]] = 0, "No Usage", IF(tbl_Customers[[#This Row],[number_vmail_messages]] &lt;= 20, "Low Usage", IF(tbl_Customers[[#This Row],[number_vmail_messages]] &lt;= 40, "Medium Usgae", "High Usage")))</f>
        <v>No Usage</v>
      </c>
      <c r="AD529" t="str">
        <f>IF(tbl_Customers[[#This Row],[total_day_minutes]]&lt;=150,"Low Usage", IF(tbl_Customers[[#This Row],[total_day_minutes]]&lt;=200,"Medium Usage", IF(tbl_Customers[[#This Row],[total_day_minutes]]&lt;=250,"High Usage","Very High Usage")))</f>
        <v>Medium Usage</v>
      </c>
      <c r="AE529" t="str">
        <f>IF(tbl_Customers[[#This Row],[total_intl_calls]]&lt;=5,"Low Calls", IF(tbl_Customers[[#This Row],[total_intl_calls]]&lt;=10, "Medium Calls", "High Calls"))</f>
        <v>High Calls</v>
      </c>
      <c r="AF5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29" s="36" t="str">
        <f>IF(tbl_Customers[[#This Row],[Churn_Risk_Score]]&gt;=10,"High Risk", IF(tbl_Customers[[#This Row],[Churn_Risk_Score]]&gt;=5,"Medium Risk","Low Risk"))</f>
        <v>Low Risk</v>
      </c>
    </row>
    <row r="530" spans="1:33" x14ac:dyDescent="0.35">
      <c r="A530">
        <v>529</v>
      </c>
      <c r="B530" t="s">
        <v>58</v>
      </c>
      <c r="C530">
        <v>64</v>
      </c>
      <c r="D530" t="s">
        <v>25</v>
      </c>
      <c r="E530" t="s">
        <v>22</v>
      </c>
      <c r="F530" t="s">
        <v>23</v>
      </c>
      <c r="G530">
        <v>19</v>
      </c>
      <c r="H530">
        <v>180.1</v>
      </c>
      <c r="I530">
        <v>106</v>
      </c>
      <c r="J530">
        <v>30.62</v>
      </c>
      <c r="K530">
        <v>127.5</v>
      </c>
      <c r="L530">
        <v>92</v>
      </c>
      <c r="M530">
        <v>10.84</v>
      </c>
      <c r="N530">
        <v>237.4</v>
      </c>
      <c r="O530">
        <v>118</v>
      </c>
      <c r="P530">
        <v>10.68</v>
      </c>
      <c r="Q530">
        <v>7.5</v>
      </c>
      <c r="R530">
        <v>3</v>
      </c>
      <c r="S530">
        <v>2.0299999999999998</v>
      </c>
      <c r="T530">
        <v>0</v>
      </c>
      <c r="U530" t="s">
        <v>22</v>
      </c>
      <c r="V530">
        <f>IF(tbl_Customers[[#This Row],[churn]] = "yes", 1, 0)</f>
        <v>0</v>
      </c>
      <c r="W530" t="str">
        <f>IF(tbl_Customers[[#This Row],[number_customer_service_calls]] &lt;= 1, "0-1 Calls", IF(tbl_Customers[[#This Row],[number_customer_service_calls]] &lt;= 3, "2-3 Calls", IF(tbl_Customers[[#This Row],[number_customer_service_calls]] &lt;=5, "4-5 Calls", "6+ Calls")))</f>
        <v>0-1 Calls</v>
      </c>
      <c r="X530" t="str">
        <f>IF(tbl_Customers[[#This Row],[account_length]] &lt;= 50, "0-50", IF(tbl_Customers[[#This Row],[account_length]] &lt;=100, "51-100", IF(tbl_Customers[[#This Row],[account_length]] &lt;= 150, "101-150", "151+")))</f>
        <v>51-100</v>
      </c>
      <c r="Y530" t="str">
        <f>IF(tbl_Customers[[#This Row],[total_intl_charge]] &lt;= 3, "Low Charges", "High Charges")</f>
        <v>Low Charges</v>
      </c>
      <c r="Z530" t="str">
        <f>IF(tbl_Customers[[#This Row],[total_eve_calls]]&lt;=80,"Low Calls",
IF(tbl_Customers[[#This Row],[total_eve_calls]]&lt;=120,"Medium Calls","High Calls"))</f>
        <v>Medium Calls</v>
      </c>
      <c r="AA530" t="str">
        <f>IF(tbl_Customers[[#This Row],[total_eve_charge]]&lt;=15,"Low Charges",
IF(tbl_Customers[[#This Row],[total_eve_charge]]&lt;=20,"Medium Charges","High Charges"))</f>
        <v>Low Charges</v>
      </c>
      <c r="AB5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30" t="str">
        <f>IF(tbl_Customers[[#This Row],[number_vmail_messages]] = 0, "No Usage", IF(tbl_Customers[[#This Row],[number_vmail_messages]] &lt;= 20, "Low Usage", IF(tbl_Customers[[#This Row],[number_vmail_messages]] &lt;= 40, "Medium Usgae", "High Usage")))</f>
        <v>Low Usage</v>
      </c>
      <c r="AD530" t="str">
        <f>IF(tbl_Customers[[#This Row],[total_day_minutes]]&lt;=150,"Low Usage", IF(tbl_Customers[[#This Row],[total_day_minutes]]&lt;=200,"Medium Usage", IF(tbl_Customers[[#This Row],[total_day_minutes]]&lt;=250,"High Usage","Very High Usage")))</f>
        <v>Medium Usage</v>
      </c>
      <c r="AE530" t="str">
        <f>IF(tbl_Customers[[#This Row],[total_intl_calls]]&lt;=5,"Low Calls", IF(tbl_Customers[[#This Row],[total_intl_calls]]&lt;=10, "Medium Calls", "High Calls"))</f>
        <v>Low Calls</v>
      </c>
      <c r="AF5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30" s="36" t="str">
        <f>IF(tbl_Customers[[#This Row],[Churn_Risk_Score]]&gt;=10,"High Risk", IF(tbl_Customers[[#This Row],[Churn_Risk_Score]]&gt;=5,"Medium Risk","Low Risk"))</f>
        <v>Low Risk</v>
      </c>
    </row>
    <row r="531" spans="1:33" x14ac:dyDescent="0.35">
      <c r="A531">
        <v>530</v>
      </c>
      <c r="B531" t="s">
        <v>35</v>
      </c>
      <c r="C531">
        <v>13</v>
      </c>
      <c r="D531" t="s">
        <v>21</v>
      </c>
      <c r="E531" t="s">
        <v>22</v>
      </c>
      <c r="F531" t="s">
        <v>23</v>
      </c>
      <c r="G531">
        <v>31</v>
      </c>
      <c r="H531">
        <v>265.3</v>
      </c>
      <c r="I531">
        <v>94</v>
      </c>
      <c r="J531">
        <v>45.1</v>
      </c>
      <c r="K531">
        <v>147.6</v>
      </c>
      <c r="L531">
        <v>95</v>
      </c>
      <c r="M531">
        <v>12.55</v>
      </c>
      <c r="N531">
        <v>259.3</v>
      </c>
      <c r="O531">
        <v>117</v>
      </c>
      <c r="P531">
        <v>11.67</v>
      </c>
      <c r="Q531">
        <v>12.9</v>
      </c>
      <c r="R531">
        <v>1</v>
      </c>
      <c r="S531">
        <v>3.48</v>
      </c>
      <c r="T531">
        <v>1</v>
      </c>
      <c r="U531" t="s">
        <v>22</v>
      </c>
      <c r="V531">
        <f>IF(tbl_Customers[[#This Row],[churn]] = "yes", 1, 0)</f>
        <v>0</v>
      </c>
      <c r="W531" t="str">
        <f>IF(tbl_Customers[[#This Row],[number_customer_service_calls]] &lt;= 1, "0-1 Calls", IF(tbl_Customers[[#This Row],[number_customer_service_calls]] &lt;= 3, "2-3 Calls", IF(tbl_Customers[[#This Row],[number_customer_service_calls]] &lt;=5, "4-5 Calls", "6+ Calls")))</f>
        <v>0-1 Calls</v>
      </c>
      <c r="X531" t="str">
        <f>IF(tbl_Customers[[#This Row],[account_length]] &lt;= 50, "0-50", IF(tbl_Customers[[#This Row],[account_length]] &lt;=100, "51-100", IF(tbl_Customers[[#This Row],[account_length]] &lt;= 150, "101-150", "151+")))</f>
        <v>0-50</v>
      </c>
      <c r="Y531" t="str">
        <f>IF(tbl_Customers[[#This Row],[total_intl_charge]] &lt;= 3, "Low Charges", "High Charges")</f>
        <v>High Charges</v>
      </c>
      <c r="Z531" t="str">
        <f>IF(tbl_Customers[[#This Row],[total_eve_calls]]&lt;=80,"Low Calls",
IF(tbl_Customers[[#This Row],[total_eve_calls]]&lt;=120,"Medium Calls","High Calls"))</f>
        <v>Medium Calls</v>
      </c>
      <c r="AA531" t="str">
        <f>IF(tbl_Customers[[#This Row],[total_eve_charge]]&lt;=15,"Low Charges",
IF(tbl_Customers[[#This Row],[total_eve_charge]]&lt;=20,"Medium Charges","High Charges"))</f>
        <v>Low Charges</v>
      </c>
      <c r="AB5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31" t="str">
        <f>IF(tbl_Customers[[#This Row],[number_vmail_messages]] = 0, "No Usage", IF(tbl_Customers[[#This Row],[number_vmail_messages]] &lt;= 20, "Low Usage", IF(tbl_Customers[[#This Row],[number_vmail_messages]] &lt;= 40, "Medium Usgae", "High Usage")))</f>
        <v>Medium Usgae</v>
      </c>
      <c r="AD531" t="str">
        <f>IF(tbl_Customers[[#This Row],[total_day_minutes]]&lt;=150,"Low Usage", IF(tbl_Customers[[#This Row],[total_day_minutes]]&lt;=200,"Medium Usage", IF(tbl_Customers[[#This Row],[total_day_minutes]]&lt;=250,"High Usage","Very High Usage")))</f>
        <v>Very High Usage</v>
      </c>
      <c r="AE531" t="str">
        <f>IF(tbl_Customers[[#This Row],[total_intl_calls]]&lt;=5,"Low Calls", IF(tbl_Customers[[#This Row],[total_intl_calls]]&lt;=10, "Medium Calls", "High Calls"))</f>
        <v>Low Calls</v>
      </c>
      <c r="AF5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531" s="36" t="str">
        <f>IF(tbl_Customers[[#This Row],[Churn_Risk_Score]]&gt;=10,"High Risk", IF(tbl_Customers[[#This Row],[Churn_Risk_Score]]&gt;=5,"Medium Risk","Low Risk"))</f>
        <v>Medium Risk</v>
      </c>
    </row>
    <row r="532" spans="1:33" x14ac:dyDescent="0.35">
      <c r="A532">
        <v>531</v>
      </c>
      <c r="B532" t="s">
        <v>54</v>
      </c>
      <c r="C532">
        <v>106</v>
      </c>
      <c r="D532" t="s">
        <v>21</v>
      </c>
      <c r="E532" t="s">
        <v>22</v>
      </c>
      <c r="F532" t="s">
        <v>22</v>
      </c>
      <c r="G532">
        <v>0</v>
      </c>
      <c r="H532">
        <v>128.6</v>
      </c>
      <c r="I532">
        <v>83</v>
      </c>
      <c r="J532">
        <v>21.86</v>
      </c>
      <c r="K532">
        <v>134</v>
      </c>
      <c r="L532">
        <v>114</v>
      </c>
      <c r="M532">
        <v>11.39</v>
      </c>
      <c r="N532">
        <v>210.6</v>
      </c>
      <c r="O532">
        <v>113</v>
      </c>
      <c r="P532">
        <v>9.48</v>
      </c>
      <c r="Q532">
        <v>11.4</v>
      </c>
      <c r="R532">
        <v>2</v>
      </c>
      <c r="S532">
        <v>3.08</v>
      </c>
      <c r="T532">
        <v>0</v>
      </c>
      <c r="U532" t="s">
        <v>22</v>
      </c>
      <c r="V532">
        <f>IF(tbl_Customers[[#This Row],[churn]] = "yes", 1, 0)</f>
        <v>0</v>
      </c>
      <c r="W532" t="str">
        <f>IF(tbl_Customers[[#This Row],[number_customer_service_calls]] &lt;= 1, "0-1 Calls", IF(tbl_Customers[[#This Row],[number_customer_service_calls]] &lt;= 3, "2-3 Calls", IF(tbl_Customers[[#This Row],[number_customer_service_calls]] &lt;=5, "4-5 Calls", "6+ Calls")))</f>
        <v>0-1 Calls</v>
      </c>
      <c r="X532" t="str">
        <f>IF(tbl_Customers[[#This Row],[account_length]] &lt;= 50, "0-50", IF(tbl_Customers[[#This Row],[account_length]] &lt;=100, "51-100", IF(tbl_Customers[[#This Row],[account_length]] &lt;= 150, "101-150", "151+")))</f>
        <v>101-150</v>
      </c>
      <c r="Y532" t="str">
        <f>IF(tbl_Customers[[#This Row],[total_intl_charge]] &lt;= 3, "Low Charges", "High Charges")</f>
        <v>High Charges</v>
      </c>
      <c r="Z532" t="str">
        <f>IF(tbl_Customers[[#This Row],[total_eve_calls]]&lt;=80,"Low Calls",
IF(tbl_Customers[[#This Row],[total_eve_calls]]&lt;=120,"Medium Calls","High Calls"))</f>
        <v>Medium Calls</v>
      </c>
      <c r="AA532" t="str">
        <f>IF(tbl_Customers[[#This Row],[total_eve_charge]]&lt;=15,"Low Charges",
IF(tbl_Customers[[#This Row],[total_eve_charge]]&lt;=20,"Medium Charges","High Charges"))</f>
        <v>Low Charges</v>
      </c>
      <c r="AB5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32" t="str">
        <f>IF(tbl_Customers[[#This Row],[number_vmail_messages]] = 0, "No Usage", IF(tbl_Customers[[#This Row],[number_vmail_messages]] &lt;= 20, "Low Usage", IF(tbl_Customers[[#This Row],[number_vmail_messages]] &lt;= 40, "Medium Usgae", "High Usage")))</f>
        <v>No Usage</v>
      </c>
      <c r="AD532" t="str">
        <f>IF(tbl_Customers[[#This Row],[total_day_minutes]]&lt;=150,"Low Usage", IF(tbl_Customers[[#This Row],[total_day_minutes]]&lt;=200,"Medium Usage", IF(tbl_Customers[[#This Row],[total_day_minutes]]&lt;=250,"High Usage","Very High Usage")))</f>
        <v>Low Usage</v>
      </c>
      <c r="AE532" t="str">
        <f>IF(tbl_Customers[[#This Row],[total_intl_calls]]&lt;=5,"Low Calls", IF(tbl_Customers[[#This Row],[total_intl_calls]]&lt;=10, "Medium Calls", "High Calls"))</f>
        <v>Low Calls</v>
      </c>
      <c r="AF5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32" s="36" t="str">
        <f>IF(tbl_Customers[[#This Row],[Churn_Risk_Score]]&gt;=10,"High Risk", IF(tbl_Customers[[#This Row],[Churn_Risk_Score]]&gt;=5,"Medium Risk","Low Risk"))</f>
        <v>Low Risk</v>
      </c>
    </row>
    <row r="533" spans="1:33" x14ac:dyDescent="0.35">
      <c r="A533">
        <v>532</v>
      </c>
      <c r="B533" t="s">
        <v>75</v>
      </c>
      <c r="C533">
        <v>88</v>
      </c>
      <c r="D533" t="s">
        <v>21</v>
      </c>
      <c r="E533" t="s">
        <v>22</v>
      </c>
      <c r="F533" t="s">
        <v>22</v>
      </c>
      <c r="G533">
        <v>0</v>
      </c>
      <c r="H533">
        <v>161.5</v>
      </c>
      <c r="I533">
        <v>92</v>
      </c>
      <c r="J533">
        <v>27.46</v>
      </c>
      <c r="K533">
        <v>173.5</v>
      </c>
      <c r="L533">
        <v>108</v>
      </c>
      <c r="M533">
        <v>14.75</v>
      </c>
      <c r="N533">
        <v>206.2</v>
      </c>
      <c r="O533">
        <v>95</v>
      </c>
      <c r="P533">
        <v>9.2799999999999994</v>
      </c>
      <c r="Q533">
        <v>7.9</v>
      </c>
      <c r="R533">
        <v>4</v>
      </c>
      <c r="S533">
        <v>2.13</v>
      </c>
      <c r="T533">
        <v>2</v>
      </c>
      <c r="U533" t="s">
        <v>22</v>
      </c>
      <c r="V533">
        <f>IF(tbl_Customers[[#This Row],[churn]] = "yes", 1, 0)</f>
        <v>0</v>
      </c>
      <c r="W533" t="str">
        <f>IF(tbl_Customers[[#This Row],[number_customer_service_calls]] &lt;= 1, "0-1 Calls", IF(tbl_Customers[[#This Row],[number_customer_service_calls]] &lt;= 3, "2-3 Calls", IF(tbl_Customers[[#This Row],[number_customer_service_calls]] &lt;=5, "4-5 Calls", "6+ Calls")))</f>
        <v>2-3 Calls</v>
      </c>
      <c r="X533" t="str">
        <f>IF(tbl_Customers[[#This Row],[account_length]] &lt;= 50, "0-50", IF(tbl_Customers[[#This Row],[account_length]] &lt;=100, "51-100", IF(tbl_Customers[[#This Row],[account_length]] &lt;= 150, "101-150", "151+")))</f>
        <v>51-100</v>
      </c>
      <c r="Y533" t="str">
        <f>IF(tbl_Customers[[#This Row],[total_intl_charge]] &lt;= 3, "Low Charges", "High Charges")</f>
        <v>Low Charges</v>
      </c>
      <c r="Z533" t="str">
        <f>IF(tbl_Customers[[#This Row],[total_eve_calls]]&lt;=80,"Low Calls",
IF(tbl_Customers[[#This Row],[total_eve_calls]]&lt;=120,"Medium Calls","High Calls"))</f>
        <v>Medium Calls</v>
      </c>
      <c r="AA533" t="str">
        <f>IF(tbl_Customers[[#This Row],[total_eve_charge]]&lt;=15,"Low Charges",
IF(tbl_Customers[[#This Row],[total_eve_charge]]&lt;=20,"Medium Charges","High Charges"))</f>
        <v>Low Charges</v>
      </c>
      <c r="AB5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33" t="str">
        <f>IF(tbl_Customers[[#This Row],[number_vmail_messages]] = 0, "No Usage", IF(tbl_Customers[[#This Row],[number_vmail_messages]] &lt;= 20, "Low Usage", IF(tbl_Customers[[#This Row],[number_vmail_messages]] &lt;= 40, "Medium Usgae", "High Usage")))</f>
        <v>No Usage</v>
      </c>
      <c r="AD533" t="str">
        <f>IF(tbl_Customers[[#This Row],[total_day_minutes]]&lt;=150,"Low Usage", IF(tbl_Customers[[#This Row],[total_day_minutes]]&lt;=200,"Medium Usage", IF(tbl_Customers[[#This Row],[total_day_minutes]]&lt;=250,"High Usage","Very High Usage")))</f>
        <v>Medium Usage</v>
      </c>
      <c r="AE533" t="str">
        <f>IF(tbl_Customers[[#This Row],[total_intl_calls]]&lt;=5,"Low Calls", IF(tbl_Customers[[#This Row],[total_intl_calls]]&lt;=10, "Medium Calls", "High Calls"))</f>
        <v>Low Calls</v>
      </c>
      <c r="AF5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33" s="36" t="str">
        <f>IF(tbl_Customers[[#This Row],[Churn_Risk_Score]]&gt;=10,"High Risk", IF(tbl_Customers[[#This Row],[Churn_Risk_Score]]&gt;=5,"Medium Risk","Low Risk"))</f>
        <v>Low Risk</v>
      </c>
    </row>
    <row r="534" spans="1:33" x14ac:dyDescent="0.35">
      <c r="A534">
        <v>533</v>
      </c>
      <c r="B534" t="s">
        <v>38</v>
      </c>
      <c r="C534">
        <v>74</v>
      </c>
      <c r="D534" t="s">
        <v>25</v>
      </c>
      <c r="E534" t="s">
        <v>22</v>
      </c>
      <c r="F534" t="s">
        <v>22</v>
      </c>
      <c r="G534">
        <v>0</v>
      </c>
      <c r="H534">
        <v>165.3</v>
      </c>
      <c r="I534">
        <v>120</v>
      </c>
      <c r="J534">
        <v>28.1</v>
      </c>
      <c r="K534">
        <v>198.5</v>
      </c>
      <c r="L534">
        <v>106</v>
      </c>
      <c r="M534">
        <v>16.87</v>
      </c>
      <c r="N534">
        <v>208.5</v>
      </c>
      <c r="O534">
        <v>102</v>
      </c>
      <c r="P534">
        <v>9.3800000000000008</v>
      </c>
      <c r="Q534">
        <v>9.8000000000000007</v>
      </c>
      <c r="R534">
        <v>3</v>
      </c>
      <c r="S534">
        <v>2.65</v>
      </c>
      <c r="T534">
        <v>1</v>
      </c>
      <c r="U534" t="s">
        <v>22</v>
      </c>
      <c r="V534">
        <f>IF(tbl_Customers[[#This Row],[churn]] = "yes", 1, 0)</f>
        <v>0</v>
      </c>
      <c r="W534" t="str">
        <f>IF(tbl_Customers[[#This Row],[number_customer_service_calls]] &lt;= 1, "0-1 Calls", IF(tbl_Customers[[#This Row],[number_customer_service_calls]] &lt;= 3, "2-3 Calls", IF(tbl_Customers[[#This Row],[number_customer_service_calls]] &lt;=5, "4-5 Calls", "6+ Calls")))</f>
        <v>0-1 Calls</v>
      </c>
      <c r="X534" t="str">
        <f>IF(tbl_Customers[[#This Row],[account_length]] &lt;= 50, "0-50", IF(tbl_Customers[[#This Row],[account_length]] &lt;=100, "51-100", IF(tbl_Customers[[#This Row],[account_length]] &lt;= 150, "101-150", "151+")))</f>
        <v>51-100</v>
      </c>
      <c r="Y534" t="str">
        <f>IF(tbl_Customers[[#This Row],[total_intl_charge]] &lt;= 3, "Low Charges", "High Charges")</f>
        <v>Low Charges</v>
      </c>
      <c r="Z534" t="str">
        <f>IF(tbl_Customers[[#This Row],[total_eve_calls]]&lt;=80,"Low Calls",
IF(tbl_Customers[[#This Row],[total_eve_calls]]&lt;=120,"Medium Calls","High Calls"))</f>
        <v>Medium Calls</v>
      </c>
      <c r="AA534" t="str">
        <f>IF(tbl_Customers[[#This Row],[total_eve_charge]]&lt;=15,"Low Charges",
IF(tbl_Customers[[#This Row],[total_eve_charge]]&lt;=20,"Medium Charges","High Charges"))</f>
        <v>Medium Charges</v>
      </c>
      <c r="AB5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34" t="str">
        <f>IF(tbl_Customers[[#This Row],[number_vmail_messages]] = 0, "No Usage", IF(tbl_Customers[[#This Row],[number_vmail_messages]] &lt;= 20, "Low Usage", IF(tbl_Customers[[#This Row],[number_vmail_messages]] &lt;= 40, "Medium Usgae", "High Usage")))</f>
        <v>No Usage</v>
      </c>
      <c r="AD534" t="str">
        <f>IF(tbl_Customers[[#This Row],[total_day_minutes]]&lt;=150,"Low Usage", IF(tbl_Customers[[#This Row],[total_day_minutes]]&lt;=200,"Medium Usage", IF(tbl_Customers[[#This Row],[total_day_minutes]]&lt;=250,"High Usage","Very High Usage")))</f>
        <v>Medium Usage</v>
      </c>
      <c r="AE534" t="str">
        <f>IF(tbl_Customers[[#This Row],[total_intl_calls]]&lt;=5,"Low Calls", IF(tbl_Customers[[#This Row],[total_intl_calls]]&lt;=10, "Medium Calls", "High Calls"))</f>
        <v>Low Calls</v>
      </c>
      <c r="AF5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34" s="36" t="str">
        <f>IF(tbl_Customers[[#This Row],[Churn_Risk_Score]]&gt;=10,"High Risk", IF(tbl_Customers[[#This Row],[Churn_Risk_Score]]&gt;=5,"Medium Risk","Low Risk"))</f>
        <v>Low Risk</v>
      </c>
    </row>
    <row r="535" spans="1:33" x14ac:dyDescent="0.35">
      <c r="A535">
        <v>534</v>
      </c>
      <c r="B535" t="s">
        <v>72</v>
      </c>
      <c r="C535">
        <v>83</v>
      </c>
      <c r="D535" t="s">
        <v>21</v>
      </c>
      <c r="E535" t="s">
        <v>22</v>
      </c>
      <c r="F535" t="s">
        <v>22</v>
      </c>
      <c r="G535">
        <v>0</v>
      </c>
      <c r="H535">
        <v>195</v>
      </c>
      <c r="I535">
        <v>92</v>
      </c>
      <c r="J535">
        <v>33.15</v>
      </c>
      <c r="K535">
        <v>210.5</v>
      </c>
      <c r="L535">
        <v>83</v>
      </c>
      <c r="M535">
        <v>17.89</v>
      </c>
      <c r="N535">
        <v>180.6</v>
      </c>
      <c r="O535">
        <v>92</v>
      </c>
      <c r="P535">
        <v>8.1300000000000008</v>
      </c>
      <c r="Q535">
        <v>11</v>
      </c>
      <c r="R535">
        <v>13</v>
      </c>
      <c r="S535">
        <v>2.97</v>
      </c>
      <c r="T535">
        <v>0</v>
      </c>
      <c r="U535" t="s">
        <v>22</v>
      </c>
      <c r="V535">
        <f>IF(tbl_Customers[[#This Row],[churn]] = "yes", 1, 0)</f>
        <v>0</v>
      </c>
      <c r="W535" t="str">
        <f>IF(tbl_Customers[[#This Row],[number_customer_service_calls]] &lt;= 1, "0-1 Calls", IF(tbl_Customers[[#This Row],[number_customer_service_calls]] &lt;= 3, "2-3 Calls", IF(tbl_Customers[[#This Row],[number_customer_service_calls]] &lt;=5, "4-5 Calls", "6+ Calls")))</f>
        <v>0-1 Calls</v>
      </c>
      <c r="X535" t="str">
        <f>IF(tbl_Customers[[#This Row],[account_length]] &lt;= 50, "0-50", IF(tbl_Customers[[#This Row],[account_length]] &lt;=100, "51-100", IF(tbl_Customers[[#This Row],[account_length]] &lt;= 150, "101-150", "151+")))</f>
        <v>51-100</v>
      </c>
      <c r="Y535" t="str">
        <f>IF(tbl_Customers[[#This Row],[total_intl_charge]] &lt;= 3, "Low Charges", "High Charges")</f>
        <v>Low Charges</v>
      </c>
      <c r="Z535" t="str">
        <f>IF(tbl_Customers[[#This Row],[total_eve_calls]]&lt;=80,"Low Calls",
IF(tbl_Customers[[#This Row],[total_eve_calls]]&lt;=120,"Medium Calls","High Calls"))</f>
        <v>Medium Calls</v>
      </c>
      <c r="AA535" t="str">
        <f>IF(tbl_Customers[[#This Row],[total_eve_charge]]&lt;=15,"Low Charges",
IF(tbl_Customers[[#This Row],[total_eve_charge]]&lt;=20,"Medium Charges","High Charges"))</f>
        <v>Medium Charges</v>
      </c>
      <c r="AB5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35" t="str">
        <f>IF(tbl_Customers[[#This Row],[number_vmail_messages]] = 0, "No Usage", IF(tbl_Customers[[#This Row],[number_vmail_messages]] &lt;= 20, "Low Usage", IF(tbl_Customers[[#This Row],[number_vmail_messages]] &lt;= 40, "Medium Usgae", "High Usage")))</f>
        <v>No Usage</v>
      </c>
      <c r="AD535" t="str">
        <f>IF(tbl_Customers[[#This Row],[total_day_minutes]]&lt;=150,"Low Usage", IF(tbl_Customers[[#This Row],[total_day_minutes]]&lt;=200,"Medium Usage", IF(tbl_Customers[[#This Row],[total_day_minutes]]&lt;=250,"High Usage","Very High Usage")))</f>
        <v>Medium Usage</v>
      </c>
      <c r="AE535" t="str">
        <f>IF(tbl_Customers[[#This Row],[total_intl_calls]]&lt;=5,"Low Calls", IF(tbl_Customers[[#This Row],[total_intl_calls]]&lt;=10, "Medium Calls", "High Calls"))</f>
        <v>High Calls</v>
      </c>
      <c r="AF5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35" s="36" t="str">
        <f>IF(tbl_Customers[[#This Row],[Churn_Risk_Score]]&gt;=10,"High Risk", IF(tbl_Customers[[#This Row],[Churn_Risk_Score]]&gt;=5,"Medium Risk","Low Risk"))</f>
        <v>Low Risk</v>
      </c>
    </row>
    <row r="536" spans="1:33" x14ac:dyDescent="0.35">
      <c r="A536">
        <v>535</v>
      </c>
      <c r="B536" t="s">
        <v>26</v>
      </c>
      <c r="C536">
        <v>49</v>
      </c>
      <c r="D536" t="s">
        <v>21</v>
      </c>
      <c r="E536" t="s">
        <v>22</v>
      </c>
      <c r="F536" t="s">
        <v>22</v>
      </c>
      <c r="G536">
        <v>0</v>
      </c>
      <c r="H536">
        <v>213.8</v>
      </c>
      <c r="I536">
        <v>79</v>
      </c>
      <c r="J536">
        <v>36.35</v>
      </c>
      <c r="K536">
        <v>265.10000000000002</v>
      </c>
      <c r="L536">
        <v>93</v>
      </c>
      <c r="M536">
        <v>22.53</v>
      </c>
      <c r="N536">
        <v>239.8</v>
      </c>
      <c r="O536">
        <v>128</v>
      </c>
      <c r="P536">
        <v>10.79</v>
      </c>
      <c r="Q536">
        <v>15.6</v>
      </c>
      <c r="R536">
        <v>7</v>
      </c>
      <c r="S536">
        <v>4.21</v>
      </c>
      <c r="T536">
        <v>0</v>
      </c>
      <c r="U536" t="s">
        <v>22</v>
      </c>
      <c r="V536">
        <f>IF(tbl_Customers[[#This Row],[churn]] = "yes", 1, 0)</f>
        <v>0</v>
      </c>
      <c r="W536" t="str">
        <f>IF(tbl_Customers[[#This Row],[number_customer_service_calls]] &lt;= 1, "0-1 Calls", IF(tbl_Customers[[#This Row],[number_customer_service_calls]] &lt;= 3, "2-3 Calls", IF(tbl_Customers[[#This Row],[number_customer_service_calls]] &lt;=5, "4-5 Calls", "6+ Calls")))</f>
        <v>0-1 Calls</v>
      </c>
      <c r="X536" t="str">
        <f>IF(tbl_Customers[[#This Row],[account_length]] &lt;= 50, "0-50", IF(tbl_Customers[[#This Row],[account_length]] &lt;=100, "51-100", IF(tbl_Customers[[#This Row],[account_length]] &lt;= 150, "101-150", "151+")))</f>
        <v>0-50</v>
      </c>
      <c r="Y536" t="str">
        <f>IF(tbl_Customers[[#This Row],[total_intl_charge]] &lt;= 3, "Low Charges", "High Charges")</f>
        <v>High Charges</v>
      </c>
      <c r="Z536" t="str">
        <f>IF(tbl_Customers[[#This Row],[total_eve_calls]]&lt;=80,"Low Calls",
IF(tbl_Customers[[#This Row],[total_eve_calls]]&lt;=120,"Medium Calls","High Calls"))</f>
        <v>Medium Calls</v>
      </c>
      <c r="AA536" t="str">
        <f>IF(tbl_Customers[[#This Row],[total_eve_charge]]&lt;=15,"Low Charges",
IF(tbl_Customers[[#This Row],[total_eve_charge]]&lt;=20,"Medium Charges","High Charges"))</f>
        <v>High Charges</v>
      </c>
      <c r="AB5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36" t="str">
        <f>IF(tbl_Customers[[#This Row],[number_vmail_messages]] = 0, "No Usage", IF(tbl_Customers[[#This Row],[number_vmail_messages]] &lt;= 20, "Low Usage", IF(tbl_Customers[[#This Row],[number_vmail_messages]] &lt;= 40, "Medium Usgae", "High Usage")))</f>
        <v>No Usage</v>
      </c>
      <c r="AD536" t="str">
        <f>IF(tbl_Customers[[#This Row],[total_day_minutes]]&lt;=150,"Low Usage", IF(tbl_Customers[[#This Row],[total_day_minutes]]&lt;=200,"Medium Usage", IF(tbl_Customers[[#This Row],[total_day_minutes]]&lt;=250,"High Usage","Very High Usage")))</f>
        <v>High Usage</v>
      </c>
      <c r="AE536" t="str">
        <f>IF(tbl_Customers[[#This Row],[total_intl_calls]]&lt;=5,"Low Calls", IF(tbl_Customers[[#This Row],[total_intl_calls]]&lt;=10, "Medium Calls", "High Calls"))</f>
        <v>Medium Calls</v>
      </c>
      <c r="AF5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36" s="36" t="str">
        <f>IF(tbl_Customers[[#This Row],[Churn_Risk_Score]]&gt;=10,"High Risk", IF(tbl_Customers[[#This Row],[Churn_Risk_Score]]&gt;=5,"Medium Risk","Low Risk"))</f>
        <v>Low Risk</v>
      </c>
    </row>
    <row r="537" spans="1:33" x14ac:dyDescent="0.35">
      <c r="A537">
        <v>536</v>
      </c>
      <c r="B537" t="s">
        <v>41</v>
      </c>
      <c r="C537">
        <v>111</v>
      </c>
      <c r="D537" t="s">
        <v>28</v>
      </c>
      <c r="E537" t="s">
        <v>22</v>
      </c>
      <c r="F537" t="s">
        <v>23</v>
      </c>
      <c r="G537">
        <v>24</v>
      </c>
      <c r="H537">
        <v>205.5</v>
      </c>
      <c r="I537">
        <v>114</v>
      </c>
      <c r="J537">
        <v>34.94</v>
      </c>
      <c r="K537">
        <v>219.3</v>
      </c>
      <c r="L537">
        <v>99</v>
      </c>
      <c r="M537">
        <v>18.64</v>
      </c>
      <c r="N537">
        <v>215.9</v>
      </c>
      <c r="O537">
        <v>95</v>
      </c>
      <c r="P537">
        <v>9.7200000000000006</v>
      </c>
      <c r="Q537">
        <v>14</v>
      </c>
      <c r="R537">
        <v>4</v>
      </c>
      <c r="S537">
        <v>3.78</v>
      </c>
      <c r="T537">
        <v>1</v>
      </c>
      <c r="U537" t="s">
        <v>22</v>
      </c>
      <c r="V537">
        <f>IF(tbl_Customers[[#This Row],[churn]] = "yes", 1, 0)</f>
        <v>0</v>
      </c>
      <c r="W537" t="str">
        <f>IF(tbl_Customers[[#This Row],[number_customer_service_calls]] &lt;= 1, "0-1 Calls", IF(tbl_Customers[[#This Row],[number_customer_service_calls]] &lt;= 3, "2-3 Calls", IF(tbl_Customers[[#This Row],[number_customer_service_calls]] &lt;=5, "4-5 Calls", "6+ Calls")))</f>
        <v>0-1 Calls</v>
      </c>
      <c r="X537" t="str">
        <f>IF(tbl_Customers[[#This Row],[account_length]] &lt;= 50, "0-50", IF(tbl_Customers[[#This Row],[account_length]] &lt;=100, "51-100", IF(tbl_Customers[[#This Row],[account_length]] &lt;= 150, "101-150", "151+")))</f>
        <v>101-150</v>
      </c>
      <c r="Y537" t="str">
        <f>IF(tbl_Customers[[#This Row],[total_intl_charge]] &lt;= 3, "Low Charges", "High Charges")</f>
        <v>High Charges</v>
      </c>
      <c r="Z537" t="str">
        <f>IF(tbl_Customers[[#This Row],[total_eve_calls]]&lt;=80,"Low Calls",
IF(tbl_Customers[[#This Row],[total_eve_calls]]&lt;=120,"Medium Calls","High Calls"))</f>
        <v>Medium Calls</v>
      </c>
      <c r="AA537" t="str">
        <f>IF(tbl_Customers[[#This Row],[total_eve_charge]]&lt;=15,"Low Charges",
IF(tbl_Customers[[#This Row],[total_eve_charge]]&lt;=20,"Medium Charges","High Charges"))</f>
        <v>Medium Charges</v>
      </c>
      <c r="AB5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37" t="str">
        <f>IF(tbl_Customers[[#This Row],[number_vmail_messages]] = 0, "No Usage", IF(tbl_Customers[[#This Row],[number_vmail_messages]] &lt;= 20, "Low Usage", IF(tbl_Customers[[#This Row],[number_vmail_messages]] &lt;= 40, "Medium Usgae", "High Usage")))</f>
        <v>Medium Usgae</v>
      </c>
      <c r="AD537" t="str">
        <f>IF(tbl_Customers[[#This Row],[total_day_minutes]]&lt;=150,"Low Usage", IF(tbl_Customers[[#This Row],[total_day_minutes]]&lt;=200,"Medium Usage", IF(tbl_Customers[[#This Row],[total_day_minutes]]&lt;=250,"High Usage","Very High Usage")))</f>
        <v>High Usage</v>
      </c>
      <c r="AE537" t="str">
        <f>IF(tbl_Customers[[#This Row],[total_intl_calls]]&lt;=5,"Low Calls", IF(tbl_Customers[[#This Row],[total_intl_calls]]&lt;=10, "Medium Calls", "High Calls"))</f>
        <v>Low Calls</v>
      </c>
      <c r="AF5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37" s="36" t="str">
        <f>IF(tbl_Customers[[#This Row],[Churn_Risk_Score]]&gt;=10,"High Risk", IF(tbl_Customers[[#This Row],[Churn_Risk_Score]]&gt;=5,"Medium Risk","Low Risk"))</f>
        <v>Low Risk</v>
      </c>
    </row>
    <row r="538" spans="1:33" x14ac:dyDescent="0.35">
      <c r="A538">
        <v>537</v>
      </c>
      <c r="B538" t="s">
        <v>35</v>
      </c>
      <c r="C538">
        <v>50</v>
      </c>
      <c r="D538" t="s">
        <v>21</v>
      </c>
      <c r="E538" t="s">
        <v>22</v>
      </c>
      <c r="F538" t="s">
        <v>23</v>
      </c>
      <c r="G538">
        <v>22</v>
      </c>
      <c r="H538">
        <v>252.9</v>
      </c>
      <c r="I538">
        <v>112</v>
      </c>
      <c r="J538">
        <v>42.99</v>
      </c>
      <c r="K538">
        <v>177.9</v>
      </c>
      <c r="L538">
        <v>99</v>
      </c>
      <c r="M538">
        <v>15.12</v>
      </c>
      <c r="N538">
        <v>158.4</v>
      </c>
      <c r="O538">
        <v>146</v>
      </c>
      <c r="P538">
        <v>7.13</v>
      </c>
      <c r="Q538">
        <v>8.5</v>
      </c>
      <c r="R538">
        <v>4</v>
      </c>
      <c r="S538">
        <v>2.2999999999999998</v>
      </c>
      <c r="T538">
        <v>3</v>
      </c>
      <c r="U538" t="s">
        <v>22</v>
      </c>
      <c r="V538">
        <f>IF(tbl_Customers[[#This Row],[churn]] = "yes", 1, 0)</f>
        <v>0</v>
      </c>
      <c r="W538" t="str">
        <f>IF(tbl_Customers[[#This Row],[number_customer_service_calls]] &lt;= 1, "0-1 Calls", IF(tbl_Customers[[#This Row],[number_customer_service_calls]] &lt;= 3, "2-3 Calls", IF(tbl_Customers[[#This Row],[number_customer_service_calls]] &lt;=5, "4-5 Calls", "6+ Calls")))</f>
        <v>2-3 Calls</v>
      </c>
      <c r="X538" t="str">
        <f>IF(tbl_Customers[[#This Row],[account_length]] &lt;= 50, "0-50", IF(tbl_Customers[[#This Row],[account_length]] &lt;=100, "51-100", IF(tbl_Customers[[#This Row],[account_length]] &lt;= 150, "101-150", "151+")))</f>
        <v>0-50</v>
      </c>
      <c r="Y538" t="str">
        <f>IF(tbl_Customers[[#This Row],[total_intl_charge]] &lt;= 3, "Low Charges", "High Charges")</f>
        <v>Low Charges</v>
      </c>
      <c r="Z538" t="str">
        <f>IF(tbl_Customers[[#This Row],[total_eve_calls]]&lt;=80,"Low Calls",
IF(tbl_Customers[[#This Row],[total_eve_calls]]&lt;=120,"Medium Calls","High Calls"))</f>
        <v>Medium Calls</v>
      </c>
      <c r="AA538" t="str">
        <f>IF(tbl_Customers[[#This Row],[total_eve_charge]]&lt;=15,"Low Charges",
IF(tbl_Customers[[#This Row],[total_eve_charge]]&lt;=20,"Medium Charges","High Charges"))</f>
        <v>Medium Charges</v>
      </c>
      <c r="AB5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38" t="str">
        <f>IF(tbl_Customers[[#This Row],[number_vmail_messages]] = 0, "No Usage", IF(tbl_Customers[[#This Row],[number_vmail_messages]] &lt;= 20, "Low Usage", IF(tbl_Customers[[#This Row],[number_vmail_messages]] &lt;= 40, "Medium Usgae", "High Usage")))</f>
        <v>Medium Usgae</v>
      </c>
      <c r="AD538" t="str">
        <f>IF(tbl_Customers[[#This Row],[total_day_minutes]]&lt;=150,"Low Usage", IF(tbl_Customers[[#This Row],[total_day_minutes]]&lt;=200,"Medium Usage", IF(tbl_Customers[[#This Row],[total_day_minutes]]&lt;=250,"High Usage","Very High Usage")))</f>
        <v>Very High Usage</v>
      </c>
      <c r="AE538" t="str">
        <f>IF(tbl_Customers[[#This Row],[total_intl_calls]]&lt;=5,"Low Calls", IF(tbl_Customers[[#This Row],[total_intl_calls]]&lt;=10, "Medium Calls", "High Calls"))</f>
        <v>Low Calls</v>
      </c>
      <c r="AF5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38" s="36" t="str">
        <f>IF(tbl_Customers[[#This Row],[Churn_Risk_Score]]&gt;=10,"High Risk", IF(tbl_Customers[[#This Row],[Churn_Risk_Score]]&gt;=5,"Medium Risk","Low Risk"))</f>
        <v>Low Risk</v>
      </c>
    </row>
    <row r="539" spans="1:33" x14ac:dyDescent="0.35">
      <c r="A539">
        <v>538</v>
      </c>
      <c r="B539" t="s">
        <v>66</v>
      </c>
      <c r="C539">
        <v>88</v>
      </c>
      <c r="D539" t="s">
        <v>21</v>
      </c>
      <c r="E539" t="s">
        <v>22</v>
      </c>
      <c r="F539" t="s">
        <v>22</v>
      </c>
      <c r="G539">
        <v>0</v>
      </c>
      <c r="H539">
        <v>192</v>
      </c>
      <c r="I539">
        <v>91</v>
      </c>
      <c r="J539">
        <v>32.64</v>
      </c>
      <c r="K539">
        <v>127.6</v>
      </c>
      <c r="L539">
        <v>127</v>
      </c>
      <c r="M539">
        <v>10.85</v>
      </c>
      <c r="N539">
        <v>155.6</v>
      </c>
      <c r="O539">
        <v>125</v>
      </c>
      <c r="P539">
        <v>7</v>
      </c>
      <c r="Q539">
        <v>7.5</v>
      </c>
      <c r="R539">
        <v>5</v>
      </c>
      <c r="S539">
        <v>2.0299999999999998</v>
      </c>
      <c r="T539">
        <v>1</v>
      </c>
      <c r="U539" t="s">
        <v>22</v>
      </c>
      <c r="V539">
        <f>IF(tbl_Customers[[#This Row],[churn]] = "yes", 1, 0)</f>
        <v>0</v>
      </c>
      <c r="W539" t="str">
        <f>IF(tbl_Customers[[#This Row],[number_customer_service_calls]] &lt;= 1, "0-1 Calls", IF(tbl_Customers[[#This Row],[number_customer_service_calls]] &lt;= 3, "2-3 Calls", IF(tbl_Customers[[#This Row],[number_customer_service_calls]] &lt;=5, "4-5 Calls", "6+ Calls")))</f>
        <v>0-1 Calls</v>
      </c>
      <c r="X539" t="str">
        <f>IF(tbl_Customers[[#This Row],[account_length]] &lt;= 50, "0-50", IF(tbl_Customers[[#This Row],[account_length]] &lt;=100, "51-100", IF(tbl_Customers[[#This Row],[account_length]] &lt;= 150, "101-150", "151+")))</f>
        <v>51-100</v>
      </c>
      <c r="Y539" t="str">
        <f>IF(tbl_Customers[[#This Row],[total_intl_charge]] &lt;= 3, "Low Charges", "High Charges")</f>
        <v>Low Charges</v>
      </c>
      <c r="Z539" t="str">
        <f>IF(tbl_Customers[[#This Row],[total_eve_calls]]&lt;=80,"Low Calls",
IF(tbl_Customers[[#This Row],[total_eve_calls]]&lt;=120,"Medium Calls","High Calls"))</f>
        <v>High Calls</v>
      </c>
      <c r="AA539" t="str">
        <f>IF(tbl_Customers[[#This Row],[total_eve_charge]]&lt;=15,"Low Charges",
IF(tbl_Customers[[#This Row],[total_eve_charge]]&lt;=20,"Medium Charges","High Charges"))</f>
        <v>Low Charges</v>
      </c>
      <c r="AB5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39" t="str">
        <f>IF(tbl_Customers[[#This Row],[number_vmail_messages]] = 0, "No Usage", IF(tbl_Customers[[#This Row],[number_vmail_messages]] &lt;= 20, "Low Usage", IF(tbl_Customers[[#This Row],[number_vmail_messages]] &lt;= 40, "Medium Usgae", "High Usage")))</f>
        <v>No Usage</v>
      </c>
      <c r="AD539" t="str">
        <f>IF(tbl_Customers[[#This Row],[total_day_minutes]]&lt;=150,"Low Usage", IF(tbl_Customers[[#This Row],[total_day_minutes]]&lt;=200,"Medium Usage", IF(tbl_Customers[[#This Row],[total_day_minutes]]&lt;=250,"High Usage","Very High Usage")))</f>
        <v>Medium Usage</v>
      </c>
      <c r="AE539" t="str">
        <f>IF(tbl_Customers[[#This Row],[total_intl_calls]]&lt;=5,"Low Calls", IF(tbl_Customers[[#This Row],[total_intl_calls]]&lt;=10, "Medium Calls", "High Calls"))</f>
        <v>Low Calls</v>
      </c>
      <c r="AF5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39" s="36" t="str">
        <f>IF(tbl_Customers[[#This Row],[Churn_Risk_Score]]&gt;=10,"High Risk", IF(tbl_Customers[[#This Row],[Churn_Risk_Score]]&gt;=5,"Medium Risk","Low Risk"))</f>
        <v>Low Risk</v>
      </c>
    </row>
    <row r="540" spans="1:33" x14ac:dyDescent="0.35">
      <c r="A540">
        <v>539</v>
      </c>
      <c r="B540" t="s">
        <v>51</v>
      </c>
      <c r="C540">
        <v>131</v>
      </c>
      <c r="D540" t="s">
        <v>21</v>
      </c>
      <c r="E540" t="s">
        <v>22</v>
      </c>
      <c r="F540" t="s">
        <v>23</v>
      </c>
      <c r="G540">
        <v>39</v>
      </c>
      <c r="H540">
        <v>69.099999999999994</v>
      </c>
      <c r="I540">
        <v>122</v>
      </c>
      <c r="J540">
        <v>11.75</v>
      </c>
      <c r="K540">
        <v>101.3</v>
      </c>
      <c r="L540">
        <v>136</v>
      </c>
      <c r="M540">
        <v>8.61</v>
      </c>
      <c r="N540">
        <v>104.8</v>
      </c>
      <c r="O540">
        <v>94</v>
      </c>
      <c r="P540">
        <v>4.72</v>
      </c>
      <c r="Q540">
        <v>9.1</v>
      </c>
      <c r="R540">
        <v>4</v>
      </c>
      <c r="S540">
        <v>2.46</v>
      </c>
      <c r="T540">
        <v>0</v>
      </c>
      <c r="U540" t="s">
        <v>22</v>
      </c>
      <c r="V540">
        <f>IF(tbl_Customers[[#This Row],[churn]] = "yes", 1, 0)</f>
        <v>0</v>
      </c>
      <c r="W540" t="str">
        <f>IF(tbl_Customers[[#This Row],[number_customer_service_calls]] &lt;= 1, "0-1 Calls", IF(tbl_Customers[[#This Row],[number_customer_service_calls]] &lt;= 3, "2-3 Calls", IF(tbl_Customers[[#This Row],[number_customer_service_calls]] &lt;=5, "4-5 Calls", "6+ Calls")))</f>
        <v>0-1 Calls</v>
      </c>
      <c r="X540" t="str">
        <f>IF(tbl_Customers[[#This Row],[account_length]] &lt;= 50, "0-50", IF(tbl_Customers[[#This Row],[account_length]] &lt;=100, "51-100", IF(tbl_Customers[[#This Row],[account_length]] &lt;= 150, "101-150", "151+")))</f>
        <v>101-150</v>
      </c>
      <c r="Y540" t="str">
        <f>IF(tbl_Customers[[#This Row],[total_intl_charge]] &lt;= 3, "Low Charges", "High Charges")</f>
        <v>Low Charges</v>
      </c>
      <c r="Z540" t="str">
        <f>IF(tbl_Customers[[#This Row],[total_eve_calls]]&lt;=80,"Low Calls",
IF(tbl_Customers[[#This Row],[total_eve_calls]]&lt;=120,"Medium Calls","High Calls"))</f>
        <v>High Calls</v>
      </c>
      <c r="AA540" t="str">
        <f>IF(tbl_Customers[[#This Row],[total_eve_charge]]&lt;=15,"Low Charges",
IF(tbl_Customers[[#This Row],[total_eve_charge]]&lt;=20,"Medium Charges","High Charges"))</f>
        <v>Low Charges</v>
      </c>
      <c r="AB5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40" t="str">
        <f>IF(tbl_Customers[[#This Row],[number_vmail_messages]] = 0, "No Usage", IF(tbl_Customers[[#This Row],[number_vmail_messages]] &lt;= 20, "Low Usage", IF(tbl_Customers[[#This Row],[number_vmail_messages]] &lt;= 40, "Medium Usgae", "High Usage")))</f>
        <v>Medium Usgae</v>
      </c>
      <c r="AD540" t="str">
        <f>IF(tbl_Customers[[#This Row],[total_day_minutes]]&lt;=150,"Low Usage", IF(tbl_Customers[[#This Row],[total_day_minutes]]&lt;=200,"Medium Usage", IF(tbl_Customers[[#This Row],[total_day_minutes]]&lt;=250,"High Usage","Very High Usage")))</f>
        <v>Low Usage</v>
      </c>
      <c r="AE540" t="str">
        <f>IF(tbl_Customers[[#This Row],[total_intl_calls]]&lt;=5,"Low Calls", IF(tbl_Customers[[#This Row],[total_intl_calls]]&lt;=10, "Medium Calls", "High Calls"))</f>
        <v>Low Calls</v>
      </c>
      <c r="AF5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40" s="36" t="str">
        <f>IF(tbl_Customers[[#This Row],[Churn_Risk_Score]]&gt;=10,"High Risk", IF(tbl_Customers[[#This Row],[Churn_Risk_Score]]&gt;=5,"Medium Risk","Low Risk"))</f>
        <v>Low Risk</v>
      </c>
    </row>
    <row r="541" spans="1:33" x14ac:dyDescent="0.35">
      <c r="A541">
        <v>540</v>
      </c>
      <c r="B541" t="s">
        <v>29</v>
      </c>
      <c r="C541">
        <v>79</v>
      </c>
      <c r="D541" t="s">
        <v>25</v>
      </c>
      <c r="E541" t="s">
        <v>22</v>
      </c>
      <c r="F541" t="s">
        <v>22</v>
      </c>
      <c r="G541">
        <v>0</v>
      </c>
      <c r="H541">
        <v>261.7</v>
      </c>
      <c r="I541">
        <v>97</v>
      </c>
      <c r="J541">
        <v>44.49</v>
      </c>
      <c r="K541">
        <v>210.6</v>
      </c>
      <c r="L541">
        <v>48</v>
      </c>
      <c r="M541">
        <v>17.899999999999999</v>
      </c>
      <c r="N541">
        <v>256.7</v>
      </c>
      <c r="O541">
        <v>83</v>
      </c>
      <c r="P541">
        <v>11.55</v>
      </c>
      <c r="Q541">
        <v>6</v>
      </c>
      <c r="R541">
        <v>3</v>
      </c>
      <c r="S541">
        <v>1.62</v>
      </c>
      <c r="T541">
        <v>3</v>
      </c>
      <c r="U541" t="s">
        <v>23</v>
      </c>
      <c r="V541">
        <f>IF(tbl_Customers[[#This Row],[churn]] = "yes", 1, 0)</f>
        <v>1</v>
      </c>
      <c r="W541" t="str">
        <f>IF(tbl_Customers[[#This Row],[number_customer_service_calls]] &lt;= 1, "0-1 Calls", IF(tbl_Customers[[#This Row],[number_customer_service_calls]] &lt;= 3, "2-3 Calls", IF(tbl_Customers[[#This Row],[number_customer_service_calls]] &lt;=5, "4-5 Calls", "6+ Calls")))</f>
        <v>2-3 Calls</v>
      </c>
      <c r="X541" t="str">
        <f>IF(tbl_Customers[[#This Row],[account_length]] &lt;= 50, "0-50", IF(tbl_Customers[[#This Row],[account_length]] &lt;=100, "51-100", IF(tbl_Customers[[#This Row],[account_length]] &lt;= 150, "101-150", "151+")))</f>
        <v>51-100</v>
      </c>
      <c r="Y541" t="str">
        <f>IF(tbl_Customers[[#This Row],[total_intl_charge]] &lt;= 3, "Low Charges", "High Charges")</f>
        <v>Low Charges</v>
      </c>
      <c r="Z541" t="str">
        <f>IF(tbl_Customers[[#This Row],[total_eve_calls]]&lt;=80,"Low Calls",
IF(tbl_Customers[[#This Row],[total_eve_calls]]&lt;=120,"Medium Calls","High Calls"))</f>
        <v>Low Calls</v>
      </c>
      <c r="AA541" t="str">
        <f>IF(tbl_Customers[[#This Row],[total_eve_charge]]&lt;=15,"Low Charges",
IF(tbl_Customers[[#This Row],[total_eve_charge]]&lt;=20,"Medium Charges","High Charges"))</f>
        <v>Medium Charges</v>
      </c>
      <c r="AB5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41" t="str">
        <f>IF(tbl_Customers[[#This Row],[number_vmail_messages]] = 0, "No Usage", IF(tbl_Customers[[#This Row],[number_vmail_messages]] &lt;= 20, "Low Usage", IF(tbl_Customers[[#This Row],[number_vmail_messages]] &lt;= 40, "Medium Usgae", "High Usage")))</f>
        <v>No Usage</v>
      </c>
      <c r="AD541" t="str">
        <f>IF(tbl_Customers[[#This Row],[total_day_minutes]]&lt;=150,"Low Usage", IF(tbl_Customers[[#This Row],[total_day_minutes]]&lt;=200,"Medium Usage", IF(tbl_Customers[[#This Row],[total_day_minutes]]&lt;=250,"High Usage","Very High Usage")))</f>
        <v>Very High Usage</v>
      </c>
      <c r="AE541" t="str">
        <f>IF(tbl_Customers[[#This Row],[total_intl_calls]]&lt;=5,"Low Calls", IF(tbl_Customers[[#This Row],[total_intl_calls]]&lt;=10, "Medium Calls", "High Calls"))</f>
        <v>Low Calls</v>
      </c>
      <c r="AF5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41" s="36" t="str">
        <f>IF(tbl_Customers[[#This Row],[Churn_Risk_Score]]&gt;=10,"High Risk", IF(tbl_Customers[[#This Row],[Churn_Risk_Score]]&gt;=5,"Medium Risk","Low Risk"))</f>
        <v>Medium Risk</v>
      </c>
    </row>
    <row r="542" spans="1:33" x14ac:dyDescent="0.35">
      <c r="A542">
        <v>541</v>
      </c>
      <c r="B542" t="s">
        <v>36</v>
      </c>
      <c r="C542">
        <v>140</v>
      </c>
      <c r="D542" t="s">
        <v>21</v>
      </c>
      <c r="E542" t="s">
        <v>22</v>
      </c>
      <c r="F542" t="s">
        <v>22</v>
      </c>
      <c r="G542">
        <v>0</v>
      </c>
      <c r="H542">
        <v>235.5</v>
      </c>
      <c r="I542">
        <v>81</v>
      </c>
      <c r="J542">
        <v>40.04</v>
      </c>
      <c r="K542">
        <v>257.2</v>
      </c>
      <c r="L542">
        <v>130</v>
      </c>
      <c r="M542">
        <v>21.86</v>
      </c>
      <c r="N542">
        <v>103.1</v>
      </c>
      <c r="O542">
        <v>111</v>
      </c>
      <c r="P542">
        <v>4.6399999999999997</v>
      </c>
      <c r="Q542">
        <v>11.5</v>
      </c>
      <c r="R542">
        <v>4</v>
      </c>
      <c r="S542">
        <v>3.11</v>
      </c>
      <c r="T542">
        <v>2</v>
      </c>
      <c r="U542" t="s">
        <v>22</v>
      </c>
      <c r="V542">
        <f>IF(tbl_Customers[[#This Row],[churn]] = "yes", 1, 0)</f>
        <v>0</v>
      </c>
      <c r="W542" t="str">
        <f>IF(tbl_Customers[[#This Row],[number_customer_service_calls]] &lt;= 1, "0-1 Calls", IF(tbl_Customers[[#This Row],[number_customer_service_calls]] &lt;= 3, "2-3 Calls", IF(tbl_Customers[[#This Row],[number_customer_service_calls]] &lt;=5, "4-5 Calls", "6+ Calls")))</f>
        <v>2-3 Calls</v>
      </c>
      <c r="X542" t="str">
        <f>IF(tbl_Customers[[#This Row],[account_length]] &lt;= 50, "0-50", IF(tbl_Customers[[#This Row],[account_length]] &lt;=100, "51-100", IF(tbl_Customers[[#This Row],[account_length]] &lt;= 150, "101-150", "151+")))</f>
        <v>101-150</v>
      </c>
      <c r="Y542" t="str">
        <f>IF(tbl_Customers[[#This Row],[total_intl_charge]] &lt;= 3, "Low Charges", "High Charges")</f>
        <v>High Charges</v>
      </c>
      <c r="Z542" t="str">
        <f>IF(tbl_Customers[[#This Row],[total_eve_calls]]&lt;=80,"Low Calls",
IF(tbl_Customers[[#This Row],[total_eve_calls]]&lt;=120,"Medium Calls","High Calls"))</f>
        <v>High Calls</v>
      </c>
      <c r="AA542" t="str">
        <f>IF(tbl_Customers[[#This Row],[total_eve_charge]]&lt;=15,"Low Charges",
IF(tbl_Customers[[#This Row],[total_eve_charge]]&lt;=20,"Medium Charges","High Charges"))</f>
        <v>High Charges</v>
      </c>
      <c r="AB5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42" t="str">
        <f>IF(tbl_Customers[[#This Row],[number_vmail_messages]] = 0, "No Usage", IF(tbl_Customers[[#This Row],[number_vmail_messages]] &lt;= 20, "Low Usage", IF(tbl_Customers[[#This Row],[number_vmail_messages]] &lt;= 40, "Medium Usgae", "High Usage")))</f>
        <v>No Usage</v>
      </c>
      <c r="AD542" t="str">
        <f>IF(tbl_Customers[[#This Row],[total_day_minutes]]&lt;=150,"Low Usage", IF(tbl_Customers[[#This Row],[total_day_minutes]]&lt;=200,"Medium Usage", IF(tbl_Customers[[#This Row],[total_day_minutes]]&lt;=250,"High Usage","Very High Usage")))</f>
        <v>High Usage</v>
      </c>
      <c r="AE542" t="str">
        <f>IF(tbl_Customers[[#This Row],[total_intl_calls]]&lt;=5,"Low Calls", IF(tbl_Customers[[#This Row],[total_intl_calls]]&lt;=10, "Medium Calls", "High Calls"))</f>
        <v>Low Calls</v>
      </c>
      <c r="AF5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42" s="36" t="str">
        <f>IF(tbl_Customers[[#This Row],[Churn_Risk_Score]]&gt;=10,"High Risk", IF(tbl_Customers[[#This Row],[Churn_Risk_Score]]&gt;=5,"Medium Risk","Low Risk"))</f>
        <v>Low Risk</v>
      </c>
    </row>
    <row r="543" spans="1:33" x14ac:dyDescent="0.35">
      <c r="A543">
        <v>542</v>
      </c>
      <c r="B543" t="s">
        <v>74</v>
      </c>
      <c r="C543">
        <v>105</v>
      </c>
      <c r="D543" t="s">
        <v>25</v>
      </c>
      <c r="E543" t="s">
        <v>22</v>
      </c>
      <c r="F543" t="s">
        <v>22</v>
      </c>
      <c r="G543">
        <v>0</v>
      </c>
      <c r="H543">
        <v>213.4</v>
      </c>
      <c r="I543">
        <v>100</v>
      </c>
      <c r="J543">
        <v>36.28</v>
      </c>
      <c r="K543">
        <v>204.9</v>
      </c>
      <c r="L543">
        <v>52</v>
      </c>
      <c r="M543">
        <v>17.420000000000002</v>
      </c>
      <c r="N543">
        <v>179.7</v>
      </c>
      <c r="O543">
        <v>93</v>
      </c>
      <c r="P543">
        <v>8.09</v>
      </c>
      <c r="Q543">
        <v>9.5</v>
      </c>
      <c r="R543">
        <v>6</v>
      </c>
      <c r="S543">
        <v>2.57</v>
      </c>
      <c r="T543">
        <v>1</v>
      </c>
      <c r="U543" t="s">
        <v>22</v>
      </c>
      <c r="V543">
        <f>IF(tbl_Customers[[#This Row],[churn]] = "yes", 1, 0)</f>
        <v>0</v>
      </c>
      <c r="W543" t="str">
        <f>IF(tbl_Customers[[#This Row],[number_customer_service_calls]] &lt;= 1, "0-1 Calls", IF(tbl_Customers[[#This Row],[number_customer_service_calls]] &lt;= 3, "2-3 Calls", IF(tbl_Customers[[#This Row],[number_customer_service_calls]] &lt;=5, "4-5 Calls", "6+ Calls")))</f>
        <v>0-1 Calls</v>
      </c>
      <c r="X543" t="str">
        <f>IF(tbl_Customers[[#This Row],[account_length]] &lt;= 50, "0-50", IF(tbl_Customers[[#This Row],[account_length]] &lt;=100, "51-100", IF(tbl_Customers[[#This Row],[account_length]] &lt;= 150, "101-150", "151+")))</f>
        <v>101-150</v>
      </c>
      <c r="Y543" t="str">
        <f>IF(tbl_Customers[[#This Row],[total_intl_charge]] &lt;= 3, "Low Charges", "High Charges")</f>
        <v>Low Charges</v>
      </c>
      <c r="Z543" t="str">
        <f>IF(tbl_Customers[[#This Row],[total_eve_calls]]&lt;=80,"Low Calls",
IF(tbl_Customers[[#This Row],[total_eve_calls]]&lt;=120,"Medium Calls","High Calls"))</f>
        <v>Low Calls</v>
      </c>
      <c r="AA543" t="str">
        <f>IF(tbl_Customers[[#This Row],[total_eve_charge]]&lt;=15,"Low Charges",
IF(tbl_Customers[[#This Row],[total_eve_charge]]&lt;=20,"Medium Charges","High Charges"))</f>
        <v>Medium Charges</v>
      </c>
      <c r="AB5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43" t="str">
        <f>IF(tbl_Customers[[#This Row],[number_vmail_messages]] = 0, "No Usage", IF(tbl_Customers[[#This Row],[number_vmail_messages]] &lt;= 20, "Low Usage", IF(tbl_Customers[[#This Row],[number_vmail_messages]] &lt;= 40, "Medium Usgae", "High Usage")))</f>
        <v>No Usage</v>
      </c>
      <c r="AD543" t="str">
        <f>IF(tbl_Customers[[#This Row],[total_day_minutes]]&lt;=150,"Low Usage", IF(tbl_Customers[[#This Row],[total_day_minutes]]&lt;=200,"Medium Usage", IF(tbl_Customers[[#This Row],[total_day_minutes]]&lt;=250,"High Usage","Very High Usage")))</f>
        <v>High Usage</v>
      </c>
      <c r="AE543" t="str">
        <f>IF(tbl_Customers[[#This Row],[total_intl_calls]]&lt;=5,"Low Calls", IF(tbl_Customers[[#This Row],[total_intl_calls]]&lt;=10, "Medium Calls", "High Calls"))</f>
        <v>Medium Calls</v>
      </c>
      <c r="AF5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43" s="36" t="str">
        <f>IF(tbl_Customers[[#This Row],[Churn_Risk_Score]]&gt;=10,"High Risk", IF(tbl_Customers[[#This Row],[Churn_Risk_Score]]&gt;=5,"Medium Risk","Low Risk"))</f>
        <v>Low Risk</v>
      </c>
    </row>
    <row r="544" spans="1:33" x14ac:dyDescent="0.35">
      <c r="A544">
        <v>543</v>
      </c>
      <c r="B544" t="s">
        <v>44</v>
      </c>
      <c r="C544">
        <v>87</v>
      </c>
      <c r="D544" t="s">
        <v>21</v>
      </c>
      <c r="E544" t="s">
        <v>22</v>
      </c>
      <c r="F544" t="s">
        <v>23</v>
      </c>
      <c r="G544">
        <v>22</v>
      </c>
      <c r="H544">
        <v>263.8</v>
      </c>
      <c r="I544">
        <v>65</v>
      </c>
      <c r="J544">
        <v>44.85</v>
      </c>
      <c r="K544">
        <v>103.4</v>
      </c>
      <c r="L544">
        <v>115</v>
      </c>
      <c r="M544">
        <v>8.7899999999999991</v>
      </c>
      <c r="N544">
        <v>208.1</v>
      </c>
      <c r="O544">
        <v>109</v>
      </c>
      <c r="P544">
        <v>9.36</v>
      </c>
      <c r="Q544">
        <v>8.5</v>
      </c>
      <c r="R544">
        <v>3</v>
      </c>
      <c r="S544">
        <v>2.2999999999999998</v>
      </c>
      <c r="T544">
        <v>3</v>
      </c>
      <c r="U544" t="s">
        <v>22</v>
      </c>
      <c r="V544">
        <f>IF(tbl_Customers[[#This Row],[churn]] = "yes", 1, 0)</f>
        <v>0</v>
      </c>
      <c r="W544" t="str">
        <f>IF(tbl_Customers[[#This Row],[number_customer_service_calls]] &lt;= 1, "0-1 Calls", IF(tbl_Customers[[#This Row],[number_customer_service_calls]] &lt;= 3, "2-3 Calls", IF(tbl_Customers[[#This Row],[number_customer_service_calls]] &lt;=5, "4-5 Calls", "6+ Calls")))</f>
        <v>2-3 Calls</v>
      </c>
      <c r="X544" t="str">
        <f>IF(tbl_Customers[[#This Row],[account_length]] &lt;= 50, "0-50", IF(tbl_Customers[[#This Row],[account_length]] &lt;=100, "51-100", IF(tbl_Customers[[#This Row],[account_length]] &lt;= 150, "101-150", "151+")))</f>
        <v>51-100</v>
      </c>
      <c r="Y544" t="str">
        <f>IF(tbl_Customers[[#This Row],[total_intl_charge]] &lt;= 3, "Low Charges", "High Charges")</f>
        <v>Low Charges</v>
      </c>
      <c r="Z544" t="str">
        <f>IF(tbl_Customers[[#This Row],[total_eve_calls]]&lt;=80,"Low Calls",
IF(tbl_Customers[[#This Row],[total_eve_calls]]&lt;=120,"Medium Calls","High Calls"))</f>
        <v>Medium Calls</v>
      </c>
      <c r="AA544" t="str">
        <f>IF(tbl_Customers[[#This Row],[total_eve_charge]]&lt;=15,"Low Charges",
IF(tbl_Customers[[#This Row],[total_eve_charge]]&lt;=20,"Medium Charges","High Charges"))</f>
        <v>Low Charges</v>
      </c>
      <c r="AB5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44" t="str">
        <f>IF(tbl_Customers[[#This Row],[number_vmail_messages]] = 0, "No Usage", IF(tbl_Customers[[#This Row],[number_vmail_messages]] &lt;= 20, "Low Usage", IF(tbl_Customers[[#This Row],[number_vmail_messages]] &lt;= 40, "Medium Usgae", "High Usage")))</f>
        <v>Medium Usgae</v>
      </c>
      <c r="AD544" t="str">
        <f>IF(tbl_Customers[[#This Row],[total_day_minutes]]&lt;=150,"Low Usage", IF(tbl_Customers[[#This Row],[total_day_minutes]]&lt;=200,"Medium Usage", IF(tbl_Customers[[#This Row],[total_day_minutes]]&lt;=250,"High Usage","Very High Usage")))</f>
        <v>Very High Usage</v>
      </c>
      <c r="AE544" t="str">
        <f>IF(tbl_Customers[[#This Row],[total_intl_calls]]&lt;=5,"Low Calls", IF(tbl_Customers[[#This Row],[total_intl_calls]]&lt;=10, "Medium Calls", "High Calls"))</f>
        <v>Low Calls</v>
      </c>
      <c r="AF5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44" s="36" t="str">
        <f>IF(tbl_Customers[[#This Row],[Churn_Risk_Score]]&gt;=10,"High Risk", IF(tbl_Customers[[#This Row],[Churn_Risk_Score]]&gt;=5,"Medium Risk","Low Risk"))</f>
        <v>Low Risk</v>
      </c>
    </row>
    <row r="545" spans="1:33" x14ac:dyDescent="0.35">
      <c r="A545">
        <v>544</v>
      </c>
      <c r="B545" t="s">
        <v>56</v>
      </c>
      <c r="C545">
        <v>96</v>
      </c>
      <c r="D545" t="s">
        <v>28</v>
      </c>
      <c r="E545" t="s">
        <v>22</v>
      </c>
      <c r="F545" t="s">
        <v>23</v>
      </c>
      <c r="G545">
        <v>31</v>
      </c>
      <c r="H545">
        <v>183.4</v>
      </c>
      <c r="I545">
        <v>126</v>
      </c>
      <c r="J545">
        <v>31.18</v>
      </c>
      <c r="K545">
        <v>195.5</v>
      </c>
      <c r="L545">
        <v>106</v>
      </c>
      <c r="M545">
        <v>16.62</v>
      </c>
      <c r="N545">
        <v>180.1</v>
      </c>
      <c r="O545">
        <v>93</v>
      </c>
      <c r="P545">
        <v>8.1</v>
      </c>
      <c r="Q545">
        <v>10.5</v>
      </c>
      <c r="R545">
        <v>5</v>
      </c>
      <c r="S545">
        <v>2.84</v>
      </c>
      <c r="T545">
        <v>1</v>
      </c>
      <c r="U545" t="s">
        <v>22</v>
      </c>
      <c r="V545">
        <f>IF(tbl_Customers[[#This Row],[churn]] = "yes", 1, 0)</f>
        <v>0</v>
      </c>
      <c r="W545" t="str">
        <f>IF(tbl_Customers[[#This Row],[number_customer_service_calls]] &lt;= 1, "0-1 Calls", IF(tbl_Customers[[#This Row],[number_customer_service_calls]] &lt;= 3, "2-3 Calls", IF(tbl_Customers[[#This Row],[number_customer_service_calls]] &lt;=5, "4-5 Calls", "6+ Calls")))</f>
        <v>0-1 Calls</v>
      </c>
      <c r="X545" t="str">
        <f>IF(tbl_Customers[[#This Row],[account_length]] &lt;= 50, "0-50", IF(tbl_Customers[[#This Row],[account_length]] &lt;=100, "51-100", IF(tbl_Customers[[#This Row],[account_length]] &lt;= 150, "101-150", "151+")))</f>
        <v>51-100</v>
      </c>
      <c r="Y545" t="str">
        <f>IF(tbl_Customers[[#This Row],[total_intl_charge]] &lt;= 3, "Low Charges", "High Charges")</f>
        <v>Low Charges</v>
      </c>
      <c r="Z545" t="str">
        <f>IF(tbl_Customers[[#This Row],[total_eve_calls]]&lt;=80,"Low Calls",
IF(tbl_Customers[[#This Row],[total_eve_calls]]&lt;=120,"Medium Calls","High Calls"))</f>
        <v>Medium Calls</v>
      </c>
      <c r="AA545" t="str">
        <f>IF(tbl_Customers[[#This Row],[total_eve_charge]]&lt;=15,"Low Charges",
IF(tbl_Customers[[#This Row],[total_eve_charge]]&lt;=20,"Medium Charges","High Charges"))</f>
        <v>Medium Charges</v>
      </c>
      <c r="AB5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45" t="str">
        <f>IF(tbl_Customers[[#This Row],[number_vmail_messages]] = 0, "No Usage", IF(tbl_Customers[[#This Row],[number_vmail_messages]] &lt;= 20, "Low Usage", IF(tbl_Customers[[#This Row],[number_vmail_messages]] &lt;= 40, "Medium Usgae", "High Usage")))</f>
        <v>Medium Usgae</v>
      </c>
      <c r="AD545" t="str">
        <f>IF(tbl_Customers[[#This Row],[total_day_minutes]]&lt;=150,"Low Usage", IF(tbl_Customers[[#This Row],[total_day_minutes]]&lt;=200,"Medium Usage", IF(tbl_Customers[[#This Row],[total_day_minutes]]&lt;=250,"High Usage","Very High Usage")))</f>
        <v>Medium Usage</v>
      </c>
      <c r="AE545" t="str">
        <f>IF(tbl_Customers[[#This Row],[total_intl_calls]]&lt;=5,"Low Calls", IF(tbl_Customers[[#This Row],[total_intl_calls]]&lt;=10, "Medium Calls", "High Calls"))</f>
        <v>Low Calls</v>
      </c>
      <c r="AF5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45" s="36" t="str">
        <f>IF(tbl_Customers[[#This Row],[Churn_Risk_Score]]&gt;=10,"High Risk", IF(tbl_Customers[[#This Row],[Churn_Risk_Score]]&gt;=5,"Medium Risk","Low Risk"))</f>
        <v>Low Risk</v>
      </c>
    </row>
    <row r="546" spans="1:33" x14ac:dyDescent="0.35">
      <c r="A546">
        <v>545</v>
      </c>
      <c r="B546" t="s">
        <v>56</v>
      </c>
      <c r="C546">
        <v>79</v>
      </c>
      <c r="D546" t="s">
        <v>28</v>
      </c>
      <c r="E546" t="s">
        <v>22</v>
      </c>
      <c r="F546" t="s">
        <v>22</v>
      </c>
      <c r="G546">
        <v>0</v>
      </c>
      <c r="H546">
        <v>157.6</v>
      </c>
      <c r="I546">
        <v>85</v>
      </c>
      <c r="J546">
        <v>26.79</v>
      </c>
      <c r="K546">
        <v>194.1</v>
      </c>
      <c r="L546">
        <v>92</v>
      </c>
      <c r="M546">
        <v>16.5</v>
      </c>
      <c r="N546">
        <v>231.5</v>
      </c>
      <c r="O546">
        <v>86</v>
      </c>
      <c r="P546">
        <v>10.42</v>
      </c>
      <c r="Q546">
        <v>9.4</v>
      </c>
      <c r="R546">
        <v>10</v>
      </c>
      <c r="S546">
        <v>2.54</v>
      </c>
      <c r="T546">
        <v>5</v>
      </c>
      <c r="U546" t="s">
        <v>23</v>
      </c>
      <c r="V546">
        <f>IF(tbl_Customers[[#This Row],[churn]] = "yes", 1, 0)</f>
        <v>1</v>
      </c>
      <c r="W546" t="str">
        <f>IF(tbl_Customers[[#This Row],[number_customer_service_calls]] &lt;= 1, "0-1 Calls", IF(tbl_Customers[[#This Row],[number_customer_service_calls]] &lt;= 3, "2-3 Calls", IF(tbl_Customers[[#This Row],[number_customer_service_calls]] &lt;=5, "4-5 Calls", "6+ Calls")))</f>
        <v>4-5 Calls</v>
      </c>
      <c r="X546" t="str">
        <f>IF(tbl_Customers[[#This Row],[account_length]] &lt;= 50, "0-50", IF(tbl_Customers[[#This Row],[account_length]] &lt;=100, "51-100", IF(tbl_Customers[[#This Row],[account_length]] &lt;= 150, "101-150", "151+")))</f>
        <v>51-100</v>
      </c>
      <c r="Y546" t="str">
        <f>IF(tbl_Customers[[#This Row],[total_intl_charge]] &lt;= 3, "Low Charges", "High Charges")</f>
        <v>Low Charges</v>
      </c>
      <c r="Z546" t="str">
        <f>IF(tbl_Customers[[#This Row],[total_eve_calls]]&lt;=80,"Low Calls",
IF(tbl_Customers[[#This Row],[total_eve_calls]]&lt;=120,"Medium Calls","High Calls"))</f>
        <v>Medium Calls</v>
      </c>
      <c r="AA546" t="str">
        <f>IF(tbl_Customers[[#This Row],[total_eve_charge]]&lt;=15,"Low Charges",
IF(tbl_Customers[[#This Row],[total_eve_charge]]&lt;=20,"Medium Charges","High Charges"))</f>
        <v>Medium Charges</v>
      </c>
      <c r="AB5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46" t="str">
        <f>IF(tbl_Customers[[#This Row],[number_vmail_messages]] = 0, "No Usage", IF(tbl_Customers[[#This Row],[number_vmail_messages]] &lt;= 20, "Low Usage", IF(tbl_Customers[[#This Row],[number_vmail_messages]] &lt;= 40, "Medium Usgae", "High Usage")))</f>
        <v>No Usage</v>
      </c>
      <c r="AD546" t="str">
        <f>IF(tbl_Customers[[#This Row],[total_day_minutes]]&lt;=150,"Low Usage", IF(tbl_Customers[[#This Row],[total_day_minutes]]&lt;=200,"Medium Usage", IF(tbl_Customers[[#This Row],[total_day_minutes]]&lt;=250,"High Usage","Very High Usage")))</f>
        <v>Medium Usage</v>
      </c>
      <c r="AE546" t="str">
        <f>IF(tbl_Customers[[#This Row],[total_intl_calls]]&lt;=5,"Low Calls", IF(tbl_Customers[[#This Row],[total_intl_calls]]&lt;=10, "Medium Calls", "High Calls"))</f>
        <v>Medium Calls</v>
      </c>
      <c r="AF5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46" s="36" t="str">
        <f>IF(tbl_Customers[[#This Row],[Churn_Risk_Score]]&gt;=10,"High Risk", IF(tbl_Customers[[#This Row],[Churn_Risk_Score]]&gt;=5,"Medium Risk","Low Risk"))</f>
        <v>Medium Risk</v>
      </c>
    </row>
    <row r="547" spans="1:33" x14ac:dyDescent="0.35">
      <c r="A547">
        <v>546</v>
      </c>
      <c r="B547" t="s">
        <v>60</v>
      </c>
      <c r="C547">
        <v>55</v>
      </c>
      <c r="D547" t="s">
        <v>21</v>
      </c>
      <c r="E547" t="s">
        <v>22</v>
      </c>
      <c r="F547" t="s">
        <v>22</v>
      </c>
      <c r="G547">
        <v>0</v>
      </c>
      <c r="H547">
        <v>175.6</v>
      </c>
      <c r="I547">
        <v>147</v>
      </c>
      <c r="J547">
        <v>29.85</v>
      </c>
      <c r="K547">
        <v>161.80000000000001</v>
      </c>
      <c r="L547">
        <v>118</v>
      </c>
      <c r="M547">
        <v>13.75</v>
      </c>
      <c r="N547">
        <v>289.5</v>
      </c>
      <c r="O547">
        <v>55</v>
      </c>
      <c r="P547">
        <v>13.03</v>
      </c>
      <c r="Q547">
        <v>9.3000000000000007</v>
      </c>
      <c r="R547">
        <v>4</v>
      </c>
      <c r="S547">
        <v>2.5099999999999998</v>
      </c>
      <c r="T547">
        <v>0</v>
      </c>
      <c r="U547" t="s">
        <v>22</v>
      </c>
      <c r="V547">
        <f>IF(tbl_Customers[[#This Row],[churn]] = "yes", 1, 0)</f>
        <v>0</v>
      </c>
      <c r="W547" t="str">
        <f>IF(tbl_Customers[[#This Row],[number_customer_service_calls]] &lt;= 1, "0-1 Calls", IF(tbl_Customers[[#This Row],[number_customer_service_calls]] &lt;= 3, "2-3 Calls", IF(tbl_Customers[[#This Row],[number_customer_service_calls]] &lt;=5, "4-5 Calls", "6+ Calls")))</f>
        <v>0-1 Calls</v>
      </c>
      <c r="X547" t="str">
        <f>IF(tbl_Customers[[#This Row],[account_length]] &lt;= 50, "0-50", IF(tbl_Customers[[#This Row],[account_length]] &lt;=100, "51-100", IF(tbl_Customers[[#This Row],[account_length]] &lt;= 150, "101-150", "151+")))</f>
        <v>51-100</v>
      </c>
      <c r="Y547" t="str">
        <f>IF(tbl_Customers[[#This Row],[total_intl_charge]] &lt;= 3, "Low Charges", "High Charges")</f>
        <v>Low Charges</v>
      </c>
      <c r="Z547" t="str">
        <f>IF(tbl_Customers[[#This Row],[total_eve_calls]]&lt;=80,"Low Calls",
IF(tbl_Customers[[#This Row],[total_eve_calls]]&lt;=120,"Medium Calls","High Calls"))</f>
        <v>Medium Calls</v>
      </c>
      <c r="AA547" t="str">
        <f>IF(tbl_Customers[[#This Row],[total_eve_charge]]&lt;=15,"Low Charges",
IF(tbl_Customers[[#This Row],[total_eve_charge]]&lt;=20,"Medium Charges","High Charges"))</f>
        <v>Low Charges</v>
      </c>
      <c r="AB5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47" t="str">
        <f>IF(tbl_Customers[[#This Row],[number_vmail_messages]] = 0, "No Usage", IF(tbl_Customers[[#This Row],[number_vmail_messages]] &lt;= 20, "Low Usage", IF(tbl_Customers[[#This Row],[number_vmail_messages]] &lt;= 40, "Medium Usgae", "High Usage")))</f>
        <v>No Usage</v>
      </c>
      <c r="AD547" t="str">
        <f>IF(tbl_Customers[[#This Row],[total_day_minutes]]&lt;=150,"Low Usage", IF(tbl_Customers[[#This Row],[total_day_minutes]]&lt;=200,"Medium Usage", IF(tbl_Customers[[#This Row],[total_day_minutes]]&lt;=250,"High Usage","Very High Usage")))</f>
        <v>Medium Usage</v>
      </c>
      <c r="AE547" t="str">
        <f>IF(tbl_Customers[[#This Row],[total_intl_calls]]&lt;=5,"Low Calls", IF(tbl_Customers[[#This Row],[total_intl_calls]]&lt;=10, "Medium Calls", "High Calls"))</f>
        <v>Low Calls</v>
      </c>
      <c r="AF5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47" s="36" t="str">
        <f>IF(tbl_Customers[[#This Row],[Churn_Risk_Score]]&gt;=10,"High Risk", IF(tbl_Customers[[#This Row],[Churn_Risk_Score]]&gt;=5,"Medium Risk","Low Risk"))</f>
        <v>Low Risk</v>
      </c>
    </row>
    <row r="548" spans="1:33" x14ac:dyDescent="0.35">
      <c r="A548">
        <v>547</v>
      </c>
      <c r="B548" t="s">
        <v>47</v>
      </c>
      <c r="C548">
        <v>130</v>
      </c>
      <c r="D548" t="s">
        <v>21</v>
      </c>
      <c r="E548" t="s">
        <v>22</v>
      </c>
      <c r="F548" t="s">
        <v>22</v>
      </c>
      <c r="G548">
        <v>0</v>
      </c>
      <c r="H548">
        <v>242.5</v>
      </c>
      <c r="I548">
        <v>101</v>
      </c>
      <c r="J548">
        <v>41.23</v>
      </c>
      <c r="K548">
        <v>102.8</v>
      </c>
      <c r="L548">
        <v>114</v>
      </c>
      <c r="M548">
        <v>8.74</v>
      </c>
      <c r="N548">
        <v>142.4</v>
      </c>
      <c r="O548">
        <v>89</v>
      </c>
      <c r="P548">
        <v>6.41</v>
      </c>
      <c r="Q548">
        <v>9.3000000000000007</v>
      </c>
      <c r="R548">
        <v>2</v>
      </c>
      <c r="S548">
        <v>2.5099999999999998</v>
      </c>
      <c r="T548">
        <v>2</v>
      </c>
      <c r="U548" t="s">
        <v>22</v>
      </c>
      <c r="V548">
        <f>IF(tbl_Customers[[#This Row],[churn]] = "yes", 1, 0)</f>
        <v>0</v>
      </c>
      <c r="W548" t="str">
        <f>IF(tbl_Customers[[#This Row],[number_customer_service_calls]] &lt;= 1, "0-1 Calls", IF(tbl_Customers[[#This Row],[number_customer_service_calls]] &lt;= 3, "2-3 Calls", IF(tbl_Customers[[#This Row],[number_customer_service_calls]] &lt;=5, "4-5 Calls", "6+ Calls")))</f>
        <v>2-3 Calls</v>
      </c>
      <c r="X548" t="str">
        <f>IF(tbl_Customers[[#This Row],[account_length]] &lt;= 50, "0-50", IF(tbl_Customers[[#This Row],[account_length]] &lt;=100, "51-100", IF(tbl_Customers[[#This Row],[account_length]] &lt;= 150, "101-150", "151+")))</f>
        <v>101-150</v>
      </c>
      <c r="Y548" t="str">
        <f>IF(tbl_Customers[[#This Row],[total_intl_charge]] &lt;= 3, "Low Charges", "High Charges")</f>
        <v>Low Charges</v>
      </c>
      <c r="Z548" t="str">
        <f>IF(tbl_Customers[[#This Row],[total_eve_calls]]&lt;=80,"Low Calls",
IF(tbl_Customers[[#This Row],[total_eve_calls]]&lt;=120,"Medium Calls","High Calls"))</f>
        <v>Medium Calls</v>
      </c>
      <c r="AA548" t="str">
        <f>IF(tbl_Customers[[#This Row],[total_eve_charge]]&lt;=15,"Low Charges",
IF(tbl_Customers[[#This Row],[total_eve_charge]]&lt;=20,"Medium Charges","High Charges"))</f>
        <v>Low Charges</v>
      </c>
      <c r="AB5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48" t="str">
        <f>IF(tbl_Customers[[#This Row],[number_vmail_messages]] = 0, "No Usage", IF(tbl_Customers[[#This Row],[number_vmail_messages]] &lt;= 20, "Low Usage", IF(tbl_Customers[[#This Row],[number_vmail_messages]] &lt;= 40, "Medium Usgae", "High Usage")))</f>
        <v>No Usage</v>
      </c>
      <c r="AD548" t="str">
        <f>IF(tbl_Customers[[#This Row],[total_day_minutes]]&lt;=150,"Low Usage", IF(tbl_Customers[[#This Row],[total_day_minutes]]&lt;=200,"Medium Usage", IF(tbl_Customers[[#This Row],[total_day_minutes]]&lt;=250,"High Usage","Very High Usage")))</f>
        <v>High Usage</v>
      </c>
      <c r="AE548" t="str">
        <f>IF(tbl_Customers[[#This Row],[total_intl_calls]]&lt;=5,"Low Calls", IF(tbl_Customers[[#This Row],[total_intl_calls]]&lt;=10, "Medium Calls", "High Calls"))</f>
        <v>Low Calls</v>
      </c>
      <c r="AF5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48" s="36" t="str">
        <f>IF(tbl_Customers[[#This Row],[Churn_Risk_Score]]&gt;=10,"High Risk", IF(tbl_Customers[[#This Row],[Churn_Risk_Score]]&gt;=5,"Medium Risk","Low Risk"))</f>
        <v>Low Risk</v>
      </c>
    </row>
    <row r="549" spans="1:33" x14ac:dyDescent="0.35">
      <c r="A549">
        <v>548</v>
      </c>
      <c r="B549" t="s">
        <v>38</v>
      </c>
      <c r="C549">
        <v>34</v>
      </c>
      <c r="D549" t="s">
        <v>21</v>
      </c>
      <c r="E549" t="s">
        <v>22</v>
      </c>
      <c r="F549" t="s">
        <v>22</v>
      </c>
      <c r="G549">
        <v>0</v>
      </c>
      <c r="H549">
        <v>151</v>
      </c>
      <c r="I549">
        <v>102</v>
      </c>
      <c r="J549">
        <v>25.67</v>
      </c>
      <c r="K549">
        <v>131.4</v>
      </c>
      <c r="L549">
        <v>101</v>
      </c>
      <c r="M549">
        <v>11.17</v>
      </c>
      <c r="N549">
        <v>186.6</v>
      </c>
      <c r="O549">
        <v>86</v>
      </c>
      <c r="P549">
        <v>8.4</v>
      </c>
      <c r="Q549">
        <v>9.9</v>
      </c>
      <c r="R549">
        <v>7</v>
      </c>
      <c r="S549">
        <v>2.67</v>
      </c>
      <c r="T549">
        <v>0</v>
      </c>
      <c r="U549" t="s">
        <v>22</v>
      </c>
      <c r="V549">
        <f>IF(tbl_Customers[[#This Row],[churn]] = "yes", 1, 0)</f>
        <v>0</v>
      </c>
      <c r="W549" t="str">
        <f>IF(tbl_Customers[[#This Row],[number_customer_service_calls]] &lt;= 1, "0-1 Calls", IF(tbl_Customers[[#This Row],[number_customer_service_calls]] &lt;= 3, "2-3 Calls", IF(tbl_Customers[[#This Row],[number_customer_service_calls]] &lt;=5, "4-5 Calls", "6+ Calls")))</f>
        <v>0-1 Calls</v>
      </c>
      <c r="X549" t="str">
        <f>IF(tbl_Customers[[#This Row],[account_length]] &lt;= 50, "0-50", IF(tbl_Customers[[#This Row],[account_length]] &lt;=100, "51-100", IF(tbl_Customers[[#This Row],[account_length]] &lt;= 150, "101-150", "151+")))</f>
        <v>0-50</v>
      </c>
      <c r="Y549" t="str">
        <f>IF(tbl_Customers[[#This Row],[total_intl_charge]] &lt;= 3, "Low Charges", "High Charges")</f>
        <v>Low Charges</v>
      </c>
      <c r="Z549" t="str">
        <f>IF(tbl_Customers[[#This Row],[total_eve_calls]]&lt;=80,"Low Calls",
IF(tbl_Customers[[#This Row],[total_eve_calls]]&lt;=120,"Medium Calls","High Calls"))</f>
        <v>Medium Calls</v>
      </c>
      <c r="AA549" t="str">
        <f>IF(tbl_Customers[[#This Row],[total_eve_charge]]&lt;=15,"Low Charges",
IF(tbl_Customers[[#This Row],[total_eve_charge]]&lt;=20,"Medium Charges","High Charges"))</f>
        <v>Low Charges</v>
      </c>
      <c r="AB5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49" t="str">
        <f>IF(tbl_Customers[[#This Row],[number_vmail_messages]] = 0, "No Usage", IF(tbl_Customers[[#This Row],[number_vmail_messages]] &lt;= 20, "Low Usage", IF(tbl_Customers[[#This Row],[number_vmail_messages]] &lt;= 40, "Medium Usgae", "High Usage")))</f>
        <v>No Usage</v>
      </c>
      <c r="AD549" t="str">
        <f>IF(tbl_Customers[[#This Row],[total_day_minutes]]&lt;=150,"Low Usage", IF(tbl_Customers[[#This Row],[total_day_minutes]]&lt;=200,"Medium Usage", IF(tbl_Customers[[#This Row],[total_day_minutes]]&lt;=250,"High Usage","Very High Usage")))</f>
        <v>Medium Usage</v>
      </c>
      <c r="AE549" t="str">
        <f>IF(tbl_Customers[[#This Row],[total_intl_calls]]&lt;=5,"Low Calls", IF(tbl_Customers[[#This Row],[total_intl_calls]]&lt;=10, "Medium Calls", "High Calls"))</f>
        <v>Medium Calls</v>
      </c>
      <c r="AF5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49" s="36" t="str">
        <f>IF(tbl_Customers[[#This Row],[Churn_Risk_Score]]&gt;=10,"High Risk", IF(tbl_Customers[[#This Row],[Churn_Risk_Score]]&gt;=5,"Medium Risk","Low Risk"))</f>
        <v>Low Risk</v>
      </c>
    </row>
    <row r="550" spans="1:33" x14ac:dyDescent="0.35">
      <c r="A550">
        <v>549</v>
      </c>
      <c r="B550" t="s">
        <v>41</v>
      </c>
      <c r="C550">
        <v>139</v>
      </c>
      <c r="D550" t="s">
        <v>21</v>
      </c>
      <c r="E550" t="s">
        <v>22</v>
      </c>
      <c r="F550" t="s">
        <v>22</v>
      </c>
      <c r="G550">
        <v>0</v>
      </c>
      <c r="H550">
        <v>138.1</v>
      </c>
      <c r="I550">
        <v>103</v>
      </c>
      <c r="J550">
        <v>23.48</v>
      </c>
      <c r="K550">
        <v>164.5</v>
      </c>
      <c r="L550">
        <v>100</v>
      </c>
      <c r="M550">
        <v>13.98</v>
      </c>
      <c r="N550">
        <v>134.9</v>
      </c>
      <c r="O550">
        <v>63</v>
      </c>
      <c r="P550">
        <v>6.07</v>
      </c>
      <c r="Q550">
        <v>8.3000000000000007</v>
      </c>
      <c r="R550">
        <v>2</v>
      </c>
      <c r="S550">
        <v>2.2400000000000002</v>
      </c>
      <c r="T550">
        <v>1</v>
      </c>
      <c r="U550" t="s">
        <v>22</v>
      </c>
      <c r="V550">
        <f>IF(tbl_Customers[[#This Row],[churn]] = "yes", 1, 0)</f>
        <v>0</v>
      </c>
      <c r="W550" t="str">
        <f>IF(tbl_Customers[[#This Row],[number_customer_service_calls]] &lt;= 1, "0-1 Calls", IF(tbl_Customers[[#This Row],[number_customer_service_calls]] &lt;= 3, "2-3 Calls", IF(tbl_Customers[[#This Row],[number_customer_service_calls]] &lt;=5, "4-5 Calls", "6+ Calls")))</f>
        <v>0-1 Calls</v>
      </c>
      <c r="X550" t="str">
        <f>IF(tbl_Customers[[#This Row],[account_length]] &lt;= 50, "0-50", IF(tbl_Customers[[#This Row],[account_length]] &lt;=100, "51-100", IF(tbl_Customers[[#This Row],[account_length]] &lt;= 150, "101-150", "151+")))</f>
        <v>101-150</v>
      </c>
      <c r="Y550" t="str">
        <f>IF(tbl_Customers[[#This Row],[total_intl_charge]] &lt;= 3, "Low Charges", "High Charges")</f>
        <v>Low Charges</v>
      </c>
      <c r="Z550" t="str">
        <f>IF(tbl_Customers[[#This Row],[total_eve_calls]]&lt;=80,"Low Calls",
IF(tbl_Customers[[#This Row],[total_eve_calls]]&lt;=120,"Medium Calls","High Calls"))</f>
        <v>Medium Calls</v>
      </c>
      <c r="AA550" t="str">
        <f>IF(tbl_Customers[[#This Row],[total_eve_charge]]&lt;=15,"Low Charges",
IF(tbl_Customers[[#This Row],[total_eve_charge]]&lt;=20,"Medium Charges","High Charges"))</f>
        <v>Low Charges</v>
      </c>
      <c r="AB5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50" t="str">
        <f>IF(tbl_Customers[[#This Row],[number_vmail_messages]] = 0, "No Usage", IF(tbl_Customers[[#This Row],[number_vmail_messages]] &lt;= 20, "Low Usage", IF(tbl_Customers[[#This Row],[number_vmail_messages]] &lt;= 40, "Medium Usgae", "High Usage")))</f>
        <v>No Usage</v>
      </c>
      <c r="AD550" t="str">
        <f>IF(tbl_Customers[[#This Row],[total_day_minutes]]&lt;=150,"Low Usage", IF(tbl_Customers[[#This Row],[total_day_minutes]]&lt;=200,"Medium Usage", IF(tbl_Customers[[#This Row],[total_day_minutes]]&lt;=250,"High Usage","Very High Usage")))</f>
        <v>Low Usage</v>
      </c>
      <c r="AE550" t="str">
        <f>IF(tbl_Customers[[#This Row],[total_intl_calls]]&lt;=5,"Low Calls", IF(tbl_Customers[[#This Row],[total_intl_calls]]&lt;=10, "Medium Calls", "High Calls"))</f>
        <v>Low Calls</v>
      </c>
      <c r="AF5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50" s="36" t="str">
        <f>IF(tbl_Customers[[#This Row],[Churn_Risk_Score]]&gt;=10,"High Risk", IF(tbl_Customers[[#This Row],[Churn_Risk_Score]]&gt;=5,"Medium Risk","Low Risk"))</f>
        <v>Low Risk</v>
      </c>
    </row>
    <row r="551" spans="1:33" x14ac:dyDescent="0.35">
      <c r="A551">
        <v>550</v>
      </c>
      <c r="B551" t="s">
        <v>35</v>
      </c>
      <c r="C551">
        <v>109</v>
      </c>
      <c r="D551" t="s">
        <v>25</v>
      </c>
      <c r="E551" t="s">
        <v>22</v>
      </c>
      <c r="F551" t="s">
        <v>22</v>
      </c>
      <c r="G551">
        <v>0</v>
      </c>
      <c r="H551">
        <v>264.7</v>
      </c>
      <c r="I551">
        <v>69</v>
      </c>
      <c r="J551">
        <v>45</v>
      </c>
      <c r="K551">
        <v>305</v>
      </c>
      <c r="L551">
        <v>120</v>
      </c>
      <c r="M551">
        <v>25.93</v>
      </c>
      <c r="N551">
        <v>197.4</v>
      </c>
      <c r="O551">
        <v>86</v>
      </c>
      <c r="P551">
        <v>8.8800000000000008</v>
      </c>
      <c r="Q551">
        <v>9.5</v>
      </c>
      <c r="R551">
        <v>9</v>
      </c>
      <c r="S551">
        <v>2.57</v>
      </c>
      <c r="T551">
        <v>1</v>
      </c>
      <c r="U551" t="s">
        <v>23</v>
      </c>
      <c r="V551">
        <f>IF(tbl_Customers[[#This Row],[churn]] = "yes", 1, 0)</f>
        <v>1</v>
      </c>
      <c r="W551" t="str">
        <f>IF(tbl_Customers[[#This Row],[number_customer_service_calls]] &lt;= 1, "0-1 Calls", IF(tbl_Customers[[#This Row],[number_customer_service_calls]] &lt;= 3, "2-3 Calls", IF(tbl_Customers[[#This Row],[number_customer_service_calls]] &lt;=5, "4-5 Calls", "6+ Calls")))</f>
        <v>0-1 Calls</v>
      </c>
      <c r="X551" t="str">
        <f>IF(tbl_Customers[[#This Row],[account_length]] &lt;= 50, "0-50", IF(tbl_Customers[[#This Row],[account_length]] &lt;=100, "51-100", IF(tbl_Customers[[#This Row],[account_length]] &lt;= 150, "101-150", "151+")))</f>
        <v>101-150</v>
      </c>
      <c r="Y551" t="str">
        <f>IF(tbl_Customers[[#This Row],[total_intl_charge]] &lt;= 3, "Low Charges", "High Charges")</f>
        <v>Low Charges</v>
      </c>
      <c r="Z551" t="str">
        <f>IF(tbl_Customers[[#This Row],[total_eve_calls]]&lt;=80,"Low Calls",
IF(tbl_Customers[[#This Row],[total_eve_calls]]&lt;=120,"Medium Calls","High Calls"))</f>
        <v>Medium Calls</v>
      </c>
      <c r="AA551" t="str">
        <f>IF(tbl_Customers[[#This Row],[total_eve_charge]]&lt;=15,"Low Charges",
IF(tbl_Customers[[#This Row],[total_eve_charge]]&lt;=20,"Medium Charges","High Charges"))</f>
        <v>High Charges</v>
      </c>
      <c r="AB5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51" t="str">
        <f>IF(tbl_Customers[[#This Row],[number_vmail_messages]] = 0, "No Usage", IF(tbl_Customers[[#This Row],[number_vmail_messages]] &lt;= 20, "Low Usage", IF(tbl_Customers[[#This Row],[number_vmail_messages]] &lt;= 40, "Medium Usgae", "High Usage")))</f>
        <v>No Usage</v>
      </c>
      <c r="AD551" t="str">
        <f>IF(tbl_Customers[[#This Row],[total_day_minutes]]&lt;=150,"Low Usage", IF(tbl_Customers[[#This Row],[total_day_minutes]]&lt;=200,"Medium Usage", IF(tbl_Customers[[#This Row],[total_day_minutes]]&lt;=250,"High Usage","Very High Usage")))</f>
        <v>Very High Usage</v>
      </c>
      <c r="AE551" t="str">
        <f>IF(tbl_Customers[[#This Row],[total_intl_calls]]&lt;=5,"Low Calls", IF(tbl_Customers[[#This Row],[total_intl_calls]]&lt;=10, "Medium Calls", "High Calls"))</f>
        <v>Medium Calls</v>
      </c>
      <c r="AF5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51" s="36" t="str">
        <f>IF(tbl_Customers[[#This Row],[Churn_Risk_Score]]&gt;=10,"High Risk", IF(tbl_Customers[[#This Row],[Churn_Risk_Score]]&gt;=5,"Medium Risk","Low Risk"))</f>
        <v>Medium Risk</v>
      </c>
    </row>
    <row r="552" spans="1:33" x14ac:dyDescent="0.35">
      <c r="A552">
        <v>551</v>
      </c>
      <c r="B552" t="s">
        <v>57</v>
      </c>
      <c r="C552">
        <v>65</v>
      </c>
      <c r="D552" t="s">
        <v>25</v>
      </c>
      <c r="E552" t="s">
        <v>22</v>
      </c>
      <c r="F552" t="s">
        <v>23</v>
      </c>
      <c r="G552">
        <v>31</v>
      </c>
      <c r="H552">
        <v>282.3</v>
      </c>
      <c r="I552">
        <v>70</v>
      </c>
      <c r="J552">
        <v>47.99</v>
      </c>
      <c r="K552">
        <v>152</v>
      </c>
      <c r="L552">
        <v>89</v>
      </c>
      <c r="M552">
        <v>12.92</v>
      </c>
      <c r="N552">
        <v>225.5</v>
      </c>
      <c r="O552">
        <v>93</v>
      </c>
      <c r="P552">
        <v>10.15</v>
      </c>
      <c r="Q552">
        <v>12</v>
      </c>
      <c r="R552">
        <v>4</v>
      </c>
      <c r="S552">
        <v>3.24</v>
      </c>
      <c r="T552">
        <v>1</v>
      </c>
      <c r="U552" t="s">
        <v>22</v>
      </c>
      <c r="V552">
        <f>IF(tbl_Customers[[#This Row],[churn]] = "yes", 1, 0)</f>
        <v>0</v>
      </c>
      <c r="W552" t="str">
        <f>IF(tbl_Customers[[#This Row],[number_customer_service_calls]] &lt;= 1, "0-1 Calls", IF(tbl_Customers[[#This Row],[number_customer_service_calls]] &lt;= 3, "2-3 Calls", IF(tbl_Customers[[#This Row],[number_customer_service_calls]] &lt;=5, "4-5 Calls", "6+ Calls")))</f>
        <v>0-1 Calls</v>
      </c>
      <c r="X552" t="str">
        <f>IF(tbl_Customers[[#This Row],[account_length]] &lt;= 50, "0-50", IF(tbl_Customers[[#This Row],[account_length]] &lt;=100, "51-100", IF(tbl_Customers[[#This Row],[account_length]] &lt;= 150, "101-150", "151+")))</f>
        <v>51-100</v>
      </c>
      <c r="Y552" t="str">
        <f>IF(tbl_Customers[[#This Row],[total_intl_charge]] &lt;= 3, "Low Charges", "High Charges")</f>
        <v>High Charges</v>
      </c>
      <c r="Z552" t="str">
        <f>IF(tbl_Customers[[#This Row],[total_eve_calls]]&lt;=80,"Low Calls",
IF(tbl_Customers[[#This Row],[total_eve_calls]]&lt;=120,"Medium Calls","High Calls"))</f>
        <v>Medium Calls</v>
      </c>
      <c r="AA552" t="str">
        <f>IF(tbl_Customers[[#This Row],[total_eve_charge]]&lt;=15,"Low Charges",
IF(tbl_Customers[[#This Row],[total_eve_charge]]&lt;=20,"Medium Charges","High Charges"))</f>
        <v>Low Charges</v>
      </c>
      <c r="AB5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52" t="str">
        <f>IF(tbl_Customers[[#This Row],[number_vmail_messages]] = 0, "No Usage", IF(tbl_Customers[[#This Row],[number_vmail_messages]] &lt;= 20, "Low Usage", IF(tbl_Customers[[#This Row],[number_vmail_messages]] &lt;= 40, "Medium Usgae", "High Usage")))</f>
        <v>Medium Usgae</v>
      </c>
      <c r="AD552" t="str">
        <f>IF(tbl_Customers[[#This Row],[total_day_minutes]]&lt;=150,"Low Usage", IF(tbl_Customers[[#This Row],[total_day_minutes]]&lt;=200,"Medium Usage", IF(tbl_Customers[[#This Row],[total_day_minutes]]&lt;=250,"High Usage","Very High Usage")))</f>
        <v>Very High Usage</v>
      </c>
      <c r="AE552" t="str">
        <f>IF(tbl_Customers[[#This Row],[total_intl_calls]]&lt;=5,"Low Calls", IF(tbl_Customers[[#This Row],[total_intl_calls]]&lt;=10, "Medium Calls", "High Calls"))</f>
        <v>Low Calls</v>
      </c>
      <c r="AF5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552" s="36" t="str">
        <f>IF(tbl_Customers[[#This Row],[Churn_Risk_Score]]&gt;=10,"High Risk", IF(tbl_Customers[[#This Row],[Churn_Risk_Score]]&gt;=5,"Medium Risk","Low Risk"))</f>
        <v>Medium Risk</v>
      </c>
    </row>
    <row r="553" spans="1:33" x14ac:dyDescent="0.35">
      <c r="A553">
        <v>552</v>
      </c>
      <c r="B553" t="s">
        <v>64</v>
      </c>
      <c r="C553">
        <v>152</v>
      </c>
      <c r="D553" t="s">
        <v>21</v>
      </c>
      <c r="E553" t="s">
        <v>22</v>
      </c>
      <c r="F553" t="s">
        <v>22</v>
      </c>
      <c r="G553">
        <v>0</v>
      </c>
      <c r="H553">
        <v>197.1</v>
      </c>
      <c r="I553">
        <v>126</v>
      </c>
      <c r="J553">
        <v>33.51</v>
      </c>
      <c r="K553">
        <v>130.1</v>
      </c>
      <c r="L553">
        <v>76</v>
      </c>
      <c r="M553">
        <v>11.06</v>
      </c>
      <c r="N553">
        <v>78.099999999999994</v>
      </c>
      <c r="O553">
        <v>100</v>
      </c>
      <c r="P553">
        <v>3.51</v>
      </c>
      <c r="Q553">
        <v>7.4</v>
      </c>
      <c r="R553">
        <v>4</v>
      </c>
      <c r="S553">
        <v>2</v>
      </c>
      <c r="T553">
        <v>3</v>
      </c>
      <c r="U553" t="s">
        <v>22</v>
      </c>
      <c r="V553">
        <f>IF(tbl_Customers[[#This Row],[churn]] = "yes", 1, 0)</f>
        <v>0</v>
      </c>
      <c r="W553" t="str">
        <f>IF(tbl_Customers[[#This Row],[number_customer_service_calls]] &lt;= 1, "0-1 Calls", IF(tbl_Customers[[#This Row],[number_customer_service_calls]] &lt;= 3, "2-3 Calls", IF(tbl_Customers[[#This Row],[number_customer_service_calls]] &lt;=5, "4-5 Calls", "6+ Calls")))</f>
        <v>2-3 Calls</v>
      </c>
      <c r="X553" t="str">
        <f>IF(tbl_Customers[[#This Row],[account_length]] &lt;= 50, "0-50", IF(tbl_Customers[[#This Row],[account_length]] &lt;=100, "51-100", IF(tbl_Customers[[#This Row],[account_length]] &lt;= 150, "101-150", "151+")))</f>
        <v>151+</v>
      </c>
      <c r="Y553" t="str">
        <f>IF(tbl_Customers[[#This Row],[total_intl_charge]] &lt;= 3, "Low Charges", "High Charges")</f>
        <v>Low Charges</v>
      </c>
      <c r="Z553" t="str">
        <f>IF(tbl_Customers[[#This Row],[total_eve_calls]]&lt;=80,"Low Calls",
IF(tbl_Customers[[#This Row],[total_eve_calls]]&lt;=120,"Medium Calls","High Calls"))</f>
        <v>Low Calls</v>
      </c>
      <c r="AA553" t="str">
        <f>IF(tbl_Customers[[#This Row],[total_eve_charge]]&lt;=15,"Low Charges",
IF(tbl_Customers[[#This Row],[total_eve_charge]]&lt;=20,"Medium Charges","High Charges"))</f>
        <v>Low Charges</v>
      </c>
      <c r="AB5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53" t="str">
        <f>IF(tbl_Customers[[#This Row],[number_vmail_messages]] = 0, "No Usage", IF(tbl_Customers[[#This Row],[number_vmail_messages]] &lt;= 20, "Low Usage", IF(tbl_Customers[[#This Row],[number_vmail_messages]] &lt;= 40, "Medium Usgae", "High Usage")))</f>
        <v>No Usage</v>
      </c>
      <c r="AD553" t="str">
        <f>IF(tbl_Customers[[#This Row],[total_day_minutes]]&lt;=150,"Low Usage", IF(tbl_Customers[[#This Row],[total_day_minutes]]&lt;=200,"Medium Usage", IF(tbl_Customers[[#This Row],[total_day_minutes]]&lt;=250,"High Usage","Very High Usage")))</f>
        <v>Medium Usage</v>
      </c>
      <c r="AE553" t="str">
        <f>IF(tbl_Customers[[#This Row],[total_intl_calls]]&lt;=5,"Low Calls", IF(tbl_Customers[[#This Row],[total_intl_calls]]&lt;=10, "Medium Calls", "High Calls"))</f>
        <v>Low Calls</v>
      </c>
      <c r="AF5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53" s="36" t="str">
        <f>IF(tbl_Customers[[#This Row],[Churn_Risk_Score]]&gt;=10,"High Risk", IF(tbl_Customers[[#This Row],[Churn_Risk_Score]]&gt;=5,"Medium Risk","Low Risk"))</f>
        <v>Low Risk</v>
      </c>
    </row>
    <row r="554" spans="1:33" x14ac:dyDescent="0.35">
      <c r="A554">
        <v>553</v>
      </c>
      <c r="B554" t="s">
        <v>75</v>
      </c>
      <c r="C554">
        <v>147</v>
      </c>
      <c r="D554" t="s">
        <v>25</v>
      </c>
      <c r="E554" t="s">
        <v>22</v>
      </c>
      <c r="F554" t="s">
        <v>22</v>
      </c>
      <c r="G554">
        <v>0</v>
      </c>
      <c r="H554">
        <v>205.3</v>
      </c>
      <c r="I554">
        <v>95</v>
      </c>
      <c r="J554">
        <v>34.9</v>
      </c>
      <c r="K554">
        <v>166.7</v>
      </c>
      <c r="L554">
        <v>128</v>
      </c>
      <c r="M554">
        <v>14.17</v>
      </c>
      <c r="N554">
        <v>240.6</v>
      </c>
      <c r="O554">
        <v>84</v>
      </c>
      <c r="P554">
        <v>10.83</v>
      </c>
      <c r="Q554">
        <v>7.8</v>
      </c>
      <c r="R554">
        <v>4</v>
      </c>
      <c r="S554">
        <v>2.11</v>
      </c>
      <c r="T554">
        <v>1</v>
      </c>
      <c r="U554" t="s">
        <v>22</v>
      </c>
      <c r="V554">
        <f>IF(tbl_Customers[[#This Row],[churn]] = "yes", 1, 0)</f>
        <v>0</v>
      </c>
      <c r="W554" t="str">
        <f>IF(tbl_Customers[[#This Row],[number_customer_service_calls]] &lt;= 1, "0-1 Calls", IF(tbl_Customers[[#This Row],[number_customer_service_calls]] &lt;= 3, "2-3 Calls", IF(tbl_Customers[[#This Row],[number_customer_service_calls]] &lt;=5, "4-5 Calls", "6+ Calls")))</f>
        <v>0-1 Calls</v>
      </c>
      <c r="X554" t="str">
        <f>IF(tbl_Customers[[#This Row],[account_length]] &lt;= 50, "0-50", IF(tbl_Customers[[#This Row],[account_length]] &lt;=100, "51-100", IF(tbl_Customers[[#This Row],[account_length]] &lt;= 150, "101-150", "151+")))</f>
        <v>101-150</v>
      </c>
      <c r="Y554" t="str">
        <f>IF(tbl_Customers[[#This Row],[total_intl_charge]] &lt;= 3, "Low Charges", "High Charges")</f>
        <v>Low Charges</v>
      </c>
      <c r="Z554" t="str">
        <f>IF(tbl_Customers[[#This Row],[total_eve_calls]]&lt;=80,"Low Calls",
IF(tbl_Customers[[#This Row],[total_eve_calls]]&lt;=120,"Medium Calls","High Calls"))</f>
        <v>High Calls</v>
      </c>
      <c r="AA554" t="str">
        <f>IF(tbl_Customers[[#This Row],[total_eve_charge]]&lt;=15,"Low Charges",
IF(tbl_Customers[[#This Row],[total_eve_charge]]&lt;=20,"Medium Charges","High Charges"))</f>
        <v>Low Charges</v>
      </c>
      <c r="AB5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54" t="str">
        <f>IF(tbl_Customers[[#This Row],[number_vmail_messages]] = 0, "No Usage", IF(tbl_Customers[[#This Row],[number_vmail_messages]] &lt;= 20, "Low Usage", IF(tbl_Customers[[#This Row],[number_vmail_messages]] &lt;= 40, "Medium Usgae", "High Usage")))</f>
        <v>No Usage</v>
      </c>
      <c r="AD554" t="str">
        <f>IF(tbl_Customers[[#This Row],[total_day_minutes]]&lt;=150,"Low Usage", IF(tbl_Customers[[#This Row],[total_day_minutes]]&lt;=200,"Medium Usage", IF(tbl_Customers[[#This Row],[total_day_minutes]]&lt;=250,"High Usage","Very High Usage")))</f>
        <v>High Usage</v>
      </c>
      <c r="AE554" t="str">
        <f>IF(tbl_Customers[[#This Row],[total_intl_calls]]&lt;=5,"Low Calls", IF(tbl_Customers[[#This Row],[total_intl_calls]]&lt;=10, "Medium Calls", "High Calls"))</f>
        <v>Low Calls</v>
      </c>
      <c r="AF5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54" s="36" t="str">
        <f>IF(tbl_Customers[[#This Row],[Churn_Risk_Score]]&gt;=10,"High Risk", IF(tbl_Customers[[#This Row],[Churn_Risk_Score]]&gt;=5,"Medium Risk","Low Risk"))</f>
        <v>Low Risk</v>
      </c>
    </row>
    <row r="555" spans="1:33" x14ac:dyDescent="0.35">
      <c r="A555">
        <v>554</v>
      </c>
      <c r="B555" t="s">
        <v>48</v>
      </c>
      <c r="C555">
        <v>112</v>
      </c>
      <c r="D555" t="s">
        <v>21</v>
      </c>
      <c r="E555" t="s">
        <v>22</v>
      </c>
      <c r="F555" t="s">
        <v>23</v>
      </c>
      <c r="G555">
        <v>22</v>
      </c>
      <c r="H555">
        <v>181.8</v>
      </c>
      <c r="I555">
        <v>110</v>
      </c>
      <c r="J555">
        <v>30.91</v>
      </c>
      <c r="K555">
        <v>228.1</v>
      </c>
      <c r="L555">
        <v>123</v>
      </c>
      <c r="M555">
        <v>19.39</v>
      </c>
      <c r="N555">
        <v>262.7</v>
      </c>
      <c r="O555">
        <v>141</v>
      </c>
      <c r="P555">
        <v>11.82</v>
      </c>
      <c r="Q555">
        <v>9.1999999999999993</v>
      </c>
      <c r="R555">
        <v>4</v>
      </c>
      <c r="S555">
        <v>2.48</v>
      </c>
      <c r="T555">
        <v>2</v>
      </c>
      <c r="U555" t="s">
        <v>22</v>
      </c>
      <c r="V555">
        <f>IF(tbl_Customers[[#This Row],[churn]] = "yes", 1, 0)</f>
        <v>0</v>
      </c>
      <c r="W555" t="str">
        <f>IF(tbl_Customers[[#This Row],[number_customer_service_calls]] &lt;= 1, "0-1 Calls", IF(tbl_Customers[[#This Row],[number_customer_service_calls]] &lt;= 3, "2-3 Calls", IF(tbl_Customers[[#This Row],[number_customer_service_calls]] &lt;=5, "4-5 Calls", "6+ Calls")))</f>
        <v>2-3 Calls</v>
      </c>
      <c r="X555" t="str">
        <f>IF(tbl_Customers[[#This Row],[account_length]] &lt;= 50, "0-50", IF(tbl_Customers[[#This Row],[account_length]] &lt;=100, "51-100", IF(tbl_Customers[[#This Row],[account_length]] &lt;= 150, "101-150", "151+")))</f>
        <v>101-150</v>
      </c>
      <c r="Y555" t="str">
        <f>IF(tbl_Customers[[#This Row],[total_intl_charge]] &lt;= 3, "Low Charges", "High Charges")</f>
        <v>Low Charges</v>
      </c>
      <c r="Z555" t="str">
        <f>IF(tbl_Customers[[#This Row],[total_eve_calls]]&lt;=80,"Low Calls",
IF(tbl_Customers[[#This Row],[total_eve_calls]]&lt;=120,"Medium Calls","High Calls"))</f>
        <v>High Calls</v>
      </c>
      <c r="AA555" t="str">
        <f>IF(tbl_Customers[[#This Row],[total_eve_charge]]&lt;=15,"Low Charges",
IF(tbl_Customers[[#This Row],[total_eve_charge]]&lt;=20,"Medium Charges","High Charges"))</f>
        <v>Medium Charges</v>
      </c>
      <c r="AB5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55" t="str">
        <f>IF(tbl_Customers[[#This Row],[number_vmail_messages]] = 0, "No Usage", IF(tbl_Customers[[#This Row],[number_vmail_messages]] &lt;= 20, "Low Usage", IF(tbl_Customers[[#This Row],[number_vmail_messages]] &lt;= 40, "Medium Usgae", "High Usage")))</f>
        <v>Medium Usgae</v>
      </c>
      <c r="AD555" t="str">
        <f>IF(tbl_Customers[[#This Row],[total_day_minutes]]&lt;=150,"Low Usage", IF(tbl_Customers[[#This Row],[total_day_minutes]]&lt;=200,"Medium Usage", IF(tbl_Customers[[#This Row],[total_day_minutes]]&lt;=250,"High Usage","Very High Usage")))</f>
        <v>Medium Usage</v>
      </c>
      <c r="AE555" t="str">
        <f>IF(tbl_Customers[[#This Row],[total_intl_calls]]&lt;=5,"Low Calls", IF(tbl_Customers[[#This Row],[total_intl_calls]]&lt;=10, "Medium Calls", "High Calls"))</f>
        <v>Low Calls</v>
      </c>
      <c r="AF5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55" s="36" t="str">
        <f>IF(tbl_Customers[[#This Row],[Churn_Risk_Score]]&gt;=10,"High Risk", IF(tbl_Customers[[#This Row],[Churn_Risk_Score]]&gt;=5,"Medium Risk","Low Risk"))</f>
        <v>Low Risk</v>
      </c>
    </row>
    <row r="556" spans="1:33" x14ac:dyDescent="0.35">
      <c r="A556">
        <v>555</v>
      </c>
      <c r="B556" t="s">
        <v>52</v>
      </c>
      <c r="C556">
        <v>120</v>
      </c>
      <c r="D556" t="s">
        <v>21</v>
      </c>
      <c r="E556" t="s">
        <v>22</v>
      </c>
      <c r="F556" t="s">
        <v>22</v>
      </c>
      <c r="G556">
        <v>0</v>
      </c>
      <c r="H556">
        <v>252</v>
      </c>
      <c r="I556">
        <v>120</v>
      </c>
      <c r="J556">
        <v>42.84</v>
      </c>
      <c r="K556">
        <v>150.19999999999999</v>
      </c>
      <c r="L556">
        <v>106</v>
      </c>
      <c r="M556">
        <v>12.77</v>
      </c>
      <c r="N556">
        <v>151.80000000000001</v>
      </c>
      <c r="O556">
        <v>96</v>
      </c>
      <c r="P556">
        <v>6.83</v>
      </c>
      <c r="Q556">
        <v>9.6</v>
      </c>
      <c r="R556">
        <v>1</v>
      </c>
      <c r="S556">
        <v>2.59</v>
      </c>
      <c r="T556">
        <v>2</v>
      </c>
      <c r="U556" t="s">
        <v>22</v>
      </c>
      <c r="V556">
        <f>IF(tbl_Customers[[#This Row],[churn]] = "yes", 1, 0)</f>
        <v>0</v>
      </c>
      <c r="W556" t="str">
        <f>IF(tbl_Customers[[#This Row],[number_customer_service_calls]] &lt;= 1, "0-1 Calls", IF(tbl_Customers[[#This Row],[number_customer_service_calls]] &lt;= 3, "2-3 Calls", IF(tbl_Customers[[#This Row],[number_customer_service_calls]] &lt;=5, "4-5 Calls", "6+ Calls")))</f>
        <v>2-3 Calls</v>
      </c>
      <c r="X556" t="str">
        <f>IF(tbl_Customers[[#This Row],[account_length]] &lt;= 50, "0-50", IF(tbl_Customers[[#This Row],[account_length]] &lt;=100, "51-100", IF(tbl_Customers[[#This Row],[account_length]] &lt;= 150, "101-150", "151+")))</f>
        <v>101-150</v>
      </c>
      <c r="Y556" t="str">
        <f>IF(tbl_Customers[[#This Row],[total_intl_charge]] &lt;= 3, "Low Charges", "High Charges")</f>
        <v>Low Charges</v>
      </c>
      <c r="Z556" t="str">
        <f>IF(tbl_Customers[[#This Row],[total_eve_calls]]&lt;=80,"Low Calls",
IF(tbl_Customers[[#This Row],[total_eve_calls]]&lt;=120,"Medium Calls","High Calls"))</f>
        <v>Medium Calls</v>
      </c>
      <c r="AA556" t="str">
        <f>IF(tbl_Customers[[#This Row],[total_eve_charge]]&lt;=15,"Low Charges",
IF(tbl_Customers[[#This Row],[total_eve_charge]]&lt;=20,"Medium Charges","High Charges"))</f>
        <v>Low Charges</v>
      </c>
      <c r="AB5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56" t="str">
        <f>IF(tbl_Customers[[#This Row],[number_vmail_messages]] = 0, "No Usage", IF(tbl_Customers[[#This Row],[number_vmail_messages]] &lt;= 20, "Low Usage", IF(tbl_Customers[[#This Row],[number_vmail_messages]] &lt;= 40, "Medium Usgae", "High Usage")))</f>
        <v>No Usage</v>
      </c>
      <c r="AD556" t="str">
        <f>IF(tbl_Customers[[#This Row],[total_day_minutes]]&lt;=150,"Low Usage", IF(tbl_Customers[[#This Row],[total_day_minutes]]&lt;=200,"Medium Usage", IF(tbl_Customers[[#This Row],[total_day_minutes]]&lt;=250,"High Usage","Very High Usage")))</f>
        <v>Very High Usage</v>
      </c>
      <c r="AE556" t="str">
        <f>IF(tbl_Customers[[#This Row],[total_intl_calls]]&lt;=5,"Low Calls", IF(tbl_Customers[[#This Row],[total_intl_calls]]&lt;=10, "Medium Calls", "High Calls"))</f>
        <v>Low Calls</v>
      </c>
      <c r="AF5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56" s="36" t="str">
        <f>IF(tbl_Customers[[#This Row],[Churn_Risk_Score]]&gt;=10,"High Risk", IF(tbl_Customers[[#This Row],[Churn_Risk_Score]]&gt;=5,"Medium Risk","Low Risk"))</f>
        <v>Medium Risk</v>
      </c>
    </row>
    <row r="557" spans="1:33" x14ac:dyDescent="0.35">
      <c r="A557">
        <v>556</v>
      </c>
      <c r="B557" t="s">
        <v>44</v>
      </c>
      <c r="C557">
        <v>171</v>
      </c>
      <c r="D557" t="s">
        <v>21</v>
      </c>
      <c r="E557" t="s">
        <v>22</v>
      </c>
      <c r="F557" t="s">
        <v>22</v>
      </c>
      <c r="G557">
        <v>0</v>
      </c>
      <c r="H557">
        <v>231.2</v>
      </c>
      <c r="I557">
        <v>135</v>
      </c>
      <c r="J557">
        <v>39.299999999999997</v>
      </c>
      <c r="K557">
        <v>188.7</v>
      </c>
      <c r="L557">
        <v>74</v>
      </c>
      <c r="M557">
        <v>16.04</v>
      </c>
      <c r="N557">
        <v>206.9</v>
      </c>
      <c r="O557">
        <v>124</v>
      </c>
      <c r="P557">
        <v>9.31</v>
      </c>
      <c r="Q557">
        <v>12.3</v>
      </c>
      <c r="R557">
        <v>1</v>
      </c>
      <c r="S557">
        <v>3.32</v>
      </c>
      <c r="T557">
        <v>1</v>
      </c>
      <c r="U557" t="s">
        <v>22</v>
      </c>
      <c r="V557">
        <f>IF(tbl_Customers[[#This Row],[churn]] = "yes", 1, 0)</f>
        <v>0</v>
      </c>
      <c r="W557" t="str">
        <f>IF(tbl_Customers[[#This Row],[number_customer_service_calls]] &lt;= 1, "0-1 Calls", IF(tbl_Customers[[#This Row],[number_customer_service_calls]] &lt;= 3, "2-3 Calls", IF(tbl_Customers[[#This Row],[number_customer_service_calls]] &lt;=5, "4-5 Calls", "6+ Calls")))</f>
        <v>0-1 Calls</v>
      </c>
      <c r="X557" t="str">
        <f>IF(tbl_Customers[[#This Row],[account_length]] &lt;= 50, "0-50", IF(tbl_Customers[[#This Row],[account_length]] &lt;=100, "51-100", IF(tbl_Customers[[#This Row],[account_length]] &lt;= 150, "101-150", "151+")))</f>
        <v>151+</v>
      </c>
      <c r="Y557" t="str">
        <f>IF(tbl_Customers[[#This Row],[total_intl_charge]] &lt;= 3, "Low Charges", "High Charges")</f>
        <v>High Charges</v>
      </c>
      <c r="Z557" t="str">
        <f>IF(tbl_Customers[[#This Row],[total_eve_calls]]&lt;=80,"Low Calls",
IF(tbl_Customers[[#This Row],[total_eve_calls]]&lt;=120,"Medium Calls","High Calls"))</f>
        <v>Low Calls</v>
      </c>
      <c r="AA557" t="str">
        <f>IF(tbl_Customers[[#This Row],[total_eve_charge]]&lt;=15,"Low Charges",
IF(tbl_Customers[[#This Row],[total_eve_charge]]&lt;=20,"Medium Charges","High Charges"))</f>
        <v>Medium Charges</v>
      </c>
      <c r="AB5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57" t="str">
        <f>IF(tbl_Customers[[#This Row],[number_vmail_messages]] = 0, "No Usage", IF(tbl_Customers[[#This Row],[number_vmail_messages]] &lt;= 20, "Low Usage", IF(tbl_Customers[[#This Row],[number_vmail_messages]] &lt;= 40, "Medium Usgae", "High Usage")))</f>
        <v>No Usage</v>
      </c>
      <c r="AD557" t="str">
        <f>IF(tbl_Customers[[#This Row],[total_day_minutes]]&lt;=150,"Low Usage", IF(tbl_Customers[[#This Row],[total_day_minutes]]&lt;=200,"Medium Usage", IF(tbl_Customers[[#This Row],[total_day_minutes]]&lt;=250,"High Usage","Very High Usage")))</f>
        <v>High Usage</v>
      </c>
      <c r="AE557" t="str">
        <f>IF(tbl_Customers[[#This Row],[total_intl_calls]]&lt;=5,"Low Calls", IF(tbl_Customers[[#This Row],[total_intl_calls]]&lt;=10, "Medium Calls", "High Calls"))</f>
        <v>Low Calls</v>
      </c>
      <c r="AF5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57" s="36" t="str">
        <f>IF(tbl_Customers[[#This Row],[Churn_Risk_Score]]&gt;=10,"High Risk", IF(tbl_Customers[[#This Row],[Churn_Risk_Score]]&gt;=5,"Medium Risk","Low Risk"))</f>
        <v>Low Risk</v>
      </c>
    </row>
    <row r="558" spans="1:33" x14ac:dyDescent="0.35">
      <c r="A558">
        <v>557</v>
      </c>
      <c r="B558" t="s">
        <v>48</v>
      </c>
      <c r="C558">
        <v>101</v>
      </c>
      <c r="D558" t="s">
        <v>21</v>
      </c>
      <c r="E558" t="s">
        <v>22</v>
      </c>
      <c r="F558" t="s">
        <v>23</v>
      </c>
      <c r="G558">
        <v>33</v>
      </c>
      <c r="H558">
        <v>200.1</v>
      </c>
      <c r="I558">
        <v>108</v>
      </c>
      <c r="J558">
        <v>34.020000000000003</v>
      </c>
      <c r="K558">
        <v>188.9</v>
      </c>
      <c r="L558">
        <v>122</v>
      </c>
      <c r="M558">
        <v>16.059999999999999</v>
      </c>
      <c r="N558">
        <v>205.1</v>
      </c>
      <c r="O558">
        <v>90</v>
      </c>
      <c r="P558">
        <v>9.23</v>
      </c>
      <c r="Q558">
        <v>15.5</v>
      </c>
      <c r="R558">
        <v>4</v>
      </c>
      <c r="S558">
        <v>4.1900000000000004</v>
      </c>
      <c r="T558">
        <v>0</v>
      </c>
      <c r="U558" t="s">
        <v>22</v>
      </c>
      <c r="V558">
        <f>IF(tbl_Customers[[#This Row],[churn]] = "yes", 1, 0)</f>
        <v>0</v>
      </c>
      <c r="W558" t="str">
        <f>IF(tbl_Customers[[#This Row],[number_customer_service_calls]] &lt;= 1, "0-1 Calls", IF(tbl_Customers[[#This Row],[number_customer_service_calls]] &lt;= 3, "2-3 Calls", IF(tbl_Customers[[#This Row],[number_customer_service_calls]] &lt;=5, "4-5 Calls", "6+ Calls")))</f>
        <v>0-1 Calls</v>
      </c>
      <c r="X558" t="str">
        <f>IF(tbl_Customers[[#This Row],[account_length]] &lt;= 50, "0-50", IF(tbl_Customers[[#This Row],[account_length]] &lt;=100, "51-100", IF(tbl_Customers[[#This Row],[account_length]] &lt;= 150, "101-150", "151+")))</f>
        <v>101-150</v>
      </c>
      <c r="Y558" t="str">
        <f>IF(tbl_Customers[[#This Row],[total_intl_charge]] &lt;= 3, "Low Charges", "High Charges")</f>
        <v>High Charges</v>
      </c>
      <c r="Z558" t="str">
        <f>IF(tbl_Customers[[#This Row],[total_eve_calls]]&lt;=80,"Low Calls",
IF(tbl_Customers[[#This Row],[total_eve_calls]]&lt;=120,"Medium Calls","High Calls"))</f>
        <v>High Calls</v>
      </c>
      <c r="AA558" t="str">
        <f>IF(tbl_Customers[[#This Row],[total_eve_charge]]&lt;=15,"Low Charges",
IF(tbl_Customers[[#This Row],[total_eve_charge]]&lt;=20,"Medium Charges","High Charges"))</f>
        <v>Medium Charges</v>
      </c>
      <c r="AB5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58" t="str">
        <f>IF(tbl_Customers[[#This Row],[number_vmail_messages]] = 0, "No Usage", IF(tbl_Customers[[#This Row],[number_vmail_messages]] &lt;= 20, "Low Usage", IF(tbl_Customers[[#This Row],[number_vmail_messages]] &lt;= 40, "Medium Usgae", "High Usage")))</f>
        <v>Medium Usgae</v>
      </c>
      <c r="AD558" t="str">
        <f>IF(tbl_Customers[[#This Row],[total_day_minutes]]&lt;=150,"Low Usage", IF(tbl_Customers[[#This Row],[total_day_minutes]]&lt;=200,"Medium Usage", IF(tbl_Customers[[#This Row],[total_day_minutes]]&lt;=250,"High Usage","Very High Usage")))</f>
        <v>High Usage</v>
      </c>
      <c r="AE558" t="str">
        <f>IF(tbl_Customers[[#This Row],[total_intl_calls]]&lt;=5,"Low Calls", IF(tbl_Customers[[#This Row],[total_intl_calls]]&lt;=10, "Medium Calls", "High Calls"))</f>
        <v>Low Calls</v>
      </c>
      <c r="AF5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58" s="36" t="str">
        <f>IF(tbl_Customers[[#This Row],[Churn_Risk_Score]]&gt;=10,"High Risk", IF(tbl_Customers[[#This Row],[Churn_Risk_Score]]&gt;=5,"Medium Risk","Low Risk"))</f>
        <v>Low Risk</v>
      </c>
    </row>
    <row r="559" spans="1:33" x14ac:dyDescent="0.35">
      <c r="A559">
        <v>558</v>
      </c>
      <c r="B559" t="s">
        <v>31</v>
      </c>
      <c r="C559">
        <v>32</v>
      </c>
      <c r="D559" t="s">
        <v>25</v>
      </c>
      <c r="E559" t="s">
        <v>22</v>
      </c>
      <c r="F559" t="s">
        <v>23</v>
      </c>
      <c r="G559">
        <v>26</v>
      </c>
      <c r="H559">
        <v>266.7</v>
      </c>
      <c r="I559">
        <v>109</v>
      </c>
      <c r="J559">
        <v>45.34</v>
      </c>
      <c r="K559">
        <v>232.3</v>
      </c>
      <c r="L559">
        <v>107</v>
      </c>
      <c r="M559">
        <v>19.75</v>
      </c>
      <c r="N559">
        <v>212.8</v>
      </c>
      <c r="O559">
        <v>98</v>
      </c>
      <c r="P559">
        <v>9.58</v>
      </c>
      <c r="Q559">
        <v>16.3</v>
      </c>
      <c r="R559">
        <v>4</v>
      </c>
      <c r="S559">
        <v>4.4000000000000004</v>
      </c>
      <c r="T559">
        <v>1</v>
      </c>
      <c r="U559" t="s">
        <v>22</v>
      </c>
      <c r="V559">
        <f>IF(tbl_Customers[[#This Row],[churn]] = "yes", 1, 0)</f>
        <v>0</v>
      </c>
      <c r="W559" t="str">
        <f>IF(tbl_Customers[[#This Row],[number_customer_service_calls]] &lt;= 1, "0-1 Calls", IF(tbl_Customers[[#This Row],[number_customer_service_calls]] &lt;= 3, "2-3 Calls", IF(tbl_Customers[[#This Row],[number_customer_service_calls]] &lt;=5, "4-5 Calls", "6+ Calls")))</f>
        <v>0-1 Calls</v>
      </c>
      <c r="X559" t="str">
        <f>IF(tbl_Customers[[#This Row],[account_length]] &lt;= 50, "0-50", IF(tbl_Customers[[#This Row],[account_length]] &lt;=100, "51-100", IF(tbl_Customers[[#This Row],[account_length]] &lt;= 150, "101-150", "151+")))</f>
        <v>0-50</v>
      </c>
      <c r="Y559" t="str">
        <f>IF(tbl_Customers[[#This Row],[total_intl_charge]] &lt;= 3, "Low Charges", "High Charges")</f>
        <v>High Charges</v>
      </c>
      <c r="Z559" t="str">
        <f>IF(tbl_Customers[[#This Row],[total_eve_calls]]&lt;=80,"Low Calls",
IF(tbl_Customers[[#This Row],[total_eve_calls]]&lt;=120,"Medium Calls","High Calls"))</f>
        <v>Medium Calls</v>
      </c>
      <c r="AA559" t="str">
        <f>IF(tbl_Customers[[#This Row],[total_eve_charge]]&lt;=15,"Low Charges",
IF(tbl_Customers[[#This Row],[total_eve_charge]]&lt;=20,"Medium Charges","High Charges"))</f>
        <v>Medium Charges</v>
      </c>
      <c r="AB5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59" t="str">
        <f>IF(tbl_Customers[[#This Row],[number_vmail_messages]] = 0, "No Usage", IF(tbl_Customers[[#This Row],[number_vmail_messages]] &lt;= 20, "Low Usage", IF(tbl_Customers[[#This Row],[number_vmail_messages]] &lt;= 40, "Medium Usgae", "High Usage")))</f>
        <v>Medium Usgae</v>
      </c>
      <c r="AD559" t="str">
        <f>IF(tbl_Customers[[#This Row],[total_day_minutes]]&lt;=150,"Low Usage", IF(tbl_Customers[[#This Row],[total_day_minutes]]&lt;=200,"Medium Usage", IF(tbl_Customers[[#This Row],[total_day_minutes]]&lt;=250,"High Usage","Very High Usage")))</f>
        <v>Very High Usage</v>
      </c>
      <c r="AE559" t="str">
        <f>IF(tbl_Customers[[#This Row],[total_intl_calls]]&lt;=5,"Low Calls", IF(tbl_Customers[[#This Row],[total_intl_calls]]&lt;=10, "Medium Calls", "High Calls"))</f>
        <v>Low Calls</v>
      </c>
      <c r="AF5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559" s="36" t="str">
        <f>IF(tbl_Customers[[#This Row],[Churn_Risk_Score]]&gt;=10,"High Risk", IF(tbl_Customers[[#This Row],[Churn_Risk_Score]]&gt;=5,"Medium Risk","Low Risk"))</f>
        <v>Medium Risk</v>
      </c>
    </row>
    <row r="560" spans="1:33" x14ac:dyDescent="0.35">
      <c r="A560">
        <v>559</v>
      </c>
      <c r="B560" t="s">
        <v>72</v>
      </c>
      <c r="C560">
        <v>151</v>
      </c>
      <c r="D560" t="s">
        <v>25</v>
      </c>
      <c r="E560" t="s">
        <v>22</v>
      </c>
      <c r="F560" t="s">
        <v>22</v>
      </c>
      <c r="G560">
        <v>0</v>
      </c>
      <c r="H560">
        <v>175.3</v>
      </c>
      <c r="I560">
        <v>106</v>
      </c>
      <c r="J560">
        <v>29.8</v>
      </c>
      <c r="K560">
        <v>144.30000000000001</v>
      </c>
      <c r="L560">
        <v>87</v>
      </c>
      <c r="M560">
        <v>12.27</v>
      </c>
      <c r="N560">
        <v>160.19999999999999</v>
      </c>
      <c r="O560">
        <v>88</v>
      </c>
      <c r="P560">
        <v>7.21</v>
      </c>
      <c r="Q560">
        <v>11.8</v>
      </c>
      <c r="R560">
        <v>5</v>
      </c>
      <c r="S560">
        <v>3.19</v>
      </c>
      <c r="T560">
        <v>0</v>
      </c>
      <c r="U560" t="s">
        <v>22</v>
      </c>
      <c r="V560">
        <f>IF(tbl_Customers[[#This Row],[churn]] = "yes", 1, 0)</f>
        <v>0</v>
      </c>
      <c r="W560" t="str">
        <f>IF(tbl_Customers[[#This Row],[number_customer_service_calls]] &lt;= 1, "0-1 Calls", IF(tbl_Customers[[#This Row],[number_customer_service_calls]] &lt;= 3, "2-3 Calls", IF(tbl_Customers[[#This Row],[number_customer_service_calls]] &lt;=5, "4-5 Calls", "6+ Calls")))</f>
        <v>0-1 Calls</v>
      </c>
      <c r="X560" t="str">
        <f>IF(tbl_Customers[[#This Row],[account_length]] &lt;= 50, "0-50", IF(tbl_Customers[[#This Row],[account_length]] &lt;=100, "51-100", IF(tbl_Customers[[#This Row],[account_length]] &lt;= 150, "101-150", "151+")))</f>
        <v>151+</v>
      </c>
      <c r="Y560" t="str">
        <f>IF(tbl_Customers[[#This Row],[total_intl_charge]] &lt;= 3, "Low Charges", "High Charges")</f>
        <v>High Charges</v>
      </c>
      <c r="Z560" t="str">
        <f>IF(tbl_Customers[[#This Row],[total_eve_calls]]&lt;=80,"Low Calls",
IF(tbl_Customers[[#This Row],[total_eve_calls]]&lt;=120,"Medium Calls","High Calls"))</f>
        <v>Medium Calls</v>
      </c>
      <c r="AA560" t="str">
        <f>IF(tbl_Customers[[#This Row],[total_eve_charge]]&lt;=15,"Low Charges",
IF(tbl_Customers[[#This Row],[total_eve_charge]]&lt;=20,"Medium Charges","High Charges"))</f>
        <v>Low Charges</v>
      </c>
      <c r="AB5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60" t="str">
        <f>IF(tbl_Customers[[#This Row],[number_vmail_messages]] = 0, "No Usage", IF(tbl_Customers[[#This Row],[number_vmail_messages]] &lt;= 20, "Low Usage", IF(tbl_Customers[[#This Row],[number_vmail_messages]] &lt;= 40, "Medium Usgae", "High Usage")))</f>
        <v>No Usage</v>
      </c>
      <c r="AD560" t="str">
        <f>IF(tbl_Customers[[#This Row],[total_day_minutes]]&lt;=150,"Low Usage", IF(tbl_Customers[[#This Row],[total_day_minutes]]&lt;=200,"Medium Usage", IF(tbl_Customers[[#This Row],[total_day_minutes]]&lt;=250,"High Usage","Very High Usage")))</f>
        <v>Medium Usage</v>
      </c>
      <c r="AE560" t="str">
        <f>IF(tbl_Customers[[#This Row],[total_intl_calls]]&lt;=5,"Low Calls", IF(tbl_Customers[[#This Row],[total_intl_calls]]&lt;=10, "Medium Calls", "High Calls"))</f>
        <v>Low Calls</v>
      </c>
      <c r="AF5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60" s="36" t="str">
        <f>IF(tbl_Customers[[#This Row],[Churn_Risk_Score]]&gt;=10,"High Risk", IF(tbl_Customers[[#This Row],[Churn_Risk_Score]]&gt;=5,"Medium Risk","Low Risk"))</f>
        <v>Low Risk</v>
      </c>
    </row>
    <row r="561" spans="1:33" x14ac:dyDescent="0.35">
      <c r="A561">
        <v>560</v>
      </c>
      <c r="B561" t="s">
        <v>41</v>
      </c>
      <c r="C561">
        <v>60</v>
      </c>
      <c r="D561" t="s">
        <v>25</v>
      </c>
      <c r="E561" t="s">
        <v>22</v>
      </c>
      <c r="F561" t="s">
        <v>22</v>
      </c>
      <c r="G561">
        <v>0</v>
      </c>
      <c r="H561">
        <v>125.1</v>
      </c>
      <c r="I561">
        <v>99</v>
      </c>
      <c r="J561">
        <v>21.27</v>
      </c>
      <c r="K561">
        <v>248.8</v>
      </c>
      <c r="L561">
        <v>62</v>
      </c>
      <c r="M561">
        <v>21.15</v>
      </c>
      <c r="N561">
        <v>211.3</v>
      </c>
      <c r="O561">
        <v>79</v>
      </c>
      <c r="P561">
        <v>9.51</v>
      </c>
      <c r="Q561">
        <v>11.2</v>
      </c>
      <c r="R561">
        <v>3</v>
      </c>
      <c r="S561">
        <v>3.02</v>
      </c>
      <c r="T561">
        <v>3</v>
      </c>
      <c r="U561" t="s">
        <v>22</v>
      </c>
      <c r="V561">
        <f>IF(tbl_Customers[[#This Row],[churn]] = "yes", 1, 0)</f>
        <v>0</v>
      </c>
      <c r="W561" t="str">
        <f>IF(tbl_Customers[[#This Row],[number_customer_service_calls]] &lt;= 1, "0-1 Calls", IF(tbl_Customers[[#This Row],[number_customer_service_calls]] &lt;= 3, "2-3 Calls", IF(tbl_Customers[[#This Row],[number_customer_service_calls]] &lt;=5, "4-5 Calls", "6+ Calls")))</f>
        <v>2-3 Calls</v>
      </c>
      <c r="X561" t="str">
        <f>IF(tbl_Customers[[#This Row],[account_length]] &lt;= 50, "0-50", IF(tbl_Customers[[#This Row],[account_length]] &lt;=100, "51-100", IF(tbl_Customers[[#This Row],[account_length]] &lt;= 150, "101-150", "151+")))</f>
        <v>51-100</v>
      </c>
      <c r="Y561" t="str">
        <f>IF(tbl_Customers[[#This Row],[total_intl_charge]] &lt;= 3, "Low Charges", "High Charges")</f>
        <v>High Charges</v>
      </c>
      <c r="Z561" t="str">
        <f>IF(tbl_Customers[[#This Row],[total_eve_calls]]&lt;=80,"Low Calls",
IF(tbl_Customers[[#This Row],[total_eve_calls]]&lt;=120,"Medium Calls","High Calls"))</f>
        <v>Low Calls</v>
      </c>
      <c r="AA561" t="str">
        <f>IF(tbl_Customers[[#This Row],[total_eve_charge]]&lt;=15,"Low Charges",
IF(tbl_Customers[[#This Row],[total_eve_charge]]&lt;=20,"Medium Charges","High Charges"))</f>
        <v>High Charges</v>
      </c>
      <c r="AB5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61" t="str">
        <f>IF(tbl_Customers[[#This Row],[number_vmail_messages]] = 0, "No Usage", IF(tbl_Customers[[#This Row],[number_vmail_messages]] &lt;= 20, "Low Usage", IF(tbl_Customers[[#This Row],[number_vmail_messages]] &lt;= 40, "Medium Usgae", "High Usage")))</f>
        <v>No Usage</v>
      </c>
      <c r="AD561" t="str">
        <f>IF(tbl_Customers[[#This Row],[total_day_minutes]]&lt;=150,"Low Usage", IF(tbl_Customers[[#This Row],[total_day_minutes]]&lt;=200,"Medium Usage", IF(tbl_Customers[[#This Row],[total_day_minutes]]&lt;=250,"High Usage","Very High Usage")))</f>
        <v>Low Usage</v>
      </c>
      <c r="AE561" t="str">
        <f>IF(tbl_Customers[[#This Row],[total_intl_calls]]&lt;=5,"Low Calls", IF(tbl_Customers[[#This Row],[total_intl_calls]]&lt;=10, "Medium Calls", "High Calls"))</f>
        <v>Low Calls</v>
      </c>
      <c r="AF5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61" s="36" t="str">
        <f>IF(tbl_Customers[[#This Row],[Churn_Risk_Score]]&gt;=10,"High Risk", IF(tbl_Customers[[#This Row],[Churn_Risk_Score]]&gt;=5,"Medium Risk","Low Risk"))</f>
        <v>Low Risk</v>
      </c>
    </row>
    <row r="562" spans="1:33" x14ac:dyDescent="0.35">
      <c r="A562">
        <v>561</v>
      </c>
      <c r="B562" t="s">
        <v>54</v>
      </c>
      <c r="C562">
        <v>119</v>
      </c>
      <c r="D562" t="s">
        <v>21</v>
      </c>
      <c r="E562" t="s">
        <v>22</v>
      </c>
      <c r="F562" t="s">
        <v>22</v>
      </c>
      <c r="G562">
        <v>0</v>
      </c>
      <c r="H562">
        <v>176.8</v>
      </c>
      <c r="I562">
        <v>90</v>
      </c>
      <c r="J562">
        <v>30.06</v>
      </c>
      <c r="K562">
        <v>224.7</v>
      </c>
      <c r="L562">
        <v>81</v>
      </c>
      <c r="M562">
        <v>19.100000000000001</v>
      </c>
      <c r="N562">
        <v>204.6</v>
      </c>
      <c r="O562">
        <v>77</v>
      </c>
      <c r="P562">
        <v>9.2100000000000009</v>
      </c>
      <c r="Q562">
        <v>7.5</v>
      </c>
      <c r="R562">
        <v>15</v>
      </c>
      <c r="S562">
        <v>2.0299999999999998</v>
      </c>
      <c r="T562">
        <v>1</v>
      </c>
      <c r="U562" t="s">
        <v>22</v>
      </c>
      <c r="V562">
        <f>IF(tbl_Customers[[#This Row],[churn]] = "yes", 1, 0)</f>
        <v>0</v>
      </c>
      <c r="W562" t="str">
        <f>IF(tbl_Customers[[#This Row],[number_customer_service_calls]] &lt;= 1, "0-1 Calls", IF(tbl_Customers[[#This Row],[number_customer_service_calls]] &lt;= 3, "2-3 Calls", IF(tbl_Customers[[#This Row],[number_customer_service_calls]] &lt;=5, "4-5 Calls", "6+ Calls")))</f>
        <v>0-1 Calls</v>
      </c>
      <c r="X562" t="str">
        <f>IF(tbl_Customers[[#This Row],[account_length]] &lt;= 50, "0-50", IF(tbl_Customers[[#This Row],[account_length]] &lt;=100, "51-100", IF(tbl_Customers[[#This Row],[account_length]] &lt;= 150, "101-150", "151+")))</f>
        <v>101-150</v>
      </c>
      <c r="Y562" t="str">
        <f>IF(tbl_Customers[[#This Row],[total_intl_charge]] &lt;= 3, "Low Charges", "High Charges")</f>
        <v>Low Charges</v>
      </c>
      <c r="Z562" t="str">
        <f>IF(tbl_Customers[[#This Row],[total_eve_calls]]&lt;=80,"Low Calls",
IF(tbl_Customers[[#This Row],[total_eve_calls]]&lt;=120,"Medium Calls","High Calls"))</f>
        <v>Medium Calls</v>
      </c>
      <c r="AA562" t="str">
        <f>IF(tbl_Customers[[#This Row],[total_eve_charge]]&lt;=15,"Low Charges",
IF(tbl_Customers[[#This Row],[total_eve_charge]]&lt;=20,"Medium Charges","High Charges"))</f>
        <v>Medium Charges</v>
      </c>
      <c r="AB5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62" t="str">
        <f>IF(tbl_Customers[[#This Row],[number_vmail_messages]] = 0, "No Usage", IF(tbl_Customers[[#This Row],[number_vmail_messages]] &lt;= 20, "Low Usage", IF(tbl_Customers[[#This Row],[number_vmail_messages]] &lt;= 40, "Medium Usgae", "High Usage")))</f>
        <v>No Usage</v>
      </c>
      <c r="AD562" t="str">
        <f>IF(tbl_Customers[[#This Row],[total_day_minutes]]&lt;=150,"Low Usage", IF(tbl_Customers[[#This Row],[total_day_minutes]]&lt;=200,"Medium Usage", IF(tbl_Customers[[#This Row],[total_day_minutes]]&lt;=250,"High Usage","Very High Usage")))</f>
        <v>Medium Usage</v>
      </c>
      <c r="AE562" t="str">
        <f>IF(tbl_Customers[[#This Row],[total_intl_calls]]&lt;=5,"Low Calls", IF(tbl_Customers[[#This Row],[total_intl_calls]]&lt;=10, "Medium Calls", "High Calls"))</f>
        <v>High Calls</v>
      </c>
      <c r="AF5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62" s="36" t="str">
        <f>IF(tbl_Customers[[#This Row],[Churn_Risk_Score]]&gt;=10,"High Risk", IF(tbl_Customers[[#This Row],[Churn_Risk_Score]]&gt;=5,"Medium Risk","Low Risk"))</f>
        <v>Low Risk</v>
      </c>
    </row>
    <row r="563" spans="1:33" x14ac:dyDescent="0.35">
      <c r="A563">
        <v>562</v>
      </c>
      <c r="B563" t="s">
        <v>30</v>
      </c>
      <c r="C563">
        <v>43</v>
      </c>
      <c r="D563" t="s">
        <v>21</v>
      </c>
      <c r="E563" t="s">
        <v>22</v>
      </c>
      <c r="F563" t="s">
        <v>22</v>
      </c>
      <c r="G563">
        <v>0</v>
      </c>
      <c r="H563">
        <v>241.9</v>
      </c>
      <c r="I563">
        <v>101</v>
      </c>
      <c r="J563">
        <v>41.12</v>
      </c>
      <c r="K563">
        <v>129.4</v>
      </c>
      <c r="L563">
        <v>121</v>
      </c>
      <c r="M563">
        <v>11</v>
      </c>
      <c r="N563">
        <v>264.8</v>
      </c>
      <c r="O563">
        <v>104</v>
      </c>
      <c r="P563">
        <v>11.92</v>
      </c>
      <c r="Q563">
        <v>5.9</v>
      </c>
      <c r="R563">
        <v>3</v>
      </c>
      <c r="S563">
        <v>1.59</v>
      </c>
      <c r="T563">
        <v>1</v>
      </c>
      <c r="U563" t="s">
        <v>22</v>
      </c>
      <c r="V563">
        <f>IF(tbl_Customers[[#This Row],[churn]] = "yes", 1, 0)</f>
        <v>0</v>
      </c>
      <c r="W563" t="str">
        <f>IF(tbl_Customers[[#This Row],[number_customer_service_calls]] &lt;= 1, "0-1 Calls", IF(tbl_Customers[[#This Row],[number_customer_service_calls]] &lt;= 3, "2-3 Calls", IF(tbl_Customers[[#This Row],[number_customer_service_calls]] &lt;=5, "4-5 Calls", "6+ Calls")))</f>
        <v>0-1 Calls</v>
      </c>
      <c r="X563" t="str">
        <f>IF(tbl_Customers[[#This Row],[account_length]] &lt;= 50, "0-50", IF(tbl_Customers[[#This Row],[account_length]] &lt;=100, "51-100", IF(tbl_Customers[[#This Row],[account_length]] &lt;= 150, "101-150", "151+")))</f>
        <v>0-50</v>
      </c>
      <c r="Y563" t="str">
        <f>IF(tbl_Customers[[#This Row],[total_intl_charge]] &lt;= 3, "Low Charges", "High Charges")</f>
        <v>Low Charges</v>
      </c>
      <c r="Z563" t="str">
        <f>IF(tbl_Customers[[#This Row],[total_eve_calls]]&lt;=80,"Low Calls",
IF(tbl_Customers[[#This Row],[total_eve_calls]]&lt;=120,"Medium Calls","High Calls"))</f>
        <v>High Calls</v>
      </c>
      <c r="AA563" t="str">
        <f>IF(tbl_Customers[[#This Row],[total_eve_charge]]&lt;=15,"Low Charges",
IF(tbl_Customers[[#This Row],[total_eve_charge]]&lt;=20,"Medium Charges","High Charges"))</f>
        <v>Low Charges</v>
      </c>
      <c r="AB5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63" t="str">
        <f>IF(tbl_Customers[[#This Row],[number_vmail_messages]] = 0, "No Usage", IF(tbl_Customers[[#This Row],[number_vmail_messages]] &lt;= 20, "Low Usage", IF(tbl_Customers[[#This Row],[number_vmail_messages]] &lt;= 40, "Medium Usgae", "High Usage")))</f>
        <v>No Usage</v>
      </c>
      <c r="AD563" t="str">
        <f>IF(tbl_Customers[[#This Row],[total_day_minutes]]&lt;=150,"Low Usage", IF(tbl_Customers[[#This Row],[total_day_minutes]]&lt;=200,"Medium Usage", IF(tbl_Customers[[#This Row],[total_day_minutes]]&lt;=250,"High Usage","Very High Usage")))</f>
        <v>High Usage</v>
      </c>
      <c r="AE563" t="str">
        <f>IF(tbl_Customers[[#This Row],[total_intl_calls]]&lt;=5,"Low Calls", IF(tbl_Customers[[#This Row],[total_intl_calls]]&lt;=10, "Medium Calls", "High Calls"))</f>
        <v>Low Calls</v>
      </c>
      <c r="AF5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63" s="36" t="str">
        <f>IF(tbl_Customers[[#This Row],[Churn_Risk_Score]]&gt;=10,"High Risk", IF(tbl_Customers[[#This Row],[Churn_Risk_Score]]&gt;=5,"Medium Risk","Low Risk"))</f>
        <v>Low Risk</v>
      </c>
    </row>
    <row r="564" spans="1:33" x14ac:dyDescent="0.35">
      <c r="A564">
        <v>563</v>
      </c>
      <c r="B564" t="s">
        <v>32</v>
      </c>
      <c r="C564">
        <v>84</v>
      </c>
      <c r="D564" t="s">
        <v>25</v>
      </c>
      <c r="E564" t="s">
        <v>22</v>
      </c>
      <c r="F564" t="s">
        <v>22</v>
      </c>
      <c r="G564">
        <v>0</v>
      </c>
      <c r="H564">
        <v>217.1</v>
      </c>
      <c r="I564">
        <v>99</v>
      </c>
      <c r="J564">
        <v>36.909999999999997</v>
      </c>
      <c r="K564">
        <v>236</v>
      </c>
      <c r="L564">
        <v>68</v>
      </c>
      <c r="M564">
        <v>20.059999999999999</v>
      </c>
      <c r="N564">
        <v>118.3</v>
      </c>
      <c r="O564">
        <v>120</v>
      </c>
      <c r="P564">
        <v>5.32</v>
      </c>
      <c r="Q564">
        <v>9.4</v>
      </c>
      <c r="R564">
        <v>4</v>
      </c>
      <c r="S564">
        <v>2.54</v>
      </c>
      <c r="T564">
        <v>1</v>
      </c>
      <c r="U564" t="s">
        <v>22</v>
      </c>
      <c r="V564">
        <f>IF(tbl_Customers[[#This Row],[churn]] = "yes", 1, 0)</f>
        <v>0</v>
      </c>
      <c r="W564" t="str">
        <f>IF(tbl_Customers[[#This Row],[number_customer_service_calls]] &lt;= 1, "0-1 Calls", IF(tbl_Customers[[#This Row],[number_customer_service_calls]] &lt;= 3, "2-3 Calls", IF(tbl_Customers[[#This Row],[number_customer_service_calls]] &lt;=5, "4-5 Calls", "6+ Calls")))</f>
        <v>0-1 Calls</v>
      </c>
      <c r="X564" t="str">
        <f>IF(tbl_Customers[[#This Row],[account_length]] &lt;= 50, "0-50", IF(tbl_Customers[[#This Row],[account_length]] &lt;=100, "51-100", IF(tbl_Customers[[#This Row],[account_length]] &lt;= 150, "101-150", "151+")))</f>
        <v>51-100</v>
      </c>
      <c r="Y564" t="str">
        <f>IF(tbl_Customers[[#This Row],[total_intl_charge]] &lt;= 3, "Low Charges", "High Charges")</f>
        <v>Low Charges</v>
      </c>
      <c r="Z564" t="str">
        <f>IF(tbl_Customers[[#This Row],[total_eve_calls]]&lt;=80,"Low Calls",
IF(tbl_Customers[[#This Row],[total_eve_calls]]&lt;=120,"Medium Calls","High Calls"))</f>
        <v>Low Calls</v>
      </c>
      <c r="AA564" t="str">
        <f>IF(tbl_Customers[[#This Row],[total_eve_charge]]&lt;=15,"Low Charges",
IF(tbl_Customers[[#This Row],[total_eve_charge]]&lt;=20,"Medium Charges","High Charges"))</f>
        <v>High Charges</v>
      </c>
      <c r="AB5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64" t="str">
        <f>IF(tbl_Customers[[#This Row],[number_vmail_messages]] = 0, "No Usage", IF(tbl_Customers[[#This Row],[number_vmail_messages]] &lt;= 20, "Low Usage", IF(tbl_Customers[[#This Row],[number_vmail_messages]] &lt;= 40, "Medium Usgae", "High Usage")))</f>
        <v>No Usage</v>
      </c>
      <c r="AD564" t="str">
        <f>IF(tbl_Customers[[#This Row],[total_day_minutes]]&lt;=150,"Low Usage", IF(tbl_Customers[[#This Row],[total_day_minutes]]&lt;=200,"Medium Usage", IF(tbl_Customers[[#This Row],[total_day_minutes]]&lt;=250,"High Usage","Very High Usage")))</f>
        <v>High Usage</v>
      </c>
      <c r="AE564" t="str">
        <f>IF(tbl_Customers[[#This Row],[total_intl_calls]]&lt;=5,"Low Calls", IF(tbl_Customers[[#This Row],[total_intl_calls]]&lt;=10, "Medium Calls", "High Calls"))</f>
        <v>Low Calls</v>
      </c>
      <c r="AF5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64" s="36" t="str">
        <f>IF(tbl_Customers[[#This Row],[Churn_Risk_Score]]&gt;=10,"High Risk", IF(tbl_Customers[[#This Row],[Churn_Risk_Score]]&gt;=5,"Medium Risk","Low Risk"))</f>
        <v>Low Risk</v>
      </c>
    </row>
    <row r="565" spans="1:33" x14ac:dyDescent="0.35">
      <c r="A565">
        <v>564</v>
      </c>
      <c r="B565" t="s">
        <v>36</v>
      </c>
      <c r="C565">
        <v>65</v>
      </c>
      <c r="D565" t="s">
        <v>28</v>
      </c>
      <c r="E565" t="s">
        <v>22</v>
      </c>
      <c r="F565" t="s">
        <v>22</v>
      </c>
      <c r="G565">
        <v>0</v>
      </c>
      <c r="H565">
        <v>195.4</v>
      </c>
      <c r="I565">
        <v>110</v>
      </c>
      <c r="J565">
        <v>33.22</v>
      </c>
      <c r="K565">
        <v>181.2</v>
      </c>
      <c r="L565">
        <v>109</v>
      </c>
      <c r="M565">
        <v>15.4</v>
      </c>
      <c r="N565">
        <v>178.5</v>
      </c>
      <c r="O565">
        <v>105</v>
      </c>
      <c r="P565">
        <v>8.0299999999999994</v>
      </c>
      <c r="Q565">
        <v>8.9</v>
      </c>
      <c r="R565">
        <v>4</v>
      </c>
      <c r="S565">
        <v>2.4</v>
      </c>
      <c r="T565">
        <v>0</v>
      </c>
      <c r="U565" t="s">
        <v>22</v>
      </c>
      <c r="V565">
        <f>IF(tbl_Customers[[#This Row],[churn]] = "yes", 1, 0)</f>
        <v>0</v>
      </c>
      <c r="W565" t="str">
        <f>IF(tbl_Customers[[#This Row],[number_customer_service_calls]] &lt;= 1, "0-1 Calls", IF(tbl_Customers[[#This Row],[number_customer_service_calls]] &lt;= 3, "2-3 Calls", IF(tbl_Customers[[#This Row],[number_customer_service_calls]] &lt;=5, "4-5 Calls", "6+ Calls")))</f>
        <v>0-1 Calls</v>
      </c>
      <c r="X565" t="str">
        <f>IF(tbl_Customers[[#This Row],[account_length]] &lt;= 50, "0-50", IF(tbl_Customers[[#This Row],[account_length]] &lt;=100, "51-100", IF(tbl_Customers[[#This Row],[account_length]] &lt;= 150, "101-150", "151+")))</f>
        <v>51-100</v>
      </c>
      <c r="Y565" t="str">
        <f>IF(tbl_Customers[[#This Row],[total_intl_charge]] &lt;= 3, "Low Charges", "High Charges")</f>
        <v>Low Charges</v>
      </c>
      <c r="Z565" t="str">
        <f>IF(tbl_Customers[[#This Row],[total_eve_calls]]&lt;=80,"Low Calls",
IF(tbl_Customers[[#This Row],[total_eve_calls]]&lt;=120,"Medium Calls","High Calls"))</f>
        <v>Medium Calls</v>
      </c>
      <c r="AA565" t="str">
        <f>IF(tbl_Customers[[#This Row],[total_eve_charge]]&lt;=15,"Low Charges",
IF(tbl_Customers[[#This Row],[total_eve_charge]]&lt;=20,"Medium Charges","High Charges"))</f>
        <v>Medium Charges</v>
      </c>
      <c r="AB5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65" t="str">
        <f>IF(tbl_Customers[[#This Row],[number_vmail_messages]] = 0, "No Usage", IF(tbl_Customers[[#This Row],[number_vmail_messages]] &lt;= 20, "Low Usage", IF(tbl_Customers[[#This Row],[number_vmail_messages]] &lt;= 40, "Medium Usgae", "High Usage")))</f>
        <v>No Usage</v>
      </c>
      <c r="AD565" t="str">
        <f>IF(tbl_Customers[[#This Row],[total_day_minutes]]&lt;=150,"Low Usage", IF(tbl_Customers[[#This Row],[total_day_minutes]]&lt;=200,"Medium Usage", IF(tbl_Customers[[#This Row],[total_day_minutes]]&lt;=250,"High Usage","Very High Usage")))</f>
        <v>Medium Usage</v>
      </c>
      <c r="AE565" t="str">
        <f>IF(tbl_Customers[[#This Row],[total_intl_calls]]&lt;=5,"Low Calls", IF(tbl_Customers[[#This Row],[total_intl_calls]]&lt;=10, "Medium Calls", "High Calls"))</f>
        <v>Low Calls</v>
      </c>
      <c r="AF5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65" s="36" t="str">
        <f>IF(tbl_Customers[[#This Row],[Churn_Risk_Score]]&gt;=10,"High Risk", IF(tbl_Customers[[#This Row],[Churn_Risk_Score]]&gt;=5,"Medium Risk","Low Risk"))</f>
        <v>Low Risk</v>
      </c>
    </row>
    <row r="566" spans="1:33" x14ac:dyDescent="0.35">
      <c r="A566">
        <v>565</v>
      </c>
      <c r="B566" t="s">
        <v>39</v>
      </c>
      <c r="C566">
        <v>75</v>
      </c>
      <c r="D566" t="s">
        <v>21</v>
      </c>
      <c r="E566" t="s">
        <v>23</v>
      </c>
      <c r="F566" t="s">
        <v>22</v>
      </c>
      <c r="G566">
        <v>0</v>
      </c>
      <c r="H566">
        <v>222.4</v>
      </c>
      <c r="I566">
        <v>78</v>
      </c>
      <c r="J566">
        <v>37.81</v>
      </c>
      <c r="K566">
        <v>327</v>
      </c>
      <c r="L566">
        <v>111</v>
      </c>
      <c r="M566">
        <v>27.8</v>
      </c>
      <c r="N566">
        <v>208</v>
      </c>
      <c r="O566">
        <v>104</v>
      </c>
      <c r="P566">
        <v>9.36</v>
      </c>
      <c r="Q566">
        <v>8.6999999999999993</v>
      </c>
      <c r="R566">
        <v>9</v>
      </c>
      <c r="S566">
        <v>2.35</v>
      </c>
      <c r="T566">
        <v>1</v>
      </c>
      <c r="U566" t="s">
        <v>23</v>
      </c>
      <c r="V566">
        <f>IF(tbl_Customers[[#This Row],[churn]] = "yes", 1, 0)</f>
        <v>1</v>
      </c>
      <c r="W566" t="str">
        <f>IF(tbl_Customers[[#This Row],[number_customer_service_calls]] &lt;= 1, "0-1 Calls", IF(tbl_Customers[[#This Row],[number_customer_service_calls]] &lt;= 3, "2-3 Calls", IF(tbl_Customers[[#This Row],[number_customer_service_calls]] &lt;=5, "4-5 Calls", "6+ Calls")))</f>
        <v>0-1 Calls</v>
      </c>
      <c r="X566" t="str">
        <f>IF(tbl_Customers[[#This Row],[account_length]] &lt;= 50, "0-50", IF(tbl_Customers[[#This Row],[account_length]] &lt;=100, "51-100", IF(tbl_Customers[[#This Row],[account_length]] &lt;= 150, "101-150", "151+")))</f>
        <v>51-100</v>
      </c>
      <c r="Y566" t="str">
        <f>IF(tbl_Customers[[#This Row],[total_intl_charge]] &lt;= 3, "Low Charges", "High Charges")</f>
        <v>Low Charges</v>
      </c>
      <c r="Z566" t="str">
        <f>IF(tbl_Customers[[#This Row],[total_eve_calls]]&lt;=80,"Low Calls",
IF(tbl_Customers[[#This Row],[total_eve_calls]]&lt;=120,"Medium Calls","High Calls"))</f>
        <v>Medium Calls</v>
      </c>
      <c r="AA566" t="str">
        <f>IF(tbl_Customers[[#This Row],[total_eve_charge]]&lt;=15,"Low Charges",
IF(tbl_Customers[[#This Row],[total_eve_charge]]&lt;=20,"Medium Charges","High Charges"))</f>
        <v>High Charges</v>
      </c>
      <c r="AB5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66" t="str">
        <f>IF(tbl_Customers[[#This Row],[number_vmail_messages]] = 0, "No Usage", IF(tbl_Customers[[#This Row],[number_vmail_messages]] &lt;= 20, "Low Usage", IF(tbl_Customers[[#This Row],[number_vmail_messages]] &lt;= 40, "Medium Usgae", "High Usage")))</f>
        <v>No Usage</v>
      </c>
      <c r="AD566" t="str">
        <f>IF(tbl_Customers[[#This Row],[total_day_minutes]]&lt;=150,"Low Usage", IF(tbl_Customers[[#This Row],[total_day_minutes]]&lt;=200,"Medium Usage", IF(tbl_Customers[[#This Row],[total_day_minutes]]&lt;=250,"High Usage","Very High Usage")))</f>
        <v>High Usage</v>
      </c>
      <c r="AE566" t="str">
        <f>IF(tbl_Customers[[#This Row],[total_intl_calls]]&lt;=5,"Low Calls", IF(tbl_Customers[[#This Row],[total_intl_calls]]&lt;=10, "Medium Calls", "High Calls"))</f>
        <v>Medium Calls</v>
      </c>
      <c r="AF5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66" s="36" t="str">
        <f>IF(tbl_Customers[[#This Row],[Churn_Risk_Score]]&gt;=10,"High Risk", IF(tbl_Customers[[#This Row],[Churn_Risk_Score]]&gt;=5,"Medium Risk","Low Risk"))</f>
        <v>Low Risk</v>
      </c>
    </row>
    <row r="567" spans="1:33" x14ac:dyDescent="0.35">
      <c r="A567">
        <v>566</v>
      </c>
      <c r="B567" t="s">
        <v>70</v>
      </c>
      <c r="C567">
        <v>116</v>
      </c>
      <c r="D567" t="s">
        <v>28</v>
      </c>
      <c r="E567" t="s">
        <v>22</v>
      </c>
      <c r="F567" t="s">
        <v>22</v>
      </c>
      <c r="G567">
        <v>0</v>
      </c>
      <c r="H567">
        <v>189.5</v>
      </c>
      <c r="I567">
        <v>90</v>
      </c>
      <c r="J567">
        <v>32.22</v>
      </c>
      <c r="K567">
        <v>189.8</v>
      </c>
      <c r="L567">
        <v>118</v>
      </c>
      <c r="M567">
        <v>16.13</v>
      </c>
      <c r="N567">
        <v>205.8</v>
      </c>
      <c r="O567">
        <v>83</v>
      </c>
      <c r="P567">
        <v>9.26</v>
      </c>
      <c r="Q567">
        <v>13.1</v>
      </c>
      <c r="R567">
        <v>2</v>
      </c>
      <c r="S567">
        <v>3.54</v>
      </c>
      <c r="T567">
        <v>1</v>
      </c>
      <c r="U567" t="s">
        <v>22</v>
      </c>
      <c r="V567">
        <f>IF(tbl_Customers[[#This Row],[churn]] = "yes", 1, 0)</f>
        <v>0</v>
      </c>
      <c r="W567" t="str">
        <f>IF(tbl_Customers[[#This Row],[number_customer_service_calls]] &lt;= 1, "0-1 Calls", IF(tbl_Customers[[#This Row],[number_customer_service_calls]] &lt;= 3, "2-3 Calls", IF(tbl_Customers[[#This Row],[number_customer_service_calls]] &lt;=5, "4-5 Calls", "6+ Calls")))</f>
        <v>0-1 Calls</v>
      </c>
      <c r="X567" t="str">
        <f>IF(tbl_Customers[[#This Row],[account_length]] &lt;= 50, "0-50", IF(tbl_Customers[[#This Row],[account_length]] &lt;=100, "51-100", IF(tbl_Customers[[#This Row],[account_length]] &lt;= 150, "101-150", "151+")))</f>
        <v>101-150</v>
      </c>
      <c r="Y567" t="str">
        <f>IF(tbl_Customers[[#This Row],[total_intl_charge]] &lt;= 3, "Low Charges", "High Charges")</f>
        <v>High Charges</v>
      </c>
      <c r="Z567" t="str">
        <f>IF(tbl_Customers[[#This Row],[total_eve_calls]]&lt;=80,"Low Calls",
IF(tbl_Customers[[#This Row],[total_eve_calls]]&lt;=120,"Medium Calls","High Calls"))</f>
        <v>Medium Calls</v>
      </c>
      <c r="AA567" t="str">
        <f>IF(tbl_Customers[[#This Row],[total_eve_charge]]&lt;=15,"Low Charges",
IF(tbl_Customers[[#This Row],[total_eve_charge]]&lt;=20,"Medium Charges","High Charges"))</f>
        <v>Medium Charges</v>
      </c>
      <c r="AB5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67" t="str">
        <f>IF(tbl_Customers[[#This Row],[number_vmail_messages]] = 0, "No Usage", IF(tbl_Customers[[#This Row],[number_vmail_messages]] &lt;= 20, "Low Usage", IF(tbl_Customers[[#This Row],[number_vmail_messages]] &lt;= 40, "Medium Usgae", "High Usage")))</f>
        <v>No Usage</v>
      </c>
      <c r="AD567" t="str">
        <f>IF(tbl_Customers[[#This Row],[total_day_minutes]]&lt;=150,"Low Usage", IF(tbl_Customers[[#This Row],[total_day_minutes]]&lt;=200,"Medium Usage", IF(tbl_Customers[[#This Row],[total_day_minutes]]&lt;=250,"High Usage","Very High Usage")))</f>
        <v>Medium Usage</v>
      </c>
      <c r="AE567" t="str">
        <f>IF(tbl_Customers[[#This Row],[total_intl_calls]]&lt;=5,"Low Calls", IF(tbl_Customers[[#This Row],[total_intl_calls]]&lt;=10, "Medium Calls", "High Calls"))</f>
        <v>Low Calls</v>
      </c>
      <c r="AF5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67" s="36" t="str">
        <f>IF(tbl_Customers[[#This Row],[Churn_Risk_Score]]&gt;=10,"High Risk", IF(tbl_Customers[[#This Row],[Churn_Risk_Score]]&gt;=5,"Medium Risk","Low Risk"))</f>
        <v>Low Risk</v>
      </c>
    </row>
    <row r="568" spans="1:33" x14ac:dyDescent="0.35">
      <c r="A568">
        <v>567</v>
      </c>
      <c r="B568" t="s">
        <v>31</v>
      </c>
      <c r="C568">
        <v>107</v>
      </c>
      <c r="D568" t="s">
        <v>21</v>
      </c>
      <c r="E568" t="s">
        <v>22</v>
      </c>
      <c r="F568" t="s">
        <v>22</v>
      </c>
      <c r="G568">
        <v>0</v>
      </c>
      <c r="H568">
        <v>123.1</v>
      </c>
      <c r="I568">
        <v>100</v>
      </c>
      <c r="J568">
        <v>20.93</v>
      </c>
      <c r="K568">
        <v>158.4</v>
      </c>
      <c r="L568">
        <v>82</v>
      </c>
      <c r="M568">
        <v>13.46</v>
      </c>
      <c r="N568">
        <v>256.10000000000002</v>
      </c>
      <c r="O568">
        <v>82</v>
      </c>
      <c r="P568">
        <v>11.52</v>
      </c>
      <c r="Q568">
        <v>9.3000000000000007</v>
      </c>
      <c r="R568">
        <v>5</v>
      </c>
      <c r="S568">
        <v>2.5099999999999998</v>
      </c>
      <c r="T568">
        <v>0</v>
      </c>
      <c r="U568" t="s">
        <v>22</v>
      </c>
      <c r="V568">
        <f>IF(tbl_Customers[[#This Row],[churn]] = "yes", 1, 0)</f>
        <v>0</v>
      </c>
      <c r="W568" t="str">
        <f>IF(tbl_Customers[[#This Row],[number_customer_service_calls]] &lt;= 1, "0-1 Calls", IF(tbl_Customers[[#This Row],[number_customer_service_calls]] &lt;= 3, "2-3 Calls", IF(tbl_Customers[[#This Row],[number_customer_service_calls]] &lt;=5, "4-5 Calls", "6+ Calls")))</f>
        <v>0-1 Calls</v>
      </c>
      <c r="X568" t="str">
        <f>IF(tbl_Customers[[#This Row],[account_length]] &lt;= 50, "0-50", IF(tbl_Customers[[#This Row],[account_length]] &lt;=100, "51-100", IF(tbl_Customers[[#This Row],[account_length]] &lt;= 150, "101-150", "151+")))</f>
        <v>101-150</v>
      </c>
      <c r="Y568" t="str">
        <f>IF(tbl_Customers[[#This Row],[total_intl_charge]] &lt;= 3, "Low Charges", "High Charges")</f>
        <v>Low Charges</v>
      </c>
      <c r="Z568" t="str">
        <f>IF(tbl_Customers[[#This Row],[total_eve_calls]]&lt;=80,"Low Calls",
IF(tbl_Customers[[#This Row],[total_eve_calls]]&lt;=120,"Medium Calls","High Calls"))</f>
        <v>Medium Calls</v>
      </c>
      <c r="AA568" t="str">
        <f>IF(tbl_Customers[[#This Row],[total_eve_charge]]&lt;=15,"Low Charges",
IF(tbl_Customers[[#This Row],[total_eve_charge]]&lt;=20,"Medium Charges","High Charges"))</f>
        <v>Low Charges</v>
      </c>
      <c r="AB5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68" t="str">
        <f>IF(tbl_Customers[[#This Row],[number_vmail_messages]] = 0, "No Usage", IF(tbl_Customers[[#This Row],[number_vmail_messages]] &lt;= 20, "Low Usage", IF(tbl_Customers[[#This Row],[number_vmail_messages]] &lt;= 40, "Medium Usgae", "High Usage")))</f>
        <v>No Usage</v>
      </c>
      <c r="AD568" t="str">
        <f>IF(tbl_Customers[[#This Row],[total_day_minutes]]&lt;=150,"Low Usage", IF(tbl_Customers[[#This Row],[total_day_minutes]]&lt;=200,"Medium Usage", IF(tbl_Customers[[#This Row],[total_day_minutes]]&lt;=250,"High Usage","Very High Usage")))</f>
        <v>Low Usage</v>
      </c>
      <c r="AE568" t="str">
        <f>IF(tbl_Customers[[#This Row],[total_intl_calls]]&lt;=5,"Low Calls", IF(tbl_Customers[[#This Row],[total_intl_calls]]&lt;=10, "Medium Calls", "High Calls"))</f>
        <v>Low Calls</v>
      </c>
      <c r="AF5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68" s="36" t="str">
        <f>IF(tbl_Customers[[#This Row],[Churn_Risk_Score]]&gt;=10,"High Risk", IF(tbl_Customers[[#This Row],[Churn_Risk_Score]]&gt;=5,"Medium Risk","Low Risk"))</f>
        <v>Low Risk</v>
      </c>
    </row>
    <row r="569" spans="1:33" x14ac:dyDescent="0.35">
      <c r="A569">
        <v>568</v>
      </c>
      <c r="B569" t="s">
        <v>69</v>
      </c>
      <c r="C569">
        <v>189</v>
      </c>
      <c r="D569" t="s">
        <v>21</v>
      </c>
      <c r="E569" t="s">
        <v>22</v>
      </c>
      <c r="F569" t="s">
        <v>23</v>
      </c>
      <c r="G569">
        <v>38</v>
      </c>
      <c r="H569">
        <v>256.7</v>
      </c>
      <c r="I569">
        <v>98</v>
      </c>
      <c r="J569">
        <v>43.64</v>
      </c>
      <c r="K569">
        <v>150.5</v>
      </c>
      <c r="L569">
        <v>120</v>
      </c>
      <c r="M569">
        <v>12.79</v>
      </c>
      <c r="N569">
        <v>123</v>
      </c>
      <c r="O569">
        <v>87</v>
      </c>
      <c r="P569">
        <v>5.54</v>
      </c>
      <c r="Q569">
        <v>11.4</v>
      </c>
      <c r="R569">
        <v>3</v>
      </c>
      <c r="S569">
        <v>3.08</v>
      </c>
      <c r="T569">
        <v>3</v>
      </c>
      <c r="U569" t="s">
        <v>22</v>
      </c>
      <c r="V569">
        <f>IF(tbl_Customers[[#This Row],[churn]] = "yes", 1, 0)</f>
        <v>0</v>
      </c>
      <c r="W569" t="str">
        <f>IF(tbl_Customers[[#This Row],[number_customer_service_calls]] &lt;= 1, "0-1 Calls", IF(tbl_Customers[[#This Row],[number_customer_service_calls]] &lt;= 3, "2-3 Calls", IF(tbl_Customers[[#This Row],[number_customer_service_calls]] &lt;=5, "4-5 Calls", "6+ Calls")))</f>
        <v>2-3 Calls</v>
      </c>
      <c r="X569" t="str">
        <f>IF(tbl_Customers[[#This Row],[account_length]] &lt;= 50, "0-50", IF(tbl_Customers[[#This Row],[account_length]] &lt;=100, "51-100", IF(tbl_Customers[[#This Row],[account_length]] &lt;= 150, "101-150", "151+")))</f>
        <v>151+</v>
      </c>
      <c r="Y569" t="str">
        <f>IF(tbl_Customers[[#This Row],[total_intl_charge]] &lt;= 3, "Low Charges", "High Charges")</f>
        <v>High Charges</v>
      </c>
      <c r="Z569" t="str">
        <f>IF(tbl_Customers[[#This Row],[total_eve_calls]]&lt;=80,"Low Calls",
IF(tbl_Customers[[#This Row],[total_eve_calls]]&lt;=120,"Medium Calls","High Calls"))</f>
        <v>Medium Calls</v>
      </c>
      <c r="AA569" t="str">
        <f>IF(tbl_Customers[[#This Row],[total_eve_charge]]&lt;=15,"Low Charges",
IF(tbl_Customers[[#This Row],[total_eve_charge]]&lt;=20,"Medium Charges","High Charges"))</f>
        <v>Low Charges</v>
      </c>
      <c r="AB5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69" t="str">
        <f>IF(tbl_Customers[[#This Row],[number_vmail_messages]] = 0, "No Usage", IF(tbl_Customers[[#This Row],[number_vmail_messages]] &lt;= 20, "Low Usage", IF(tbl_Customers[[#This Row],[number_vmail_messages]] &lt;= 40, "Medium Usgae", "High Usage")))</f>
        <v>Medium Usgae</v>
      </c>
      <c r="AD569" t="str">
        <f>IF(tbl_Customers[[#This Row],[total_day_minutes]]&lt;=150,"Low Usage", IF(tbl_Customers[[#This Row],[total_day_minutes]]&lt;=200,"Medium Usage", IF(tbl_Customers[[#This Row],[total_day_minutes]]&lt;=250,"High Usage","Very High Usage")))</f>
        <v>Very High Usage</v>
      </c>
      <c r="AE569" t="str">
        <f>IF(tbl_Customers[[#This Row],[total_intl_calls]]&lt;=5,"Low Calls", IF(tbl_Customers[[#This Row],[total_intl_calls]]&lt;=10, "Medium Calls", "High Calls"))</f>
        <v>Low Calls</v>
      </c>
      <c r="AF5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569" s="36" t="str">
        <f>IF(tbl_Customers[[#This Row],[Churn_Risk_Score]]&gt;=10,"High Risk", IF(tbl_Customers[[#This Row],[Churn_Risk_Score]]&gt;=5,"Medium Risk","Low Risk"))</f>
        <v>Medium Risk</v>
      </c>
    </row>
    <row r="570" spans="1:33" x14ac:dyDescent="0.35">
      <c r="A570">
        <v>569</v>
      </c>
      <c r="B570" t="s">
        <v>75</v>
      </c>
      <c r="C570">
        <v>123</v>
      </c>
      <c r="D570" t="s">
        <v>25</v>
      </c>
      <c r="E570" t="s">
        <v>22</v>
      </c>
      <c r="F570" t="s">
        <v>22</v>
      </c>
      <c r="G570">
        <v>0</v>
      </c>
      <c r="H570">
        <v>159.1</v>
      </c>
      <c r="I570">
        <v>94</v>
      </c>
      <c r="J570">
        <v>27.05</v>
      </c>
      <c r="K570">
        <v>241.6</v>
      </c>
      <c r="L570">
        <v>119</v>
      </c>
      <c r="M570">
        <v>20.54</v>
      </c>
      <c r="N570">
        <v>202.4</v>
      </c>
      <c r="O570">
        <v>120</v>
      </c>
      <c r="P570">
        <v>9.11</v>
      </c>
      <c r="Q570">
        <v>6.5</v>
      </c>
      <c r="R570">
        <v>1</v>
      </c>
      <c r="S570">
        <v>1.76</v>
      </c>
      <c r="T570">
        <v>1</v>
      </c>
      <c r="U570" t="s">
        <v>22</v>
      </c>
      <c r="V570">
        <f>IF(tbl_Customers[[#This Row],[churn]] = "yes", 1, 0)</f>
        <v>0</v>
      </c>
      <c r="W570" t="str">
        <f>IF(tbl_Customers[[#This Row],[number_customer_service_calls]] &lt;= 1, "0-1 Calls", IF(tbl_Customers[[#This Row],[number_customer_service_calls]] &lt;= 3, "2-3 Calls", IF(tbl_Customers[[#This Row],[number_customer_service_calls]] &lt;=5, "4-5 Calls", "6+ Calls")))</f>
        <v>0-1 Calls</v>
      </c>
      <c r="X570" t="str">
        <f>IF(tbl_Customers[[#This Row],[account_length]] &lt;= 50, "0-50", IF(tbl_Customers[[#This Row],[account_length]] &lt;=100, "51-100", IF(tbl_Customers[[#This Row],[account_length]] &lt;= 150, "101-150", "151+")))</f>
        <v>101-150</v>
      </c>
      <c r="Y570" t="str">
        <f>IF(tbl_Customers[[#This Row],[total_intl_charge]] &lt;= 3, "Low Charges", "High Charges")</f>
        <v>Low Charges</v>
      </c>
      <c r="Z570" t="str">
        <f>IF(tbl_Customers[[#This Row],[total_eve_calls]]&lt;=80,"Low Calls",
IF(tbl_Customers[[#This Row],[total_eve_calls]]&lt;=120,"Medium Calls","High Calls"))</f>
        <v>Medium Calls</v>
      </c>
      <c r="AA570" t="str">
        <f>IF(tbl_Customers[[#This Row],[total_eve_charge]]&lt;=15,"Low Charges",
IF(tbl_Customers[[#This Row],[total_eve_charge]]&lt;=20,"Medium Charges","High Charges"))</f>
        <v>High Charges</v>
      </c>
      <c r="AB5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70" t="str">
        <f>IF(tbl_Customers[[#This Row],[number_vmail_messages]] = 0, "No Usage", IF(tbl_Customers[[#This Row],[number_vmail_messages]] &lt;= 20, "Low Usage", IF(tbl_Customers[[#This Row],[number_vmail_messages]] &lt;= 40, "Medium Usgae", "High Usage")))</f>
        <v>No Usage</v>
      </c>
      <c r="AD570" t="str">
        <f>IF(tbl_Customers[[#This Row],[total_day_minutes]]&lt;=150,"Low Usage", IF(tbl_Customers[[#This Row],[total_day_minutes]]&lt;=200,"Medium Usage", IF(tbl_Customers[[#This Row],[total_day_minutes]]&lt;=250,"High Usage","Very High Usage")))</f>
        <v>Medium Usage</v>
      </c>
      <c r="AE570" t="str">
        <f>IF(tbl_Customers[[#This Row],[total_intl_calls]]&lt;=5,"Low Calls", IF(tbl_Customers[[#This Row],[total_intl_calls]]&lt;=10, "Medium Calls", "High Calls"))</f>
        <v>Low Calls</v>
      </c>
      <c r="AF5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70" s="36" t="str">
        <f>IF(tbl_Customers[[#This Row],[Churn_Risk_Score]]&gt;=10,"High Risk", IF(tbl_Customers[[#This Row],[Churn_Risk_Score]]&gt;=5,"Medium Risk","Low Risk"))</f>
        <v>Low Risk</v>
      </c>
    </row>
    <row r="571" spans="1:33" x14ac:dyDescent="0.35">
      <c r="A571">
        <v>570</v>
      </c>
      <c r="B571" t="s">
        <v>47</v>
      </c>
      <c r="C571">
        <v>110</v>
      </c>
      <c r="D571" t="s">
        <v>25</v>
      </c>
      <c r="E571" t="s">
        <v>22</v>
      </c>
      <c r="F571" t="s">
        <v>22</v>
      </c>
      <c r="G571">
        <v>0</v>
      </c>
      <c r="H571">
        <v>100.1</v>
      </c>
      <c r="I571">
        <v>90</v>
      </c>
      <c r="J571">
        <v>17.02</v>
      </c>
      <c r="K571">
        <v>233.3</v>
      </c>
      <c r="L571">
        <v>93</v>
      </c>
      <c r="M571">
        <v>19.829999999999998</v>
      </c>
      <c r="N571">
        <v>204.4</v>
      </c>
      <c r="O571">
        <v>57</v>
      </c>
      <c r="P571">
        <v>9.1999999999999993</v>
      </c>
      <c r="Q571">
        <v>11.1</v>
      </c>
      <c r="R571">
        <v>8</v>
      </c>
      <c r="S571">
        <v>3</v>
      </c>
      <c r="T571">
        <v>3</v>
      </c>
      <c r="U571" t="s">
        <v>22</v>
      </c>
      <c r="V571">
        <f>IF(tbl_Customers[[#This Row],[churn]] = "yes", 1, 0)</f>
        <v>0</v>
      </c>
      <c r="W571" t="str">
        <f>IF(tbl_Customers[[#This Row],[number_customer_service_calls]] &lt;= 1, "0-1 Calls", IF(tbl_Customers[[#This Row],[number_customer_service_calls]] &lt;= 3, "2-3 Calls", IF(tbl_Customers[[#This Row],[number_customer_service_calls]] &lt;=5, "4-5 Calls", "6+ Calls")))</f>
        <v>2-3 Calls</v>
      </c>
      <c r="X571" t="str">
        <f>IF(tbl_Customers[[#This Row],[account_length]] &lt;= 50, "0-50", IF(tbl_Customers[[#This Row],[account_length]] &lt;=100, "51-100", IF(tbl_Customers[[#This Row],[account_length]] &lt;= 150, "101-150", "151+")))</f>
        <v>101-150</v>
      </c>
      <c r="Y571" t="str">
        <f>IF(tbl_Customers[[#This Row],[total_intl_charge]] &lt;= 3, "Low Charges", "High Charges")</f>
        <v>Low Charges</v>
      </c>
      <c r="Z571" t="str">
        <f>IF(tbl_Customers[[#This Row],[total_eve_calls]]&lt;=80,"Low Calls",
IF(tbl_Customers[[#This Row],[total_eve_calls]]&lt;=120,"Medium Calls","High Calls"))</f>
        <v>Medium Calls</v>
      </c>
      <c r="AA571" t="str">
        <f>IF(tbl_Customers[[#This Row],[total_eve_charge]]&lt;=15,"Low Charges",
IF(tbl_Customers[[#This Row],[total_eve_charge]]&lt;=20,"Medium Charges","High Charges"))</f>
        <v>Medium Charges</v>
      </c>
      <c r="AB5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71" t="str">
        <f>IF(tbl_Customers[[#This Row],[number_vmail_messages]] = 0, "No Usage", IF(tbl_Customers[[#This Row],[number_vmail_messages]] &lt;= 20, "Low Usage", IF(tbl_Customers[[#This Row],[number_vmail_messages]] &lt;= 40, "Medium Usgae", "High Usage")))</f>
        <v>No Usage</v>
      </c>
      <c r="AD571" t="str">
        <f>IF(tbl_Customers[[#This Row],[total_day_minutes]]&lt;=150,"Low Usage", IF(tbl_Customers[[#This Row],[total_day_minutes]]&lt;=200,"Medium Usage", IF(tbl_Customers[[#This Row],[total_day_minutes]]&lt;=250,"High Usage","Very High Usage")))</f>
        <v>Low Usage</v>
      </c>
      <c r="AE571" t="str">
        <f>IF(tbl_Customers[[#This Row],[total_intl_calls]]&lt;=5,"Low Calls", IF(tbl_Customers[[#This Row],[total_intl_calls]]&lt;=10, "Medium Calls", "High Calls"))</f>
        <v>Medium Calls</v>
      </c>
      <c r="AF5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71" s="36" t="str">
        <f>IF(tbl_Customers[[#This Row],[Churn_Risk_Score]]&gt;=10,"High Risk", IF(tbl_Customers[[#This Row],[Churn_Risk_Score]]&gt;=5,"Medium Risk","Low Risk"))</f>
        <v>Low Risk</v>
      </c>
    </row>
    <row r="572" spans="1:33" x14ac:dyDescent="0.35">
      <c r="A572">
        <v>571</v>
      </c>
      <c r="B572" t="s">
        <v>41</v>
      </c>
      <c r="C572">
        <v>63</v>
      </c>
      <c r="D572" t="s">
        <v>21</v>
      </c>
      <c r="E572" t="s">
        <v>22</v>
      </c>
      <c r="F572" t="s">
        <v>23</v>
      </c>
      <c r="G572">
        <v>32</v>
      </c>
      <c r="H572">
        <v>30.9</v>
      </c>
      <c r="I572">
        <v>113</v>
      </c>
      <c r="J572">
        <v>5.25</v>
      </c>
      <c r="K572">
        <v>187</v>
      </c>
      <c r="L572">
        <v>113</v>
      </c>
      <c r="M572">
        <v>15.9</v>
      </c>
      <c r="N572">
        <v>230.8</v>
      </c>
      <c r="O572">
        <v>101</v>
      </c>
      <c r="P572">
        <v>10.39</v>
      </c>
      <c r="Q572">
        <v>8.6</v>
      </c>
      <c r="R572">
        <v>7</v>
      </c>
      <c r="S572">
        <v>2.3199999999999998</v>
      </c>
      <c r="T572">
        <v>1</v>
      </c>
      <c r="U572" t="s">
        <v>22</v>
      </c>
      <c r="V572">
        <f>IF(tbl_Customers[[#This Row],[churn]] = "yes", 1, 0)</f>
        <v>0</v>
      </c>
      <c r="W572" t="str">
        <f>IF(tbl_Customers[[#This Row],[number_customer_service_calls]] &lt;= 1, "0-1 Calls", IF(tbl_Customers[[#This Row],[number_customer_service_calls]] &lt;= 3, "2-3 Calls", IF(tbl_Customers[[#This Row],[number_customer_service_calls]] &lt;=5, "4-5 Calls", "6+ Calls")))</f>
        <v>0-1 Calls</v>
      </c>
      <c r="X572" t="str">
        <f>IF(tbl_Customers[[#This Row],[account_length]] &lt;= 50, "0-50", IF(tbl_Customers[[#This Row],[account_length]] &lt;=100, "51-100", IF(tbl_Customers[[#This Row],[account_length]] &lt;= 150, "101-150", "151+")))</f>
        <v>51-100</v>
      </c>
      <c r="Y572" t="str">
        <f>IF(tbl_Customers[[#This Row],[total_intl_charge]] &lt;= 3, "Low Charges", "High Charges")</f>
        <v>Low Charges</v>
      </c>
      <c r="Z572" t="str">
        <f>IF(tbl_Customers[[#This Row],[total_eve_calls]]&lt;=80,"Low Calls",
IF(tbl_Customers[[#This Row],[total_eve_calls]]&lt;=120,"Medium Calls","High Calls"))</f>
        <v>Medium Calls</v>
      </c>
      <c r="AA572" t="str">
        <f>IF(tbl_Customers[[#This Row],[total_eve_charge]]&lt;=15,"Low Charges",
IF(tbl_Customers[[#This Row],[total_eve_charge]]&lt;=20,"Medium Charges","High Charges"))</f>
        <v>Medium Charges</v>
      </c>
      <c r="AB5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72" t="str">
        <f>IF(tbl_Customers[[#This Row],[number_vmail_messages]] = 0, "No Usage", IF(tbl_Customers[[#This Row],[number_vmail_messages]] &lt;= 20, "Low Usage", IF(tbl_Customers[[#This Row],[number_vmail_messages]] &lt;= 40, "Medium Usgae", "High Usage")))</f>
        <v>Medium Usgae</v>
      </c>
      <c r="AD572" t="str">
        <f>IF(tbl_Customers[[#This Row],[total_day_minutes]]&lt;=150,"Low Usage", IF(tbl_Customers[[#This Row],[total_day_minutes]]&lt;=200,"Medium Usage", IF(tbl_Customers[[#This Row],[total_day_minutes]]&lt;=250,"High Usage","Very High Usage")))</f>
        <v>Low Usage</v>
      </c>
      <c r="AE572" t="str">
        <f>IF(tbl_Customers[[#This Row],[total_intl_calls]]&lt;=5,"Low Calls", IF(tbl_Customers[[#This Row],[total_intl_calls]]&lt;=10, "Medium Calls", "High Calls"))</f>
        <v>Medium Calls</v>
      </c>
      <c r="AF5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72" s="36" t="str">
        <f>IF(tbl_Customers[[#This Row],[Churn_Risk_Score]]&gt;=10,"High Risk", IF(tbl_Customers[[#This Row],[Churn_Risk_Score]]&gt;=5,"Medium Risk","Low Risk"))</f>
        <v>Low Risk</v>
      </c>
    </row>
    <row r="573" spans="1:33" x14ac:dyDescent="0.35">
      <c r="A573">
        <v>572</v>
      </c>
      <c r="B573" t="s">
        <v>66</v>
      </c>
      <c r="C573">
        <v>176</v>
      </c>
      <c r="D573" t="s">
        <v>21</v>
      </c>
      <c r="E573" t="s">
        <v>22</v>
      </c>
      <c r="F573" t="s">
        <v>22</v>
      </c>
      <c r="G573">
        <v>0</v>
      </c>
      <c r="H573">
        <v>223.2</v>
      </c>
      <c r="I573">
        <v>76</v>
      </c>
      <c r="J573">
        <v>37.94</v>
      </c>
      <c r="K573">
        <v>214.4</v>
      </c>
      <c r="L573">
        <v>131</v>
      </c>
      <c r="M573">
        <v>18.22</v>
      </c>
      <c r="N573">
        <v>154.4</v>
      </c>
      <c r="O573">
        <v>80</v>
      </c>
      <c r="P573">
        <v>6.95</v>
      </c>
      <c r="Q573">
        <v>10.1</v>
      </c>
      <c r="R573">
        <v>2</v>
      </c>
      <c r="S573">
        <v>2.73</v>
      </c>
      <c r="T573">
        <v>3</v>
      </c>
      <c r="U573" t="s">
        <v>22</v>
      </c>
      <c r="V573">
        <f>IF(tbl_Customers[[#This Row],[churn]] = "yes", 1, 0)</f>
        <v>0</v>
      </c>
      <c r="W573" t="str">
        <f>IF(tbl_Customers[[#This Row],[number_customer_service_calls]] &lt;= 1, "0-1 Calls", IF(tbl_Customers[[#This Row],[number_customer_service_calls]] &lt;= 3, "2-3 Calls", IF(tbl_Customers[[#This Row],[number_customer_service_calls]] &lt;=5, "4-5 Calls", "6+ Calls")))</f>
        <v>2-3 Calls</v>
      </c>
      <c r="X573" t="str">
        <f>IF(tbl_Customers[[#This Row],[account_length]] &lt;= 50, "0-50", IF(tbl_Customers[[#This Row],[account_length]] &lt;=100, "51-100", IF(tbl_Customers[[#This Row],[account_length]] &lt;= 150, "101-150", "151+")))</f>
        <v>151+</v>
      </c>
      <c r="Y573" t="str">
        <f>IF(tbl_Customers[[#This Row],[total_intl_charge]] &lt;= 3, "Low Charges", "High Charges")</f>
        <v>Low Charges</v>
      </c>
      <c r="Z573" t="str">
        <f>IF(tbl_Customers[[#This Row],[total_eve_calls]]&lt;=80,"Low Calls",
IF(tbl_Customers[[#This Row],[total_eve_calls]]&lt;=120,"Medium Calls","High Calls"))</f>
        <v>High Calls</v>
      </c>
      <c r="AA573" t="str">
        <f>IF(tbl_Customers[[#This Row],[total_eve_charge]]&lt;=15,"Low Charges",
IF(tbl_Customers[[#This Row],[total_eve_charge]]&lt;=20,"Medium Charges","High Charges"))</f>
        <v>Medium Charges</v>
      </c>
      <c r="AB5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73" t="str">
        <f>IF(tbl_Customers[[#This Row],[number_vmail_messages]] = 0, "No Usage", IF(tbl_Customers[[#This Row],[number_vmail_messages]] &lt;= 20, "Low Usage", IF(tbl_Customers[[#This Row],[number_vmail_messages]] &lt;= 40, "Medium Usgae", "High Usage")))</f>
        <v>No Usage</v>
      </c>
      <c r="AD573" t="str">
        <f>IF(tbl_Customers[[#This Row],[total_day_minutes]]&lt;=150,"Low Usage", IF(tbl_Customers[[#This Row],[total_day_minutes]]&lt;=200,"Medium Usage", IF(tbl_Customers[[#This Row],[total_day_minutes]]&lt;=250,"High Usage","Very High Usage")))</f>
        <v>High Usage</v>
      </c>
      <c r="AE573" t="str">
        <f>IF(tbl_Customers[[#This Row],[total_intl_calls]]&lt;=5,"Low Calls", IF(tbl_Customers[[#This Row],[total_intl_calls]]&lt;=10, "Medium Calls", "High Calls"))</f>
        <v>Low Calls</v>
      </c>
      <c r="AF5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73" s="36" t="str">
        <f>IF(tbl_Customers[[#This Row],[Churn_Risk_Score]]&gt;=10,"High Risk", IF(tbl_Customers[[#This Row],[Churn_Risk_Score]]&gt;=5,"Medium Risk","Low Risk"))</f>
        <v>Low Risk</v>
      </c>
    </row>
    <row r="574" spans="1:33" x14ac:dyDescent="0.35">
      <c r="A574">
        <v>573</v>
      </c>
      <c r="B574" t="s">
        <v>43</v>
      </c>
      <c r="C574">
        <v>108</v>
      </c>
      <c r="D574" t="s">
        <v>28</v>
      </c>
      <c r="E574" t="s">
        <v>22</v>
      </c>
      <c r="F574" t="s">
        <v>22</v>
      </c>
      <c r="G574">
        <v>0</v>
      </c>
      <c r="H574">
        <v>187.4</v>
      </c>
      <c r="I574">
        <v>101</v>
      </c>
      <c r="J574">
        <v>31.86</v>
      </c>
      <c r="K574">
        <v>199.9</v>
      </c>
      <c r="L574">
        <v>126</v>
      </c>
      <c r="M574">
        <v>16.989999999999998</v>
      </c>
      <c r="N574">
        <v>216.1</v>
      </c>
      <c r="O574">
        <v>107</v>
      </c>
      <c r="P574">
        <v>9.7200000000000006</v>
      </c>
      <c r="Q574">
        <v>12.6</v>
      </c>
      <c r="R574">
        <v>8</v>
      </c>
      <c r="S574">
        <v>3.4</v>
      </c>
      <c r="T574">
        <v>1</v>
      </c>
      <c r="U574" t="s">
        <v>22</v>
      </c>
      <c r="V574">
        <f>IF(tbl_Customers[[#This Row],[churn]] = "yes", 1, 0)</f>
        <v>0</v>
      </c>
      <c r="W574" t="str">
        <f>IF(tbl_Customers[[#This Row],[number_customer_service_calls]] &lt;= 1, "0-1 Calls", IF(tbl_Customers[[#This Row],[number_customer_service_calls]] &lt;= 3, "2-3 Calls", IF(tbl_Customers[[#This Row],[number_customer_service_calls]] &lt;=5, "4-5 Calls", "6+ Calls")))</f>
        <v>0-1 Calls</v>
      </c>
      <c r="X574" t="str">
        <f>IF(tbl_Customers[[#This Row],[account_length]] &lt;= 50, "0-50", IF(tbl_Customers[[#This Row],[account_length]] &lt;=100, "51-100", IF(tbl_Customers[[#This Row],[account_length]] &lt;= 150, "101-150", "151+")))</f>
        <v>101-150</v>
      </c>
      <c r="Y574" t="str">
        <f>IF(tbl_Customers[[#This Row],[total_intl_charge]] &lt;= 3, "Low Charges", "High Charges")</f>
        <v>High Charges</v>
      </c>
      <c r="Z574" t="str">
        <f>IF(tbl_Customers[[#This Row],[total_eve_calls]]&lt;=80,"Low Calls",
IF(tbl_Customers[[#This Row],[total_eve_calls]]&lt;=120,"Medium Calls","High Calls"))</f>
        <v>High Calls</v>
      </c>
      <c r="AA574" t="str">
        <f>IF(tbl_Customers[[#This Row],[total_eve_charge]]&lt;=15,"Low Charges",
IF(tbl_Customers[[#This Row],[total_eve_charge]]&lt;=20,"Medium Charges","High Charges"))</f>
        <v>Medium Charges</v>
      </c>
      <c r="AB5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74" t="str">
        <f>IF(tbl_Customers[[#This Row],[number_vmail_messages]] = 0, "No Usage", IF(tbl_Customers[[#This Row],[number_vmail_messages]] &lt;= 20, "Low Usage", IF(tbl_Customers[[#This Row],[number_vmail_messages]] &lt;= 40, "Medium Usgae", "High Usage")))</f>
        <v>No Usage</v>
      </c>
      <c r="AD574" t="str">
        <f>IF(tbl_Customers[[#This Row],[total_day_minutes]]&lt;=150,"Low Usage", IF(tbl_Customers[[#This Row],[total_day_minutes]]&lt;=200,"Medium Usage", IF(tbl_Customers[[#This Row],[total_day_minutes]]&lt;=250,"High Usage","Very High Usage")))</f>
        <v>Medium Usage</v>
      </c>
      <c r="AE574" t="str">
        <f>IF(tbl_Customers[[#This Row],[total_intl_calls]]&lt;=5,"Low Calls", IF(tbl_Customers[[#This Row],[total_intl_calls]]&lt;=10, "Medium Calls", "High Calls"))</f>
        <v>Medium Calls</v>
      </c>
      <c r="AF5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74" s="36" t="str">
        <f>IF(tbl_Customers[[#This Row],[Churn_Risk_Score]]&gt;=10,"High Risk", IF(tbl_Customers[[#This Row],[Churn_Risk_Score]]&gt;=5,"Medium Risk","Low Risk"))</f>
        <v>Low Risk</v>
      </c>
    </row>
    <row r="575" spans="1:33" x14ac:dyDescent="0.35">
      <c r="A575">
        <v>574</v>
      </c>
      <c r="B575" t="s">
        <v>41</v>
      </c>
      <c r="C575">
        <v>71</v>
      </c>
      <c r="D575" t="s">
        <v>21</v>
      </c>
      <c r="E575" t="s">
        <v>22</v>
      </c>
      <c r="F575" t="s">
        <v>22</v>
      </c>
      <c r="G575">
        <v>0</v>
      </c>
      <c r="H575">
        <v>277.5</v>
      </c>
      <c r="I575">
        <v>104</v>
      </c>
      <c r="J575">
        <v>47.18</v>
      </c>
      <c r="K575">
        <v>131.80000000000001</v>
      </c>
      <c r="L575">
        <v>121</v>
      </c>
      <c r="M575">
        <v>11.2</v>
      </c>
      <c r="N575">
        <v>126.9</v>
      </c>
      <c r="O575">
        <v>101</v>
      </c>
      <c r="P575">
        <v>5.71</v>
      </c>
      <c r="Q575">
        <v>8.1999999999999993</v>
      </c>
      <c r="R575">
        <v>2</v>
      </c>
      <c r="S575">
        <v>2.21</v>
      </c>
      <c r="T575">
        <v>1</v>
      </c>
      <c r="U575" t="s">
        <v>22</v>
      </c>
      <c r="V575">
        <f>IF(tbl_Customers[[#This Row],[churn]] = "yes", 1, 0)</f>
        <v>0</v>
      </c>
      <c r="W575" t="str">
        <f>IF(tbl_Customers[[#This Row],[number_customer_service_calls]] &lt;= 1, "0-1 Calls", IF(tbl_Customers[[#This Row],[number_customer_service_calls]] &lt;= 3, "2-3 Calls", IF(tbl_Customers[[#This Row],[number_customer_service_calls]] &lt;=5, "4-5 Calls", "6+ Calls")))</f>
        <v>0-1 Calls</v>
      </c>
      <c r="X575" t="str">
        <f>IF(tbl_Customers[[#This Row],[account_length]] &lt;= 50, "0-50", IF(tbl_Customers[[#This Row],[account_length]] &lt;=100, "51-100", IF(tbl_Customers[[#This Row],[account_length]] &lt;= 150, "101-150", "151+")))</f>
        <v>51-100</v>
      </c>
      <c r="Y575" t="str">
        <f>IF(tbl_Customers[[#This Row],[total_intl_charge]] &lt;= 3, "Low Charges", "High Charges")</f>
        <v>Low Charges</v>
      </c>
      <c r="Z575" t="str">
        <f>IF(tbl_Customers[[#This Row],[total_eve_calls]]&lt;=80,"Low Calls",
IF(tbl_Customers[[#This Row],[total_eve_calls]]&lt;=120,"Medium Calls","High Calls"))</f>
        <v>High Calls</v>
      </c>
      <c r="AA575" t="str">
        <f>IF(tbl_Customers[[#This Row],[total_eve_charge]]&lt;=15,"Low Charges",
IF(tbl_Customers[[#This Row],[total_eve_charge]]&lt;=20,"Medium Charges","High Charges"))</f>
        <v>Low Charges</v>
      </c>
      <c r="AB5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75" t="str">
        <f>IF(tbl_Customers[[#This Row],[number_vmail_messages]] = 0, "No Usage", IF(tbl_Customers[[#This Row],[number_vmail_messages]] &lt;= 20, "Low Usage", IF(tbl_Customers[[#This Row],[number_vmail_messages]] &lt;= 40, "Medium Usgae", "High Usage")))</f>
        <v>No Usage</v>
      </c>
      <c r="AD575" t="str">
        <f>IF(tbl_Customers[[#This Row],[total_day_minutes]]&lt;=150,"Low Usage", IF(tbl_Customers[[#This Row],[total_day_minutes]]&lt;=200,"Medium Usage", IF(tbl_Customers[[#This Row],[total_day_minutes]]&lt;=250,"High Usage","Very High Usage")))</f>
        <v>Very High Usage</v>
      </c>
      <c r="AE575" t="str">
        <f>IF(tbl_Customers[[#This Row],[total_intl_calls]]&lt;=5,"Low Calls", IF(tbl_Customers[[#This Row],[total_intl_calls]]&lt;=10, "Medium Calls", "High Calls"))</f>
        <v>Low Calls</v>
      </c>
      <c r="AF5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75" s="36" t="str">
        <f>IF(tbl_Customers[[#This Row],[Churn_Risk_Score]]&gt;=10,"High Risk", IF(tbl_Customers[[#This Row],[Churn_Risk_Score]]&gt;=5,"Medium Risk","Low Risk"))</f>
        <v>Medium Risk</v>
      </c>
    </row>
    <row r="576" spans="1:33" x14ac:dyDescent="0.35">
      <c r="A576">
        <v>575</v>
      </c>
      <c r="B576" t="s">
        <v>67</v>
      </c>
      <c r="C576">
        <v>137</v>
      </c>
      <c r="D576" t="s">
        <v>28</v>
      </c>
      <c r="E576" t="s">
        <v>22</v>
      </c>
      <c r="F576" t="s">
        <v>22</v>
      </c>
      <c r="G576">
        <v>0</v>
      </c>
      <c r="H576">
        <v>147.19999999999999</v>
      </c>
      <c r="I576">
        <v>119</v>
      </c>
      <c r="J576">
        <v>25.02</v>
      </c>
      <c r="K576">
        <v>192.8</v>
      </c>
      <c r="L576">
        <v>91</v>
      </c>
      <c r="M576">
        <v>16.39</v>
      </c>
      <c r="N576">
        <v>172.7</v>
      </c>
      <c r="O576">
        <v>105</v>
      </c>
      <c r="P576">
        <v>7.77</v>
      </c>
      <c r="Q576">
        <v>10.199999999999999</v>
      </c>
      <c r="R576">
        <v>4</v>
      </c>
      <c r="S576">
        <v>2.75</v>
      </c>
      <c r="T576">
        <v>1</v>
      </c>
      <c r="U576" t="s">
        <v>22</v>
      </c>
      <c r="V576">
        <f>IF(tbl_Customers[[#This Row],[churn]] = "yes", 1, 0)</f>
        <v>0</v>
      </c>
      <c r="W576" t="str">
        <f>IF(tbl_Customers[[#This Row],[number_customer_service_calls]] &lt;= 1, "0-1 Calls", IF(tbl_Customers[[#This Row],[number_customer_service_calls]] &lt;= 3, "2-3 Calls", IF(tbl_Customers[[#This Row],[number_customer_service_calls]] &lt;=5, "4-5 Calls", "6+ Calls")))</f>
        <v>0-1 Calls</v>
      </c>
      <c r="X576" t="str">
        <f>IF(tbl_Customers[[#This Row],[account_length]] &lt;= 50, "0-50", IF(tbl_Customers[[#This Row],[account_length]] &lt;=100, "51-100", IF(tbl_Customers[[#This Row],[account_length]] &lt;= 150, "101-150", "151+")))</f>
        <v>101-150</v>
      </c>
      <c r="Y576" t="str">
        <f>IF(tbl_Customers[[#This Row],[total_intl_charge]] &lt;= 3, "Low Charges", "High Charges")</f>
        <v>Low Charges</v>
      </c>
      <c r="Z576" t="str">
        <f>IF(tbl_Customers[[#This Row],[total_eve_calls]]&lt;=80,"Low Calls",
IF(tbl_Customers[[#This Row],[total_eve_calls]]&lt;=120,"Medium Calls","High Calls"))</f>
        <v>Medium Calls</v>
      </c>
      <c r="AA576" t="str">
        <f>IF(tbl_Customers[[#This Row],[total_eve_charge]]&lt;=15,"Low Charges",
IF(tbl_Customers[[#This Row],[total_eve_charge]]&lt;=20,"Medium Charges","High Charges"))</f>
        <v>Medium Charges</v>
      </c>
      <c r="AB5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76" t="str">
        <f>IF(tbl_Customers[[#This Row],[number_vmail_messages]] = 0, "No Usage", IF(tbl_Customers[[#This Row],[number_vmail_messages]] &lt;= 20, "Low Usage", IF(tbl_Customers[[#This Row],[number_vmail_messages]] &lt;= 40, "Medium Usgae", "High Usage")))</f>
        <v>No Usage</v>
      </c>
      <c r="AD576" t="str">
        <f>IF(tbl_Customers[[#This Row],[total_day_minutes]]&lt;=150,"Low Usage", IF(tbl_Customers[[#This Row],[total_day_minutes]]&lt;=200,"Medium Usage", IF(tbl_Customers[[#This Row],[total_day_minutes]]&lt;=250,"High Usage","Very High Usage")))</f>
        <v>Low Usage</v>
      </c>
      <c r="AE576" t="str">
        <f>IF(tbl_Customers[[#This Row],[total_intl_calls]]&lt;=5,"Low Calls", IF(tbl_Customers[[#This Row],[total_intl_calls]]&lt;=10, "Medium Calls", "High Calls"))</f>
        <v>Low Calls</v>
      </c>
      <c r="AF5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76" s="36" t="str">
        <f>IF(tbl_Customers[[#This Row],[Churn_Risk_Score]]&gt;=10,"High Risk", IF(tbl_Customers[[#This Row],[Churn_Risk_Score]]&gt;=5,"Medium Risk","Low Risk"))</f>
        <v>Low Risk</v>
      </c>
    </row>
    <row r="577" spans="1:33" x14ac:dyDescent="0.35">
      <c r="A577">
        <v>576</v>
      </c>
      <c r="B577" t="s">
        <v>69</v>
      </c>
      <c r="C577">
        <v>82</v>
      </c>
      <c r="D577" t="s">
        <v>25</v>
      </c>
      <c r="E577" t="s">
        <v>22</v>
      </c>
      <c r="F577" t="s">
        <v>22</v>
      </c>
      <c r="G577">
        <v>0</v>
      </c>
      <c r="H577">
        <v>185.8</v>
      </c>
      <c r="I577">
        <v>36</v>
      </c>
      <c r="J577">
        <v>31.59</v>
      </c>
      <c r="K577">
        <v>276.5</v>
      </c>
      <c r="L577">
        <v>134</v>
      </c>
      <c r="M577">
        <v>23.5</v>
      </c>
      <c r="N577">
        <v>192.1</v>
      </c>
      <c r="O577">
        <v>104</v>
      </c>
      <c r="P577">
        <v>8.64</v>
      </c>
      <c r="Q577">
        <v>5.7</v>
      </c>
      <c r="R577">
        <v>7</v>
      </c>
      <c r="S577">
        <v>1.54</v>
      </c>
      <c r="T577">
        <v>4</v>
      </c>
      <c r="U577" t="s">
        <v>22</v>
      </c>
      <c r="V577">
        <f>IF(tbl_Customers[[#This Row],[churn]] = "yes", 1, 0)</f>
        <v>0</v>
      </c>
      <c r="W577" t="str">
        <f>IF(tbl_Customers[[#This Row],[number_customer_service_calls]] &lt;= 1, "0-1 Calls", IF(tbl_Customers[[#This Row],[number_customer_service_calls]] &lt;= 3, "2-3 Calls", IF(tbl_Customers[[#This Row],[number_customer_service_calls]] &lt;=5, "4-5 Calls", "6+ Calls")))</f>
        <v>4-5 Calls</v>
      </c>
      <c r="X577" t="str">
        <f>IF(tbl_Customers[[#This Row],[account_length]] &lt;= 50, "0-50", IF(tbl_Customers[[#This Row],[account_length]] &lt;=100, "51-100", IF(tbl_Customers[[#This Row],[account_length]] &lt;= 150, "101-150", "151+")))</f>
        <v>51-100</v>
      </c>
      <c r="Y577" t="str">
        <f>IF(tbl_Customers[[#This Row],[total_intl_charge]] &lt;= 3, "Low Charges", "High Charges")</f>
        <v>Low Charges</v>
      </c>
      <c r="Z577" t="str">
        <f>IF(tbl_Customers[[#This Row],[total_eve_calls]]&lt;=80,"Low Calls",
IF(tbl_Customers[[#This Row],[total_eve_calls]]&lt;=120,"Medium Calls","High Calls"))</f>
        <v>High Calls</v>
      </c>
      <c r="AA577" t="str">
        <f>IF(tbl_Customers[[#This Row],[total_eve_charge]]&lt;=15,"Low Charges",
IF(tbl_Customers[[#This Row],[total_eve_charge]]&lt;=20,"Medium Charges","High Charges"))</f>
        <v>High Charges</v>
      </c>
      <c r="AB5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77" t="str">
        <f>IF(tbl_Customers[[#This Row],[number_vmail_messages]] = 0, "No Usage", IF(tbl_Customers[[#This Row],[number_vmail_messages]] &lt;= 20, "Low Usage", IF(tbl_Customers[[#This Row],[number_vmail_messages]] &lt;= 40, "Medium Usgae", "High Usage")))</f>
        <v>No Usage</v>
      </c>
      <c r="AD577" t="str">
        <f>IF(tbl_Customers[[#This Row],[total_day_minutes]]&lt;=150,"Low Usage", IF(tbl_Customers[[#This Row],[total_day_minutes]]&lt;=200,"Medium Usage", IF(tbl_Customers[[#This Row],[total_day_minutes]]&lt;=250,"High Usage","Very High Usage")))</f>
        <v>Medium Usage</v>
      </c>
      <c r="AE577" t="str">
        <f>IF(tbl_Customers[[#This Row],[total_intl_calls]]&lt;=5,"Low Calls", IF(tbl_Customers[[#This Row],[total_intl_calls]]&lt;=10, "Medium Calls", "High Calls"))</f>
        <v>Medium Calls</v>
      </c>
      <c r="AF5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77" s="36" t="str">
        <f>IF(tbl_Customers[[#This Row],[Churn_Risk_Score]]&gt;=10,"High Risk", IF(tbl_Customers[[#This Row],[Churn_Risk_Score]]&gt;=5,"Medium Risk","Low Risk"))</f>
        <v>Medium Risk</v>
      </c>
    </row>
    <row r="578" spans="1:33" x14ac:dyDescent="0.35">
      <c r="A578">
        <v>577</v>
      </c>
      <c r="B578" t="s">
        <v>24</v>
      </c>
      <c r="C578">
        <v>92</v>
      </c>
      <c r="D578" t="s">
        <v>28</v>
      </c>
      <c r="E578" t="s">
        <v>22</v>
      </c>
      <c r="F578" t="s">
        <v>23</v>
      </c>
      <c r="G578">
        <v>29</v>
      </c>
      <c r="H578">
        <v>155.4</v>
      </c>
      <c r="I578">
        <v>110</v>
      </c>
      <c r="J578">
        <v>26.42</v>
      </c>
      <c r="K578">
        <v>188.5</v>
      </c>
      <c r="L578">
        <v>104</v>
      </c>
      <c r="M578">
        <v>16.02</v>
      </c>
      <c r="N578">
        <v>254.9</v>
      </c>
      <c r="O578">
        <v>118</v>
      </c>
      <c r="P578">
        <v>11.47</v>
      </c>
      <c r="Q578">
        <v>8</v>
      </c>
      <c r="R578">
        <v>4</v>
      </c>
      <c r="S578">
        <v>2.16</v>
      </c>
      <c r="T578">
        <v>3</v>
      </c>
      <c r="U578" t="s">
        <v>22</v>
      </c>
      <c r="V578">
        <f>IF(tbl_Customers[[#This Row],[churn]] = "yes", 1, 0)</f>
        <v>0</v>
      </c>
      <c r="W578" t="str">
        <f>IF(tbl_Customers[[#This Row],[number_customer_service_calls]] &lt;= 1, "0-1 Calls", IF(tbl_Customers[[#This Row],[number_customer_service_calls]] &lt;= 3, "2-3 Calls", IF(tbl_Customers[[#This Row],[number_customer_service_calls]] &lt;=5, "4-5 Calls", "6+ Calls")))</f>
        <v>2-3 Calls</v>
      </c>
      <c r="X578" t="str">
        <f>IF(tbl_Customers[[#This Row],[account_length]] &lt;= 50, "0-50", IF(tbl_Customers[[#This Row],[account_length]] &lt;=100, "51-100", IF(tbl_Customers[[#This Row],[account_length]] &lt;= 150, "101-150", "151+")))</f>
        <v>51-100</v>
      </c>
      <c r="Y578" t="str">
        <f>IF(tbl_Customers[[#This Row],[total_intl_charge]] &lt;= 3, "Low Charges", "High Charges")</f>
        <v>Low Charges</v>
      </c>
      <c r="Z578" t="str">
        <f>IF(tbl_Customers[[#This Row],[total_eve_calls]]&lt;=80,"Low Calls",
IF(tbl_Customers[[#This Row],[total_eve_calls]]&lt;=120,"Medium Calls","High Calls"))</f>
        <v>Medium Calls</v>
      </c>
      <c r="AA578" t="str">
        <f>IF(tbl_Customers[[#This Row],[total_eve_charge]]&lt;=15,"Low Charges",
IF(tbl_Customers[[#This Row],[total_eve_charge]]&lt;=20,"Medium Charges","High Charges"))</f>
        <v>Medium Charges</v>
      </c>
      <c r="AB5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78" t="str">
        <f>IF(tbl_Customers[[#This Row],[number_vmail_messages]] = 0, "No Usage", IF(tbl_Customers[[#This Row],[number_vmail_messages]] &lt;= 20, "Low Usage", IF(tbl_Customers[[#This Row],[number_vmail_messages]] &lt;= 40, "Medium Usgae", "High Usage")))</f>
        <v>Medium Usgae</v>
      </c>
      <c r="AD578" t="str">
        <f>IF(tbl_Customers[[#This Row],[total_day_minutes]]&lt;=150,"Low Usage", IF(tbl_Customers[[#This Row],[total_day_minutes]]&lt;=200,"Medium Usage", IF(tbl_Customers[[#This Row],[total_day_minutes]]&lt;=250,"High Usage","Very High Usage")))</f>
        <v>Medium Usage</v>
      </c>
      <c r="AE578" t="str">
        <f>IF(tbl_Customers[[#This Row],[total_intl_calls]]&lt;=5,"Low Calls", IF(tbl_Customers[[#This Row],[total_intl_calls]]&lt;=10, "Medium Calls", "High Calls"))</f>
        <v>Low Calls</v>
      </c>
      <c r="AF5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78" s="36" t="str">
        <f>IF(tbl_Customers[[#This Row],[Churn_Risk_Score]]&gt;=10,"High Risk", IF(tbl_Customers[[#This Row],[Churn_Risk_Score]]&gt;=5,"Medium Risk","Low Risk"))</f>
        <v>Low Risk</v>
      </c>
    </row>
    <row r="579" spans="1:33" x14ac:dyDescent="0.35">
      <c r="A579">
        <v>578</v>
      </c>
      <c r="B579" t="s">
        <v>51</v>
      </c>
      <c r="C579">
        <v>165</v>
      </c>
      <c r="D579" t="s">
        <v>28</v>
      </c>
      <c r="E579" t="s">
        <v>22</v>
      </c>
      <c r="F579" t="s">
        <v>22</v>
      </c>
      <c r="G579">
        <v>0</v>
      </c>
      <c r="H579">
        <v>154.19999999999999</v>
      </c>
      <c r="I579">
        <v>91</v>
      </c>
      <c r="J579">
        <v>26.21</v>
      </c>
      <c r="K579">
        <v>268.60000000000002</v>
      </c>
      <c r="L579">
        <v>108</v>
      </c>
      <c r="M579">
        <v>22.83</v>
      </c>
      <c r="N579">
        <v>188.8</v>
      </c>
      <c r="O579">
        <v>99</v>
      </c>
      <c r="P579">
        <v>8.5</v>
      </c>
      <c r="Q579">
        <v>10.9</v>
      </c>
      <c r="R579">
        <v>4</v>
      </c>
      <c r="S579">
        <v>2.94</v>
      </c>
      <c r="T579">
        <v>6</v>
      </c>
      <c r="U579" t="s">
        <v>22</v>
      </c>
      <c r="V579">
        <f>IF(tbl_Customers[[#This Row],[churn]] = "yes", 1, 0)</f>
        <v>0</v>
      </c>
      <c r="W579" t="str">
        <f>IF(tbl_Customers[[#This Row],[number_customer_service_calls]] &lt;= 1, "0-1 Calls", IF(tbl_Customers[[#This Row],[number_customer_service_calls]] &lt;= 3, "2-3 Calls", IF(tbl_Customers[[#This Row],[number_customer_service_calls]] &lt;=5, "4-5 Calls", "6+ Calls")))</f>
        <v>6+ Calls</v>
      </c>
      <c r="X579" t="str">
        <f>IF(tbl_Customers[[#This Row],[account_length]] &lt;= 50, "0-50", IF(tbl_Customers[[#This Row],[account_length]] &lt;=100, "51-100", IF(tbl_Customers[[#This Row],[account_length]] &lt;= 150, "101-150", "151+")))</f>
        <v>151+</v>
      </c>
      <c r="Y579" t="str">
        <f>IF(tbl_Customers[[#This Row],[total_intl_charge]] &lt;= 3, "Low Charges", "High Charges")</f>
        <v>Low Charges</v>
      </c>
      <c r="Z579" t="str">
        <f>IF(tbl_Customers[[#This Row],[total_eve_calls]]&lt;=80,"Low Calls",
IF(tbl_Customers[[#This Row],[total_eve_calls]]&lt;=120,"Medium Calls","High Calls"))</f>
        <v>Medium Calls</v>
      </c>
      <c r="AA579" t="str">
        <f>IF(tbl_Customers[[#This Row],[total_eve_charge]]&lt;=15,"Low Charges",
IF(tbl_Customers[[#This Row],[total_eve_charge]]&lt;=20,"Medium Charges","High Charges"))</f>
        <v>High Charges</v>
      </c>
      <c r="AB5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79" t="str">
        <f>IF(tbl_Customers[[#This Row],[number_vmail_messages]] = 0, "No Usage", IF(tbl_Customers[[#This Row],[number_vmail_messages]] &lt;= 20, "Low Usage", IF(tbl_Customers[[#This Row],[number_vmail_messages]] &lt;= 40, "Medium Usgae", "High Usage")))</f>
        <v>No Usage</v>
      </c>
      <c r="AD579" t="str">
        <f>IF(tbl_Customers[[#This Row],[total_day_minutes]]&lt;=150,"Low Usage", IF(tbl_Customers[[#This Row],[total_day_minutes]]&lt;=200,"Medium Usage", IF(tbl_Customers[[#This Row],[total_day_minutes]]&lt;=250,"High Usage","Very High Usage")))</f>
        <v>Medium Usage</v>
      </c>
      <c r="AE579" t="str">
        <f>IF(tbl_Customers[[#This Row],[total_intl_calls]]&lt;=5,"Low Calls", IF(tbl_Customers[[#This Row],[total_intl_calls]]&lt;=10, "Medium Calls", "High Calls"))</f>
        <v>Low Calls</v>
      </c>
      <c r="AF5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579" s="36" t="str">
        <f>IF(tbl_Customers[[#This Row],[Churn_Risk_Score]]&gt;=10,"High Risk", IF(tbl_Customers[[#This Row],[Churn_Risk_Score]]&gt;=5,"Medium Risk","Low Risk"))</f>
        <v>Medium Risk</v>
      </c>
    </row>
    <row r="580" spans="1:33" x14ac:dyDescent="0.35">
      <c r="A580">
        <v>579</v>
      </c>
      <c r="B580" t="s">
        <v>35</v>
      </c>
      <c r="C580">
        <v>96</v>
      </c>
      <c r="D580" t="s">
        <v>21</v>
      </c>
      <c r="E580" t="s">
        <v>22</v>
      </c>
      <c r="F580" t="s">
        <v>22</v>
      </c>
      <c r="G580">
        <v>0</v>
      </c>
      <c r="H580">
        <v>97.6</v>
      </c>
      <c r="I580">
        <v>98</v>
      </c>
      <c r="J580">
        <v>16.59</v>
      </c>
      <c r="K580">
        <v>105.5</v>
      </c>
      <c r="L580">
        <v>118</v>
      </c>
      <c r="M580">
        <v>8.9700000000000006</v>
      </c>
      <c r="N580">
        <v>220.2</v>
      </c>
      <c r="O580">
        <v>105</v>
      </c>
      <c r="P580">
        <v>9.91</v>
      </c>
      <c r="Q580">
        <v>11.6</v>
      </c>
      <c r="R580">
        <v>9</v>
      </c>
      <c r="S580">
        <v>3.13</v>
      </c>
      <c r="T580">
        <v>1</v>
      </c>
      <c r="U580" t="s">
        <v>22</v>
      </c>
      <c r="V580">
        <f>IF(tbl_Customers[[#This Row],[churn]] = "yes", 1, 0)</f>
        <v>0</v>
      </c>
      <c r="W580" t="str">
        <f>IF(tbl_Customers[[#This Row],[number_customer_service_calls]] &lt;= 1, "0-1 Calls", IF(tbl_Customers[[#This Row],[number_customer_service_calls]] &lt;= 3, "2-3 Calls", IF(tbl_Customers[[#This Row],[number_customer_service_calls]] &lt;=5, "4-5 Calls", "6+ Calls")))</f>
        <v>0-1 Calls</v>
      </c>
      <c r="X580" t="str">
        <f>IF(tbl_Customers[[#This Row],[account_length]] &lt;= 50, "0-50", IF(tbl_Customers[[#This Row],[account_length]] &lt;=100, "51-100", IF(tbl_Customers[[#This Row],[account_length]] &lt;= 150, "101-150", "151+")))</f>
        <v>51-100</v>
      </c>
      <c r="Y580" t="str">
        <f>IF(tbl_Customers[[#This Row],[total_intl_charge]] &lt;= 3, "Low Charges", "High Charges")</f>
        <v>High Charges</v>
      </c>
      <c r="Z580" t="str">
        <f>IF(tbl_Customers[[#This Row],[total_eve_calls]]&lt;=80,"Low Calls",
IF(tbl_Customers[[#This Row],[total_eve_calls]]&lt;=120,"Medium Calls","High Calls"))</f>
        <v>Medium Calls</v>
      </c>
      <c r="AA580" t="str">
        <f>IF(tbl_Customers[[#This Row],[total_eve_charge]]&lt;=15,"Low Charges",
IF(tbl_Customers[[#This Row],[total_eve_charge]]&lt;=20,"Medium Charges","High Charges"))</f>
        <v>Low Charges</v>
      </c>
      <c r="AB5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80" t="str">
        <f>IF(tbl_Customers[[#This Row],[number_vmail_messages]] = 0, "No Usage", IF(tbl_Customers[[#This Row],[number_vmail_messages]] &lt;= 20, "Low Usage", IF(tbl_Customers[[#This Row],[number_vmail_messages]] &lt;= 40, "Medium Usgae", "High Usage")))</f>
        <v>No Usage</v>
      </c>
      <c r="AD580" t="str">
        <f>IF(tbl_Customers[[#This Row],[total_day_minutes]]&lt;=150,"Low Usage", IF(tbl_Customers[[#This Row],[total_day_minutes]]&lt;=200,"Medium Usage", IF(tbl_Customers[[#This Row],[total_day_minutes]]&lt;=250,"High Usage","Very High Usage")))</f>
        <v>Low Usage</v>
      </c>
      <c r="AE580" t="str">
        <f>IF(tbl_Customers[[#This Row],[total_intl_calls]]&lt;=5,"Low Calls", IF(tbl_Customers[[#This Row],[total_intl_calls]]&lt;=10, "Medium Calls", "High Calls"))</f>
        <v>Medium Calls</v>
      </c>
      <c r="AF5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80" s="36" t="str">
        <f>IF(tbl_Customers[[#This Row],[Churn_Risk_Score]]&gt;=10,"High Risk", IF(tbl_Customers[[#This Row],[Churn_Risk_Score]]&gt;=5,"Medium Risk","Low Risk"))</f>
        <v>Low Risk</v>
      </c>
    </row>
    <row r="581" spans="1:33" x14ac:dyDescent="0.35">
      <c r="A581">
        <v>580</v>
      </c>
      <c r="B581" t="s">
        <v>50</v>
      </c>
      <c r="C581">
        <v>156</v>
      </c>
      <c r="D581" t="s">
        <v>21</v>
      </c>
      <c r="E581" t="s">
        <v>22</v>
      </c>
      <c r="F581" t="s">
        <v>22</v>
      </c>
      <c r="G581">
        <v>0</v>
      </c>
      <c r="H581">
        <v>178.8</v>
      </c>
      <c r="I581">
        <v>94</v>
      </c>
      <c r="J581">
        <v>30.4</v>
      </c>
      <c r="K581">
        <v>178.4</v>
      </c>
      <c r="L581">
        <v>97</v>
      </c>
      <c r="M581">
        <v>15.16</v>
      </c>
      <c r="N581">
        <v>169.2</v>
      </c>
      <c r="O581">
        <v>77</v>
      </c>
      <c r="P581">
        <v>7.61</v>
      </c>
      <c r="Q581">
        <v>7.5</v>
      </c>
      <c r="R581">
        <v>3</v>
      </c>
      <c r="S581">
        <v>2.0299999999999998</v>
      </c>
      <c r="T581">
        <v>1</v>
      </c>
      <c r="U581" t="s">
        <v>22</v>
      </c>
      <c r="V581">
        <f>IF(tbl_Customers[[#This Row],[churn]] = "yes", 1, 0)</f>
        <v>0</v>
      </c>
      <c r="W581" t="str">
        <f>IF(tbl_Customers[[#This Row],[number_customer_service_calls]] &lt;= 1, "0-1 Calls", IF(tbl_Customers[[#This Row],[number_customer_service_calls]] &lt;= 3, "2-3 Calls", IF(tbl_Customers[[#This Row],[number_customer_service_calls]] &lt;=5, "4-5 Calls", "6+ Calls")))</f>
        <v>0-1 Calls</v>
      </c>
      <c r="X581" t="str">
        <f>IF(tbl_Customers[[#This Row],[account_length]] &lt;= 50, "0-50", IF(tbl_Customers[[#This Row],[account_length]] &lt;=100, "51-100", IF(tbl_Customers[[#This Row],[account_length]] &lt;= 150, "101-150", "151+")))</f>
        <v>151+</v>
      </c>
      <c r="Y581" t="str">
        <f>IF(tbl_Customers[[#This Row],[total_intl_charge]] &lt;= 3, "Low Charges", "High Charges")</f>
        <v>Low Charges</v>
      </c>
      <c r="Z581" t="str">
        <f>IF(tbl_Customers[[#This Row],[total_eve_calls]]&lt;=80,"Low Calls",
IF(tbl_Customers[[#This Row],[total_eve_calls]]&lt;=120,"Medium Calls","High Calls"))</f>
        <v>Medium Calls</v>
      </c>
      <c r="AA581" t="str">
        <f>IF(tbl_Customers[[#This Row],[total_eve_charge]]&lt;=15,"Low Charges",
IF(tbl_Customers[[#This Row],[total_eve_charge]]&lt;=20,"Medium Charges","High Charges"))</f>
        <v>Medium Charges</v>
      </c>
      <c r="AB5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81" t="str">
        <f>IF(tbl_Customers[[#This Row],[number_vmail_messages]] = 0, "No Usage", IF(tbl_Customers[[#This Row],[number_vmail_messages]] &lt;= 20, "Low Usage", IF(tbl_Customers[[#This Row],[number_vmail_messages]] &lt;= 40, "Medium Usgae", "High Usage")))</f>
        <v>No Usage</v>
      </c>
      <c r="AD581" t="str">
        <f>IF(tbl_Customers[[#This Row],[total_day_minutes]]&lt;=150,"Low Usage", IF(tbl_Customers[[#This Row],[total_day_minutes]]&lt;=200,"Medium Usage", IF(tbl_Customers[[#This Row],[total_day_minutes]]&lt;=250,"High Usage","Very High Usage")))</f>
        <v>Medium Usage</v>
      </c>
      <c r="AE581" t="str">
        <f>IF(tbl_Customers[[#This Row],[total_intl_calls]]&lt;=5,"Low Calls", IF(tbl_Customers[[#This Row],[total_intl_calls]]&lt;=10, "Medium Calls", "High Calls"))</f>
        <v>Low Calls</v>
      </c>
      <c r="AF5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1" s="36" t="str">
        <f>IF(tbl_Customers[[#This Row],[Churn_Risk_Score]]&gt;=10,"High Risk", IF(tbl_Customers[[#This Row],[Churn_Risk_Score]]&gt;=5,"Medium Risk","Low Risk"))</f>
        <v>Low Risk</v>
      </c>
    </row>
    <row r="582" spans="1:33" x14ac:dyDescent="0.35">
      <c r="A582">
        <v>581</v>
      </c>
      <c r="B582" t="s">
        <v>59</v>
      </c>
      <c r="C582">
        <v>63</v>
      </c>
      <c r="D582" t="s">
        <v>25</v>
      </c>
      <c r="E582" t="s">
        <v>22</v>
      </c>
      <c r="F582" t="s">
        <v>22</v>
      </c>
      <c r="G582">
        <v>0</v>
      </c>
      <c r="H582">
        <v>149.30000000000001</v>
      </c>
      <c r="I582">
        <v>104</v>
      </c>
      <c r="J582">
        <v>25.38</v>
      </c>
      <c r="K582">
        <v>273.60000000000002</v>
      </c>
      <c r="L582">
        <v>75</v>
      </c>
      <c r="M582">
        <v>23.26</v>
      </c>
      <c r="N582">
        <v>206.6</v>
      </c>
      <c r="O582">
        <v>72</v>
      </c>
      <c r="P582">
        <v>9.3000000000000007</v>
      </c>
      <c r="Q582">
        <v>9.1</v>
      </c>
      <c r="R582">
        <v>4</v>
      </c>
      <c r="S582">
        <v>2.46</v>
      </c>
      <c r="T582">
        <v>0</v>
      </c>
      <c r="U582" t="s">
        <v>22</v>
      </c>
      <c r="V582">
        <f>IF(tbl_Customers[[#This Row],[churn]] = "yes", 1, 0)</f>
        <v>0</v>
      </c>
      <c r="W582" t="str">
        <f>IF(tbl_Customers[[#This Row],[number_customer_service_calls]] &lt;= 1, "0-1 Calls", IF(tbl_Customers[[#This Row],[number_customer_service_calls]] &lt;= 3, "2-3 Calls", IF(tbl_Customers[[#This Row],[number_customer_service_calls]] &lt;=5, "4-5 Calls", "6+ Calls")))</f>
        <v>0-1 Calls</v>
      </c>
      <c r="X582" t="str">
        <f>IF(tbl_Customers[[#This Row],[account_length]] &lt;= 50, "0-50", IF(tbl_Customers[[#This Row],[account_length]] &lt;=100, "51-100", IF(tbl_Customers[[#This Row],[account_length]] &lt;= 150, "101-150", "151+")))</f>
        <v>51-100</v>
      </c>
      <c r="Y582" t="str">
        <f>IF(tbl_Customers[[#This Row],[total_intl_charge]] &lt;= 3, "Low Charges", "High Charges")</f>
        <v>Low Charges</v>
      </c>
      <c r="Z582" t="str">
        <f>IF(tbl_Customers[[#This Row],[total_eve_calls]]&lt;=80,"Low Calls",
IF(tbl_Customers[[#This Row],[total_eve_calls]]&lt;=120,"Medium Calls","High Calls"))</f>
        <v>Low Calls</v>
      </c>
      <c r="AA582" t="str">
        <f>IF(tbl_Customers[[#This Row],[total_eve_charge]]&lt;=15,"Low Charges",
IF(tbl_Customers[[#This Row],[total_eve_charge]]&lt;=20,"Medium Charges","High Charges"))</f>
        <v>High Charges</v>
      </c>
      <c r="AB5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82" t="str">
        <f>IF(tbl_Customers[[#This Row],[number_vmail_messages]] = 0, "No Usage", IF(tbl_Customers[[#This Row],[number_vmail_messages]] &lt;= 20, "Low Usage", IF(tbl_Customers[[#This Row],[number_vmail_messages]] &lt;= 40, "Medium Usgae", "High Usage")))</f>
        <v>No Usage</v>
      </c>
      <c r="AD582" t="str">
        <f>IF(tbl_Customers[[#This Row],[total_day_minutes]]&lt;=150,"Low Usage", IF(tbl_Customers[[#This Row],[total_day_minutes]]&lt;=200,"Medium Usage", IF(tbl_Customers[[#This Row],[total_day_minutes]]&lt;=250,"High Usage","Very High Usage")))</f>
        <v>Low Usage</v>
      </c>
      <c r="AE582" t="str">
        <f>IF(tbl_Customers[[#This Row],[total_intl_calls]]&lt;=5,"Low Calls", IF(tbl_Customers[[#This Row],[total_intl_calls]]&lt;=10, "Medium Calls", "High Calls"))</f>
        <v>Low Calls</v>
      </c>
      <c r="AF5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2" s="36" t="str">
        <f>IF(tbl_Customers[[#This Row],[Churn_Risk_Score]]&gt;=10,"High Risk", IF(tbl_Customers[[#This Row],[Churn_Risk_Score]]&gt;=5,"Medium Risk","Low Risk"))</f>
        <v>Low Risk</v>
      </c>
    </row>
    <row r="583" spans="1:33" x14ac:dyDescent="0.35">
      <c r="A583">
        <v>582</v>
      </c>
      <c r="B583" t="s">
        <v>46</v>
      </c>
      <c r="C583">
        <v>37</v>
      </c>
      <c r="D583" t="s">
        <v>21</v>
      </c>
      <c r="E583" t="s">
        <v>22</v>
      </c>
      <c r="F583" t="s">
        <v>22</v>
      </c>
      <c r="G583">
        <v>0</v>
      </c>
      <c r="H583">
        <v>206</v>
      </c>
      <c r="I583">
        <v>89</v>
      </c>
      <c r="J583">
        <v>35.020000000000003</v>
      </c>
      <c r="K583">
        <v>186</v>
      </c>
      <c r="L583">
        <v>88</v>
      </c>
      <c r="M583">
        <v>15.81</v>
      </c>
      <c r="N583">
        <v>307.10000000000002</v>
      </c>
      <c r="O583">
        <v>86</v>
      </c>
      <c r="P583">
        <v>13.82</v>
      </c>
      <c r="Q583">
        <v>8.4</v>
      </c>
      <c r="R583">
        <v>11</v>
      </c>
      <c r="S583">
        <v>2.27</v>
      </c>
      <c r="T583">
        <v>0</v>
      </c>
      <c r="U583" t="s">
        <v>22</v>
      </c>
      <c r="V583">
        <f>IF(tbl_Customers[[#This Row],[churn]] = "yes", 1, 0)</f>
        <v>0</v>
      </c>
      <c r="W583" t="str">
        <f>IF(tbl_Customers[[#This Row],[number_customer_service_calls]] &lt;= 1, "0-1 Calls", IF(tbl_Customers[[#This Row],[number_customer_service_calls]] &lt;= 3, "2-3 Calls", IF(tbl_Customers[[#This Row],[number_customer_service_calls]] &lt;=5, "4-5 Calls", "6+ Calls")))</f>
        <v>0-1 Calls</v>
      </c>
      <c r="X583" t="str">
        <f>IF(tbl_Customers[[#This Row],[account_length]] &lt;= 50, "0-50", IF(tbl_Customers[[#This Row],[account_length]] &lt;=100, "51-100", IF(tbl_Customers[[#This Row],[account_length]] &lt;= 150, "101-150", "151+")))</f>
        <v>0-50</v>
      </c>
      <c r="Y583" t="str">
        <f>IF(tbl_Customers[[#This Row],[total_intl_charge]] &lt;= 3, "Low Charges", "High Charges")</f>
        <v>Low Charges</v>
      </c>
      <c r="Z583" t="str">
        <f>IF(tbl_Customers[[#This Row],[total_eve_calls]]&lt;=80,"Low Calls",
IF(tbl_Customers[[#This Row],[total_eve_calls]]&lt;=120,"Medium Calls","High Calls"))</f>
        <v>Medium Calls</v>
      </c>
      <c r="AA583" t="str">
        <f>IF(tbl_Customers[[#This Row],[total_eve_charge]]&lt;=15,"Low Charges",
IF(tbl_Customers[[#This Row],[total_eve_charge]]&lt;=20,"Medium Charges","High Charges"))</f>
        <v>Medium Charges</v>
      </c>
      <c r="AB5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83" t="str">
        <f>IF(tbl_Customers[[#This Row],[number_vmail_messages]] = 0, "No Usage", IF(tbl_Customers[[#This Row],[number_vmail_messages]] &lt;= 20, "Low Usage", IF(tbl_Customers[[#This Row],[number_vmail_messages]] &lt;= 40, "Medium Usgae", "High Usage")))</f>
        <v>No Usage</v>
      </c>
      <c r="AD583" t="str">
        <f>IF(tbl_Customers[[#This Row],[total_day_minutes]]&lt;=150,"Low Usage", IF(tbl_Customers[[#This Row],[total_day_minutes]]&lt;=200,"Medium Usage", IF(tbl_Customers[[#This Row],[total_day_minutes]]&lt;=250,"High Usage","Very High Usage")))</f>
        <v>High Usage</v>
      </c>
      <c r="AE583" t="str">
        <f>IF(tbl_Customers[[#This Row],[total_intl_calls]]&lt;=5,"Low Calls", IF(tbl_Customers[[#This Row],[total_intl_calls]]&lt;=10, "Medium Calls", "High Calls"))</f>
        <v>High Calls</v>
      </c>
      <c r="AF5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3" s="36" t="str">
        <f>IF(tbl_Customers[[#This Row],[Churn_Risk_Score]]&gt;=10,"High Risk", IF(tbl_Customers[[#This Row],[Churn_Risk_Score]]&gt;=5,"Medium Risk","Low Risk"))</f>
        <v>Low Risk</v>
      </c>
    </row>
    <row r="584" spans="1:33" x14ac:dyDescent="0.35">
      <c r="A584">
        <v>583</v>
      </c>
      <c r="B584" t="s">
        <v>34</v>
      </c>
      <c r="C584">
        <v>98</v>
      </c>
      <c r="D584" t="s">
        <v>21</v>
      </c>
      <c r="E584" t="s">
        <v>22</v>
      </c>
      <c r="F584" t="s">
        <v>22</v>
      </c>
      <c r="G584">
        <v>0</v>
      </c>
      <c r="H584">
        <v>216.8</v>
      </c>
      <c r="I584">
        <v>86</v>
      </c>
      <c r="J584">
        <v>36.86</v>
      </c>
      <c r="K584">
        <v>190.8</v>
      </c>
      <c r="L584">
        <v>114</v>
      </c>
      <c r="M584">
        <v>16.22</v>
      </c>
      <c r="N584">
        <v>187.5</v>
      </c>
      <c r="O584">
        <v>79</v>
      </c>
      <c r="P584">
        <v>8.44</v>
      </c>
      <c r="Q584">
        <v>11</v>
      </c>
      <c r="R584">
        <v>9</v>
      </c>
      <c r="S584">
        <v>2.97</v>
      </c>
      <c r="T584">
        <v>0</v>
      </c>
      <c r="U584" t="s">
        <v>22</v>
      </c>
      <c r="V584">
        <f>IF(tbl_Customers[[#This Row],[churn]] = "yes", 1, 0)</f>
        <v>0</v>
      </c>
      <c r="W584" t="str">
        <f>IF(tbl_Customers[[#This Row],[number_customer_service_calls]] &lt;= 1, "0-1 Calls", IF(tbl_Customers[[#This Row],[number_customer_service_calls]] &lt;= 3, "2-3 Calls", IF(tbl_Customers[[#This Row],[number_customer_service_calls]] &lt;=5, "4-5 Calls", "6+ Calls")))</f>
        <v>0-1 Calls</v>
      </c>
      <c r="X584" t="str">
        <f>IF(tbl_Customers[[#This Row],[account_length]] &lt;= 50, "0-50", IF(tbl_Customers[[#This Row],[account_length]] &lt;=100, "51-100", IF(tbl_Customers[[#This Row],[account_length]] &lt;= 150, "101-150", "151+")))</f>
        <v>51-100</v>
      </c>
      <c r="Y584" t="str">
        <f>IF(tbl_Customers[[#This Row],[total_intl_charge]] &lt;= 3, "Low Charges", "High Charges")</f>
        <v>Low Charges</v>
      </c>
      <c r="Z584" t="str">
        <f>IF(tbl_Customers[[#This Row],[total_eve_calls]]&lt;=80,"Low Calls",
IF(tbl_Customers[[#This Row],[total_eve_calls]]&lt;=120,"Medium Calls","High Calls"))</f>
        <v>Medium Calls</v>
      </c>
      <c r="AA584" t="str">
        <f>IF(tbl_Customers[[#This Row],[total_eve_charge]]&lt;=15,"Low Charges",
IF(tbl_Customers[[#This Row],[total_eve_charge]]&lt;=20,"Medium Charges","High Charges"))</f>
        <v>Medium Charges</v>
      </c>
      <c r="AB5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84" t="str">
        <f>IF(tbl_Customers[[#This Row],[number_vmail_messages]] = 0, "No Usage", IF(tbl_Customers[[#This Row],[number_vmail_messages]] &lt;= 20, "Low Usage", IF(tbl_Customers[[#This Row],[number_vmail_messages]] &lt;= 40, "Medium Usgae", "High Usage")))</f>
        <v>No Usage</v>
      </c>
      <c r="AD584" t="str">
        <f>IF(tbl_Customers[[#This Row],[total_day_minutes]]&lt;=150,"Low Usage", IF(tbl_Customers[[#This Row],[total_day_minutes]]&lt;=200,"Medium Usage", IF(tbl_Customers[[#This Row],[total_day_minutes]]&lt;=250,"High Usage","Very High Usage")))</f>
        <v>High Usage</v>
      </c>
      <c r="AE584" t="str">
        <f>IF(tbl_Customers[[#This Row],[total_intl_calls]]&lt;=5,"Low Calls", IF(tbl_Customers[[#This Row],[total_intl_calls]]&lt;=10, "Medium Calls", "High Calls"))</f>
        <v>Medium Calls</v>
      </c>
      <c r="AF5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4" s="36" t="str">
        <f>IF(tbl_Customers[[#This Row],[Churn_Risk_Score]]&gt;=10,"High Risk", IF(tbl_Customers[[#This Row],[Churn_Risk_Score]]&gt;=5,"Medium Risk","Low Risk"))</f>
        <v>Low Risk</v>
      </c>
    </row>
    <row r="585" spans="1:33" x14ac:dyDescent="0.35">
      <c r="A585">
        <v>584</v>
      </c>
      <c r="B585" t="s">
        <v>31</v>
      </c>
      <c r="C585">
        <v>121</v>
      </c>
      <c r="D585" t="s">
        <v>21</v>
      </c>
      <c r="E585" t="s">
        <v>22</v>
      </c>
      <c r="F585" t="s">
        <v>22</v>
      </c>
      <c r="G585">
        <v>0</v>
      </c>
      <c r="H585">
        <v>103.3</v>
      </c>
      <c r="I585">
        <v>110</v>
      </c>
      <c r="J585">
        <v>17.559999999999999</v>
      </c>
      <c r="K585">
        <v>129.1</v>
      </c>
      <c r="L585">
        <v>82</v>
      </c>
      <c r="M585">
        <v>10.97</v>
      </c>
      <c r="N585">
        <v>167.1</v>
      </c>
      <c r="O585">
        <v>113</v>
      </c>
      <c r="P585">
        <v>7.52</v>
      </c>
      <c r="Q585">
        <v>10.7</v>
      </c>
      <c r="R585">
        <v>3</v>
      </c>
      <c r="S585">
        <v>2.89</v>
      </c>
      <c r="T585">
        <v>0</v>
      </c>
      <c r="U585" t="s">
        <v>22</v>
      </c>
      <c r="V585">
        <f>IF(tbl_Customers[[#This Row],[churn]] = "yes", 1, 0)</f>
        <v>0</v>
      </c>
      <c r="W585" t="str">
        <f>IF(tbl_Customers[[#This Row],[number_customer_service_calls]] &lt;= 1, "0-1 Calls", IF(tbl_Customers[[#This Row],[number_customer_service_calls]] &lt;= 3, "2-3 Calls", IF(tbl_Customers[[#This Row],[number_customer_service_calls]] &lt;=5, "4-5 Calls", "6+ Calls")))</f>
        <v>0-1 Calls</v>
      </c>
      <c r="X585" t="str">
        <f>IF(tbl_Customers[[#This Row],[account_length]] &lt;= 50, "0-50", IF(tbl_Customers[[#This Row],[account_length]] &lt;=100, "51-100", IF(tbl_Customers[[#This Row],[account_length]] &lt;= 150, "101-150", "151+")))</f>
        <v>101-150</v>
      </c>
      <c r="Y585" t="str">
        <f>IF(tbl_Customers[[#This Row],[total_intl_charge]] &lt;= 3, "Low Charges", "High Charges")</f>
        <v>Low Charges</v>
      </c>
      <c r="Z585" t="str">
        <f>IF(tbl_Customers[[#This Row],[total_eve_calls]]&lt;=80,"Low Calls",
IF(tbl_Customers[[#This Row],[total_eve_calls]]&lt;=120,"Medium Calls","High Calls"))</f>
        <v>Medium Calls</v>
      </c>
      <c r="AA585" t="str">
        <f>IF(tbl_Customers[[#This Row],[total_eve_charge]]&lt;=15,"Low Charges",
IF(tbl_Customers[[#This Row],[total_eve_charge]]&lt;=20,"Medium Charges","High Charges"))</f>
        <v>Low Charges</v>
      </c>
      <c r="AB5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85" t="str">
        <f>IF(tbl_Customers[[#This Row],[number_vmail_messages]] = 0, "No Usage", IF(tbl_Customers[[#This Row],[number_vmail_messages]] &lt;= 20, "Low Usage", IF(tbl_Customers[[#This Row],[number_vmail_messages]] &lt;= 40, "Medium Usgae", "High Usage")))</f>
        <v>No Usage</v>
      </c>
      <c r="AD585" t="str">
        <f>IF(tbl_Customers[[#This Row],[total_day_minutes]]&lt;=150,"Low Usage", IF(tbl_Customers[[#This Row],[total_day_minutes]]&lt;=200,"Medium Usage", IF(tbl_Customers[[#This Row],[total_day_minutes]]&lt;=250,"High Usage","Very High Usage")))</f>
        <v>Low Usage</v>
      </c>
      <c r="AE585" t="str">
        <f>IF(tbl_Customers[[#This Row],[total_intl_calls]]&lt;=5,"Low Calls", IF(tbl_Customers[[#This Row],[total_intl_calls]]&lt;=10, "Medium Calls", "High Calls"))</f>
        <v>Low Calls</v>
      </c>
      <c r="AF5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5" s="36" t="str">
        <f>IF(tbl_Customers[[#This Row],[Churn_Risk_Score]]&gt;=10,"High Risk", IF(tbl_Customers[[#This Row],[Churn_Risk_Score]]&gt;=5,"Medium Risk","Low Risk"))</f>
        <v>Low Risk</v>
      </c>
    </row>
    <row r="586" spans="1:33" x14ac:dyDescent="0.35">
      <c r="A586">
        <v>585</v>
      </c>
      <c r="B586" t="s">
        <v>33</v>
      </c>
      <c r="C586">
        <v>94</v>
      </c>
      <c r="D586" t="s">
        <v>21</v>
      </c>
      <c r="E586" t="s">
        <v>22</v>
      </c>
      <c r="F586" t="s">
        <v>22</v>
      </c>
      <c r="G586">
        <v>0</v>
      </c>
      <c r="H586">
        <v>139.4</v>
      </c>
      <c r="I586">
        <v>95</v>
      </c>
      <c r="J586">
        <v>23.7</v>
      </c>
      <c r="K586">
        <v>159.1</v>
      </c>
      <c r="L586">
        <v>92</v>
      </c>
      <c r="M586">
        <v>13.52</v>
      </c>
      <c r="N586">
        <v>128.19999999999999</v>
      </c>
      <c r="O586">
        <v>129</v>
      </c>
      <c r="P586">
        <v>5.77</v>
      </c>
      <c r="Q586">
        <v>7.7</v>
      </c>
      <c r="R586">
        <v>3</v>
      </c>
      <c r="S586">
        <v>2.08</v>
      </c>
      <c r="T586">
        <v>0</v>
      </c>
      <c r="U586" t="s">
        <v>22</v>
      </c>
      <c r="V586">
        <f>IF(tbl_Customers[[#This Row],[churn]] = "yes", 1, 0)</f>
        <v>0</v>
      </c>
      <c r="W586" t="str">
        <f>IF(tbl_Customers[[#This Row],[number_customer_service_calls]] &lt;= 1, "0-1 Calls", IF(tbl_Customers[[#This Row],[number_customer_service_calls]] &lt;= 3, "2-3 Calls", IF(tbl_Customers[[#This Row],[number_customer_service_calls]] &lt;=5, "4-5 Calls", "6+ Calls")))</f>
        <v>0-1 Calls</v>
      </c>
      <c r="X586" t="str">
        <f>IF(tbl_Customers[[#This Row],[account_length]] &lt;= 50, "0-50", IF(tbl_Customers[[#This Row],[account_length]] &lt;=100, "51-100", IF(tbl_Customers[[#This Row],[account_length]] &lt;= 150, "101-150", "151+")))</f>
        <v>51-100</v>
      </c>
      <c r="Y586" t="str">
        <f>IF(tbl_Customers[[#This Row],[total_intl_charge]] &lt;= 3, "Low Charges", "High Charges")</f>
        <v>Low Charges</v>
      </c>
      <c r="Z586" t="str">
        <f>IF(tbl_Customers[[#This Row],[total_eve_calls]]&lt;=80,"Low Calls",
IF(tbl_Customers[[#This Row],[total_eve_calls]]&lt;=120,"Medium Calls","High Calls"))</f>
        <v>Medium Calls</v>
      </c>
      <c r="AA586" t="str">
        <f>IF(tbl_Customers[[#This Row],[total_eve_charge]]&lt;=15,"Low Charges",
IF(tbl_Customers[[#This Row],[total_eve_charge]]&lt;=20,"Medium Charges","High Charges"))</f>
        <v>Low Charges</v>
      </c>
      <c r="AB5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586" t="str">
        <f>IF(tbl_Customers[[#This Row],[number_vmail_messages]] = 0, "No Usage", IF(tbl_Customers[[#This Row],[number_vmail_messages]] &lt;= 20, "Low Usage", IF(tbl_Customers[[#This Row],[number_vmail_messages]] &lt;= 40, "Medium Usgae", "High Usage")))</f>
        <v>No Usage</v>
      </c>
      <c r="AD586" t="str">
        <f>IF(tbl_Customers[[#This Row],[total_day_minutes]]&lt;=150,"Low Usage", IF(tbl_Customers[[#This Row],[total_day_minutes]]&lt;=200,"Medium Usage", IF(tbl_Customers[[#This Row],[total_day_minutes]]&lt;=250,"High Usage","Very High Usage")))</f>
        <v>Low Usage</v>
      </c>
      <c r="AE586" t="str">
        <f>IF(tbl_Customers[[#This Row],[total_intl_calls]]&lt;=5,"Low Calls", IF(tbl_Customers[[#This Row],[total_intl_calls]]&lt;=10, "Medium Calls", "High Calls"))</f>
        <v>Low Calls</v>
      </c>
      <c r="AF5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6" s="36" t="str">
        <f>IF(tbl_Customers[[#This Row],[Churn_Risk_Score]]&gt;=10,"High Risk", IF(tbl_Customers[[#This Row],[Churn_Risk_Score]]&gt;=5,"Medium Risk","Low Risk"))</f>
        <v>Low Risk</v>
      </c>
    </row>
    <row r="587" spans="1:33" x14ac:dyDescent="0.35">
      <c r="A587">
        <v>586</v>
      </c>
      <c r="B587" t="s">
        <v>70</v>
      </c>
      <c r="C587">
        <v>99</v>
      </c>
      <c r="D587" t="s">
        <v>21</v>
      </c>
      <c r="E587" t="s">
        <v>22</v>
      </c>
      <c r="F587" t="s">
        <v>22</v>
      </c>
      <c r="G587">
        <v>0</v>
      </c>
      <c r="H587">
        <v>191.2</v>
      </c>
      <c r="I587">
        <v>110</v>
      </c>
      <c r="J587">
        <v>32.5</v>
      </c>
      <c r="K587">
        <v>163.9</v>
      </c>
      <c r="L587">
        <v>102</v>
      </c>
      <c r="M587">
        <v>13.93</v>
      </c>
      <c r="N587">
        <v>243.6</v>
      </c>
      <c r="O587">
        <v>114</v>
      </c>
      <c r="P587">
        <v>10.96</v>
      </c>
      <c r="Q587">
        <v>14.1</v>
      </c>
      <c r="R587">
        <v>3</v>
      </c>
      <c r="S587">
        <v>3.81</v>
      </c>
      <c r="T587">
        <v>1</v>
      </c>
      <c r="U587" t="s">
        <v>22</v>
      </c>
      <c r="V587">
        <f>IF(tbl_Customers[[#This Row],[churn]] = "yes", 1, 0)</f>
        <v>0</v>
      </c>
      <c r="W587" t="str">
        <f>IF(tbl_Customers[[#This Row],[number_customer_service_calls]] &lt;= 1, "0-1 Calls", IF(tbl_Customers[[#This Row],[number_customer_service_calls]] &lt;= 3, "2-3 Calls", IF(tbl_Customers[[#This Row],[number_customer_service_calls]] &lt;=5, "4-5 Calls", "6+ Calls")))</f>
        <v>0-1 Calls</v>
      </c>
      <c r="X587" t="str">
        <f>IF(tbl_Customers[[#This Row],[account_length]] &lt;= 50, "0-50", IF(tbl_Customers[[#This Row],[account_length]] &lt;=100, "51-100", IF(tbl_Customers[[#This Row],[account_length]] &lt;= 150, "101-150", "151+")))</f>
        <v>51-100</v>
      </c>
      <c r="Y587" t="str">
        <f>IF(tbl_Customers[[#This Row],[total_intl_charge]] &lt;= 3, "Low Charges", "High Charges")</f>
        <v>High Charges</v>
      </c>
      <c r="Z587" t="str">
        <f>IF(tbl_Customers[[#This Row],[total_eve_calls]]&lt;=80,"Low Calls",
IF(tbl_Customers[[#This Row],[total_eve_calls]]&lt;=120,"Medium Calls","High Calls"))</f>
        <v>Medium Calls</v>
      </c>
      <c r="AA587" t="str">
        <f>IF(tbl_Customers[[#This Row],[total_eve_charge]]&lt;=15,"Low Charges",
IF(tbl_Customers[[#This Row],[total_eve_charge]]&lt;=20,"Medium Charges","High Charges"))</f>
        <v>Low Charges</v>
      </c>
      <c r="AB5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87" t="str">
        <f>IF(tbl_Customers[[#This Row],[number_vmail_messages]] = 0, "No Usage", IF(tbl_Customers[[#This Row],[number_vmail_messages]] &lt;= 20, "Low Usage", IF(tbl_Customers[[#This Row],[number_vmail_messages]] &lt;= 40, "Medium Usgae", "High Usage")))</f>
        <v>No Usage</v>
      </c>
      <c r="AD587" t="str">
        <f>IF(tbl_Customers[[#This Row],[total_day_minutes]]&lt;=150,"Low Usage", IF(tbl_Customers[[#This Row],[total_day_minutes]]&lt;=200,"Medium Usage", IF(tbl_Customers[[#This Row],[total_day_minutes]]&lt;=250,"High Usage","Very High Usage")))</f>
        <v>Medium Usage</v>
      </c>
      <c r="AE587" t="str">
        <f>IF(tbl_Customers[[#This Row],[total_intl_calls]]&lt;=5,"Low Calls", IF(tbl_Customers[[#This Row],[total_intl_calls]]&lt;=10, "Medium Calls", "High Calls"))</f>
        <v>Low Calls</v>
      </c>
      <c r="AF5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87" s="36" t="str">
        <f>IF(tbl_Customers[[#This Row],[Churn_Risk_Score]]&gt;=10,"High Risk", IF(tbl_Customers[[#This Row],[Churn_Risk_Score]]&gt;=5,"Medium Risk","Low Risk"))</f>
        <v>Low Risk</v>
      </c>
    </row>
    <row r="588" spans="1:33" x14ac:dyDescent="0.35">
      <c r="A588">
        <v>587</v>
      </c>
      <c r="B588" t="s">
        <v>35</v>
      </c>
      <c r="C588">
        <v>163</v>
      </c>
      <c r="D588" t="s">
        <v>28</v>
      </c>
      <c r="E588" t="s">
        <v>22</v>
      </c>
      <c r="F588" t="s">
        <v>23</v>
      </c>
      <c r="G588">
        <v>23</v>
      </c>
      <c r="H588">
        <v>160</v>
      </c>
      <c r="I588">
        <v>104</v>
      </c>
      <c r="J588">
        <v>27.2</v>
      </c>
      <c r="K588">
        <v>189.4</v>
      </c>
      <c r="L588">
        <v>64</v>
      </c>
      <c r="M588">
        <v>16.100000000000001</v>
      </c>
      <c r="N588">
        <v>229.9</v>
      </c>
      <c r="O588">
        <v>118</v>
      </c>
      <c r="P588">
        <v>10.35</v>
      </c>
      <c r="Q588">
        <v>10.4</v>
      </c>
      <c r="R588">
        <v>7</v>
      </c>
      <c r="S588">
        <v>2.81</v>
      </c>
      <c r="T588">
        <v>1</v>
      </c>
      <c r="U588" t="s">
        <v>22</v>
      </c>
      <c r="V588">
        <f>IF(tbl_Customers[[#This Row],[churn]] = "yes", 1, 0)</f>
        <v>0</v>
      </c>
      <c r="W588" t="str">
        <f>IF(tbl_Customers[[#This Row],[number_customer_service_calls]] &lt;= 1, "0-1 Calls", IF(tbl_Customers[[#This Row],[number_customer_service_calls]] &lt;= 3, "2-3 Calls", IF(tbl_Customers[[#This Row],[number_customer_service_calls]] &lt;=5, "4-5 Calls", "6+ Calls")))</f>
        <v>0-1 Calls</v>
      </c>
      <c r="X588" t="str">
        <f>IF(tbl_Customers[[#This Row],[account_length]] &lt;= 50, "0-50", IF(tbl_Customers[[#This Row],[account_length]] &lt;=100, "51-100", IF(tbl_Customers[[#This Row],[account_length]] &lt;= 150, "101-150", "151+")))</f>
        <v>151+</v>
      </c>
      <c r="Y588" t="str">
        <f>IF(tbl_Customers[[#This Row],[total_intl_charge]] &lt;= 3, "Low Charges", "High Charges")</f>
        <v>Low Charges</v>
      </c>
      <c r="Z588" t="str">
        <f>IF(tbl_Customers[[#This Row],[total_eve_calls]]&lt;=80,"Low Calls",
IF(tbl_Customers[[#This Row],[total_eve_calls]]&lt;=120,"Medium Calls","High Calls"))</f>
        <v>Low Calls</v>
      </c>
      <c r="AA588" t="str">
        <f>IF(tbl_Customers[[#This Row],[total_eve_charge]]&lt;=15,"Low Charges",
IF(tbl_Customers[[#This Row],[total_eve_charge]]&lt;=20,"Medium Charges","High Charges"))</f>
        <v>Medium Charges</v>
      </c>
      <c r="AB5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88" t="str">
        <f>IF(tbl_Customers[[#This Row],[number_vmail_messages]] = 0, "No Usage", IF(tbl_Customers[[#This Row],[number_vmail_messages]] &lt;= 20, "Low Usage", IF(tbl_Customers[[#This Row],[number_vmail_messages]] &lt;= 40, "Medium Usgae", "High Usage")))</f>
        <v>Medium Usgae</v>
      </c>
      <c r="AD588" t="str">
        <f>IF(tbl_Customers[[#This Row],[total_day_minutes]]&lt;=150,"Low Usage", IF(tbl_Customers[[#This Row],[total_day_minutes]]&lt;=200,"Medium Usage", IF(tbl_Customers[[#This Row],[total_day_minutes]]&lt;=250,"High Usage","Very High Usage")))</f>
        <v>Medium Usage</v>
      </c>
      <c r="AE588" t="str">
        <f>IF(tbl_Customers[[#This Row],[total_intl_calls]]&lt;=5,"Low Calls", IF(tbl_Customers[[#This Row],[total_intl_calls]]&lt;=10, "Medium Calls", "High Calls"))</f>
        <v>Medium Calls</v>
      </c>
      <c r="AF5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88" s="36" t="str">
        <f>IF(tbl_Customers[[#This Row],[Churn_Risk_Score]]&gt;=10,"High Risk", IF(tbl_Customers[[#This Row],[Churn_Risk_Score]]&gt;=5,"Medium Risk","Low Risk"))</f>
        <v>Low Risk</v>
      </c>
    </row>
    <row r="589" spans="1:33" x14ac:dyDescent="0.35">
      <c r="A589">
        <v>588</v>
      </c>
      <c r="B589" t="s">
        <v>29</v>
      </c>
      <c r="C589">
        <v>161</v>
      </c>
      <c r="D589" t="s">
        <v>28</v>
      </c>
      <c r="E589" t="s">
        <v>22</v>
      </c>
      <c r="F589" t="s">
        <v>22</v>
      </c>
      <c r="G589">
        <v>0</v>
      </c>
      <c r="H589">
        <v>221.7</v>
      </c>
      <c r="I589">
        <v>95</v>
      </c>
      <c r="J589">
        <v>37.69</v>
      </c>
      <c r="K589">
        <v>193</v>
      </c>
      <c r="L589">
        <v>82</v>
      </c>
      <c r="M589">
        <v>16.41</v>
      </c>
      <c r="N589">
        <v>194.1</v>
      </c>
      <c r="O589">
        <v>113</v>
      </c>
      <c r="P589">
        <v>8.73</v>
      </c>
      <c r="Q589">
        <v>6.5</v>
      </c>
      <c r="R589">
        <v>4</v>
      </c>
      <c r="S589">
        <v>1.76</v>
      </c>
      <c r="T589">
        <v>3</v>
      </c>
      <c r="U589" t="s">
        <v>22</v>
      </c>
      <c r="V589">
        <f>IF(tbl_Customers[[#This Row],[churn]] = "yes", 1, 0)</f>
        <v>0</v>
      </c>
      <c r="W589" t="str">
        <f>IF(tbl_Customers[[#This Row],[number_customer_service_calls]] &lt;= 1, "0-1 Calls", IF(tbl_Customers[[#This Row],[number_customer_service_calls]] &lt;= 3, "2-3 Calls", IF(tbl_Customers[[#This Row],[number_customer_service_calls]] &lt;=5, "4-5 Calls", "6+ Calls")))</f>
        <v>2-3 Calls</v>
      </c>
      <c r="X589" t="str">
        <f>IF(tbl_Customers[[#This Row],[account_length]] &lt;= 50, "0-50", IF(tbl_Customers[[#This Row],[account_length]] &lt;=100, "51-100", IF(tbl_Customers[[#This Row],[account_length]] &lt;= 150, "101-150", "151+")))</f>
        <v>151+</v>
      </c>
      <c r="Y589" t="str">
        <f>IF(tbl_Customers[[#This Row],[total_intl_charge]] &lt;= 3, "Low Charges", "High Charges")</f>
        <v>Low Charges</v>
      </c>
      <c r="Z589" t="str">
        <f>IF(tbl_Customers[[#This Row],[total_eve_calls]]&lt;=80,"Low Calls",
IF(tbl_Customers[[#This Row],[total_eve_calls]]&lt;=120,"Medium Calls","High Calls"))</f>
        <v>Medium Calls</v>
      </c>
      <c r="AA589" t="str">
        <f>IF(tbl_Customers[[#This Row],[total_eve_charge]]&lt;=15,"Low Charges",
IF(tbl_Customers[[#This Row],[total_eve_charge]]&lt;=20,"Medium Charges","High Charges"))</f>
        <v>Medium Charges</v>
      </c>
      <c r="AB5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89" t="str">
        <f>IF(tbl_Customers[[#This Row],[number_vmail_messages]] = 0, "No Usage", IF(tbl_Customers[[#This Row],[number_vmail_messages]] &lt;= 20, "Low Usage", IF(tbl_Customers[[#This Row],[number_vmail_messages]] &lt;= 40, "Medium Usgae", "High Usage")))</f>
        <v>No Usage</v>
      </c>
      <c r="AD589" t="str">
        <f>IF(tbl_Customers[[#This Row],[total_day_minutes]]&lt;=150,"Low Usage", IF(tbl_Customers[[#This Row],[total_day_minutes]]&lt;=200,"Medium Usage", IF(tbl_Customers[[#This Row],[total_day_minutes]]&lt;=250,"High Usage","Very High Usage")))</f>
        <v>High Usage</v>
      </c>
      <c r="AE589" t="str">
        <f>IF(tbl_Customers[[#This Row],[total_intl_calls]]&lt;=5,"Low Calls", IF(tbl_Customers[[#This Row],[total_intl_calls]]&lt;=10, "Medium Calls", "High Calls"))</f>
        <v>Low Calls</v>
      </c>
      <c r="AF5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89" s="36" t="str">
        <f>IF(tbl_Customers[[#This Row],[Churn_Risk_Score]]&gt;=10,"High Risk", IF(tbl_Customers[[#This Row],[Churn_Risk_Score]]&gt;=5,"Medium Risk","Low Risk"))</f>
        <v>Low Risk</v>
      </c>
    </row>
    <row r="590" spans="1:33" x14ac:dyDescent="0.35">
      <c r="A590">
        <v>589</v>
      </c>
      <c r="B590" t="s">
        <v>41</v>
      </c>
      <c r="C590">
        <v>108</v>
      </c>
      <c r="D590" t="s">
        <v>21</v>
      </c>
      <c r="E590" t="s">
        <v>22</v>
      </c>
      <c r="F590" t="s">
        <v>22</v>
      </c>
      <c r="G590">
        <v>0</v>
      </c>
      <c r="H590">
        <v>215.6</v>
      </c>
      <c r="I590">
        <v>78</v>
      </c>
      <c r="J590">
        <v>36.65</v>
      </c>
      <c r="K590">
        <v>195.3</v>
      </c>
      <c r="L590">
        <v>119</v>
      </c>
      <c r="M590">
        <v>16.600000000000001</v>
      </c>
      <c r="N590">
        <v>194.4</v>
      </c>
      <c r="O590">
        <v>65</v>
      </c>
      <c r="P590">
        <v>8.75</v>
      </c>
      <c r="Q590">
        <v>3.6</v>
      </c>
      <c r="R590">
        <v>5</v>
      </c>
      <c r="S590">
        <v>0.97</v>
      </c>
      <c r="T590">
        <v>1</v>
      </c>
      <c r="U590" t="s">
        <v>22</v>
      </c>
      <c r="V590">
        <f>IF(tbl_Customers[[#This Row],[churn]] = "yes", 1, 0)</f>
        <v>0</v>
      </c>
      <c r="W590" t="str">
        <f>IF(tbl_Customers[[#This Row],[number_customer_service_calls]] &lt;= 1, "0-1 Calls", IF(tbl_Customers[[#This Row],[number_customer_service_calls]] &lt;= 3, "2-3 Calls", IF(tbl_Customers[[#This Row],[number_customer_service_calls]] &lt;=5, "4-5 Calls", "6+ Calls")))</f>
        <v>0-1 Calls</v>
      </c>
      <c r="X590" t="str">
        <f>IF(tbl_Customers[[#This Row],[account_length]] &lt;= 50, "0-50", IF(tbl_Customers[[#This Row],[account_length]] &lt;=100, "51-100", IF(tbl_Customers[[#This Row],[account_length]] &lt;= 150, "101-150", "151+")))</f>
        <v>101-150</v>
      </c>
      <c r="Y590" t="str">
        <f>IF(tbl_Customers[[#This Row],[total_intl_charge]] &lt;= 3, "Low Charges", "High Charges")</f>
        <v>Low Charges</v>
      </c>
      <c r="Z590" t="str">
        <f>IF(tbl_Customers[[#This Row],[total_eve_calls]]&lt;=80,"Low Calls",
IF(tbl_Customers[[#This Row],[total_eve_calls]]&lt;=120,"Medium Calls","High Calls"))</f>
        <v>Medium Calls</v>
      </c>
      <c r="AA590" t="str">
        <f>IF(tbl_Customers[[#This Row],[total_eve_charge]]&lt;=15,"Low Charges",
IF(tbl_Customers[[#This Row],[total_eve_charge]]&lt;=20,"Medium Charges","High Charges"))</f>
        <v>Medium Charges</v>
      </c>
      <c r="AB5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90" t="str">
        <f>IF(tbl_Customers[[#This Row],[number_vmail_messages]] = 0, "No Usage", IF(tbl_Customers[[#This Row],[number_vmail_messages]] &lt;= 20, "Low Usage", IF(tbl_Customers[[#This Row],[number_vmail_messages]] &lt;= 40, "Medium Usgae", "High Usage")))</f>
        <v>No Usage</v>
      </c>
      <c r="AD590" t="str">
        <f>IF(tbl_Customers[[#This Row],[total_day_minutes]]&lt;=150,"Low Usage", IF(tbl_Customers[[#This Row],[total_day_minutes]]&lt;=200,"Medium Usage", IF(tbl_Customers[[#This Row],[total_day_minutes]]&lt;=250,"High Usage","Very High Usage")))</f>
        <v>High Usage</v>
      </c>
      <c r="AE590" t="str">
        <f>IF(tbl_Customers[[#This Row],[total_intl_calls]]&lt;=5,"Low Calls", IF(tbl_Customers[[#This Row],[total_intl_calls]]&lt;=10, "Medium Calls", "High Calls"))</f>
        <v>Low Calls</v>
      </c>
      <c r="AF5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90" s="36" t="str">
        <f>IF(tbl_Customers[[#This Row],[Churn_Risk_Score]]&gt;=10,"High Risk", IF(tbl_Customers[[#This Row],[Churn_Risk_Score]]&gt;=5,"Medium Risk","Low Risk"))</f>
        <v>Low Risk</v>
      </c>
    </row>
    <row r="591" spans="1:33" x14ac:dyDescent="0.35">
      <c r="A591">
        <v>590</v>
      </c>
      <c r="B591" t="s">
        <v>74</v>
      </c>
      <c r="C591">
        <v>84</v>
      </c>
      <c r="D591" t="s">
        <v>28</v>
      </c>
      <c r="E591" t="s">
        <v>22</v>
      </c>
      <c r="F591" t="s">
        <v>23</v>
      </c>
      <c r="G591">
        <v>42</v>
      </c>
      <c r="H591">
        <v>165.3</v>
      </c>
      <c r="I591">
        <v>97</v>
      </c>
      <c r="J591">
        <v>28.1</v>
      </c>
      <c r="K591">
        <v>223.5</v>
      </c>
      <c r="L591">
        <v>118</v>
      </c>
      <c r="M591">
        <v>19</v>
      </c>
      <c r="N591">
        <v>260.8</v>
      </c>
      <c r="O591">
        <v>72</v>
      </c>
      <c r="P591">
        <v>11.74</v>
      </c>
      <c r="Q591">
        <v>7.6</v>
      </c>
      <c r="R591">
        <v>7</v>
      </c>
      <c r="S591">
        <v>2.0499999999999998</v>
      </c>
      <c r="T591">
        <v>3</v>
      </c>
      <c r="U591" t="s">
        <v>22</v>
      </c>
      <c r="V591">
        <f>IF(tbl_Customers[[#This Row],[churn]] = "yes", 1, 0)</f>
        <v>0</v>
      </c>
      <c r="W591" t="str">
        <f>IF(tbl_Customers[[#This Row],[number_customer_service_calls]] &lt;= 1, "0-1 Calls", IF(tbl_Customers[[#This Row],[number_customer_service_calls]] &lt;= 3, "2-3 Calls", IF(tbl_Customers[[#This Row],[number_customer_service_calls]] &lt;=5, "4-5 Calls", "6+ Calls")))</f>
        <v>2-3 Calls</v>
      </c>
      <c r="X591" t="str">
        <f>IF(tbl_Customers[[#This Row],[account_length]] &lt;= 50, "0-50", IF(tbl_Customers[[#This Row],[account_length]] &lt;=100, "51-100", IF(tbl_Customers[[#This Row],[account_length]] &lt;= 150, "101-150", "151+")))</f>
        <v>51-100</v>
      </c>
      <c r="Y591" t="str">
        <f>IF(tbl_Customers[[#This Row],[total_intl_charge]] &lt;= 3, "Low Charges", "High Charges")</f>
        <v>Low Charges</v>
      </c>
      <c r="Z591" t="str">
        <f>IF(tbl_Customers[[#This Row],[total_eve_calls]]&lt;=80,"Low Calls",
IF(tbl_Customers[[#This Row],[total_eve_calls]]&lt;=120,"Medium Calls","High Calls"))</f>
        <v>Medium Calls</v>
      </c>
      <c r="AA591" t="str">
        <f>IF(tbl_Customers[[#This Row],[total_eve_charge]]&lt;=15,"Low Charges",
IF(tbl_Customers[[#This Row],[total_eve_charge]]&lt;=20,"Medium Charges","High Charges"))</f>
        <v>Medium Charges</v>
      </c>
      <c r="AB5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91" t="str">
        <f>IF(tbl_Customers[[#This Row],[number_vmail_messages]] = 0, "No Usage", IF(tbl_Customers[[#This Row],[number_vmail_messages]] &lt;= 20, "Low Usage", IF(tbl_Customers[[#This Row],[number_vmail_messages]] &lt;= 40, "Medium Usgae", "High Usage")))</f>
        <v>High Usage</v>
      </c>
      <c r="AD591" t="str">
        <f>IF(tbl_Customers[[#This Row],[total_day_minutes]]&lt;=150,"Low Usage", IF(tbl_Customers[[#This Row],[total_day_minutes]]&lt;=200,"Medium Usage", IF(tbl_Customers[[#This Row],[total_day_minutes]]&lt;=250,"High Usage","Very High Usage")))</f>
        <v>Medium Usage</v>
      </c>
      <c r="AE591" t="str">
        <f>IF(tbl_Customers[[#This Row],[total_intl_calls]]&lt;=5,"Low Calls", IF(tbl_Customers[[#This Row],[total_intl_calls]]&lt;=10, "Medium Calls", "High Calls"))</f>
        <v>Medium Calls</v>
      </c>
      <c r="AF5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91" s="36" t="str">
        <f>IF(tbl_Customers[[#This Row],[Churn_Risk_Score]]&gt;=10,"High Risk", IF(tbl_Customers[[#This Row],[Churn_Risk_Score]]&gt;=5,"Medium Risk","Low Risk"))</f>
        <v>Low Risk</v>
      </c>
    </row>
    <row r="592" spans="1:33" x14ac:dyDescent="0.35">
      <c r="A592">
        <v>591</v>
      </c>
      <c r="B592" t="s">
        <v>37</v>
      </c>
      <c r="C592">
        <v>83</v>
      </c>
      <c r="D592" t="s">
        <v>21</v>
      </c>
      <c r="E592" t="s">
        <v>23</v>
      </c>
      <c r="F592" t="s">
        <v>23</v>
      </c>
      <c r="G592">
        <v>32</v>
      </c>
      <c r="H592">
        <v>94.7</v>
      </c>
      <c r="I592">
        <v>111</v>
      </c>
      <c r="J592">
        <v>16.100000000000001</v>
      </c>
      <c r="K592">
        <v>154.4</v>
      </c>
      <c r="L592">
        <v>98</v>
      </c>
      <c r="M592">
        <v>13.12</v>
      </c>
      <c r="N592">
        <v>200.4</v>
      </c>
      <c r="O592">
        <v>109</v>
      </c>
      <c r="P592">
        <v>9.02</v>
      </c>
      <c r="Q592">
        <v>10.6</v>
      </c>
      <c r="R592">
        <v>6</v>
      </c>
      <c r="S592">
        <v>2.86</v>
      </c>
      <c r="T592">
        <v>2</v>
      </c>
      <c r="U592" t="s">
        <v>22</v>
      </c>
      <c r="V592">
        <f>IF(tbl_Customers[[#This Row],[churn]] = "yes", 1, 0)</f>
        <v>0</v>
      </c>
      <c r="W592" t="str">
        <f>IF(tbl_Customers[[#This Row],[number_customer_service_calls]] &lt;= 1, "0-1 Calls", IF(tbl_Customers[[#This Row],[number_customer_service_calls]] &lt;= 3, "2-3 Calls", IF(tbl_Customers[[#This Row],[number_customer_service_calls]] &lt;=5, "4-5 Calls", "6+ Calls")))</f>
        <v>2-3 Calls</v>
      </c>
      <c r="X592" t="str">
        <f>IF(tbl_Customers[[#This Row],[account_length]] &lt;= 50, "0-50", IF(tbl_Customers[[#This Row],[account_length]] &lt;=100, "51-100", IF(tbl_Customers[[#This Row],[account_length]] &lt;= 150, "101-150", "151+")))</f>
        <v>51-100</v>
      </c>
      <c r="Y592" t="str">
        <f>IF(tbl_Customers[[#This Row],[total_intl_charge]] &lt;= 3, "Low Charges", "High Charges")</f>
        <v>Low Charges</v>
      </c>
      <c r="Z592" t="str">
        <f>IF(tbl_Customers[[#This Row],[total_eve_calls]]&lt;=80,"Low Calls",
IF(tbl_Customers[[#This Row],[total_eve_calls]]&lt;=120,"Medium Calls","High Calls"))</f>
        <v>Medium Calls</v>
      </c>
      <c r="AA592" t="str">
        <f>IF(tbl_Customers[[#This Row],[total_eve_charge]]&lt;=15,"Low Charges",
IF(tbl_Customers[[#This Row],[total_eve_charge]]&lt;=20,"Medium Charges","High Charges"))</f>
        <v>Low Charges</v>
      </c>
      <c r="AB5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92" t="str">
        <f>IF(tbl_Customers[[#This Row],[number_vmail_messages]] = 0, "No Usage", IF(tbl_Customers[[#This Row],[number_vmail_messages]] &lt;= 20, "Low Usage", IF(tbl_Customers[[#This Row],[number_vmail_messages]] &lt;= 40, "Medium Usgae", "High Usage")))</f>
        <v>Medium Usgae</v>
      </c>
      <c r="AD592" t="str">
        <f>IF(tbl_Customers[[#This Row],[total_day_minutes]]&lt;=150,"Low Usage", IF(tbl_Customers[[#This Row],[total_day_minutes]]&lt;=200,"Medium Usage", IF(tbl_Customers[[#This Row],[total_day_minutes]]&lt;=250,"High Usage","Very High Usage")))</f>
        <v>Low Usage</v>
      </c>
      <c r="AE592" t="str">
        <f>IF(tbl_Customers[[#This Row],[total_intl_calls]]&lt;=5,"Low Calls", IF(tbl_Customers[[#This Row],[total_intl_calls]]&lt;=10, "Medium Calls", "High Calls"))</f>
        <v>Medium Calls</v>
      </c>
      <c r="AF5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592" s="36" t="str">
        <f>IF(tbl_Customers[[#This Row],[Churn_Risk_Score]]&gt;=10,"High Risk", IF(tbl_Customers[[#This Row],[Churn_Risk_Score]]&gt;=5,"Medium Risk","Low Risk"))</f>
        <v>Low Risk</v>
      </c>
    </row>
    <row r="593" spans="1:33" x14ac:dyDescent="0.35">
      <c r="A593">
        <v>592</v>
      </c>
      <c r="B593" t="s">
        <v>63</v>
      </c>
      <c r="C593">
        <v>139</v>
      </c>
      <c r="D593" t="s">
        <v>28</v>
      </c>
      <c r="E593" t="s">
        <v>22</v>
      </c>
      <c r="F593" t="s">
        <v>22</v>
      </c>
      <c r="G593">
        <v>0</v>
      </c>
      <c r="H593">
        <v>203.2</v>
      </c>
      <c r="I593">
        <v>81</v>
      </c>
      <c r="J593">
        <v>34.54</v>
      </c>
      <c r="K593">
        <v>152.5</v>
      </c>
      <c r="L593">
        <v>99</v>
      </c>
      <c r="M593">
        <v>12.96</v>
      </c>
      <c r="N593">
        <v>197.8</v>
      </c>
      <c r="O593">
        <v>76</v>
      </c>
      <c r="P593">
        <v>8.9</v>
      </c>
      <c r="Q593">
        <v>9.6999999999999993</v>
      </c>
      <c r="R593">
        <v>3</v>
      </c>
      <c r="S593">
        <v>2.62</v>
      </c>
      <c r="T593">
        <v>2</v>
      </c>
      <c r="U593" t="s">
        <v>22</v>
      </c>
      <c r="V593">
        <f>IF(tbl_Customers[[#This Row],[churn]] = "yes", 1, 0)</f>
        <v>0</v>
      </c>
      <c r="W593" t="str">
        <f>IF(tbl_Customers[[#This Row],[number_customer_service_calls]] &lt;= 1, "0-1 Calls", IF(tbl_Customers[[#This Row],[number_customer_service_calls]] &lt;= 3, "2-3 Calls", IF(tbl_Customers[[#This Row],[number_customer_service_calls]] &lt;=5, "4-5 Calls", "6+ Calls")))</f>
        <v>2-3 Calls</v>
      </c>
      <c r="X593" t="str">
        <f>IF(tbl_Customers[[#This Row],[account_length]] &lt;= 50, "0-50", IF(tbl_Customers[[#This Row],[account_length]] &lt;=100, "51-100", IF(tbl_Customers[[#This Row],[account_length]] &lt;= 150, "101-150", "151+")))</f>
        <v>101-150</v>
      </c>
      <c r="Y593" t="str">
        <f>IF(tbl_Customers[[#This Row],[total_intl_charge]] &lt;= 3, "Low Charges", "High Charges")</f>
        <v>Low Charges</v>
      </c>
      <c r="Z593" t="str">
        <f>IF(tbl_Customers[[#This Row],[total_eve_calls]]&lt;=80,"Low Calls",
IF(tbl_Customers[[#This Row],[total_eve_calls]]&lt;=120,"Medium Calls","High Calls"))</f>
        <v>Medium Calls</v>
      </c>
      <c r="AA593" t="str">
        <f>IF(tbl_Customers[[#This Row],[total_eve_charge]]&lt;=15,"Low Charges",
IF(tbl_Customers[[#This Row],[total_eve_charge]]&lt;=20,"Medium Charges","High Charges"))</f>
        <v>Low Charges</v>
      </c>
      <c r="AB5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93" t="str">
        <f>IF(tbl_Customers[[#This Row],[number_vmail_messages]] = 0, "No Usage", IF(tbl_Customers[[#This Row],[number_vmail_messages]] &lt;= 20, "Low Usage", IF(tbl_Customers[[#This Row],[number_vmail_messages]] &lt;= 40, "Medium Usgae", "High Usage")))</f>
        <v>No Usage</v>
      </c>
      <c r="AD593" t="str">
        <f>IF(tbl_Customers[[#This Row],[total_day_minutes]]&lt;=150,"Low Usage", IF(tbl_Customers[[#This Row],[total_day_minutes]]&lt;=200,"Medium Usage", IF(tbl_Customers[[#This Row],[total_day_minutes]]&lt;=250,"High Usage","Very High Usage")))</f>
        <v>High Usage</v>
      </c>
      <c r="AE593" t="str">
        <f>IF(tbl_Customers[[#This Row],[total_intl_calls]]&lt;=5,"Low Calls", IF(tbl_Customers[[#This Row],[total_intl_calls]]&lt;=10, "Medium Calls", "High Calls"))</f>
        <v>Low Calls</v>
      </c>
      <c r="AF5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93" s="36" t="str">
        <f>IF(tbl_Customers[[#This Row],[Churn_Risk_Score]]&gt;=10,"High Risk", IF(tbl_Customers[[#This Row],[Churn_Risk_Score]]&gt;=5,"Medium Risk","Low Risk"))</f>
        <v>Low Risk</v>
      </c>
    </row>
    <row r="594" spans="1:33" x14ac:dyDescent="0.35">
      <c r="A594">
        <v>593</v>
      </c>
      <c r="B594" t="s">
        <v>71</v>
      </c>
      <c r="C594">
        <v>69</v>
      </c>
      <c r="D594" t="s">
        <v>28</v>
      </c>
      <c r="E594" t="s">
        <v>22</v>
      </c>
      <c r="F594" t="s">
        <v>22</v>
      </c>
      <c r="G594">
        <v>0</v>
      </c>
      <c r="H594">
        <v>195.3</v>
      </c>
      <c r="I594">
        <v>70</v>
      </c>
      <c r="J594">
        <v>33.200000000000003</v>
      </c>
      <c r="K594">
        <v>216.7</v>
      </c>
      <c r="L594">
        <v>108</v>
      </c>
      <c r="M594">
        <v>18.420000000000002</v>
      </c>
      <c r="N594">
        <v>259.89999999999998</v>
      </c>
      <c r="O594">
        <v>119</v>
      </c>
      <c r="P594">
        <v>11.7</v>
      </c>
      <c r="Q594">
        <v>12.5</v>
      </c>
      <c r="R594">
        <v>4</v>
      </c>
      <c r="S594">
        <v>3.38</v>
      </c>
      <c r="T594">
        <v>3</v>
      </c>
      <c r="U594" t="s">
        <v>22</v>
      </c>
      <c r="V594">
        <f>IF(tbl_Customers[[#This Row],[churn]] = "yes", 1, 0)</f>
        <v>0</v>
      </c>
      <c r="W594" t="str">
        <f>IF(tbl_Customers[[#This Row],[number_customer_service_calls]] &lt;= 1, "0-1 Calls", IF(tbl_Customers[[#This Row],[number_customer_service_calls]] &lt;= 3, "2-3 Calls", IF(tbl_Customers[[#This Row],[number_customer_service_calls]] &lt;=5, "4-5 Calls", "6+ Calls")))</f>
        <v>2-3 Calls</v>
      </c>
      <c r="X594" t="str">
        <f>IF(tbl_Customers[[#This Row],[account_length]] &lt;= 50, "0-50", IF(tbl_Customers[[#This Row],[account_length]] &lt;=100, "51-100", IF(tbl_Customers[[#This Row],[account_length]] &lt;= 150, "101-150", "151+")))</f>
        <v>51-100</v>
      </c>
      <c r="Y594" t="str">
        <f>IF(tbl_Customers[[#This Row],[total_intl_charge]] &lt;= 3, "Low Charges", "High Charges")</f>
        <v>High Charges</v>
      </c>
      <c r="Z594" t="str">
        <f>IF(tbl_Customers[[#This Row],[total_eve_calls]]&lt;=80,"Low Calls",
IF(tbl_Customers[[#This Row],[total_eve_calls]]&lt;=120,"Medium Calls","High Calls"))</f>
        <v>Medium Calls</v>
      </c>
      <c r="AA594" t="str">
        <f>IF(tbl_Customers[[#This Row],[total_eve_charge]]&lt;=15,"Low Charges",
IF(tbl_Customers[[#This Row],[total_eve_charge]]&lt;=20,"Medium Charges","High Charges"))</f>
        <v>Medium Charges</v>
      </c>
      <c r="AB5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94" t="str">
        <f>IF(tbl_Customers[[#This Row],[number_vmail_messages]] = 0, "No Usage", IF(tbl_Customers[[#This Row],[number_vmail_messages]] &lt;= 20, "Low Usage", IF(tbl_Customers[[#This Row],[number_vmail_messages]] &lt;= 40, "Medium Usgae", "High Usage")))</f>
        <v>No Usage</v>
      </c>
      <c r="AD594" t="str">
        <f>IF(tbl_Customers[[#This Row],[total_day_minutes]]&lt;=150,"Low Usage", IF(tbl_Customers[[#This Row],[total_day_minutes]]&lt;=200,"Medium Usage", IF(tbl_Customers[[#This Row],[total_day_minutes]]&lt;=250,"High Usage","Very High Usage")))</f>
        <v>Medium Usage</v>
      </c>
      <c r="AE594" t="str">
        <f>IF(tbl_Customers[[#This Row],[total_intl_calls]]&lt;=5,"Low Calls", IF(tbl_Customers[[#This Row],[total_intl_calls]]&lt;=10, "Medium Calls", "High Calls"))</f>
        <v>Low Calls</v>
      </c>
      <c r="AF5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594" s="36" t="str">
        <f>IF(tbl_Customers[[#This Row],[Churn_Risk_Score]]&gt;=10,"High Risk", IF(tbl_Customers[[#This Row],[Churn_Risk_Score]]&gt;=5,"Medium Risk","Low Risk"))</f>
        <v>Low Risk</v>
      </c>
    </row>
    <row r="595" spans="1:33" x14ac:dyDescent="0.35">
      <c r="A595">
        <v>594</v>
      </c>
      <c r="B595" t="s">
        <v>29</v>
      </c>
      <c r="C595">
        <v>106</v>
      </c>
      <c r="D595" t="s">
        <v>21</v>
      </c>
      <c r="E595" t="s">
        <v>22</v>
      </c>
      <c r="F595" t="s">
        <v>22</v>
      </c>
      <c r="G595">
        <v>0</v>
      </c>
      <c r="H595">
        <v>114.4</v>
      </c>
      <c r="I595">
        <v>104</v>
      </c>
      <c r="J595">
        <v>19.45</v>
      </c>
      <c r="K595">
        <v>78.3</v>
      </c>
      <c r="L595">
        <v>101</v>
      </c>
      <c r="M595">
        <v>6.66</v>
      </c>
      <c r="N595">
        <v>232.7</v>
      </c>
      <c r="O595">
        <v>78</v>
      </c>
      <c r="P595">
        <v>10.47</v>
      </c>
      <c r="Q595">
        <v>0</v>
      </c>
      <c r="R595">
        <v>0</v>
      </c>
      <c r="S595">
        <v>0</v>
      </c>
      <c r="T595">
        <v>2</v>
      </c>
      <c r="U595" t="s">
        <v>22</v>
      </c>
      <c r="V595">
        <f>IF(tbl_Customers[[#This Row],[churn]] = "yes", 1, 0)</f>
        <v>0</v>
      </c>
      <c r="W595" t="str">
        <f>IF(tbl_Customers[[#This Row],[number_customer_service_calls]] &lt;= 1, "0-1 Calls", IF(tbl_Customers[[#This Row],[number_customer_service_calls]] &lt;= 3, "2-3 Calls", IF(tbl_Customers[[#This Row],[number_customer_service_calls]] &lt;=5, "4-5 Calls", "6+ Calls")))</f>
        <v>2-3 Calls</v>
      </c>
      <c r="X595" t="str">
        <f>IF(tbl_Customers[[#This Row],[account_length]] &lt;= 50, "0-50", IF(tbl_Customers[[#This Row],[account_length]] &lt;=100, "51-100", IF(tbl_Customers[[#This Row],[account_length]] &lt;= 150, "101-150", "151+")))</f>
        <v>101-150</v>
      </c>
      <c r="Y595" t="str">
        <f>IF(tbl_Customers[[#This Row],[total_intl_charge]] &lt;= 3, "Low Charges", "High Charges")</f>
        <v>Low Charges</v>
      </c>
      <c r="Z595" t="str">
        <f>IF(tbl_Customers[[#This Row],[total_eve_calls]]&lt;=80,"Low Calls",
IF(tbl_Customers[[#This Row],[total_eve_calls]]&lt;=120,"Medium Calls","High Calls"))</f>
        <v>Medium Calls</v>
      </c>
      <c r="AA595" t="str">
        <f>IF(tbl_Customers[[#This Row],[total_eve_charge]]&lt;=15,"Low Charges",
IF(tbl_Customers[[#This Row],[total_eve_charge]]&lt;=20,"Medium Charges","High Charges"))</f>
        <v>Low Charges</v>
      </c>
      <c r="AB5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95" t="str">
        <f>IF(tbl_Customers[[#This Row],[number_vmail_messages]] = 0, "No Usage", IF(tbl_Customers[[#This Row],[number_vmail_messages]] &lt;= 20, "Low Usage", IF(tbl_Customers[[#This Row],[number_vmail_messages]] &lt;= 40, "Medium Usgae", "High Usage")))</f>
        <v>No Usage</v>
      </c>
      <c r="AD595" t="str">
        <f>IF(tbl_Customers[[#This Row],[total_day_minutes]]&lt;=150,"Low Usage", IF(tbl_Customers[[#This Row],[total_day_minutes]]&lt;=200,"Medium Usage", IF(tbl_Customers[[#This Row],[total_day_minutes]]&lt;=250,"High Usage","Very High Usage")))</f>
        <v>Low Usage</v>
      </c>
      <c r="AE595" t="str">
        <f>IF(tbl_Customers[[#This Row],[total_intl_calls]]&lt;=5,"Low Calls", IF(tbl_Customers[[#This Row],[total_intl_calls]]&lt;=10, "Medium Calls", "High Calls"))</f>
        <v>Low Calls</v>
      </c>
      <c r="AF5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95" s="36" t="str">
        <f>IF(tbl_Customers[[#This Row],[Churn_Risk_Score]]&gt;=10,"High Risk", IF(tbl_Customers[[#This Row],[Churn_Risk_Score]]&gt;=5,"Medium Risk","Low Risk"))</f>
        <v>Low Risk</v>
      </c>
    </row>
    <row r="596" spans="1:33" x14ac:dyDescent="0.35">
      <c r="A596">
        <v>595</v>
      </c>
      <c r="B596" t="s">
        <v>38</v>
      </c>
      <c r="C596">
        <v>158</v>
      </c>
      <c r="D596" t="s">
        <v>21</v>
      </c>
      <c r="E596" t="s">
        <v>22</v>
      </c>
      <c r="F596" t="s">
        <v>22</v>
      </c>
      <c r="G596">
        <v>0</v>
      </c>
      <c r="H596">
        <v>222.8</v>
      </c>
      <c r="I596">
        <v>101</v>
      </c>
      <c r="J596">
        <v>37.880000000000003</v>
      </c>
      <c r="K596">
        <v>203</v>
      </c>
      <c r="L596">
        <v>128</v>
      </c>
      <c r="M596">
        <v>17.260000000000002</v>
      </c>
      <c r="N596">
        <v>210.6</v>
      </c>
      <c r="O596">
        <v>106</v>
      </c>
      <c r="P596">
        <v>9.48</v>
      </c>
      <c r="Q596">
        <v>6.9</v>
      </c>
      <c r="R596">
        <v>2</v>
      </c>
      <c r="S596">
        <v>1.86</v>
      </c>
      <c r="T596">
        <v>2</v>
      </c>
      <c r="U596" t="s">
        <v>22</v>
      </c>
      <c r="V596">
        <f>IF(tbl_Customers[[#This Row],[churn]] = "yes", 1, 0)</f>
        <v>0</v>
      </c>
      <c r="W596" t="str">
        <f>IF(tbl_Customers[[#This Row],[number_customer_service_calls]] &lt;= 1, "0-1 Calls", IF(tbl_Customers[[#This Row],[number_customer_service_calls]] &lt;= 3, "2-3 Calls", IF(tbl_Customers[[#This Row],[number_customer_service_calls]] &lt;=5, "4-5 Calls", "6+ Calls")))</f>
        <v>2-3 Calls</v>
      </c>
      <c r="X596" t="str">
        <f>IF(tbl_Customers[[#This Row],[account_length]] &lt;= 50, "0-50", IF(tbl_Customers[[#This Row],[account_length]] &lt;=100, "51-100", IF(tbl_Customers[[#This Row],[account_length]] &lt;= 150, "101-150", "151+")))</f>
        <v>151+</v>
      </c>
      <c r="Y596" t="str">
        <f>IF(tbl_Customers[[#This Row],[total_intl_charge]] &lt;= 3, "Low Charges", "High Charges")</f>
        <v>Low Charges</v>
      </c>
      <c r="Z596" t="str">
        <f>IF(tbl_Customers[[#This Row],[total_eve_calls]]&lt;=80,"Low Calls",
IF(tbl_Customers[[#This Row],[total_eve_calls]]&lt;=120,"Medium Calls","High Calls"))</f>
        <v>High Calls</v>
      </c>
      <c r="AA596" t="str">
        <f>IF(tbl_Customers[[#This Row],[total_eve_charge]]&lt;=15,"Low Charges",
IF(tbl_Customers[[#This Row],[total_eve_charge]]&lt;=20,"Medium Charges","High Charges"))</f>
        <v>Medium Charges</v>
      </c>
      <c r="AB5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96" t="str">
        <f>IF(tbl_Customers[[#This Row],[number_vmail_messages]] = 0, "No Usage", IF(tbl_Customers[[#This Row],[number_vmail_messages]] &lt;= 20, "Low Usage", IF(tbl_Customers[[#This Row],[number_vmail_messages]] &lt;= 40, "Medium Usgae", "High Usage")))</f>
        <v>No Usage</v>
      </c>
      <c r="AD596" t="str">
        <f>IF(tbl_Customers[[#This Row],[total_day_minutes]]&lt;=150,"Low Usage", IF(tbl_Customers[[#This Row],[total_day_minutes]]&lt;=200,"Medium Usage", IF(tbl_Customers[[#This Row],[total_day_minutes]]&lt;=250,"High Usage","Very High Usage")))</f>
        <v>High Usage</v>
      </c>
      <c r="AE596" t="str">
        <f>IF(tbl_Customers[[#This Row],[total_intl_calls]]&lt;=5,"Low Calls", IF(tbl_Customers[[#This Row],[total_intl_calls]]&lt;=10, "Medium Calls", "High Calls"))</f>
        <v>Low Calls</v>
      </c>
      <c r="AF5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596" s="36" t="str">
        <f>IF(tbl_Customers[[#This Row],[Churn_Risk_Score]]&gt;=10,"High Risk", IF(tbl_Customers[[#This Row],[Churn_Risk_Score]]&gt;=5,"Medium Risk","Low Risk"))</f>
        <v>Low Risk</v>
      </c>
    </row>
    <row r="597" spans="1:33" x14ac:dyDescent="0.35">
      <c r="A597">
        <v>596</v>
      </c>
      <c r="B597" t="s">
        <v>57</v>
      </c>
      <c r="C597">
        <v>168</v>
      </c>
      <c r="D597" t="s">
        <v>21</v>
      </c>
      <c r="E597" t="s">
        <v>22</v>
      </c>
      <c r="F597" t="s">
        <v>23</v>
      </c>
      <c r="G597">
        <v>22</v>
      </c>
      <c r="H597">
        <v>175.9</v>
      </c>
      <c r="I597">
        <v>70</v>
      </c>
      <c r="J597">
        <v>29.9</v>
      </c>
      <c r="K597">
        <v>211.7</v>
      </c>
      <c r="L597">
        <v>105</v>
      </c>
      <c r="M597">
        <v>17.989999999999998</v>
      </c>
      <c r="N597">
        <v>174.5</v>
      </c>
      <c r="O597">
        <v>81</v>
      </c>
      <c r="P597">
        <v>7.85</v>
      </c>
      <c r="Q597">
        <v>7.3</v>
      </c>
      <c r="R597">
        <v>5</v>
      </c>
      <c r="S597">
        <v>1.97</v>
      </c>
      <c r="T597">
        <v>2</v>
      </c>
      <c r="U597" t="s">
        <v>22</v>
      </c>
      <c r="V597">
        <f>IF(tbl_Customers[[#This Row],[churn]] = "yes", 1, 0)</f>
        <v>0</v>
      </c>
      <c r="W597" t="str">
        <f>IF(tbl_Customers[[#This Row],[number_customer_service_calls]] &lt;= 1, "0-1 Calls", IF(tbl_Customers[[#This Row],[number_customer_service_calls]] &lt;= 3, "2-3 Calls", IF(tbl_Customers[[#This Row],[number_customer_service_calls]] &lt;=5, "4-5 Calls", "6+ Calls")))</f>
        <v>2-3 Calls</v>
      </c>
      <c r="X597" t="str">
        <f>IF(tbl_Customers[[#This Row],[account_length]] &lt;= 50, "0-50", IF(tbl_Customers[[#This Row],[account_length]] &lt;=100, "51-100", IF(tbl_Customers[[#This Row],[account_length]] &lt;= 150, "101-150", "151+")))</f>
        <v>151+</v>
      </c>
      <c r="Y597" t="str">
        <f>IF(tbl_Customers[[#This Row],[total_intl_charge]] &lt;= 3, "Low Charges", "High Charges")</f>
        <v>Low Charges</v>
      </c>
      <c r="Z597" t="str">
        <f>IF(tbl_Customers[[#This Row],[total_eve_calls]]&lt;=80,"Low Calls",
IF(tbl_Customers[[#This Row],[total_eve_calls]]&lt;=120,"Medium Calls","High Calls"))</f>
        <v>Medium Calls</v>
      </c>
      <c r="AA597" t="str">
        <f>IF(tbl_Customers[[#This Row],[total_eve_charge]]&lt;=15,"Low Charges",
IF(tbl_Customers[[#This Row],[total_eve_charge]]&lt;=20,"Medium Charges","High Charges"))</f>
        <v>Medium Charges</v>
      </c>
      <c r="AB5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597" t="str">
        <f>IF(tbl_Customers[[#This Row],[number_vmail_messages]] = 0, "No Usage", IF(tbl_Customers[[#This Row],[number_vmail_messages]] &lt;= 20, "Low Usage", IF(tbl_Customers[[#This Row],[number_vmail_messages]] &lt;= 40, "Medium Usgae", "High Usage")))</f>
        <v>Medium Usgae</v>
      </c>
      <c r="AD597" t="str">
        <f>IF(tbl_Customers[[#This Row],[total_day_minutes]]&lt;=150,"Low Usage", IF(tbl_Customers[[#This Row],[total_day_minutes]]&lt;=200,"Medium Usage", IF(tbl_Customers[[#This Row],[total_day_minutes]]&lt;=250,"High Usage","Very High Usage")))</f>
        <v>Medium Usage</v>
      </c>
      <c r="AE597" t="str">
        <f>IF(tbl_Customers[[#This Row],[total_intl_calls]]&lt;=5,"Low Calls", IF(tbl_Customers[[#This Row],[total_intl_calls]]&lt;=10, "Medium Calls", "High Calls"))</f>
        <v>Low Calls</v>
      </c>
      <c r="AF5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597" s="36" t="str">
        <f>IF(tbl_Customers[[#This Row],[Churn_Risk_Score]]&gt;=10,"High Risk", IF(tbl_Customers[[#This Row],[Churn_Risk_Score]]&gt;=5,"Medium Risk","Low Risk"))</f>
        <v>Low Risk</v>
      </c>
    </row>
    <row r="598" spans="1:33" x14ac:dyDescent="0.35">
      <c r="A598">
        <v>597</v>
      </c>
      <c r="B598" t="s">
        <v>31</v>
      </c>
      <c r="C598">
        <v>115</v>
      </c>
      <c r="D598" t="s">
        <v>28</v>
      </c>
      <c r="E598" t="s">
        <v>23</v>
      </c>
      <c r="F598" t="s">
        <v>22</v>
      </c>
      <c r="G598">
        <v>0</v>
      </c>
      <c r="H598">
        <v>249.9</v>
      </c>
      <c r="I598">
        <v>95</v>
      </c>
      <c r="J598">
        <v>42.48</v>
      </c>
      <c r="K598">
        <v>242.5</v>
      </c>
      <c r="L598">
        <v>104</v>
      </c>
      <c r="M598">
        <v>20.61</v>
      </c>
      <c r="N598">
        <v>151.69999999999999</v>
      </c>
      <c r="O598">
        <v>121</v>
      </c>
      <c r="P598">
        <v>6.83</v>
      </c>
      <c r="Q598">
        <v>15.3</v>
      </c>
      <c r="R598">
        <v>6</v>
      </c>
      <c r="S598">
        <v>4.13</v>
      </c>
      <c r="T598">
        <v>1</v>
      </c>
      <c r="U598" t="s">
        <v>23</v>
      </c>
      <c r="V598">
        <f>IF(tbl_Customers[[#This Row],[churn]] = "yes", 1, 0)</f>
        <v>1</v>
      </c>
      <c r="W598" t="str">
        <f>IF(tbl_Customers[[#This Row],[number_customer_service_calls]] &lt;= 1, "0-1 Calls", IF(tbl_Customers[[#This Row],[number_customer_service_calls]] &lt;= 3, "2-3 Calls", IF(tbl_Customers[[#This Row],[number_customer_service_calls]] &lt;=5, "4-5 Calls", "6+ Calls")))</f>
        <v>0-1 Calls</v>
      </c>
      <c r="X598" t="str">
        <f>IF(tbl_Customers[[#This Row],[account_length]] &lt;= 50, "0-50", IF(tbl_Customers[[#This Row],[account_length]] &lt;=100, "51-100", IF(tbl_Customers[[#This Row],[account_length]] &lt;= 150, "101-150", "151+")))</f>
        <v>101-150</v>
      </c>
      <c r="Y598" t="str">
        <f>IF(tbl_Customers[[#This Row],[total_intl_charge]] &lt;= 3, "Low Charges", "High Charges")</f>
        <v>High Charges</v>
      </c>
      <c r="Z598" t="str">
        <f>IF(tbl_Customers[[#This Row],[total_eve_calls]]&lt;=80,"Low Calls",
IF(tbl_Customers[[#This Row],[total_eve_calls]]&lt;=120,"Medium Calls","High Calls"))</f>
        <v>Medium Calls</v>
      </c>
      <c r="AA598" t="str">
        <f>IF(tbl_Customers[[#This Row],[total_eve_charge]]&lt;=15,"Low Charges",
IF(tbl_Customers[[#This Row],[total_eve_charge]]&lt;=20,"Medium Charges","High Charges"))</f>
        <v>High Charges</v>
      </c>
      <c r="AB5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598" t="str">
        <f>IF(tbl_Customers[[#This Row],[number_vmail_messages]] = 0, "No Usage", IF(tbl_Customers[[#This Row],[number_vmail_messages]] &lt;= 20, "Low Usage", IF(tbl_Customers[[#This Row],[number_vmail_messages]] &lt;= 40, "Medium Usgae", "High Usage")))</f>
        <v>No Usage</v>
      </c>
      <c r="AD598" t="str">
        <f>IF(tbl_Customers[[#This Row],[total_day_minutes]]&lt;=150,"Low Usage", IF(tbl_Customers[[#This Row],[total_day_minutes]]&lt;=200,"Medium Usage", IF(tbl_Customers[[#This Row],[total_day_minutes]]&lt;=250,"High Usage","Very High Usage")))</f>
        <v>High Usage</v>
      </c>
      <c r="AE598" t="str">
        <f>IF(tbl_Customers[[#This Row],[total_intl_calls]]&lt;=5,"Low Calls", IF(tbl_Customers[[#This Row],[total_intl_calls]]&lt;=10, "Medium Calls", "High Calls"))</f>
        <v>Medium Calls</v>
      </c>
      <c r="AF5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598" s="36" t="str">
        <f>IF(tbl_Customers[[#This Row],[Churn_Risk_Score]]&gt;=10,"High Risk", IF(tbl_Customers[[#This Row],[Churn_Risk_Score]]&gt;=5,"Medium Risk","Low Risk"))</f>
        <v>Medium Risk</v>
      </c>
    </row>
    <row r="599" spans="1:33" x14ac:dyDescent="0.35">
      <c r="A599">
        <v>598</v>
      </c>
      <c r="B599" t="s">
        <v>48</v>
      </c>
      <c r="C599">
        <v>57</v>
      </c>
      <c r="D599" t="s">
        <v>25</v>
      </c>
      <c r="E599" t="s">
        <v>23</v>
      </c>
      <c r="F599" t="s">
        <v>23</v>
      </c>
      <c r="G599">
        <v>30</v>
      </c>
      <c r="H599">
        <v>234.5</v>
      </c>
      <c r="I599">
        <v>130</v>
      </c>
      <c r="J599">
        <v>39.869999999999997</v>
      </c>
      <c r="K599">
        <v>195.2</v>
      </c>
      <c r="L599">
        <v>116</v>
      </c>
      <c r="M599">
        <v>16.59</v>
      </c>
      <c r="N599">
        <v>268.8</v>
      </c>
      <c r="O599">
        <v>94</v>
      </c>
      <c r="P599">
        <v>12.1</v>
      </c>
      <c r="Q599">
        <v>11.4</v>
      </c>
      <c r="R599">
        <v>4</v>
      </c>
      <c r="S599">
        <v>3.08</v>
      </c>
      <c r="T599">
        <v>2</v>
      </c>
      <c r="U599" t="s">
        <v>22</v>
      </c>
      <c r="V599">
        <f>IF(tbl_Customers[[#This Row],[churn]] = "yes", 1, 0)</f>
        <v>0</v>
      </c>
      <c r="W599" t="str">
        <f>IF(tbl_Customers[[#This Row],[number_customer_service_calls]] &lt;= 1, "0-1 Calls", IF(tbl_Customers[[#This Row],[number_customer_service_calls]] &lt;= 3, "2-3 Calls", IF(tbl_Customers[[#This Row],[number_customer_service_calls]] &lt;=5, "4-5 Calls", "6+ Calls")))</f>
        <v>2-3 Calls</v>
      </c>
      <c r="X599" t="str">
        <f>IF(tbl_Customers[[#This Row],[account_length]] &lt;= 50, "0-50", IF(tbl_Customers[[#This Row],[account_length]] &lt;=100, "51-100", IF(tbl_Customers[[#This Row],[account_length]] &lt;= 150, "101-150", "151+")))</f>
        <v>51-100</v>
      </c>
      <c r="Y599" t="str">
        <f>IF(tbl_Customers[[#This Row],[total_intl_charge]] &lt;= 3, "Low Charges", "High Charges")</f>
        <v>High Charges</v>
      </c>
      <c r="Z599" t="str">
        <f>IF(tbl_Customers[[#This Row],[total_eve_calls]]&lt;=80,"Low Calls",
IF(tbl_Customers[[#This Row],[total_eve_calls]]&lt;=120,"Medium Calls","High Calls"))</f>
        <v>Medium Calls</v>
      </c>
      <c r="AA599" t="str">
        <f>IF(tbl_Customers[[#This Row],[total_eve_charge]]&lt;=15,"Low Charges",
IF(tbl_Customers[[#This Row],[total_eve_charge]]&lt;=20,"Medium Charges","High Charges"))</f>
        <v>Medium Charges</v>
      </c>
      <c r="AB5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599" t="str">
        <f>IF(tbl_Customers[[#This Row],[number_vmail_messages]] = 0, "No Usage", IF(tbl_Customers[[#This Row],[number_vmail_messages]] &lt;= 20, "Low Usage", IF(tbl_Customers[[#This Row],[number_vmail_messages]] &lt;= 40, "Medium Usgae", "High Usage")))</f>
        <v>Medium Usgae</v>
      </c>
      <c r="AD599" t="str">
        <f>IF(tbl_Customers[[#This Row],[total_day_minutes]]&lt;=150,"Low Usage", IF(tbl_Customers[[#This Row],[total_day_minutes]]&lt;=200,"Medium Usage", IF(tbl_Customers[[#This Row],[total_day_minutes]]&lt;=250,"High Usage","Very High Usage")))</f>
        <v>High Usage</v>
      </c>
      <c r="AE599" t="str">
        <f>IF(tbl_Customers[[#This Row],[total_intl_calls]]&lt;=5,"Low Calls", IF(tbl_Customers[[#This Row],[total_intl_calls]]&lt;=10, "Medium Calls", "High Calls"))</f>
        <v>Low Calls</v>
      </c>
      <c r="AF5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599" s="36" t="str">
        <f>IF(tbl_Customers[[#This Row],[Churn_Risk_Score]]&gt;=10,"High Risk", IF(tbl_Customers[[#This Row],[Churn_Risk_Score]]&gt;=5,"Medium Risk","Low Risk"))</f>
        <v>Medium Risk</v>
      </c>
    </row>
    <row r="600" spans="1:33" x14ac:dyDescent="0.35">
      <c r="A600">
        <v>599</v>
      </c>
      <c r="B600" t="s">
        <v>42</v>
      </c>
      <c r="C600">
        <v>67</v>
      </c>
      <c r="D600" t="s">
        <v>21</v>
      </c>
      <c r="E600" t="s">
        <v>22</v>
      </c>
      <c r="F600" t="s">
        <v>22</v>
      </c>
      <c r="G600">
        <v>0</v>
      </c>
      <c r="H600">
        <v>210.7</v>
      </c>
      <c r="I600">
        <v>116</v>
      </c>
      <c r="J600">
        <v>35.82</v>
      </c>
      <c r="K600">
        <v>219.2</v>
      </c>
      <c r="L600">
        <v>86</v>
      </c>
      <c r="M600">
        <v>18.63</v>
      </c>
      <c r="N600">
        <v>179.7</v>
      </c>
      <c r="O600">
        <v>83</v>
      </c>
      <c r="P600">
        <v>8.09</v>
      </c>
      <c r="Q600">
        <v>7.2</v>
      </c>
      <c r="R600">
        <v>6</v>
      </c>
      <c r="S600">
        <v>1.94</v>
      </c>
      <c r="T600">
        <v>1</v>
      </c>
      <c r="U600" t="s">
        <v>22</v>
      </c>
      <c r="V600">
        <f>IF(tbl_Customers[[#This Row],[churn]] = "yes", 1, 0)</f>
        <v>0</v>
      </c>
      <c r="W600" t="str">
        <f>IF(tbl_Customers[[#This Row],[number_customer_service_calls]] &lt;= 1, "0-1 Calls", IF(tbl_Customers[[#This Row],[number_customer_service_calls]] &lt;= 3, "2-3 Calls", IF(tbl_Customers[[#This Row],[number_customer_service_calls]] &lt;=5, "4-5 Calls", "6+ Calls")))</f>
        <v>0-1 Calls</v>
      </c>
      <c r="X600" t="str">
        <f>IF(tbl_Customers[[#This Row],[account_length]] &lt;= 50, "0-50", IF(tbl_Customers[[#This Row],[account_length]] &lt;=100, "51-100", IF(tbl_Customers[[#This Row],[account_length]] &lt;= 150, "101-150", "151+")))</f>
        <v>51-100</v>
      </c>
      <c r="Y600" t="str">
        <f>IF(tbl_Customers[[#This Row],[total_intl_charge]] &lt;= 3, "Low Charges", "High Charges")</f>
        <v>Low Charges</v>
      </c>
      <c r="Z600" t="str">
        <f>IF(tbl_Customers[[#This Row],[total_eve_calls]]&lt;=80,"Low Calls",
IF(tbl_Customers[[#This Row],[total_eve_calls]]&lt;=120,"Medium Calls","High Calls"))</f>
        <v>Medium Calls</v>
      </c>
      <c r="AA600" t="str">
        <f>IF(tbl_Customers[[#This Row],[total_eve_charge]]&lt;=15,"Low Charges",
IF(tbl_Customers[[#This Row],[total_eve_charge]]&lt;=20,"Medium Charges","High Charges"))</f>
        <v>Medium Charges</v>
      </c>
      <c r="AB6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00" t="str">
        <f>IF(tbl_Customers[[#This Row],[number_vmail_messages]] = 0, "No Usage", IF(tbl_Customers[[#This Row],[number_vmail_messages]] &lt;= 20, "Low Usage", IF(tbl_Customers[[#This Row],[number_vmail_messages]] &lt;= 40, "Medium Usgae", "High Usage")))</f>
        <v>No Usage</v>
      </c>
      <c r="AD600" t="str">
        <f>IF(tbl_Customers[[#This Row],[total_day_minutes]]&lt;=150,"Low Usage", IF(tbl_Customers[[#This Row],[total_day_minutes]]&lt;=200,"Medium Usage", IF(tbl_Customers[[#This Row],[total_day_minutes]]&lt;=250,"High Usage","Very High Usage")))</f>
        <v>High Usage</v>
      </c>
      <c r="AE600" t="str">
        <f>IF(tbl_Customers[[#This Row],[total_intl_calls]]&lt;=5,"Low Calls", IF(tbl_Customers[[#This Row],[total_intl_calls]]&lt;=10, "Medium Calls", "High Calls"))</f>
        <v>Medium Calls</v>
      </c>
      <c r="AF6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00" s="36" t="str">
        <f>IF(tbl_Customers[[#This Row],[Churn_Risk_Score]]&gt;=10,"High Risk", IF(tbl_Customers[[#This Row],[Churn_Risk_Score]]&gt;=5,"Medium Risk","Low Risk"))</f>
        <v>Low Risk</v>
      </c>
    </row>
    <row r="601" spans="1:33" x14ac:dyDescent="0.35">
      <c r="A601">
        <v>600</v>
      </c>
      <c r="B601" t="s">
        <v>47</v>
      </c>
      <c r="C601">
        <v>127</v>
      </c>
      <c r="D601" t="s">
        <v>25</v>
      </c>
      <c r="E601" t="s">
        <v>22</v>
      </c>
      <c r="F601" t="s">
        <v>22</v>
      </c>
      <c r="G601">
        <v>0</v>
      </c>
      <c r="H601">
        <v>182.3</v>
      </c>
      <c r="I601">
        <v>124</v>
      </c>
      <c r="J601">
        <v>30.99</v>
      </c>
      <c r="K601">
        <v>169.9</v>
      </c>
      <c r="L601">
        <v>110</v>
      </c>
      <c r="M601">
        <v>14.44</v>
      </c>
      <c r="N601">
        <v>184</v>
      </c>
      <c r="O601">
        <v>116</v>
      </c>
      <c r="P601">
        <v>8.2799999999999994</v>
      </c>
      <c r="Q601">
        <v>9.3000000000000007</v>
      </c>
      <c r="R601">
        <v>3</v>
      </c>
      <c r="S601">
        <v>2.5099999999999998</v>
      </c>
      <c r="T601">
        <v>1</v>
      </c>
      <c r="U601" t="s">
        <v>22</v>
      </c>
      <c r="V601">
        <f>IF(tbl_Customers[[#This Row],[churn]] = "yes", 1, 0)</f>
        <v>0</v>
      </c>
      <c r="W601" t="str">
        <f>IF(tbl_Customers[[#This Row],[number_customer_service_calls]] &lt;= 1, "0-1 Calls", IF(tbl_Customers[[#This Row],[number_customer_service_calls]] &lt;= 3, "2-3 Calls", IF(tbl_Customers[[#This Row],[number_customer_service_calls]] &lt;=5, "4-5 Calls", "6+ Calls")))</f>
        <v>0-1 Calls</v>
      </c>
      <c r="X601" t="str">
        <f>IF(tbl_Customers[[#This Row],[account_length]] &lt;= 50, "0-50", IF(tbl_Customers[[#This Row],[account_length]] &lt;=100, "51-100", IF(tbl_Customers[[#This Row],[account_length]] &lt;= 150, "101-150", "151+")))</f>
        <v>101-150</v>
      </c>
      <c r="Y601" t="str">
        <f>IF(tbl_Customers[[#This Row],[total_intl_charge]] &lt;= 3, "Low Charges", "High Charges")</f>
        <v>Low Charges</v>
      </c>
      <c r="Z601" t="str">
        <f>IF(tbl_Customers[[#This Row],[total_eve_calls]]&lt;=80,"Low Calls",
IF(tbl_Customers[[#This Row],[total_eve_calls]]&lt;=120,"Medium Calls","High Calls"))</f>
        <v>Medium Calls</v>
      </c>
      <c r="AA601" t="str">
        <f>IF(tbl_Customers[[#This Row],[total_eve_charge]]&lt;=15,"Low Charges",
IF(tbl_Customers[[#This Row],[total_eve_charge]]&lt;=20,"Medium Charges","High Charges"))</f>
        <v>Low Charges</v>
      </c>
      <c r="AB6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01" t="str">
        <f>IF(tbl_Customers[[#This Row],[number_vmail_messages]] = 0, "No Usage", IF(tbl_Customers[[#This Row],[number_vmail_messages]] &lt;= 20, "Low Usage", IF(tbl_Customers[[#This Row],[number_vmail_messages]] &lt;= 40, "Medium Usgae", "High Usage")))</f>
        <v>No Usage</v>
      </c>
      <c r="AD601" t="str">
        <f>IF(tbl_Customers[[#This Row],[total_day_minutes]]&lt;=150,"Low Usage", IF(tbl_Customers[[#This Row],[total_day_minutes]]&lt;=200,"Medium Usage", IF(tbl_Customers[[#This Row],[total_day_minutes]]&lt;=250,"High Usage","Very High Usage")))</f>
        <v>Medium Usage</v>
      </c>
      <c r="AE601" t="str">
        <f>IF(tbl_Customers[[#This Row],[total_intl_calls]]&lt;=5,"Low Calls", IF(tbl_Customers[[#This Row],[total_intl_calls]]&lt;=10, "Medium Calls", "High Calls"))</f>
        <v>Low Calls</v>
      </c>
      <c r="AF6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01" s="36" t="str">
        <f>IF(tbl_Customers[[#This Row],[Churn_Risk_Score]]&gt;=10,"High Risk", IF(tbl_Customers[[#This Row],[Churn_Risk_Score]]&gt;=5,"Medium Risk","Low Risk"))</f>
        <v>Low Risk</v>
      </c>
    </row>
    <row r="602" spans="1:33" x14ac:dyDescent="0.35">
      <c r="A602">
        <v>601</v>
      </c>
      <c r="B602" t="s">
        <v>47</v>
      </c>
      <c r="C602">
        <v>78</v>
      </c>
      <c r="D602" t="s">
        <v>28</v>
      </c>
      <c r="E602" t="s">
        <v>22</v>
      </c>
      <c r="F602" t="s">
        <v>22</v>
      </c>
      <c r="G602">
        <v>0</v>
      </c>
      <c r="H602">
        <v>190.3</v>
      </c>
      <c r="I602">
        <v>88</v>
      </c>
      <c r="J602">
        <v>32.35</v>
      </c>
      <c r="K602">
        <v>194.5</v>
      </c>
      <c r="L602">
        <v>89</v>
      </c>
      <c r="M602">
        <v>16.53</v>
      </c>
      <c r="N602">
        <v>256.5</v>
      </c>
      <c r="O602">
        <v>109</v>
      </c>
      <c r="P602">
        <v>11.54</v>
      </c>
      <c r="Q602">
        <v>11.7</v>
      </c>
      <c r="R602">
        <v>5</v>
      </c>
      <c r="S602">
        <v>3.16</v>
      </c>
      <c r="T602">
        <v>2</v>
      </c>
      <c r="U602" t="s">
        <v>22</v>
      </c>
      <c r="V602">
        <f>IF(tbl_Customers[[#This Row],[churn]] = "yes", 1, 0)</f>
        <v>0</v>
      </c>
      <c r="W602" t="str">
        <f>IF(tbl_Customers[[#This Row],[number_customer_service_calls]] &lt;= 1, "0-1 Calls", IF(tbl_Customers[[#This Row],[number_customer_service_calls]] &lt;= 3, "2-3 Calls", IF(tbl_Customers[[#This Row],[number_customer_service_calls]] &lt;=5, "4-5 Calls", "6+ Calls")))</f>
        <v>2-3 Calls</v>
      </c>
      <c r="X602" t="str">
        <f>IF(tbl_Customers[[#This Row],[account_length]] &lt;= 50, "0-50", IF(tbl_Customers[[#This Row],[account_length]] &lt;=100, "51-100", IF(tbl_Customers[[#This Row],[account_length]] &lt;= 150, "101-150", "151+")))</f>
        <v>51-100</v>
      </c>
      <c r="Y602" t="str">
        <f>IF(tbl_Customers[[#This Row],[total_intl_charge]] &lt;= 3, "Low Charges", "High Charges")</f>
        <v>High Charges</v>
      </c>
      <c r="Z602" t="str">
        <f>IF(tbl_Customers[[#This Row],[total_eve_calls]]&lt;=80,"Low Calls",
IF(tbl_Customers[[#This Row],[total_eve_calls]]&lt;=120,"Medium Calls","High Calls"))</f>
        <v>Medium Calls</v>
      </c>
      <c r="AA602" t="str">
        <f>IF(tbl_Customers[[#This Row],[total_eve_charge]]&lt;=15,"Low Charges",
IF(tbl_Customers[[#This Row],[total_eve_charge]]&lt;=20,"Medium Charges","High Charges"))</f>
        <v>Medium Charges</v>
      </c>
      <c r="AB6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02" t="str">
        <f>IF(tbl_Customers[[#This Row],[number_vmail_messages]] = 0, "No Usage", IF(tbl_Customers[[#This Row],[number_vmail_messages]] &lt;= 20, "Low Usage", IF(tbl_Customers[[#This Row],[number_vmail_messages]] &lt;= 40, "Medium Usgae", "High Usage")))</f>
        <v>No Usage</v>
      </c>
      <c r="AD602" t="str">
        <f>IF(tbl_Customers[[#This Row],[total_day_minutes]]&lt;=150,"Low Usage", IF(tbl_Customers[[#This Row],[total_day_minutes]]&lt;=200,"Medium Usage", IF(tbl_Customers[[#This Row],[total_day_minutes]]&lt;=250,"High Usage","Very High Usage")))</f>
        <v>Medium Usage</v>
      </c>
      <c r="AE602" t="str">
        <f>IF(tbl_Customers[[#This Row],[total_intl_calls]]&lt;=5,"Low Calls", IF(tbl_Customers[[#This Row],[total_intl_calls]]&lt;=10, "Medium Calls", "High Calls"))</f>
        <v>Low Calls</v>
      </c>
      <c r="AF6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02" s="36" t="str">
        <f>IF(tbl_Customers[[#This Row],[Churn_Risk_Score]]&gt;=10,"High Risk", IF(tbl_Customers[[#This Row],[Churn_Risk_Score]]&gt;=5,"Medium Risk","Low Risk"))</f>
        <v>Low Risk</v>
      </c>
    </row>
    <row r="603" spans="1:33" x14ac:dyDescent="0.35">
      <c r="A603">
        <v>602</v>
      </c>
      <c r="B603" t="s">
        <v>74</v>
      </c>
      <c r="C603">
        <v>100</v>
      </c>
      <c r="D603" t="s">
        <v>21</v>
      </c>
      <c r="E603" t="s">
        <v>22</v>
      </c>
      <c r="F603" t="s">
        <v>23</v>
      </c>
      <c r="G603">
        <v>38</v>
      </c>
      <c r="H603">
        <v>177.1</v>
      </c>
      <c r="I603">
        <v>88</v>
      </c>
      <c r="J603">
        <v>30.11</v>
      </c>
      <c r="K603">
        <v>163.69999999999999</v>
      </c>
      <c r="L603">
        <v>108</v>
      </c>
      <c r="M603">
        <v>13.91</v>
      </c>
      <c r="N603">
        <v>242.7</v>
      </c>
      <c r="O603">
        <v>72</v>
      </c>
      <c r="P603">
        <v>10.92</v>
      </c>
      <c r="Q603">
        <v>7.4</v>
      </c>
      <c r="R603">
        <v>2</v>
      </c>
      <c r="S603">
        <v>2</v>
      </c>
      <c r="T603">
        <v>0</v>
      </c>
      <c r="U603" t="s">
        <v>22</v>
      </c>
      <c r="V603">
        <f>IF(tbl_Customers[[#This Row],[churn]] = "yes", 1, 0)</f>
        <v>0</v>
      </c>
      <c r="W603" t="str">
        <f>IF(tbl_Customers[[#This Row],[number_customer_service_calls]] &lt;= 1, "0-1 Calls", IF(tbl_Customers[[#This Row],[number_customer_service_calls]] &lt;= 3, "2-3 Calls", IF(tbl_Customers[[#This Row],[number_customer_service_calls]] &lt;=5, "4-5 Calls", "6+ Calls")))</f>
        <v>0-1 Calls</v>
      </c>
      <c r="X603" t="str">
        <f>IF(tbl_Customers[[#This Row],[account_length]] &lt;= 50, "0-50", IF(tbl_Customers[[#This Row],[account_length]] &lt;=100, "51-100", IF(tbl_Customers[[#This Row],[account_length]] &lt;= 150, "101-150", "151+")))</f>
        <v>51-100</v>
      </c>
      <c r="Y603" t="str">
        <f>IF(tbl_Customers[[#This Row],[total_intl_charge]] &lt;= 3, "Low Charges", "High Charges")</f>
        <v>Low Charges</v>
      </c>
      <c r="Z603" t="str">
        <f>IF(tbl_Customers[[#This Row],[total_eve_calls]]&lt;=80,"Low Calls",
IF(tbl_Customers[[#This Row],[total_eve_calls]]&lt;=120,"Medium Calls","High Calls"))</f>
        <v>Medium Calls</v>
      </c>
      <c r="AA603" t="str">
        <f>IF(tbl_Customers[[#This Row],[total_eve_charge]]&lt;=15,"Low Charges",
IF(tbl_Customers[[#This Row],[total_eve_charge]]&lt;=20,"Medium Charges","High Charges"))</f>
        <v>Low Charges</v>
      </c>
      <c r="AB6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03" t="str">
        <f>IF(tbl_Customers[[#This Row],[number_vmail_messages]] = 0, "No Usage", IF(tbl_Customers[[#This Row],[number_vmail_messages]] &lt;= 20, "Low Usage", IF(tbl_Customers[[#This Row],[number_vmail_messages]] &lt;= 40, "Medium Usgae", "High Usage")))</f>
        <v>Medium Usgae</v>
      </c>
      <c r="AD603" t="str">
        <f>IF(tbl_Customers[[#This Row],[total_day_minutes]]&lt;=150,"Low Usage", IF(tbl_Customers[[#This Row],[total_day_minutes]]&lt;=200,"Medium Usage", IF(tbl_Customers[[#This Row],[total_day_minutes]]&lt;=250,"High Usage","Very High Usage")))</f>
        <v>Medium Usage</v>
      </c>
      <c r="AE603" t="str">
        <f>IF(tbl_Customers[[#This Row],[total_intl_calls]]&lt;=5,"Low Calls", IF(tbl_Customers[[#This Row],[total_intl_calls]]&lt;=10, "Medium Calls", "High Calls"))</f>
        <v>Low Calls</v>
      </c>
      <c r="AF6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03" s="36" t="str">
        <f>IF(tbl_Customers[[#This Row],[Churn_Risk_Score]]&gt;=10,"High Risk", IF(tbl_Customers[[#This Row],[Churn_Risk_Score]]&gt;=5,"Medium Risk","Low Risk"))</f>
        <v>Low Risk</v>
      </c>
    </row>
    <row r="604" spans="1:33" x14ac:dyDescent="0.35">
      <c r="A604">
        <v>603</v>
      </c>
      <c r="B604" t="s">
        <v>55</v>
      </c>
      <c r="C604">
        <v>103</v>
      </c>
      <c r="D604" t="s">
        <v>28</v>
      </c>
      <c r="E604" t="s">
        <v>22</v>
      </c>
      <c r="F604" t="s">
        <v>23</v>
      </c>
      <c r="G604">
        <v>36</v>
      </c>
      <c r="H604">
        <v>87.2</v>
      </c>
      <c r="I604">
        <v>92</v>
      </c>
      <c r="J604">
        <v>14.82</v>
      </c>
      <c r="K604">
        <v>169.3</v>
      </c>
      <c r="L604">
        <v>110</v>
      </c>
      <c r="M604">
        <v>14.39</v>
      </c>
      <c r="N604">
        <v>166.7</v>
      </c>
      <c r="O604">
        <v>80</v>
      </c>
      <c r="P604">
        <v>7.5</v>
      </c>
      <c r="Q604">
        <v>10.9</v>
      </c>
      <c r="R604">
        <v>5</v>
      </c>
      <c r="S604">
        <v>2.94</v>
      </c>
      <c r="T604">
        <v>6</v>
      </c>
      <c r="U604" t="s">
        <v>23</v>
      </c>
      <c r="V604">
        <f>IF(tbl_Customers[[#This Row],[churn]] = "yes", 1, 0)</f>
        <v>1</v>
      </c>
      <c r="W604" t="str">
        <f>IF(tbl_Customers[[#This Row],[number_customer_service_calls]] &lt;= 1, "0-1 Calls", IF(tbl_Customers[[#This Row],[number_customer_service_calls]] &lt;= 3, "2-3 Calls", IF(tbl_Customers[[#This Row],[number_customer_service_calls]] &lt;=5, "4-5 Calls", "6+ Calls")))</f>
        <v>6+ Calls</v>
      </c>
      <c r="X604" t="str">
        <f>IF(tbl_Customers[[#This Row],[account_length]] &lt;= 50, "0-50", IF(tbl_Customers[[#This Row],[account_length]] &lt;=100, "51-100", IF(tbl_Customers[[#This Row],[account_length]] &lt;= 150, "101-150", "151+")))</f>
        <v>101-150</v>
      </c>
      <c r="Y604" t="str">
        <f>IF(tbl_Customers[[#This Row],[total_intl_charge]] &lt;= 3, "Low Charges", "High Charges")</f>
        <v>Low Charges</v>
      </c>
      <c r="Z604" t="str">
        <f>IF(tbl_Customers[[#This Row],[total_eve_calls]]&lt;=80,"Low Calls",
IF(tbl_Customers[[#This Row],[total_eve_calls]]&lt;=120,"Medium Calls","High Calls"))</f>
        <v>Medium Calls</v>
      </c>
      <c r="AA604" t="str">
        <f>IF(tbl_Customers[[#This Row],[total_eve_charge]]&lt;=15,"Low Charges",
IF(tbl_Customers[[#This Row],[total_eve_charge]]&lt;=20,"Medium Charges","High Charges"))</f>
        <v>Low Charges</v>
      </c>
      <c r="AB6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04" t="str">
        <f>IF(tbl_Customers[[#This Row],[number_vmail_messages]] = 0, "No Usage", IF(tbl_Customers[[#This Row],[number_vmail_messages]] &lt;= 20, "Low Usage", IF(tbl_Customers[[#This Row],[number_vmail_messages]] &lt;= 40, "Medium Usgae", "High Usage")))</f>
        <v>Medium Usgae</v>
      </c>
      <c r="AD604" t="str">
        <f>IF(tbl_Customers[[#This Row],[total_day_minutes]]&lt;=150,"Low Usage", IF(tbl_Customers[[#This Row],[total_day_minutes]]&lt;=200,"Medium Usage", IF(tbl_Customers[[#This Row],[total_day_minutes]]&lt;=250,"High Usage","Very High Usage")))</f>
        <v>Low Usage</v>
      </c>
      <c r="AE604" t="str">
        <f>IF(tbl_Customers[[#This Row],[total_intl_calls]]&lt;=5,"Low Calls", IF(tbl_Customers[[#This Row],[total_intl_calls]]&lt;=10, "Medium Calls", "High Calls"))</f>
        <v>Low Calls</v>
      </c>
      <c r="AF6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04" s="36" t="str">
        <f>IF(tbl_Customers[[#This Row],[Churn_Risk_Score]]&gt;=10,"High Risk", IF(tbl_Customers[[#This Row],[Churn_Risk_Score]]&gt;=5,"Medium Risk","Low Risk"))</f>
        <v>Low Risk</v>
      </c>
    </row>
    <row r="605" spans="1:33" x14ac:dyDescent="0.35">
      <c r="A605">
        <v>604</v>
      </c>
      <c r="B605" t="s">
        <v>65</v>
      </c>
      <c r="C605">
        <v>113</v>
      </c>
      <c r="D605" t="s">
        <v>21</v>
      </c>
      <c r="E605" t="s">
        <v>22</v>
      </c>
      <c r="F605" t="s">
        <v>22</v>
      </c>
      <c r="G605">
        <v>0</v>
      </c>
      <c r="H605">
        <v>215.6</v>
      </c>
      <c r="I605">
        <v>96</v>
      </c>
      <c r="J605">
        <v>36.65</v>
      </c>
      <c r="K605">
        <v>193.4</v>
      </c>
      <c r="L605">
        <v>127</v>
      </c>
      <c r="M605">
        <v>16.440000000000001</v>
      </c>
      <c r="N605">
        <v>105.4</v>
      </c>
      <c r="O605">
        <v>115</v>
      </c>
      <c r="P605">
        <v>4.74</v>
      </c>
      <c r="Q605">
        <v>13.5</v>
      </c>
      <c r="R605">
        <v>3</v>
      </c>
      <c r="S605">
        <v>3.65</v>
      </c>
      <c r="T605">
        <v>1</v>
      </c>
      <c r="U605" t="s">
        <v>22</v>
      </c>
      <c r="V605">
        <f>IF(tbl_Customers[[#This Row],[churn]] = "yes", 1, 0)</f>
        <v>0</v>
      </c>
      <c r="W605" t="str">
        <f>IF(tbl_Customers[[#This Row],[number_customer_service_calls]] &lt;= 1, "0-1 Calls", IF(tbl_Customers[[#This Row],[number_customer_service_calls]] &lt;= 3, "2-3 Calls", IF(tbl_Customers[[#This Row],[number_customer_service_calls]] &lt;=5, "4-5 Calls", "6+ Calls")))</f>
        <v>0-1 Calls</v>
      </c>
      <c r="X605" t="str">
        <f>IF(tbl_Customers[[#This Row],[account_length]] &lt;= 50, "0-50", IF(tbl_Customers[[#This Row],[account_length]] &lt;=100, "51-100", IF(tbl_Customers[[#This Row],[account_length]] &lt;= 150, "101-150", "151+")))</f>
        <v>101-150</v>
      </c>
      <c r="Y605" t="str">
        <f>IF(tbl_Customers[[#This Row],[total_intl_charge]] &lt;= 3, "Low Charges", "High Charges")</f>
        <v>High Charges</v>
      </c>
      <c r="Z605" t="str">
        <f>IF(tbl_Customers[[#This Row],[total_eve_calls]]&lt;=80,"Low Calls",
IF(tbl_Customers[[#This Row],[total_eve_calls]]&lt;=120,"Medium Calls","High Calls"))</f>
        <v>High Calls</v>
      </c>
      <c r="AA605" t="str">
        <f>IF(tbl_Customers[[#This Row],[total_eve_charge]]&lt;=15,"Low Charges",
IF(tbl_Customers[[#This Row],[total_eve_charge]]&lt;=20,"Medium Charges","High Charges"))</f>
        <v>Medium Charges</v>
      </c>
      <c r="AB6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05" t="str">
        <f>IF(tbl_Customers[[#This Row],[number_vmail_messages]] = 0, "No Usage", IF(tbl_Customers[[#This Row],[number_vmail_messages]] &lt;= 20, "Low Usage", IF(tbl_Customers[[#This Row],[number_vmail_messages]] &lt;= 40, "Medium Usgae", "High Usage")))</f>
        <v>No Usage</v>
      </c>
      <c r="AD605" t="str">
        <f>IF(tbl_Customers[[#This Row],[total_day_minutes]]&lt;=150,"Low Usage", IF(tbl_Customers[[#This Row],[total_day_minutes]]&lt;=200,"Medium Usage", IF(tbl_Customers[[#This Row],[total_day_minutes]]&lt;=250,"High Usage","Very High Usage")))</f>
        <v>High Usage</v>
      </c>
      <c r="AE605" t="str">
        <f>IF(tbl_Customers[[#This Row],[total_intl_calls]]&lt;=5,"Low Calls", IF(tbl_Customers[[#This Row],[total_intl_calls]]&lt;=10, "Medium Calls", "High Calls"))</f>
        <v>Low Calls</v>
      </c>
      <c r="AF6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05" s="36" t="str">
        <f>IF(tbl_Customers[[#This Row],[Churn_Risk_Score]]&gt;=10,"High Risk", IF(tbl_Customers[[#This Row],[Churn_Risk_Score]]&gt;=5,"Medium Risk","Low Risk"))</f>
        <v>Low Risk</v>
      </c>
    </row>
    <row r="606" spans="1:33" x14ac:dyDescent="0.35">
      <c r="A606">
        <v>605</v>
      </c>
      <c r="B606" t="s">
        <v>52</v>
      </c>
      <c r="C606">
        <v>129</v>
      </c>
      <c r="D606" t="s">
        <v>28</v>
      </c>
      <c r="E606" t="s">
        <v>22</v>
      </c>
      <c r="F606" t="s">
        <v>23</v>
      </c>
      <c r="G606">
        <v>36</v>
      </c>
      <c r="H606">
        <v>192.8</v>
      </c>
      <c r="I606">
        <v>103</v>
      </c>
      <c r="J606">
        <v>32.78</v>
      </c>
      <c r="K606">
        <v>177</v>
      </c>
      <c r="L606">
        <v>83</v>
      </c>
      <c r="M606">
        <v>15.05</v>
      </c>
      <c r="N606">
        <v>216.5</v>
      </c>
      <c r="O606">
        <v>118</v>
      </c>
      <c r="P606">
        <v>9.74</v>
      </c>
      <c r="Q606">
        <v>16.399999999999999</v>
      </c>
      <c r="R606">
        <v>5</v>
      </c>
      <c r="S606">
        <v>4.43</v>
      </c>
      <c r="T606">
        <v>1</v>
      </c>
      <c r="U606" t="s">
        <v>22</v>
      </c>
      <c r="V606">
        <f>IF(tbl_Customers[[#This Row],[churn]] = "yes", 1, 0)</f>
        <v>0</v>
      </c>
      <c r="W606" t="str">
        <f>IF(tbl_Customers[[#This Row],[number_customer_service_calls]] &lt;= 1, "0-1 Calls", IF(tbl_Customers[[#This Row],[number_customer_service_calls]] &lt;= 3, "2-3 Calls", IF(tbl_Customers[[#This Row],[number_customer_service_calls]] &lt;=5, "4-5 Calls", "6+ Calls")))</f>
        <v>0-1 Calls</v>
      </c>
      <c r="X606" t="str">
        <f>IF(tbl_Customers[[#This Row],[account_length]] &lt;= 50, "0-50", IF(tbl_Customers[[#This Row],[account_length]] &lt;=100, "51-100", IF(tbl_Customers[[#This Row],[account_length]] &lt;= 150, "101-150", "151+")))</f>
        <v>101-150</v>
      </c>
      <c r="Y606" t="str">
        <f>IF(tbl_Customers[[#This Row],[total_intl_charge]] &lt;= 3, "Low Charges", "High Charges")</f>
        <v>High Charges</v>
      </c>
      <c r="Z606" t="str">
        <f>IF(tbl_Customers[[#This Row],[total_eve_calls]]&lt;=80,"Low Calls",
IF(tbl_Customers[[#This Row],[total_eve_calls]]&lt;=120,"Medium Calls","High Calls"))</f>
        <v>Medium Calls</v>
      </c>
      <c r="AA606" t="str">
        <f>IF(tbl_Customers[[#This Row],[total_eve_charge]]&lt;=15,"Low Charges",
IF(tbl_Customers[[#This Row],[total_eve_charge]]&lt;=20,"Medium Charges","High Charges"))</f>
        <v>Medium Charges</v>
      </c>
      <c r="AB6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06" t="str">
        <f>IF(tbl_Customers[[#This Row],[number_vmail_messages]] = 0, "No Usage", IF(tbl_Customers[[#This Row],[number_vmail_messages]] &lt;= 20, "Low Usage", IF(tbl_Customers[[#This Row],[number_vmail_messages]] &lt;= 40, "Medium Usgae", "High Usage")))</f>
        <v>Medium Usgae</v>
      </c>
      <c r="AD606" t="str">
        <f>IF(tbl_Customers[[#This Row],[total_day_minutes]]&lt;=150,"Low Usage", IF(tbl_Customers[[#This Row],[total_day_minutes]]&lt;=200,"Medium Usage", IF(tbl_Customers[[#This Row],[total_day_minutes]]&lt;=250,"High Usage","Very High Usage")))</f>
        <v>Medium Usage</v>
      </c>
      <c r="AE606" t="str">
        <f>IF(tbl_Customers[[#This Row],[total_intl_calls]]&lt;=5,"Low Calls", IF(tbl_Customers[[#This Row],[total_intl_calls]]&lt;=10, "Medium Calls", "High Calls"))</f>
        <v>Low Calls</v>
      </c>
      <c r="AF6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06" s="36" t="str">
        <f>IF(tbl_Customers[[#This Row],[Churn_Risk_Score]]&gt;=10,"High Risk", IF(tbl_Customers[[#This Row],[Churn_Risk_Score]]&gt;=5,"Medium Risk","Low Risk"))</f>
        <v>Low Risk</v>
      </c>
    </row>
    <row r="607" spans="1:33" x14ac:dyDescent="0.35">
      <c r="A607">
        <v>606</v>
      </c>
      <c r="B607" t="s">
        <v>71</v>
      </c>
      <c r="C607">
        <v>57</v>
      </c>
      <c r="D607" t="s">
        <v>28</v>
      </c>
      <c r="E607" t="s">
        <v>22</v>
      </c>
      <c r="F607" t="s">
        <v>22</v>
      </c>
      <c r="G607">
        <v>0</v>
      </c>
      <c r="H607">
        <v>149.30000000000001</v>
      </c>
      <c r="I607">
        <v>100</v>
      </c>
      <c r="J607">
        <v>25.38</v>
      </c>
      <c r="K607">
        <v>200.2</v>
      </c>
      <c r="L607">
        <v>110</v>
      </c>
      <c r="M607">
        <v>17.02</v>
      </c>
      <c r="N607">
        <v>231.7</v>
      </c>
      <c r="O607">
        <v>101</v>
      </c>
      <c r="P607">
        <v>10.43</v>
      </c>
      <c r="Q607">
        <v>11.9</v>
      </c>
      <c r="R607">
        <v>3</v>
      </c>
      <c r="S607">
        <v>3.21</v>
      </c>
      <c r="T607">
        <v>2</v>
      </c>
      <c r="U607" t="s">
        <v>22</v>
      </c>
      <c r="V607">
        <f>IF(tbl_Customers[[#This Row],[churn]] = "yes", 1, 0)</f>
        <v>0</v>
      </c>
      <c r="W607" t="str">
        <f>IF(tbl_Customers[[#This Row],[number_customer_service_calls]] &lt;= 1, "0-1 Calls", IF(tbl_Customers[[#This Row],[number_customer_service_calls]] &lt;= 3, "2-3 Calls", IF(tbl_Customers[[#This Row],[number_customer_service_calls]] &lt;=5, "4-5 Calls", "6+ Calls")))</f>
        <v>2-3 Calls</v>
      </c>
      <c r="X607" t="str">
        <f>IF(tbl_Customers[[#This Row],[account_length]] &lt;= 50, "0-50", IF(tbl_Customers[[#This Row],[account_length]] &lt;=100, "51-100", IF(tbl_Customers[[#This Row],[account_length]] &lt;= 150, "101-150", "151+")))</f>
        <v>51-100</v>
      </c>
      <c r="Y607" t="str">
        <f>IF(tbl_Customers[[#This Row],[total_intl_charge]] &lt;= 3, "Low Charges", "High Charges")</f>
        <v>High Charges</v>
      </c>
      <c r="Z607" t="str">
        <f>IF(tbl_Customers[[#This Row],[total_eve_calls]]&lt;=80,"Low Calls",
IF(tbl_Customers[[#This Row],[total_eve_calls]]&lt;=120,"Medium Calls","High Calls"))</f>
        <v>Medium Calls</v>
      </c>
      <c r="AA607" t="str">
        <f>IF(tbl_Customers[[#This Row],[total_eve_charge]]&lt;=15,"Low Charges",
IF(tbl_Customers[[#This Row],[total_eve_charge]]&lt;=20,"Medium Charges","High Charges"))</f>
        <v>Medium Charges</v>
      </c>
      <c r="AB6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07" t="str">
        <f>IF(tbl_Customers[[#This Row],[number_vmail_messages]] = 0, "No Usage", IF(tbl_Customers[[#This Row],[number_vmail_messages]] &lt;= 20, "Low Usage", IF(tbl_Customers[[#This Row],[number_vmail_messages]] &lt;= 40, "Medium Usgae", "High Usage")))</f>
        <v>No Usage</v>
      </c>
      <c r="AD607" t="str">
        <f>IF(tbl_Customers[[#This Row],[total_day_minutes]]&lt;=150,"Low Usage", IF(tbl_Customers[[#This Row],[total_day_minutes]]&lt;=200,"Medium Usage", IF(tbl_Customers[[#This Row],[total_day_minutes]]&lt;=250,"High Usage","Very High Usage")))</f>
        <v>Low Usage</v>
      </c>
      <c r="AE607" t="str">
        <f>IF(tbl_Customers[[#This Row],[total_intl_calls]]&lt;=5,"Low Calls", IF(tbl_Customers[[#This Row],[total_intl_calls]]&lt;=10, "Medium Calls", "High Calls"))</f>
        <v>Low Calls</v>
      </c>
      <c r="AF6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07" s="36" t="str">
        <f>IF(tbl_Customers[[#This Row],[Churn_Risk_Score]]&gt;=10,"High Risk", IF(tbl_Customers[[#This Row],[Churn_Risk_Score]]&gt;=5,"Medium Risk","Low Risk"))</f>
        <v>Low Risk</v>
      </c>
    </row>
    <row r="608" spans="1:33" x14ac:dyDescent="0.35">
      <c r="A608">
        <v>607</v>
      </c>
      <c r="B608" t="s">
        <v>31</v>
      </c>
      <c r="C608">
        <v>82</v>
      </c>
      <c r="D608" t="s">
        <v>25</v>
      </c>
      <c r="E608" t="s">
        <v>22</v>
      </c>
      <c r="F608" t="s">
        <v>22</v>
      </c>
      <c r="G608">
        <v>0</v>
      </c>
      <c r="H608">
        <v>143.69999999999999</v>
      </c>
      <c r="I608">
        <v>116</v>
      </c>
      <c r="J608">
        <v>24.43</v>
      </c>
      <c r="K608">
        <v>170.7</v>
      </c>
      <c r="L608">
        <v>99</v>
      </c>
      <c r="M608">
        <v>14.51</v>
      </c>
      <c r="N608">
        <v>287.7</v>
      </c>
      <c r="O608">
        <v>95</v>
      </c>
      <c r="P608">
        <v>12.95</v>
      </c>
      <c r="Q608">
        <v>7.8</v>
      </c>
      <c r="R608">
        <v>5</v>
      </c>
      <c r="S608">
        <v>2.11</v>
      </c>
      <c r="T608">
        <v>1</v>
      </c>
      <c r="U608" t="s">
        <v>22</v>
      </c>
      <c r="V608">
        <f>IF(tbl_Customers[[#This Row],[churn]] = "yes", 1, 0)</f>
        <v>0</v>
      </c>
      <c r="W608" t="str">
        <f>IF(tbl_Customers[[#This Row],[number_customer_service_calls]] &lt;= 1, "0-1 Calls", IF(tbl_Customers[[#This Row],[number_customer_service_calls]] &lt;= 3, "2-3 Calls", IF(tbl_Customers[[#This Row],[number_customer_service_calls]] &lt;=5, "4-5 Calls", "6+ Calls")))</f>
        <v>0-1 Calls</v>
      </c>
      <c r="X608" t="str">
        <f>IF(tbl_Customers[[#This Row],[account_length]] &lt;= 50, "0-50", IF(tbl_Customers[[#This Row],[account_length]] &lt;=100, "51-100", IF(tbl_Customers[[#This Row],[account_length]] &lt;= 150, "101-150", "151+")))</f>
        <v>51-100</v>
      </c>
      <c r="Y608" t="str">
        <f>IF(tbl_Customers[[#This Row],[total_intl_charge]] &lt;= 3, "Low Charges", "High Charges")</f>
        <v>Low Charges</v>
      </c>
      <c r="Z608" t="str">
        <f>IF(tbl_Customers[[#This Row],[total_eve_calls]]&lt;=80,"Low Calls",
IF(tbl_Customers[[#This Row],[total_eve_calls]]&lt;=120,"Medium Calls","High Calls"))</f>
        <v>Medium Calls</v>
      </c>
      <c r="AA608" t="str">
        <f>IF(tbl_Customers[[#This Row],[total_eve_charge]]&lt;=15,"Low Charges",
IF(tbl_Customers[[#This Row],[total_eve_charge]]&lt;=20,"Medium Charges","High Charges"))</f>
        <v>Low Charges</v>
      </c>
      <c r="AB6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08" t="str">
        <f>IF(tbl_Customers[[#This Row],[number_vmail_messages]] = 0, "No Usage", IF(tbl_Customers[[#This Row],[number_vmail_messages]] &lt;= 20, "Low Usage", IF(tbl_Customers[[#This Row],[number_vmail_messages]] &lt;= 40, "Medium Usgae", "High Usage")))</f>
        <v>No Usage</v>
      </c>
      <c r="AD608" t="str">
        <f>IF(tbl_Customers[[#This Row],[total_day_minutes]]&lt;=150,"Low Usage", IF(tbl_Customers[[#This Row],[total_day_minutes]]&lt;=200,"Medium Usage", IF(tbl_Customers[[#This Row],[total_day_minutes]]&lt;=250,"High Usage","Very High Usage")))</f>
        <v>Low Usage</v>
      </c>
      <c r="AE608" t="str">
        <f>IF(tbl_Customers[[#This Row],[total_intl_calls]]&lt;=5,"Low Calls", IF(tbl_Customers[[#This Row],[total_intl_calls]]&lt;=10, "Medium Calls", "High Calls"))</f>
        <v>Low Calls</v>
      </c>
      <c r="AF6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08" s="36" t="str">
        <f>IF(tbl_Customers[[#This Row],[Churn_Risk_Score]]&gt;=10,"High Risk", IF(tbl_Customers[[#This Row],[Churn_Risk_Score]]&gt;=5,"Medium Risk","Low Risk"))</f>
        <v>Low Risk</v>
      </c>
    </row>
    <row r="609" spans="1:33" x14ac:dyDescent="0.35">
      <c r="A609">
        <v>608</v>
      </c>
      <c r="B609" t="s">
        <v>24</v>
      </c>
      <c r="C609">
        <v>64</v>
      </c>
      <c r="D609" t="s">
        <v>21</v>
      </c>
      <c r="E609" t="s">
        <v>22</v>
      </c>
      <c r="F609" t="s">
        <v>22</v>
      </c>
      <c r="G609">
        <v>0</v>
      </c>
      <c r="H609">
        <v>224.8</v>
      </c>
      <c r="I609">
        <v>111</v>
      </c>
      <c r="J609">
        <v>38.22</v>
      </c>
      <c r="K609">
        <v>190</v>
      </c>
      <c r="L609">
        <v>101</v>
      </c>
      <c r="M609">
        <v>16.149999999999999</v>
      </c>
      <c r="N609">
        <v>221.4</v>
      </c>
      <c r="O609">
        <v>110</v>
      </c>
      <c r="P609">
        <v>9.9600000000000009</v>
      </c>
      <c r="Q609">
        <v>9.1999999999999993</v>
      </c>
      <c r="R609">
        <v>2</v>
      </c>
      <c r="S609">
        <v>2.48</v>
      </c>
      <c r="T609">
        <v>1</v>
      </c>
      <c r="U609" t="s">
        <v>22</v>
      </c>
      <c r="V609">
        <f>IF(tbl_Customers[[#This Row],[churn]] = "yes", 1, 0)</f>
        <v>0</v>
      </c>
      <c r="W609" t="str">
        <f>IF(tbl_Customers[[#This Row],[number_customer_service_calls]] &lt;= 1, "0-1 Calls", IF(tbl_Customers[[#This Row],[number_customer_service_calls]] &lt;= 3, "2-3 Calls", IF(tbl_Customers[[#This Row],[number_customer_service_calls]] &lt;=5, "4-5 Calls", "6+ Calls")))</f>
        <v>0-1 Calls</v>
      </c>
      <c r="X609" t="str">
        <f>IF(tbl_Customers[[#This Row],[account_length]] &lt;= 50, "0-50", IF(tbl_Customers[[#This Row],[account_length]] &lt;=100, "51-100", IF(tbl_Customers[[#This Row],[account_length]] &lt;= 150, "101-150", "151+")))</f>
        <v>51-100</v>
      </c>
      <c r="Y609" t="str">
        <f>IF(tbl_Customers[[#This Row],[total_intl_charge]] &lt;= 3, "Low Charges", "High Charges")</f>
        <v>Low Charges</v>
      </c>
      <c r="Z609" t="str">
        <f>IF(tbl_Customers[[#This Row],[total_eve_calls]]&lt;=80,"Low Calls",
IF(tbl_Customers[[#This Row],[total_eve_calls]]&lt;=120,"Medium Calls","High Calls"))</f>
        <v>Medium Calls</v>
      </c>
      <c r="AA609" t="str">
        <f>IF(tbl_Customers[[#This Row],[total_eve_charge]]&lt;=15,"Low Charges",
IF(tbl_Customers[[#This Row],[total_eve_charge]]&lt;=20,"Medium Charges","High Charges"))</f>
        <v>Medium Charges</v>
      </c>
      <c r="AB6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09" t="str">
        <f>IF(tbl_Customers[[#This Row],[number_vmail_messages]] = 0, "No Usage", IF(tbl_Customers[[#This Row],[number_vmail_messages]] &lt;= 20, "Low Usage", IF(tbl_Customers[[#This Row],[number_vmail_messages]] &lt;= 40, "Medium Usgae", "High Usage")))</f>
        <v>No Usage</v>
      </c>
      <c r="AD609" t="str">
        <f>IF(tbl_Customers[[#This Row],[total_day_minutes]]&lt;=150,"Low Usage", IF(tbl_Customers[[#This Row],[total_day_minutes]]&lt;=200,"Medium Usage", IF(tbl_Customers[[#This Row],[total_day_minutes]]&lt;=250,"High Usage","Very High Usage")))</f>
        <v>High Usage</v>
      </c>
      <c r="AE609" t="str">
        <f>IF(tbl_Customers[[#This Row],[total_intl_calls]]&lt;=5,"Low Calls", IF(tbl_Customers[[#This Row],[total_intl_calls]]&lt;=10, "Medium Calls", "High Calls"))</f>
        <v>Low Calls</v>
      </c>
      <c r="AF6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09" s="36" t="str">
        <f>IF(tbl_Customers[[#This Row],[Churn_Risk_Score]]&gt;=10,"High Risk", IF(tbl_Customers[[#This Row],[Churn_Risk_Score]]&gt;=5,"Medium Risk","Low Risk"))</f>
        <v>Low Risk</v>
      </c>
    </row>
    <row r="610" spans="1:33" x14ac:dyDescent="0.35">
      <c r="A610">
        <v>609</v>
      </c>
      <c r="B610" t="s">
        <v>67</v>
      </c>
      <c r="C610">
        <v>86</v>
      </c>
      <c r="D610" t="s">
        <v>28</v>
      </c>
      <c r="E610" t="s">
        <v>22</v>
      </c>
      <c r="F610" t="s">
        <v>23</v>
      </c>
      <c r="G610">
        <v>39</v>
      </c>
      <c r="H610">
        <v>261.2</v>
      </c>
      <c r="I610">
        <v>122</v>
      </c>
      <c r="J610">
        <v>44.4</v>
      </c>
      <c r="K610">
        <v>214.2</v>
      </c>
      <c r="L610">
        <v>101</v>
      </c>
      <c r="M610">
        <v>18.21</v>
      </c>
      <c r="N610">
        <v>154.9</v>
      </c>
      <c r="O610">
        <v>101</v>
      </c>
      <c r="P610">
        <v>6.97</v>
      </c>
      <c r="Q610">
        <v>12.7</v>
      </c>
      <c r="R610">
        <v>5</v>
      </c>
      <c r="S610">
        <v>3.43</v>
      </c>
      <c r="T610">
        <v>2</v>
      </c>
      <c r="U610" t="s">
        <v>22</v>
      </c>
      <c r="V610">
        <f>IF(tbl_Customers[[#This Row],[churn]] = "yes", 1, 0)</f>
        <v>0</v>
      </c>
      <c r="W610" t="str">
        <f>IF(tbl_Customers[[#This Row],[number_customer_service_calls]] &lt;= 1, "0-1 Calls", IF(tbl_Customers[[#This Row],[number_customer_service_calls]] &lt;= 3, "2-3 Calls", IF(tbl_Customers[[#This Row],[number_customer_service_calls]] &lt;=5, "4-5 Calls", "6+ Calls")))</f>
        <v>2-3 Calls</v>
      </c>
      <c r="X610" t="str">
        <f>IF(tbl_Customers[[#This Row],[account_length]] &lt;= 50, "0-50", IF(tbl_Customers[[#This Row],[account_length]] &lt;=100, "51-100", IF(tbl_Customers[[#This Row],[account_length]] &lt;= 150, "101-150", "151+")))</f>
        <v>51-100</v>
      </c>
      <c r="Y610" t="str">
        <f>IF(tbl_Customers[[#This Row],[total_intl_charge]] &lt;= 3, "Low Charges", "High Charges")</f>
        <v>High Charges</v>
      </c>
      <c r="Z610" t="str">
        <f>IF(tbl_Customers[[#This Row],[total_eve_calls]]&lt;=80,"Low Calls",
IF(tbl_Customers[[#This Row],[total_eve_calls]]&lt;=120,"Medium Calls","High Calls"))</f>
        <v>Medium Calls</v>
      </c>
      <c r="AA610" t="str">
        <f>IF(tbl_Customers[[#This Row],[total_eve_charge]]&lt;=15,"Low Charges",
IF(tbl_Customers[[#This Row],[total_eve_charge]]&lt;=20,"Medium Charges","High Charges"))</f>
        <v>Medium Charges</v>
      </c>
      <c r="AB6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10" t="str">
        <f>IF(tbl_Customers[[#This Row],[number_vmail_messages]] = 0, "No Usage", IF(tbl_Customers[[#This Row],[number_vmail_messages]] &lt;= 20, "Low Usage", IF(tbl_Customers[[#This Row],[number_vmail_messages]] &lt;= 40, "Medium Usgae", "High Usage")))</f>
        <v>Medium Usgae</v>
      </c>
      <c r="AD610" t="str">
        <f>IF(tbl_Customers[[#This Row],[total_day_minutes]]&lt;=150,"Low Usage", IF(tbl_Customers[[#This Row],[total_day_minutes]]&lt;=200,"Medium Usage", IF(tbl_Customers[[#This Row],[total_day_minutes]]&lt;=250,"High Usage","Very High Usage")))</f>
        <v>Very High Usage</v>
      </c>
      <c r="AE610" t="str">
        <f>IF(tbl_Customers[[#This Row],[total_intl_calls]]&lt;=5,"Low Calls", IF(tbl_Customers[[#This Row],[total_intl_calls]]&lt;=10, "Medium Calls", "High Calls"))</f>
        <v>Low Calls</v>
      </c>
      <c r="AF6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10" s="36" t="str">
        <f>IF(tbl_Customers[[#This Row],[Churn_Risk_Score]]&gt;=10,"High Risk", IF(tbl_Customers[[#This Row],[Churn_Risk_Score]]&gt;=5,"Medium Risk","Low Risk"))</f>
        <v>Medium Risk</v>
      </c>
    </row>
    <row r="611" spans="1:33" x14ac:dyDescent="0.35">
      <c r="A611">
        <v>610</v>
      </c>
      <c r="B611" t="s">
        <v>66</v>
      </c>
      <c r="C611">
        <v>151</v>
      </c>
      <c r="D611" t="s">
        <v>21</v>
      </c>
      <c r="E611" t="s">
        <v>22</v>
      </c>
      <c r="F611" t="s">
        <v>23</v>
      </c>
      <c r="G611">
        <v>26</v>
      </c>
      <c r="H611">
        <v>196.5</v>
      </c>
      <c r="I611">
        <v>98</v>
      </c>
      <c r="J611">
        <v>33.409999999999997</v>
      </c>
      <c r="K611">
        <v>175.8</v>
      </c>
      <c r="L611">
        <v>111</v>
      </c>
      <c r="M611">
        <v>14.94</v>
      </c>
      <c r="N611">
        <v>221.8</v>
      </c>
      <c r="O611">
        <v>124</v>
      </c>
      <c r="P611">
        <v>9.98</v>
      </c>
      <c r="Q611">
        <v>13.4</v>
      </c>
      <c r="R611">
        <v>5</v>
      </c>
      <c r="S611">
        <v>3.62</v>
      </c>
      <c r="T611">
        <v>0</v>
      </c>
      <c r="U611" t="s">
        <v>22</v>
      </c>
      <c r="V611">
        <f>IF(tbl_Customers[[#This Row],[churn]] = "yes", 1, 0)</f>
        <v>0</v>
      </c>
      <c r="W611" t="str">
        <f>IF(tbl_Customers[[#This Row],[number_customer_service_calls]] &lt;= 1, "0-1 Calls", IF(tbl_Customers[[#This Row],[number_customer_service_calls]] &lt;= 3, "2-3 Calls", IF(tbl_Customers[[#This Row],[number_customer_service_calls]] &lt;=5, "4-5 Calls", "6+ Calls")))</f>
        <v>0-1 Calls</v>
      </c>
      <c r="X611" t="str">
        <f>IF(tbl_Customers[[#This Row],[account_length]] &lt;= 50, "0-50", IF(tbl_Customers[[#This Row],[account_length]] &lt;=100, "51-100", IF(tbl_Customers[[#This Row],[account_length]] &lt;= 150, "101-150", "151+")))</f>
        <v>151+</v>
      </c>
      <c r="Y611" t="str">
        <f>IF(tbl_Customers[[#This Row],[total_intl_charge]] &lt;= 3, "Low Charges", "High Charges")</f>
        <v>High Charges</v>
      </c>
      <c r="Z611" t="str">
        <f>IF(tbl_Customers[[#This Row],[total_eve_calls]]&lt;=80,"Low Calls",
IF(tbl_Customers[[#This Row],[total_eve_calls]]&lt;=120,"Medium Calls","High Calls"))</f>
        <v>Medium Calls</v>
      </c>
      <c r="AA611" t="str">
        <f>IF(tbl_Customers[[#This Row],[total_eve_charge]]&lt;=15,"Low Charges",
IF(tbl_Customers[[#This Row],[total_eve_charge]]&lt;=20,"Medium Charges","High Charges"))</f>
        <v>Low Charges</v>
      </c>
      <c r="AB6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11" t="str">
        <f>IF(tbl_Customers[[#This Row],[number_vmail_messages]] = 0, "No Usage", IF(tbl_Customers[[#This Row],[number_vmail_messages]] &lt;= 20, "Low Usage", IF(tbl_Customers[[#This Row],[number_vmail_messages]] &lt;= 40, "Medium Usgae", "High Usage")))</f>
        <v>Medium Usgae</v>
      </c>
      <c r="AD611" t="str">
        <f>IF(tbl_Customers[[#This Row],[total_day_minutes]]&lt;=150,"Low Usage", IF(tbl_Customers[[#This Row],[total_day_minutes]]&lt;=200,"Medium Usage", IF(tbl_Customers[[#This Row],[total_day_minutes]]&lt;=250,"High Usage","Very High Usage")))</f>
        <v>Medium Usage</v>
      </c>
      <c r="AE611" t="str">
        <f>IF(tbl_Customers[[#This Row],[total_intl_calls]]&lt;=5,"Low Calls", IF(tbl_Customers[[#This Row],[total_intl_calls]]&lt;=10, "Medium Calls", "High Calls"))</f>
        <v>Low Calls</v>
      </c>
      <c r="AF6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11" s="36" t="str">
        <f>IF(tbl_Customers[[#This Row],[Churn_Risk_Score]]&gt;=10,"High Risk", IF(tbl_Customers[[#This Row],[Churn_Risk_Score]]&gt;=5,"Medium Risk","Low Risk"))</f>
        <v>Low Risk</v>
      </c>
    </row>
    <row r="612" spans="1:33" x14ac:dyDescent="0.35">
      <c r="A612">
        <v>611</v>
      </c>
      <c r="B612" t="s">
        <v>44</v>
      </c>
      <c r="C612">
        <v>94</v>
      </c>
      <c r="D612" t="s">
        <v>28</v>
      </c>
      <c r="E612" t="s">
        <v>22</v>
      </c>
      <c r="F612" t="s">
        <v>22</v>
      </c>
      <c r="G612">
        <v>0</v>
      </c>
      <c r="H612">
        <v>271.2</v>
      </c>
      <c r="I612">
        <v>105</v>
      </c>
      <c r="J612">
        <v>46.1</v>
      </c>
      <c r="K612">
        <v>202.6</v>
      </c>
      <c r="L612">
        <v>105</v>
      </c>
      <c r="M612">
        <v>17.22</v>
      </c>
      <c r="N612">
        <v>221.6</v>
      </c>
      <c r="O612">
        <v>51</v>
      </c>
      <c r="P612">
        <v>9.9700000000000006</v>
      </c>
      <c r="Q612">
        <v>11.5</v>
      </c>
      <c r="R612">
        <v>3</v>
      </c>
      <c r="S612">
        <v>3.11</v>
      </c>
      <c r="T612">
        <v>3</v>
      </c>
      <c r="U612" t="s">
        <v>23</v>
      </c>
      <c r="V612">
        <f>IF(tbl_Customers[[#This Row],[churn]] = "yes", 1, 0)</f>
        <v>1</v>
      </c>
      <c r="W612" t="str">
        <f>IF(tbl_Customers[[#This Row],[number_customer_service_calls]] &lt;= 1, "0-1 Calls", IF(tbl_Customers[[#This Row],[number_customer_service_calls]] &lt;= 3, "2-3 Calls", IF(tbl_Customers[[#This Row],[number_customer_service_calls]] &lt;=5, "4-5 Calls", "6+ Calls")))</f>
        <v>2-3 Calls</v>
      </c>
      <c r="X612" t="str">
        <f>IF(tbl_Customers[[#This Row],[account_length]] &lt;= 50, "0-50", IF(tbl_Customers[[#This Row],[account_length]] &lt;=100, "51-100", IF(tbl_Customers[[#This Row],[account_length]] &lt;= 150, "101-150", "151+")))</f>
        <v>51-100</v>
      </c>
      <c r="Y612" t="str">
        <f>IF(tbl_Customers[[#This Row],[total_intl_charge]] &lt;= 3, "Low Charges", "High Charges")</f>
        <v>High Charges</v>
      </c>
      <c r="Z612" t="str">
        <f>IF(tbl_Customers[[#This Row],[total_eve_calls]]&lt;=80,"Low Calls",
IF(tbl_Customers[[#This Row],[total_eve_calls]]&lt;=120,"Medium Calls","High Calls"))</f>
        <v>Medium Calls</v>
      </c>
      <c r="AA612" t="str">
        <f>IF(tbl_Customers[[#This Row],[total_eve_charge]]&lt;=15,"Low Charges",
IF(tbl_Customers[[#This Row],[total_eve_charge]]&lt;=20,"Medium Charges","High Charges"))</f>
        <v>Medium Charges</v>
      </c>
      <c r="AB6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12" t="str">
        <f>IF(tbl_Customers[[#This Row],[number_vmail_messages]] = 0, "No Usage", IF(tbl_Customers[[#This Row],[number_vmail_messages]] &lt;= 20, "Low Usage", IF(tbl_Customers[[#This Row],[number_vmail_messages]] &lt;= 40, "Medium Usgae", "High Usage")))</f>
        <v>No Usage</v>
      </c>
      <c r="AD612" t="str">
        <f>IF(tbl_Customers[[#This Row],[total_day_minutes]]&lt;=150,"Low Usage", IF(tbl_Customers[[#This Row],[total_day_minutes]]&lt;=200,"Medium Usage", IF(tbl_Customers[[#This Row],[total_day_minutes]]&lt;=250,"High Usage","Very High Usage")))</f>
        <v>Very High Usage</v>
      </c>
      <c r="AE612" t="str">
        <f>IF(tbl_Customers[[#This Row],[total_intl_calls]]&lt;=5,"Low Calls", IF(tbl_Customers[[#This Row],[total_intl_calls]]&lt;=10, "Medium Calls", "High Calls"))</f>
        <v>Low Calls</v>
      </c>
      <c r="AF6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612" s="36" t="str">
        <f>IF(tbl_Customers[[#This Row],[Churn_Risk_Score]]&gt;=10,"High Risk", IF(tbl_Customers[[#This Row],[Churn_Risk_Score]]&gt;=5,"Medium Risk","Low Risk"))</f>
        <v>Medium Risk</v>
      </c>
    </row>
    <row r="613" spans="1:33" x14ac:dyDescent="0.35">
      <c r="A613">
        <v>612</v>
      </c>
      <c r="B613" t="s">
        <v>44</v>
      </c>
      <c r="C613">
        <v>90</v>
      </c>
      <c r="D613" t="s">
        <v>21</v>
      </c>
      <c r="E613" t="s">
        <v>22</v>
      </c>
      <c r="F613" t="s">
        <v>22</v>
      </c>
      <c r="G613">
        <v>0</v>
      </c>
      <c r="H613">
        <v>207.2</v>
      </c>
      <c r="I613">
        <v>121</v>
      </c>
      <c r="J613">
        <v>35.22</v>
      </c>
      <c r="K613">
        <v>292.5</v>
      </c>
      <c r="L613">
        <v>104</v>
      </c>
      <c r="M613">
        <v>24.86</v>
      </c>
      <c r="N613">
        <v>226.3</v>
      </c>
      <c r="O613">
        <v>103</v>
      </c>
      <c r="P613">
        <v>10.18</v>
      </c>
      <c r="Q613">
        <v>8</v>
      </c>
      <c r="R613">
        <v>1</v>
      </c>
      <c r="S613">
        <v>2.16</v>
      </c>
      <c r="T613">
        <v>2</v>
      </c>
      <c r="U613" t="s">
        <v>22</v>
      </c>
      <c r="V613">
        <f>IF(tbl_Customers[[#This Row],[churn]] = "yes", 1, 0)</f>
        <v>0</v>
      </c>
      <c r="W613" t="str">
        <f>IF(tbl_Customers[[#This Row],[number_customer_service_calls]] &lt;= 1, "0-1 Calls", IF(tbl_Customers[[#This Row],[number_customer_service_calls]] &lt;= 3, "2-3 Calls", IF(tbl_Customers[[#This Row],[number_customer_service_calls]] &lt;=5, "4-5 Calls", "6+ Calls")))</f>
        <v>2-3 Calls</v>
      </c>
      <c r="X613" t="str">
        <f>IF(tbl_Customers[[#This Row],[account_length]] &lt;= 50, "0-50", IF(tbl_Customers[[#This Row],[account_length]] &lt;=100, "51-100", IF(tbl_Customers[[#This Row],[account_length]] &lt;= 150, "101-150", "151+")))</f>
        <v>51-100</v>
      </c>
      <c r="Y613" t="str">
        <f>IF(tbl_Customers[[#This Row],[total_intl_charge]] &lt;= 3, "Low Charges", "High Charges")</f>
        <v>Low Charges</v>
      </c>
      <c r="Z613" t="str">
        <f>IF(tbl_Customers[[#This Row],[total_eve_calls]]&lt;=80,"Low Calls",
IF(tbl_Customers[[#This Row],[total_eve_calls]]&lt;=120,"Medium Calls","High Calls"))</f>
        <v>Medium Calls</v>
      </c>
      <c r="AA613" t="str">
        <f>IF(tbl_Customers[[#This Row],[total_eve_charge]]&lt;=15,"Low Charges",
IF(tbl_Customers[[#This Row],[total_eve_charge]]&lt;=20,"Medium Charges","High Charges"))</f>
        <v>High Charges</v>
      </c>
      <c r="AB6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13" t="str">
        <f>IF(tbl_Customers[[#This Row],[number_vmail_messages]] = 0, "No Usage", IF(tbl_Customers[[#This Row],[number_vmail_messages]] &lt;= 20, "Low Usage", IF(tbl_Customers[[#This Row],[number_vmail_messages]] &lt;= 40, "Medium Usgae", "High Usage")))</f>
        <v>No Usage</v>
      </c>
      <c r="AD613" t="str">
        <f>IF(tbl_Customers[[#This Row],[total_day_minutes]]&lt;=150,"Low Usage", IF(tbl_Customers[[#This Row],[total_day_minutes]]&lt;=200,"Medium Usage", IF(tbl_Customers[[#This Row],[total_day_minutes]]&lt;=250,"High Usage","Very High Usage")))</f>
        <v>High Usage</v>
      </c>
      <c r="AE613" t="str">
        <f>IF(tbl_Customers[[#This Row],[total_intl_calls]]&lt;=5,"Low Calls", IF(tbl_Customers[[#This Row],[total_intl_calls]]&lt;=10, "Medium Calls", "High Calls"))</f>
        <v>Low Calls</v>
      </c>
      <c r="AF6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13" s="36" t="str">
        <f>IF(tbl_Customers[[#This Row],[Churn_Risk_Score]]&gt;=10,"High Risk", IF(tbl_Customers[[#This Row],[Churn_Risk_Score]]&gt;=5,"Medium Risk","Low Risk"))</f>
        <v>Low Risk</v>
      </c>
    </row>
    <row r="614" spans="1:33" x14ac:dyDescent="0.35">
      <c r="A614">
        <v>613</v>
      </c>
      <c r="B614" t="s">
        <v>32</v>
      </c>
      <c r="C614">
        <v>48</v>
      </c>
      <c r="D614" t="s">
        <v>28</v>
      </c>
      <c r="E614" t="s">
        <v>22</v>
      </c>
      <c r="F614" t="s">
        <v>22</v>
      </c>
      <c r="G614">
        <v>0</v>
      </c>
      <c r="H614">
        <v>300.39999999999998</v>
      </c>
      <c r="I614">
        <v>94</v>
      </c>
      <c r="J614">
        <v>51.07</v>
      </c>
      <c r="K614">
        <v>133.19999999999999</v>
      </c>
      <c r="L614">
        <v>103</v>
      </c>
      <c r="M614">
        <v>11.32</v>
      </c>
      <c r="N614">
        <v>197.4</v>
      </c>
      <c r="O614">
        <v>94</v>
      </c>
      <c r="P614">
        <v>8.8800000000000008</v>
      </c>
      <c r="Q614">
        <v>7.2</v>
      </c>
      <c r="R614">
        <v>5</v>
      </c>
      <c r="S614">
        <v>1.94</v>
      </c>
      <c r="T614">
        <v>2</v>
      </c>
      <c r="U614" t="s">
        <v>22</v>
      </c>
      <c r="V614">
        <f>IF(tbl_Customers[[#This Row],[churn]] = "yes", 1, 0)</f>
        <v>0</v>
      </c>
      <c r="W614" t="str">
        <f>IF(tbl_Customers[[#This Row],[number_customer_service_calls]] &lt;= 1, "0-1 Calls", IF(tbl_Customers[[#This Row],[number_customer_service_calls]] &lt;= 3, "2-3 Calls", IF(tbl_Customers[[#This Row],[number_customer_service_calls]] &lt;=5, "4-5 Calls", "6+ Calls")))</f>
        <v>2-3 Calls</v>
      </c>
      <c r="X614" t="str">
        <f>IF(tbl_Customers[[#This Row],[account_length]] &lt;= 50, "0-50", IF(tbl_Customers[[#This Row],[account_length]] &lt;=100, "51-100", IF(tbl_Customers[[#This Row],[account_length]] &lt;= 150, "101-150", "151+")))</f>
        <v>0-50</v>
      </c>
      <c r="Y614" t="str">
        <f>IF(tbl_Customers[[#This Row],[total_intl_charge]] &lt;= 3, "Low Charges", "High Charges")</f>
        <v>Low Charges</v>
      </c>
      <c r="Z614" t="str">
        <f>IF(tbl_Customers[[#This Row],[total_eve_calls]]&lt;=80,"Low Calls",
IF(tbl_Customers[[#This Row],[total_eve_calls]]&lt;=120,"Medium Calls","High Calls"))</f>
        <v>Medium Calls</v>
      </c>
      <c r="AA614" t="str">
        <f>IF(tbl_Customers[[#This Row],[total_eve_charge]]&lt;=15,"Low Charges",
IF(tbl_Customers[[#This Row],[total_eve_charge]]&lt;=20,"Medium Charges","High Charges"))</f>
        <v>Low Charges</v>
      </c>
      <c r="AB6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14" t="str">
        <f>IF(tbl_Customers[[#This Row],[number_vmail_messages]] = 0, "No Usage", IF(tbl_Customers[[#This Row],[number_vmail_messages]] &lt;= 20, "Low Usage", IF(tbl_Customers[[#This Row],[number_vmail_messages]] &lt;= 40, "Medium Usgae", "High Usage")))</f>
        <v>No Usage</v>
      </c>
      <c r="AD614" t="str">
        <f>IF(tbl_Customers[[#This Row],[total_day_minutes]]&lt;=150,"Low Usage", IF(tbl_Customers[[#This Row],[total_day_minutes]]&lt;=200,"Medium Usage", IF(tbl_Customers[[#This Row],[total_day_minutes]]&lt;=250,"High Usage","Very High Usage")))</f>
        <v>Very High Usage</v>
      </c>
      <c r="AE614" t="str">
        <f>IF(tbl_Customers[[#This Row],[total_intl_calls]]&lt;=5,"Low Calls", IF(tbl_Customers[[#This Row],[total_intl_calls]]&lt;=10, "Medium Calls", "High Calls"))</f>
        <v>Low Calls</v>
      </c>
      <c r="AF6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614" s="36" t="str">
        <f>IF(tbl_Customers[[#This Row],[Churn_Risk_Score]]&gt;=10,"High Risk", IF(tbl_Customers[[#This Row],[Churn_Risk_Score]]&gt;=5,"Medium Risk","Low Risk"))</f>
        <v>Medium Risk</v>
      </c>
    </row>
    <row r="615" spans="1:33" x14ac:dyDescent="0.35">
      <c r="A615">
        <v>614</v>
      </c>
      <c r="B615" t="s">
        <v>24</v>
      </c>
      <c r="C615">
        <v>93</v>
      </c>
      <c r="D615" t="s">
        <v>21</v>
      </c>
      <c r="E615" t="s">
        <v>23</v>
      </c>
      <c r="F615" t="s">
        <v>23</v>
      </c>
      <c r="G615">
        <v>20</v>
      </c>
      <c r="H615">
        <v>187.5</v>
      </c>
      <c r="I615">
        <v>110</v>
      </c>
      <c r="J615">
        <v>31.88</v>
      </c>
      <c r="K615">
        <v>169.8</v>
      </c>
      <c r="L615">
        <v>94</v>
      </c>
      <c r="M615">
        <v>14.43</v>
      </c>
      <c r="N615">
        <v>175.3</v>
      </c>
      <c r="O615">
        <v>127</v>
      </c>
      <c r="P615">
        <v>7.89</v>
      </c>
      <c r="Q615">
        <v>12.1</v>
      </c>
      <c r="R615">
        <v>4</v>
      </c>
      <c r="S615">
        <v>3.27</v>
      </c>
      <c r="T615">
        <v>1</v>
      </c>
      <c r="U615" t="s">
        <v>22</v>
      </c>
      <c r="V615">
        <f>IF(tbl_Customers[[#This Row],[churn]] = "yes", 1, 0)</f>
        <v>0</v>
      </c>
      <c r="W615" t="str">
        <f>IF(tbl_Customers[[#This Row],[number_customer_service_calls]] &lt;= 1, "0-1 Calls", IF(tbl_Customers[[#This Row],[number_customer_service_calls]] &lt;= 3, "2-3 Calls", IF(tbl_Customers[[#This Row],[number_customer_service_calls]] &lt;=5, "4-5 Calls", "6+ Calls")))</f>
        <v>0-1 Calls</v>
      </c>
      <c r="X615" t="str">
        <f>IF(tbl_Customers[[#This Row],[account_length]] &lt;= 50, "0-50", IF(tbl_Customers[[#This Row],[account_length]] &lt;=100, "51-100", IF(tbl_Customers[[#This Row],[account_length]] &lt;= 150, "101-150", "151+")))</f>
        <v>51-100</v>
      </c>
      <c r="Y615" t="str">
        <f>IF(tbl_Customers[[#This Row],[total_intl_charge]] &lt;= 3, "Low Charges", "High Charges")</f>
        <v>High Charges</v>
      </c>
      <c r="Z615" t="str">
        <f>IF(tbl_Customers[[#This Row],[total_eve_calls]]&lt;=80,"Low Calls",
IF(tbl_Customers[[#This Row],[total_eve_calls]]&lt;=120,"Medium Calls","High Calls"))</f>
        <v>Medium Calls</v>
      </c>
      <c r="AA615" t="str">
        <f>IF(tbl_Customers[[#This Row],[total_eve_charge]]&lt;=15,"Low Charges",
IF(tbl_Customers[[#This Row],[total_eve_charge]]&lt;=20,"Medium Charges","High Charges"))</f>
        <v>Low Charges</v>
      </c>
      <c r="AB6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15" t="str">
        <f>IF(tbl_Customers[[#This Row],[number_vmail_messages]] = 0, "No Usage", IF(tbl_Customers[[#This Row],[number_vmail_messages]] &lt;= 20, "Low Usage", IF(tbl_Customers[[#This Row],[number_vmail_messages]] &lt;= 40, "Medium Usgae", "High Usage")))</f>
        <v>Low Usage</v>
      </c>
      <c r="AD615" t="str">
        <f>IF(tbl_Customers[[#This Row],[total_day_minutes]]&lt;=150,"Low Usage", IF(tbl_Customers[[#This Row],[total_day_minutes]]&lt;=200,"Medium Usage", IF(tbl_Customers[[#This Row],[total_day_minutes]]&lt;=250,"High Usage","Very High Usage")))</f>
        <v>Medium Usage</v>
      </c>
      <c r="AE615" t="str">
        <f>IF(tbl_Customers[[#This Row],[total_intl_calls]]&lt;=5,"Low Calls", IF(tbl_Customers[[#This Row],[total_intl_calls]]&lt;=10, "Medium Calls", "High Calls"))</f>
        <v>Low Calls</v>
      </c>
      <c r="AF6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615" s="36" t="str">
        <f>IF(tbl_Customers[[#This Row],[Churn_Risk_Score]]&gt;=10,"High Risk", IF(tbl_Customers[[#This Row],[Churn_Risk_Score]]&gt;=5,"Medium Risk","Low Risk"))</f>
        <v>Medium Risk</v>
      </c>
    </row>
    <row r="616" spans="1:33" x14ac:dyDescent="0.35">
      <c r="A616">
        <v>615</v>
      </c>
      <c r="B616" t="s">
        <v>63</v>
      </c>
      <c r="C616">
        <v>169</v>
      </c>
      <c r="D616" t="s">
        <v>21</v>
      </c>
      <c r="E616" t="s">
        <v>23</v>
      </c>
      <c r="F616" t="s">
        <v>22</v>
      </c>
      <c r="G616">
        <v>0</v>
      </c>
      <c r="H616">
        <v>57.1</v>
      </c>
      <c r="I616">
        <v>98</v>
      </c>
      <c r="J616">
        <v>9.7100000000000009</v>
      </c>
      <c r="K616">
        <v>199.7</v>
      </c>
      <c r="L616">
        <v>78</v>
      </c>
      <c r="M616">
        <v>16.97</v>
      </c>
      <c r="N616">
        <v>274.7</v>
      </c>
      <c r="O616">
        <v>103</v>
      </c>
      <c r="P616">
        <v>12.36</v>
      </c>
      <c r="Q616">
        <v>6.5</v>
      </c>
      <c r="R616">
        <v>6</v>
      </c>
      <c r="S616">
        <v>1.76</v>
      </c>
      <c r="T616">
        <v>3</v>
      </c>
      <c r="U616" t="s">
        <v>22</v>
      </c>
      <c r="V616">
        <f>IF(tbl_Customers[[#This Row],[churn]] = "yes", 1, 0)</f>
        <v>0</v>
      </c>
      <c r="W616" t="str">
        <f>IF(tbl_Customers[[#This Row],[number_customer_service_calls]] &lt;= 1, "0-1 Calls", IF(tbl_Customers[[#This Row],[number_customer_service_calls]] &lt;= 3, "2-3 Calls", IF(tbl_Customers[[#This Row],[number_customer_service_calls]] &lt;=5, "4-5 Calls", "6+ Calls")))</f>
        <v>2-3 Calls</v>
      </c>
      <c r="X616" t="str">
        <f>IF(tbl_Customers[[#This Row],[account_length]] &lt;= 50, "0-50", IF(tbl_Customers[[#This Row],[account_length]] &lt;=100, "51-100", IF(tbl_Customers[[#This Row],[account_length]] &lt;= 150, "101-150", "151+")))</f>
        <v>151+</v>
      </c>
      <c r="Y616" t="str">
        <f>IF(tbl_Customers[[#This Row],[total_intl_charge]] &lt;= 3, "Low Charges", "High Charges")</f>
        <v>Low Charges</v>
      </c>
      <c r="Z616" t="str">
        <f>IF(tbl_Customers[[#This Row],[total_eve_calls]]&lt;=80,"Low Calls",
IF(tbl_Customers[[#This Row],[total_eve_calls]]&lt;=120,"Medium Calls","High Calls"))</f>
        <v>Low Calls</v>
      </c>
      <c r="AA616" t="str">
        <f>IF(tbl_Customers[[#This Row],[total_eve_charge]]&lt;=15,"Low Charges",
IF(tbl_Customers[[#This Row],[total_eve_charge]]&lt;=20,"Medium Charges","High Charges"))</f>
        <v>Medium Charges</v>
      </c>
      <c r="AB6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16" t="str">
        <f>IF(tbl_Customers[[#This Row],[number_vmail_messages]] = 0, "No Usage", IF(tbl_Customers[[#This Row],[number_vmail_messages]] &lt;= 20, "Low Usage", IF(tbl_Customers[[#This Row],[number_vmail_messages]] &lt;= 40, "Medium Usgae", "High Usage")))</f>
        <v>No Usage</v>
      </c>
      <c r="AD616" t="str">
        <f>IF(tbl_Customers[[#This Row],[total_day_minutes]]&lt;=150,"Low Usage", IF(tbl_Customers[[#This Row],[total_day_minutes]]&lt;=200,"Medium Usage", IF(tbl_Customers[[#This Row],[total_day_minutes]]&lt;=250,"High Usage","Very High Usage")))</f>
        <v>Low Usage</v>
      </c>
      <c r="AE616" t="str">
        <f>IF(tbl_Customers[[#This Row],[total_intl_calls]]&lt;=5,"Low Calls", IF(tbl_Customers[[#This Row],[total_intl_calls]]&lt;=10, "Medium Calls", "High Calls"))</f>
        <v>Medium Calls</v>
      </c>
      <c r="AF6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16" s="36" t="str">
        <f>IF(tbl_Customers[[#This Row],[Churn_Risk_Score]]&gt;=10,"High Risk", IF(tbl_Customers[[#This Row],[Churn_Risk_Score]]&gt;=5,"Medium Risk","Low Risk"))</f>
        <v>Low Risk</v>
      </c>
    </row>
    <row r="617" spans="1:33" x14ac:dyDescent="0.35">
      <c r="A617">
        <v>616</v>
      </c>
      <c r="B617" t="s">
        <v>65</v>
      </c>
      <c r="C617">
        <v>91</v>
      </c>
      <c r="D617" t="s">
        <v>21</v>
      </c>
      <c r="E617" t="s">
        <v>23</v>
      </c>
      <c r="F617" t="s">
        <v>22</v>
      </c>
      <c r="G617">
        <v>0</v>
      </c>
      <c r="H617">
        <v>145</v>
      </c>
      <c r="I617">
        <v>89</v>
      </c>
      <c r="J617">
        <v>24.65</v>
      </c>
      <c r="K617">
        <v>175.8</v>
      </c>
      <c r="L617">
        <v>102</v>
      </c>
      <c r="M617">
        <v>14.94</v>
      </c>
      <c r="N617">
        <v>223.7</v>
      </c>
      <c r="O617">
        <v>151</v>
      </c>
      <c r="P617">
        <v>10.07</v>
      </c>
      <c r="Q617">
        <v>16.7</v>
      </c>
      <c r="R617">
        <v>3</v>
      </c>
      <c r="S617">
        <v>4.51</v>
      </c>
      <c r="T617">
        <v>2</v>
      </c>
      <c r="U617" t="s">
        <v>23</v>
      </c>
      <c r="V617">
        <f>IF(tbl_Customers[[#This Row],[churn]] = "yes", 1, 0)</f>
        <v>1</v>
      </c>
      <c r="W617" t="str">
        <f>IF(tbl_Customers[[#This Row],[number_customer_service_calls]] &lt;= 1, "0-1 Calls", IF(tbl_Customers[[#This Row],[number_customer_service_calls]] &lt;= 3, "2-3 Calls", IF(tbl_Customers[[#This Row],[number_customer_service_calls]] &lt;=5, "4-5 Calls", "6+ Calls")))</f>
        <v>2-3 Calls</v>
      </c>
      <c r="X617" t="str">
        <f>IF(tbl_Customers[[#This Row],[account_length]] &lt;= 50, "0-50", IF(tbl_Customers[[#This Row],[account_length]] &lt;=100, "51-100", IF(tbl_Customers[[#This Row],[account_length]] &lt;= 150, "101-150", "151+")))</f>
        <v>51-100</v>
      </c>
      <c r="Y617" t="str">
        <f>IF(tbl_Customers[[#This Row],[total_intl_charge]] &lt;= 3, "Low Charges", "High Charges")</f>
        <v>High Charges</v>
      </c>
      <c r="Z617" t="str">
        <f>IF(tbl_Customers[[#This Row],[total_eve_calls]]&lt;=80,"Low Calls",
IF(tbl_Customers[[#This Row],[total_eve_calls]]&lt;=120,"Medium Calls","High Calls"))</f>
        <v>Medium Calls</v>
      </c>
      <c r="AA617" t="str">
        <f>IF(tbl_Customers[[#This Row],[total_eve_charge]]&lt;=15,"Low Charges",
IF(tbl_Customers[[#This Row],[total_eve_charge]]&lt;=20,"Medium Charges","High Charges"))</f>
        <v>Low Charges</v>
      </c>
      <c r="AB6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17" t="str">
        <f>IF(tbl_Customers[[#This Row],[number_vmail_messages]] = 0, "No Usage", IF(tbl_Customers[[#This Row],[number_vmail_messages]] &lt;= 20, "Low Usage", IF(tbl_Customers[[#This Row],[number_vmail_messages]] &lt;= 40, "Medium Usgae", "High Usage")))</f>
        <v>No Usage</v>
      </c>
      <c r="AD617" t="str">
        <f>IF(tbl_Customers[[#This Row],[total_day_minutes]]&lt;=150,"Low Usage", IF(tbl_Customers[[#This Row],[total_day_minutes]]&lt;=200,"Medium Usage", IF(tbl_Customers[[#This Row],[total_day_minutes]]&lt;=250,"High Usage","Very High Usage")))</f>
        <v>Low Usage</v>
      </c>
      <c r="AE617" t="str">
        <f>IF(tbl_Customers[[#This Row],[total_intl_calls]]&lt;=5,"Low Calls", IF(tbl_Customers[[#This Row],[total_intl_calls]]&lt;=10, "Medium Calls", "High Calls"))</f>
        <v>Low Calls</v>
      </c>
      <c r="AF6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17" s="36" t="str">
        <f>IF(tbl_Customers[[#This Row],[Churn_Risk_Score]]&gt;=10,"High Risk", IF(tbl_Customers[[#This Row],[Churn_Risk_Score]]&gt;=5,"Medium Risk","Low Risk"))</f>
        <v>Medium Risk</v>
      </c>
    </row>
    <row r="618" spans="1:33" x14ac:dyDescent="0.35">
      <c r="A618">
        <v>617</v>
      </c>
      <c r="B618" t="s">
        <v>53</v>
      </c>
      <c r="C618">
        <v>101</v>
      </c>
      <c r="D618" t="s">
        <v>28</v>
      </c>
      <c r="E618" t="s">
        <v>22</v>
      </c>
      <c r="F618" t="s">
        <v>22</v>
      </c>
      <c r="G618">
        <v>0</v>
      </c>
      <c r="H618">
        <v>190.7</v>
      </c>
      <c r="I618">
        <v>72</v>
      </c>
      <c r="J618">
        <v>32.42</v>
      </c>
      <c r="K618">
        <v>208.6</v>
      </c>
      <c r="L618">
        <v>103</v>
      </c>
      <c r="M618">
        <v>17.73</v>
      </c>
      <c r="N618">
        <v>203.8</v>
      </c>
      <c r="O618">
        <v>111</v>
      </c>
      <c r="P618">
        <v>9.17</v>
      </c>
      <c r="Q618">
        <v>8.8000000000000007</v>
      </c>
      <c r="R618">
        <v>8</v>
      </c>
      <c r="S618">
        <v>2.38</v>
      </c>
      <c r="T618">
        <v>1</v>
      </c>
      <c r="U618" t="s">
        <v>22</v>
      </c>
      <c r="V618">
        <f>IF(tbl_Customers[[#This Row],[churn]] = "yes", 1, 0)</f>
        <v>0</v>
      </c>
      <c r="W618" t="str">
        <f>IF(tbl_Customers[[#This Row],[number_customer_service_calls]] &lt;= 1, "0-1 Calls", IF(tbl_Customers[[#This Row],[number_customer_service_calls]] &lt;= 3, "2-3 Calls", IF(tbl_Customers[[#This Row],[number_customer_service_calls]] &lt;=5, "4-5 Calls", "6+ Calls")))</f>
        <v>0-1 Calls</v>
      </c>
      <c r="X618" t="str">
        <f>IF(tbl_Customers[[#This Row],[account_length]] &lt;= 50, "0-50", IF(tbl_Customers[[#This Row],[account_length]] &lt;=100, "51-100", IF(tbl_Customers[[#This Row],[account_length]] &lt;= 150, "101-150", "151+")))</f>
        <v>101-150</v>
      </c>
      <c r="Y618" t="str">
        <f>IF(tbl_Customers[[#This Row],[total_intl_charge]] &lt;= 3, "Low Charges", "High Charges")</f>
        <v>Low Charges</v>
      </c>
      <c r="Z618" t="str">
        <f>IF(tbl_Customers[[#This Row],[total_eve_calls]]&lt;=80,"Low Calls",
IF(tbl_Customers[[#This Row],[total_eve_calls]]&lt;=120,"Medium Calls","High Calls"))</f>
        <v>Medium Calls</v>
      </c>
      <c r="AA618" t="str">
        <f>IF(tbl_Customers[[#This Row],[total_eve_charge]]&lt;=15,"Low Charges",
IF(tbl_Customers[[#This Row],[total_eve_charge]]&lt;=20,"Medium Charges","High Charges"))</f>
        <v>Medium Charges</v>
      </c>
      <c r="AB6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18" t="str">
        <f>IF(tbl_Customers[[#This Row],[number_vmail_messages]] = 0, "No Usage", IF(tbl_Customers[[#This Row],[number_vmail_messages]] &lt;= 20, "Low Usage", IF(tbl_Customers[[#This Row],[number_vmail_messages]] &lt;= 40, "Medium Usgae", "High Usage")))</f>
        <v>No Usage</v>
      </c>
      <c r="AD618" t="str">
        <f>IF(tbl_Customers[[#This Row],[total_day_minutes]]&lt;=150,"Low Usage", IF(tbl_Customers[[#This Row],[total_day_minutes]]&lt;=200,"Medium Usage", IF(tbl_Customers[[#This Row],[total_day_minutes]]&lt;=250,"High Usage","Very High Usage")))</f>
        <v>Medium Usage</v>
      </c>
      <c r="AE618" t="str">
        <f>IF(tbl_Customers[[#This Row],[total_intl_calls]]&lt;=5,"Low Calls", IF(tbl_Customers[[#This Row],[total_intl_calls]]&lt;=10, "Medium Calls", "High Calls"))</f>
        <v>Medium Calls</v>
      </c>
      <c r="AF6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18" s="36" t="str">
        <f>IF(tbl_Customers[[#This Row],[Churn_Risk_Score]]&gt;=10,"High Risk", IF(tbl_Customers[[#This Row],[Churn_Risk_Score]]&gt;=5,"Medium Risk","Low Risk"))</f>
        <v>Low Risk</v>
      </c>
    </row>
    <row r="619" spans="1:33" x14ac:dyDescent="0.35">
      <c r="A619">
        <v>618</v>
      </c>
      <c r="B619" t="s">
        <v>55</v>
      </c>
      <c r="C619">
        <v>67</v>
      </c>
      <c r="D619" t="s">
        <v>28</v>
      </c>
      <c r="E619" t="s">
        <v>22</v>
      </c>
      <c r="F619" t="s">
        <v>23</v>
      </c>
      <c r="G619">
        <v>20</v>
      </c>
      <c r="H619">
        <v>230.6</v>
      </c>
      <c r="I619">
        <v>40</v>
      </c>
      <c r="J619">
        <v>39.200000000000003</v>
      </c>
      <c r="K619">
        <v>189.1</v>
      </c>
      <c r="L619">
        <v>58</v>
      </c>
      <c r="M619">
        <v>16.07</v>
      </c>
      <c r="N619">
        <v>162.19999999999999</v>
      </c>
      <c r="O619">
        <v>115</v>
      </c>
      <c r="P619">
        <v>7.3</v>
      </c>
      <c r="Q619">
        <v>9.4</v>
      </c>
      <c r="R619">
        <v>2</v>
      </c>
      <c r="S619">
        <v>2.54</v>
      </c>
      <c r="T619">
        <v>1</v>
      </c>
      <c r="U619" t="s">
        <v>22</v>
      </c>
      <c r="V619">
        <f>IF(tbl_Customers[[#This Row],[churn]] = "yes", 1, 0)</f>
        <v>0</v>
      </c>
      <c r="W619" t="str">
        <f>IF(tbl_Customers[[#This Row],[number_customer_service_calls]] &lt;= 1, "0-1 Calls", IF(tbl_Customers[[#This Row],[number_customer_service_calls]] &lt;= 3, "2-3 Calls", IF(tbl_Customers[[#This Row],[number_customer_service_calls]] &lt;=5, "4-5 Calls", "6+ Calls")))</f>
        <v>0-1 Calls</v>
      </c>
      <c r="X619" t="str">
        <f>IF(tbl_Customers[[#This Row],[account_length]] &lt;= 50, "0-50", IF(tbl_Customers[[#This Row],[account_length]] &lt;=100, "51-100", IF(tbl_Customers[[#This Row],[account_length]] &lt;= 150, "101-150", "151+")))</f>
        <v>51-100</v>
      </c>
      <c r="Y619" t="str">
        <f>IF(tbl_Customers[[#This Row],[total_intl_charge]] &lt;= 3, "Low Charges", "High Charges")</f>
        <v>Low Charges</v>
      </c>
      <c r="Z619" t="str">
        <f>IF(tbl_Customers[[#This Row],[total_eve_calls]]&lt;=80,"Low Calls",
IF(tbl_Customers[[#This Row],[total_eve_calls]]&lt;=120,"Medium Calls","High Calls"))</f>
        <v>Low Calls</v>
      </c>
      <c r="AA619" t="str">
        <f>IF(tbl_Customers[[#This Row],[total_eve_charge]]&lt;=15,"Low Charges",
IF(tbl_Customers[[#This Row],[total_eve_charge]]&lt;=20,"Medium Charges","High Charges"))</f>
        <v>Medium Charges</v>
      </c>
      <c r="AB6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19" t="str">
        <f>IF(tbl_Customers[[#This Row],[number_vmail_messages]] = 0, "No Usage", IF(tbl_Customers[[#This Row],[number_vmail_messages]] &lt;= 20, "Low Usage", IF(tbl_Customers[[#This Row],[number_vmail_messages]] &lt;= 40, "Medium Usgae", "High Usage")))</f>
        <v>Low Usage</v>
      </c>
      <c r="AD619" t="str">
        <f>IF(tbl_Customers[[#This Row],[total_day_minutes]]&lt;=150,"Low Usage", IF(tbl_Customers[[#This Row],[total_day_minutes]]&lt;=200,"Medium Usage", IF(tbl_Customers[[#This Row],[total_day_minutes]]&lt;=250,"High Usage","Very High Usage")))</f>
        <v>High Usage</v>
      </c>
      <c r="AE619" t="str">
        <f>IF(tbl_Customers[[#This Row],[total_intl_calls]]&lt;=5,"Low Calls", IF(tbl_Customers[[#This Row],[total_intl_calls]]&lt;=10, "Medium Calls", "High Calls"))</f>
        <v>Low Calls</v>
      </c>
      <c r="AF6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19" s="36" t="str">
        <f>IF(tbl_Customers[[#This Row],[Churn_Risk_Score]]&gt;=10,"High Risk", IF(tbl_Customers[[#This Row],[Churn_Risk_Score]]&gt;=5,"Medium Risk","Low Risk"))</f>
        <v>Low Risk</v>
      </c>
    </row>
    <row r="620" spans="1:33" x14ac:dyDescent="0.35">
      <c r="A620">
        <v>619</v>
      </c>
      <c r="B620" t="s">
        <v>69</v>
      </c>
      <c r="C620">
        <v>66</v>
      </c>
      <c r="D620" t="s">
        <v>21</v>
      </c>
      <c r="E620" t="s">
        <v>22</v>
      </c>
      <c r="F620" t="s">
        <v>22</v>
      </c>
      <c r="G620">
        <v>0</v>
      </c>
      <c r="H620">
        <v>34</v>
      </c>
      <c r="I620">
        <v>133</v>
      </c>
      <c r="J620">
        <v>5.78</v>
      </c>
      <c r="K620">
        <v>278.60000000000002</v>
      </c>
      <c r="L620">
        <v>61</v>
      </c>
      <c r="M620">
        <v>23.68</v>
      </c>
      <c r="N620">
        <v>129.6</v>
      </c>
      <c r="O620">
        <v>120</v>
      </c>
      <c r="P620">
        <v>5.83</v>
      </c>
      <c r="Q620">
        <v>11.5</v>
      </c>
      <c r="R620">
        <v>3</v>
      </c>
      <c r="S620">
        <v>3.11</v>
      </c>
      <c r="T620">
        <v>0</v>
      </c>
      <c r="U620" t="s">
        <v>22</v>
      </c>
      <c r="V620">
        <f>IF(tbl_Customers[[#This Row],[churn]] = "yes", 1, 0)</f>
        <v>0</v>
      </c>
      <c r="W620" t="str">
        <f>IF(tbl_Customers[[#This Row],[number_customer_service_calls]] &lt;= 1, "0-1 Calls", IF(tbl_Customers[[#This Row],[number_customer_service_calls]] &lt;= 3, "2-3 Calls", IF(tbl_Customers[[#This Row],[number_customer_service_calls]] &lt;=5, "4-5 Calls", "6+ Calls")))</f>
        <v>0-1 Calls</v>
      </c>
      <c r="X620" t="str">
        <f>IF(tbl_Customers[[#This Row],[account_length]] &lt;= 50, "0-50", IF(tbl_Customers[[#This Row],[account_length]] &lt;=100, "51-100", IF(tbl_Customers[[#This Row],[account_length]] &lt;= 150, "101-150", "151+")))</f>
        <v>51-100</v>
      </c>
      <c r="Y620" t="str">
        <f>IF(tbl_Customers[[#This Row],[total_intl_charge]] &lt;= 3, "Low Charges", "High Charges")</f>
        <v>High Charges</v>
      </c>
      <c r="Z620" t="str">
        <f>IF(tbl_Customers[[#This Row],[total_eve_calls]]&lt;=80,"Low Calls",
IF(tbl_Customers[[#This Row],[total_eve_calls]]&lt;=120,"Medium Calls","High Calls"))</f>
        <v>Low Calls</v>
      </c>
      <c r="AA620" t="str">
        <f>IF(tbl_Customers[[#This Row],[total_eve_charge]]&lt;=15,"Low Charges",
IF(tbl_Customers[[#This Row],[total_eve_charge]]&lt;=20,"Medium Charges","High Charges"))</f>
        <v>High Charges</v>
      </c>
      <c r="AB6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20" t="str">
        <f>IF(tbl_Customers[[#This Row],[number_vmail_messages]] = 0, "No Usage", IF(tbl_Customers[[#This Row],[number_vmail_messages]] &lt;= 20, "Low Usage", IF(tbl_Customers[[#This Row],[number_vmail_messages]] &lt;= 40, "Medium Usgae", "High Usage")))</f>
        <v>No Usage</v>
      </c>
      <c r="AD620" t="str">
        <f>IF(tbl_Customers[[#This Row],[total_day_minutes]]&lt;=150,"Low Usage", IF(tbl_Customers[[#This Row],[total_day_minutes]]&lt;=200,"Medium Usage", IF(tbl_Customers[[#This Row],[total_day_minutes]]&lt;=250,"High Usage","Very High Usage")))</f>
        <v>Low Usage</v>
      </c>
      <c r="AE620" t="str">
        <f>IF(tbl_Customers[[#This Row],[total_intl_calls]]&lt;=5,"Low Calls", IF(tbl_Customers[[#This Row],[total_intl_calls]]&lt;=10, "Medium Calls", "High Calls"))</f>
        <v>Low Calls</v>
      </c>
      <c r="AF6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20" s="36" t="str">
        <f>IF(tbl_Customers[[#This Row],[Churn_Risk_Score]]&gt;=10,"High Risk", IF(tbl_Customers[[#This Row],[Churn_Risk_Score]]&gt;=5,"Medium Risk","Low Risk"))</f>
        <v>Low Risk</v>
      </c>
    </row>
    <row r="621" spans="1:33" x14ac:dyDescent="0.35">
      <c r="A621">
        <v>620</v>
      </c>
      <c r="B621" t="s">
        <v>40</v>
      </c>
      <c r="C621">
        <v>116</v>
      </c>
      <c r="D621" t="s">
        <v>21</v>
      </c>
      <c r="E621" t="s">
        <v>22</v>
      </c>
      <c r="F621" t="s">
        <v>23</v>
      </c>
      <c r="G621">
        <v>17</v>
      </c>
      <c r="H621">
        <v>193.4</v>
      </c>
      <c r="I621">
        <v>112</v>
      </c>
      <c r="J621">
        <v>32.880000000000003</v>
      </c>
      <c r="K621">
        <v>240.6</v>
      </c>
      <c r="L621">
        <v>131</v>
      </c>
      <c r="M621">
        <v>20.45</v>
      </c>
      <c r="N621">
        <v>248.1</v>
      </c>
      <c r="O621">
        <v>98</v>
      </c>
      <c r="P621">
        <v>11.16</v>
      </c>
      <c r="Q621">
        <v>11.4</v>
      </c>
      <c r="R621">
        <v>3</v>
      </c>
      <c r="S621">
        <v>3.08</v>
      </c>
      <c r="T621">
        <v>5</v>
      </c>
      <c r="U621" t="s">
        <v>22</v>
      </c>
      <c r="V621">
        <f>IF(tbl_Customers[[#This Row],[churn]] = "yes", 1, 0)</f>
        <v>0</v>
      </c>
      <c r="W621" t="str">
        <f>IF(tbl_Customers[[#This Row],[number_customer_service_calls]] &lt;= 1, "0-1 Calls", IF(tbl_Customers[[#This Row],[number_customer_service_calls]] &lt;= 3, "2-3 Calls", IF(tbl_Customers[[#This Row],[number_customer_service_calls]] &lt;=5, "4-5 Calls", "6+ Calls")))</f>
        <v>4-5 Calls</v>
      </c>
      <c r="X621" t="str">
        <f>IF(tbl_Customers[[#This Row],[account_length]] &lt;= 50, "0-50", IF(tbl_Customers[[#This Row],[account_length]] &lt;=100, "51-100", IF(tbl_Customers[[#This Row],[account_length]] &lt;= 150, "101-150", "151+")))</f>
        <v>101-150</v>
      </c>
      <c r="Y621" t="str">
        <f>IF(tbl_Customers[[#This Row],[total_intl_charge]] &lt;= 3, "Low Charges", "High Charges")</f>
        <v>High Charges</v>
      </c>
      <c r="Z621" t="str">
        <f>IF(tbl_Customers[[#This Row],[total_eve_calls]]&lt;=80,"Low Calls",
IF(tbl_Customers[[#This Row],[total_eve_calls]]&lt;=120,"Medium Calls","High Calls"))</f>
        <v>High Calls</v>
      </c>
      <c r="AA621" t="str">
        <f>IF(tbl_Customers[[#This Row],[total_eve_charge]]&lt;=15,"Low Charges",
IF(tbl_Customers[[#This Row],[total_eve_charge]]&lt;=20,"Medium Charges","High Charges"))</f>
        <v>High Charges</v>
      </c>
      <c r="AB6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21" t="str">
        <f>IF(tbl_Customers[[#This Row],[number_vmail_messages]] = 0, "No Usage", IF(tbl_Customers[[#This Row],[number_vmail_messages]] &lt;= 20, "Low Usage", IF(tbl_Customers[[#This Row],[number_vmail_messages]] &lt;= 40, "Medium Usgae", "High Usage")))</f>
        <v>Low Usage</v>
      </c>
      <c r="AD621" t="str">
        <f>IF(tbl_Customers[[#This Row],[total_day_minutes]]&lt;=150,"Low Usage", IF(tbl_Customers[[#This Row],[total_day_minutes]]&lt;=200,"Medium Usage", IF(tbl_Customers[[#This Row],[total_day_minutes]]&lt;=250,"High Usage","Very High Usage")))</f>
        <v>Medium Usage</v>
      </c>
      <c r="AE621" t="str">
        <f>IF(tbl_Customers[[#This Row],[total_intl_calls]]&lt;=5,"Low Calls", IF(tbl_Customers[[#This Row],[total_intl_calls]]&lt;=10, "Medium Calls", "High Calls"))</f>
        <v>Low Calls</v>
      </c>
      <c r="AF6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21" s="36" t="str">
        <f>IF(tbl_Customers[[#This Row],[Churn_Risk_Score]]&gt;=10,"High Risk", IF(tbl_Customers[[#This Row],[Churn_Risk_Score]]&gt;=5,"Medium Risk","Low Risk"))</f>
        <v>Medium Risk</v>
      </c>
    </row>
    <row r="622" spans="1:33" x14ac:dyDescent="0.35">
      <c r="A622">
        <v>621</v>
      </c>
      <c r="B622" t="s">
        <v>30</v>
      </c>
      <c r="C622">
        <v>158</v>
      </c>
      <c r="D622" t="s">
        <v>25</v>
      </c>
      <c r="E622" t="s">
        <v>22</v>
      </c>
      <c r="F622" t="s">
        <v>22</v>
      </c>
      <c r="G622">
        <v>0</v>
      </c>
      <c r="H622">
        <v>202</v>
      </c>
      <c r="I622">
        <v>126</v>
      </c>
      <c r="J622">
        <v>34.340000000000003</v>
      </c>
      <c r="K622">
        <v>163.5</v>
      </c>
      <c r="L622">
        <v>86</v>
      </c>
      <c r="M622">
        <v>13.9</v>
      </c>
      <c r="N622">
        <v>195.4</v>
      </c>
      <c r="O622">
        <v>84</v>
      </c>
      <c r="P622">
        <v>8.7899999999999991</v>
      </c>
      <c r="Q622">
        <v>10.4</v>
      </c>
      <c r="R622">
        <v>6</v>
      </c>
      <c r="S622">
        <v>2.81</v>
      </c>
      <c r="T622">
        <v>1</v>
      </c>
      <c r="U622" t="s">
        <v>22</v>
      </c>
      <c r="V622">
        <f>IF(tbl_Customers[[#This Row],[churn]] = "yes", 1, 0)</f>
        <v>0</v>
      </c>
      <c r="W622" t="str">
        <f>IF(tbl_Customers[[#This Row],[number_customer_service_calls]] &lt;= 1, "0-1 Calls", IF(tbl_Customers[[#This Row],[number_customer_service_calls]] &lt;= 3, "2-3 Calls", IF(tbl_Customers[[#This Row],[number_customer_service_calls]] &lt;=5, "4-5 Calls", "6+ Calls")))</f>
        <v>0-1 Calls</v>
      </c>
      <c r="X622" t="str">
        <f>IF(tbl_Customers[[#This Row],[account_length]] &lt;= 50, "0-50", IF(tbl_Customers[[#This Row],[account_length]] &lt;=100, "51-100", IF(tbl_Customers[[#This Row],[account_length]] &lt;= 150, "101-150", "151+")))</f>
        <v>151+</v>
      </c>
      <c r="Y622" t="str">
        <f>IF(tbl_Customers[[#This Row],[total_intl_charge]] &lt;= 3, "Low Charges", "High Charges")</f>
        <v>Low Charges</v>
      </c>
      <c r="Z622" t="str">
        <f>IF(tbl_Customers[[#This Row],[total_eve_calls]]&lt;=80,"Low Calls",
IF(tbl_Customers[[#This Row],[total_eve_calls]]&lt;=120,"Medium Calls","High Calls"))</f>
        <v>Medium Calls</v>
      </c>
      <c r="AA622" t="str">
        <f>IF(tbl_Customers[[#This Row],[total_eve_charge]]&lt;=15,"Low Charges",
IF(tbl_Customers[[#This Row],[total_eve_charge]]&lt;=20,"Medium Charges","High Charges"))</f>
        <v>Low Charges</v>
      </c>
      <c r="AB6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22" t="str">
        <f>IF(tbl_Customers[[#This Row],[number_vmail_messages]] = 0, "No Usage", IF(tbl_Customers[[#This Row],[number_vmail_messages]] &lt;= 20, "Low Usage", IF(tbl_Customers[[#This Row],[number_vmail_messages]] &lt;= 40, "Medium Usgae", "High Usage")))</f>
        <v>No Usage</v>
      </c>
      <c r="AD622" t="str">
        <f>IF(tbl_Customers[[#This Row],[total_day_minutes]]&lt;=150,"Low Usage", IF(tbl_Customers[[#This Row],[total_day_minutes]]&lt;=200,"Medium Usage", IF(tbl_Customers[[#This Row],[total_day_minutes]]&lt;=250,"High Usage","Very High Usage")))</f>
        <v>High Usage</v>
      </c>
      <c r="AE622" t="str">
        <f>IF(tbl_Customers[[#This Row],[total_intl_calls]]&lt;=5,"Low Calls", IF(tbl_Customers[[#This Row],[total_intl_calls]]&lt;=10, "Medium Calls", "High Calls"))</f>
        <v>Medium Calls</v>
      </c>
      <c r="AF6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22" s="36" t="str">
        <f>IF(tbl_Customers[[#This Row],[Churn_Risk_Score]]&gt;=10,"High Risk", IF(tbl_Customers[[#This Row],[Churn_Risk_Score]]&gt;=5,"Medium Risk","Low Risk"))</f>
        <v>Low Risk</v>
      </c>
    </row>
    <row r="623" spans="1:33" x14ac:dyDescent="0.35">
      <c r="A623">
        <v>622</v>
      </c>
      <c r="B623" t="s">
        <v>59</v>
      </c>
      <c r="C623">
        <v>119</v>
      </c>
      <c r="D623" t="s">
        <v>21</v>
      </c>
      <c r="E623" t="s">
        <v>22</v>
      </c>
      <c r="F623" t="s">
        <v>23</v>
      </c>
      <c r="G623">
        <v>26</v>
      </c>
      <c r="H623">
        <v>161.30000000000001</v>
      </c>
      <c r="I623">
        <v>97</v>
      </c>
      <c r="J623">
        <v>27.42</v>
      </c>
      <c r="K623">
        <v>250.3</v>
      </c>
      <c r="L623">
        <v>110</v>
      </c>
      <c r="M623">
        <v>21.28</v>
      </c>
      <c r="N623">
        <v>142.4</v>
      </c>
      <c r="O623">
        <v>92</v>
      </c>
      <c r="P623">
        <v>6.41</v>
      </c>
      <c r="Q623">
        <v>6.6</v>
      </c>
      <c r="R623">
        <v>8</v>
      </c>
      <c r="S623">
        <v>1.78</v>
      </c>
      <c r="T623">
        <v>1</v>
      </c>
      <c r="U623" t="s">
        <v>22</v>
      </c>
      <c r="V623">
        <f>IF(tbl_Customers[[#This Row],[churn]] = "yes", 1, 0)</f>
        <v>0</v>
      </c>
      <c r="W623" t="str">
        <f>IF(tbl_Customers[[#This Row],[number_customer_service_calls]] &lt;= 1, "0-1 Calls", IF(tbl_Customers[[#This Row],[number_customer_service_calls]] &lt;= 3, "2-3 Calls", IF(tbl_Customers[[#This Row],[number_customer_service_calls]] &lt;=5, "4-5 Calls", "6+ Calls")))</f>
        <v>0-1 Calls</v>
      </c>
      <c r="X623" t="str">
        <f>IF(tbl_Customers[[#This Row],[account_length]] &lt;= 50, "0-50", IF(tbl_Customers[[#This Row],[account_length]] &lt;=100, "51-100", IF(tbl_Customers[[#This Row],[account_length]] &lt;= 150, "101-150", "151+")))</f>
        <v>101-150</v>
      </c>
      <c r="Y623" t="str">
        <f>IF(tbl_Customers[[#This Row],[total_intl_charge]] &lt;= 3, "Low Charges", "High Charges")</f>
        <v>Low Charges</v>
      </c>
      <c r="Z623" t="str">
        <f>IF(tbl_Customers[[#This Row],[total_eve_calls]]&lt;=80,"Low Calls",
IF(tbl_Customers[[#This Row],[total_eve_calls]]&lt;=120,"Medium Calls","High Calls"))</f>
        <v>Medium Calls</v>
      </c>
      <c r="AA623" t="str">
        <f>IF(tbl_Customers[[#This Row],[total_eve_charge]]&lt;=15,"Low Charges",
IF(tbl_Customers[[#This Row],[total_eve_charge]]&lt;=20,"Medium Charges","High Charges"))</f>
        <v>High Charges</v>
      </c>
      <c r="AB6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23" t="str">
        <f>IF(tbl_Customers[[#This Row],[number_vmail_messages]] = 0, "No Usage", IF(tbl_Customers[[#This Row],[number_vmail_messages]] &lt;= 20, "Low Usage", IF(tbl_Customers[[#This Row],[number_vmail_messages]] &lt;= 40, "Medium Usgae", "High Usage")))</f>
        <v>Medium Usgae</v>
      </c>
      <c r="AD623" t="str">
        <f>IF(tbl_Customers[[#This Row],[total_day_minutes]]&lt;=150,"Low Usage", IF(tbl_Customers[[#This Row],[total_day_minutes]]&lt;=200,"Medium Usage", IF(tbl_Customers[[#This Row],[total_day_minutes]]&lt;=250,"High Usage","Very High Usage")))</f>
        <v>Medium Usage</v>
      </c>
      <c r="AE623" t="str">
        <f>IF(tbl_Customers[[#This Row],[total_intl_calls]]&lt;=5,"Low Calls", IF(tbl_Customers[[#This Row],[total_intl_calls]]&lt;=10, "Medium Calls", "High Calls"))</f>
        <v>Medium Calls</v>
      </c>
      <c r="AF6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23" s="36" t="str">
        <f>IF(tbl_Customers[[#This Row],[Churn_Risk_Score]]&gt;=10,"High Risk", IF(tbl_Customers[[#This Row],[Churn_Risk_Score]]&gt;=5,"Medium Risk","Low Risk"))</f>
        <v>Low Risk</v>
      </c>
    </row>
    <row r="624" spans="1:33" x14ac:dyDescent="0.35">
      <c r="A624">
        <v>623</v>
      </c>
      <c r="B624" t="s">
        <v>53</v>
      </c>
      <c r="C624">
        <v>120</v>
      </c>
      <c r="D624" t="s">
        <v>21</v>
      </c>
      <c r="E624" t="s">
        <v>22</v>
      </c>
      <c r="F624" t="s">
        <v>22</v>
      </c>
      <c r="G624">
        <v>0</v>
      </c>
      <c r="H624">
        <v>150.6</v>
      </c>
      <c r="I624">
        <v>85</v>
      </c>
      <c r="J624">
        <v>25.6</v>
      </c>
      <c r="K624">
        <v>119</v>
      </c>
      <c r="L624">
        <v>128</v>
      </c>
      <c r="M624">
        <v>10.119999999999999</v>
      </c>
      <c r="N624">
        <v>232.9</v>
      </c>
      <c r="O624">
        <v>123</v>
      </c>
      <c r="P624">
        <v>10.48</v>
      </c>
      <c r="Q624">
        <v>6.4</v>
      </c>
      <c r="R624">
        <v>2</v>
      </c>
      <c r="S624">
        <v>1.73</v>
      </c>
      <c r="T624">
        <v>1</v>
      </c>
      <c r="U624" t="s">
        <v>22</v>
      </c>
      <c r="V624">
        <f>IF(tbl_Customers[[#This Row],[churn]] = "yes", 1, 0)</f>
        <v>0</v>
      </c>
      <c r="W624" t="str">
        <f>IF(tbl_Customers[[#This Row],[number_customer_service_calls]] &lt;= 1, "0-1 Calls", IF(tbl_Customers[[#This Row],[number_customer_service_calls]] &lt;= 3, "2-3 Calls", IF(tbl_Customers[[#This Row],[number_customer_service_calls]] &lt;=5, "4-5 Calls", "6+ Calls")))</f>
        <v>0-1 Calls</v>
      </c>
      <c r="X624" t="str">
        <f>IF(tbl_Customers[[#This Row],[account_length]] &lt;= 50, "0-50", IF(tbl_Customers[[#This Row],[account_length]] &lt;=100, "51-100", IF(tbl_Customers[[#This Row],[account_length]] &lt;= 150, "101-150", "151+")))</f>
        <v>101-150</v>
      </c>
      <c r="Y624" t="str">
        <f>IF(tbl_Customers[[#This Row],[total_intl_charge]] &lt;= 3, "Low Charges", "High Charges")</f>
        <v>Low Charges</v>
      </c>
      <c r="Z624" t="str">
        <f>IF(tbl_Customers[[#This Row],[total_eve_calls]]&lt;=80,"Low Calls",
IF(tbl_Customers[[#This Row],[total_eve_calls]]&lt;=120,"Medium Calls","High Calls"))</f>
        <v>High Calls</v>
      </c>
      <c r="AA624" t="str">
        <f>IF(tbl_Customers[[#This Row],[total_eve_charge]]&lt;=15,"Low Charges",
IF(tbl_Customers[[#This Row],[total_eve_charge]]&lt;=20,"Medium Charges","High Charges"))</f>
        <v>Low Charges</v>
      </c>
      <c r="AB6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24" t="str">
        <f>IF(tbl_Customers[[#This Row],[number_vmail_messages]] = 0, "No Usage", IF(tbl_Customers[[#This Row],[number_vmail_messages]] &lt;= 20, "Low Usage", IF(tbl_Customers[[#This Row],[number_vmail_messages]] &lt;= 40, "Medium Usgae", "High Usage")))</f>
        <v>No Usage</v>
      </c>
      <c r="AD624" t="str">
        <f>IF(tbl_Customers[[#This Row],[total_day_minutes]]&lt;=150,"Low Usage", IF(tbl_Customers[[#This Row],[total_day_minutes]]&lt;=200,"Medium Usage", IF(tbl_Customers[[#This Row],[total_day_minutes]]&lt;=250,"High Usage","Very High Usage")))</f>
        <v>Medium Usage</v>
      </c>
      <c r="AE624" t="str">
        <f>IF(tbl_Customers[[#This Row],[total_intl_calls]]&lt;=5,"Low Calls", IF(tbl_Customers[[#This Row],[total_intl_calls]]&lt;=10, "Medium Calls", "High Calls"))</f>
        <v>Low Calls</v>
      </c>
      <c r="AF6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24" s="36" t="str">
        <f>IF(tbl_Customers[[#This Row],[Churn_Risk_Score]]&gt;=10,"High Risk", IF(tbl_Customers[[#This Row],[Churn_Risk_Score]]&gt;=5,"Medium Risk","Low Risk"))</f>
        <v>Low Risk</v>
      </c>
    </row>
    <row r="625" spans="1:33" x14ac:dyDescent="0.35">
      <c r="A625">
        <v>624</v>
      </c>
      <c r="B625" t="s">
        <v>65</v>
      </c>
      <c r="C625">
        <v>155</v>
      </c>
      <c r="D625" t="s">
        <v>28</v>
      </c>
      <c r="E625" t="s">
        <v>22</v>
      </c>
      <c r="F625" t="s">
        <v>22</v>
      </c>
      <c r="G625">
        <v>0</v>
      </c>
      <c r="H625">
        <v>184.6</v>
      </c>
      <c r="I625">
        <v>102</v>
      </c>
      <c r="J625">
        <v>31.38</v>
      </c>
      <c r="K625">
        <v>196</v>
      </c>
      <c r="L625">
        <v>117</v>
      </c>
      <c r="M625">
        <v>16.66</v>
      </c>
      <c r="N625">
        <v>226.5</v>
      </c>
      <c r="O625">
        <v>122</v>
      </c>
      <c r="P625">
        <v>10.19</v>
      </c>
      <c r="Q625">
        <v>7.8</v>
      </c>
      <c r="R625">
        <v>1</v>
      </c>
      <c r="S625">
        <v>2.11</v>
      </c>
      <c r="T625">
        <v>1</v>
      </c>
      <c r="U625" t="s">
        <v>22</v>
      </c>
      <c r="V625">
        <f>IF(tbl_Customers[[#This Row],[churn]] = "yes", 1, 0)</f>
        <v>0</v>
      </c>
      <c r="W625" t="str">
        <f>IF(tbl_Customers[[#This Row],[number_customer_service_calls]] &lt;= 1, "0-1 Calls", IF(tbl_Customers[[#This Row],[number_customer_service_calls]] &lt;= 3, "2-3 Calls", IF(tbl_Customers[[#This Row],[number_customer_service_calls]] &lt;=5, "4-5 Calls", "6+ Calls")))</f>
        <v>0-1 Calls</v>
      </c>
      <c r="X625" t="str">
        <f>IF(tbl_Customers[[#This Row],[account_length]] &lt;= 50, "0-50", IF(tbl_Customers[[#This Row],[account_length]] &lt;=100, "51-100", IF(tbl_Customers[[#This Row],[account_length]] &lt;= 150, "101-150", "151+")))</f>
        <v>151+</v>
      </c>
      <c r="Y625" t="str">
        <f>IF(tbl_Customers[[#This Row],[total_intl_charge]] &lt;= 3, "Low Charges", "High Charges")</f>
        <v>Low Charges</v>
      </c>
      <c r="Z625" t="str">
        <f>IF(tbl_Customers[[#This Row],[total_eve_calls]]&lt;=80,"Low Calls",
IF(tbl_Customers[[#This Row],[total_eve_calls]]&lt;=120,"Medium Calls","High Calls"))</f>
        <v>Medium Calls</v>
      </c>
      <c r="AA625" t="str">
        <f>IF(tbl_Customers[[#This Row],[total_eve_charge]]&lt;=15,"Low Charges",
IF(tbl_Customers[[#This Row],[total_eve_charge]]&lt;=20,"Medium Charges","High Charges"))</f>
        <v>Medium Charges</v>
      </c>
      <c r="AB6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25" t="str">
        <f>IF(tbl_Customers[[#This Row],[number_vmail_messages]] = 0, "No Usage", IF(tbl_Customers[[#This Row],[number_vmail_messages]] &lt;= 20, "Low Usage", IF(tbl_Customers[[#This Row],[number_vmail_messages]] &lt;= 40, "Medium Usgae", "High Usage")))</f>
        <v>No Usage</v>
      </c>
      <c r="AD625" t="str">
        <f>IF(tbl_Customers[[#This Row],[total_day_minutes]]&lt;=150,"Low Usage", IF(tbl_Customers[[#This Row],[total_day_minutes]]&lt;=200,"Medium Usage", IF(tbl_Customers[[#This Row],[total_day_minutes]]&lt;=250,"High Usage","Very High Usage")))</f>
        <v>Medium Usage</v>
      </c>
      <c r="AE625" t="str">
        <f>IF(tbl_Customers[[#This Row],[total_intl_calls]]&lt;=5,"Low Calls", IF(tbl_Customers[[#This Row],[total_intl_calls]]&lt;=10, "Medium Calls", "High Calls"))</f>
        <v>Low Calls</v>
      </c>
      <c r="AF6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25" s="36" t="str">
        <f>IF(tbl_Customers[[#This Row],[Churn_Risk_Score]]&gt;=10,"High Risk", IF(tbl_Customers[[#This Row],[Churn_Risk_Score]]&gt;=5,"Medium Risk","Low Risk"))</f>
        <v>Low Risk</v>
      </c>
    </row>
    <row r="626" spans="1:33" x14ac:dyDescent="0.35">
      <c r="A626">
        <v>625</v>
      </c>
      <c r="B626" t="s">
        <v>30</v>
      </c>
      <c r="C626">
        <v>106</v>
      </c>
      <c r="D626" t="s">
        <v>25</v>
      </c>
      <c r="E626" t="s">
        <v>22</v>
      </c>
      <c r="F626" t="s">
        <v>22</v>
      </c>
      <c r="G626">
        <v>0</v>
      </c>
      <c r="H626">
        <v>220.7</v>
      </c>
      <c r="I626">
        <v>120</v>
      </c>
      <c r="J626">
        <v>37.520000000000003</v>
      </c>
      <c r="K626">
        <v>270.2</v>
      </c>
      <c r="L626">
        <v>95</v>
      </c>
      <c r="M626">
        <v>22.97</v>
      </c>
      <c r="N626">
        <v>121.6</v>
      </c>
      <c r="O626">
        <v>113</v>
      </c>
      <c r="P626">
        <v>5.47</v>
      </c>
      <c r="Q626">
        <v>8.6999999999999993</v>
      </c>
      <c r="R626">
        <v>5</v>
      </c>
      <c r="S626">
        <v>2.35</v>
      </c>
      <c r="T626">
        <v>1</v>
      </c>
      <c r="U626" t="s">
        <v>22</v>
      </c>
      <c r="V626">
        <f>IF(tbl_Customers[[#This Row],[churn]] = "yes", 1, 0)</f>
        <v>0</v>
      </c>
      <c r="W626" t="str">
        <f>IF(tbl_Customers[[#This Row],[number_customer_service_calls]] &lt;= 1, "0-1 Calls", IF(tbl_Customers[[#This Row],[number_customer_service_calls]] &lt;= 3, "2-3 Calls", IF(tbl_Customers[[#This Row],[number_customer_service_calls]] &lt;=5, "4-5 Calls", "6+ Calls")))</f>
        <v>0-1 Calls</v>
      </c>
      <c r="X626" t="str">
        <f>IF(tbl_Customers[[#This Row],[account_length]] &lt;= 50, "0-50", IF(tbl_Customers[[#This Row],[account_length]] &lt;=100, "51-100", IF(tbl_Customers[[#This Row],[account_length]] &lt;= 150, "101-150", "151+")))</f>
        <v>101-150</v>
      </c>
      <c r="Y626" t="str">
        <f>IF(tbl_Customers[[#This Row],[total_intl_charge]] &lt;= 3, "Low Charges", "High Charges")</f>
        <v>Low Charges</v>
      </c>
      <c r="Z626" t="str">
        <f>IF(tbl_Customers[[#This Row],[total_eve_calls]]&lt;=80,"Low Calls",
IF(tbl_Customers[[#This Row],[total_eve_calls]]&lt;=120,"Medium Calls","High Calls"))</f>
        <v>Medium Calls</v>
      </c>
      <c r="AA626" t="str">
        <f>IF(tbl_Customers[[#This Row],[total_eve_charge]]&lt;=15,"Low Charges",
IF(tbl_Customers[[#This Row],[total_eve_charge]]&lt;=20,"Medium Charges","High Charges"))</f>
        <v>High Charges</v>
      </c>
      <c r="AB6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26" t="str">
        <f>IF(tbl_Customers[[#This Row],[number_vmail_messages]] = 0, "No Usage", IF(tbl_Customers[[#This Row],[number_vmail_messages]] &lt;= 20, "Low Usage", IF(tbl_Customers[[#This Row],[number_vmail_messages]] &lt;= 40, "Medium Usgae", "High Usage")))</f>
        <v>No Usage</v>
      </c>
      <c r="AD626" t="str">
        <f>IF(tbl_Customers[[#This Row],[total_day_minutes]]&lt;=150,"Low Usage", IF(tbl_Customers[[#This Row],[total_day_minutes]]&lt;=200,"Medium Usage", IF(tbl_Customers[[#This Row],[total_day_minutes]]&lt;=250,"High Usage","Very High Usage")))</f>
        <v>High Usage</v>
      </c>
      <c r="AE626" t="str">
        <f>IF(tbl_Customers[[#This Row],[total_intl_calls]]&lt;=5,"Low Calls", IF(tbl_Customers[[#This Row],[total_intl_calls]]&lt;=10, "Medium Calls", "High Calls"))</f>
        <v>Low Calls</v>
      </c>
      <c r="AF6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26" s="36" t="str">
        <f>IF(tbl_Customers[[#This Row],[Churn_Risk_Score]]&gt;=10,"High Risk", IF(tbl_Customers[[#This Row],[Churn_Risk_Score]]&gt;=5,"Medium Risk","Low Risk"))</f>
        <v>Low Risk</v>
      </c>
    </row>
    <row r="627" spans="1:33" x14ac:dyDescent="0.35">
      <c r="A627">
        <v>626</v>
      </c>
      <c r="B627" t="s">
        <v>68</v>
      </c>
      <c r="C627">
        <v>146</v>
      </c>
      <c r="D627" t="s">
        <v>21</v>
      </c>
      <c r="E627" t="s">
        <v>22</v>
      </c>
      <c r="F627" t="s">
        <v>23</v>
      </c>
      <c r="G627">
        <v>32</v>
      </c>
      <c r="H627">
        <v>154</v>
      </c>
      <c r="I627">
        <v>80</v>
      </c>
      <c r="J627">
        <v>26.18</v>
      </c>
      <c r="K627">
        <v>185.5</v>
      </c>
      <c r="L627">
        <v>91</v>
      </c>
      <c r="M627">
        <v>15.77</v>
      </c>
      <c r="N627">
        <v>148.19999999999999</v>
      </c>
      <c r="O627">
        <v>107</v>
      </c>
      <c r="P627">
        <v>6.67</v>
      </c>
      <c r="Q627">
        <v>8.1999999999999993</v>
      </c>
      <c r="R627">
        <v>4</v>
      </c>
      <c r="S627">
        <v>2.21</v>
      </c>
      <c r="T627">
        <v>3</v>
      </c>
      <c r="U627" t="s">
        <v>22</v>
      </c>
      <c r="V627">
        <f>IF(tbl_Customers[[#This Row],[churn]] = "yes", 1, 0)</f>
        <v>0</v>
      </c>
      <c r="W627" t="str">
        <f>IF(tbl_Customers[[#This Row],[number_customer_service_calls]] &lt;= 1, "0-1 Calls", IF(tbl_Customers[[#This Row],[number_customer_service_calls]] &lt;= 3, "2-3 Calls", IF(tbl_Customers[[#This Row],[number_customer_service_calls]] &lt;=5, "4-5 Calls", "6+ Calls")))</f>
        <v>2-3 Calls</v>
      </c>
      <c r="X627" t="str">
        <f>IF(tbl_Customers[[#This Row],[account_length]] &lt;= 50, "0-50", IF(tbl_Customers[[#This Row],[account_length]] &lt;=100, "51-100", IF(tbl_Customers[[#This Row],[account_length]] &lt;= 150, "101-150", "151+")))</f>
        <v>101-150</v>
      </c>
      <c r="Y627" t="str">
        <f>IF(tbl_Customers[[#This Row],[total_intl_charge]] &lt;= 3, "Low Charges", "High Charges")</f>
        <v>Low Charges</v>
      </c>
      <c r="Z627" t="str">
        <f>IF(tbl_Customers[[#This Row],[total_eve_calls]]&lt;=80,"Low Calls",
IF(tbl_Customers[[#This Row],[total_eve_calls]]&lt;=120,"Medium Calls","High Calls"))</f>
        <v>Medium Calls</v>
      </c>
      <c r="AA627" t="str">
        <f>IF(tbl_Customers[[#This Row],[total_eve_charge]]&lt;=15,"Low Charges",
IF(tbl_Customers[[#This Row],[total_eve_charge]]&lt;=20,"Medium Charges","High Charges"))</f>
        <v>Medium Charges</v>
      </c>
      <c r="AB6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627" t="str">
        <f>IF(tbl_Customers[[#This Row],[number_vmail_messages]] = 0, "No Usage", IF(tbl_Customers[[#This Row],[number_vmail_messages]] &lt;= 20, "Low Usage", IF(tbl_Customers[[#This Row],[number_vmail_messages]] &lt;= 40, "Medium Usgae", "High Usage")))</f>
        <v>Medium Usgae</v>
      </c>
      <c r="AD627" t="str">
        <f>IF(tbl_Customers[[#This Row],[total_day_minutes]]&lt;=150,"Low Usage", IF(tbl_Customers[[#This Row],[total_day_minutes]]&lt;=200,"Medium Usage", IF(tbl_Customers[[#This Row],[total_day_minutes]]&lt;=250,"High Usage","Very High Usage")))</f>
        <v>Medium Usage</v>
      </c>
      <c r="AE627" t="str">
        <f>IF(tbl_Customers[[#This Row],[total_intl_calls]]&lt;=5,"Low Calls", IF(tbl_Customers[[#This Row],[total_intl_calls]]&lt;=10, "Medium Calls", "High Calls"))</f>
        <v>Low Calls</v>
      </c>
      <c r="AF6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27" s="36" t="str">
        <f>IF(tbl_Customers[[#This Row],[Churn_Risk_Score]]&gt;=10,"High Risk", IF(tbl_Customers[[#This Row],[Churn_Risk_Score]]&gt;=5,"Medium Risk","Low Risk"))</f>
        <v>Low Risk</v>
      </c>
    </row>
    <row r="628" spans="1:33" x14ac:dyDescent="0.35">
      <c r="A628">
        <v>627</v>
      </c>
      <c r="B628" t="s">
        <v>29</v>
      </c>
      <c r="C628">
        <v>101</v>
      </c>
      <c r="D628" t="s">
        <v>21</v>
      </c>
      <c r="E628" t="s">
        <v>22</v>
      </c>
      <c r="F628" t="s">
        <v>23</v>
      </c>
      <c r="G628">
        <v>29</v>
      </c>
      <c r="H628">
        <v>121.1</v>
      </c>
      <c r="I628">
        <v>116</v>
      </c>
      <c r="J628">
        <v>20.59</v>
      </c>
      <c r="K628">
        <v>186.4</v>
      </c>
      <c r="L628">
        <v>100</v>
      </c>
      <c r="M628">
        <v>15.84</v>
      </c>
      <c r="N628">
        <v>241.7</v>
      </c>
      <c r="O628">
        <v>75</v>
      </c>
      <c r="P628">
        <v>10.88</v>
      </c>
      <c r="Q628">
        <v>10.1</v>
      </c>
      <c r="R628">
        <v>6</v>
      </c>
      <c r="S628">
        <v>2.73</v>
      </c>
      <c r="T628">
        <v>0</v>
      </c>
      <c r="U628" t="s">
        <v>22</v>
      </c>
      <c r="V628">
        <f>IF(tbl_Customers[[#This Row],[churn]] = "yes", 1, 0)</f>
        <v>0</v>
      </c>
      <c r="W628" t="str">
        <f>IF(tbl_Customers[[#This Row],[number_customer_service_calls]] &lt;= 1, "0-1 Calls", IF(tbl_Customers[[#This Row],[number_customer_service_calls]] &lt;= 3, "2-3 Calls", IF(tbl_Customers[[#This Row],[number_customer_service_calls]] &lt;=5, "4-5 Calls", "6+ Calls")))</f>
        <v>0-1 Calls</v>
      </c>
      <c r="X628" t="str">
        <f>IF(tbl_Customers[[#This Row],[account_length]] &lt;= 50, "0-50", IF(tbl_Customers[[#This Row],[account_length]] &lt;=100, "51-100", IF(tbl_Customers[[#This Row],[account_length]] &lt;= 150, "101-150", "151+")))</f>
        <v>101-150</v>
      </c>
      <c r="Y628" t="str">
        <f>IF(tbl_Customers[[#This Row],[total_intl_charge]] &lt;= 3, "Low Charges", "High Charges")</f>
        <v>Low Charges</v>
      </c>
      <c r="Z628" t="str">
        <f>IF(tbl_Customers[[#This Row],[total_eve_calls]]&lt;=80,"Low Calls",
IF(tbl_Customers[[#This Row],[total_eve_calls]]&lt;=120,"Medium Calls","High Calls"))</f>
        <v>Medium Calls</v>
      </c>
      <c r="AA628" t="str">
        <f>IF(tbl_Customers[[#This Row],[total_eve_charge]]&lt;=15,"Low Charges",
IF(tbl_Customers[[#This Row],[total_eve_charge]]&lt;=20,"Medium Charges","High Charges"))</f>
        <v>Medium Charges</v>
      </c>
      <c r="AB6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28" t="str">
        <f>IF(tbl_Customers[[#This Row],[number_vmail_messages]] = 0, "No Usage", IF(tbl_Customers[[#This Row],[number_vmail_messages]] &lt;= 20, "Low Usage", IF(tbl_Customers[[#This Row],[number_vmail_messages]] &lt;= 40, "Medium Usgae", "High Usage")))</f>
        <v>Medium Usgae</v>
      </c>
      <c r="AD628" t="str">
        <f>IF(tbl_Customers[[#This Row],[total_day_minutes]]&lt;=150,"Low Usage", IF(tbl_Customers[[#This Row],[total_day_minutes]]&lt;=200,"Medium Usage", IF(tbl_Customers[[#This Row],[total_day_minutes]]&lt;=250,"High Usage","Very High Usage")))</f>
        <v>Low Usage</v>
      </c>
      <c r="AE628" t="str">
        <f>IF(tbl_Customers[[#This Row],[total_intl_calls]]&lt;=5,"Low Calls", IF(tbl_Customers[[#This Row],[total_intl_calls]]&lt;=10, "Medium Calls", "High Calls"))</f>
        <v>Medium Calls</v>
      </c>
      <c r="AF6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28" s="36" t="str">
        <f>IF(tbl_Customers[[#This Row],[Churn_Risk_Score]]&gt;=10,"High Risk", IF(tbl_Customers[[#This Row],[Churn_Risk_Score]]&gt;=5,"Medium Risk","Low Risk"))</f>
        <v>Low Risk</v>
      </c>
    </row>
    <row r="629" spans="1:33" x14ac:dyDescent="0.35">
      <c r="A629">
        <v>628</v>
      </c>
      <c r="B629" t="s">
        <v>41</v>
      </c>
      <c r="C629">
        <v>22</v>
      </c>
      <c r="D629" t="s">
        <v>28</v>
      </c>
      <c r="E629" t="s">
        <v>22</v>
      </c>
      <c r="F629" t="s">
        <v>23</v>
      </c>
      <c r="G629">
        <v>23</v>
      </c>
      <c r="H629">
        <v>182.1</v>
      </c>
      <c r="I629">
        <v>94</v>
      </c>
      <c r="J629">
        <v>30.96</v>
      </c>
      <c r="K629">
        <v>164.6</v>
      </c>
      <c r="L629">
        <v>59</v>
      </c>
      <c r="M629">
        <v>13.99</v>
      </c>
      <c r="N629">
        <v>128.80000000000001</v>
      </c>
      <c r="O629">
        <v>102</v>
      </c>
      <c r="P629">
        <v>5.8</v>
      </c>
      <c r="Q629">
        <v>12.7</v>
      </c>
      <c r="R629">
        <v>4</v>
      </c>
      <c r="S629">
        <v>3.43</v>
      </c>
      <c r="T629">
        <v>3</v>
      </c>
      <c r="U629" t="s">
        <v>22</v>
      </c>
      <c r="V629">
        <f>IF(tbl_Customers[[#This Row],[churn]] = "yes", 1, 0)</f>
        <v>0</v>
      </c>
      <c r="W629" t="str">
        <f>IF(tbl_Customers[[#This Row],[number_customer_service_calls]] &lt;= 1, "0-1 Calls", IF(tbl_Customers[[#This Row],[number_customer_service_calls]] &lt;= 3, "2-3 Calls", IF(tbl_Customers[[#This Row],[number_customer_service_calls]] &lt;=5, "4-5 Calls", "6+ Calls")))</f>
        <v>2-3 Calls</v>
      </c>
      <c r="X629" t="str">
        <f>IF(tbl_Customers[[#This Row],[account_length]] &lt;= 50, "0-50", IF(tbl_Customers[[#This Row],[account_length]] &lt;=100, "51-100", IF(tbl_Customers[[#This Row],[account_length]] &lt;= 150, "101-150", "151+")))</f>
        <v>0-50</v>
      </c>
      <c r="Y629" t="str">
        <f>IF(tbl_Customers[[#This Row],[total_intl_charge]] &lt;= 3, "Low Charges", "High Charges")</f>
        <v>High Charges</v>
      </c>
      <c r="Z629" t="str">
        <f>IF(tbl_Customers[[#This Row],[total_eve_calls]]&lt;=80,"Low Calls",
IF(tbl_Customers[[#This Row],[total_eve_calls]]&lt;=120,"Medium Calls","High Calls"))</f>
        <v>Low Calls</v>
      </c>
      <c r="AA629" t="str">
        <f>IF(tbl_Customers[[#This Row],[total_eve_charge]]&lt;=15,"Low Charges",
IF(tbl_Customers[[#This Row],[total_eve_charge]]&lt;=20,"Medium Charges","High Charges"))</f>
        <v>Low Charges</v>
      </c>
      <c r="AB6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29" t="str">
        <f>IF(tbl_Customers[[#This Row],[number_vmail_messages]] = 0, "No Usage", IF(tbl_Customers[[#This Row],[number_vmail_messages]] &lt;= 20, "Low Usage", IF(tbl_Customers[[#This Row],[number_vmail_messages]] &lt;= 40, "Medium Usgae", "High Usage")))</f>
        <v>Medium Usgae</v>
      </c>
      <c r="AD629" t="str">
        <f>IF(tbl_Customers[[#This Row],[total_day_minutes]]&lt;=150,"Low Usage", IF(tbl_Customers[[#This Row],[total_day_minutes]]&lt;=200,"Medium Usage", IF(tbl_Customers[[#This Row],[total_day_minutes]]&lt;=250,"High Usage","Very High Usage")))</f>
        <v>Medium Usage</v>
      </c>
      <c r="AE629" t="str">
        <f>IF(tbl_Customers[[#This Row],[total_intl_calls]]&lt;=5,"Low Calls", IF(tbl_Customers[[#This Row],[total_intl_calls]]&lt;=10, "Medium Calls", "High Calls"))</f>
        <v>Low Calls</v>
      </c>
      <c r="AF6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29" s="36" t="str">
        <f>IF(tbl_Customers[[#This Row],[Churn_Risk_Score]]&gt;=10,"High Risk", IF(tbl_Customers[[#This Row],[Churn_Risk_Score]]&gt;=5,"Medium Risk","Low Risk"))</f>
        <v>Low Risk</v>
      </c>
    </row>
    <row r="630" spans="1:33" x14ac:dyDescent="0.35">
      <c r="A630">
        <v>629</v>
      </c>
      <c r="B630" t="s">
        <v>39</v>
      </c>
      <c r="C630">
        <v>90</v>
      </c>
      <c r="D630" t="s">
        <v>21</v>
      </c>
      <c r="E630" t="s">
        <v>22</v>
      </c>
      <c r="F630" t="s">
        <v>22</v>
      </c>
      <c r="G630">
        <v>0</v>
      </c>
      <c r="H630">
        <v>109.6</v>
      </c>
      <c r="I630">
        <v>88</v>
      </c>
      <c r="J630">
        <v>18.63</v>
      </c>
      <c r="K630">
        <v>137.6</v>
      </c>
      <c r="L630">
        <v>108</v>
      </c>
      <c r="M630">
        <v>11.7</v>
      </c>
      <c r="N630">
        <v>159.69999999999999</v>
      </c>
      <c r="O630">
        <v>121</v>
      </c>
      <c r="P630">
        <v>7.19</v>
      </c>
      <c r="Q630">
        <v>11</v>
      </c>
      <c r="R630">
        <v>5</v>
      </c>
      <c r="S630">
        <v>2.97</v>
      </c>
      <c r="T630">
        <v>2</v>
      </c>
      <c r="U630" t="s">
        <v>22</v>
      </c>
      <c r="V630">
        <f>IF(tbl_Customers[[#This Row],[churn]] = "yes", 1, 0)</f>
        <v>0</v>
      </c>
      <c r="W630" t="str">
        <f>IF(tbl_Customers[[#This Row],[number_customer_service_calls]] &lt;= 1, "0-1 Calls", IF(tbl_Customers[[#This Row],[number_customer_service_calls]] &lt;= 3, "2-3 Calls", IF(tbl_Customers[[#This Row],[number_customer_service_calls]] &lt;=5, "4-5 Calls", "6+ Calls")))</f>
        <v>2-3 Calls</v>
      </c>
      <c r="X630" t="str">
        <f>IF(tbl_Customers[[#This Row],[account_length]] &lt;= 50, "0-50", IF(tbl_Customers[[#This Row],[account_length]] &lt;=100, "51-100", IF(tbl_Customers[[#This Row],[account_length]] &lt;= 150, "101-150", "151+")))</f>
        <v>51-100</v>
      </c>
      <c r="Y630" t="str">
        <f>IF(tbl_Customers[[#This Row],[total_intl_charge]] &lt;= 3, "Low Charges", "High Charges")</f>
        <v>Low Charges</v>
      </c>
      <c r="Z630" t="str">
        <f>IF(tbl_Customers[[#This Row],[total_eve_calls]]&lt;=80,"Low Calls",
IF(tbl_Customers[[#This Row],[total_eve_calls]]&lt;=120,"Medium Calls","High Calls"))</f>
        <v>Medium Calls</v>
      </c>
      <c r="AA630" t="str">
        <f>IF(tbl_Customers[[#This Row],[total_eve_charge]]&lt;=15,"Low Charges",
IF(tbl_Customers[[#This Row],[total_eve_charge]]&lt;=20,"Medium Charges","High Charges"))</f>
        <v>Low Charges</v>
      </c>
      <c r="AB6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30" t="str">
        <f>IF(tbl_Customers[[#This Row],[number_vmail_messages]] = 0, "No Usage", IF(tbl_Customers[[#This Row],[number_vmail_messages]] &lt;= 20, "Low Usage", IF(tbl_Customers[[#This Row],[number_vmail_messages]] &lt;= 40, "Medium Usgae", "High Usage")))</f>
        <v>No Usage</v>
      </c>
      <c r="AD630" t="str">
        <f>IF(tbl_Customers[[#This Row],[total_day_minutes]]&lt;=150,"Low Usage", IF(tbl_Customers[[#This Row],[total_day_minutes]]&lt;=200,"Medium Usage", IF(tbl_Customers[[#This Row],[total_day_minutes]]&lt;=250,"High Usage","Very High Usage")))</f>
        <v>Low Usage</v>
      </c>
      <c r="AE630" t="str">
        <f>IF(tbl_Customers[[#This Row],[total_intl_calls]]&lt;=5,"Low Calls", IF(tbl_Customers[[#This Row],[total_intl_calls]]&lt;=10, "Medium Calls", "High Calls"))</f>
        <v>Low Calls</v>
      </c>
      <c r="AF6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30" s="36" t="str">
        <f>IF(tbl_Customers[[#This Row],[Churn_Risk_Score]]&gt;=10,"High Risk", IF(tbl_Customers[[#This Row],[Churn_Risk_Score]]&gt;=5,"Medium Risk","Low Risk"))</f>
        <v>Low Risk</v>
      </c>
    </row>
    <row r="631" spans="1:33" x14ac:dyDescent="0.35">
      <c r="A631">
        <v>630</v>
      </c>
      <c r="B631" t="s">
        <v>36</v>
      </c>
      <c r="C631">
        <v>41</v>
      </c>
      <c r="D631" t="s">
        <v>21</v>
      </c>
      <c r="E631" t="s">
        <v>22</v>
      </c>
      <c r="F631" t="s">
        <v>22</v>
      </c>
      <c r="G631">
        <v>0</v>
      </c>
      <c r="H631">
        <v>209.9</v>
      </c>
      <c r="I631">
        <v>105</v>
      </c>
      <c r="J631">
        <v>35.68</v>
      </c>
      <c r="K631">
        <v>121.9</v>
      </c>
      <c r="L631">
        <v>105</v>
      </c>
      <c r="M631">
        <v>10.36</v>
      </c>
      <c r="N631">
        <v>253.7</v>
      </c>
      <c r="O631">
        <v>104</v>
      </c>
      <c r="P631">
        <v>11.42</v>
      </c>
      <c r="Q631">
        <v>9.6</v>
      </c>
      <c r="R631">
        <v>4</v>
      </c>
      <c r="S631">
        <v>2.59</v>
      </c>
      <c r="T631">
        <v>1</v>
      </c>
      <c r="U631" t="s">
        <v>22</v>
      </c>
      <c r="V631">
        <f>IF(tbl_Customers[[#This Row],[churn]] = "yes", 1, 0)</f>
        <v>0</v>
      </c>
      <c r="W631" t="str">
        <f>IF(tbl_Customers[[#This Row],[number_customer_service_calls]] &lt;= 1, "0-1 Calls", IF(tbl_Customers[[#This Row],[number_customer_service_calls]] &lt;= 3, "2-3 Calls", IF(tbl_Customers[[#This Row],[number_customer_service_calls]] &lt;=5, "4-5 Calls", "6+ Calls")))</f>
        <v>0-1 Calls</v>
      </c>
      <c r="X631" t="str">
        <f>IF(tbl_Customers[[#This Row],[account_length]] &lt;= 50, "0-50", IF(tbl_Customers[[#This Row],[account_length]] &lt;=100, "51-100", IF(tbl_Customers[[#This Row],[account_length]] &lt;= 150, "101-150", "151+")))</f>
        <v>0-50</v>
      </c>
      <c r="Y631" t="str">
        <f>IF(tbl_Customers[[#This Row],[total_intl_charge]] &lt;= 3, "Low Charges", "High Charges")</f>
        <v>Low Charges</v>
      </c>
      <c r="Z631" t="str">
        <f>IF(tbl_Customers[[#This Row],[total_eve_calls]]&lt;=80,"Low Calls",
IF(tbl_Customers[[#This Row],[total_eve_calls]]&lt;=120,"Medium Calls","High Calls"))</f>
        <v>Medium Calls</v>
      </c>
      <c r="AA631" t="str">
        <f>IF(tbl_Customers[[#This Row],[total_eve_charge]]&lt;=15,"Low Charges",
IF(tbl_Customers[[#This Row],[total_eve_charge]]&lt;=20,"Medium Charges","High Charges"))</f>
        <v>Low Charges</v>
      </c>
      <c r="AB6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31" t="str">
        <f>IF(tbl_Customers[[#This Row],[number_vmail_messages]] = 0, "No Usage", IF(tbl_Customers[[#This Row],[number_vmail_messages]] &lt;= 20, "Low Usage", IF(tbl_Customers[[#This Row],[number_vmail_messages]] &lt;= 40, "Medium Usgae", "High Usage")))</f>
        <v>No Usage</v>
      </c>
      <c r="AD631" t="str">
        <f>IF(tbl_Customers[[#This Row],[total_day_minutes]]&lt;=150,"Low Usage", IF(tbl_Customers[[#This Row],[total_day_minutes]]&lt;=200,"Medium Usage", IF(tbl_Customers[[#This Row],[total_day_minutes]]&lt;=250,"High Usage","Very High Usage")))</f>
        <v>High Usage</v>
      </c>
      <c r="AE631" t="str">
        <f>IF(tbl_Customers[[#This Row],[total_intl_calls]]&lt;=5,"Low Calls", IF(tbl_Customers[[#This Row],[total_intl_calls]]&lt;=10, "Medium Calls", "High Calls"))</f>
        <v>Low Calls</v>
      </c>
      <c r="AF6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31" s="36" t="str">
        <f>IF(tbl_Customers[[#This Row],[Churn_Risk_Score]]&gt;=10,"High Risk", IF(tbl_Customers[[#This Row],[Churn_Risk_Score]]&gt;=5,"Medium Risk","Low Risk"))</f>
        <v>Low Risk</v>
      </c>
    </row>
    <row r="632" spans="1:33" x14ac:dyDescent="0.35">
      <c r="A632">
        <v>631</v>
      </c>
      <c r="B632" t="s">
        <v>44</v>
      </c>
      <c r="C632">
        <v>33</v>
      </c>
      <c r="D632" t="s">
        <v>21</v>
      </c>
      <c r="E632" t="s">
        <v>22</v>
      </c>
      <c r="F632" t="s">
        <v>22</v>
      </c>
      <c r="G632">
        <v>0</v>
      </c>
      <c r="H632">
        <v>213.9</v>
      </c>
      <c r="I632">
        <v>88</v>
      </c>
      <c r="J632">
        <v>36.36</v>
      </c>
      <c r="K632">
        <v>239.8</v>
      </c>
      <c r="L632">
        <v>119</v>
      </c>
      <c r="M632">
        <v>20.38</v>
      </c>
      <c r="N632">
        <v>148.69999999999999</v>
      </c>
      <c r="O632">
        <v>71</v>
      </c>
      <c r="P632">
        <v>6.69</v>
      </c>
      <c r="Q632">
        <v>9.8000000000000007</v>
      </c>
      <c r="R632">
        <v>14</v>
      </c>
      <c r="S632">
        <v>2.65</v>
      </c>
      <c r="T632">
        <v>2</v>
      </c>
      <c r="U632" t="s">
        <v>22</v>
      </c>
      <c r="V632">
        <f>IF(tbl_Customers[[#This Row],[churn]] = "yes", 1, 0)</f>
        <v>0</v>
      </c>
      <c r="W632" t="str">
        <f>IF(tbl_Customers[[#This Row],[number_customer_service_calls]] &lt;= 1, "0-1 Calls", IF(tbl_Customers[[#This Row],[number_customer_service_calls]] &lt;= 3, "2-3 Calls", IF(tbl_Customers[[#This Row],[number_customer_service_calls]] &lt;=5, "4-5 Calls", "6+ Calls")))</f>
        <v>2-3 Calls</v>
      </c>
      <c r="X632" t="str">
        <f>IF(tbl_Customers[[#This Row],[account_length]] &lt;= 50, "0-50", IF(tbl_Customers[[#This Row],[account_length]] &lt;=100, "51-100", IF(tbl_Customers[[#This Row],[account_length]] &lt;= 150, "101-150", "151+")))</f>
        <v>0-50</v>
      </c>
      <c r="Y632" t="str">
        <f>IF(tbl_Customers[[#This Row],[total_intl_charge]] &lt;= 3, "Low Charges", "High Charges")</f>
        <v>Low Charges</v>
      </c>
      <c r="Z632" t="str">
        <f>IF(tbl_Customers[[#This Row],[total_eve_calls]]&lt;=80,"Low Calls",
IF(tbl_Customers[[#This Row],[total_eve_calls]]&lt;=120,"Medium Calls","High Calls"))</f>
        <v>Medium Calls</v>
      </c>
      <c r="AA632" t="str">
        <f>IF(tbl_Customers[[#This Row],[total_eve_charge]]&lt;=15,"Low Charges",
IF(tbl_Customers[[#This Row],[total_eve_charge]]&lt;=20,"Medium Charges","High Charges"))</f>
        <v>High Charges</v>
      </c>
      <c r="AB6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32" t="str">
        <f>IF(tbl_Customers[[#This Row],[number_vmail_messages]] = 0, "No Usage", IF(tbl_Customers[[#This Row],[number_vmail_messages]] &lt;= 20, "Low Usage", IF(tbl_Customers[[#This Row],[number_vmail_messages]] &lt;= 40, "Medium Usgae", "High Usage")))</f>
        <v>No Usage</v>
      </c>
      <c r="AD632" t="str">
        <f>IF(tbl_Customers[[#This Row],[total_day_minutes]]&lt;=150,"Low Usage", IF(tbl_Customers[[#This Row],[total_day_minutes]]&lt;=200,"Medium Usage", IF(tbl_Customers[[#This Row],[total_day_minutes]]&lt;=250,"High Usage","Very High Usage")))</f>
        <v>High Usage</v>
      </c>
      <c r="AE632" t="str">
        <f>IF(tbl_Customers[[#This Row],[total_intl_calls]]&lt;=5,"Low Calls", IF(tbl_Customers[[#This Row],[total_intl_calls]]&lt;=10, "Medium Calls", "High Calls"))</f>
        <v>High Calls</v>
      </c>
      <c r="AF6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32" s="36" t="str">
        <f>IF(tbl_Customers[[#This Row],[Churn_Risk_Score]]&gt;=10,"High Risk", IF(tbl_Customers[[#This Row],[Churn_Risk_Score]]&gt;=5,"Medium Risk","Low Risk"))</f>
        <v>Low Risk</v>
      </c>
    </row>
    <row r="633" spans="1:33" x14ac:dyDescent="0.35">
      <c r="A633">
        <v>632</v>
      </c>
      <c r="B633" t="s">
        <v>55</v>
      </c>
      <c r="C633">
        <v>112</v>
      </c>
      <c r="D633" t="s">
        <v>21</v>
      </c>
      <c r="E633" t="s">
        <v>22</v>
      </c>
      <c r="F633" t="s">
        <v>22</v>
      </c>
      <c r="G633">
        <v>0</v>
      </c>
      <c r="H633">
        <v>115.8</v>
      </c>
      <c r="I633">
        <v>108</v>
      </c>
      <c r="J633">
        <v>19.690000000000001</v>
      </c>
      <c r="K633">
        <v>243.3</v>
      </c>
      <c r="L633">
        <v>111</v>
      </c>
      <c r="M633">
        <v>20.68</v>
      </c>
      <c r="N633">
        <v>184.6</v>
      </c>
      <c r="O633">
        <v>78</v>
      </c>
      <c r="P633">
        <v>8.31</v>
      </c>
      <c r="Q633">
        <v>13.1</v>
      </c>
      <c r="R633">
        <v>5</v>
      </c>
      <c r="S633">
        <v>3.54</v>
      </c>
      <c r="T633">
        <v>1</v>
      </c>
      <c r="U633" t="s">
        <v>22</v>
      </c>
      <c r="V633">
        <f>IF(tbl_Customers[[#This Row],[churn]] = "yes", 1, 0)</f>
        <v>0</v>
      </c>
      <c r="W633" t="str">
        <f>IF(tbl_Customers[[#This Row],[number_customer_service_calls]] &lt;= 1, "0-1 Calls", IF(tbl_Customers[[#This Row],[number_customer_service_calls]] &lt;= 3, "2-3 Calls", IF(tbl_Customers[[#This Row],[number_customer_service_calls]] &lt;=5, "4-5 Calls", "6+ Calls")))</f>
        <v>0-1 Calls</v>
      </c>
      <c r="X633" t="str">
        <f>IF(tbl_Customers[[#This Row],[account_length]] &lt;= 50, "0-50", IF(tbl_Customers[[#This Row],[account_length]] &lt;=100, "51-100", IF(tbl_Customers[[#This Row],[account_length]] &lt;= 150, "101-150", "151+")))</f>
        <v>101-150</v>
      </c>
      <c r="Y633" t="str">
        <f>IF(tbl_Customers[[#This Row],[total_intl_charge]] &lt;= 3, "Low Charges", "High Charges")</f>
        <v>High Charges</v>
      </c>
      <c r="Z633" t="str">
        <f>IF(tbl_Customers[[#This Row],[total_eve_calls]]&lt;=80,"Low Calls",
IF(tbl_Customers[[#This Row],[total_eve_calls]]&lt;=120,"Medium Calls","High Calls"))</f>
        <v>Medium Calls</v>
      </c>
      <c r="AA633" t="str">
        <f>IF(tbl_Customers[[#This Row],[total_eve_charge]]&lt;=15,"Low Charges",
IF(tbl_Customers[[#This Row],[total_eve_charge]]&lt;=20,"Medium Charges","High Charges"))</f>
        <v>High Charges</v>
      </c>
      <c r="AB6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33" t="str">
        <f>IF(tbl_Customers[[#This Row],[number_vmail_messages]] = 0, "No Usage", IF(tbl_Customers[[#This Row],[number_vmail_messages]] &lt;= 20, "Low Usage", IF(tbl_Customers[[#This Row],[number_vmail_messages]] &lt;= 40, "Medium Usgae", "High Usage")))</f>
        <v>No Usage</v>
      </c>
      <c r="AD633" t="str">
        <f>IF(tbl_Customers[[#This Row],[total_day_minutes]]&lt;=150,"Low Usage", IF(tbl_Customers[[#This Row],[total_day_minutes]]&lt;=200,"Medium Usage", IF(tbl_Customers[[#This Row],[total_day_minutes]]&lt;=250,"High Usage","Very High Usage")))</f>
        <v>Low Usage</v>
      </c>
      <c r="AE633" t="str">
        <f>IF(tbl_Customers[[#This Row],[total_intl_calls]]&lt;=5,"Low Calls", IF(tbl_Customers[[#This Row],[total_intl_calls]]&lt;=10, "Medium Calls", "High Calls"))</f>
        <v>Low Calls</v>
      </c>
      <c r="AF6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33" s="36" t="str">
        <f>IF(tbl_Customers[[#This Row],[Churn_Risk_Score]]&gt;=10,"High Risk", IF(tbl_Customers[[#This Row],[Churn_Risk_Score]]&gt;=5,"Medium Risk","Low Risk"))</f>
        <v>Low Risk</v>
      </c>
    </row>
    <row r="634" spans="1:33" x14ac:dyDescent="0.35">
      <c r="A634">
        <v>633</v>
      </c>
      <c r="B634" t="s">
        <v>30</v>
      </c>
      <c r="C634">
        <v>108</v>
      </c>
      <c r="D634" t="s">
        <v>28</v>
      </c>
      <c r="E634" t="s">
        <v>22</v>
      </c>
      <c r="F634" t="s">
        <v>23</v>
      </c>
      <c r="G634">
        <v>30</v>
      </c>
      <c r="H634">
        <v>276.60000000000002</v>
      </c>
      <c r="I634">
        <v>99</v>
      </c>
      <c r="J634">
        <v>47.02</v>
      </c>
      <c r="K634">
        <v>220.1</v>
      </c>
      <c r="L634">
        <v>113</v>
      </c>
      <c r="M634">
        <v>18.71</v>
      </c>
      <c r="N634">
        <v>177.9</v>
      </c>
      <c r="O634">
        <v>95</v>
      </c>
      <c r="P634">
        <v>8.01</v>
      </c>
      <c r="Q634">
        <v>9.8000000000000007</v>
      </c>
      <c r="R634">
        <v>6</v>
      </c>
      <c r="S634">
        <v>2.65</v>
      </c>
      <c r="T634">
        <v>2</v>
      </c>
      <c r="U634" t="s">
        <v>22</v>
      </c>
      <c r="V634">
        <f>IF(tbl_Customers[[#This Row],[churn]] = "yes", 1, 0)</f>
        <v>0</v>
      </c>
      <c r="W634" t="str">
        <f>IF(tbl_Customers[[#This Row],[number_customer_service_calls]] &lt;= 1, "0-1 Calls", IF(tbl_Customers[[#This Row],[number_customer_service_calls]] &lt;= 3, "2-3 Calls", IF(tbl_Customers[[#This Row],[number_customer_service_calls]] &lt;=5, "4-5 Calls", "6+ Calls")))</f>
        <v>2-3 Calls</v>
      </c>
      <c r="X634" t="str">
        <f>IF(tbl_Customers[[#This Row],[account_length]] &lt;= 50, "0-50", IF(tbl_Customers[[#This Row],[account_length]] &lt;=100, "51-100", IF(tbl_Customers[[#This Row],[account_length]] &lt;= 150, "101-150", "151+")))</f>
        <v>101-150</v>
      </c>
      <c r="Y634" t="str">
        <f>IF(tbl_Customers[[#This Row],[total_intl_charge]] &lt;= 3, "Low Charges", "High Charges")</f>
        <v>Low Charges</v>
      </c>
      <c r="Z634" t="str">
        <f>IF(tbl_Customers[[#This Row],[total_eve_calls]]&lt;=80,"Low Calls",
IF(tbl_Customers[[#This Row],[total_eve_calls]]&lt;=120,"Medium Calls","High Calls"))</f>
        <v>Medium Calls</v>
      </c>
      <c r="AA634" t="str">
        <f>IF(tbl_Customers[[#This Row],[total_eve_charge]]&lt;=15,"Low Charges",
IF(tbl_Customers[[#This Row],[total_eve_charge]]&lt;=20,"Medium Charges","High Charges"))</f>
        <v>Medium Charges</v>
      </c>
      <c r="AB6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34" t="str">
        <f>IF(tbl_Customers[[#This Row],[number_vmail_messages]] = 0, "No Usage", IF(tbl_Customers[[#This Row],[number_vmail_messages]] &lt;= 20, "Low Usage", IF(tbl_Customers[[#This Row],[number_vmail_messages]] &lt;= 40, "Medium Usgae", "High Usage")))</f>
        <v>Medium Usgae</v>
      </c>
      <c r="AD634" t="str">
        <f>IF(tbl_Customers[[#This Row],[total_day_minutes]]&lt;=150,"Low Usage", IF(tbl_Customers[[#This Row],[total_day_minutes]]&lt;=200,"Medium Usage", IF(tbl_Customers[[#This Row],[total_day_minutes]]&lt;=250,"High Usage","Very High Usage")))</f>
        <v>Very High Usage</v>
      </c>
      <c r="AE634" t="str">
        <f>IF(tbl_Customers[[#This Row],[total_intl_calls]]&lt;=5,"Low Calls", IF(tbl_Customers[[#This Row],[total_intl_calls]]&lt;=10, "Medium Calls", "High Calls"))</f>
        <v>Medium Calls</v>
      </c>
      <c r="AF6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34" s="36" t="str">
        <f>IF(tbl_Customers[[#This Row],[Churn_Risk_Score]]&gt;=10,"High Risk", IF(tbl_Customers[[#This Row],[Churn_Risk_Score]]&gt;=5,"Medium Risk","Low Risk"))</f>
        <v>Low Risk</v>
      </c>
    </row>
    <row r="635" spans="1:33" x14ac:dyDescent="0.35">
      <c r="A635">
        <v>634</v>
      </c>
      <c r="B635" t="s">
        <v>62</v>
      </c>
      <c r="C635">
        <v>136</v>
      </c>
      <c r="D635" t="s">
        <v>21</v>
      </c>
      <c r="E635" t="s">
        <v>22</v>
      </c>
      <c r="F635" t="s">
        <v>23</v>
      </c>
      <c r="G635">
        <v>21</v>
      </c>
      <c r="H635">
        <v>179.4</v>
      </c>
      <c r="I635">
        <v>88</v>
      </c>
      <c r="J635">
        <v>30.5</v>
      </c>
      <c r="K635">
        <v>181.1</v>
      </c>
      <c r="L635">
        <v>97</v>
      </c>
      <c r="M635">
        <v>15.39</v>
      </c>
      <c r="N635">
        <v>320.7</v>
      </c>
      <c r="O635">
        <v>120</v>
      </c>
      <c r="P635">
        <v>14.43</v>
      </c>
      <c r="Q635">
        <v>9.5</v>
      </c>
      <c r="R635">
        <v>4</v>
      </c>
      <c r="S635">
        <v>2.57</v>
      </c>
      <c r="T635">
        <v>2</v>
      </c>
      <c r="U635" t="s">
        <v>22</v>
      </c>
      <c r="V635">
        <f>IF(tbl_Customers[[#This Row],[churn]] = "yes", 1, 0)</f>
        <v>0</v>
      </c>
      <c r="W635" t="str">
        <f>IF(tbl_Customers[[#This Row],[number_customer_service_calls]] &lt;= 1, "0-1 Calls", IF(tbl_Customers[[#This Row],[number_customer_service_calls]] &lt;= 3, "2-3 Calls", IF(tbl_Customers[[#This Row],[number_customer_service_calls]] &lt;=5, "4-5 Calls", "6+ Calls")))</f>
        <v>2-3 Calls</v>
      </c>
      <c r="X635" t="str">
        <f>IF(tbl_Customers[[#This Row],[account_length]] &lt;= 50, "0-50", IF(tbl_Customers[[#This Row],[account_length]] &lt;=100, "51-100", IF(tbl_Customers[[#This Row],[account_length]] &lt;= 150, "101-150", "151+")))</f>
        <v>101-150</v>
      </c>
      <c r="Y635" t="str">
        <f>IF(tbl_Customers[[#This Row],[total_intl_charge]] &lt;= 3, "Low Charges", "High Charges")</f>
        <v>Low Charges</v>
      </c>
      <c r="Z635" t="str">
        <f>IF(tbl_Customers[[#This Row],[total_eve_calls]]&lt;=80,"Low Calls",
IF(tbl_Customers[[#This Row],[total_eve_calls]]&lt;=120,"Medium Calls","High Calls"))</f>
        <v>Medium Calls</v>
      </c>
      <c r="AA635" t="str">
        <f>IF(tbl_Customers[[#This Row],[total_eve_charge]]&lt;=15,"Low Charges",
IF(tbl_Customers[[#This Row],[total_eve_charge]]&lt;=20,"Medium Charges","High Charges"))</f>
        <v>Medium Charges</v>
      </c>
      <c r="AB6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35" t="str">
        <f>IF(tbl_Customers[[#This Row],[number_vmail_messages]] = 0, "No Usage", IF(tbl_Customers[[#This Row],[number_vmail_messages]] &lt;= 20, "Low Usage", IF(tbl_Customers[[#This Row],[number_vmail_messages]] &lt;= 40, "Medium Usgae", "High Usage")))</f>
        <v>Medium Usgae</v>
      </c>
      <c r="AD635" t="str">
        <f>IF(tbl_Customers[[#This Row],[total_day_minutes]]&lt;=150,"Low Usage", IF(tbl_Customers[[#This Row],[total_day_minutes]]&lt;=200,"Medium Usage", IF(tbl_Customers[[#This Row],[total_day_minutes]]&lt;=250,"High Usage","Very High Usage")))</f>
        <v>Medium Usage</v>
      </c>
      <c r="AE635" t="str">
        <f>IF(tbl_Customers[[#This Row],[total_intl_calls]]&lt;=5,"Low Calls", IF(tbl_Customers[[#This Row],[total_intl_calls]]&lt;=10, "Medium Calls", "High Calls"))</f>
        <v>Low Calls</v>
      </c>
      <c r="AF6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35" s="36" t="str">
        <f>IF(tbl_Customers[[#This Row],[Churn_Risk_Score]]&gt;=10,"High Risk", IF(tbl_Customers[[#This Row],[Churn_Risk_Score]]&gt;=5,"Medium Risk","Low Risk"))</f>
        <v>Low Risk</v>
      </c>
    </row>
    <row r="636" spans="1:33" x14ac:dyDescent="0.35">
      <c r="A636">
        <v>635</v>
      </c>
      <c r="B636" t="s">
        <v>58</v>
      </c>
      <c r="C636">
        <v>128</v>
      </c>
      <c r="D636" t="s">
        <v>28</v>
      </c>
      <c r="E636" t="s">
        <v>22</v>
      </c>
      <c r="F636" t="s">
        <v>22</v>
      </c>
      <c r="G636">
        <v>0</v>
      </c>
      <c r="H636">
        <v>187.3</v>
      </c>
      <c r="I636">
        <v>84</v>
      </c>
      <c r="J636">
        <v>31.84</v>
      </c>
      <c r="K636">
        <v>270.8</v>
      </c>
      <c r="L636">
        <v>95</v>
      </c>
      <c r="M636">
        <v>23.02</v>
      </c>
      <c r="N636">
        <v>206.4</v>
      </c>
      <c r="O636">
        <v>68</v>
      </c>
      <c r="P636">
        <v>9.2899999999999991</v>
      </c>
      <c r="Q636">
        <v>10.1</v>
      </c>
      <c r="R636">
        <v>5</v>
      </c>
      <c r="S636">
        <v>2.73</v>
      </c>
      <c r="T636">
        <v>1</v>
      </c>
      <c r="U636" t="s">
        <v>22</v>
      </c>
      <c r="V636">
        <f>IF(tbl_Customers[[#This Row],[churn]] = "yes", 1, 0)</f>
        <v>0</v>
      </c>
      <c r="W636" t="str">
        <f>IF(tbl_Customers[[#This Row],[number_customer_service_calls]] &lt;= 1, "0-1 Calls", IF(tbl_Customers[[#This Row],[number_customer_service_calls]] &lt;= 3, "2-3 Calls", IF(tbl_Customers[[#This Row],[number_customer_service_calls]] &lt;=5, "4-5 Calls", "6+ Calls")))</f>
        <v>0-1 Calls</v>
      </c>
      <c r="X636" t="str">
        <f>IF(tbl_Customers[[#This Row],[account_length]] &lt;= 50, "0-50", IF(tbl_Customers[[#This Row],[account_length]] &lt;=100, "51-100", IF(tbl_Customers[[#This Row],[account_length]] &lt;= 150, "101-150", "151+")))</f>
        <v>101-150</v>
      </c>
      <c r="Y636" t="str">
        <f>IF(tbl_Customers[[#This Row],[total_intl_charge]] &lt;= 3, "Low Charges", "High Charges")</f>
        <v>Low Charges</v>
      </c>
      <c r="Z636" t="str">
        <f>IF(tbl_Customers[[#This Row],[total_eve_calls]]&lt;=80,"Low Calls",
IF(tbl_Customers[[#This Row],[total_eve_calls]]&lt;=120,"Medium Calls","High Calls"))</f>
        <v>Medium Calls</v>
      </c>
      <c r="AA636" t="str">
        <f>IF(tbl_Customers[[#This Row],[total_eve_charge]]&lt;=15,"Low Charges",
IF(tbl_Customers[[#This Row],[total_eve_charge]]&lt;=20,"Medium Charges","High Charges"))</f>
        <v>High Charges</v>
      </c>
      <c r="AB6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36" t="str">
        <f>IF(tbl_Customers[[#This Row],[number_vmail_messages]] = 0, "No Usage", IF(tbl_Customers[[#This Row],[number_vmail_messages]] &lt;= 20, "Low Usage", IF(tbl_Customers[[#This Row],[number_vmail_messages]] &lt;= 40, "Medium Usgae", "High Usage")))</f>
        <v>No Usage</v>
      </c>
      <c r="AD636" t="str">
        <f>IF(tbl_Customers[[#This Row],[total_day_minutes]]&lt;=150,"Low Usage", IF(tbl_Customers[[#This Row],[total_day_minutes]]&lt;=200,"Medium Usage", IF(tbl_Customers[[#This Row],[total_day_minutes]]&lt;=250,"High Usage","Very High Usage")))</f>
        <v>Medium Usage</v>
      </c>
      <c r="AE636" t="str">
        <f>IF(tbl_Customers[[#This Row],[total_intl_calls]]&lt;=5,"Low Calls", IF(tbl_Customers[[#This Row],[total_intl_calls]]&lt;=10, "Medium Calls", "High Calls"))</f>
        <v>Low Calls</v>
      </c>
      <c r="AF6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36" s="36" t="str">
        <f>IF(tbl_Customers[[#This Row],[Churn_Risk_Score]]&gt;=10,"High Risk", IF(tbl_Customers[[#This Row],[Churn_Risk_Score]]&gt;=5,"Medium Risk","Low Risk"))</f>
        <v>Low Risk</v>
      </c>
    </row>
    <row r="637" spans="1:33" x14ac:dyDescent="0.35">
      <c r="A637">
        <v>636</v>
      </c>
      <c r="B637" t="s">
        <v>58</v>
      </c>
      <c r="C637">
        <v>27</v>
      </c>
      <c r="D637" t="s">
        <v>25</v>
      </c>
      <c r="E637" t="s">
        <v>22</v>
      </c>
      <c r="F637" t="s">
        <v>22</v>
      </c>
      <c r="G637">
        <v>0</v>
      </c>
      <c r="H637">
        <v>201.2</v>
      </c>
      <c r="I637">
        <v>128</v>
      </c>
      <c r="J637">
        <v>34.200000000000003</v>
      </c>
      <c r="K637">
        <v>227.2</v>
      </c>
      <c r="L637">
        <v>100</v>
      </c>
      <c r="M637">
        <v>19.309999999999999</v>
      </c>
      <c r="N637">
        <v>145.80000000000001</v>
      </c>
      <c r="O637">
        <v>91</v>
      </c>
      <c r="P637">
        <v>6.56</v>
      </c>
      <c r="Q637">
        <v>8.4</v>
      </c>
      <c r="R637">
        <v>3</v>
      </c>
      <c r="S637">
        <v>2.27</v>
      </c>
      <c r="T637">
        <v>2</v>
      </c>
      <c r="U637" t="s">
        <v>22</v>
      </c>
      <c r="V637">
        <f>IF(tbl_Customers[[#This Row],[churn]] = "yes", 1, 0)</f>
        <v>0</v>
      </c>
      <c r="W637" t="str">
        <f>IF(tbl_Customers[[#This Row],[number_customer_service_calls]] &lt;= 1, "0-1 Calls", IF(tbl_Customers[[#This Row],[number_customer_service_calls]] &lt;= 3, "2-3 Calls", IF(tbl_Customers[[#This Row],[number_customer_service_calls]] &lt;=5, "4-5 Calls", "6+ Calls")))</f>
        <v>2-3 Calls</v>
      </c>
      <c r="X637" t="str">
        <f>IF(tbl_Customers[[#This Row],[account_length]] &lt;= 50, "0-50", IF(tbl_Customers[[#This Row],[account_length]] &lt;=100, "51-100", IF(tbl_Customers[[#This Row],[account_length]] &lt;= 150, "101-150", "151+")))</f>
        <v>0-50</v>
      </c>
      <c r="Y637" t="str">
        <f>IF(tbl_Customers[[#This Row],[total_intl_charge]] &lt;= 3, "Low Charges", "High Charges")</f>
        <v>Low Charges</v>
      </c>
      <c r="Z637" t="str">
        <f>IF(tbl_Customers[[#This Row],[total_eve_calls]]&lt;=80,"Low Calls",
IF(tbl_Customers[[#This Row],[total_eve_calls]]&lt;=120,"Medium Calls","High Calls"))</f>
        <v>Medium Calls</v>
      </c>
      <c r="AA637" t="str">
        <f>IF(tbl_Customers[[#This Row],[total_eve_charge]]&lt;=15,"Low Charges",
IF(tbl_Customers[[#This Row],[total_eve_charge]]&lt;=20,"Medium Charges","High Charges"))</f>
        <v>Medium Charges</v>
      </c>
      <c r="AB6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37" t="str">
        <f>IF(tbl_Customers[[#This Row],[number_vmail_messages]] = 0, "No Usage", IF(tbl_Customers[[#This Row],[number_vmail_messages]] &lt;= 20, "Low Usage", IF(tbl_Customers[[#This Row],[number_vmail_messages]] &lt;= 40, "Medium Usgae", "High Usage")))</f>
        <v>No Usage</v>
      </c>
      <c r="AD637" t="str">
        <f>IF(tbl_Customers[[#This Row],[total_day_minutes]]&lt;=150,"Low Usage", IF(tbl_Customers[[#This Row],[total_day_minutes]]&lt;=200,"Medium Usage", IF(tbl_Customers[[#This Row],[total_day_minutes]]&lt;=250,"High Usage","Very High Usage")))</f>
        <v>High Usage</v>
      </c>
      <c r="AE637" t="str">
        <f>IF(tbl_Customers[[#This Row],[total_intl_calls]]&lt;=5,"Low Calls", IF(tbl_Customers[[#This Row],[total_intl_calls]]&lt;=10, "Medium Calls", "High Calls"))</f>
        <v>Low Calls</v>
      </c>
      <c r="AF6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37" s="36" t="str">
        <f>IF(tbl_Customers[[#This Row],[Churn_Risk_Score]]&gt;=10,"High Risk", IF(tbl_Customers[[#This Row],[Churn_Risk_Score]]&gt;=5,"Medium Risk","Low Risk"))</f>
        <v>Low Risk</v>
      </c>
    </row>
    <row r="638" spans="1:33" x14ac:dyDescent="0.35">
      <c r="A638">
        <v>637</v>
      </c>
      <c r="B638" t="s">
        <v>44</v>
      </c>
      <c r="C638">
        <v>161</v>
      </c>
      <c r="D638" t="s">
        <v>21</v>
      </c>
      <c r="E638" t="s">
        <v>23</v>
      </c>
      <c r="F638" t="s">
        <v>22</v>
      </c>
      <c r="G638">
        <v>0</v>
      </c>
      <c r="H638">
        <v>189.6</v>
      </c>
      <c r="I638">
        <v>78</v>
      </c>
      <c r="J638">
        <v>32.229999999999997</v>
      </c>
      <c r="K638">
        <v>267.39999999999998</v>
      </c>
      <c r="L638">
        <v>117</v>
      </c>
      <c r="M638">
        <v>22.73</v>
      </c>
      <c r="N638">
        <v>184.5</v>
      </c>
      <c r="O638">
        <v>137</v>
      </c>
      <c r="P638">
        <v>8.3000000000000007</v>
      </c>
      <c r="Q638">
        <v>1.3</v>
      </c>
      <c r="R638">
        <v>6</v>
      </c>
      <c r="S638">
        <v>0.35</v>
      </c>
      <c r="T638">
        <v>1</v>
      </c>
      <c r="U638" t="s">
        <v>22</v>
      </c>
      <c r="V638">
        <f>IF(tbl_Customers[[#This Row],[churn]] = "yes", 1, 0)</f>
        <v>0</v>
      </c>
      <c r="W638" t="str">
        <f>IF(tbl_Customers[[#This Row],[number_customer_service_calls]] &lt;= 1, "0-1 Calls", IF(tbl_Customers[[#This Row],[number_customer_service_calls]] &lt;= 3, "2-3 Calls", IF(tbl_Customers[[#This Row],[number_customer_service_calls]] &lt;=5, "4-5 Calls", "6+ Calls")))</f>
        <v>0-1 Calls</v>
      </c>
      <c r="X638" t="str">
        <f>IF(tbl_Customers[[#This Row],[account_length]] &lt;= 50, "0-50", IF(tbl_Customers[[#This Row],[account_length]] &lt;=100, "51-100", IF(tbl_Customers[[#This Row],[account_length]] &lt;= 150, "101-150", "151+")))</f>
        <v>151+</v>
      </c>
      <c r="Y638" t="str">
        <f>IF(tbl_Customers[[#This Row],[total_intl_charge]] &lt;= 3, "Low Charges", "High Charges")</f>
        <v>Low Charges</v>
      </c>
      <c r="Z638" t="str">
        <f>IF(tbl_Customers[[#This Row],[total_eve_calls]]&lt;=80,"Low Calls",
IF(tbl_Customers[[#This Row],[total_eve_calls]]&lt;=120,"Medium Calls","High Calls"))</f>
        <v>Medium Calls</v>
      </c>
      <c r="AA638" t="str">
        <f>IF(tbl_Customers[[#This Row],[total_eve_charge]]&lt;=15,"Low Charges",
IF(tbl_Customers[[#This Row],[total_eve_charge]]&lt;=20,"Medium Charges","High Charges"))</f>
        <v>High Charges</v>
      </c>
      <c r="AB6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38" t="str">
        <f>IF(tbl_Customers[[#This Row],[number_vmail_messages]] = 0, "No Usage", IF(tbl_Customers[[#This Row],[number_vmail_messages]] &lt;= 20, "Low Usage", IF(tbl_Customers[[#This Row],[number_vmail_messages]] &lt;= 40, "Medium Usgae", "High Usage")))</f>
        <v>No Usage</v>
      </c>
      <c r="AD638" t="str">
        <f>IF(tbl_Customers[[#This Row],[total_day_minutes]]&lt;=150,"Low Usage", IF(tbl_Customers[[#This Row],[total_day_minutes]]&lt;=200,"Medium Usage", IF(tbl_Customers[[#This Row],[total_day_minutes]]&lt;=250,"High Usage","Very High Usage")))</f>
        <v>Medium Usage</v>
      </c>
      <c r="AE638" t="str">
        <f>IF(tbl_Customers[[#This Row],[total_intl_calls]]&lt;=5,"Low Calls", IF(tbl_Customers[[#This Row],[total_intl_calls]]&lt;=10, "Medium Calls", "High Calls"))</f>
        <v>Medium Calls</v>
      </c>
      <c r="AF6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38" s="36" t="str">
        <f>IF(tbl_Customers[[#This Row],[Churn_Risk_Score]]&gt;=10,"High Risk", IF(tbl_Customers[[#This Row],[Churn_Risk_Score]]&gt;=5,"Medium Risk","Low Risk"))</f>
        <v>Low Risk</v>
      </c>
    </row>
    <row r="639" spans="1:33" x14ac:dyDescent="0.35">
      <c r="A639">
        <v>638</v>
      </c>
      <c r="B639" t="s">
        <v>71</v>
      </c>
      <c r="C639">
        <v>33</v>
      </c>
      <c r="D639" t="s">
        <v>21</v>
      </c>
      <c r="E639" t="s">
        <v>22</v>
      </c>
      <c r="F639" t="s">
        <v>23</v>
      </c>
      <c r="G639">
        <v>35</v>
      </c>
      <c r="H639">
        <v>186.8</v>
      </c>
      <c r="I639">
        <v>124</v>
      </c>
      <c r="J639">
        <v>31.76</v>
      </c>
      <c r="K639">
        <v>261</v>
      </c>
      <c r="L639">
        <v>69</v>
      </c>
      <c r="M639">
        <v>22.19</v>
      </c>
      <c r="N639">
        <v>317.8</v>
      </c>
      <c r="O639">
        <v>103</v>
      </c>
      <c r="P639">
        <v>14.3</v>
      </c>
      <c r="Q639">
        <v>15</v>
      </c>
      <c r="R639">
        <v>5</v>
      </c>
      <c r="S639">
        <v>4.05</v>
      </c>
      <c r="T639">
        <v>0</v>
      </c>
      <c r="U639" t="s">
        <v>22</v>
      </c>
      <c r="V639">
        <f>IF(tbl_Customers[[#This Row],[churn]] = "yes", 1, 0)</f>
        <v>0</v>
      </c>
      <c r="W639" t="str">
        <f>IF(tbl_Customers[[#This Row],[number_customer_service_calls]] &lt;= 1, "0-1 Calls", IF(tbl_Customers[[#This Row],[number_customer_service_calls]] &lt;= 3, "2-3 Calls", IF(tbl_Customers[[#This Row],[number_customer_service_calls]] &lt;=5, "4-5 Calls", "6+ Calls")))</f>
        <v>0-1 Calls</v>
      </c>
      <c r="X639" t="str">
        <f>IF(tbl_Customers[[#This Row],[account_length]] &lt;= 50, "0-50", IF(tbl_Customers[[#This Row],[account_length]] &lt;=100, "51-100", IF(tbl_Customers[[#This Row],[account_length]] &lt;= 150, "101-150", "151+")))</f>
        <v>0-50</v>
      </c>
      <c r="Y639" t="str">
        <f>IF(tbl_Customers[[#This Row],[total_intl_charge]] &lt;= 3, "Low Charges", "High Charges")</f>
        <v>High Charges</v>
      </c>
      <c r="Z639" t="str">
        <f>IF(tbl_Customers[[#This Row],[total_eve_calls]]&lt;=80,"Low Calls",
IF(tbl_Customers[[#This Row],[total_eve_calls]]&lt;=120,"Medium Calls","High Calls"))</f>
        <v>Low Calls</v>
      </c>
      <c r="AA639" t="str">
        <f>IF(tbl_Customers[[#This Row],[total_eve_charge]]&lt;=15,"Low Charges",
IF(tbl_Customers[[#This Row],[total_eve_charge]]&lt;=20,"Medium Charges","High Charges"))</f>
        <v>High Charges</v>
      </c>
      <c r="AB6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39" t="str">
        <f>IF(tbl_Customers[[#This Row],[number_vmail_messages]] = 0, "No Usage", IF(tbl_Customers[[#This Row],[number_vmail_messages]] &lt;= 20, "Low Usage", IF(tbl_Customers[[#This Row],[number_vmail_messages]] &lt;= 40, "Medium Usgae", "High Usage")))</f>
        <v>Medium Usgae</v>
      </c>
      <c r="AD639" t="str">
        <f>IF(tbl_Customers[[#This Row],[total_day_minutes]]&lt;=150,"Low Usage", IF(tbl_Customers[[#This Row],[total_day_minutes]]&lt;=200,"Medium Usage", IF(tbl_Customers[[#This Row],[total_day_minutes]]&lt;=250,"High Usage","Very High Usage")))</f>
        <v>Medium Usage</v>
      </c>
      <c r="AE639" t="str">
        <f>IF(tbl_Customers[[#This Row],[total_intl_calls]]&lt;=5,"Low Calls", IF(tbl_Customers[[#This Row],[total_intl_calls]]&lt;=10, "Medium Calls", "High Calls"))</f>
        <v>Low Calls</v>
      </c>
      <c r="AF6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39" s="36" t="str">
        <f>IF(tbl_Customers[[#This Row],[Churn_Risk_Score]]&gt;=10,"High Risk", IF(tbl_Customers[[#This Row],[Churn_Risk_Score]]&gt;=5,"Medium Risk","Low Risk"))</f>
        <v>Low Risk</v>
      </c>
    </row>
    <row r="640" spans="1:33" x14ac:dyDescent="0.35">
      <c r="A640">
        <v>639</v>
      </c>
      <c r="B640" t="s">
        <v>40</v>
      </c>
      <c r="C640">
        <v>120</v>
      </c>
      <c r="D640" t="s">
        <v>21</v>
      </c>
      <c r="E640" t="s">
        <v>22</v>
      </c>
      <c r="F640" t="s">
        <v>23</v>
      </c>
      <c r="G640">
        <v>31</v>
      </c>
      <c r="H640">
        <v>153.5</v>
      </c>
      <c r="I640">
        <v>83</v>
      </c>
      <c r="J640">
        <v>26.1</v>
      </c>
      <c r="K640">
        <v>219.1</v>
      </c>
      <c r="L640">
        <v>96</v>
      </c>
      <c r="M640">
        <v>18.62</v>
      </c>
      <c r="N640">
        <v>237.4</v>
      </c>
      <c r="O640">
        <v>76</v>
      </c>
      <c r="P640">
        <v>10.68</v>
      </c>
      <c r="Q640">
        <v>11.4</v>
      </c>
      <c r="R640">
        <v>4</v>
      </c>
      <c r="S640">
        <v>3.08</v>
      </c>
      <c r="T640">
        <v>0</v>
      </c>
      <c r="U640" t="s">
        <v>22</v>
      </c>
      <c r="V640">
        <f>IF(tbl_Customers[[#This Row],[churn]] = "yes", 1, 0)</f>
        <v>0</v>
      </c>
      <c r="W640" t="str">
        <f>IF(tbl_Customers[[#This Row],[number_customer_service_calls]] &lt;= 1, "0-1 Calls", IF(tbl_Customers[[#This Row],[number_customer_service_calls]] &lt;= 3, "2-3 Calls", IF(tbl_Customers[[#This Row],[number_customer_service_calls]] &lt;=5, "4-5 Calls", "6+ Calls")))</f>
        <v>0-1 Calls</v>
      </c>
      <c r="X640" t="str">
        <f>IF(tbl_Customers[[#This Row],[account_length]] &lt;= 50, "0-50", IF(tbl_Customers[[#This Row],[account_length]] &lt;=100, "51-100", IF(tbl_Customers[[#This Row],[account_length]] &lt;= 150, "101-150", "151+")))</f>
        <v>101-150</v>
      </c>
      <c r="Y640" t="str">
        <f>IF(tbl_Customers[[#This Row],[total_intl_charge]] &lt;= 3, "Low Charges", "High Charges")</f>
        <v>High Charges</v>
      </c>
      <c r="Z640" t="str">
        <f>IF(tbl_Customers[[#This Row],[total_eve_calls]]&lt;=80,"Low Calls",
IF(tbl_Customers[[#This Row],[total_eve_calls]]&lt;=120,"Medium Calls","High Calls"))</f>
        <v>Medium Calls</v>
      </c>
      <c r="AA640" t="str">
        <f>IF(tbl_Customers[[#This Row],[total_eve_charge]]&lt;=15,"Low Charges",
IF(tbl_Customers[[#This Row],[total_eve_charge]]&lt;=20,"Medium Charges","High Charges"))</f>
        <v>Medium Charges</v>
      </c>
      <c r="AB6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40" t="str">
        <f>IF(tbl_Customers[[#This Row],[number_vmail_messages]] = 0, "No Usage", IF(tbl_Customers[[#This Row],[number_vmail_messages]] &lt;= 20, "Low Usage", IF(tbl_Customers[[#This Row],[number_vmail_messages]] &lt;= 40, "Medium Usgae", "High Usage")))</f>
        <v>Medium Usgae</v>
      </c>
      <c r="AD640" t="str">
        <f>IF(tbl_Customers[[#This Row],[total_day_minutes]]&lt;=150,"Low Usage", IF(tbl_Customers[[#This Row],[total_day_minutes]]&lt;=200,"Medium Usage", IF(tbl_Customers[[#This Row],[total_day_minutes]]&lt;=250,"High Usage","Very High Usage")))</f>
        <v>Medium Usage</v>
      </c>
      <c r="AE640" t="str">
        <f>IF(tbl_Customers[[#This Row],[total_intl_calls]]&lt;=5,"Low Calls", IF(tbl_Customers[[#This Row],[total_intl_calls]]&lt;=10, "Medium Calls", "High Calls"))</f>
        <v>Low Calls</v>
      </c>
      <c r="AF6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40" s="36" t="str">
        <f>IF(tbl_Customers[[#This Row],[Churn_Risk_Score]]&gt;=10,"High Risk", IF(tbl_Customers[[#This Row],[Churn_Risk_Score]]&gt;=5,"Medium Risk","Low Risk"))</f>
        <v>Low Risk</v>
      </c>
    </row>
    <row r="641" spans="1:33" x14ac:dyDescent="0.35">
      <c r="A641">
        <v>640</v>
      </c>
      <c r="B641" t="s">
        <v>73</v>
      </c>
      <c r="C641">
        <v>122</v>
      </c>
      <c r="D641" t="s">
        <v>21</v>
      </c>
      <c r="E641" t="s">
        <v>23</v>
      </c>
      <c r="F641" t="s">
        <v>22</v>
      </c>
      <c r="G641">
        <v>0</v>
      </c>
      <c r="H641">
        <v>230.9</v>
      </c>
      <c r="I641">
        <v>132</v>
      </c>
      <c r="J641">
        <v>39.25</v>
      </c>
      <c r="K641">
        <v>243.2</v>
      </c>
      <c r="L641">
        <v>99</v>
      </c>
      <c r="M641">
        <v>20.67</v>
      </c>
      <c r="N641">
        <v>182.4</v>
      </c>
      <c r="O641">
        <v>57</v>
      </c>
      <c r="P641">
        <v>8.2100000000000009</v>
      </c>
      <c r="Q641">
        <v>11</v>
      </c>
      <c r="R641">
        <v>2</v>
      </c>
      <c r="S641">
        <v>2.97</v>
      </c>
      <c r="T641">
        <v>0</v>
      </c>
      <c r="U641" t="s">
        <v>23</v>
      </c>
      <c r="V641">
        <f>IF(tbl_Customers[[#This Row],[churn]] = "yes", 1, 0)</f>
        <v>1</v>
      </c>
      <c r="W641" t="str">
        <f>IF(tbl_Customers[[#This Row],[number_customer_service_calls]] &lt;= 1, "0-1 Calls", IF(tbl_Customers[[#This Row],[number_customer_service_calls]] &lt;= 3, "2-3 Calls", IF(tbl_Customers[[#This Row],[number_customer_service_calls]] &lt;=5, "4-5 Calls", "6+ Calls")))</f>
        <v>0-1 Calls</v>
      </c>
      <c r="X641" t="str">
        <f>IF(tbl_Customers[[#This Row],[account_length]] &lt;= 50, "0-50", IF(tbl_Customers[[#This Row],[account_length]] &lt;=100, "51-100", IF(tbl_Customers[[#This Row],[account_length]] &lt;= 150, "101-150", "151+")))</f>
        <v>101-150</v>
      </c>
      <c r="Y641" t="str">
        <f>IF(tbl_Customers[[#This Row],[total_intl_charge]] &lt;= 3, "Low Charges", "High Charges")</f>
        <v>Low Charges</v>
      </c>
      <c r="Z641" t="str">
        <f>IF(tbl_Customers[[#This Row],[total_eve_calls]]&lt;=80,"Low Calls",
IF(tbl_Customers[[#This Row],[total_eve_calls]]&lt;=120,"Medium Calls","High Calls"))</f>
        <v>Medium Calls</v>
      </c>
      <c r="AA641" t="str">
        <f>IF(tbl_Customers[[#This Row],[total_eve_charge]]&lt;=15,"Low Charges",
IF(tbl_Customers[[#This Row],[total_eve_charge]]&lt;=20,"Medium Charges","High Charges"))</f>
        <v>High Charges</v>
      </c>
      <c r="AB6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41" t="str">
        <f>IF(tbl_Customers[[#This Row],[number_vmail_messages]] = 0, "No Usage", IF(tbl_Customers[[#This Row],[number_vmail_messages]] &lt;= 20, "Low Usage", IF(tbl_Customers[[#This Row],[number_vmail_messages]] &lt;= 40, "Medium Usgae", "High Usage")))</f>
        <v>No Usage</v>
      </c>
      <c r="AD641" t="str">
        <f>IF(tbl_Customers[[#This Row],[total_day_minutes]]&lt;=150,"Low Usage", IF(tbl_Customers[[#This Row],[total_day_minutes]]&lt;=200,"Medium Usage", IF(tbl_Customers[[#This Row],[total_day_minutes]]&lt;=250,"High Usage","Very High Usage")))</f>
        <v>High Usage</v>
      </c>
      <c r="AE641" t="str">
        <f>IF(tbl_Customers[[#This Row],[total_intl_calls]]&lt;=5,"Low Calls", IF(tbl_Customers[[#This Row],[total_intl_calls]]&lt;=10, "Medium Calls", "High Calls"))</f>
        <v>Low Calls</v>
      </c>
      <c r="AF6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41" s="36" t="str">
        <f>IF(tbl_Customers[[#This Row],[Churn_Risk_Score]]&gt;=10,"High Risk", IF(tbl_Customers[[#This Row],[Churn_Risk_Score]]&gt;=5,"Medium Risk","Low Risk"))</f>
        <v>Low Risk</v>
      </c>
    </row>
    <row r="642" spans="1:33" x14ac:dyDescent="0.35">
      <c r="A642">
        <v>641</v>
      </c>
      <c r="B642" t="s">
        <v>31</v>
      </c>
      <c r="C642">
        <v>148</v>
      </c>
      <c r="D642" t="s">
        <v>21</v>
      </c>
      <c r="E642" t="s">
        <v>22</v>
      </c>
      <c r="F642" t="s">
        <v>23</v>
      </c>
      <c r="G642">
        <v>26</v>
      </c>
      <c r="H642">
        <v>244.9</v>
      </c>
      <c r="I642">
        <v>150</v>
      </c>
      <c r="J642">
        <v>41.63</v>
      </c>
      <c r="K642">
        <v>118</v>
      </c>
      <c r="L642">
        <v>138</v>
      </c>
      <c r="M642">
        <v>10.029999999999999</v>
      </c>
      <c r="N642">
        <v>236</v>
      </c>
      <c r="O642">
        <v>91</v>
      </c>
      <c r="P642">
        <v>10.62</v>
      </c>
      <c r="Q642">
        <v>15.2</v>
      </c>
      <c r="R642">
        <v>4</v>
      </c>
      <c r="S642">
        <v>4.0999999999999996</v>
      </c>
      <c r="T642">
        <v>2</v>
      </c>
      <c r="U642" t="s">
        <v>22</v>
      </c>
      <c r="V642">
        <f>IF(tbl_Customers[[#This Row],[churn]] = "yes", 1, 0)</f>
        <v>0</v>
      </c>
      <c r="W642" t="str">
        <f>IF(tbl_Customers[[#This Row],[number_customer_service_calls]] &lt;= 1, "0-1 Calls", IF(tbl_Customers[[#This Row],[number_customer_service_calls]] &lt;= 3, "2-3 Calls", IF(tbl_Customers[[#This Row],[number_customer_service_calls]] &lt;=5, "4-5 Calls", "6+ Calls")))</f>
        <v>2-3 Calls</v>
      </c>
      <c r="X642" t="str">
        <f>IF(tbl_Customers[[#This Row],[account_length]] &lt;= 50, "0-50", IF(tbl_Customers[[#This Row],[account_length]] &lt;=100, "51-100", IF(tbl_Customers[[#This Row],[account_length]] &lt;= 150, "101-150", "151+")))</f>
        <v>101-150</v>
      </c>
      <c r="Y642" t="str">
        <f>IF(tbl_Customers[[#This Row],[total_intl_charge]] &lt;= 3, "Low Charges", "High Charges")</f>
        <v>High Charges</v>
      </c>
      <c r="Z642" t="str">
        <f>IF(tbl_Customers[[#This Row],[total_eve_calls]]&lt;=80,"Low Calls",
IF(tbl_Customers[[#This Row],[total_eve_calls]]&lt;=120,"Medium Calls","High Calls"))</f>
        <v>High Calls</v>
      </c>
      <c r="AA642" t="str">
        <f>IF(tbl_Customers[[#This Row],[total_eve_charge]]&lt;=15,"Low Charges",
IF(tbl_Customers[[#This Row],[total_eve_charge]]&lt;=20,"Medium Charges","High Charges"))</f>
        <v>Low Charges</v>
      </c>
      <c r="AB6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42" t="str">
        <f>IF(tbl_Customers[[#This Row],[number_vmail_messages]] = 0, "No Usage", IF(tbl_Customers[[#This Row],[number_vmail_messages]] &lt;= 20, "Low Usage", IF(tbl_Customers[[#This Row],[number_vmail_messages]] &lt;= 40, "Medium Usgae", "High Usage")))</f>
        <v>Medium Usgae</v>
      </c>
      <c r="AD642" t="str">
        <f>IF(tbl_Customers[[#This Row],[total_day_minutes]]&lt;=150,"Low Usage", IF(tbl_Customers[[#This Row],[total_day_minutes]]&lt;=200,"Medium Usage", IF(tbl_Customers[[#This Row],[total_day_minutes]]&lt;=250,"High Usage","Very High Usage")))</f>
        <v>High Usage</v>
      </c>
      <c r="AE642" t="str">
        <f>IF(tbl_Customers[[#This Row],[total_intl_calls]]&lt;=5,"Low Calls", IF(tbl_Customers[[#This Row],[total_intl_calls]]&lt;=10, "Medium Calls", "High Calls"))</f>
        <v>Low Calls</v>
      </c>
      <c r="AF6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42" s="36" t="str">
        <f>IF(tbl_Customers[[#This Row],[Churn_Risk_Score]]&gt;=10,"High Risk", IF(tbl_Customers[[#This Row],[Churn_Risk_Score]]&gt;=5,"Medium Risk","Low Risk"))</f>
        <v>Low Risk</v>
      </c>
    </row>
    <row r="643" spans="1:33" x14ac:dyDescent="0.35">
      <c r="A643">
        <v>642</v>
      </c>
      <c r="B643" t="s">
        <v>24</v>
      </c>
      <c r="C643">
        <v>74</v>
      </c>
      <c r="D643" t="s">
        <v>21</v>
      </c>
      <c r="E643" t="s">
        <v>22</v>
      </c>
      <c r="F643" t="s">
        <v>22</v>
      </c>
      <c r="G643">
        <v>0</v>
      </c>
      <c r="H643">
        <v>230.9</v>
      </c>
      <c r="I643">
        <v>93</v>
      </c>
      <c r="J643">
        <v>39.25</v>
      </c>
      <c r="K643">
        <v>223</v>
      </c>
      <c r="L643">
        <v>78</v>
      </c>
      <c r="M643">
        <v>18.96</v>
      </c>
      <c r="N643">
        <v>157.80000000000001</v>
      </c>
      <c r="O643">
        <v>101</v>
      </c>
      <c r="P643">
        <v>7.1</v>
      </c>
      <c r="Q643">
        <v>9.6999999999999993</v>
      </c>
      <c r="R643">
        <v>2</v>
      </c>
      <c r="S643">
        <v>2.62</v>
      </c>
      <c r="T643">
        <v>3</v>
      </c>
      <c r="U643" t="s">
        <v>22</v>
      </c>
      <c r="V643">
        <f>IF(tbl_Customers[[#This Row],[churn]] = "yes", 1, 0)</f>
        <v>0</v>
      </c>
      <c r="W643" t="str">
        <f>IF(tbl_Customers[[#This Row],[number_customer_service_calls]] &lt;= 1, "0-1 Calls", IF(tbl_Customers[[#This Row],[number_customer_service_calls]] &lt;= 3, "2-3 Calls", IF(tbl_Customers[[#This Row],[number_customer_service_calls]] &lt;=5, "4-5 Calls", "6+ Calls")))</f>
        <v>2-3 Calls</v>
      </c>
      <c r="X643" t="str">
        <f>IF(tbl_Customers[[#This Row],[account_length]] &lt;= 50, "0-50", IF(tbl_Customers[[#This Row],[account_length]] &lt;=100, "51-100", IF(tbl_Customers[[#This Row],[account_length]] &lt;= 150, "101-150", "151+")))</f>
        <v>51-100</v>
      </c>
      <c r="Y643" t="str">
        <f>IF(tbl_Customers[[#This Row],[total_intl_charge]] &lt;= 3, "Low Charges", "High Charges")</f>
        <v>Low Charges</v>
      </c>
      <c r="Z643" t="str">
        <f>IF(tbl_Customers[[#This Row],[total_eve_calls]]&lt;=80,"Low Calls",
IF(tbl_Customers[[#This Row],[total_eve_calls]]&lt;=120,"Medium Calls","High Calls"))</f>
        <v>Low Calls</v>
      </c>
      <c r="AA643" t="str">
        <f>IF(tbl_Customers[[#This Row],[total_eve_charge]]&lt;=15,"Low Charges",
IF(tbl_Customers[[#This Row],[total_eve_charge]]&lt;=20,"Medium Charges","High Charges"))</f>
        <v>Medium Charges</v>
      </c>
      <c r="AB6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43" t="str">
        <f>IF(tbl_Customers[[#This Row],[number_vmail_messages]] = 0, "No Usage", IF(tbl_Customers[[#This Row],[number_vmail_messages]] &lt;= 20, "Low Usage", IF(tbl_Customers[[#This Row],[number_vmail_messages]] &lt;= 40, "Medium Usgae", "High Usage")))</f>
        <v>No Usage</v>
      </c>
      <c r="AD643" t="str">
        <f>IF(tbl_Customers[[#This Row],[total_day_minutes]]&lt;=150,"Low Usage", IF(tbl_Customers[[#This Row],[total_day_minutes]]&lt;=200,"Medium Usage", IF(tbl_Customers[[#This Row],[total_day_minutes]]&lt;=250,"High Usage","Very High Usage")))</f>
        <v>High Usage</v>
      </c>
      <c r="AE643" t="str">
        <f>IF(tbl_Customers[[#This Row],[total_intl_calls]]&lt;=5,"Low Calls", IF(tbl_Customers[[#This Row],[total_intl_calls]]&lt;=10, "Medium Calls", "High Calls"))</f>
        <v>Low Calls</v>
      </c>
      <c r="AF6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43" s="36" t="str">
        <f>IF(tbl_Customers[[#This Row],[Churn_Risk_Score]]&gt;=10,"High Risk", IF(tbl_Customers[[#This Row],[Churn_Risk_Score]]&gt;=5,"Medium Risk","Low Risk"))</f>
        <v>Low Risk</v>
      </c>
    </row>
    <row r="644" spans="1:33" x14ac:dyDescent="0.35">
      <c r="A644">
        <v>643</v>
      </c>
      <c r="B644" t="s">
        <v>35</v>
      </c>
      <c r="C644">
        <v>106</v>
      </c>
      <c r="D644" t="s">
        <v>21</v>
      </c>
      <c r="E644" t="s">
        <v>22</v>
      </c>
      <c r="F644" t="s">
        <v>22</v>
      </c>
      <c r="G644">
        <v>0</v>
      </c>
      <c r="H644">
        <v>187.1</v>
      </c>
      <c r="I644">
        <v>104</v>
      </c>
      <c r="J644">
        <v>31.81</v>
      </c>
      <c r="K644">
        <v>250.2</v>
      </c>
      <c r="L644">
        <v>117</v>
      </c>
      <c r="M644">
        <v>21.27</v>
      </c>
      <c r="N644">
        <v>144.9</v>
      </c>
      <c r="O644">
        <v>81</v>
      </c>
      <c r="P644">
        <v>6.52</v>
      </c>
      <c r="Q644">
        <v>11</v>
      </c>
      <c r="R644">
        <v>3</v>
      </c>
      <c r="S644">
        <v>2.97</v>
      </c>
      <c r="T644">
        <v>1</v>
      </c>
      <c r="U644" t="s">
        <v>22</v>
      </c>
      <c r="V644">
        <f>IF(tbl_Customers[[#This Row],[churn]] = "yes", 1, 0)</f>
        <v>0</v>
      </c>
      <c r="W644" t="str">
        <f>IF(tbl_Customers[[#This Row],[number_customer_service_calls]] &lt;= 1, "0-1 Calls", IF(tbl_Customers[[#This Row],[number_customer_service_calls]] &lt;= 3, "2-3 Calls", IF(tbl_Customers[[#This Row],[number_customer_service_calls]] &lt;=5, "4-5 Calls", "6+ Calls")))</f>
        <v>0-1 Calls</v>
      </c>
      <c r="X644" t="str">
        <f>IF(tbl_Customers[[#This Row],[account_length]] &lt;= 50, "0-50", IF(tbl_Customers[[#This Row],[account_length]] &lt;=100, "51-100", IF(tbl_Customers[[#This Row],[account_length]] &lt;= 150, "101-150", "151+")))</f>
        <v>101-150</v>
      </c>
      <c r="Y644" t="str">
        <f>IF(tbl_Customers[[#This Row],[total_intl_charge]] &lt;= 3, "Low Charges", "High Charges")</f>
        <v>Low Charges</v>
      </c>
      <c r="Z644" t="str">
        <f>IF(tbl_Customers[[#This Row],[total_eve_calls]]&lt;=80,"Low Calls",
IF(tbl_Customers[[#This Row],[total_eve_calls]]&lt;=120,"Medium Calls","High Calls"))</f>
        <v>Medium Calls</v>
      </c>
      <c r="AA644" t="str">
        <f>IF(tbl_Customers[[#This Row],[total_eve_charge]]&lt;=15,"Low Charges",
IF(tbl_Customers[[#This Row],[total_eve_charge]]&lt;=20,"Medium Charges","High Charges"))</f>
        <v>High Charges</v>
      </c>
      <c r="AB6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44" t="str">
        <f>IF(tbl_Customers[[#This Row],[number_vmail_messages]] = 0, "No Usage", IF(tbl_Customers[[#This Row],[number_vmail_messages]] &lt;= 20, "Low Usage", IF(tbl_Customers[[#This Row],[number_vmail_messages]] &lt;= 40, "Medium Usgae", "High Usage")))</f>
        <v>No Usage</v>
      </c>
      <c r="AD644" t="str">
        <f>IF(tbl_Customers[[#This Row],[total_day_minutes]]&lt;=150,"Low Usage", IF(tbl_Customers[[#This Row],[total_day_minutes]]&lt;=200,"Medium Usage", IF(tbl_Customers[[#This Row],[total_day_minutes]]&lt;=250,"High Usage","Very High Usage")))</f>
        <v>Medium Usage</v>
      </c>
      <c r="AE644" t="str">
        <f>IF(tbl_Customers[[#This Row],[total_intl_calls]]&lt;=5,"Low Calls", IF(tbl_Customers[[#This Row],[total_intl_calls]]&lt;=10, "Medium Calls", "High Calls"))</f>
        <v>Low Calls</v>
      </c>
      <c r="AF6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44" s="36" t="str">
        <f>IF(tbl_Customers[[#This Row],[Churn_Risk_Score]]&gt;=10,"High Risk", IF(tbl_Customers[[#This Row],[Churn_Risk_Score]]&gt;=5,"Medium Risk","Low Risk"))</f>
        <v>Low Risk</v>
      </c>
    </row>
    <row r="645" spans="1:33" x14ac:dyDescent="0.35">
      <c r="A645">
        <v>644</v>
      </c>
      <c r="B645" t="s">
        <v>60</v>
      </c>
      <c r="C645">
        <v>179</v>
      </c>
      <c r="D645" t="s">
        <v>21</v>
      </c>
      <c r="E645" t="s">
        <v>22</v>
      </c>
      <c r="F645" t="s">
        <v>22</v>
      </c>
      <c r="G645">
        <v>0</v>
      </c>
      <c r="H645">
        <v>170.7</v>
      </c>
      <c r="I645">
        <v>54</v>
      </c>
      <c r="J645">
        <v>29.02</v>
      </c>
      <c r="K645">
        <v>191.1</v>
      </c>
      <c r="L645">
        <v>108</v>
      </c>
      <c r="M645">
        <v>16.239999999999998</v>
      </c>
      <c r="N645">
        <v>214.6</v>
      </c>
      <c r="O645">
        <v>107</v>
      </c>
      <c r="P645">
        <v>9.66</v>
      </c>
      <c r="Q645">
        <v>13.3</v>
      </c>
      <c r="R645">
        <v>4</v>
      </c>
      <c r="S645">
        <v>3.59</v>
      </c>
      <c r="T645">
        <v>1</v>
      </c>
      <c r="U645" t="s">
        <v>22</v>
      </c>
      <c r="V645">
        <f>IF(tbl_Customers[[#This Row],[churn]] = "yes", 1, 0)</f>
        <v>0</v>
      </c>
      <c r="W645" t="str">
        <f>IF(tbl_Customers[[#This Row],[number_customer_service_calls]] &lt;= 1, "0-1 Calls", IF(tbl_Customers[[#This Row],[number_customer_service_calls]] &lt;= 3, "2-3 Calls", IF(tbl_Customers[[#This Row],[number_customer_service_calls]] &lt;=5, "4-5 Calls", "6+ Calls")))</f>
        <v>0-1 Calls</v>
      </c>
      <c r="X645" t="str">
        <f>IF(tbl_Customers[[#This Row],[account_length]] &lt;= 50, "0-50", IF(tbl_Customers[[#This Row],[account_length]] &lt;=100, "51-100", IF(tbl_Customers[[#This Row],[account_length]] &lt;= 150, "101-150", "151+")))</f>
        <v>151+</v>
      </c>
      <c r="Y645" t="str">
        <f>IF(tbl_Customers[[#This Row],[total_intl_charge]] &lt;= 3, "Low Charges", "High Charges")</f>
        <v>High Charges</v>
      </c>
      <c r="Z645" t="str">
        <f>IF(tbl_Customers[[#This Row],[total_eve_calls]]&lt;=80,"Low Calls",
IF(tbl_Customers[[#This Row],[total_eve_calls]]&lt;=120,"Medium Calls","High Calls"))</f>
        <v>Medium Calls</v>
      </c>
      <c r="AA645" t="str">
        <f>IF(tbl_Customers[[#This Row],[total_eve_charge]]&lt;=15,"Low Charges",
IF(tbl_Customers[[#This Row],[total_eve_charge]]&lt;=20,"Medium Charges","High Charges"))</f>
        <v>Medium Charges</v>
      </c>
      <c r="AB6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45" t="str">
        <f>IF(tbl_Customers[[#This Row],[number_vmail_messages]] = 0, "No Usage", IF(tbl_Customers[[#This Row],[number_vmail_messages]] &lt;= 20, "Low Usage", IF(tbl_Customers[[#This Row],[number_vmail_messages]] &lt;= 40, "Medium Usgae", "High Usage")))</f>
        <v>No Usage</v>
      </c>
      <c r="AD645" t="str">
        <f>IF(tbl_Customers[[#This Row],[total_day_minutes]]&lt;=150,"Low Usage", IF(tbl_Customers[[#This Row],[total_day_minutes]]&lt;=200,"Medium Usage", IF(tbl_Customers[[#This Row],[total_day_minutes]]&lt;=250,"High Usage","Very High Usage")))</f>
        <v>Medium Usage</v>
      </c>
      <c r="AE645" t="str">
        <f>IF(tbl_Customers[[#This Row],[total_intl_calls]]&lt;=5,"Low Calls", IF(tbl_Customers[[#This Row],[total_intl_calls]]&lt;=10, "Medium Calls", "High Calls"))</f>
        <v>Low Calls</v>
      </c>
      <c r="AF6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45" s="36" t="str">
        <f>IF(tbl_Customers[[#This Row],[Churn_Risk_Score]]&gt;=10,"High Risk", IF(tbl_Customers[[#This Row],[Churn_Risk_Score]]&gt;=5,"Medium Risk","Low Risk"))</f>
        <v>Low Risk</v>
      </c>
    </row>
    <row r="646" spans="1:33" x14ac:dyDescent="0.35">
      <c r="A646">
        <v>645</v>
      </c>
      <c r="B646" t="s">
        <v>51</v>
      </c>
      <c r="C646">
        <v>149</v>
      </c>
      <c r="D646" t="s">
        <v>21</v>
      </c>
      <c r="E646" t="s">
        <v>23</v>
      </c>
      <c r="F646" t="s">
        <v>23</v>
      </c>
      <c r="G646">
        <v>28</v>
      </c>
      <c r="H646">
        <v>126.9</v>
      </c>
      <c r="I646">
        <v>97</v>
      </c>
      <c r="J646">
        <v>21.57</v>
      </c>
      <c r="K646">
        <v>166.9</v>
      </c>
      <c r="L646">
        <v>102</v>
      </c>
      <c r="M646">
        <v>14.19</v>
      </c>
      <c r="N646">
        <v>145.19999999999999</v>
      </c>
      <c r="O646">
        <v>77</v>
      </c>
      <c r="P646">
        <v>6.53</v>
      </c>
      <c r="Q646">
        <v>8.8000000000000007</v>
      </c>
      <c r="R646">
        <v>3</v>
      </c>
      <c r="S646">
        <v>2.38</v>
      </c>
      <c r="T646">
        <v>5</v>
      </c>
      <c r="U646" t="s">
        <v>23</v>
      </c>
      <c r="V646">
        <f>IF(tbl_Customers[[#This Row],[churn]] = "yes", 1, 0)</f>
        <v>1</v>
      </c>
      <c r="W646" t="str">
        <f>IF(tbl_Customers[[#This Row],[number_customer_service_calls]] &lt;= 1, "0-1 Calls", IF(tbl_Customers[[#This Row],[number_customer_service_calls]] &lt;= 3, "2-3 Calls", IF(tbl_Customers[[#This Row],[number_customer_service_calls]] &lt;=5, "4-5 Calls", "6+ Calls")))</f>
        <v>4-5 Calls</v>
      </c>
      <c r="X646" t="str">
        <f>IF(tbl_Customers[[#This Row],[account_length]] &lt;= 50, "0-50", IF(tbl_Customers[[#This Row],[account_length]] &lt;=100, "51-100", IF(tbl_Customers[[#This Row],[account_length]] &lt;= 150, "101-150", "151+")))</f>
        <v>101-150</v>
      </c>
      <c r="Y646" t="str">
        <f>IF(tbl_Customers[[#This Row],[total_intl_charge]] &lt;= 3, "Low Charges", "High Charges")</f>
        <v>Low Charges</v>
      </c>
      <c r="Z646" t="str">
        <f>IF(tbl_Customers[[#This Row],[total_eve_calls]]&lt;=80,"Low Calls",
IF(tbl_Customers[[#This Row],[total_eve_calls]]&lt;=120,"Medium Calls","High Calls"))</f>
        <v>Medium Calls</v>
      </c>
      <c r="AA646" t="str">
        <f>IF(tbl_Customers[[#This Row],[total_eve_charge]]&lt;=15,"Low Charges",
IF(tbl_Customers[[#This Row],[total_eve_charge]]&lt;=20,"Medium Charges","High Charges"))</f>
        <v>Low Charges</v>
      </c>
      <c r="AB6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646" t="str">
        <f>IF(tbl_Customers[[#This Row],[number_vmail_messages]] = 0, "No Usage", IF(tbl_Customers[[#This Row],[number_vmail_messages]] &lt;= 20, "Low Usage", IF(tbl_Customers[[#This Row],[number_vmail_messages]] &lt;= 40, "Medium Usgae", "High Usage")))</f>
        <v>Medium Usgae</v>
      </c>
      <c r="AD646" t="str">
        <f>IF(tbl_Customers[[#This Row],[total_day_minutes]]&lt;=150,"Low Usage", IF(tbl_Customers[[#This Row],[total_day_minutes]]&lt;=200,"Medium Usage", IF(tbl_Customers[[#This Row],[total_day_minutes]]&lt;=250,"High Usage","Very High Usage")))</f>
        <v>Low Usage</v>
      </c>
      <c r="AE646" t="str">
        <f>IF(tbl_Customers[[#This Row],[total_intl_calls]]&lt;=5,"Low Calls", IF(tbl_Customers[[#This Row],[total_intl_calls]]&lt;=10, "Medium Calls", "High Calls"))</f>
        <v>Low Calls</v>
      </c>
      <c r="AF6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46" s="36" t="str">
        <f>IF(tbl_Customers[[#This Row],[Churn_Risk_Score]]&gt;=10,"High Risk", IF(tbl_Customers[[#This Row],[Churn_Risk_Score]]&gt;=5,"Medium Risk","Low Risk"))</f>
        <v>Medium Risk</v>
      </c>
    </row>
    <row r="647" spans="1:33" x14ac:dyDescent="0.35">
      <c r="A647">
        <v>646</v>
      </c>
      <c r="B647" t="s">
        <v>37</v>
      </c>
      <c r="C647">
        <v>77</v>
      </c>
      <c r="D647" t="s">
        <v>28</v>
      </c>
      <c r="E647" t="s">
        <v>22</v>
      </c>
      <c r="F647" t="s">
        <v>22</v>
      </c>
      <c r="G647">
        <v>0</v>
      </c>
      <c r="H647">
        <v>189.5</v>
      </c>
      <c r="I647">
        <v>112</v>
      </c>
      <c r="J647">
        <v>32.22</v>
      </c>
      <c r="K647">
        <v>207</v>
      </c>
      <c r="L647">
        <v>95</v>
      </c>
      <c r="M647">
        <v>17.600000000000001</v>
      </c>
      <c r="N647">
        <v>214.1</v>
      </c>
      <c r="O647">
        <v>91</v>
      </c>
      <c r="P647">
        <v>9.6300000000000008</v>
      </c>
      <c r="Q647">
        <v>9.1999999999999993</v>
      </c>
      <c r="R647">
        <v>7</v>
      </c>
      <c r="S647">
        <v>2.48</v>
      </c>
      <c r="T647">
        <v>0</v>
      </c>
      <c r="U647" t="s">
        <v>22</v>
      </c>
      <c r="V647">
        <f>IF(tbl_Customers[[#This Row],[churn]] = "yes", 1, 0)</f>
        <v>0</v>
      </c>
      <c r="W647" t="str">
        <f>IF(tbl_Customers[[#This Row],[number_customer_service_calls]] &lt;= 1, "0-1 Calls", IF(tbl_Customers[[#This Row],[number_customer_service_calls]] &lt;= 3, "2-3 Calls", IF(tbl_Customers[[#This Row],[number_customer_service_calls]] &lt;=5, "4-5 Calls", "6+ Calls")))</f>
        <v>0-1 Calls</v>
      </c>
      <c r="X647" t="str">
        <f>IF(tbl_Customers[[#This Row],[account_length]] &lt;= 50, "0-50", IF(tbl_Customers[[#This Row],[account_length]] &lt;=100, "51-100", IF(tbl_Customers[[#This Row],[account_length]] &lt;= 150, "101-150", "151+")))</f>
        <v>51-100</v>
      </c>
      <c r="Y647" t="str">
        <f>IF(tbl_Customers[[#This Row],[total_intl_charge]] &lt;= 3, "Low Charges", "High Charges")</f>
        <v>Low Charges</v>
      </c>
      <c r="Z647" t="str">
        <f>IF(tbl_Customers[[#This Row],[total_eve_calls]]&lt;=80,"Low Calls",
IF(tbl_Customers[[#This Row],[total_eve_calls]]&lt;=120,"Medium Calls","High Calls"))</f>
        <v>Medium Calls</v>
      </c>
      <c r="AA647" t="str">
        <f>IF(tbl_Customers[[#This Row],[total_eve_charge]]&lt;=15,"Low Charges",
IF(tbl_Customers[[#This Row],[total_eve_charge]]&lt;=20,"Medium Charges","High Charges"))</f>
        <v>Medium Charges</v>
      </c>
      <c r="AB6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47" t="str">
        <f>IF(tbl_Customers[[#This Row],[number_vmail_messages]] = 0, "No Usage", IF(tbl_Customers[[#This Row],[number_vmail_messages]] &lt;= 20, "Low Usage", IF(tbl_Customers[[#This Row],[number_vmail_messages]] &lt;= 40, "Medium Usgae", "High Usage")))</f>
        <v>No Usage</v>
      </c>
      <c r="AD647" t="str">
        <f>IF(tbl_Customers[[#This Row],[total_day_minutes]]&lt;=150,"Low Usage", IF(tbl_Customers[[#This Row],[total_day_minutes]]&lt;=200,"Medium Usage", IF(tbl_Customers[[#This Row],[total_day_minutes]]&lt;=250,"High Usage","Very High Usage")))</f>
        <v>Medium Usage</v>
      </c>
      <c r="AE647" t="str">
        <f>IF(tbl_Customers[[#This Row],[total_intl_calls]]&lt;=5,"Low Calls", IF(tbl_Customers[[#This Row],[total_intl_calls]]&lt;=10, "Medium Calls", "High Calls"))</f>
        <v>Medium Calls</v>
      </c>
      <c r="AF6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47" s="36" t="str">
        <f>IF(tbl_Customers[[#This Row],[Churn_Risk_Score]]&gt;=10,"High Risk", IF(tbl_Customers[[#This Row],[Churn_Risk_Score]]&gt;=5,"Medium Risk","Low Risk"))</f>
        <v>Low Risk</v>
      </c>
    </row>
    <row r="648" spans="1:33" x14ac:dyDescent="0.35">
      <c r="A648">
        <v>647</v>
      </c>
      <c r="B648" t="s">
        <v>27</v>
      </c>
      <c r="C648">
        <v>127</v>
      </c>
      <c r="D648" t="s">
        <v>25</v>
      </c>
      <c r="E648" t="s">
        <v>23</v>
      </c>
      <c r="F648" t="s">
        <v>22</v>
      </c>
      <c r="G648">
        <v>0</v>
      </c>
      <c r="H648">
        <v>176.9</v>
      </c>
      <c r="I648">
        <v>110</v>
      </c>
      <c r="J648">
        <v>30.07</v>
      </c>
      <c r="K648">
        <v>167.9</v>
      </c>
      <c r="L648">
        <v>100</v>
      </c>
      <c r="M648">
        <v>14.27</v>
      </c>
      <c r="N648">
        <v>182.2</v>
      </c>
      <c r="O648">
        <v>138</v>
      </c>
      <c r="P648">
        <v>8.1999999999999993</v>
      </c>
      <c r="Q648">
        <v>7.7</v>
      </c>
      <c r="R648">
        <v>2</v>
      </c>
      <c r="S648">
        <v>2.08</v>
      </c>
      <c r="T648">
        <v>1</v>
      </c>
      <c r="U648" t="s">
        <v>23</v>
      </c>
      <c r="V648">
        <f>IF(tbl_Customers[[#This Row],[churn]] = "yes", 1, 0)</f>
        <v>1</v>
      </c>
      <c r="W648" t="str">
        <f>IF(tbl_Customers[[#This Row],[number_customer_service_calls]] &lt;= 1, "0-1 Calls", IF(tbl_Customers[[#This Row],[number_customer_service_calls]] &lt;= 3, "2-3 Calls", IF(tbl_Customers[[#This Row],[number_customer_service_calls]] &lt;=5, "4-5 Calls", "6+ Calls")))</f>
        <v>0-1 Calls</v>
      </c>
      <c r="X648" t="str">
        <f>IF(tbl_Customers[[#This Row],[account_length]] &lt;= 50, "0-50", IF(tbl_Customers[[#This Row],[account_length]] &lt;=100, "51-100", IF(tbl_Customers[[#This Row],[account_length]] &lt;= 150, "101-150", "151+")))</f>
        <v>101-150</v>
      </c>
      <c r="Y648" t="str">
        <f>IF(tbl_Customers[[#This Row],[total_intl_charge]] &lt;= 3, "Low Charges", "High Charges")</f>
        <v>Low Charges</v>
      </c>
      <c r="Z648" t="str">
        <f>IF(tbl_Customers[[#This Row],[total_eve_calls]]&lt;=80,"Low Calls",
IF(tbl_Customers[[#This Row],[total_eve_calls]]&lt;=120,"Medium Calls","High Calls"))</f>
        <v>Medium Calls</v>
      </c>
      <c r="AA648" t="str">
        <f>IF(tbl_Customers[[#This Row],[total_eve_charge]]&lt;=15,"Low Charges",
IF(tbl_Customers[[#This Row],[total_eve_charge]]&lt;=20,"Medium Charges","High Charges"))</f>
        <v>Low Charges</v>
      </c>
      <c r="AB6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648" t="str">
        <f>IF(tbl_Customers[[#This Row],[number_vmail_messages]] = 0, "No Usage", IF(tbl_Customers[[#This Row],[number_vmail_messages]] &lt;= 20, "Low Usage", IF(tbl_Customers[[#This Row],[number_vmail_messages]] &lt;= 40, "Medium Usgae", "High Usage")))</f>
        <v>No Usage</v>
      </c>
      <c r="AD648" t="str">
        <f>IF(tbl_Customers[[#This Row],[total_day_minutes]]&lt;=150,"Low Usage", IF(tbl_Customers[[#This Row],[total_day_minutes]]&lt;=200,"Medium Usage", IF(tbl_Customers[[#This Row],[total_day_minutes]]&lt;=250,"High Usage","Very High Usage")))</f>
        <v>Medium Usage</v>
      </c>
      <c r="AE648" t="str">
        <f>IF(tbl_Customers[[#This Row],[total_intl_calls]]&lt;=5,"Low Calls", IF(tbl_Customers[[#This Row],[total_intl_calls]]&lt;=10, "Medium Calls", "High Calls"))</f>
        <v>Low Calls</v>
      </c>
      <c r="AF6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48" s="36" t="str">
        <f>IF(tbl_Customers[[#This Row],[Churn_Risk_Score]]&gt;=10,"High Risk", IF(tbl_Customers[[#This Row],[Churn_Risk_Score]]&gt;=5,"Medium Risk","Low Risk"))</f>
        <v>Low Risk</v>
      </c>
    </row>
    <row r="649" spans="1:33" x14ac:dyDescent="0.35">
      <c r="A649">
        <v>648</v>
      </c>
      <c r="B649" t="s">
        <v>35</v>
      </c>
      <c r="C649">
        <v>106</v>
      </c>
      <c r="D649" t="s">
        <v>28</v>
      </c>
      <c r="E649" t="s">
        <v>22</v>
      </c>
      <c r="F649" t="s">
        <v>22</v>
      </c>
      <c r="G649">
        <v>0</v>
      </c>
      <c r="H649">
        <v>169.4</v>
      </c>
      <c r="I649">
        <v>107</v>
      </c>
      <c r="J649">
        <v>28.8</v>
      </c>
      <c r="K649">
        <v>197.2</v>
      </c>
      <c r="L649">
        <v>71</v>
      </c>
      <c r="M649">
        <v>16.760000000000002</v>
      </c>
      <c r="N649">
        <v>202.2</v>
      </c>
      <c r="O649">
        <v>79</v>
      </c>
      <c r="P649">
        <v>9.1</v>
      </c>
      <c r="Q649">
        <v>10.7</v>
      </c>
      <c r="R649">
        <v>4</v>
      </c>
      <c r="S649">
        <v>2.89</v>
      </c>
      <c r="T649">
        <v>1</v>
      </c>
      <c r="U649" t="s">
        <v>22</v>
      </c>
      <c r="V649">
        <f>IF(tbl_Customers[[#This Row],[churn]] = "yes", 1, 0)</f>
        <v>0</v>
      </c>
      <c r="W649" t="str">
        <f>IF(tbl_Customers[[#This Row],[number_customer_service_calls]] &lt;= 1, "0-1 Calls", IF(tbl_Customers[[#This Row],[number_customer_service_calls]] &lt;= 3, "2-3 Calls", IF(tbl_Customers[[#This Row],[number_customer_service_calls]] &lt;=5, "4-5 Calls", "6+ Calls")))</f>
        <v>0-1 Calls</v>
      </c>
      <c r="X649" t="str">
        <f>IF(tbl_Customers[[#This Row],[account_length]] &lt;= 50, "0-50", IF(tbl_Customers[[#This Row],[account_length]] &lt;=100, "51-100", IF(tbl_Customers[[#This Row],[account_length]] &lt;= 150, "101-150", "151+")))</f>
        <v>101-150</v>
      </c>
      <c r="Y649" t="str">
        <f>IF(tbl_Customers[[#This Row],[total_intl_charge]] &lt;= 3, "Low Charges", "High Charges")</f>
        <v>Low Charges</v>
      </c>
      <c r="Z649" t="str">
        <f>IF(tbl_Customers[[#This Row],[total_eve_calls]]&lt;=80,"Low Calls",
IF(tbl_Customers[[#This Row],[total_eve_calls]]&lt;=120,"Medium Calls","High Calls"))</f>
        <v>Low Calls</v>
      </c>
      <c r="AA649" t="str">
        <f>IF(tbl_Customers[[#This Row],[total_eve_charge]]&lt;=15,"Low Charges",
IF(tbl_Customers[[#This Row],[total_eve_charge]]&lt;=20,"Medium Charges","High Charges"))</f>
        <v>Medium Charges</v>
      </c>
      <c r="AB6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49" t="str">
        <f>IF(tbl_Customers[[#This Row],[number_vmail_messages]] = 0, "No Usage", IF(tbl_Customers[[#This Row],[number_vmail_messages]] &lt;= 20, "Low Usage", IF(tbl_Customers[[#This Row],[number_vmail_messages]] &lt;= 40, "Medium Usgae", "High Usage")))</f>
        <v>No Usage</v>
      </c>
      <c r="AD649" t="str">
        <f>IF(tbl_Customers[[#This Row],[total_day_minutes]]&lt;=150,"Low Usage", IF(tbl_Customers[[#This Row],[total_day_minutes]]&lt;=200,"Medium Usage", IF(tbl_Customers[[#This Row],[total_day_minutes]]&lt;=250,"High Usage","Very High Usage")))</f>
        <v>Medium Usage</v>
      </c>
      <c r="AE649" t="str">
        <f>IF(tbl_Customers[[#This Row],[total_intl_calls]]&lt;=5,"Low Calls", IF(tbl_Customers[[#This Row],[total_intl_calls]]&lt;=10, "Medium Calls", "High Calls"))</f>
        <v>Low Calls</v>
      </c>
      <c r="AF6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49" s="36" t="str">
        <f>IF(tbl_Customers[[#This Row],[Churn_Risk_Score]]&gt;=10,"High Risk", IF(tbl_Customers[[#This Row],[Churn_Risk_Score]]&gt;=5,"Medium Risk","Low Risk"))</f>
        <v>Low Risk</v>
      </c>
    </row>
    <row r="650" spans="1:33" x14ac:dyDescent="0.35">
      <c r="A650">
        <v>649</v>
      </c>
      <c r="B650" t="s">
        <v>68</v>
      </c>
      <c r="C650">
        <v>61</v>
      </c>
      <c r="D650" t="s">
        <v>21</v>
      </c>
      <c r="E650" t="s">
        <v>22</v>
      </c>
      <c r="F650" t="s">
        <v>23</v>
      </c>
      <c r="G650">
        <v>20</v>
      </c>
      <c r="H650">
        <v>254.4</v>
      </c>
      <c r="I650">
        <v>133</v>
      </c>
      <c r="J650">
        <v>43.25</v>
      </c>
      <c r="K650">
        <v>161.69999999999999</v>
      </c>
      <c r="L650">
        <v>96</v>
      </c>
      <c r="M650">
        <v>13.74</v>
      </c>
      <c r="N650">
        <v>251.4</v>
      </c>
      <c r="O650">
        <v>91</v>
      </c>
      <c r="P650">
        <v>11.31</v>
      </c>
      <c r="Q650">
        <v>10.5</v>
      </c>
      <c r="R650">
        <v>4</v>
      </c>
      <c r="S650">
        <v>2.84</v>
      </c>
      <c r="T650">
        <v>0</v>
      </c>
      <c r="U650" t="s">
        <v>22</v>
      </c>
      <c r="V650">
        <f>IF(tbl_Customers[[#This Row],[churn]] = "yes", 1, 0)</f>
        <v>0</v>
      </c>
      <c r="W650" t="str">
        <f>IF(tbl_Customers[[#This Row],[number_customer_service_calls]] &lt;= 1, "0-1 Calls", IF(tbl_Customers[[#This Row],[number_customer_service_calls]] &lt;= 3, "2-3 Calls", IF(tbl_Customers[[#This Row],[number_customer_service_calls]] &lt;=5, "4-5 Calls", "6+ Calls")))</f>
        <v>0-1 Calls</v>
      </c>
      <c r="X650" t="str">
        <f>IF(tbl_Customers[[#This Row],[account_length]] &lt;= 50, "0-50", IF(tbl_Customers[[#This Row],[account_length]] &lt;=100, "51-100", IF(tbl_Customers[[#This Row],[account_length]] &lt;= 150, "101-150", "151+")))</f>
        <v>51-100</v>
      </c>
      <c r="Y650" t="str">
        <f>IF(tbl_Customers[[#This Row],[total_intl_charge]] &lt;= 3, "Low Charges", "High Charges")</f>
        <v>Low Charges</v>
      </c>
      <c r="Z650" t="str">
        <f>IF(tbl_Customers[[#This Row],[total_eve_calls]]&lt;=80,"Low Calls",
IF(tbl_Customers[[#This Row],[total_eve_calls]]&lt;=120,"Medium Calls","High Calls"))</f>
        <v>Medium Calls</v>
      </c>
      <c r="AA650" t="str">
        <f>IF(tbl_Customers[[#This Row],[total_eve_charge]]&lt;=15,"Low Charges",
IF(tbl_Customers[[#This Row],[total_eve_charge]]&lt;=20,"Medium Charges","High Charges"))</f>
        <v>Low Charges</v>
      </c>
      <c r="AB6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50" t="str">
        <f>IF(tbl_Customers[[#This Row],[number_vmail_messages]] = 0, "No Usage", IF(tbl_Customers[[#This Row],[number_vmail_messages]] &lt;= 20, "Low Usage", IF(tbl_Customers[[#This Row],[number_vmail_messages]] &lt;= 40, "Medium Usgae", "High Usage")))</f>
        <v>Low Usage</v>
      </c>
      <c r="AD650" t="str">
        <f>IF(tbl_Customers[[#This Row],[total_day_minutes]]&lt;=150,"Low Usage", IF(tbl_Customers[[#This Row],[total_day_minutes]]&lt;=200,"Medium Usage", IF(tbl_Customers[[#This Row],[total_day_minutes]]&lt;=250,"High Usage","Very High Usage")))</f>
        <v>Very High Usage</v>
      </c>
      <c r="AE650" t="str">
        <f>IF(tbl_Customers[[#This Row],[total_intl_calls]]&lt;=5,"Low Calls", IF(tbl_Customers[[#This Row],[total_intl_calls]]&lt;=10, "Medium Calls", "High Calls"))</f>
        <v>Low Calls</v>
      </c>
      <c r="AF6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50" s="36" t="str">
        <f>IF(tbl_Customers[[#This Row],[Churn_Risk_Score]]&gt;=10,"High Risk", IF(tbl_Customers[[#This Row],[Churn_Risk_Score]]&gt;=5,"Medium Risk","Low Risk"))</f>
        <v>Low Risk</v>
      </c>
    </row>
    <row r="651" spans="1:33" x14ac:dyDescent="0.35">
      <c r="A651">
        <v>650</v>
      </c>
      <c r="B651" t="s">
        <v>75</v>
      </c>
      <c r="C651">
        <v>135</v>
      </c>
      <c r="D651" t="s">
        <v>28</v>
      </c>
      <c r="E651" t="s">
        <v>23</v>
      </c>
      <c r="F651" t="s">
        <v>23</v>
      </c>
      <c r="G651">
        <v>24</v>
      </c>
      <c r="H651">
        <v>127.7</v>
      </c>
      <c r="I651">
        <v>54</v>
      </c>
      <c r="J651">
        <v>21.71</v>
      </c>
      <c r="K651">
        <v>215</v>
      </c>
      <c r="L651">
        <v>105</v>
      </c>
      <c r="M651">
        <v>18.28</v>
      </c>
      <c r="N651">
        <v>234.3</v>
      </c>
      <c r="O651">
        <v>84</v>
      </c>
      <c r="P651">
        <v>10.54</v>
      </c>
      <c r="Q651">
        <v>5.8</v>
      </c>
      <c r="R651">
        <v>4</v>
      </c>
      <c r="S651">
        <v>1.57</v>
      </c>
      <c r="T651">
        <v>2</v>
      </c>
      <c r="U651" t="s">
        <v>22</v>
      </c>
      <c r="V651">
        <f>IF(tbl_Customers[[#This Row],[churn]] = "yes", 1, 0)</f>
        <v>0</v>
      </c>
      <c r="W651" t="str">
        <f>IF(tbl_Customers[[#This Row],[number_customer_service_calls]] &lt;= 1, "0-1 Calls", IF(tbl_Customers[[#This Row],[number_customer_service_calls]] &lt;= 3, "2-3 Calls", IF(tbl_Customers[[#This Row],[number_customer_service_calls]] &lt;=5, "4-5 Calls", "6+ Calls")))</f>
        <v>2-3 Calls</v>
      </c>
      <c r="X651" t="str">
        <f>IF(tbl_Customers[[#This Row],[account_length]] &lt;= 50, "0-50", IF(tbl_Customers[[#This Row],[account_length]] &lt;=100, "51-100", IF(tbl_Customers[[#This Row],[account_length]] &lt;= 150, "101-150", "151+")))</f>
        <v>101-150</v>
      </c>
      <c r="Y651" t="str">
        <f>IF(tbl_Customers[[#This Row],[total_intl_charge]] &lt;= 3, "Low Charges", "High Charges")</f>
        <v>Low Charges</v>
      </c>
      <c r="Z651" t="str">
        <f>IF(tbl_Customers[[#This Row],[total_eve_calls]]&lt;=80,"Low Calls",
IF(tbl_Customers[[#This Row],[total_eve_calls]]&lt;=120,"Medium Calls","High Calls"))</f>
        <v>Medium Calls</v>
      </c>
      <c r="AA651" t="str">
        <f>IF(tbl_Customers[[#This Row],[total_eve_charge]]&lt;=15,"Low Charges",
IF(tbl_Customers[[#This Row],[total_eve_charge]]&lt;=20,"Medium Charges","High Charges"))</f>
        <v>Medium Charges</v>
      </c>
      <c r="AB6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51" t="str">
        <f>IF(tbl_Customers[[#This Row],[number_vmail_messages]] = 0, "No Usage", IF(tbl_Customers[[#This Row],[number_vmail_messages]] &lt;= 20, "Low Usage", IF(tbl_Customers[[#This Row],[number_vmail_messages]] &lt;= 40, "Medium Usgae", "High Usage")))</f>
        <v>Medium Usgae</v>
      </c>
      <c r="AD651" t="str">
        <f>IF(tbl_Customers[[#This Row],[total_day_minutes]]&lt;=150,"Low Usage", IF(tbl_Customers[[#This Row],[total_day_minutes]]&lt;=200,"Medium Usage", IF(tbl_Customers[[#This Row],[total_day_minutes]]&lt;=250,"High Usage","Very High Usage")))</f>
        <v>Low Usage</v>
      </c>
      <c r="AE651" t="str">
        <f>IF(tbl_Customers[[#This Row],[total_intl_calls]]&lt;=5,"Low Calls", IF(tbl_Customers[[#This Row],[total_intl_calls]]&lt;=10, "Medium Calls", "High Calls"))</f>
        <v>Low Calls</v>
      </c>
      <c r="AF6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51" s="36" t="str">
        <f>IF(tbl_Customers[[#This Row],[Churn_Risk_Score]]&gt;=10,"High Risk", IF(tbl_Customers[[#This Row],[Churn_Risk_Score]]&gt;=5,"Medium Risk","Low Risk"))</f>
        <v>Low Risk</v>
      </c>
    </row>
    <row r="652" spans="1:33" x14ac:dyDescent="0.35">
      <c r="A652">
        <v>651</v>
      </c>
      <c r="B652" t="s">
        <v>30</v>
      </c>
      <c r="C652">
        <v>115</v>
      </c>
      <c r="D652" t="s">
        <v>21</v>
      </c>
      <c r="E652" t="s">
        <v>22</v>
      </c>
      <c r="F652" t="s">
        <v>23</v>
      </c>
      <c r="G652">
        <v>26</v>
      </c>
      <c r="H652">
        <v>170.5</v>
      </c>
      <c r="I652">
        <v>107</v>
      </c>
      <c r="J652">
        <v>28.99</v>
      </c>
      <c r="K652">
        <v>217.2</v>
      </c>
      <c r="L652">
        <v>77</v>
      </c>
      <c r="M652">
        <v>18.46</v>
      </c>
      <c r="N652">
        <v>225.7</v>
      </c>
      <c r="O652">
        <v>71</v>
      </c>
      <c r="P652">
        <v>10.16</v>
      </c>
      <c r="Q652">
        <v>13.6</v>
      </c>
      <c r="R652">
        <v>5</v>
      </c>
      <c r="S652">
        <v>3.67</v>
      </c>
      <c r="T652">
        <v>6</v>
      </c>
      <c r="U652" t="s">
        <v>22</v>
      </c>
      <c r="V652">
        <f>IF(tbl_Customers[[#This Row],[churn]] = "yes", 1, 0)</f>
        <v>0</v>
      </c>
      <c r="W652" t="str">
        <f>IF(tbl_Customers[[#This Row],[number_customer_service_calls]] &lt;= 1, "0-1 Calls", IF(tbl_Customers[[#This Row],[number_customer_service_calls]] &lt;= 3, "2-3 Calls", IF(tbl_Customers[[#This Row],[number_customer_service_calls]] &lt;=5, "4-5 Calls", "6+ Calls")))</f>
        <v>6+ Calls</v>
      </c>
      <c r="X652" t="str">
        <f>IF(tbl_Customers[[#This Row],[account_length]] &lt;= 50, "0-50", IF(tbl_Customers[[#This Row],[account_length]] &lt;=100, "51-100", IF(tbl_Customers[[#This Row],[account_length]] &lt;= 150, "101-150", "151+")))</f>
        <v>101-150</v>
      </c>
      <c r="Y652" t="str">
        <f>IF(tbl_Customers[[#This Row],[total_intl_charge]] &lt;= 3, "Low Charges", "High Charges")</f>
        <v>High Charges</v>
      </c>
      <c r="Z652" t="str">
        <f>IF(tbl_Customers[[#This Row],[total_eve_calls]]&lt;=80,"Low Calls",
IF(tbl_Customers[[#This Row],[total_eve_calls]]&lt;=120,"Medium Calls","High Calls"))</f>
        <v>Low Calls</v>
      </c>
      <c r="AA652" t="str">
        <f>IF(tbl_Customers[[#This Row],[total_eve_charge]]&lt;=15,"Low Charges",
IF(tbl_Customers[[#This Row],[total_eve_charge]]&lt;=20,"Medium Charges","High Charges"))</f>
        <v>Medium Charges</v>
      </c>
      <c r="AB6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52" t="str">
        <f>IF(tbl_Customers[[#This Row],[number_vmail_messages]] = 0, "No Usage", IF(tbl_Customers[[#This Row],[number_vmail_messages]] &lt;= 20, "Low Usage", IF(tbl_Customers[[#This Row],[number_vmail_messages]] &lt;= 40, "Medium Usgae", "High Usage")))</f>
        <v>Medium Usgae</v>
      </c>
      <c r="AD652" t="str">
        <f>IF(tbl_Customers[[#This Row],[total_day_minutes]]&lt;=150,"Low Usage", IF(tbl_Customers[[#This Row],[total_day_minutes]]&lt;=200,"Medium Usage", IF(tbl_Customers[[#This Row],[total_day_minutes]]&lt;=250,"High Usage","Very High Usage")))</f>
        <v>Medium Usage</v>
      </c>
      <c r="AE652" t="str">
        <f>IF(tbl_Customers[[#This Row],[total_intl_calls]]&lt;=5,"Low Calls", IF(tbl_Customers[[#This Row],[total_intl_calls]]&lt;=10, "Medium Calls", "High Calls"))</f>
        <v>Low Calls</v>
      </c>
      <c r="AF6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52" s="36" t="str">
        <f>IF(tbl_Customers[[#This Row],[Churn_Risk_Score]]&gt;=10,"High Risk", IF(tbl_Customers[[#This Row],[Churn_Risk_Score]]&gt;=5,"Medium Risk","Low Risk"))</f>
        <v>Medium Risk</v>
      </c>
    </row>
    <row r="653" spans="1:33" x14ac:dyDescent="0.35">
      <c r="A653">
        <v>652</v>
      </c>
      <c r="B653" t="s">
        <v>75</v>
      </c>
      <c r="C653">
        <v>167</v>
      </c>
      <c r="D653" t="s">
        <v>25</v>
      </c>
      <c r="E653" t="s">
        <v>23</v>
      </c>
      <c r="F653" t="s">
        <v>22</v>
      </c>
      <c r="G653">
        <v>0</v>
      </c>
      <c r="H653">
        <v>219.1</v>
      </c>
      <c r="I653">
        <v>100</v>
      </c>
      <c r="J653">
        <v>37.25</v>
      </c>
      <c r="K653">
        <v>242.9</v>
      </c>
      <c r="L653">
        <v>90</v>
      </c>
      <c r="M653">
        <v>20.65</v>
      </c>
      <c r="N653">
        <v>168.9</v>
      </c>
      <c r="O653">
        <v>101</v>
      </c>
      <c r="P653">
        <v>7.6</v>
      </c>
      <c r="Q653">
        <v>10.1</v>
      </c>
      <c r="R653">
        <v>4</v>
      </c>
      <c r="S653">
        <v>2.73</v>
      </c>
      <c r="T653">
        <v>2</v>
      </c>
      <c r="U653" t="s">
        <v>22</v>
      </c>
      <c r="V653">
        <f>IF(tbl_Customers[[#This Row],[churn]] = "yes", 1, 0)</f>
        <v>0</v>
      </c>
      <c r="W653" t="str">
        <f>IF(tbl_Customers[[#This Row],[number_customer_service_calls]] &lt;= 1, "0-1 Calls", IF(tbl_Customers[[#This Row],[number_customer_service_calls]] &lt;= 3, "2-3 Calls", IF(tbl_Customers[[#This Row],[number_customer_service_calls]] &lt;=5, "4-5 Calls", "6+ Calls")))</f>
        <v>2-3 Calls</v>
      </c>
      <c r="X653" t="str">
        <f>IF(tbl_Customers[[#This Row],[account_length]] &lt;= 50, "0-50", IF(tbl_Customers[[#This Row],[account_length]] &lt;=100, "51-100", IF(tbl_Customers[[#This Row],[account_length]] &lt;= 150, "101-150", "151+")))</f>
        <v>151+</v>
      </c>
      <c r="Y653" t="str">
        <f>IF(tbl_Customers[[#This Row],[total_intl_charge]] &lt;= 3, "Low Charges", "High Charges")</f>
        <v>Low Charges</v>
      </c>
      <c r="Z653" t="str">
        <f>IF(tbl_Customers[[#This Row],[total_eve_calls]]&lt;=80,"Low Calls",
IF(tbl_Customers[[#This Row],[total_eve_calls]]&lt;=120,"Medium Calls","High Calls"))</f>
        <v>Medium Calls</v>
      </c>
      <c r="AA653" t="str">
        <f>IF(tbl_Customers[[#This Row],[total_eve_charge]]&lt;=15,"Low Charges",
IF(tbl_Customers[[#This Row],[total_eve_charge]]&lt;=20,"Medium Charges","High Charges"))</f>
        <v>High Charges</v>
      </c>
      <c r="AB6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53" t="str">
        <f>IF(tbl_Customers[[#This Row],[number_vmail_messages]] = 0, "No Usage", IF(tbl_Customers[[#This Row],[number_vmail_messages]] &lt;= 20, "Low Usage", IF(tbl_Customers[[#This Row],[number_vmail_messages]] &lt;= 40, "Medium Usgae", "High Usage")))</f>
        <v>No Usage</v>
      </c>
      <c r="AD653" t="str">
        <f>IF(tbl_Customers[[#This Row],[total_day_minutes]]&lt;=150,"Low Usage", IF(tbl_Customers[[#This Row],[total_day_minutes]]&lt;=200,"Medium Usage", IF(tbl_Customers[[#This Row],[total_day_minutes]]&lt;=250,"High Usage","Very High Usage")))</f>
        <v>High Usage</v>
      </c>
      <c r="AE653" t="str">
        <f>IF(tbl_Customers[[#This Row],[total_intl_calls]]&lt;=5,"Low Calls", IF(tbl_Customers[[#This Row],[total_intl_calls]]&lt;=10, "Medium Calls", "High Calls"))</f>
        <v>Low Calls</v>
      </c>
      <c r="AF6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53" s="36" t="str">
        <f>IF(tbl_Customers[[#This Row],[Churn_Risk_Score]]&gt;=10,"High Risk", IF(tbl_Customers[[#This Row],[Churn_Risk_Score]]&gt;=5,"Medium Risk","Low Risk"))</f>
        <v>Low Risk</v>
      </c>
    </row>
    <row r="654" spans="1:33" x14ac:dyDescent="0.35">
      <c r="A654">
        <v>653</v>
      </c>
      <c r="B654" t="s">
        <v>31</v>
      </c>
      <c r="C654">
        <v>112</v>
      </c>
      <c r="D654" t="s">
        <v>21</v>
      </c>
      <c r="E654" t="s">
        <v>23</v>
      </c>
      <c r="F654" t="s">
        <v>22</v>
      </c>
      <c r="G654">
        <v>0</v>
      </c>
      <c r="H654">
        <v>161.9</v>
      </c>
      <c r="I654">
        <v>138</v>
      </c>
      <c r="J654">
        <v>27.52</v>
      </c>
      <c r="K654">
        <v>200.9</v>
      </c>
      <c r="L654">
        <v>114</v>
      </c>
      <c r="M654">
        <v>17.079999999999998</v>
      </c>
      <c r="N654">
        <v>134</v>
      </c>
      <c r="O654">
        <v>134</v>
      </c>
      <c r="P654">
        <v>6.03</v>
      </c>
      <c r="Q654">
        <v>10.7</v>
      </c>
      <c r="R654">
        <v>4</v>
      </c>
      <c r="S654">
        <v>2.89</v>
      </c>
      <c r="T654">
        <v>1</v>
      </c>
      <c r="U654" t="s">
        <v>22</v>
      </c>
      <c r="V654">
        <f>IF(tbl_Customers[[#This Row],[churn]] = "yes", 1, 0)</f>
        <v>0</v>
      </c>
      <c r="W654" t="str">
        <f>IF(tbl_Customers[[#This Row],[number_customer_service_calls]] &lt;= 1, "0-1 Calls", IF(tbl_Customers[[#This Row],[number_customer_service_calls]] &lt;= 3, "2-3 Calls", IF(tbl_Customers[[#This Row],[number_customer_service_calls]] &lt;=5, "4-5 Calls", "6+ Calls")))</f>
        <v>0-1 Calls</v>
      </c>
      <c r="X654" t="str">
        <f>IF(tbl_Customers[[#This Row],[account_length]] &lt;= 50, "0-50", IF(tbl_Customers[[#This Row],[account_length]] &lt;=100, "51-100", IF(tbl_Customers[[#This Row],[account_length]] &lt;= 150, "101-150", "151+")))</f>
        <v>101-150</v>
      </c>
      <c r="Y654" t="str">
        <f>IF(tbl_Customers[[#This Row],[total_intl_charge]] &lt;= 3, "Low Charges", "High Charges")</f>
        <v>Low Charges</v>
      </c>
      <c r="Z654" t="str">
        <f>IF(tbl_Customers[[#This Row],[total_eve_calls]]&lt;=80,"Low Calls",
IF(tbl_Customers[[#This Row],[total_eve_calls]]&lt;=120,"Medium Calls","High Calls"))</f>
        <v>Medium Calls</v>
      </c>
      <c r="AA654" t="str">
        <f>IF(tbl_Customers[[#This Row],[total_eve_charge]]&lt;=15,"Low Charges",
IF(tbl_Customers[[#This Row],[total_eve_charge]]&lt;=20,"Medium Charges","High Charges"))</f>
        <v>Medium Charges</v>
      </c>
      <c r="AB6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54" t="str">
        <f>IF(tbl_Customers[[#This Row],[number_vmail_messages]] = 0, "No Usage", IF(tbl_Customers[[#This Row],[number_vmail_messages]] &lt;= 20, "Low Usage", IF(tbl_Customers[[#This Row],[number_vmail_messages]] &lt;= 40, "Medium Usgae", "High Usage")))</f>
        <v>No Usage</v>
      </c>
      <c r="AD654" t="str">
        <f>IF(tbl_Customers[[#This Row],[total_day_minutes]]&lt;=150,"Low Usage", IF(tbl_Customers[[#This Row],[total_day_minutes]]&lt;=200,"Medium Usage", IF(tbl_Customers[[#This Row],[total_day_minutes]]&lt;=250,"High Usage","Very High Usage")))</f>
        <v>Medium Usage</v>
      </c>
      <c r="AE654" t="str">
        <f>IF(tbl_Customers[[#This Row],[total_intl_calls]]&lt;=5,"Low Calls", IF(tbl_Customers[[#This Row],[total_intl_calls]]&lt;=10, "Medium Calls", "High Calls"))</f>
        <v>Low Calls</v>
      </c>
      <c r="AF6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54" s="36" t="str">
        <f>IF(tbl_Customers[[#This Row],[Churn_Risk_Score]]&gt;=10,"High Risk", IF(tbl_Customers[[#This Row],[Churn_Risk_Score]]&gt;=5,"Medium Risk","Low Risk"))</f>
        <v>Low Risk</v>
      </c>
    </row>
    <row r="655" spans="1:33" x14ac:dyDescent="0.35">
      <c r="A655">
        <v>654</v>
      </c>
      <c r="B655" t="s">
        <v>51</v>
      </c>
      <c r="C655">
        <v>35</v>
      </c>
      <c r="D655" t="s">
        <v>28</v>
      </c>
      <c r="E655" t="s">
        <v>22</v>
      </c>
      <c r="F655" t="s">
        <v>23</v>
      </c>
      <c r="G655">
        <v>27</v>
      </c>
      <c r="H655">
        <v>241.7</v>
      </c>
      <c r="I655">
        <v>87</v>
      </c>
      <c r="J655">
        <v>41.09</v>
      </c>
      <c r="K655">
        <v>142</v>
      </c>
      <c r="L655">
        <v>101</v>
      </c>
      <c r="M655">
        <v>12.07</v>
      </c>
      <c r="N655">
        <v>288.89999999999998</v>
      </c>
      <c r="O655">
        <v>68</v>
      </c>
      <c r="P655">
        <v>13</v>
      </c>
      <c r="Q655">
        <v>9.4</v>
      </c>
      <c r="R655">
        <v>4</v>
      </c>
      <c r="S655">
        <v>2.54</v>
      </c>
      <c r="T655">
        <v>1</v>
      </c>
      <c r="U655" t="s">
        <v>22</v>
      </c>
      <c r="V655">
        <f>IF(tbl_Customers[[#This Row],[churn]] = "yes", 1, 0)</f>
        <v>0</v>
      </c>
      <c r="W655" t="str">
        <f>IF(tbl_Customers[[#This Row],[number_customer_service_calls]] &lt;= 1, "0-1 Calls", IF(tbl_Customers[[#This Row],[number_customer_service_calls]] &lt;= 3, "2-3 Calls", IF(tbl_Customers[[#This Row],[number_customer_service_calls]] &lt;=5, "4-5 Calls", "6+ Calls")))</f>
        <v>0-1 Calls</v>
      </c>
      <c r="X655" t="str">
        <f>IF(tbl_Customers[[#This Row],[account_length]] &lt;= 50, "0-50", IF(tbl_Customers[[#This Row],[account_length]] &lt;=100, "51-100", IF(tbl_Customers[[#This Row],[account_length]] &lt;= 150, "101-150", "151+")))</f>
        <v>0-50</v>
      </c>
      <c r="Y655" t="str">
        <f>IF(tbl_Customers[[#This Row],[total_intl_charge]] &lt;= 3, "Low Charges", "High Charges")</f>
        <v>Low Charges</v>
      </c>
      <c r="Z655" t="str">
        <f>IF(tbl_Customers[[#This Row],[total_eve_calls]]&lt;=80,"Low Calls",
IF(tbl_Customers[[#This Row],[total_eve_calls]]&lt;=120,"Medium Calls","High Calls"))</f>
        <v>Medium Calls</v>
      </c>
      <c r="AA655" t="str">
        <f>IF(tbl_Customers[[#This Row],[total_eve_charge]]&lt;=15,"Low Charges",
IF(tbl_Customers[[#This Row],[total_eve_charge]]&lt;=20,"Medium Charges","High Charges"))</f>
        <v>Low Charges</v>
      </c>
      <c r="AB6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55" t="str">
        <f>IF(tbl_Customers[[#This Row],[number_vmail_messages]] = 0, "No Usage", IF(tbl_Customers[[#This Row],[number_vmail_messages]] &lt;= 20, "Low Usage", IF(tbl_Customers[[#This Row],[number_vmail_messages]] &lt;= 40, "Medium Usgae", "High Usage")))</f>
        <v>Medium Usgae</v>
      </c>
      <c r="AD655" t="str">
        <f>IF(tbl_Customers[[#This Row],[total_day_minutes]]&lt;=150,"Low Usage", IF(tbl_Customers[[#This Row],[total_day_minutes]]&lt;=200,"Medium Usage", IF(tbl_Customers[[#This Row],[total_day_minutes]]&lt;=250,"High Usage","Very High Usage")))</f>
        <v>High Usage</v>
      </c>
      <c r="AE655" t="str">
        <f>IF(tbl_Customers[[#This Row],[total_intl_calls]]&lt;=5,"Low Calls", IF(tbl_Customers[[#This Row],[total_intl_calls]]&lt;=10, "Medium Calls", "High Calls"))</f>
        <v>Low Calls</v>
      </c>
      <c r="AF6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55" s="36" t="str">
        <f>IF(tbl_Customers[[#This Row],[Churn_Risk_Score]]&gt;=10,"High Risk", IF(tbl_Customers[[#This Row],[Churn_Risk_Score]]&gt;=5,"Medium Risk","Low Risk"))</f>
        <v>Low Risk</v>
      </c>
    </row>
    <row r="656" spans="1:33" x14ac:dyDescent="0.35">
      <c r="A656">
        <v>655</v>
      </c>
      <c r="B656" t="s">
        <v>70</v>
      </c>
      <c r="C656">
        <v>103</v>
      </c>
      <c r="D656" t="s">
        <v>25</v>
      </c>
      <c r="E656" t="s">
        <v>23</v>
      </c>
      <c r="F656" t="s">
        <v>22</v>
      </c>
      <c r="G656">
        <v>0</v>
      </c>
      <c r="H656">
        <v>62.8</v>
      </c>
      <c r="I656">
        <v>124</v>
      </c>
      <c r="J656">
        <v>10.68</v>
      </c>
      <c r="K656">
        <v>170.4</v>
      </c>
      <c r="L656">
        <v>66</v>
      </c>
      <c r="M656">
        <v>14.48</v>
      </c>
      <c r="N656">
        <v>280.2</v>
      </c>
      <c r="O656">
        <v>78</v>
      </c>
      <c r="P656">
        <v>12.61</v>
      </c>
      <c r="Q656">
        <v>9.4</v>
      </c>
      <c r="R656">
        <v>4</v>
      </c>
      <c r="S656">
        <v>2.54</v>
      </c>
      <c r="T656">
        <v>3</v>
      </c>
      <c r="U656" t="s">
        <v>22</v>
      </c>
      <c r="V656">
        <f>IF(tbl_Customers[[#This Row],[churn]] = "yes", 1, 0)</f>
        <v>0</v>
      </c>
      <c r="W656" t="str">
        <f>IF(tbl_Customers[[#This Row],[number_customer_service_calls]] &lt;= 1, "0-1 Calls", IF(tbl_Customers[[#This Row],[number_customer_service_calls]] &lt;= 3, "2-3 Calls", IF(tbl_Customers[[#This Row],[number_customer_service_calls]] &lt;=5, "4-5 Calls", "6+ Calls")))</f>
        <v>2-3 Calls</v>
      </c>
      <c r="X656" t="str">
        <f>IF(tbl_Customers[[#This Row],[account_length]] &lt;= 50, "0-50", IF(tbl_Customers[[#This Row],[account_length]] &lt;=100, "51-100", IF(tbl_Customers[[#This Row],[account_length]] &lt;= 150, "101-150", "151+")))</f>
        <v>101-150</v>
      </c>
      <c r="Y656" t="str">
        <f>IF(tbl_Customers[[#This Row],[total_intl_charge]] &lt;= 3, "Low Charges", "High Charges")</f>
        <v>Low Charges</v>
      </c>
      <c r="Z656" t="str">
        <f>IF(tbl_Customers[[#This Row],[total_eve_calls]]&lt;=80,"Low Calls",
IF(tbl_Customers[[#This Row],[total_eve_calls]]&lt;=120,"Medium Calls","High Calls"))</f>
        <v>Low Calls</v>
      </c>
      <c r="AA656" t="str">
        <f>IF(tbl_Customers[[#This Row],[total_eve_charge]]&lt;=15,"Low Charges",
IF(tbl_Customers[[#This Row],[total_eve_charge]]&lt;=20,"Medium Charges","High Charges"))</f>
        <v>Low Charges</v>
      </c>
      <c r="AB6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56" t="str">
        <f>IF(tbl_Customers[[#This Row],[number_vmail_messages]] = 0, "No Usage", IF(tbl_Customers[[#This Row],[number_vmail_messages]] &lt;= 20, "Low Usage", IF(tbl_Customers[[#This Row],[number_vmail_messages]] &lt;= 40, "Medium Usgae", "High Usage")))</f>
        <v>No Usage</v>
      </c>
      <c r="AD656" t="str">
        <f>IF(tbl_Customers[[#This Row],[total_day_minutes]]&lt;=150,"Low Usage", IF(tbl_Customers[[#This Row],[total_day_minutes]]&lt;=200,"Medium Usage", IF(tbl_Customers[[#This Row],[total_day_minutes]]&lt;=250,"High Usage","Very High Usage")))</f>
        <v>Low Usage</v>
      </c>
      <c r="AE656" t="str">
        <f>IF(tbl_Customers[[#This Row],[total_intl_calls]]&lt;=5,"Low Calls", IF(tbl_Customers[[#This Row],[total_intl_calls]]&lt;=10, "Medium Calls", "High Calls"))</f>
        <v>Low Calls</v>
      </c>
      <c r="AF6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56" s="36" t="str">
        <f>IF(tbl_Customers[[#This Row],[Churn_Risk_Score]]&gt;=10,"High Risk", IF(tbl_Customers[[#This Row],[Churn_Risk_Score]]&gt;=5,"Medium Risk","Low Risk"))</f>
        <v>Low Risk</v>
      </c>
    </row>
    <row r="657" spans="1:33" x14ac:dyDescent="0.35">
      <c r="A657">
        <v>656</v>
      </c>
      <c r="B657" t="s">
        <v>29</v>
      </c>
      <c r="C657">
        <v>107</v>
      </c>
      <c r="D657" t="s">
        <v>21</v>
      </c>
      <c r="E657" t="s">
        <v>22</v>
      </c>
      <c r="F657" t="s">
        <v>23</v>
      </c>
      <c r="G657">
        <v>22</v>
      </c>
      <c r="H657">
        <v>281.10000000000002</v>
      </c>
      <c r="I657">
        <v>83</v>
      </c>
      <c r="J657">
        <v>47.79</v>
      </c>
      <c r="K657">
        <v>143.69999999999999</v>
      </c>
      <c r="L657">
        <v>130</v>
      </c>
      <c r="M657">
        <v>12.21</v>
      </c>
      <c r="N657">
        <v>239.4</v>
      </c>
      <c r="O657">
        <v>128</v>
      </c>
      <c r="P657">
        <v>10.77</v>
      </c>
      <c r="Q657">
        <v>11.2</v>
      </c>
      <c r="R657">
        <v>9</v>
      </c>
      <c r="S657">
        <v>3.02</v>
      </c>
      <c r="T657">
        <v>1</v>
      </c>
      <c r="U657" t="s">
        <v>22</v>
      </c>
      <c r="V657">
        <f>IF(tbl_Customers[[#This Row],[churn]] = "yes", 1, 0)</f>
        <v>0</v>
      </c>
      <c r="W657" t="str">
        <f>IF(tbl_Customers[[#This Row],[number_customer_service_calls]] &lt;= 1, "0-1 Calls", IF(tbl_Customers[[#This Row],[number_customer_service_calls]] &lt;= 3, "2-3 Calls", IF(tbl_Customers[[#This Row],[number_customer_service_calls]] &lt;=5, "4-5 Calls", "6+ Calls")))</f>
        <v>0-1 Calls</v>
      </c>
      <c r="X657" t="str">
        <f>IF(tbl_Customers[[#This Row],[account_length]] &lt;= 50, "0-50", IF(tbl_Customers[[#This Row],[account_length]] &lt;=100, "51-100", IF(tbl_Customers[[#This Row],[account_length]] &lt;= 150, "101-150", "151+")))</f>
        <v>101-150</v>
      </c>
      <c r="Y657" t="str">
        <f>IF(tbl_Customers[[#This Row],[total_intl_charge]] &lt;= 3, "Low Charges", "High Charges")</f>
        <v>High Charges</v>
      </c>
      <c r="Z657" t="str">
        <f>IF(tbl_Customers[[#This Row],[total_eve_calls]]&lt;=80,"Low Calls",
IF(tbl_Customers[[#This Row],[total_eve_calls]]&lt;=120,"Medium Calls","High Calls"))</f>
        <v>High Calls</v>
      </c>
      <c r="AA657" t="str">
        <f>IF(tbl_Customers[[#This Row],[total_eve_charge]]&lt;=15,"Low Charges",
IF(tbl_Customers[[#This Row],[total_eve_charge]]&lt;=20,"Medium Charges","High Charges"))</f>
        <v>Low Charges</v>
      </c>
      <c r="AB6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57" t="str">
        <f>IF(tbl_Customers[[#This Row],[number_vmail_messages]] = 0, "No Usage", IF(tbl_Customers[[#This Row],[number_vmail_messages]] &lt;= 20, "Low Usage", IF(tbl_Customers[[#This Row],[number_vmail_messages]] &lt;= 40, "Medium Usgae", "High Usage")))</f>
        <v>Medium Usgae</v>
      </c>
      <c r="AD657" t="str">
        <f>IF(tbl_Customers[[#This Row],[total_day_minutes]]&lt;=150,"Low Usage", IF(tbl_Customers[[#This Row],[total_day_minutes]]&lt;=200,"Medium Usage", IF(tbl_Customers[[#This Row],[total_day_minutes]]&lt;=250,"High Usage","Very High Usage")))</f>
        <v>Very High Usage</v>
      </c>
      <c r="AE657" t="str">
        <f>IF(tbl_Customers[[#This Row],[total_intl_calls]]&lt;=5,"Low Calls", IF(tbl_Customers[[#This Row],[total_intl_calls]]&lt;=10, "Medium Calls", "High Calls"))</f>
        <v>Medium Calls</v>
      </c>
      <c r="AF6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57" s="36" t="str">
        <f>IF(tbl_Customers[[#This Row],[Churn_Risk_Score]]&gt;=10,"High Risk", IF(tbl_Customers[[#This Row],[Churn_Risk_Score]]&gt;=5,"Medium Risk","Low Risk"))</f>
        <v>Medium Risk</v>
      </c>
    </row>
    <row r="658" spans="1:33" x14ac:dyDescent="0.35">
      <c r="A658">
        <v>657</v>
      </c>
      <c r="B658" t="s">
        <v>73</v>
      </c>
      <c r="C658">
        <v>69</v>
      </c>
      <c r="D658" t="s">
        <v>21</v>
      </c>
      <c r="E658" t="s">
        <v>22</v>
      </c>
      <c r="F658" t="s">
        <v>22</v>
      </c>
      <c r="G658">
        <v>0</v>
      </c>
      <c r="H658">
        <v>228.2</v>
      </c>
      <c r="I658">
        <v>70</v>
      </c>
      <c r="J658">
        <v>38.79</v>
      </c>
      <c r="K658">
        <v>263.7</v>
      </c>
      <c r="L658">
        <v>80</v>
      </c>
      <c r="M658">
        <v>22.41</v>
      </c>
      <c r="N658">
        <v>142.6</v>
      </c>
      <c r="O658">
        <v>60</v>
      </c>
      <c r="P658">
        <v>6.42</v>
      </c>
      <c r="Q658">
        <v>10.7</v>
      </c>
      <c r="R658">
        <v>5</v>
      </c>
      <c r="S658">
        <v>2.89</v>
      </c>
      <c r="T658">
        <v>3</v>
      </c>
      <c r="U658" t="s">
        <v>22</v>
      </c>
      <c r="V658">
        <f>IF(tbl_Customers[[#This Row],[churn]] = "yes", 1, 0)</f>
        <v>0</v>
      </c>
      <c r="W658" t="str">
        <f>IF(tbl_Customers[[#This Row],[number_customer_service_calls]] &lt;= 1, "0-1 Calls", IF(tbl_Customers[[#This Row],[number_customer_service_calls]] &lt;= 3, "2-3 Calls", IF(tbl_Customers[[#This Row],[number_customer_service_calls]] &lt;=5, "4-5 Calls", "6+ Calls")))</f>
        <v>2-3 Calls</v>
      </c>
      <c r="X658" t="str">
        <f>IF(tbl_Customers[[#This Row],[account_length]] &lt;= 50, "0-50", IF(tbl_Customers[[#This Row],[account_length]] &lt;=100, "51-100", IF(tbl_Customers[[#This Row],[account_length]] &lt;= 150, "101-150", "151+")))</f>
        <v>51-100</v>
      </c>
      <c r="Y658" t="str">
        <f>IF(tbl_Customers[[#This Row],[total_intl_charge]] &lt;= 3, "Low Charges", "High Charges")</f>
        <v>Low Charges</v>
      </c>
      <c r="Z658" t="str">
        <f>IF(tbl_Customers[[#This Row],[total_eve_calls]]&lt;=80,"Low Calls",
IF(tbl_Customers[[#This Row],[total_eve_calls]]&lt;=120,"Medium Calls","High Calls"))</f>
        <v>Low Calls</v>
      </c>
      <c r="AA658" t="str">
        <f>IF(tbl_Customers[[#This Row],[total_eve_charge]]&lt;=15,"Low Charges",
IF(tbl_Customers[[#This Row],[total_eve_charge]]&lt;=20,"Medium Charges","High Charges"))</f>
        <v>High Charges</v>
      </c>
      <c r="AB6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58" t="str">
        <f>IF(tbl_Customers[[#This Row],[number_vmail_messages]] = 0, "No Usage", IF(tbl_Customers[[#This Row],[number_vmail_messages]] &lt;= 20, "Low Usage", IF(tbl_Customers[[#This Row],[number_vmail_messages]] &lt;= 40, "Medium Usgae", "High Usage")))</f>
        <v>No Usage</v>
      </c>
      <c r="AD658" t="str">
        <f>IF(tbl_Customers[[#This Row],[total_day_minutes]]&lt;=150,"Low Usage", IF(tbl_Customers[[#This Row],[total_day_minutes]]&lt;=200,"Medium Usage", IF(tbl_Customers[[#This Row],[total_day_minutes]]&lt;=250,"High Usage","Very High Usage")))</f>
        <v>High Usage</v>
      </c>
      <c r="AE658" t="str">
        <f>IF(tbl_Customers[[#This Row],[total_intl_calls]]&lt;=5,"Low Calls", IF(tbl_Customers[[#This Row],[total_intl_calls]]&lt;=10, "Medium Calls", "High Calls"))</f>
        <v>Low Calls</v>
      </c>
      <c r="AF6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58" s="36" t="str">
        <f>IF(tbl_Customers[[#This Row],[Churn_Risk_Score]]&gt;=10,"High Risk", IF(tbl_Customers[[#This Row],[Churn_Risk_Score]]&gt;=5,"Medium Risk","Low Risk"))</f>
        <v>Low Risk</v>
      </c>
    </row>
    <row r="659" spans="1:33" x14ac:dyDescent="0.35">
      <c r="A659">
        <v>658</v>
      </c>
      <c r="B659" t="s">
        <v>24</v>
      </c>
      <c r="C659">
        <v>24</v>
      </c>
      <c r="D659" t="s">
        <v>25</v>
      </c>
      <c r="E659" t="s">
        <v>22</v>
      </c>
      <c r="F659" t="s">
        <v>22</v>
      </c>
      <c r="G659">
        <v>0</v>
      </c>
      <c r="H659">
        <v>265.60000000000002</v>
      </c>
      <c r="I659">
        <v>86</v>
      </c>
      <c r="J659">
        <v>45.15</v>
      </c>
      <c r="K659">
        <v>208.8</v>
      </c>
      <c r="L659">
        <v>102</v>
      </c>
      <c r="M659">
        <v>17.75</v>
      </c>
      <c r="N659">
        <v>182.5</v>
      </c>
      <c r="O659">
        <v>105</v>
      </c>
      <c r="P659">
        <v>8.2100000000000009</v>
      </c>
      <c r="Q659">
        <v>11.1</v>
      </c>
      <c r="R659">
        <v>6</v>
      </c>
      <c r="S659">
        <v>3</v>
      </c>
      <c r="T659">
        <v>2</v>
      </c>
      <c r="U659" t="s">
        <v>23</v>
      </c>
      <c r="V659">
        <f>IF(tbl_Customers[[#This Row],[churn]] = "yes", 1, 0)</f>
        <v>1</v>
      </c>
      <c r="W659" t="str">
        <f>IF(tbl_Customers[[#This Row],[number_customer_service_calls]] &lt;= 1, "0-1 Calls", IF(tbl_Customers[[#This Row],[number_customer_service_calls]] &lt;= 3, "2-3 Calls", IF(tbl_Customers[[#This Row],[number_customer_service_calls]] &lt;=5, "4-5 Calls", "6+ Calls")))</f>
        <v>2-3 Calls</v>
      </c>
      <c r="X659" t="str">
        <f>IF(tbl_Customers[[#This Row],[account_length]] &lt;= 50, "0-50", IF(tbl_Customers[[#This Row],[account_length]] &lt;=100, "51-100", IF(tbl_Customers[[#This Row],[account_length]] &lt;= 150, "101-150", "151+")))</f>
        <v>0-50</v>
      </c>
      <c r="Y659" t="str">
        <f>IF(tbl_Customers[[#This Row],[total_intl_charge]] &lt;= 3, "Low Charges", "High Charges")</f>
        <v>Low Charges</v>
      </c>
      <c r="Z659" t="str">
        <f>IF(tbl_Customers[[#This Row],[total_eve_calls]]&lt;=80,"Low Calls",
IF(tbl_Customers[[#This Row],[total_eve_calls]]&lt;=120,"Medium Calls","High Calls"))</f>
        <v>Medium Calls</v>
      </c>
      <c r="AA659" t="str">
        <f>IF(tbl_Customers[[#This Row],[total_eve_charge]]&lt;=15,"Low Charges",
IF(tbl_Customers[[#This Row],[total_eve_charge]]&lt;=20,"Medium Charges","High Charges"))</f>
        <v>Medium Charges</v>
      </c>
      <c r="AB6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59" t="str">
        <f>IF(tbl_Customers[[#This Row],[number_vmail_messages]] = 0, "No Usage", IF(tbl_Customers[[#This Row],[number_vmail_messages]] &lt;= 20, "Low Usage", IF(tbl_Customers[[#This Row],[number_vmail_messages]] &lt;= 40, "Medium Usgae", "High Usage")))</f>
        <v>No Usage</v>
      </c>
      <c r="AD659" t="str">
        <f>IF(tbl_Customers[[#This Row],[total_day_minutes]]&lt;=150,"Low Usage", IF(tbl_Customers[[#This Row],[total_day_minutes]]&lt;=200,"Medium Usage", IF(tbl_Customers[[#This Row],[total_day_minutes]]&lt;=250,"High Usage","Very High Usage")))</f>
        <v>Very High Usage</v>
      </c>
      <c r="AE659" t="str">
        <f>IF(tbl_Customers[[#This Row],[total_intl_calls]]&lt;=5,"Low Calls", IF(tbl_Customers[[#This Row],[total_intl_calls]]&lt;=10, "Medium Calls", "High Calls"))</f>
        <v>Medium Calls</v>
      </c>
      <c r="AF6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659" s="36" t="str">
        <f>IF(tbl_Customers[[#This Row],[Churn_Risk_Score]]&gt;=10,"High Risk", IF(tbl_Customers[[#This Row],[Churn_Risk_Score]]&gt;=5,"Medium Risk","Low Risk"))</f>
        <v>Medium Risk</v>
      </c>
    </row>
    <row r="660" spans="1:33" x14ac:dyDescent="0.35">
      <c r="A660">
        <v>659</v>
      </c>
      <c r="B660" t="s">
        <v>68</v>
      </c>
      <c r="C660">
        <v>90</v>
      </c>
      <c r="D660" t="s">
        <v>21</v>
      </c>
      <c r="E660" t="s">
        <v>22</v>
      </c>
      <c r="F660" t="s">
        <v>22</v>
      </c>
      <c r="G660">
        <v>0</v>
      </c>
      <c r="H660">
        <v>214.9</v>
      </c>
      <c r="I660">
        <v>97</v>
      </c>
      <c r="J660">
        <v>36.53</v>
      </c>
      <c r="K660">
        <v>117.8</v>
      </c>
      <c r="L660">
        <v>117</v>
      </c>
      <c r="M660">
        <v>10.01</v>
      </c>
      <c r="N660">
        <v>133.69999999999999</v>
      </c>
      <c r="O660">
        <v>78</v>
      </c>
      <c r="P660">
        <v>6.02</v>
      </c>
      <c r="Q660">
        <v>11.8</v>
      </c>
      <c r="R660">
        <v>2</v>
      </c>
      <c r="S660">
        <v>3.19</v>
      </c>
      <c r="T660">
        <v>2</v>
      </c>
      <c r="U660" t="s">
        <v>22</v>
      </c>
      <c r="V660">
        <f>IF(tbl_Customers[[#This Row],[churn]] = "yes", 1, 0)</f>
        <v>0</v>
      </c>
      <c r="W660" t="str">
        <f>IF(tbl_Customers[[#This Row],[number_customer_service_calls]] &lt;= 1, "0-1 Calls", IF(tbl_Customers[[#This Row],[number_customer_service_calls]] &lt;= 3, "2-3 Calls", IF(tbl_Customers[[#This Row],[number_customer_service_calls]] &lt;=5, "4-5 Calls", "6+ Calls")))</f>
        <v>2-3 Calls</v>
      </c>
      <c r="X660" t="str">
        <f>IF(tbl_Customers[[#This Row],[account_length]] &lt;= 50, "0-50", IF(tbl_Customers[[#This Row],[account_length]] &lt;=100, "51-100", IF(tbl_Customers[[#This Row],[account_length]] &lt;= 150, "101-150", "151+")))</f>
        <v>51-100</v>
      </c>
      <c r="Y660" t="str">
        <f>IF(tbl_Customers[[#This Row],[total_intl_charge]] &lt;= 3, "Low Charges", "High Charges")</f>
        <v>High Charges</v>
      </c>
      <c r="Z660" t="str">
        <f>IF(tbl_Customers[[#This Row],[total_eve_calls]]&lt;=80,"Low Calls",
IF(tbl_Customers[[#This Row],[total_eve_calls]]&lt;=120,"Medium Calls","High Calls"))</f>
        <v>Medium Calls</v>
      </c>
      <c r="AA660" t="str">
        <f>IF(tbl_Customers[[#This Row],[total_eve_charge]]&lt;=15,"Low Charges",
IF(tbl_Customers[[#This Row],[total_eve_charge]]&lt;=20,"Medium Charges","High Charges"))</f>
        <v>Low Charges</v>
      </c>
      <c r="AB6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60" t="str">
        <f>IF(tbl_Customers[[#This Row],[number_vmail_messages]] = 0, "No Usage", IF(tbl_Customers[[#This Row],[number_vmail_messages]] &lt;= 20, "Low Usage", IF(tbl_Customers[[#This Row],[number_vmail_messages]] &lt;= 40, "Medium Usgae", "High Usage")))</f>
        <v>No Usage</v>
      </c>
      <c r="AD660" t="str">
        <f>IF(tbl_Customers[[#This Row],[total_day_minutes]]&lt;=150,"Low Usage", IF(tbl_Customers[[#This Row],[total_day_minutes]]&lt;=200,"Medium Usage", IF(tbl_Customers[[#This Row],[total_day_minutes]]&lt;=250,"High Usage","Very High Usage")))</f>
        <v>High Usage</v>
      </c>
      <c r="AE660" t="str">
        <f>IF(tbl_Customers[[#This Row],[total_intl_calls]]&lt;=5,"Low Calls", IF(tbl_Customers[[#This Row],[total_intl_calls]]&lt;=10, "Medium Calls", "High Calls"))</f>
        <v>Low Calls</v>
      </c>
      <c r="AF6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60" s="36" t="str">
        <f>IF(tbl_Customers[[#This Row],[Churn_Risk_Score]]&gt;=10,"High Risk", IF(tbl_Customers[[#This Row],[Churn_Risk_Score]]&gt;=5,"Medium Risk","Low Risk"))</f>
        <v>Low Risk</v>
      </c>
    </row>
    <row r="661" spans="1:33" x14ac:dyDescent="0.35">
      <c r="A661">
        <v>660</v>
      </c>
      <c r="B661" t="s">
        <v>66</v>
      </c>
      <c r="C661">
        <v>137</v>
      </c>
      <c r="D661" t="s">
        <v>28</v>
      </c>
      <c r="E661" t="s">
        <v>22</v>
      </c>
      <c r="F661" t="s">
        <v>22</v>
      </c>
      <c r="G661">
        <v>0</v>
      </c>
      <c r="H661">
        <v>110.5</v>
      </c>
      <c r="I661">
        <v>79</v>
      </c>
      <c r="J661">
        <v>18.79</v>
      </c>
      <c r="K661">
        <v>223.2</v>
      </c>
      <c r="L661">
        <v>111</v>
      </c>
      <c r="M661">
        <v>18.97</v>
      </c>
      <c r="N661">
        <v>169.5</v>
      </c>
      <c r="O661">
        <v>64</v>
      </c>
      <c r="P661">
        <v>7.63</v>
      </c>
      <c r="Q661">
        <v>10.5</v>
      </c>
      <c r="R661">
        <v>3</v>
      </c>
      <c r="S661">
        <v>2.84</v>
      </c>
      <c r="T661">
        <v>3</v>
      </c>
      <c r="U661" t="s">
        <v>22</v>
      </c>
      <c r="V661">
        <f>IF(tbl_Customers[[#This Row],[churn]] = "yes", 1, 0)</f>
        <v>0</v>
      </c>
      <c r="W661" t="str">
        <f>IF(tbl_Customers[[#This Row],[number_customer_service_calls]] &lt;= 1, "0-1 Calls", IF(tbl_Customers[[#This Row],[number_customer_service_calls]] &lt;= 3, "2-3 Calls", IF(tbl_Customers[[#This Row],[number_customer_service_calls]] &lt;=5, "4-5 Calls", "6+ Calls")))</f>
        <v>2-3 Calls</v>
      </c>
      <c r="X661" t="str">
        <f>IF(tbl_Customers[[#This Row],[account_length]] &lt;= 50, "0-50", IF(tbl_Customers[[#This Row],[account_length]] &lt;=100, "51-100", IF(tbl_Customers[[#This Row],[account_length]] &lt;= 150, "101-150", "151+")))</f>
        <v>101-150</v>
      </c>
      <c r="Y661" t="str">
        <f>IF(tbl_Customers[[#This Row],[total_intl_charge]] &lt;= 3, "Low Charges", "High Charges")</f>
        <v>Low Charges</v>
      </c>
      <c r="Z661" t="str">
        <f>IF(tbl_Customers[[#This Row],[total_eve_calls]]&lt;=80,"Low Calls",
IF(tbl_Customers[[#This Row],[total_eve_calls]]&lt;=120,"Medium Calls","High Calls"))</f>
        <v>Medium Calls</v>
      </c>
      <c r="AA661" t="str">
        <f>IF(tbl_Customers[[#This Row],[total_eve_charge]]&lt;=15,"Low Charges",
IF(tbl_Customers[[#This Row],[total_eve_charge]]&lt;=20,"Medium Charges","High Charges"))</f>
        <v>Medium Charges</v>
      </c>
      <c r="AB6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61" t="str">
        <f>IF(tbl_Customers[[#This Row],[number_vmail_messages]] = 0, "No Usage", IF(tbl_Customers[[#This Row],[number_vmail_messages]] &lt;= 20, "Low Usage", IF(tbl_Customers[[#This Row],[number_vmail_messages]] &lt;= 40, "Medium Usgae", "High Usage")))</f>
        <v>No Usage</v>
      </c>
      <c r="AD661" t="str">
        <f>IF(tbl_Customers[[#This Row],[total_day_minutes]]&lt;=150,"Low Usage", IF(tbl_Customers[[#This Row],[total_day_minutes]]&lt;=200,"Medium Usage", IF(tbl_Customers[[#This Row],[total_day_minutes]]&lt;=250,"High Usage","Very High Usage")))</f>
        <v>Low Usage</v>
      </c>
      <c r="AE661" t="str">
        <f>IF(tbl_Customers[[#This Row],[total_intl_calls]]&lt;=5,"Low Calls", IF(tbl_Customers[[#This Row],[total_intl_calls]]&lt;=10, "Medium Calls", "High Calls"))</f>
        <v>Low Calls</v>
      </c>
      <c r="AF6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61" s="36" t="str">
        <f>IF(tbl_Customers[[#This Row],[Churn_Risk_Score]]&gt;=10,"High Risk", IF(tbl_Customers[[#This Row],[Churn_Risk_Score]]&gt;=5,"Medium Risk","Low Risk"))</f>
        <v>Low Risk</v>
      </c>
    </row>
    <row r="662" spans="1:33" x14ac:dyDescent="0.35">
      <c r="A662">
        <v>661</v>
      </c>
      <c r="B662" t="s">
        <v>42</v>
      </c>
      <c r="C662">
        <v>92</v>
      </c>
      <c r="D662" t="s">
        <v>21</v>
      </c>
      <c r="E662" t="s">
        <v>23</v>
      </c>
      <c r="F662" t="s">
        <v>23</v>
      </c>
      <c r="G662">
        <v>45</v>
      </c>
      <c r="H662">
        <v>281.10000000000002</v>
      </c>
      <c r="I662">
        <v>88</v>
      </c>
      <c r="J662">
        <v>47.79</v>
      </c>
      <c r="K662">
        <v>198</v>
      </c>
      <c r="L662">
        <v>103</v>
      </c>
      <c r="M662">
        <v>16.829999999999998</v>
      </c>
      <c r="N662">
        <v>94.3</v>
      </c>
      <c r="O662">
        <v>76</v>
      </c>
      <c r="P662">
        <v>4.24</v>
      </c>
      <c r="Q662">
        <v>7.5</v>
      </c>
      <c r="R662">
        <v>3</v>
      </c>
      <c r="S662">
        <v>2.0299999999999998</v>
      </c>
      <c r="T662">
        <v>0</v>
      </c>
      <c r="U662" t="s">
        <v>22</v>
      </c>
      <c r="V662">
        <f>IF(tbl_Customers[[#This Row],[churn]] = "yes", 1, 0)</f>
        <v>0</v>
      </c>
      <c r="W662" t="str">
        <f>IF(tbl_Customers[[#This Row],[number_customer_service_calls]] &lt;= 1, "0-1 Calls", IF(tbl_Customers[[#This Row],[number_customer_service_calls]] &lt;= 3, "2-3 Calls", IF(tbl_Customers[[#This Row],[number_customer_service_calls]] &lt;=5, "4-5 Calls", "6+ Calls")))</f>
        <v>0-1 Calls</v>
      </c>
      <c r="X662" t="str">
        <f>IF(tbl_Customers[[#This Row],[account_length]] &lt;= 50, "0-50", IF(tbl_Customers[[#This Row],[account_length]] &lt;=100, "51-100", IF(tbl_Customers[[#This Row],[account_length]] &lt;= 150, "101-150", "151+")))</f>
        <v>51-100</v>
      </c>
      <c r="Y662" t="str">
        <f>IF(tbl_Customers[[#This Row],[total_intl_charge]] &lt;= 3, "Low Charges", "High Charges")</f>
        <v>Low Charges</v>
      </c>
      <c r="Z662" t="str">
        <f>IF(tbl_Customers[[#This Row],[total_eve_calls]]&lt;=80,"Low Calls",
IF(tbl_Customers[[#This Row],[total_eve_calls]]&lt;=120,"Medium Calls","High Calls"))</f>
        <v>Medium Calls</v>
      </c>
      <c r="AA662" t="str">
        <f>IF(tbl_Customers[[#This Row],[total_eve_charge]]&lt;=15,"Low Charges",
IF(tbl_Customers[[#This Row],[total_eve_charge]]&lt;=20,"Medium Charges","High Charges"))</f>
        <v>Medium Charges</v>
      </c>
      <c r="AB6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62" t="str">
        <f>IF(tbl_Customers[[#This Row],[number_vmail_messages]] = 0, "No Usage", IF(tbl_Customers[[#This Row],[number_vmail_messages]] &lt;= 20, "Low Usage", IF(tbl_Customers[[#This Row],[number_vmail_messages]] &lt;= 40, "Medium Usgae", "High Usage")))</f>
        <v>High Usage</v>
      </c>
      <c r="AD662" t="str">
        <f>IF(tbl_Customers[[#This Row],[total_day_minutes]]&lt;=150,"Low Usage", IF(tbl_Customers[[#This Row],[total_day_minutes]]&lt;=200,"Medium Usage", IF(tbl_Customers[[#This Row],[total_day_minutes]]&lt;=250,"High Usage","Very High Usage")))</f>
        <v>Very High Usage</v>
      </c>
      <c r="AE662" t="str">
        <f>IF(tbl_Customers[[#This Row],[total_intl_calls]]&lt;=5,"Low Calls", IF(tbl_Customers[[#This Row],[total_intl_calls]]&lt;=10, "Medium Calls", "High Calls"))</f>
        <v>Low Calls</v>
      </c>
      <c r="AF6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62" s="36" t="str">
        <f>IF(tbl_Customers[[#This Row],[Churn_Risk_Score]]&gt;=10,"High Risk", IF(tbl_Customers[[#This Row],[Churn_Risk_Score]]&gt;=5,"Medium Risk","Low Risk"))</f>
        <v>Medium Risk</v>
      </c>
    </row>
    <row r="663" spans="1:33" x14ac:dyDescent="0.35">
      <c r="A663">
        <v>662</v>
      </c>
      <c r="B663" t="s">
        <v>64</v>
      </c>
      <c r="C663">
        <v>38</v>
      </c>
      <c r="D663" t="s">
        <v>21</v>
      </c>
      <c r="E663" t="s">
        <v>22</v>
      </c>
      <c r="F663" t="s">
        <v>22</v>
      </c>
      <c r="G663">
        <v>0</v>
      </c>
      <c r="H663">
        <v>137.80000000000001</v>
      </c>
      <c r="I663">
        <v>86</v>
      </c>
      <c r="J663">
        <v>23.43</v>
      </c>
      <c r="K663">
        <v>286.3</v>
      </c>
      <c r="L663">
        <v>76</v>
      </c>
      <c r="M663">
        <v>24.34</v>
      </c>
      <c r="N663">
        <v>167</v>
      </c>
      <c r="O663">
        <v>77</v>
      </c>
      <c r="P663">
        <v>7.52</v>
      </c>
      <c r="Q663">
        <v>14.1</v>
      </c>
      <c r="R663">
        <v>3</v>
      </c>
      <c r="S663">
        <v>3.81</v>
      </c>
      <c r="T663">
        <v>2</v>
      </c>
      <c r="U663" t="s">
        <v>22</v>
      </c>
      <c r="V663">
        <f>IF(tbl_Customers[[#This Row],[churn]] = "yes", 1, 0)</f>
        <v>0</v>
      </c>
      <c r="W663" t="str">
        <f>IF(tbl_Customers[[#This Row],[number_customer_service_calls]] &lt;= 1, "0-1 Calls", IF(tbl_Customers[[#This Row],[number_customer_service_calls]] &lt;= 3, "2-3 Calls", IF(tbl_Customers[[#This Row],[number_customer_service_calls]] &lt;=5, "4-5 Calls", "6+ Calls")))</f>
        <v>2-3 Calls</v>
      </c>
      <c r="X663" t="str">
        <f>IF(tbl_Customers[[#This Row],[account_length]] &lt;= 50, "0-50", IF(tbl_Customers[[#This Row],[account_length]] &lt;=100, "51-100", IF(tbl_Customers[[#This Row],[account_length]] &lt;= 150, "101-150", "151+")))</f>
        <v>0-50</v>
      </c>
      <c r="Y663" t="str">
        <f>IF(tbl_Customers[[#This Row],[total_intl_charge]] &lt;= 3, "Low Charges", "High Charges")</f>
        <v>High Charges</v>
      </c>
      <c r="Z663" t="str">
        <f>IF(tbl_Customers[[#This Row],[total_eve_calls]]&lt;=80,"Low Calls",
IF(tbl_Customers[[#This Row],[total_eve_calls]]&lt;=120,"Medium Calls","High Calls"))</f>
        <v>Low Calls</v>
      </c>
      <c r="AA663" t="str">
        <f>IF(tbl_Customers[[#This Row],[total_eve_charge]]&lt;=15,"Low Charges",
IF(tbl_Customers[[#This Row],[total_eve_charge]]&lt;=20,"Medium Charges","High Charges"))</f>
        <v>High Charges</v>
      </c>
      <c r="AB6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63" t="str">
        <f>IF(tbl_Customers[[#This Row],[number_vmail_messages]] = 0, "No Usage", IF(tbl_Customers[[#This Row],[number_vmail_messages]] &lt;= 20, "Low Usage", IF(tbl_Customers[[#This Row],[number_vmail_messages]] &lt;= 40, "Medium Usgae", "High Usage")))</f>
        <v>No Usage</v>
      </c>
      <c r="AD663" t="str">
        <f>IF(tbl_Customers[[#This Row],[total_day_minutes]]&lt;=150,"Low Usage", IF(tbl_Customers[[#This Row],[total_day_minutes]]&lt;=200,"Medium Usage", IF(tbl_Customers[[#This Row],[total_day_minutes]]&lt;=250,"High Usage","Very High Usage")))</f>
        <v>Low Usage</v>
      </c>
      <c r="AE663" t="str">
        <f>IF(tbl_Customers[[#This Row],[total_intl_calls]]&lt;=5,"Low Calls", IF(tbl_Customers[[#This Row],[total_intl_calls]]&lt;=10, "Medium Calls", "High Calls"))</f>
        <v>Low Calls</v>
      </c>
      <c r="AF6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63" s="36" t="str">
        <f>IF(tbl_Customers[[#This Row],[Churn_Risk_Score]]&gt;=10,"High Risk", IF(tbl_Customers[[#This Row],[Churn_Risk_Score]]&gt;=5,"Medium Risk","Low Risk"))</f>
        <v>Low Risk</v>
      </c>
    </row>
    <row r="664" spans="1:33" x14ac:dyDescent="0.35">
      <c r="A664">
        <v>663</v>
      </c>
      <c r="B664" t="s">
        <v>62</v>
      </c>
      <c r="C664">
        <v>69</v>
      </c>
      <c r="D664" t="s">
        <v>28</v>
      </c>
      <c r="E664" t="s">
        <v>23</v>
      </c>
      <c r="F664" t="s">
        <v>23</v>
      </c>
      <c r="G664">
        <v>33</v>
      </c>
      <c r="H664">
        <v>271.5</v>
      </c>
      <c r="I664">
        <v>98</v>
      </c>
      <c r="J664">
        <v>46.16</v>
      </c>
      <c r="K664">
        <v>253.4</v>
      </c>
      <c r="L664">
        <v>102</v>
      </c>
      <c r="M664">
        <v>21.54</v>
      </c>
      <c r="N664">
        <v>165.4</v>
      </c>
      <c r="O664">
        <v>85</v>
      </c>
      <c r="P664">
        <v>7.44</v>
      </c>
      <c r="Q664">
        <v>8.1999999999999993</v>
      </c>
      <c r="R664">
        <v>2</v>
      </c>
      <c r="S664">
        <v>2.21</v>
      </c>
      <c r="T664">
        <v>1</v>
      </c>
      <c r="U664" t="s">
        <v>23</v>
      </c>
      <c r="V664">
        <f>IF(tbl_Customers[[#This Row],[churn]] = "yes", 1, 0)</f>
        <v>1</v>
      </c>
      <c r="W664" t="str">
        <f>IF(tbl_Customers[[#This Row],[number_customer_service_calls]] &lt;= 1, "0-1 Calls", IF(tbl_Customers[[#This Row],[number_customer_service_calls]] &lt;= 3, "2-3 Calls", IF(tbl_Customers[[#This Row],[number_customer_service_calls]] &lt;=5, "4-5 Calls", "6+ Calls")))</f>
        <v>0-1 Calls</v>
      </c>
      <c r="X664" t="str">
        <f>IF(tbl_Customers[[#This Row],[account_length]] &lt;= 50, "0-50", IF(tbl_Customers[[#This Row],[account_length]] &lt;=100, "51-100", IF(tbl_Customers[[#This Row],[account_length]] &lt;= 150, "101-150", "151+")))</f>
        <v>51-100</v>
      </c>
      <c r="Y664" t="str">
        <f>IF(tbl_Customers[[#This Row],[total_intl_charge]] &lt;= 3, "Low Charges", "High Charges")</f>
        <v>Low Charges</v>
      </c>
      <c r="Z664" t="str">
        <f>IF(tbl_Customers[[#This Row],[total_eve_calls]]&lt;=80,"Low Calls",
IF(tbl_Customers[[#This Row],[total_eve_calls]]&lt;=120,"Medium Calls","High Calls"))</f>
        <v>Medium Calls</v>
      </c>
      <c r="AA664" t="str">
        <f>IF(tbl_Customers[[#This Row],[total_eve_charge]]&lt;=15,"Low Charges",
IF(tbl_Customers[[#This Row],[total_eve_charge]]&lt;=20,"Medium Charges","High Charges"))</f>
        <v>High Charges</v>
      </c>
      <c r="AB6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64" t="str">
        <f>IF(tbl_Customers[[#This Row],[number_vmail_messages]] = 0, "No Usage", IF(tbl_Customers[[#This Row],[number_vmail_messages]] &lt;= 20, "Low Usage", IF(tbl_Customers[[#This Row],[number_vmail_messages]] &lt;= 40, "Medium Usgae", "High Usage")))</f>
        <v>Medium Usgae</v>
      </c>
      <c r="AD664" t="str">
        <f>IF(tbl_Customers[[#This Row],[total_day_minutes]]&lt;=150,"Low Usage", IF(tbl_Customers[[#This Row],[total_day_minutes]]&lt;=200,"Medium Usage", IF(tbl_Customers[[#This Row],[total_day_minutes]]&lt;=250,"High Usage","Very High Usage")))</f>
        <v>Very High Usage</v>
      </c>
      <c r="AE664" t="str">
        <f>IF(tbl_Customers[[#This Row],[total_intl_calls]]&lt;=5,"Low Calls", IF(tbl_Customers[[#This Row],[total_intl_calls]]&lt;=10, "Medium Calls", "High Calls"))</f>
        <v>Low Calls</v>
      </c>
      <c r="AF6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64" s="36" t="str">
        <f>IF(tbl_Customers[[#This Row],[Churn_Risk_Score]]&gt;=10,"High Risk", IF(tbl_Customers[[#This Row],[Churn_Risk_Score]]&gt;=5,"Medium Risk","Low Risk"))</f>
        <v>Medium Risk</v>
      </c>
    </row>
    <row r="665" spans="1:33" x14ac:dyDescent="0.35">
      <c r="A665">
        <v>664</v>
      </c>
      <c r="B665" t="s">
        <v>45</v>
      </c>
      <c r="C665">
        <v>73</v>
      </c>
      <c r="D665" t="s">
        <v>25</v>
      </c>
      <c r="E665" t="s">
        <v>22</v>
      </c>
      <c r="F665" t="s">
        <v>22</v>
      </c>
      <c r="G665">
        <v>0</v>
      </c>
      <c r="H665">
        <v>187.3</v>
      </c>
      <c r="I665">
        <v>118</v>
      </c>
      <c r="J665">
        <v>31.84</v>
      </c>
      <c r="K665">
        <v>239.7</v>
      </c>
      <c r="L665">
        <v>90</v>
      </c>
      <c r="M665">
        <v>20.37</v>
      </c>
      <c r="N665">
        <v>167.5</v>
      </c>
      <c r="O665">
        <v>108</v>
      </c>
      <c r="P665">
        <v>7.54</v>
      </c>
      <c r="Q665">
        <v>15.1</v>
      </c>
      <c r="R665">
        <v>2</v>
      </c>
      <c r="S665">
        <v>4.08</v>
      </c>
      <c r="T665">
        <v>1</v>
      </c>
      <c r="U665" t="s">
        <v>22</v>
      </c>
      <c r="V665">
        <f>IF(tbl_Customers[[#This Row],[churn]] = "yes", 1, 0)</f>
        <v>0</v>
      </c>
      <c r="W665" t="str">
        <f>IF(tbl_Customers[[#This Row],[number_customer_service_calls]] &lt;= 1, "0-1 Calls", IF(tbl_Customers[[#This Row],[number_customer_service_calls]] &lt;= 3, "2-3 Calls", IF(tbl_Customers[[#This Row],[number_customer_service_calls]] &lt;=5, "4-5 Calls", "6+ Calls")))</f>
        <v>0-1 Calls</v>
      </c>
      <c r="X665" t="str">
        <f>IF(tbl_Customers[[#This Row],[account_length]] &lt;= 50, "0-50", IF(tbl_Customers[[#This Row],[account_length]] &lt;=100, "51-100", IF(tbl_Customers[[#This Row],[account_length]] &lt;= 150, "101-150", "151+")))</f>
        <v>51-100</v>
      </c>
      <c r="Y665" t="str">
        <f>IF(tbl_Customers[[#This Row],[total_intl_charge]] &lt;= 3, "Low Charges", "High Charges")</f>
        <v>High Charges</v>
      </c>
      <c r="Z665" t="str">
        <f>IF(tbl_Customers[[#This Row],[total_eve_calls]]&lt;=80,"Low Calls",
IF(tbl_Customers[[#This Row],[total_eve_calls]]&lt;=120,"Medium Calls","High Calls"))</f>
        <v>Medium Calls</v>
      </c>
      <c r="AA665" t="str">
        <f>IF(tbl_Customers[[#This Row],[total_eve_charge]]&lt;=15,"Low Charges",
IF(tbl_Customers[[#This Row],[total_eve_charge]]&lt;=20,"Medium Charges","High Charges"))</f>
        <v>High Charges</v>
      </c>
      <c r="AB6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65" t="str">
        <f>IF(tbl_Customers[[#This Row],[number_vmail_messages]] = 0, "No Usage", IF(tbl_Customers[[#This Row],[number_vmail_messages]] &lt;= 20, "Low Usage", IF(tbl_Customers[[#This Row],[number_vmail_messages]] &lt;= 40, "Medium Usgae", "High Usage")))</f>
        <v>No Usage</v>
      </c>
      <c r="AD665" t="str">
        <f>IF(tbl_Customers[[#This Row],[total_day_minutes]]&lt;=150,"Low Usage", IF(tbl_Customers[[#This Row],[total_day_minutes]]&lt;=200,"Medium Usage", IF(tbl_Customers[[#This Row],[total_day_minutes]]&lt;=250,"High Usage","Very High Usage")))</f>
        <v>Medium Usage</v>
      </c>
      <c r="AE665" t="str">
        <f>IF(tbl_Customers[[#This Row],[total_intl_calls]]&lt;=5,"Low Calls", IF(tbl_Customers[[#This Row],[total_intl_calls]]&lt;=10, "Medium Calls", "High Calls"))</f>
        <v>Low Calls</v>
      </c>
      <c r="AF6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65" s="36" t="str">
        <f>IF(tbl_Customers[[#This Row],[Churn_Risk_Score]]&gt;=10,"High Risk", IF(tbl_Customers[[#This Row],[Churn_Risk_Score]]&gt;=5,"Medium Risk","Low Risk"))</f>
        <v>Low Risk</v>
      </c>
    </row>
    <row r="666" spans="1:33" x14ac:dyDescent="0.35">
      <c r="A666">
        <v>665</v>
      </c>
      <c r="B666" t="s">
        <v>54</v>
      </c>
      <c r="C666">
        <v>92</v>
      </c>
      <c r="D666" t="s">
        <v>21</v>
      </c>
      <c r="E666" t="s">
        <v>22</v>
      </c>
      <c r="F666" t="s">
        <v>22</v>
      </c>
      <c r="G666">
        <v>0</v>
      </c>
      <c r="H666">
        <v>197</v>
      </c>
      <c r="I666">
        <v>84</v>
      </c>
      <c r="J666">
        <v>33.49</v>
      </c>
      <c r="K666">
        <v>269.3</v>
      </c>
      <c r="L666">
        <v>105</v>
      </c>
      <c r="M666">
        <v>22.89</v>
      </c>
      <c r="N666">
        <v>158.9</v>
      </c>
      <c r="O666">
        <v>105</v>
      </c>
      <c r="P666">
        <v>7.15</v>
      </c>
      <c r="Q666">
        <v>10.8</v>
      </c>
      <c r="R666">
        <v>4</v>
      </c>
      <c r="S666">
        <v>2.92</v>
      </c>
      <c r="T666">
        <v>1</v>
      </c>
      <c r="U666" t="s">
        <v>22</v>
      </c>
      <c r="V666">
        <f>IF(tbl_Customers[[#This Row],[churn]] = "yes", 1, 0)</f>
        <v>0</v>
      </c>
      <c r="W666" t="str">
        <f>IF(tbl_Customers[[#This Row],[number_customer_service_calls]] &lt;= 1, "0-1 Calls", IF(tbl_Customers[[#This Row],[number_customer_service_calls]] &lt;= 3, "2-3 Calls", IF(tbl_Customers[[#This Row],[number_customer_service_calls]] &lt;=5, "4-5 Calls", "6+ Calls")))</f>
        <v>0-1 Calls</v>
      </c>
      <c r="X666" t="str">
        <f>IF(tbl_Customers[[#This Row],[account_length]] &lt;= 50, "0-50", IF(tbl_Customers[[#This Row],[account_length]] &lt;=100, "51-100", IF(tbl_Customers[[#This Row],[account_length]] &lt;= 150, "101-150", "151+")))</f>
        <v>51-100</v>
      </c>
      <c r="Y666" t="str">
        <f>IF(tbl_Customers[[#This Row],[total_intl_charge]] &lt;= 3, "Low Charges", "High Charges")</f>
        <v>Low Charges</v>
      </c>
      <c r="Z666" t="str">
        <f>IF(tbl_Customers[[#This Row],[total_eve_calls]]&lt;=80,"Low Calls",
IF(tbl_Customers[[#This Row],[total_eve_calls]]&lt;=120,"Medium Calls","High Calls"))</f>
        <v>Medium Calls</v>
      </c>
      <c r="AA666" t="str">
        <f>IF(tbl_Customers[[#This Row],[total_eve_charge]]&lt;=15,"Low Charges",
IF(tbl_Customers[[#This Row],[total_eve_charge]]&lt;=20,"Medium Charges","High Charges"))</f>
        <v>High Charges</v>
      </c>
      <c r="AB6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66" t="str">
        <f>IF(tbl_Customers[[#This Row],[number_vmail_messages]] = 0, "No Usage", IF(tbl_Customers[[#This Row],[number_vmail_messages]] &lt;= 20, "Low Usage", IF(tbl_Customers[[#This Row],[number_vmail_messages]] &lt;= 40, "Medium Usgae", "High Usage")))</f>
        <v>No Usage</v>
      </c>
      <c r="AD666" t="str">
        <f>IF(tbl_Customers[[#This Row],[total_day_minutes]]&lt;=150,"Low Usage", IF(tbl_Customers[[#This Row],[total_day_minutes]]&lt;=200,"Medium Usage", IF(tbl_Customers[[#This Row],[total_day_minutes]]&lt;=250,"High Usage","Very High Usage")))</f>
        <v>Medium Usage</v>
      </c>
      <c r="AE666" t="str">
        <f>IF(tbl_Customers[[#This Row],[total_intl_calls]]&lt;=5,"Low Calls", IF(tbl_Customers[[#This Row],[total_intl_calls]]&lt;=10, "Medium Calls", "High Calls"))</f>
        <v>Low Calls</v>
      </c>
      <c r="AF6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66" s="36" t="str">
        <f>IF(tbl_Customers[[#This Row],[Churn_Risk_Score]]&gt;=10,"High Risk", IF(tbl_Customers[[#This Row],[Churn_Risk_Score]]&gt;=5,"Medium Risk","Low Risk"))</f>
        <v>Low Risk</v>
      </c>
    </row>
    <row r="667" spans="1:33" x14ac:dyDescent="0.35">
      <c r="A667">
        <v>666</v>
      </c>
      <c r="B667" t="s">
        <v>42</v>
      </c>
      <c r="C667">
        <v>113</v>
      </c>
      <c r="D667" t="s">
        <v>21</v>
      </c>
      <c r="E667" t="s">
        <v>22</v>
      </c>
      <c r="F667" t="s">
        <v>23</v>
      </c>
      <c r="G667">
        <v>32</v>
      </c>
      <c r="H667">
        <v>180.4</v>
      </c>
      <c r="I667">
        <v>89</v>
      </c>
      <c r="J667">
        <v>30.67</v>
      </c>
      <c r="K667">
        <v>129.4</v>
      </c>
      <c r="L667">
        <v>124</v>
      </c>
      <c r="M667">
        <v>11</v>
      </c>
      <c r="N667">
        <v>166.9</v>
      </c>
      <c r="O667">
        <v>124</v>
      </c>
      <c r="P667">
        <v>7.51</v>
      </c>
      <c r="Q667">
        <v>8.4</v>
      </c>
      <c r="R667">
        <v>2</v>
      </c>
      <c r="S667">
        <v>2.27</v>
      </c>
      <c r="T667">
        <v>1</v>
      </c>
      <c r="U667" t="s">
        <v>22</v>
      </c>
      <c r="V667">
        <f>IF(tbl_Customers[[#This Row],[churn]] = "yes", 1, 0)</f>
        <v>0</v>
      </c>
      <c r="W667" t="str">
        <f>IF(tbl_Customers[[#This Row],[number_customer_service_calls]] &lt;= 1, "0-1 Calls", IF(tbl_Customers[[#This Row],[number_customer_service_calls]] &lt;= 3, "2-3 Calls", IF(tbl_Customers[[#This Row],[number_customer_service_calls]] &lt;=5, "4-5 Calls", "6+ Calls")))</f>
        <v>0-1 Calls</v>
      </c>
      <c r="X667" t="str">
        <f>IF(tbl_Customers[[#This Row],[account_length]] &lt;= 50, "0-50", IF(tbl_Customers[[#This Row],[account_length]] &lt;=100, "51-100", IF(tbl_Customers[[#This Row],[account_length]] &lt;= 150, "101-150", "151+")))</f>
        <v>101-150</v>
      </c>
      <c r="Y667" t="str">
        <f>IF(tbl_Customers[[#This Row],[total_intl_charge]] &lt;= 3, "Low Charges", "High Charges")</f>
        <v>Low Charges</v>
      </c>
      <c r="Z667" t="str">
        <f>IF(tbl_Customers[[#This Row],[total_eve_calls]]&lt;=80,"Low Calls",
IF(tbl_Customers[[#This Row],[total_eve_calls]]&lt;=120,"Medium Calls","High Calls"))</f>
        <v>High Calls</v>
      </c>
      <c r="AA667" t="str">
        <f>IF(tbl_Customers[[#This Row],[total_eve_charge]]&lt;=15,"Low Charges",
IF(tbl_Customers[[#This Row],[total_eve_charge]]&lt;=20,"Medium Charges","High Charges"))</f>
        <v>Low Charges</v>
      </c>
      <c r="AB6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67" t="str">
        <f>IF(tbl_Customers[[#This Row],[number_vmail_messages]] = 0, "No Usage", IF(tbl_Customers[[#This Row],[number_vmail_messages]] &lt;= 20, "Low Usage", IF(tbl_Customers[[#This Row],[number_vmail_messages]] &lt;= 40, "Medium Usgae", "High Usage")))</f>
        <v>Medium Usgae</v>
      </c>
      <c r="AD667" t="str">
        <f>IF(tbl_Customers[[#This Row],[total_day_minutes]]&lt;=150,"Low Usage", IF(tbl_Customers[[#This Row],[total_day_minutes]]&lt;=200,"Medium Usage", IF(tbl_Customers[[#This Row],[total_day_minutes]]&lt;=250,"High Usage","Very High Usage")))</f>
        <v>Medium Usage</v>
      </c>
      <c r="AE667" t="str">
        <f>IF(tbl_Customers[[#This Row],[total_intl_calls]]&lt;=5,"Low Calls", IF(tbl_Customers[[#This Row],[total_intl_calls]]&lt;=10, "Medium Calls", "High Calls"))</f>
        <v>Low Calls</v>
      </c>
      <c r="AF6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67" s="36" t="str">
        <f>IF(tbl_Customers[[#This Row],[Churn_Risk_Score]]&gt;=10,"High Risk", IF(tbl_Customers[[#This Row],[Churn_Risk_Score]]&gt;=5,"Medium Risk","Low Risk"))</f>
        <v>Low Risk</v>
      </c>
    </row>
    <row r="668" spans="1:33" x14ac:dyDescent="0.35">
      <c r="A668">
        <v>667</v>
      </c>
      <c r="B668" t="s">
        <v>38</v>
      </c>
      <c r="C668">
        <v>68</v>
      </c>
      <c r="D668" t="s">
        <v>25</v>
      </c>
      <c r="E668" t="s">
        <v>23</v>
      </c>
      <c r="F668" t="s">
        <v>22</v>
      </c>
      <c r="G668">
        <v>0</v>
      </c>
      <c r="H668">
        <v>148.5</v>
      </c>
      <c r="I668">
        <v>126</v>
      </c>
      <c r="J668">
        <v>25.25</v>
      </c>
      <c r="K668">
        <v>219.4</v>
      </c>
      <c r="L668">
        <v>125</v>
      </c>
      <c r="M668">
        <v>18.649999999999999</v>
      </c>
      <c r="N668">
        <v>198.5</v>
      </c>
      <c r="O668">
        <v>121</v>
      </c>
      <c r="P668">
        <v>8.93</v>
      </c>
      <c r="Q668">
        <v>14.5</v>
      </c>
      <c r="R668">
        <v>7</v>
      </c>
      <c r="S668">
        <v>3.92</v>
      </c>
      <c r="T668">
        <v>1</v>
      </c>
      <c r="U668" t="s">
        <v>23</v>
      </c>
      <c r="V668">
        <f>IF(tbl_Customers[[#This Row],[churn]] = "yes", 1, 0)</f>
        <v>1</v>
      </c>
      <c r="W668" t="str">
        <f>IF(tbl_Customers[[#This Row],[number_customer_service_calls]] &lt;= 1, "0-1 Calls", IF(tbl_Customers[[#This Row],[number_customer_service_calls]] &lt;= 3, "2-3 Calls", IF(tbl_Customers[[#This Row],[number_customer_service_calls]] &lt;=5, "4-5 Calls", "6+ Calls")))</f>
        <v>0-1 Calls</v>
      </c>
      <c r="X668" t="str">
        <f>IF(tbl_Customers[[#This Row],[account_length]] &lt;= 50, "0-50", IF(tbl_Customers[[#This Row],[account_length]] &lt;=100, "51-100", IF(tbl_Customers[[#This Row],[account_length]] &lt;= 150, "101-150", "151+")))</f>
        <v>51-100</v>
      </c>
      <c r="Y668" t="str">
        <f>IF(tbl_Customers[[#This Row],[total_intl_charge]] &lt;= 3, "Low Charges", "High Charges")</f>
        <v>High Charges</v>
      </c>
      <c r="Z668" t="str">
        <f>IF(tbl_Customers[[#This Row],[total_eve_calls]]&lt;=80,"Low Calls",
IF(tbl_Customers[[#This Row],[total_eve_calls]]&lt;=120,"Medium Calls","High Calls"))</f>
        <v>High Calls</v>
      </c>
      <c r="AA668" t="str">
        <f>IF(tbl_Customers[[#This Row],[total_eve_charge]]&lt;=15,"Low Charges",
IF(tbl_Customers[[#This Row],[total_eve_charge]]&lt;=20,"Medium Charges","High Charges"))</f>
        <v>Medium Charges</v>
      </c>
      <c r="AB6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68" t="str">
        <f>IF(tbl_Customers[[#This Row],[number_vmail_messages]] = 0, "No Usage", IF(tbl_Customers[[#This Row],[number_vmail_messages]] &lt;= 20, "Low Usage", IF(tbl_Customers[[#This Row],[number_vmail_messages]] &lt;= 40, "Medium Usgae", "High Usage")))</f>
        <v>No Usage</v>
      </c>
      <c r="AD668" t="str">
        <f>IF(tbl_Customers[[#This Row],[total_day_minutes]]&lt;=150,"Low Usage", IF(tbl_Customers[[#This Row],[total_day_minutes]]&lt;=200,"Medium Usage", IF(tbl_Customers[[#This Row],[total_day_minutes]]&lt;=250,"High Usage","Very High Usage")))</f>
        <v>Low Usage</v>
      </c>
      <c r="AE668" t="str">
        <f>IF(tbl_Customers[[#This Row],[total_intl_calls]]&lt;=5,"Low Calls", IF(tbl_Customers[[#This Row],[total_intl_calls]]&lt;=10, "Medium Calls", "High Calls"))</f>
        <v>Medium Calls</v>
      </c>
      <c r="AF6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68" s="36" t="str">
        <f>IF(tbl_Customers[[#This Row],[Churn_Risk_Score]]&gt;=10,"High Risk", IF(tbl_Customers[[#This Row],[Churn_Risk_Score]]&gt;=5,"Medium Risk","Low Risk"))</f>
        <v>Medium Risk</v>
      </c>
    </row>
    <row r="669" spans="1:33" x14ac:dyDescent="0.35">
      <c r="A669">
        <v>668</v>
      </c>
      <c r="B669" t="s">
        <v>48</v>
      </c>
      <c r="C669">
        <v>135</v>
      </c>
      <c r="D669" t="s">
        <v>21</v>
      </c>
      <c r="E669" t="s">
        <v>22</v>
      </c>
      <c r="F669" t="s">
        <v>23</v>
      </c>
      <c r="G669">
        <v>22</v>
      </c>
      <c r="H669">
        <v>197.1</v>
      </c>
      <c r="I669">
        <v>113</v>
      </c>
      <c r="J669">
        <v>33.51</v>
      </c>
      <c r="K669">
        <v>259.39999999999998</v>
      </c>
      <c r="L669">
        <v>95</v>
      </c>
      <c r="M669">
        <v>22.05</v>
      </c>
      <c r="N669">
        <v>134.69999999999999</v>
      </c>
      <c r="O669">
        <v>135</v>
      </c>
      <c r="P669">
        <v>6.06</v>
      </c>
      <c r="Q669">
        <v>14.6</v>
      </c>
      <c r="R669">
        <v>5</v>
      </c>
      <c r="S669">
        <v>3.94</v>
      </c>
      <c r="T669">
        <v>2</v>
      </c>
      <c r="U669" t="s">
        <v>22</v>
      </c>
      <c r="V669">
        <f>IF(tbl_Customers[[#This Row],[churn]] = "yes", 1, 0)</f>
        <v>0</v>
      </c>
      <c r="W669" t="str">
        <f>IF(tbl_Customers[[#This Row],[number_customer_service_calls]] &lt;= 1, "0-1 Calls", IF(tbl_Customers[[#This Row],[number_customer_service_calls]] &lt;= 3, "2-3 Calls", IF(tbl_Customers[[#This Row],[number_customer_service_calls]] &lt;=5, "4-5 Calls", "6+ Calls")))</f>
        <v>2-3 Calls</v>
      </c>
      <c r="X669" t="str">
        <f>IF(tbl_Customers[[#This Row],[account_length]] &lt;= 50, "0-50", IF(tbl_Customers[[#This Row],[account_length]] &lt;=100, "51-100", IF(tbl_Customers[[#This Row],[account_length]] &lt;= 150, "101-150", "151+")))</f>
        <v>101-150</v>
      </c>
      <c r="Y669" t="str">
        <f>IF(tbl_Customers[[#This Row],[total_intl_charge]] &lt;= 3, "Low Charges", "High Charges")</f>
        <v>High Charges</v>
      </c>
      <c r="Z669" t="str">
        <f>IF(tbl_Customers[[#This Row],[total_eve_calls]]&lt;=80,"Low Calls",
IF(tbl_Customers[[#This Row],[total_eve_calls]]&lt;=120,"Medium Calls","High Calls"))</f>
        <v>Medium Calls</v>
      </c>
      <c r="AA669" t="str">
        <f>IF(tbl_Customers[[#This Row],[total_eve_charge]]&lt;=15,"Low Charges",
IF(tbl_Customers[[#This Row],[total_eve_charge]]&lt;=20,"Medium Charges","High Charges"))</f>
        <v>High Charges</v>
      </c>
      <c r="AB6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69" t="str">
        <f>IF(tbl_Customers[[#This Row],[number_vmail_messages]] = 0, "No Usage", IF(tbl_Customers[[#This Row],[number_vmail_messages]] &lt;= 20, "Low Usage", IF(tbl_Customers[[#This Row],[number_vmail_messages]] &lt;= 40, "Medium Usgae", "High Usage")))</f>
        <v>Medium Usgae</v>
      </c>
      <c r="AD669" t="str">
        <f>IF(tbl_Customers[[#This Row],[total_day_minutes]]&lt;=150,"Low Usage", IF(tbl_Customers[[#This Row],[total_day_minutes]]&lt;=200,"Medium Usage", IF(tbl_Customers[[#This Row],[total_day_minutes]]&lt;=250,"High Usage","Very High Usage")))</f>
        <v>Medium Usage</v>
      </c>
      <c r="AE669" t="str">
        <f>IF(tbl_Customers[[#This Row],[total_intl_calls]]&lt;=5,"Low Calls", IF(tbl_Customers[[#This Row],[total_intl_calls]]&lt;=10, "Medium Calls", "High Calls"))</f>
        <v>Low Calls</v>
      </c>
      <c r="AF6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69" s="36" t="str">
        <f>IF(tbl_Customers[[#This Row],[Churn_Risk_Score]]&gt;=10,"High Risk", IF(tbl_Customers[[#This Row],[Churn_Risk_Score]]&gt;=5,"Medium Risk","Low Risk"))</f>
        <v>Low Risk</v>
      </c>
    </row>
    <row r="670" spans="1:33" x14ac:dyDescent="0.35">
      <c r="A670">
        <v>669</v>
      </c>
      <c r="B670" t="s">
        <v>42</v>
      </c>
      <c r="C670">
        <v>100</v>
      </c>
      <c r="D670" t="s">
        <v>21</v>
      </c>
      <c r="E670" t="s">
        <v>22</v>
      </c>
      <c r="F670" t="s">
        <v>23</v>
      </c>
      <c r="G670">
        <v>26</v>
      </c>
      <c r="H670">
        <v>153.69999999999999</v>
      </c>
      <c r="I670">
        <v>115</v>
      </c>
      <c r="J670">
        <v>26.13</v>
      </c>
      <c r="K670">
        <v>137.80000000000001</v>
      </c>
      <c r="L670">
        <v>146</v>
      </c>
      <c r="M670">
        <v>11.71</v>
      </c>
      <c r="N670">
        <v>213.5</v>
      </c>
      <c r="O670">
        <v>104</v>
      </c>
      <c r="P670">
        <v>9.61</v>
      </c>
      <c r="Q670">
        <v>15.9</v>
      </c>
      <c r="R670">
        <v>5</v>
      </c>
      <c r="S670">
        <v>4.29</v>
      </c>
      <c r="T670">
        <v>1</v>
      </c>
      <c r="U670" t="s">
        <v>22</v>
      </c>
      <c r="V670">
        <f>IF(tbl_Customers[[#This Row],[churn]] = "yes", 1, 0)</f>
        <v>0</v>
      </c>
      <c r="W670" t="str">
        <f>IF(tbl_Customers[[#This Row],[number_customer_service_calls]] &lt;= 1, "0-1 Calls", IF(tbl_Customers[[#This Row],[number_customer_service_calls]] &lt;= 3, "2-3 Calls", IF(tbl_Customers[[#This Row],[number_customer_service_calls]] &lt;=5, "4-5 Calls", "6+ Calls")))</f>
        <v>0-1 Calls</v>
      </c>
      <c r="X670" t="str">
        <f>IF(tbl_Customers[[#This Row],[account_length]] &lt;= 50, "0-50", IF(tbl_Customers[[#This Row],[account_length]] &lt;=100, "51-100", IF(tbl_Customers[[#This Row],[account_length]] &lt;= 150, "101-150", "151+")))</f>
        <v>51-100</v>
      </c>
      <c r="Y670" t="str">
        <f>IF(tbl_Customers[[#This Row],[total_intl_charge]] &lt;= 3, "Low Charges", "High Charges")</f>
        <v>High Charges</v>
      </c>
      <c r="Z670" t="str">
        <f>IF(tbl_Customers[[#This Row],[total_eve_calls]]&lt;=80,"Low Calls",
IF(tbl_Customers[[#This Row],[total_eve_calls]]&lt;=120,"Medium Calls","High Calls"))</f>
        <v>High Calls</v>
      </c>
      <c r="AA670" t="str">
        <f>IF(tbl_Customers[[#This Row],[total_eve_charge]]&lt;=15,"Low Charges",
IF(tbl_Customers[[#This Row],[total_eve_charge]]&lt;=20,"Medium Charges","High Charges"))</f>
        <v>Low Charges</v>
      </c>
      <c r="AB6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70" t="str">
        <f>IF(tbl_Customers[[#This Row],[number_vmail_messages]] = 0, "No Usage", IF(tbl_Customers[[#This Row],[number_vmail_messages]] &lt;= 20, "Low Usage", IF(tbl_Customers[[#This Row],[number_vmail_messages]] &lt;= 40, "Medium Usgae", "High Usage")))</f>
        <v>Medium Usgae</v>
      </c>
      <c r="AD670" t="str">
        <f>IF(tbl_Customers[[#This Row],[total_day_minutes]]&lt;=150,"Low Usage", IF(tbl_Customers[[#This Row],[total_day_minutes]]&lt;=200,"Medium Usage", IF(tbl_Customers[[#This Row],[total_day_minutes]]&lt;=250,"High Usage","Very High Usage")))</f>
        <v>Medium Usage</v>
      </c>
      <c r="AE670" t="str">
        <f>IF(tbl_Customers[[#This Row],[total_intl_calls]]&lt;=5,"Low Calls", IF(tbl_Customers[[#This Row],[total_intl_calls]]&lt;=10, "Medium Calls", "High Calls"))</f>
        <v>Low Calls</v>
      </c>
      <c r="AF6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70" s="36" t="str">
        <f>IF(tbl_Customers[[#This Row],[Churn_Risk_Score]]&gt;=10,"High Risk", IF(tbl_Customers[[#This Row],[Churn_Risk_Score]]&gt;=5,"Medium Risk","Low Risk"))</f>
        <v>Low Risk</v>
      </c>
    </row>
    <row r="671" spans="1:33" x14ac:dyDescent="0.35">
      <c r="A671">
        <v>670</v>
      </c>
      <c r="B671" t="s">
        <v>60</v>
      </c>
      <c r="C671">
        <v>96</v>
      </c>
      <c r="D671" t="s">
        <v>21</v>
      </c>
      <c r="E671" t="s">
        <v>22</v>
      </c>
      <c r="F671" t="s">
        <v>23</v>
      </c>
      <c r="G671">
        <v>27</v>
      </c>
      <c r="H671">
        <v>261.3</v>
      </c>
      <c r="I671">
        <v>96</v>
      </c>
      <c r="J671">
        <v>44.42</v>
      </c>
      <c r="K671">
        <v>220.9</v>
      </c>
      <c r="L671">
        <v>101</v>
      </c>
      <c r="M671">
        <v>18.78</v>
      </c>
      <c r="N671">
        <v>179.4</v>
      </c>
      <c r="O671">
        <v>97</v>
      </c>
      <c r="P671">
        <v>8.07</v>
      </c>
      <c r="Q671">
        <v>11.3</v>
      </c>
      <c r="R671">
        <v>2</v>
      </c>
      <c r="S671">
        <v>3.05</v>
      </c>
      <c r="T671">
        <v>1</v>
      </c>
      <c r="U671" t="s">
        <v>22</v>
      </c>
      <c r="V671">
        <f>IF(tbl_Customers[[#This Row],[churn]] = "yes", 1, 0)</f>
        <v>0</v>
      </c>
      <c r="W671" t="str">
        <f>IF(tbl_Customers[[#This Row],[number_customer_service_calls]] &lt;= 1, "0-1 Calls", IF(tbl_Customers[[#This Row],[number_customer_service_calls]] &lt;= 3, "2-3 Calls", IF(tbl_Customers[[#This Row],[number_customer_service_calls]] &lt;=5, "4-5 Calls", "6+ Calls")))</f>
        <v>0-1 Calls</v>
      </c>
      <c r="X671" t="str">
        <f>IF(tbl_Customers[[#This Row],[account_length]] &lt;= 50, "0-50", IF(tbl_Customers[[#This Row],[account_length]] &lt;=100, "51-100", IF(tbl_Customers[[#This Row],[account_length]] &lt;= 150, "101-150", "151+")))</f>
        <v>51-100</v>
      </c>
      <c r="Y671" t="str">
        <f>IF(tbl_Customers[[#This Row],[total_intl_charge]] &lt;= 3, "Low Charges", "High Charges")</f>
        <v>High Charges</v>
      </c>
      <c r="Z671" t="str">
        <f>IF(tbl_Customers[[#This Row],[total_eve_calls]]&lt;=80,"Low Calls",
IF(tbl_Customers[[#This Row],[total_eve_calls]]&lt;=120,"Medium Calls","High Calls"))</f>
        <v>Medium Calls</v>
      </c>
      <c r="AA671" t="str">
        <f>IF(tbl_Customers[[#This Row],[total_eve_charge]]&lt;=15,"Low Charges",
IF(tbl_Customers[[#This Row],[total_eve_charge]]&lt;=20,"Medium Charges","High Charges"))</f>
        <v>Medium Charges</v>
      </c>
      <c r="AB6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1" t="str">
        <f>IF(tbl_Customers[[#This Row],[number_vmail_messages]] = 0, "No Usage", IF(tbl_Customers[[#This Row],[number_vmail_messages]] &lt;= 20, "Low Usage", IF(tbl_Customers[[#This Row],[number_vmail_messages]] &lt;= 40, "Medium Usgae", "High Usage")))</f>
        <v>Medium Usgae</v>
      </c>
      <c r="AD671" t="str">
        <f>IF(tbl_Customers[[#This Row],[total_day_minutes]]&lt;=150,"Low Usage", IF(tbl_Customers[[#This Row],[total_day_minutes]]&lt;=200,"Medium Usage", IF(tbl_Customers[[#This Row],[total_day_minutes]]&lt;=250,"High Usage","Very High Usage")))</f>
        <v>Very High Usage</v>
      </c>
      <c r="AE671" t="str">
        <f>IF(tbl_Customers[[#This Row],[total_intl_calls]]&lt;=5,"Low Calls", IF(tbl_Customers[[#This Row],[total_intl_calls]]&lt;=10, "Medium Calls", "High Calls"))</f>
        <v>Low Calls</v>
      </c>
      <c r="AF6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71" s="36" t="str">
        <f>IF(tbl_Customers[[#This Row],[Churn_Risk_Score]]&gt;=10,"High Risk", IF(tbl_Customers[[#This Row],[Churn_Risk_Score]]&gt;=5,"Medium Risk","Low Risk"))</f>
        <v>Medium Risk</v>
      </c>
    </row>
    <row r="672" spans="1:33" x14ac:dyDescent="0.35">
      <c r="A672">
        <v>671</v>
      </c>
      <c r="B672" t="s">
        <v>66</v>
      </c>
      <c r="C672">
        <v>108</v>
      </c>
      <c r="D672" t="s">
        <v>28</v>
      </c>
      <c r="E672" t="s">
        <v>22</v>
      </c>
      <c r="F672" t="s">
        <v>22</v>
      </c>
      <c r="G672">
        <v>0</v>
      </c>
      <c r="H672">
        <v>246.2</v>
      </c>
      <c r="I672">
        <v>102</v>
      </c>
      <c r="J672">
        <v>41.85</v>
      </c>
      <c r="K672">
        <v>202.4</v>
      </c>
      <c r="L672">
        <v>134</v>
      </c>
      <c r="M672">
        <v>17.2</v>
      </c>
      <c r="N672">
        <v>180.1</v>
      </c>
      <c r="O672">
        <v>95</v>
      </c>
      <c r="P672">
        <v>8.1</v>
      </c>
      <c r="Q672">
        <v>9.4</v>
      </c>
      <c r="R672">
        <v>5</v>
      </c>
      <c r="S672">
        <v>2.54</v>
      </c>
      <c r="T672">
        <v>1</v>
      </c>
      <c r="U672" t="s">
        <v>22</v>
      </c>
      <c r="V672">
        <f>IF(tbl_Customers[[#This Row],[churn]] = "yes", 1, 0)</f>
        <v>0</v>
      </c>
      <c r="W672" t="str">
        <f>IF(tbl_Customers[[#This Row],[number_customer_service_calls]] &lt;= 1, "0-1 Calls", IF(tbl_Customers[[#This Row],[number_customer_service_calls]] &lt;= 3, "2-3 Calls", IF(tbl_Customers[[#This Row],[number_customer_service_calls]] &lt;=5, "4-5 Calls", "6+ Calls")))</f>
        <v>0-1 Calls</v>
      </c>
      <c r="X672" t="str">
        <f>IF(tbl_Customers[[#This Row],[account_length]] &lt;= 50, "0-50", IF(tbl_Customers[[#This Row],[account_length]] &lt;=100, "51-100", IF(tbl_Customers[[#This Row],[account_length]] &lt;= 150, "101-150", "151+")))</f>
        <v>101-150</v>
      </c>
      <c r="Y672" t="str">
        <f>IF(tbl_Customers[[#This Row],[total_intl_charge]] &lt;= 3, "Low Charges", "High Charges")</f>
        <v>Low Charges</v>
      </c>
      <c r="Z672" t="str">
        <f>IF(tbl_Customers[[#This Row],[total_eve_calls]]&lt;=80,"Low Calls",
IF(tbl_Customers[[#This Row],[total_eve_calls]]&lt;=120,"Medium Calls","High Calls"))</f>
        <v>High Calls</v>
      </c>
      <c r="AA672" t="str">
        <f>IF(tbl_Customers[[#This Row],[total_eve_charge]]&lt;=15,"Low Charges",
IF(tbl_Customers[[#This Row],[total_eve_charge]]&lt;=20,"Medium Charges","High Charges"))</f>
        <v>Medium Charges</v>
      </c>
      <c r="AB6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2" t="str">
        <f>IF(tbl_Customers[[#This Row],[number_vmail_messages]] = 0, "No Usage", IF(tbl_Customers[[#This Row],[number_vmail_messages]] &lt;= 20, "Low Usage", IF(tbl_Customers[[#This Row],[number_vmail_messages]] &lt;= 40, "Medium Usgae", "High Usage")))</f>
        <v>No Usage</v>
      </c>
      <c r="AD672" t="str">
        <f>IF(tbl_Customers[[#This Row],[total_day_minutes]]&lt;=150,"Low Usage", IF(tbl_Customers[[#This Row],[total_day_minutes]]&lt;=200,"Medium Usage", IF(tbl_Customers[[#This Row],[total_day_minutes]]&lt;=250,"High Usage","Very High Usage")))</f>
        <v>High Usage</v>
      </c>
      <c r="AE672" t="str">
        <f>IF(tbl_Customers[[#This Row],[total_intl_calls]]&lt;=5,"Low Calls", IF(tbl_Customers[[#This Row],[total_intl_calls]]&lt;=10, "Medium Calls", "High Calls"))</f>
        <v>Low Calls</v>
      </c>
      <c r="AF6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72" s="36" t="str">
        <f>IF(tbl_Customers[[#This Row],[Churn_Risk_Score]]&gt;=10,"High Risk", IF(tbl_Customers[[#This Row],[Churn_Risk_Score]]&gt;=5,"Medium Risk","Low Risk"))</f>
        <v>Low Risk</v>
      </c>
    </row>
    <row r="673" spans="1:33" x14ac:dyDescent="0.35">
      <c r="A673">
        <v>672</v>
      </c>
      <c r="B673" t="s">
        <v>40</v>
      </c>
      <c r="C673">
        <v>84</v>
      </c>
      <c r="D673" t="s">
        <v>28</v>
      </c>
      <c r="E673" t="s">
        <v>22</v>
      </c>
      <c r="F673" t="s">
        <v>22</v>
      </c>
      <c r="G673">
        <v>0</v>
      </c>
      <c r="H673">
        <v>191</v>
      </c>
      <c r="I673">
        <v>88</v>
      </c>
      <c r="J673">
        <v>32.47</v>
      </c>
      <c r="K673">
        <v>318.8</v>
      </c>
      <c r="L673">
        <v>119</v>
      </c>
      <c r="M673">
        <v>27.1</v>
      </c>
      <c r="N673">
        <v>247.3</v>
      </c>
      <c r="O673">
        <v>79</v>
      </c>
      <c r="P673">
        <v>11.13</v>
      </c>
      <c r="Q673">
        <v>6.5</v>
      </c>
      <c r="R673">
        <v>4</v>
      </c>
      <c r="S673">
        <v>1.76</v>
      </c>
      <c r="T673">
        <v>0</v>
      </c>
      <c r="U673" t="s">
        <v>22</v>
      </c>
      <c r="V673">
        <f>IF(tbl_Customers[[#This Row],[churn]] = "yes", 1, 0)</f>
        <v>0</v>
      </c>
      <c r="W673" t="str">
        <f>IF(tbl_Customers[[#This Row],[number_customer_service_calls]] &lt;= 1, "0-1 Calls", IF(tbl_Customers[[#This Row],[number_customer_service_calls]] &lt;= 3, "2-3 Calls", IF(tbl_Customers[[#This Row],[number_customer_service_calls]] &lt;=5, "4-5 Calls", "6+ Calls")))</f>
        <v>0-1 Calls</v>
      </c>
      <c r="X673" t="str">
        <f>IF(tbl_Customers[[#This Row],[account_length]] &lt;= 50, "0-50", IF(tbl_Customers[[#This Row],[account_length]] &lt;=100, "51-100", IF(tbl_Customers[[#This Row],[account_length]] &lt;= 150, "101-150", "151+")))</f>
        <v>51-100</v>
      </c>
      <c r="Y673" t="str">
        <f>IF(tbl_Customers[[#This Row],[total_intl_charge]] &lt;= 3, "Low Charges", "High Charges")</f>
        <v>Low Charges</v>
      </c>
      <c r="Z673" t="str">
        <f>IF(tbl_Customers[[#This Row],[total_eve_calls]]&lt;=80,"Low Calls",
IF(tbl_Customers[[#This Row],[total_eve_calls]]&lt;=120,"Medium Calls","High Calls"))</f>
        <v>Medium Calls</v>
      </c>
      <c r="AA673" t="str">
        <f>IF(tbl_Customers[[#This Row],[total_eve_charge]]&lt;=15,"Low Charges",
IF(tbl_Customers[[#This Row],[total_eve_charge]]&lt;=20,"Medium Charges","High Charges"))</f>
        <v>High Charges</v>
      </c>
      <c r="AB6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3" t="str">
        <f>IF(tbl_Customers[[#This Row],[number_vmail_messages]] = 0, "No Usage", IF(tbl_Customers[[#This Row],[number_vmail_messages]] &lt;= 20, "Low Usage", IF(tbl_Customers[[#This Row],[number_vmail_messages]] &lt;= 40, "Medium Usgae", "High Usage")))</f>
        <v>No Usage</v>
      </c>
      <c r="AD673" t="str">
        <f>IF(tbl_Customers[[#This Row],[total_day_minutes]]&lt;=150,"Low Usage", IF(tbl_Customers[[#This Row],[total_day_minutes]]&lt;=200,"Medium Usage", IF(tbl_Customers[[#This Row],[total_day_minutes]]&lt;=250,"High Usage","Very High Usage")))</f>
        <v>Medium Usage</v>
      </c>
      <c r="AE673" t="str">
        <f>IF(tbl_Customers[[#This Row],[total_intl_calls]]&lt;=5,"Low Calls", IF(tbl_Customers[[#This Row],[total_intl_calls]]&lt;=10, "Medium Calls", "High Calls"))</f>
        <v>Low Calls</v>
      </c>
      <c r="AF6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73" s="36" t="str">
        <f>IF(tbl_Customers[[#This Row],[Churn_Risk_Score]]&gt;=10,"High Risk", IF(tbl_Customers[[#This Row],[Churn_Risk_Score]]&gt;=5,"Medium Risk","Low Risk"))</f>
        <v>Low Risk</v>
      </c>
    </row>
    <row r="674" spans="1:33" x14ac:dyDescent="0.35">
      <c r="A674">
        <v>673</v>
      </c>
      <c r="B674" t="s">
        <v>59</v>
      </c>
      <c r="C674">
        <v>134</v>
      </c>
      <c r="D674" t="s">
        <v>25</v>
      </c>
      <c r="E674" t="s">
        <v>22</v>
      </c>
      <c r="F674" t="s">
        <v>22</v>
      </c>
      <c r="G674">
        <v>0</v>
      </c>
      <c r="H674">
        <v>208.3</v>
      </c>
      <c r="I674">
        <v>86</v>
      </c>
      <c r="J674">
        <v>35.409999999999997</v>
      </c>
      <c r="K674">
        <v>253.6</v>
      </c>
      <c r="L674">
        <v>89</v>
      </c>
      <c r="M674">
        <v>21.56</v>
      </c>
      <c r="N674">
        <v>291</v>
      </c>
      <c r="O674">
        <v>86</v>
      </c>
      <c r="P674">
        <v>13.1</v>
      </c>
      <c r="Q674">
        <v>12.6</v>
      </c>
      <c r="R674">
        <v>3</v>
      </c>
      <c r="S674">
        <v>3.4</v>
      </c>
      <c r="T674">
        <v>1</v>
      </c>
      <c r="U674" t="s">
        <v>22</v>
      </c>
      <c r="V674">
        <f>IF(tbl_Customers[[#This Row],[churn]] = "yes", 1, 0)</f>
        <v>0</v>
      </c>
      <c r="W674" t="str">
        <f>IF(tbl_Customers[[#This Row],[number_customer_service_calls]] &lt;= 1, "0-1 Calls", IF(tbl_Customers[[#This Row],[number_customer_service_calls]] &lt;= 3, "2-3 Calls", IF(tbl_Customers[[#This Row],[number_customer_service_calls]] &lt;=5, "4-5 Calls", "6+ Calls")))</f>
        <v>0-1 Calls</v>
      </c>
      <c r="X674" t="str">
        <f>IF(tbl_Customers[[#This Row],[account_length]] &lt;= 50, "0-50", IF(tbl_Customers[[#This Row],[account_length]] &lt;=100, "51-100", IF(tbl_Customers[[#This Row],[account_length]] &lt;= 150, "101-150", "151+")))</f>
        <v>101-150</v>
      </c>
      <c r="Y674" t="str">
        <f>IF(tbl_Customers[[#This Row],[total_intl_charge]] &lt;= 3, "Low Charges", "High Charges")</f>
        <v>High Charges</v>
      </c>
      <c r="Z674" t="str">
        <f>IF(tbl_Customers[[#This Row],[total_eve_calls]]&lt;=80,"Low Calls",
IF(tbl_Customers[[#This Row],[total_eve_calls]]&lt;=120,"Medium Calls","High Calls"))</f>
        <v>Medium Calls</v>
      </c>
      <c r="AA674" t="str">
        <f>IF(tbl_Customers[[#This Row],[total_eve_charge]]&lt;=15,"Low Charges",
IF(tbl_Customers[[#This Row],[total_eve_charge]]&lt;=20,"Medium Charges","High Charges"))</f>
        <v>High Charges</v>
      </c>
      <c r="AB6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4" t="str">
        <f>IF(tbl_Customers[[#This Row],[number_vmail_messages]] = 0, "No Usage", IF(tbl_Customers[[#This Row],[number_vmail_messages]] &lt;= 20, "Low Usage", IF(tbl_Customers[[#This Row],[number_vmail_messages]] &lt;= 40, "Medium Usgae", "High Usage")))</f>
        <v>No Usage</v>
      </c>
      <c r="AD674" t="str">
        <f>IF(tbl_Customers[[#This Row],[total_day_minutes]]&lt;=150,"Low Usage", IF(tbl_Customers[[#This Row],[total_day_minutes]]&lt;=200,"Medium Usage", IF(tbl_Customers[[#This Row],[total_day_minutes]]&lt;=250,"High Usage","Very High Usage")))</f>
        <v>High Usage</v>
      </c>
      <c r="AE674" t="str">
        <f>IF(tbl_Customers[[#This Row],[total_intl_calls]]&lt;=5,"Low Calls", IF(tbl_Customers[[#This Row],[total_intl_calls]]&lt;=10, "Medium Calls", "High Calls"))</f>
        <v>Low Calls</v>
      </c>
      <c r="AF6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74" s="36" t="str">
        <f>IF(tbl_Customers[[#This Row],[Churn_Risk_Score]]&gt;=10,"High Risk", IF(tbl_Customers[[#This Row],[Churn_Risk_Score]]&gt;=5,"Medium Risk","Low Risk"))</f>
        <v>Low Risk</v>
      </c>
    </row>
    <row r="675" spans="1:33" x14ac:dyDescent="0.35">
      <c r="A675">
        <v>674</v>
      </c>
      <c r="B675" t="s">
        <v>35</v>
      </c>
      <c r="C675">
        <v>72</v>
      </c>
      <c r="D675" t="s">
        <v>21</v>
      </c>
      <c r="E675" t="s">
        <v>22</v>
      </c>
      <c r="F675" t="s">
        <v>22</v>
      </c>
      <c r="G675">
        <v>0</v>
      </c>
      <c r="H675">
        <v>253</v>
      </c>
      <c r="I675">
        <v>73</v>
      </c>
      <c r="J675">
        <v>43.01</v>
      </c>
      <c r="K675">
        <v>219.3</v>
      </c>
      <c r="L675">
        <v>78</v>
      </c>
      <c r="M675">
        <v>18.64</v>
      </c>
      <c r="N675">
        <v>210.8</v>
      </c>
      <c r="O675">
        <v>89</v>
      </c>
      <c r="P675">
        <v>9.49</v>
      </c>
      <c r="Q675">
        <v>9.8000000000000007</v>
      </c>
      <c r="R675">
        <v>4</v>
      </c>
      <c r="S675">
        <v>2.65</v>
      </c>
      <c r="T675">
        <v>0</v>
      </c>
      <c r="U675" t="s">
        <v>22</v>
      </c>
      <c r="V675">
        <f>IF(tbl_Customers[[#This Row],[churn]] = "yes", 1, 0)</f>
        <v>0</v>
      </c>
      <c r="W675" t="str">
        <f>IF(tbl_Customers[[#This Row],[number_customer_service_calls]] &lt;= 1, "0-1 Calls", IF(tbl_Customers[[#This Row],[number_customer_service_calls]] &lt;= 3, "2-3 Calls", IF(tbl_Customers[[#This Row],[number_customer_service_calls]] &lt;=5, "4-5 Calls", "6+ Calls")))</f>
        <v>0-1 Calls</v>
      </c>
      <c r="X675" t="str">
        <f>IF(tbl_Customers[[#This Row],[account_length]] &lt;= 50, "0-50", IF(tbl_Customers[[#This Row],[account_length]] &lt;=100, "51-100", IF(tbl_Customers[[#This Row],[account_length]] &lt;= 150, "101-150", "151+")))</f>
        <v>51-100</v>
      </c>
      <c r="Y675" t="str">
        <f>IF(tbl_Customers[[#This Row],[total_intl_charge]] &lt;= 3, "Low Charges", "High Charges")</f>
        <v>Low Charges</v>
      </c>
      <c r="Z675" t="str">
        <f>IF(tbl_Customers[[#This Row],[total_eve_calls]]&lt;=80,"Low Calls",
IF(tbl_Customers[[#This Row],[total_eve_calls]]&lt;=120,"Medium Calls","High Calls"))</f>
        <v>Low Calls</v>
      </c>
      <c r="AA675" t="str">
        <f>IF(tbl_Customers[[#This Row],[total_eve_charge]]&lt;=15,"Low Charges",
IF(tbl_Customers[[#This Row],[total_eve_charge]]&lt;=20,"Medium Charges","High Charges"))</f>
        <v>Medium Charges</v>
      </c>
      <c r="AB6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5" t="str">
        <f>IF(tbl_Customers[[#This Row],[number_vmail_messages]] = 0, "No Usage", IF(tbl_Customers[[#This Row],[number_vmail_messages]] &lt;= 20, "Low Usage", IF(tbl_Customers[[#This Row],[number_vmail_messages]] &lt;= 40, "Medium Usgae", "High Usage")))</f>
        <v>No Usage</v>
      </c>
      <c r="AD675" t="str">
        <f>IF(tbl_Customers[[#This Row],[total_day_minutes]]&lt;=150,"Low Usage", IF(tbl_Customers[[#This Row],[total_day_minutes]]&lt;=200,"Medium Usage", IF(tbl_Customers[[#This Row],[total_day_minutes]]&lt;=250,"High Usage","Very High Usage")))</f>
        <v>Very High Usage</v>
      </c>
      <c r="AE675" t="str">
        <f>IF(tbl_Customers[[#This Row],[total_intl_calls]]&lt;=5,"Low Calls", IF(tbl_Customers[[#This Row],[total_intl_calls]]&lt;=10, "Medium Calls", "High Calls"))</f>
        <v>Low Calls</v>
      </c>
      <c r="AF6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675" s="36" t="str">
        <f>IF(tbl_Customers[[#This Row],[Churn_Risk_Score]]&gt;=10,"High Risk", IF(tbl_Customers[[#This Row],[Churn_Risk_Score]]&gt;=5,"Medium Risk","Low Risk"))</f>
        <v>Medium Risk</v>
      </c>
    </row>
    <row r="676" spans="1:33" x14ac:dyDescent="0.35">
      <c r="A676">
        <v>675</v>
      </c>
      <c r="B676" t="s">
        <v>68</v>
      </c>
      <c r="C676">
        <v>83</v>
      </c>
      <c r="D676" t="s">
        <v>25</v>
      </c>
      <c r="E676" t="s">
        <v>22</v>
      </c>
      <c r="F676" t="s">
        <v>22</v>
      </c>
      <c r="G676">
        <v>0</v>
      </c>
      <c r="H676">
        <v>202.3</v>
      </c>
      <c r="I676">
        <v>87</v>
      </c>
      <c r="J676">
        <v>34.39</v>
      </c>
      <c r="K676">
        <v>201.5</v>
      </c>
      <c r="L676">
        <v>111</v>
      </c>
      <c r="M676">
        <v>17.13</v>
      </c>
      <c r="N676">
        <v>101.7</v>
      </c>
      <c r="O676">
        <v>82</v>
      </c>
      <c r="P676">
        <v>4.58</v>
      </c>
      <c r="Q676">
        <v>6.8</v>
      </c>
      <c r="R676">
        <v>4</v>
      </c>
      <c r="S676">
        <v>1.84</v>
      </c>
      <c r="T676">
        <v>0</v>
      </c>
      <c r="U676" t="s">
        <v>22</v>
      </c>
      <c r="V676">
        <f>IF(tbl_Customers[[#This Row],[churn]] = "yes", 1, 0)</f>
        <v>0</v>
      </c>
      <c r="W676" t="str">
        <f>IF(tbl_Customers[[#This Row],[number_customer_service_calls]] &lt;= 1, "0-1 Calls", IF(tbl_Customers[[#This Row],[number_customer_service_calls]] &lt;= 3, "2-3 Calls", IF(tbl_Customers[[#This Row],[number_customer_service_calls]] &lt;=5, "4-5 Calls", "6+ Calls")))</f>
        <v>0-1 Calls</v>
      </c>
      <c r="X676" t="str">
        <f>IF(tbl_Customers[[#This Row],[account_length]] &lt;= 50, "0-50", IF(tbl_Customers[[#This Row],[account_length]] &lt;=100, "51-100", IF(tbl_Customers[[#This Row],[account_length]] &lt;= 150, "101-150", "151+")))</f>
        <v>51-100</v>
      </c>
      <c r="Y676" t="str">
        <f>IF(tbl_Customers[[#This Row],[total_intl_charge]] &lt;= 3, "Low Charges", "High Charges")</f>
        <v>Low Charges</v>
      </c>
      <c r="Z676" t="str">
        <f>IF(tbl_Customers[[#This Row],[total_eve_calls]]&lt;=80,"Low Calls",
IF(tbl_Customers[[#This Row],[total_eve_calls]]&lt;=120,"Medium Calls","High Calls"))</f>
        <v>Medium Calls</v>
      </c>
      <c r="AA676" t="str">
        <f>IF(tbl_Customers[[#This Row],[total_eve_charge]]&lt;=15,"Low Charges",
IF(tbl_Customers[[#This Row],[total_eve_charge]]&lt;=20,"Medium Charges","High Charges"))</f>
        <v>Medium Charges</v>
      </c>
      <c r="AB6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6" t="str">
        <f>IF(tbl_Customers[[#This Row],[number_vmail_messages]] = 0, "No Usage", IF(tbl_Customers[[#This Row],[number_vmail_messages]] &lt;= 20, "Low Usage", IF(tbl_Customers[[#This Row],[number_vmail_messages]] &lt;= 40, "Medium Usgae", "High Usage")))</f>
        <v>No Usage</v>
      </c>
      <c r="AD676" t="str">
        <f>IF(tbl_Customers[[#This Row],[total_day_minutes]]&lt;=150,"Low Usage", IF(tbl_Customers[[#This Row],[total_day_minutes]]&lt;=200,"Medium Usage", IF(tbl_Customers[[#This Row],[total_day_minutes]]&lt;=250,"High Usage","Very High Usage")))</f>
        <v>High Usage</v>
      </c>
      <c r="AE676" t="str">
        <f>IF(tbl_Customers[[#This Row],[total_intl_calls]]&lt;=5,"Low Calls", IF(tbl_Customers[[#This Row],[total_intl_calls]]&lt;=10, "Medium Calls", "High Calls"))</f>
        <v>Low Calls</v>
      </c>
      <c r="AF6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76" s="36" t="str">
        <f>IF(tbl_Customers[[#This Row],[Churn_Risk_Score]]&gt;=10,"High Risk", IF(tbl_Customers[[#This Row],[Churn_Risk_Score]]&gt;=5,"Medium Risk","Low Risk"))</f>
        <v>Low Risk</v>
      </c>
    </row>
    <row r="677" spans="1:33" x14ac:dyDescent="0.35">
      <c r="A677">
        <v>676</v>
      </c>
      <c r="B677" t="s">
        <v>48</v>
      </c>
      <c r="C677">
        <v>56</v>
      </c>
      <c r="D677" t="s">
        <v>21</v>
      </c>
      <c r="E677" t="s">
        <v>22</v>
      </c>
      <c r="F677" t="s">
        <v>23</v>
      </c>
      <c r="G677">
        <v>30</v>
      </c>
      <c r="H677">
        <v>127.1</v>
      </c>
      <c r="I677">
        <v>89</v>
      </c>
      <c r="J677">
        <v>21.61</v>
      </c>
      <c r="K677">
        <v>172.1</v>
      </c>
      <c r="L677">
        <v>116</v>
      </c>
      <c r="M677">
        <v>14.63</v>
      </c>
      <c r="N677">
        <v>194.6</v>
      </c>
      <c r="O677">
        <v>111</v>
      </c>
      <c r="P677">
        <v>8.76</v>
      </c>
      <c r="Q677">
        <v>12.1</v>
      </c>
      <c r="R677">
        <v>3</v>
      </c>
      <c r="S677">
        <v>3.27</v>
      </c>
      <c r="T677">
        <v>1</v>
      </c>
      <c r="U677" t="s">
        <v>22</v>
      </c>
      <c r="V677">
        <f>IF(tbl_Customers[[#This Row],[churn]] = "yes", 1, 0)</f>
        <v>0</v>
      </c>
      <c r="W677" t="str">
        <f>IF(tbl_Customers[[#This Row],[number_customer_service_calls]] &lt;= 1, "0-1 Calls", IF(tbl_Customers[[#This Row],[number_customer_service_calls]] &lt;= 3, "2-3 Calls", IF(tbl_Customers[[#This Row],[number_customer_service_calls]] &lt;=5, "4-5 Calls", "6+ Calls")))</f>
        <v>0-1 Calls</v>
      </c>
      <c r="X677" t="str">
        <f>IF(tbl_Customers[[#This Row],[account_length]] &lt;= 50, "0-50", IF(tbl_Customers[[#This Row],[account_length]] &lt;=100, "51-100", IF(tbl_Customers[[#This Row],[account_length]] &lt;= 150, "101-150", "151+")))</f>
        <v>51-100</v>
      </c>
      <c r="Y677" t="str">
        <f>IF(tbl_Customers[[#This Row],[total_intl_charge]] &lt;= 3, "Low Charges", "High Charges")</f>
        <v>High Charges</v>
      </c>
      <c r="Z677" t="str">
        <f>IF(tbl_Customers[[#This Row],[total_eve_calls]]&lt;=80,"Low Calls",
IF(tbl_Customers[[#This Row],[total_eve_calls]]&lt;=120,"Medium Calls","High Calls"))</f>
        <v>Medium Calls</v>
      </c>
      <c r="AA677" t="str">
        <f>IF(tbl_Customers[[#This Row],[total_eve_charge]]&lt;=15,"Low Charges",
IF(tbl_Customers[[#This Row],[total_eve_charge]]&lt;=20,"Medium Charges","High Charges"))</f>
        <v>Low Charges</v>
      </c>
      <c r="AB6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77" t="str">
        <f>IF(tbl_Customers[[#This Row],[number_vmail_messages]] = 0, "No Usage", IF(tbl_Customers[[#This Row],[number_vmail_messages]] &lt;= 20, "Low Usage", IF(tbl_Customers[[#This Row],[number_vmail_messages]] &lt;= 40, "Medium Usgae", "High Usage")))</f>
        <v>Medium Usgae</v>
      </c>
      <c r="AD677" t="str">
        <f>IF(tbl_Customers[[#This Row],[total_day_minutes]]&lt;=150,"Low Usage", IF(tbl_Customers[[#This Row],[total_day_minutes]]&lt;=200,"Medium Usage", IF(tbl_Customers[[#This Row],[total_day_minutes]]&lt;=250,"High Usage","Very High Usage")))</f>
        <v>Low Usage</v>
      </c>
      <c r="AE677" t="str">
        <f>IF(tbl_Customers[[#This Row],[total_intl_calls]]&lt;=5,"Low Calls", IF(tbl_Customers[[#This Row],[total_intl_calls]]&lt;=10, "Medium Calls", "High Calls"))</f>
        <v>Low Calls</v>
      </c>
      <c r="AF6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77" s="36" t="str">
        <f>IF(tbl_Customers[[#This Row],[Churn_Risk_Score]]&gt;=10,"High Risk", IF(tbl_Customers[[#This Row],[Churn_Risk_Score]]&gt;=5,"Medium Risk","Low Risk"))</f>
        <v>Low Risk</v>
      </c>
    </row>
    <row r="678" spans="1:33" x14ac:dyDescent="0.35">
      <c r="A678">
        <v>677</v>
      </c>
      <c r="B678" t="s">
        <v>54</v>
      </c>
      <c r="C678">
        <v>171</v>
      </c>
      <c r="D678" t="s">
        <v>28</v>
      </c>
      <c r="E678" t="s">
        <v>22</v>
      </c>
      <c r="F678" t="s">
        <v>23</v>
      </c>
      <c r="G678">
        <v>17</v>
      </c>
      <c r="H678">
        <v>186.9</v>
      </c>
      <c r="I678">
        <v>94</v>
      </c>
      <c r="J678">
        <v>31.77</v>
      </c>
      <c r="K678">
        <v>240</v>
      </c>
      <c r="L678">
        <v>138</v>
      </c>
      <c r="M678">
        <v>20.399999999999999</v>
      </c>
      <c r="N678">
        <v>200.9</v>
      </c>
      <c r="O678">
        <v>64</v>
      </c>
      <c r="P678">
        <v>9.0399999999999991</v>
      </c>
      <c r="Q678">
        <v>5.8</v>
      </c>
      <c r="R678">
        <v>3</v>
      </c>
      <c r="S678">
        <v>1.57</v>
      </c>
      <c r="T678">
        <v>1</v>
      </c>
      <c r="U678" t="s">
        <v>22</v>
      </c>
      <c r="V678">
        <f>IF(tbl_Customers[[#This Row],[churn]] = "yes", 1, 0)</f>
        <v>0</v>
      </c>
      <c r="W678" t="str">
        <f>IF(tbl_Customers[[#This Row],[number_customer_service_calls]] &lt;= 1, "0-1 Calls", IF(tbl_Customers[[#This Row],[number_customer_service_calls]] &lt;= 3, "2-3 Calls", IF(tbl_Customers[[#This Row],[number_customer_service_calls]] &lt;=5, "4-5 Calls", "6+ Calls")))</f>
        <v>0-1 Calls</v>
      </c>
      <c r="X678" t="str">
        <f>IF(tbl_Customers[[#This Row],[account_length]] &lt;= 50, "0-50", IF(tbl_Customers[[#This Row],[account_length]] &lt;=100, "51-100", IF(tbl_Customers[[#This Row],[account_length]] &lt;= 150, "101-150", "151+")))</f>
        <v>151+</v>
      </c>
      <c r="Y678" t="str">
        <f>IF(tbl_Customers[[#This Row],[total_intl_charge]] &lt;= 3, "Low Charges", "High Charges")</f>
        <v>Low Charges</v>
      </c>
      <c r="Z678" t="str">
        <f>IF(tbl_Customers[[#This Row],[total_eve_calls]]&lt;=80,"Low Calls",
IF(tbl_Customers[[#This Row],[total_eve_calls]]&lt;=120,"Medium Calls","High Calls"))</f>
        <v>High Calls</v>
      </c>
      <c r="AA678" t="str">
        <f>IF(tbl_Customers[[#This Row],[total_eve_charge]]&lt;=15,"Low Charges",
IF(tbl_Customers[[#This Row],[total_eve_charge]]&lt;=20,"Medium Charges","High Charges"))</f>
        <v>High Charges</v>
      </c>
      <c r="AB6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8" t="str">
        <f>IF(tbl_Customers[[#This Row],[number_vmail_messages]] = 0, "No Usage", IF(tbl_Customers[[#This Row],[number_vmail_messages]] &lt;= 20, "Low Usage", IF(tbl_Customers[[#This Row],[number_vmail_messages]] &lt;= 40, "Medium Usgae", "High Usage")))</f>
        <v>Low Usage</v>
      </c>
      <c r="AD678" t="str">
        <f>IF(tbl_Customers[[#This Row],[total_day_minutes]]&lt;=150,"Low Usage", IF(tbl_Customers[[#This Row],[total_day_minutes]]&lt;=200,"Medium Usage", IF(tbl_Customers[[#This Row],[total_day_minutes]]&lt;=250,"High Usage","Very High Usage")))</f>
        <v>Medium Usage</v>
      </c>
      <c r="AE678" t="str">
        <f>IF(tbl_Customers[[#This Row],[total_intl_calls]]&lt;=5,"Low Calls", IF(tbl_Customers[[#This Row],[total_intl_calls]]&lt;=10, "Medium Calls", "High Calls"))</f>
        <v>Low Calls</v>
      </c>
      <c r="AF6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78" s="36" t="str">
        <f>IF(tbl_Customers[[#This Row],[Churn_Risk_Score]]&gt;=10,"High Risk", IF(tbl_Customers[[#This Row],[Churn_Risk_Score]]&gt;=5,"Medium Risk","Low Risk"))</f>
        <v>Low Risk</v>
      </c>
    </row>
    <row r="679" spans="1:33" x14ac:dyDescent="0.35">
      <c r="A679">
        <v>678</v>
      </c>
      <c r="B679" t="s">
        <v>69</v>
      </c>
      <c r="C679">
        <v>123</v>
      </c>
      <c r="D679" t="s">
        <v>28</v>
      </c>
      <c r="E679" t="s">
        <v>22</v>
      </c>
      <c r="F679" t="s">
        <v>22</v>
      </c>
      <c r="G679">
        <v>0</v>
      </c>
      <c r="H679">
        <v>194</v>
      </c>
      <c r="I679">
        <v>118</v>
      </c>
      <c r="J679">
        <v>32.979999999999997</v>
      </c>
      <c r="K679">
        <v>242</v>
      </c>
      <c r="L679">
        <v>114</v>
      </c>
      <c r="M679">
        <v>20.57</v>
      </c>
      <c r="N679">
        <v>146.30000000000001</v>
      </c>
      <c r="O679">
        <v>108</v>
      </c>
      <c r="P679">
        <v>6.58</v>
      </c>
      <c r="Q679">
        <v>12.1</v>
      </c>
      <c r="R679">
        <v>4</v>
      </c>
      <c r="S679">
        <v>3.27</v>
      </c>
      <c r="T679">
        <v>1</v>
      </c>
      <c r="U679" t="s">
        <v>22</v>
      </c>
      <c r="V679">
        <f>IF(tbl_Customers[[#This Row],[churn]] = "yes", 1, 0)</f>
        <v>0</v>
      </c>
      <c r="W679" t="str">
        <f>IF(tbl_Customers[[#This Row],[number_customer_service_calls]] &lt;= 1, "0-1 Calls", IF(tbl_Customers[[#This Row],[number_customer_service_calls]] &lt;= 3, "2-3 Calls", IF(tbl_Customers[[#This Row],[number_customer_service_calls]] &lt;=5, "4-5 Calls", "6+ Calls")))</f>
        <v>0-1 Calls</v>
      </c>
      <c r="X679" t="str">
        <f>IF(tbl_Customers[[#This Row],[account_length]] &lt;= 50, "0-50", IF(tbl_Customers[[#This Row],[account_length]] &lt;=100, "51-100", IF(tbl_Customers[[#This Row],[account_length]] &lt;= 150, "101-150", "151+")))</f>
        <v>101-150</v>
      </c>
      <c r="Y679" t="str">
        <f>IF(tbl_Customers[[#This Row],[total_intl_charge]] &lt;= 3, "Low Charges", "High Charges")</f>
        <v>High Charges</v>
      </c>
      <c r="Z679" t="str">
        <f>IF(tbl_Customers[[#This Row],[total_eve_calls]]&lt;=80,"Low Calls",
IF(tbl_Customers[[#This Row],[total_eve_calls]]&lt;=120,"Medium Calls","High Calls"))</f>
        <v>Medium Calls</v>
      </c>
      <c r="AA679" t="str">
        <f>IF(tbl_Customers[[#This Row],[total_eve_charge]]&lt;=15,"Low Charges",
IF(tbl_Customers[[#This Row],[total_eve_charge]]&lt;=20,"Medium Charges","High Charges"))</f>
        <v>High Charges</v>
      </c>
      <c r="AB6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79" t="str">
        <f>IF(tbl_Customers[[#This Row],[number_vmail_messages]] = 0, "No Usage", IF(tbl_Customers[[#This Row],[number_vmail_messages]] &lt;= 20, "Low Usage", IF(tbl_Customers[[#This Row],[number_vmail_messages]] &lt;= 40, "Medium Usgae", "High Usage")))</f>
        <v>No Usage</v>
      </c>
      <c r="AD679" t="str">
        <f>IF(tbl_Customers[[#This Row],[total_day_minutes]]&lt;=150,"Low Usage", IF(tbl_Customers[[#This Row],[total_day_minutes]]&lt;=200,"Medium Usage", IF(tbl_Customers[[#This Row],[total_day_minutes]]&lt;=250,"High Usage","Very High Usage")))</f>
        <v>Medium Usage</v>
      </c>
      <c r="AE679" t="str">
        <f>IF(tbl_Customers[[#This Row],[total_intl_calls]]&lt;=5,"Low Calls", IF(tbl_Customers[[#This Row],[total_intl_calls]]&lt;=10, "Medium Calls", "High Calls"))</f>
        <v>Low Calls</v>
      </c>
      <c r="AF6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79" s="36" t="str">
        <f>IF(tbl_Customers[[#This Row],[Churn_Risk_Score]]&gt;=10,"High Risk", IF(tbl_Customers[[#This Row],[Churn_Risk_Score]]&gt;=5,"Medium Risk","Low Risk"))</f>
        <v>Low Risk</v>
      </c>
    </row>
    <row r="680" spans="1:33" x14ac:dyDescent="0.35">
      <c r="A680">
        <v>679</v>
      </c>
      <c r="B680" t="s">
        <v>40</v>
      </c>
      <c r="C680">
        <v>58</v>
      </c>
      <c r="D680" t="s">
        <v>28</v>
      </c>
      <c r="E680" t="s">
        <v>22</v>
      </c>
      <c r="F680" t="s">
        <v>22</v>
      </c>
      <c r="G680">
        <v>0</v>
      </c>
      <c r="H680">
        <v>234.8</v>
      </c>
      <c r="I680">
        <v>89</v>
      </c>
      <c r="J680">
        <v>39.92</v>
      </c>
      <c r="K680">
        <v>106.8</v>
      </c>
      <c r="L680">
        <v>131</v>
      </c>
      <c r="M680">
        <v>9.08</v>
      </c>
      <c r="N680">
        <v>178.5</v>
      </c>
      <c r="O680">
        <v>122</v>
      </c>
      <c r="P680">
        <v>8.0299999999999994</v>
      </c>
      <c r="Q680">
        <v>9.9</v>
      </c>
      <c r="R680">
        <v>6</v>
      </c>
      <c r="S680">
        <v>2.67</v>
      </c>
      <c r="T680">
        <v>0</v>
      </c>
      <c r="U680" t="s">
        <v>22</v>
      </c>
      <c r="V680">
        <f>IF(tbl_Customers[[#This Row],[churn]] = "yes", 1, 0)</f>
        <v>0</v>
      </c>
      <c r="W680" t="str">
        <f>IF(tbl_Customers[[#This Row],[number_customer_service_calls]] &lt;= 1, "0-1 Calls", IF(tbl_Customers[[#This Row],[number_customer_service_calls]] &lt;= 3, "2-3 Calls", IF(tbl_Customers[[#This Row],[number_customer_service_calls]] &lt;=5, "4-5 Calls", "6+ Calls")))</f>
        <v>0-1 Calls</v>
      </c>
      <c r="X680" t="str">
        <f>IF(tbl_Customers[[#This Row],[account_length]] &lt;= 50, "0-50", IF(tbl_Customers[[#This Row],[account_length]] &lt;=100, "51-100", IF(tbl_Customers[[#This Row],[account_length]] &lt;= 150, "101-150", "151+")))</f>
        <v>51-100</v>
      </c>
      <c r="Y680" t="str">
        <f>IF(tbl_Customers[[#This Row],[total_intl_charge]] &lt;= 3, "Low Charges", "High Charges")</f>
        <v>Low Charges</v>
      </c>
      <c r="Z680" t="str">
        <f>IF(tbl_Customers[[#This Row],[total_eve_calls]]&lt;=80,"Low Calls",
IF(tbl_Customers[[#This Row],[total_eve_calls]]&lt;=120,"Medium Calls","High Calls"))</f>
        <v>High Calls</v>
      </c>
      <c r="AA680" t="str">
        <f>IF(tbl_Customers[[#This Row],[total_eve_charge]]&lt;=15,"Low Charges",
IF(tbl_Customers[[#This Row],[total_eve_charge]]&lt;=20,"Medium Charges","High Charges"))</f>
        <v>Low Charges</v>
      </c>
      <c r="AB6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80" t="str">
        <f>IF(tbl_Customers[[#This Row],[number_vmail_messages]] = 0, "No Usage", IF(tbl_Customers[[#This Row],[number_vmail_messages]] &lt;= 20, "Low Usage", IF(tbl_Customers[[#This Row],[number_vmail_messages]] &lt;= 40, "Medium Usgae", "High Usage")))</f>
        <v>No Usage</v>
      </c>
      <c r="AD680" t="str">
        <f>IF(tbl_Customers[[#This Row],[total_day_minutes]]&lt;=150,"Low Usage", IF(tbl_Customers[[#This Row],[total_day_minutes]]&lt;=200,"Medium Usage", IF(tbl_Customers[[#This Row],[total_day_minutes]]&lt;=250,"High Usage","Very High Usage")))</f>
        <v>High Usage</v>
      </c>
      <c r="AE680" t="str">
        <f>IF(tbl_Customers[[#This Row],[total_intl_calls]]&lt;=5,"Low Calls", IF(tbl_Customers[[#This Row],[total_intl_calls]]&lt;=10, "Medium Calls", "High Calls"))</f>
        <v>Medium Calls</v>
      </c>
      <c r="AF6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80" s="36" t="str">
        <f>IF(tbl_Customers[[#This Row],[Churn_Risk_Score]]&gt;=10,"High Risk", IF(tbl_Customers[[#This Row],[Churn_Risk_Score]]&gt;=5,"Medium Risk","Low Risk"))</f>
        <v>Low Risk</v>
      </c>
    </row>
    <row r="681" spans="1:33" x14ac:dyDescent="0.35">
      <c r="A681">
        <v>680</v>
      </c>
      <c r="B681" t="s">
        <v>47</v>
      </c>
      <c r="C681">
        <v>156</v>
      </c>
      <c r="D681" t="s">
        <v>28</v>
      </c>
      <c r="E681" t="s">
        <v>22</v>
      </c>
      <c r="F681" t="s">
        <v>22</v>
      </c>
      <c r="G681">
        <v>0</v>
      </c>
      <c r="H681">
        <v>123.7</v>
      </c>
      <c r="I681">
        <v>96</v>
      </c>
      <c r="J681">
        <v>21.03</v>
      </c>
      <c r="K681">
        <v>103</v>
      </c>
      <c r="L681">
        <v>80</v>
      </c>
      <c r="M681">
        <v>8.76</v>
      </c>
      <c r="N681">
        <v>189.4</v>
      </c>
      <c r="O681">
        <v>82</v>
      </c>
      <c r="P681">
        <v>8.52</v>
      </c>
      <c r="Q681">
        <v>13.1</v>
      </c>
      <c r="R681">
        <v>4</v>
      </c>
      <c r="S681">
        <v>3.54</v>
      </c>
      <c r="T681">
        <v>1</v>
      </c>
      <c r="U681" t="s">
        <v>22</v>
      </c>
      <c r="V681">
        <f>IF(tbl_Customers[[#This Row],[churn]] = "yes", 1, 0)</f>
        <v>0</v>
      </c>
      <c r="W681" t="str">
        <f>IF(tbl_Customers[[#This Row],[number_customer_service_calls]] &lt;= 1, "0-1 Calls", IF(tbl_Customers[[#This Row],[number_customer_service_calls]] &lt;= 3, "2-3 Calls", IF(tbl_Customers[[#This Row],[number_customer_service_calls]] &lt;=5, "4-5 Calls", "6+ Calls")))</f>
        <v>0-1 Calls</v>
      </c>
      <c r="X681" t="str">
        <f>IF(tbl_Customers[[#This Row],[account_length]] &lt;= 50, "0-50", IF(tbl_Customers[[#This Row],[account_length]] &lt;=100, "51-100", IF(tbl_Customers[[#This Row],[account_length]] &lt;= 150, "101-150", "151+")))</f>
        <v>151+</v>
      </c>
      <c r="Y681" t="str">
        <f>IF(tbl_Customers[[#This Row],[total_intl_charge]] &lt;= 3, "Low Charges", "High Charges")</f>
        <v>High Charges</v>
      </c>
      <c r="Z681" t="str">
        <f>IF(tbl_Customers[[#This Row],[total_eve_calls]]&lt;=80,"Low Calls",
IF(tbl_Customers[[#This Row],[total_eve_calls]]&lt;=120,"Medium Calls","High Calls"))</f>
        <v>Low Calls</v>
      </c>
      <c r="AA681" t="str">
        <f>IF(tbl_Customers[[#This Row],[total_eve_charge]]&lt;=15,"Low Charges",
IF(tbl_Customers[[#This Row],[total_eve_charge]]&lt;=20,"Medium Charges","High Charges"))</f>
        <v>Low Charges</v>
      </c>
      <c r="AB6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81" t="str">
        <f>IF(tbl_Customers[[#This Row],[number_vmail_messages]] = 0, "No Usage", IF(tbl_Customers[[#This Row],[number_vmail_messages]] &lt;= 20, "Low Usage", IF(tbl_Customers[[#This Row],[number_vmail_messages]] &lt;= 40, "Medium Usgae", "High Usage")))</f>
        <v>No Usage</v>
      </c>
      <c r="AD681" t="str">
        <f>IF(tbl_Customers[[#This Row],[total_day_minutes]]&lt;=150,"Low Usage", IF(tbl_Customers[[#This Row],[total_day_minutes]]&lt;=200,"Medium Usage", IF(tbl_Customers[[#This Row],[total_day_minutes]]&lt;=250,"High Usage","Very High Usage")))</f>
        <v>Low Usage</v>
      </c>
      <c r="AE681" t="str">
        <f>IF(tbl_Customers[[#This Row],[total_intl_calls]]&lt;=5,"Low Calls", IF(tbl_Customers[[#This Row],[total_intl_calls]]&lt;=10, "Medium Calls", "High Calls"))</f>
        <v>Low Calls</v>
      </c>
      <c r="AF6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81" s="36" t="str">
        <f>IF(tbl_Customers[[#This Row],[Churn_Risk_Score]]&gt;=10,"High Risk", IF(tbl_Customers[[#This Row],[Churn_Risk_Score]]&gt;=5,"Medium Risk","Low Risk"))</f>
        <v>Low Risk</v>
      </c>
    </row>
    <row r="682" spans="1:33" x14ac:dyDescent="0.35">
      <c r="A682">
        <v>681</v>
      </c>
      <c r="B682" t="s">
        <v>51</v>
      </c>
      <c r="C682">
        <v>166</v>
      </c>
      <c r="D682" t="s">
        <v>28</v>
      </c>
      <c r="E682" t="s">
        <v>22</v>
      </c>
      <c r="F682" t="s">
        <v>22</v>
      </c>
      <c r="G682">
        <v>0</v>
      </c>
      <c r="H682">
        <v>173.9</v>
      </c>
      <c r="I682">
        <v>103</v>
      </c>
      <c r="J682">
        <v>29.56</v>
      </c>
      <c r="K682">
        <v>276.39999999999998</v>
      </c>
      <c r="L682">
        <v>83</v>
      </c>
      <c r="M682">
        <v>23.49</v>
      </c>
      <c r="N682">
        <v>190.8</v>
      </c>
      <c r="O682">
        <v>113</v>
      </c>
      <c r="P682">
        <v>8.59</v>
      </c>
      <c r="Q682">
        <v>15.3</v>
      </c>
      <c r="R682">
        <v>5</v>
      </c>
      <c r="S682">
        <v>4.13</v>
      </c>
      <c r="T682">
        <v>0</v>
      </c>
      <c r="U682" t="s">
        <v>22</v>
      </c>
      <c r="V682">
        <f>IF(tbl_Customers[[#This Row],[churn]] = "yes", 1, 0)</f>
        <v>0</v>
      </c>
      <c r="W682" t="str">
        <f>IF(tbl_Customers[[#This Row],[number_customer_service_calls]] &lt;= 1, "0-1 Calls", IF(tbl_Customers[[#This Row],[number_customer_service_calls]] &lt;= 3, "2-3 Calls", IF(tbl_Customers[[#This Row],[number_customer_service_calls]] &lt;=5, "4-5 Calls", "6+ Calls")))</f>
        <v>0-1 Calls</v>
      </c>
      <c r="X682" t="str">
        <f>IF(tbl_Customers[[#This Row],[account_length]] &lt;= 50, "0-50", IF(tbl_Customers[[#This Row],[account_length]] &lt;=100, "51-100", IF(tbl_Customers[[#This Row],[account_length]] &lt;= 150, "101-150", "151+")))</f>
        <v>151+</v>
      </c>
      <c r="Y682" t="str">
        <f>IF(tbl_Customers[[#This Row],[total_intl_charge]] &lt;= 3, "Low Charges", "High Charges")</f>
        <v>High Charges</v>
      </c>
      <c r="Z682" t="str">
        <f>IF(tbl_Customers[[#This Row],[total_eve_calls]]&lt;=80,"Low Calls",
IF(tbl_Customers[[#This Row],[total_eve_calls]]&lt;=120,"Medium Calls","High Calls"))</f>
        <v>Medium Calls</v>
      </c>
      <c r="AA682" t="str">
        <f>IF(tbl_Customers[[#This Row],[total_eve_charge]]&lt;=15,"Low Charges",
IF(tbl_Customers[[#This Row],[total_eve_charge]]&lt;=20,"Medium Charges","High Charges"))</f>
        <v>High Charges</v>
      </c>
      <c r="AB6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82" t="str">
        <f>IF(tbl_Customers[[#This Row],[number_vmail_messages]] = 0, "No Usage", IF(tbl_Customers[[#This Row],[number_vmail_messages]] &lt;= 20, "Low Usage", IF(tbl_Customers[[#This Row],[number_vmail_messages]] &lt;= 40, "Medium Usgae", "High Usage")))</f>
        <v>No Usage</v>
      </c>
      <c r="AD682" t="str">
        <f>IF(tbl_Customers[[#This Row],[total_day_minutes]]&lt;=150,"Low Usage", IF(tbl_Customers[[#This Row],[total_day_minutes]]&lt;=200,"Medium Usage", IF(tbl_Customers[[#This Row],[total_day_minutes]]&lt;=250,"High Usage","Very High Usage")))</f>
        <v>Medium Usage</v>
      </c>
      <c r="AE682" t="str">
        <f>IF(tbl_Customers[[#This Row],[total_intl_calls]]&lt;=5,"Low Calls", IF(tbl_Customers[[#This Row],[total_intl_calls]]&lt;=10, "Medium Calls", "High Calls"))</f>
        <v>Low Calls</v>
      </c>
      <c r="AF6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82" s="36" t="str">
        <f>IF(tbl_Customers[[#This Row],[Churn_Risk_Score]]&gt;=10,"High Risk", IF(tbl_Customers[[#This Row],[Churn_Risk_Score]]&gt;=5,"Medium Risk","Low Risk"))</f>
        <v>Low Risk</v>
      </c>
    </row>
    <row r="683" spans="1:33" x14ac:dyDescent="0.35">
      <c r="A683">
        <v>682</v>
      </c>
      <c r="B683" t="s">
        <v>59</v>
      </c>
      <c r="C683">
        <v>75</v>
      </c>
      <c r="D683" t="s">
        <v>28</v>
      </c>
      <c r="E683" t="s">
        <v>22</v>
      </c>
      <c r="F683" t="s">
        <v>23</v>
      </c>
      <c r="G683">
        <v>41</v>
      </c>
      <c r="H683">
        <v>130.9</v>
      </c>
      <c r="I683">
        <v>115</v>
      </c>
      <c r="J683">
        <v>22.25</v>
      </c>
      <c r="K683">
        <v>203.4</v>
      </c>
      <c r="L683">
        <v>110</v>
      </c>
      <c r="M683">
        <v>17.29</v>
      </c>
      <c r="N683">
        <v>171.7</v>
      </c>
      <c r="O683">
        <v>68</v>
      </c>
      <c r="P683">
        <v>7.73</v>
      </c>
      <c r="Q683">
        <v>12.4</v>
      </c>
      <c r="R683">
        <v>4</v>
      </c>
      <c r="S683">
        <v>3.35</v>
      </c>
      <c r="T683">
        <v>1</v>
      </c>
      <c r="U683" t="s">
        <v>22</v>
      </c>
      <c r="V683">
        <f>IF(tbl_Customers[[#This Row],[churn]] = "yes", 1, 0)</f>
        <v>0</v>
      </c>
      <c r="W683" t="str">
        <f>IF(tbl_Customers[[#This Row],[number_customer_service_calls]] &lt;= 1, "0-1 Calls", IF(tbl_Customers[[#This Row],[number_customer_service_calls]] &lt;= 3, "2-3 Calls", IF(tbl_Customers[[#This Row],[number_customer_service_calls]] &lt;=5, "4-5 Calls", "6+ Calls")))</f>
        <v>0-1 Calls</v>
      </c>
      <c r="X683" t="str">
        <f>IF(tbl_Customers[[#This Row],[account_length]] &lt;= 50, "0-50", IF(tbl_Customers[[#This Row],[account_length]] &lt;=100, "51-100", IF(tbl_Customers[[#This Row],[account_length]] &lt;= 150, "101-150", "151+")))</f>
        <v>51-100</v>
      </c>
      <c r="Y683" t="str">
        <f>IF(tbl_Customers[[#This Row],[total_intl_charge]] &lt;= 3, "Low Charges", "High Charges")</f>
        <v>High Charges</v>
      </c>
      <c r="Z683" t="str">
        <f>IF(tbl_Customers[[#This Row],[total_eve_calls]]&lt;=80,"Low Calls",
IF(tbl_Customers[[#This Row],[total_eve_calls]]&lt;=120,"Medium Calls","High Calls"))</f>
        <v>Medium Calls</v>
      </c>
      <c r="AA683" t="str">
        <f>IF(tbl_Customers[[#This Row],[total_eve_charge]]&lt;=15,"Low Charges",
IF(tbl_Customers[[#This Row],[total_eve_charge]]&lt;=20,"Medium Charges","High Charges"))</f>
        <v>Medium Charges</v>
      </c>
      <c r="AB6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83" t="str">
        <f>IF(tbl_Customers[[#This Row],[number_vmail_messages]] = 0, "No Usage", IF(tbl_Customers[[#This Row],[number_vmail_messages]] &lt;= 20, "Low Usage", IF(tbl_Customers[[#This Row],[number_vmail_messages]] &lt;= 40, "Medium Usgae", "High Usage")))</f>
        <v>High Usage</v>
      </c>
      <c r="AD683" t="str">
        <f>IF(tbl_Customers[[#This Row],[total_day_minutes]]&lt;=150,"Low Usage", IF(tbl_Customers[[#This Row],[total_day_minutes]]&lt;=200,"Medium Usage", IF(tbl_Customers[[#This Row],[total_day_minutes]]&lt;=250,"High Usage","Very High Usage")))</f>
        <v>Low Usage</v>
      </c>
      <c r="AE683" t="str">
        <f>IF(tbl_Customers[[#This Row],[total_intl_calls]]&lt;=5,"Low Calls", IF(tbl_Customers[[#This Row],[total_intl_calls]]&lt;=10, "Medium Calls", "High Calls"))</f>
        <v>Low Calls</v>
      </c>
      <c r="AF6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83" s="36" t="str">
        <f>IF(tbl_Customers[[#This Row],[Churn_Risk_Score]]&gt;=10,"High Risk", IF(tbl_Customers[[#This Row],[Churn_Risk_Score]]&gt;=5,"Medium Risk","Low Risk"))</f>
        <v>Low Risk</v>
      </c>
    </row>
    <row r="684" spans="1:33" x14ac:dyDescent="0.35">
      <c r="A684">
        <v>683</v>
      </c>
      <c r="B684" t="s">
        <v>65</v>
      </c>
      <c r="C684">
        <v>75</v>
      </c>
      <c r="D684" t="s">
        <v>21</v>
      </c>
      <c r="E684" t="s">
        <v>22</v>
      </c>
      <c r="F684" t="s">
        <v>22</v>
      </c>
      <c r="G684">
        <v>0</v>
      </c>
      <c r="H684">
        <v>314.60000000000002</v>
      </c>
      <c r="I684">
        <v>102</v>
      </c>
      <c r="J684">
        <v>53.48</v>
      </c>
      <c r="K684">
        <v>169.8</v>
      </c>
      <c r="L684">
        <v>86</v>
      </c>
      <c r="M684">
        <v>14.43</v>
      </c>
      <c r="N684">
        <v>285.10000000000002</v>
      </c>
      <c r="O684">
        <v>100</v>
      </c>
      <c r="P684">
        <v>12.83</v>
      </c>
      <c r="Q684">
        <v>5.7</v>
      </c>
      <c r="R684">
        <v>3</v>
      </c>
      <c r="S684">
        <v>1.54</v>
      </c>
      <c r="T684">
        <v>2</v>
      </c>
      <c r="U684" t="s">
        <v>23</v>
      </c>
      <c r="V684">
        <f>IF(tbl_Customers[[#This Row],[churn]] = "yes", 1, 0)</f>
        <v>1</v>
      </c>
      <c r="W684" t="str">
        <f>IF(tbl_Customers[[#This Row],[number_customer_service_calls]] &lt;= 1, "0-1 Calls", IF(tbl_Customers[[#This Row],[number_customer_service_calls]] &lt;= 3, "2-3 Calls", IF(tbl_Customers[[#This Row],[number_customer_service_calls]] &lt;=5, "4-5 Calls", "6+ Calls")))</f>
        <v>2-3 Calls</v>
      </c>
      <c r="X684" t="str">
        <f>IF(tbl_Customers[[#This Row],[account_length]] &lt;= 50, "0-50", IF(tbl_Customers[[#This Row],[account_length]] &lt;=100, "51-100", IF(tbl_Customers[[#This Row],[account_length]] &lt;= 150, "101-150", "151+")))</f>
        <v>51-100</v>
      </c>
      <c r="Y684" t="str">
        <f>IF(tbl_Customers[[#This Row],[total_intl_charge]] &lt;= 3, "Low Charges", "High Charges")</f>
        <v>Low Charges</v>
      </c>
      <c r="Z684" t="str">
        <f>IF(tbl_Customers[[#This Row],[total_eve_calls]]&lt;=80,"Low Calls",
IF(tbl_Customers[[#This Row],[total_eve_calls]]&lt;=120,"Medium Calls","High Calls"))</f>
        <v>Medium Calls</v>
      </c>
      <c r="AA684" t="str">
        <f>IF(tbl_Customers[[#This Row],[total_eve_charge]]&lt;=15,"Low Charges",
IF(tbl_Customers[[#This Row],[total_eve_charge]]&lt;=20,"Medium Charges","High Charges"))</f>
        <v>Low Charges</v>
      </c>
      <c r="AB6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84" t="str">
        <f>IF(tbl_Customers[[#This Row],[number_vmail_messages]] = 0, "No Usage", IF(tbl_Customers[[#This Row],[number_vmail_messages]] &lt;= 20, "Low Usage", IF(tbl_Customers[[#This Row],[number_vmail_messages]] &lt;= 40, "Medium Usgae", "High Usage")))</f>
        <v>No Usage</v>
      </c>
      <c r="AD684" t="str">
        <f>IF(tbl_Customers[[#This Row],[total_day_minutes]]&lt;=150,"Low Usage", IF(tbl_Customers[[#This Row],[total_day_minutes]]&lt;=200,"Medium Usage", IF(tbl_Customers[[#This Row],[total_day_minutes]]&lt;=250,"High Usage","Very High Usage")))</f>
        <v>Very High Usage</v>
      </c>
      <c r="AE684" t="str">
        <f>IF(tbl_Customers[[#This Row],[total_intl_calls]]&lt;=5,"Low Calls", IF(tbl_Customers[[#This Row],[total_intl_calls]]&lt;=10, "Medium Calls", "High Calls"))</f>
        <v>Low Calls</v>
      </c>
      <c r="AF6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684" s="36" t="str">
        <f>IF(tbl_Customers[[#This Row],[Churn_Risk_Score]]&gt;=10,"High Risk", IF(tbl_Customers[[#This Row],[Churn_Risk_Score]]&gt;=5,"Medium Risk","Low Risk"))</f>
        <v>Medium Risk</v>
      </c>
    </row>
    <row r="685" spans="1:33" x14ac:dyDescent="0.35">
      <c r="A685">
        <v>684</v>
      </c>
      <c r="B685" t="s">
        <v>20</v>
      </c>
      <c r="C685">
        <v>83</v>
      </c>
      <c r="D685" t="s">
        <v>28</v>
      </c>
      <c r="E685" t="s">
        <v>22</v>
      </c>
      <c r="F685" t="s">
        <v>22</v>
      </c>
      <c r="G685">
        <v>0</v>
      </c>
      <c r="H685">
        <v>227.9</v>
      </c>
      <c r="I685">
        <v>78</v>
      </c>
      <c r="J685">
        <v>38.74</v>
      </c>
      <c r="K685">
        <v>207.5</v>
      </c>
      <c r="L685">
        <v>115</v>
      </c>
      <c r="M685">
        <v>17.64</v>
      </c>
      <c r="N685">
        <v>211.7</v>
      </c>
      <c r="O685">
        <v>100</v>
      </c>
      <c r="P685">
        <v>9.5299999999999994</v>
      </c>
      <c r="Q685">
        <v>12.1</v>
      </c>
      <c r="R685">
        <v>5</v>
      </c>
      <c r="S685">
        <v>3.27</v>
      </c>
      <c r="T685">
        <v>1</v>
      </c>
      <c r="U685" t="s">
        <v>22</v>
      </c>
      <c r="V685">
        <f>IF(tbl_Customers[[#This Row],[churn]] = "yes", 1, 0)</f>
        <v>0</v>
      </c>
      <c r="W685" t="str">
        <f>IF(tbl_Customers[[#This Row],[number_customer_service_calls]] &lt;= 1, "0-1 Calls", IF(tbl_Customers[[#This Row],[number_customer_service_calls]] &lt;= 3, "2-3 Calls", IF(tbl_Customers[[#This Row],[number_customer_service_calls]] &lt;=5, "4-5 Calls", "6+ Calls")))</f>
        <v>0-1 Calls</v>
      </c>
      <c r="X685" t="str">
        <f>IF(tbl_Customers[[#This Row],[account_length]] &lt;= 50, "0-50", IF(tbl_Customers[[#This Row],[account_length]] &lt;=100, "51-100", IF(tbl_Customers[[#This Row],[account_length]] &lt;= 150, "101-150", "151+")))</f>
        <v>51-100</v>
      </c>
      <c r="Y685" t="str">
        <f>IF(tbl_Customers[[#This Row],[total_intl_charge]] &lt;= 3, "Low Charges", "High Charges")</f>
        <v>High Charges</v>
      </c>
      <c r="Z685" t="str">
        <f>IF(tbl_Customers[[#This Row],[total_eve_calls]]&lt;=80,"Low Calls",
IF(tbl_Customers[[#This Row],[total_eve_calls]]&lt;=120,"Medium Calls","High Calls"))</f>
        <v>Medium Calls</v>
      </c>
      <c r="AA685" t="str">
        <f>IF(tbl_Customers[[#This Row],[total_eve_charge]]&lt;=15,"Low Charges",
IF(tbl_Customers[[#This Row],[total_eve_charge]]&lt;=20,"Medium Charges","High Charges"))</f>
        <v>Medium Charges</v>
      </c>
      <c r="AB6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85" t="str">
        <f>IF(tbl_Customers[[#This Row],[number_vmail_messages]] = 0, "No Usage", IF(tbl_Customers[[#This Row],[number_vmail_messages]] &lt;= 20, "Low Usage", IF(tbl_Customers[[#This Row],[number_vmail_messages]] &lt;= 40, "Medium Usgae", "High Usage")))</f>
        <v>No Usage</v>
      </c>
      <c r="AD685" t="str">
        <f>IF(tbl_Customers[[#This Row],[total_day_minutes]]&lt;=150,"Low Usage", IF(tbl_Customers[[#This Row],[total_day_minutes]]&lt;=200,"Medium Usage", IF(tbl_Customers[[#This Row],[total_day_minutes]]&lt;=250,"High Usage","Very High Usage")))</f>
        <v>High Usage</v>
      </c>
      <c r="AE685" t="str">
        <f>IF(tbl_Customers[[#This Row],[total_intl_calls]]&lt;=5,"Low Calls", IF(tbl_Customers[[#This Row],[total_intl_calls]]&lt;=10, "Medium Calls", "High Calls"))</f>
        <v>Low Calls</v>
      </c>
      <c r="AF6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85" s="36" t="str">
        <f>IF(tbl_Customers[[#This Row],[Churn_Risk_Score]]&gt;=10,"High Risk", IF(tbl_Customers[[#This Row],[Churn_Risk_Score]]&gt;=5,"Medium Risk","Low Risk"))</f>
        <v>Low Risk</v>
      </c>
    </row>
    <row r="686" spans="1:33" x14ac:dyDescent="0.35">
      <c r="A686">
        <v>685</v>
      </c>
      <c r="B686" t="s">
        <v>55</v>
      </c>
      <c r="C686">
        <v>243</v>
      </c>
      <c r="D686" t="s">
        <v>28</v>
      </c>
      <c r="E686" t="s">
        <v>22</v>
      </c>
      <c r="F686" t="s">
        <v>22</v>
      </c>
      <c r="G686">
        <v>0</v>
      </c>
      <c r="H686">
        <v>95.5</v>
      </c>
      <c r="I686">
        <v>92</v>
      </c>
      <c r="J686">
        <v>16.239999999999998</v>
      </c>
      <c r="K686">
        <v>163.69999999999999</v>
      </c>
      <c r="L686">
        <v>63</v>
      </c>
      <c r="M686">
        <v>13.91</v>
      </c>
      <c r="N686">
        <v>264.2</v>
      </c>
      <c r="O686">
        <v>118</v>
      </c>
      <c r="P686">
        <v>11.89</v>
      </c>
      <c r="Q686">
        <v>6.6</v>
      </c>
      <c r="R686">
        <v>6</v>
      </c>
      <c r="S686">
        <v>1.78</v>
      </c>
      <c r="T686">
        <v>2</v>
      </c>
      <c r="U686" t="s">
        <v>22</v>
      </c>
      <c r="V686">
        <f>IF(tbl_Customers[[#This Row],[churn]] = "yes", 1, 0)</f>
        <v>0</v>
      </c>
      <c r="W686" t="str">
        <f>IF(tbl_Customers[[#This Row],[number_customer_service_calls]] &lt;= 1, "0-1 Calls", IF(tbl_Customers[[#This Row],[number_customer_service_calls]] &lt;= 3, "2-3 Calls", IF(tbl_Customers[[#This Row],[number_customer_service_calls]] &lt;=5, "4-5 Calls", "6+ Calls")))</f>
        <v>2-3 Calls</v>
      </c>
      <c r="X686" t="str">
        <f>IF(tbl_Customers[[#This Row],[account_length]] &lt;= 50, "0-50", IF(tbl_Customers[[#This Row],[account_length]] &lt;=100, "51-100", IF(tbl_Customers[[#This Row],[account_length]] &lt;= 150, "101-150", "151+")))</f>
        <v>151+</v>
      </c>
      <c r="Y686" t="str">
        <f>IF(tbl_Customers[[#This Row],[total_intl_charge]] &lt;= 3, "Low Charges", "High Charges")</f>
        <v>Low Charges</v>
      </c>
      <c r="Z686" t="str">
        <f>IF(tbl_Customers[[#This Row],[total_eve_calls]]&lt;=80,"Low Calls",
IF(tbl_Customers[[#This Row],[total_eve_calls]]&lt;=120,"Medium Calls","High Calls"))</f>
        <v>Low Calls</v>
      </c>
      <c r="AA686" t="str">
        <f>IF(tbl_Customers[[#This Row],[total_eve_charge]]&lt;=15,"Low Charges",
IF(tbl_Customers[[#This Row],[total_eve_charge]]&lt;=20,"Medium Charges","High Charges"))</f>
        <v>Low Charges</v>
      </c>
      <c r="AB6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86" t="str">
        <f>IF(tbl_Customers[[#This Row],[number_vmail_messages]] = 0, "No Usage", IF(tbl_Customers[[#This Row],[number_vmail_messages]] &lt;= 20, "Low Usage", IF(tbl_Customers[[#This Row],[number_vmail_messages]] &lt;= 40, "Medium Usgae", "High Usage")))</f>
        <v>No Usage</v>
      </c>
      <c r="AD686" t="str">
        <f>IF(tbl_Customers[[#This Row],[total_day_minutes]]&lt;=150,"Low Usage", IF(tbl_Customers[[#This Row],[total_day_minutes]]&lt;=200,"Medium Usage", IF(tbl_Customers[[#This Row],[total_day_minutes]]&lt;=250,"High Usage","Very High Usage")))</f>
        <v>Low Usage</v>
      </c>
      <c r="AE686" t="str">
        <f>IF(tbl_Customers[[#This Row],[total_intl_calls]]&lt;=5,"Low Calls", IF(tbl_Customers[[#This Row],[total_intl_calls]]&lt;=10, "Medium Calls", "High Calls"))</f>
        <v>Medium Calls</v>
      </c>
      <c r="AF6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86" s="36" t="str">
        <f>IF(tbl_Customers[[#This Row],[Churn_Risk_Score]]&gt;=10,"High Risk", IF(tbl_Customers[[#This Row],[Churn_Risk_Score]]&gt;=5,"Medium Risk","Low Risk"))</f>
        <v>Low Risk</v>
      </c>
    </row>
    <row r="687" spans="1:33" x14ac:dyDescent="0.35">
      <c r="A687">
        <v>686</v>
      </c>
      <c r="B687" t="s">
        <v>61</v>
      </c>
      <c r="C687">
        <v>153</v>
      </c>
      <c r="D687" t="s">
        <v>25</v>
      </c>
      <c r="E687" t="s">
        <v>22</v>
      </c>
      <c r="F687" t="s">
        <v>22</v>
      </c>
      <c r="G687">
        <v>0</v>
      </c>
      <c r="H687">
        <v>185.3</v>
      </c>
      <c r="I687">
        <v>127</v>
      </c>
      <c r="J687">
        <v>31.5</v>
      </c>
      <c r="K687">
        <v>208</v>
      </c>
      <c r="L687">
        <v>73</v>
      </c>
      <c r="M687">
        <v>17.68</v>
      </c>
      <c r="N687">
        <v>206.1</v>
      </c>
      <c r="O687">
        <v>124</v>
      </c>
      <c r="P687">
        <v>9.27</v>
      </c>
      <c r="Q687">
        <v>15.1</v>
      </c>
      <c r="R687">
        <v>3</v>
      </c>
      <c r="S687">
        <v>4.08</v>
      </c>
      <c r="T687">
        <v>1</v>
      </c>
      <c r="U687" t="s">
        <v>22</v>
      </c>
      <c r="V687">
        <f>IF(tbl_Customers[[#This Row],[churn]] = "yes", 1, 0)</f>
        <v>0</v>
      </c>
      <c r="W687" t="str">
        <f>IF(tbl_Customers[[#This Row],[number_customer_service_calls]] &lt;= 1, "0-1 Calls", IF(tbl_Customers[[#This Row],[number_customer_service_calls]] &lt;= 3, "2-3 Calls", IF(tbl_Customers[[#This Row],[number_customer_service_calls]] &lt;=5, "4-5 Calls", "6+ Calls")))</f>
        <v>0-1 Calls</v>
      </c>
      <c r="X687" t="str">
        <f>IF(tbl_Customers[[#This Row],[account_length]] &lt;= 50, "0-50", IF(tbl_Customers[[#This Row],[account_length]] &lt;=100, "51-100", IF(tbl_Customers[[#This Row],[account_length]] &lt;= 150, "101-150", "151+")))</f>
        <v>151+</v>
      </c>
      <c r="Y687" t="str">
        <f>IF(tbl_Customers[[#This Row],[total_intl_charge]] &lt;= 3, "Low Charges", "High Charges")</f>
        <v>High Charges</v>
      </c>
      <c r="Z687" t="str">
        <f>IF(tbl_Customers[[#This Row],[total_eve_calls]]&lt;=80,"Low Calls",
IF(tbl_Customers[[#This Row],[total_eve_calls]]&lt;=120,"Medium Calls","High Calls"))</f>
        <v>Low Calls</v>
      </c>
      <c r="AA687" t="str">
        <f>IF(tbl_Customers[[#This Row],[total_eve_charge]]&lt;=15,"Low Charges",
IF(tbl_Customers[[#This Row],[total_eve_charge]]&lt;=20,"Medium Charges","High Charges"))</f>
        <v>Medium Charges</v>
      </c>
      <c r="AB6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87" t="str">
        <f>IF(tbl_Customers[[#This Row],[number_vmail_messages]] = 0, "No Usage", IF(tbl_Customers[[#This Row],[number_vmail_messages]] &lt;= 20, "Low Usage", IF(tbl_Customers[[#This Row],[number_vmail_messages]] &lt;= 40, "Medium Usgae", "High Usage")))</f>
        <v>No Usage</v>
      </c>
      <c r="AD687" t="str">
        <f>IF(tbl_Customers[[#This Row],[total_day_minutes]]&lt;=150,"Low Usage", IF(tbl_Customers[[#This Row],[total_day_minutes]]&lt;=200,"Medium Usage", IF(tbl_Customers[[#This Row],[total_day_minutes]]&lt;=250,"High Usage","Very High Usage")))</f>
        <v>Medium Usage</v>
      </c>
      <c r="AE687" t="str">
        <f>IF(tbl_Customers[[#This Row],[total_intl_calls]]&lt;=5,"Low Calls", IF(tbl_Customers[[#This Row],[total_intl_calls]]&lt;=10, "Medium Calls", "High Calls"))</f>
        <v>Low Calls</v>
      </c>
      <c r="AF6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87" s="36" t="str">
        <f>IF(tbl_Customers[[#This Row],[Churn_Risk_Score]]&gt;=10,"High Risk", IF(tbl_Customers[[#This Row],[Churn_Risk_Score]]&gt;=5,"Medium Risk","Low Risk"))</f>
        <v>Low Risk</v>
      </c>
    </row>
    <row r="688" spans="1:33" x14ac:dyDescent="0.35">
      <c r="A688">
        <v>687</v>
      </c>
      <c r="B688" t="s">
        <v>60</v>
      </c>
      <c r="C688">
        <v>150</v>
      </c>
      <c r="D688" t="s">
        <v>21</v>
      </c>
      <c r="E688" t="s">
        <v>22</v>
      </c>
      <c r="F688" t="s">
        <v>22</v>
      </c>
      <c r="G688">
        <v>0</v>
      </c>
      <c r="H688">
        <v>146.30000000000001</v>
      </c>
      <c r="I688">
        <v>133</v>
      </c>
      <c r="J688">
        <v>24.87</v>
      </c>
      <c r="K688">
        <v>202.7</v>
      </c>
      <c r="L688">
        <v>95</v>
      </c>
      <c r="M688">
        <v>17.23</v>
      </c>
      <c r="N688">
        <v>234.7</v>
      </c>
      <c r="O688">
        <v>103</v>
      </c>
      <c r="P688">
        <v>10.56</v>
      </c>
      <c r="Q688">
        <v>13.1</v>
      </c>
      <c r="R688">
        <v>3</v>
      </c>
      <c r="S688">
        <v>3.54</v>
      </c>
      <c r="T688">
        <v>1</v>
      </c>
      <c r="U688" t="s">
        <v>22</v>
      </c>
      <c r="V688">
        <f>IF(tbl_Customers[[#This Row],[churn]] = "yes", 1, 0)</f>
        <v>0</v>
      </c>
      <c r="W688" t="str">
        <f>IF(tbl_Customers[[#This Row],[number_customer_service_calls]] &lt;= 1, "0-1 Calls", IF(tbl_Customers[[#This Row],[number_customer_service_calls]] &lt;= 3, "2-3 Calls", IF(tbl_Customers[[#This Row],[number_customer_service_calls]] &lt;=5, "4-5 Calls", "6+ Calls")))</f>
        <v>0-1 Calls</v>
      </c>
      <c r="X688" t="str">
        <f>IF(tbl_Customers[[#This Row],[account_length]] &lt;= 50, "0-50", IF(tbl_Customers[[#This Row],[account_length]] &lt;=100, "51-100", IF(tbl_Customers[[#This Row],[account_length]] &lt;= 150, "101-150", "151+")))</f>
        <v>101-150</v>
      </c>
      <c r="Y688" t="str">
        <f>IF(tbl_Customers[[#This Row],[total_intl_charge]] &lt;= 3, "Low Charges", "High Charges")</f>
        <v>High Charges</v>
      </c>
      <c r="Z688" t="str">
        <f>IF(tbl_Customers[[#This Row],[total_eve_calls]]&lt;=80,"Low Calls",
IF(tbl_Customers[[#This Row],[total_eve_calls]]&lt;=120,"Medium Calls","High Calls"))</f>
        <v>Medium Calls</v>
      </c>
      <c r="AA688" t="str">
        <f>IF(tbl_Customers[[#This Row],[total_eve_charge]]&lt;=15,"Low Charges",
IF(tbl_Customers[[#This Row],[total_eve_charge]]&lt;=20,"Medium Charges","High Charges"))</f>
        <v>Medium Charges</v>
      </c>
      <c r="AB6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88" t="str">
        <f>IF(tbl_Customers[[#This Row],[number_vmail_messages]] = 0, "No Usage", IF(tbl_Customers[[#This Row],[number_vmail_messages]] &lt;= 20, "Low Usage", IF(tbl_Customers[[#This Row],[number_vmail_messages]] &lt;= 40, "Medium Usgae", "High Usage")))</f>
        <v>No Usage</v>
      </c>
      <c r="AD688" t="str">
        <f>IF(tbl_Customers[[#This Row],[total_day_minutes]]&lt;=150,"Low Usage", IF(tbl_Customers[[#This Row],[total_day_minutes]]&lt;=200,"Medium Usage", IF(tbl_Customers[[#This Row],[total_day_minutes]]&lt;=250,"High Usage","Very High Usage")))</f>
        <v>Low Usage</v>
      </c>
      <c r="AE688" t="str">
        <f>IF(tbl_Customers[[#This Row],[total_intl_calls]]&lt;=5,"Low Calls", IF(tbl_Customers[[#This Row],[total_intl_calls]]&lt;=10, "Medium Calls", "High Calls"))</f>
        <v>Low Calls</v>
      </c>
      <c r="AF6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88" s="36" t="str">
        <f>IF(tbl_Customers[[#This Row],[Churn_Risk_Score]]&gt;=10,"High Risk", IF(tbl_Customers[[#This Row],[Churn_Risk_Score]]&gt;=5,"Medium Risk","Low Risk"))</f>
        <v>Low Risk</v>
      </c>
    </row>
    <row r="689" spans="1:33" x14ac:dyDescent="0.35">
      <c r="A689">
        <v>688</v>
      </c>
      <c r="B689" t="s">
        <v>31</v>
      </c>
      <c r="C689">
        <v>92</v>
      </c>
      <c r="D689" t="s">
        <v>28</v>
      </c>
      <c r="E689" t="s">
        <v>22</v>
      </c>
      <c r="F689" t="s">
        <v>23</v>
      </c>
      <c r="G689">
        <v>16</v>
      </c>
      <c r="H689">
        <v>184</v>
      </c>
      <c r="I689">
        <v>99</v>
      </c>
      <c r="J689">
        <v>31.28</v>
      </c>
      <c r="K689">
        <v>76.400000000000006</v>
      </c>
      <c r="L689">
        <v>134</v>
      </c>
      <c r="M689">
        <v>6.49</v>
      </c>
      <c r="N689">
        <v>185.1</v>
      </c>
      <c r="O689">
        <v>96</v>
      </c>
      <c r="P689">
        <v>8.33</v>
      </c>
      <c r="Q689">
        <v>12.7</v>
      </c>
      <c r="R689">
        <v>3</v>
      </c>
      <c r="S689">
        <v>3.43</v>
      </c>
      <c r="T689">
        <v>2</v>
      </c>
      <c r="U689" t="s">
        <v>22</v>
      </c>
      <c r="V689">
        <f>IF(tbl_Customers[[#This Row],[churn]] = "yes", 1, 0)</f>
        <v>0</v>
      </c>
      <c r="W689" t="str">
        <f>IF(tbl_Customers[[#This Row],[number_customer_service_calls]] &lt;= 1, "0-1 Calls", IF(tbl_Customers[[#This Row],[number_customer_service_calls]] &lt;= 3, "2-3 Calls", IF(tbl_Customers[[#This Row],[number_customer_service_calls]] &lt;=5, "4-5 Calls", "6+ Calls")))</f>
        <v>2-3 Calls</v>
      </c>
      <c r="X689" t="str">
        <f>IF(tbl_Customers[[#This Row],[account_length]] &lt;= 50, "0-50", IF(tbl_Customers[[#This Row],[account_length]] &lt;=100, "51-100", IF(tbl_Customers[[#This Row],[account_length]] &lt;= 150, "101-150", "151+")))</f>
        <v>51-100</v>
      </c>
      <c r="Y689" t="str">
        <f>IF(tbl_Customers[[#This Row],[total_intl_charge]] &lt;= 3, "Low Charges", "High Charges")</f>
        <v>High Charges</v>
      </c>
      <c r="Z689" t="str">
        <f>IF(tbl_Customers[[#This Row],[total_eve_calls]]&lt;=80,"Low Calls",
IF(tbl_Customers[[#This Row],[total_eve_calls]]&lt;=120,"Medium Calls","High Calls"))</f>
        <v>High Calls</v>
      </c>
      <c r="AA689" t="str">
        <f>IF(tbl_Customers[[#This Row],[total_eve_charge]]&lt;=15,"Low Charges",
IF(tbl_Customers[[#This Row],[total_eve_charge]]&lt;=20,"Medium Charges","High Charges"))</f>
        <v>Low Charges</v>
      </c>
      <c r="AB6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89" t="str">
        <f>IF(tbl_Customers[[#This Row],[number_vmail_messages]] = 0, "No Usage", IF(tbl_Customers[[#This Row],[number_vmail_messages]] &lt;= 20, "Low Usage", IF(tbl_Customers[[#This Row],[number_vmail_messages]] &lt;= 40, "Medium Usgae", "High Usage")))</f>
        <v>Low Usage</v>
      </c>
      <c r="AD689" t="str">
        <f>IF(tbl_Customers[[#This Row],[total_day_minutes]]&lt;=150,"Low Usage", IF(tbl_Customers[[#This Row],[total_day_minutes]]&lt;=200,"Medium Usage", IF(tbl_Customers[[#This Row],[total_day_minutes]]&lt;=250,"High Usage","Very High Usage")))</f>
        <v>Medium Usage</v>
      </c>
      <c r="AE689" t="str">
        <f>IF(tbl_Customers[[#This Row],[total_intl_calls]]&lt;=5,"Low Calls", IF(tbl_Customers[[#This Row],[total_intl_calls]]&lt;=10, "Medium Calls", "High Calls"))</f>
        <v>Low Calls</v>
      </c>
      <c r="AF6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689" s="36" t="str">
        <f>IF(tbl_Customers[[#This Row],[Churn_Risk_Score]]&gt;=10,"High Risk", IF(tbl_Customers[[#This Row],[Churn_Risk_Score]]&gt;=5,"Medium Risk","Low Risk"))</f>
        <v>Low Risk</v>
      </c>
    </row>
    <row r="690" spans="1:33" x14ac:dyDescent="0.35">
      <c r="A690">
        <v>689</v>
      </c>
      <c r="B690" t="s">
        <v>60</v>
      </c>
      <c r="C690">
        <v>80</v>
      </c>
      <c r="D690" t="s">
        <v>21</v>
      </c>
      <c r="E690" t="s">
        <v>22</v>
      </c>
      <c r="F690" t="s">
        <v>22</v>
      </c>
      <c r="G690">
        <v>0</v>
      </c>
      <c r="H690">
        <v>105.8</v>
      </c>
      <c r="I690">
        <v>110</v>
      </c>
      <c r="J690">
        <v>17.989999999999998</v>
      </c>
      <c r="K690">
        <v>43.9</v>
      </c>
      <c r="L690">
        <v>88</v>
      </c>
      <c r="M690">
        <v>3.73</v>
      </c>
      <c r="N690">
        <v>189.6</v>
      </c>
      <c r="O690">
        <v>87</v>
      </c>
      <c r="P690">
        <v>8.5299999999999994</v>
      </c>
      <c r="Q690">
        <v>13.1</v>
      </c>
      <c r="R690">
        <v>5</v>
      </c>
      <c r="S690">
        <v>3.54</v>
      </c>
      <c r="T690">
        <v>0</v>
      </c>
      <c r="U690" t="s">
        <v>22</v>
      </c>
      <c r="V690">
        <f>IF(tbl_Customers[[#This Row],[churn]] = "yes", 1, 0)</f>
        <v>0</v>
      </c>
      <c r="W690" t="str">
        <f>IF(tbl_Customers[[#This Row],[number_customer_service_calls]] &lt;= 1, "0-1 Calls", IF(tbl_Customers[[#This Row],[number_customer_service_calls]] &lt;= 3, "2-3 Calls", IF(tbl_Customers[[#This Row],[number_customer_service_calls]] &lt;=5, "4-5 Calls", "6+ Calls")))</f>
        <v>0-1 Calls</v>
      </c>
      <c r="X690" t="str">
        <f>IF(tbl_Customers[[#This Row],[account_length]] &lt;= 50, "0-50", IF(tbl_Customers[[#This Row],[account_length]] &lt;=100, "51-100", IF(tbl_Customers[[#This Row],[account_length]] &lt;= 150, "101-150", "151+")))</f>
        <v>51-100</v>
      </c>
      <c r="Y690" t="str">
        <f>IF(tbl_Customers[[#This Row],[total_intl_charge]] &lt;= 3, "Low Charges", "High Charges")</f>
        <v>High Charges</v>
      </c>
      <c r="Z690" t="str">
        <f>IF(tbl_Customers[[#This Row],[total_eve_calls]]&lt;=80,"Low Calls",
IF(tbl_Customers[[#This Row],[total_eve_calls]]&lt;=120,"Medium Calls","High Calls"))</f>
        <v>Medium Calls</v>
      </c>
      <c r="AA690" t="str">
        <f>IF(tbl_Customers[[#This Row],[total_eve_charge]]&lt;=15,"Low Charges",
IF(tbl_Customers[[#This Row],[total_eve_charge]]&lt;=20,"Medium Charges","High Charges"))</f>
        <v>Low Charges</v>
      </c>
      <c r="AB6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90" t="str">
        <f>IF(tbl_Customers[[#This Row],[number_vmail_messages]] = 0, "No Usage", IF(tbl_Customers[[#This Row],[number_vmail_messages]] &lt;= 20, "Low Usage", IF(tbl_Customers[[#This Row],[number_vmail_messages]] &lt;= 40, "Medium Usgae", "High Usage")))</f>
        <v>No Usage</v>
      </c>
      <c r="AD690" t="str">
        <f>IF(tbl_Customers[[#This Row],[total_day_minutes]]&lt;=150,"Low Usage", IF(tbl_Customers[[#This Row],[total_day_minutes]]&lt;=200,"Medium Usage", IF(tbl_Customers[[#This Row],[total_day_minutes]]&lt;=250,"High Usage","Very High Usage")))</f>
        <v>Low Usage</v>
      </c>
      <c r="AE690" t="str">
        <f>IF(tbl_Customers[[#This Row],[total_intl_calls]]&lt;=5,"Low Calls", IF(tbl_Customers[[#This Row],[total_intl_calls]]&lt;=10, "Medium Calls", "High Calls"))</f>
        <v>Low Calls</v>
      </c>
      <c r="AF6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90" s="36" t="str">
        <f>IF(tbl_Customers[[#This Row],[Churn_Risk_Score]]&gt;=10,"High Risk", IF(tbl_Customers[[#This Row],[Churn_Risk_Score]]&gt;=5,"Medium Risk","Low Risk"))</f>
        <v>Low Risk</v>
      </c>
    </row>
    <row r="691" spans="1:33" x14ac:dyDescent="0.35">
      <c r="A691">
        <v>690</v>
      </c>
      <c r="B691" t="s">
        <v>73</v>
      </c>
      <c r="C691">
        <v>77</v>
      </c>
      <c r="D691" t="s">
        <v>28</v>
      </c>
      <c r="E691" t="s">
        <v>22</v>
      </c>
      <c r="F691" t="s">
        <v>23</v>
      </c>
      <c r="G691">
        <v>24</v>
      </c>
      <c r="H691">
        <v>149.4</v>
      </c>
      <c r="I691">
        <v>74</v>
      </c>
      <c r="J691">
        <v>25.4</v>
      </c>
      <c r="K691">
        <v>123.9</v>
      </c>
      <c r="L691">
        <v>72</v>
      </c>
      <c r="M691">
        <v>10.53</v>
      </c>
      <c r="N691">
        <v>174.3</v>
      </c>
      <c r="O691">
        <v>84</v>
      </c>
      <c r="P691">
        <v>7.84</v>
      </c>
      <c r="Q691">
        <v>10.1</v>
      </c>
      <c r="R691">
        <v>6</v>
      </c>
      <c r="S691">
        <v>2.73</v>
      </c>
      <c r="T691">
        <v>1</v>
      </c>
      <c r="U691" t="s">
        <v>22</v>
      </c>
      <c r="V691">
        <f>IF(tbl_Customers[[#This Row],[churn]] = "yes", 1, 0)</f>
        <v>0</v>
      </c>
      <c r="W691" t="str">
        <f>IF(tbl_Customers[[#This Row],[number_customer_service_calls]] &lt;= 1, "0-1 Calls", IF(tbl_Customers[[#This Row],[number_customer_service_calls]] &lt;= 3, "2-3 Calls", IF(tbl_Customers[[#This Row],[number_customer_service_calls]] &lt;=5, "4-5 Calls", "6+ Calls")))</f>
        <v>0-1 Calls</v>
      </c>
      <c r="X691" t="str">
        <f>IF(tbl_Customers[[#This Row],[account_length]] &lt;= 50, "0-50", IF(tbl_Customers[[#This Row],[account_length]] &lt;=100, "51-100", IF(tbl_Customers[[#This Row],[account_length]] &lt;= 150, "101-150", "151+")))</f>
        <v>51-100</v>
      </c>
      <c r="Y691" t="str">
        <f>IF(tbl_Customers[[#This Row],[total_intl_charge]] &lt;= 3, "Low Charges", "High Charges")</f>
        <v>Low Charges</v>
      </c>
      <c r="Z691" t="str">
        <f>IF(tbl_Customers[[#This Row],[total_eve_calls]]&lt;=80,"Low Calls",
IF(tbl_Customers[[#This Row],[total_eve_calls]]&lt;=120,"Medium Calls","High Calls"))</f>
        <v>Low Calls</v>
      </c>
      <c r="AA691" t="str">
        <f>IF(tbl_Customers[[#This Row],[total_eve_charge]]&lt;=15,"Low Charges",
IF(tbl_Customers[[#This Row],[total_eve_charge]]&lt;=20,"Medium Charges","High Charges"))</f>
        <v>Low Charges</v>
      </c>
      <c r="AB6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91" t="str">
        <f>IF(tbl_Customers[[#This Row],[number_vmail_messages]] = 0, "No Usage", IF(tbl_Customers[[#This Row],[number_vmail_messages]] &lt;= 20, "Low Usage", IF(tbl_Customers[[#This Row],[number_vmail_messages]] &lt;= 40, "Medium Usgae", "High Usage")))</f>
        <v>Medium Usgae</v>
      </c>
      <c r="AD691" t="str">
        <f>IF(tbl_Customers[[#This Row],[total_day_minutes]]&lt;=150,"Low Usage", IF(tbl_Customers[[#This Row],[total_day_minutes]]&lt;=200,"Medium Usage", IF(tbl_Customers[[#This Row],[total_day_minutes]]&lt;=250,"High Usage","Very High Usage")))</f>
        <v>Low Usage</v>
      </c>
      <c r="AE691" t="str">
        <f>IF(tbl_Customers[[#This Row],[total_intl_calls]]&lt;=5,"Low Calls", IF(tbl_Customers[[#This Row],[total_intl_calls]]&lt;=10, "Medium Calls", "High Calls"))</f>
        <v>Medium Calls</v>
      </c>
      <c r="AF6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691" s="36" t="str">
        <f>IF(tbl_Customers[[#This Row],[Churn_Risk_Score]]&gt;=10,"High Risk", IF(tbl_Customers[[#This Row],[Churn_Risk_Score]]&gt;=5,"Medium Risk","Low Risk"))</f>
        <v>Low Risk</v>
      </c>
    </row>
    <row r="692" spans="1:33" x14ac:dyDescent="0.35">
      <c r="A692">
        <v>691</v>
      </c>
      <c r="B692" t="s">
        <v>29</v>
      </c>
      <c r="C692">
        <v>74</v>
      </c>
      <c r="D692" t="s">
        <v>21</v>
      </c>
      <c r="E692" t="s">
        <v>22</v>
      </c>
      <c r="F692" t="s">
        <v>22</v>
      </c>
      <c r="G692">
        <v>0</v>
      </c>
      <c r="H692">
        <v>172.1</v>
      </c>
      <c r="I692">
        <v>105</v>
      </c>
      <c r="J692">
        <v>29.26</v>
      </c>
      <c r="K692">
        <v>211.7</v>
      </c>
      <c r="L692">
        <v>99</v>
      </c>
      <c r="M692">
        <v>17.989999999999998</v>
      </c>
      <c r="N692">
        <v>182.2</v>
      </c>
      <c r="O692">
        <v>105</v>
      </c>
      <c r="P692">
        <v>8.1999999999999993</v>
      </c>
      <c r="Q692">
        <v>11.6</v>
      </c>
      <c r="R692">
        <v>6</v>
      </c>
      <c r="S692">
        <v>3.13</v>
      </c>
      <c r="T692">
        <v>1</v>
      </c>
      <c r="U692" t="s">
        <v>22</v>
      </c>
      <c r="V692">
        <f>IF(tbl_Customers[[#This Row],[churn]] = "yes", 1, 0)</f>
        <v>0</v>
      </c>
      <c r="W692" t="str">
        <f>IF(tbl_Customers[[#This Row],[number_customer_service_calls]] &lt;= 1, "0-1 Calls", IF(tbl_Customers[[#This Row],[number_customer_service_calls]] &lt;= 3, "2-3 Calls", IF(tbl_Customers[[#This Row],[number_customer_service_calls]] &lt;=5, "4-5 Calls", "6+ Calls")))</f>
        <v>0-1 Calls</v>
      </c>
      <c r="X692" t="str">
        <f>IF(tbl_Customers[[#This Row],[account_length]] &lt;= 50, "0-50", IF(tbl_Customers[[#This Row],[account_length]] &lt;=100, "51-100", IF(tbl_Customers[[#This Row],[account_length]] &lt;= 150, "101-150", "151+")))</f>
        <v>51-100</v>
      </c>
      <c r="Y692" t="str">
        <f>IF(tbl_Customers[[#This Row],[total_intl_charge]] &lt;= 3, "Low Charges", "High Charges")</f>
        <v>High Charges</v>
      </c>
      <c r="Z692" t="str">
        <f>IF(tbl_Customers[[#This Row],[total_eve_calls]]&lt;=80,"Low Calls",
IF(tbl_Customers[[#This Row],[total_eve_calls]]&lt;=120,"Medium Calls","High Calls"))</f>
        <v>Medium Calls</v>
      </c>
      <c r="AA692" t="str">
        <f>IF(tbl_Customers[[#This Row],[total_eve_charge]]&lt;=15,"Low Charges",
IF(tbl_Customers[[#This Row],[total_eve_charge]]&lt;=20,"Medium Charges","High Charges"))</f>
        <v>Medium Charges</v>
      </c>
      <c r="AB6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92" t="str">
        <f>IF(tbl_Customers[[#This Row],[number_vmail_messages]] = 0, "No Usage", IF(tbl_Customers[[#This Row],[number_vmail_messages]] &lt;= 20, "Low Usage", IF(tbl_Customers[[#This Row],[number_vmail_messages]] &lt;= 40, "Medium Usgae", "High Usage")))</f>
        <v>No Usage</v>
      </c>
      <c r="AD692" t="str">
        <f>IF(tbl_Customers[[#This Row],[total_day_minutes]]&lt;=150,"Low Usage", IF(tbl_Customers[[#This Row],[total_day_minutes]]&lt;=200,"Medium Usage", IF(tbl_Customers[[#This Row],[total_day_minutes]]&lt;=250,"High Usage","Very High Usage")))</f>
        <v>Medium Usage</v>
      </c>
      <c r="AE692" t="str">
        <f>IF(tbl_Customers[[#This Row],[total_intl_calls]]&lt;=5,"Low Calls", IF(tbl_Customers[[#This Row],[total_intl_calls]]&lt;=10, "Medium Calls", "High Calls"))</f>
        <v>Medium Calls</v>
      </c>
      <c r="AF6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92" s="36" t="str">
        <f>IF(tbl_Customers[[#This Row],[Churn_Risk_Score]]&gt;=10,"High Risk", IF(tbl_Customers[[#This Row],[Churn_Risk_Score]]&gt;=5,"Medium Risk","Low Risk"))</f>
        <v>Low Risk</v>
      </c>
    </row>
    <row r="693" spans="1:33" x14ac:dyDescent="0.35">
      <c r="A693">
        <v>692</v>
      </c>
      <c r="B693" t="s">
        <v>40</v>
      </c>
      <c r="C693">
        <v>143</v>
      </c>
      <c r="D693" t="s">
        <v>21</v>
      </c>
      <c r="E693" t="s">
        <v>22</v>
      </c>
      <c r="F693" t="s">
        <v>22</v>
      </c>
      <c r="G693">
        <v>0</v>
      </c>
      <c r="H693">
        <v>119.1</v>
      </c>
      <c r="I693">
        <v>117</v>
      </c>
      <c r="J693">
        <v>20.25</v>
      </c>
      <c r="K693">
        <v>287.7</v>
      </c>
      <c r="L693">
        <v>136</v>
      </c>
      <c r="M693">
        <v>24.45</v>
      </c>
      <c r="N693">
        <v>223</v>
      </c>
      <c r="O693">
        <v>100</v>
      </c>
      <c r="P693">
        <v>10.039999999999999</v>
      </c>
      <c r="Q693">
        <v>12.2</v>
      </c>
      <c r="R693">
        <v>4</v>
      </c>
      <c r="S693">
        <v>3.29</v>
      </c>
      <c r="T693">
        <v>0</v>
      </c>
      <c r="U693" t="s">
        <v>22</v>
      </c>
      <c r="V693">
        <f>IF(tbl_Customers[[#This Row],[churn]] = "yes", 1, 0)</f>
        <v>0</v>
      </c>
      <c r="W693" t="str">
        <f>IF(tbl_Customers[[#This Row],[number_customer_service_calls]] &lt;= 1, "0-1 Calls", IF(tbl_Customers[[#This Row],[number_customer_service_calls]] &lt;= 3, "2-3 Calls", IF(tbl_Customers[[#This Row],[number_customer_service_calls]] &lt;=5, "4-5 Calls", "6+ Calls")))</f>
        <v>0-1 Calls</v>
      </c>
      <c r="X693" t="str">
        <f>IF(tbl_Customers[[#This Row],[account_length]] &lt;= 50, "0-50", IF(tbl_Customers[[#This Row],[account_length]] &lt;=100, "51-100", IF(tbl_Customers[[#This Row],[account_length]] &lt;= 150, "101-150", "151+")))</f>
        <v>101-150</v>
      </c>
      <c r="Y693" t="str">
        <f>IF(tbl_Customers[[#This Row],[total_intl_charge]] &lt;= 3, "Low Charges", "High Charges")</f>
        <v>High Charges</v>
      </c>
      <c r="Z693" t="str">
        <f>IF(tbl_Customers[[#This Row],[total_eve_calls]]&lt;=80,"Low Calls",
IF(tbl_Customers[[#This Row],[total_eve_calls]]&lt;=120,"Medium Calls","High Calls"))</f>
        <v>High Calls</v>
      </c>
      <c r="AA693" t="str">
        <f>IF(tbl_Customers[[#This Row],[total_eve_charge]]&lt;=15,"Low Charges",
IF(tbl_Customers[[#This Row],[total_eve_charge]]&lt;=20,"Medium Charges","High Charges"))</f>
        <v>High Charges</v>
      </c>
      <c r="AB6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93" t="str">
        <f>IF(tbl_Customers[[#This Row],[number_vmail_messages]] = 0, "No Usage", IF(tbl_Customers[[#This Row],[number_vmail_messages]] &lt;= 20, "Low Usage", IF(tbl_Customers[[#This Row],[number_vmail_messages]] &lt;= 40, "Medium Usgae", "High Usage")))</f>
        <v>No Usage</v>
      </c>
      <c r="AD693" t="str">
        <f>IF(tbl_Customers[[#This Row],[total_day_minutes]]&lt;=150,"Low Usage", IF(tbl_Customers[[#This Row],[total_day_minutes]]&lt;=200,"Medium Usage", IF(tbl_Customers[[#This Row],[total_day_minutes]]&lt;=250,"High Usage","Very High Usage")))</f>
        <v>Low Usage</v>
      </c>
      <c r="AE693" t="str">
        <f>IF(tbl_Customers[[#This Row],[total_intl_calls]]&lt;=5,"Low Calls", IF(tbl_Customers[[#This Row],[total_intl_calls]]&lt;=10, "Medium Calls", "High Calls"))</f>
        <v>Low Calls</v>
      </c>
      <c r="AF6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93" s="36" t="str">
        <f>IF(tbl_Customers[[#This Row],[Churn_Risk_Score]]&gt;=10,"High Risk", IF(tbl_Customers[[#This Row],[Churn_Risk_Score]]&gt;=5,"Medium Risk","Low Risk"))</f>
        <v>Low Risk</v>
      </c>
    </row>
    <row r="694" spans="1:33" x14ac:dyDescent="0.35">
      <c r="A694">
        <v>693</v>
      </c>
      <c r="B694" t="s">
        <v>45</v>
      </c>
      <c r="C694">
        <v>64</v>
      </c>
      <c r="D694" t="s">
        <v>21</v>
      </c>
      <c r="E694" t="s">
        <v>22</v>
      </c>
      <c r="F694" t="s">
        <v>22</v>
      </c>
      <c r="G694">
        <v>0</v>
      </c>
      <c r="H694">
        <v>194.2</v>
      </c>
      <c r="I694">
        <v>147</v>
      </c>
      <c r="J694">
        <v>33.01</v>
      </c>
      <c r="K694">
        <v>173.4</v>
      </c>
      <c r="L694">
        <v>87</v>
      </c>
      <c r="M694">
        <v>14.74</v>
      </c>
      <c r="N694">
        <v>268.7</v>
      </c>
      <c r="O694">
        <v>114</v>
      </c>
      <c r="P694">
        <v>12.09</v>
      </c>
      <c r="Q694">
        <v>5.5</v>
      </c>
      <c r="R694">
        <v>2</v>
      </c>
      <c r="S694">
        <v>1.49</v>
      </c>
      <c r="T694">
        <v>2</v>
      </c>
      <c r="U694" t="s">
        <v>22</v>
      </c>
      <c r="V694">
        <f>IF(tbl_Customers[[#This Row],[churn]] = "yes", 1, 0)</f>
        <v>0</v>
      </c>
      <c r="W694" t="str">
        <f>IF(tbl_Customers[[#This Row],[number_customer_service_calls]] &lt;= 1, "0-1 Calls", IF(tbl_Customers[[#This Row],[number_customer_service_calls]] &lt;= 3, "2-3 Calls", IF(tbl_Customers[[#This Row],[number_customer_service_calls]] &lt;=5, "4-5 Calls", "6+ Calls")))</f>
        <v>2-3 Calls</v>
      </c>
      <c r="X694" t="str">
        <f>IF(tbl_Customers[[#This Row],[account_length]] &lt;= 50, "0-50", IF(tbl_Customers[[#This Row],[account_length]] &lt;=100, "51-100", IF(tbl_Customers[[#This Row],[account_length]] &lt;= 150, "101-150", "151+")))</f>
        <v>51-100</v>
      </c>
      <c r="Y694" t="str">
        <f>IF(tbl_Customers[[#This Row],[total_intl_charge]] &lt;= 3, "Low Charges", "High Charges")</f>
        <v>Low Charges</v>
      </c>
      <c r="Z694" t="str">
        <f>IF(tbl_Customers[[#This Row],[total_eve_calls]]&lt;=80,"Low Calls",
IF(tbl_Customers[[#This Row],[total_eve_calls]]&lt;=120,"Medium Calls","High Calls"))</f>
        <v>Medium Calls</v>
      </c>
      <c r="AA694" t="str">
        <f>IF(tbl_Customers[[#This Row],[total_eve_charge]]&lt;=15,"Low Charges",
IF(tbl_Customers[[#This Row],[total_eve_charge]]&lt;=20,"Medium Charges","High Charges"))</f>
        <v>Low Charges</v>
      </c>
      <c r="AB6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694" t="str">
        <f>IF(tbl_Customers[[#This Row],[number_vmail_messages]] = 0, "No Usage", IF(tbl_Customers[[#This Row],[number_vmail_messages]] &lt;= 20, "Low Usage", IF(tbl_Customers[[#This Row],[number_vmail_messages]] &lt;= 40, "Medium Usgae", "High Usage")))</f>
        <v>No Usage</v>
      </c>
      <c r="AD694" t="str">
        <f>IF(tbl_Customers[[#This Row],[total_day_minutes]]&lt;=150,"Low Usage", IF(tbl_Customers[[#This Row],[total_day_minutes]]&lt;=200,"Medium Usage", IF(tbl_Customers[[#This Row],[total_day_minutes]]&lt;=250,"High Usage","Very High Usage")))</f>
        <v>Medium Usage</v>
      </c>
      <c r="AE694" t="str">
        <f>IF(tbl_Customers[[#This Row],[total_intl_calls]]&lt;=5,"Low Calls", IF(tbl_Customers[[#This Row],[total_intl_calls]]&lt;=10, "Medium Calls", "High Calls"))</f>
        <v>Low Calls</v>
      </c>
      <c r="AF6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94" s="36" t="str">
        <f>IF(tbl_Customers[[#This Row],[Churn_Risk_Score]]&gt;=10,"High Risk", IF(tbl_Customers[[#This Row],[Churn_Risk_Score]]&gt;=5,"Medium Risk","Low Risk"))</f>
        <v>Low Risk</v>
      </c>
    </row>
    <row r="695" spans="1:33" x14ac:dyDescent="0.35">
      <c r="A695">
        <v>694</v>
      </c>
      <c r="B695" t="s">
        <v>66</v>
      </c>
      <c r="C695">
        <v>120</v>
      </c>
      <c r="D695" t="s">
        <v>28</v>
      </c>
      <c r="E695" t="s">
        <v>22</v>
      </c>
      <c r="F695" t="s">
        <v>22</v>
      </c>
      <c r="G695">
        <v>0</v>
      </c>
      <c r="H695">
        <v>198.8</v>
      </c>
      <c r="I695">
        <v>56</v>
      </c>
      <c r="J695">
        <v>33.799999999999997</v>
      </c>
      <c r="K695">
        <v>230.1</v>
      </c>
      <c r="L695">
        <v>73</v>
      </c>
      <c r="M695">
        <v>19.559999999999999</v>
      </c>
      <c r="N695">
        <v>119.8</v>
      </c>
      <c r="O695">
        <v>81</v>
      </c>
      <c r="P695">
        <v>5.39</v>
      </c>
      <c r="Q695">
        <v>9.9</v>
      </c>
      <c r="R695">
        <v>3</v>
      </c>
      <c r="S695">
        <v>2.67</v>
      </c>
      <c r="T695">
        <v>2</v>
      </c>
      <c r="U695" t="s">
        <v>22</v>
      </c>
      <c r="V695">
        <f>IF(tbl_Customers[[#This Row],[churn]] = "yes", 1, 0)</f>
        <v>0</v>
      </c>
      <c r="W695" t="str">
        <f>IF(tbl_Customers[[#This Row],[number_customer_service_calls]] &lt;= 1, "0-1 Calls", IF(tbl_Customers[[#This Row],[number_customer_service_calls]] &lt;= 3, "2-3 Calls", IF(tbl_Customers[[#This Row],[number_customer_service_calls]] &lt;=5, "4-5 Calls", "6+ Calls")))</f>
        <v>2-3 Calls</v>
      </c>
      <c r="X695" t="str">
        <f>IF(tbl_Customers[[#This Row],[account_length]] &lt;= 50, "0-50", IF(tbl_Customers[[#This Row],[account_length]] &lt;=100, "51-100", IF(tbl_Customers[[#This Row],[account_length]] &lt;= 150, "101-150", "151+")))</f>
        <v>101-150</v>
      </c>
      <c r="Y695" t="str">
        <f>IF(tbl_Customers[[#This Row],[total_intl_charge]] &lt;= 3, "Low Charges", "High Charges")</f>
        <v>Low Charges</v>
      </c>
      <c r="Z695" t="str">
        <f>IF(tbl_Customers[[#This Row],[total_eve_calls]]&lt;=80,"Low Calls",
IF(tbl_Customers[[#This Row],[total_eve_calls]]&lt;=120,"Medium Calls","High Calls"))</f>
        <v>Low Calls</v>
      </c>
      <c r="AA695" t="str">
        <f>IF(tbl_Customers[[#This Row],[total_eve_charge]]&lt;=15,"Low Charges",
IF(tbl_Customers[[#This Row],[total_eve_charge]]&lt;=20,"Medium Charges","High Charges"))</f>
        <v>Medium Charges</v>
      </c>
      <c r="AB6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95" t="str">
        <f>IF(tbl_Customers[[#This Row],[number_vmail_messages]] = 0, "No Usage", IF(tbl_Customers[[#This Row],[number_vmail_messages]] &lt;= 20, "Low Usage", IF(tbl_Customers[[#This Row],[number_vmail_messages]] &lt;= 40, "Medium Usgae", "High Usage")))</f>
        <v>No Usage</v>
      </c>
      <c r="AD695" t="str">
        <f>IF(tbl_Customers[[#This Row],[total_day_minutes]]&lt;=150,"Low Usage", IF(tbl_Customers[[#This Row],[total_day_minutes]]&lt;=200,"Medium Usage", IF(tbl_Customers[[#This Row],[total_day_minutes]]&lt;=250,"High Usage","Very High Usage")))</f>
        <v>Medium Usage</v>
      </c>
      <c r="AE695" t="str">
        <f>IF(tbl_Customers[[#This Row],[total_intl_calls]]&lt;=5,"Low Calls", IF(tbl_Customers[[#This Row],[total_intl_calls]]&lt;=10, "Medium Calls", "High Calls"))</f>
        <v>Low Calls</v>
      </c>
      <c r="AF6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95" s="36" t="str">
        <f>IF(tbl_Customers[[#This Row],[Churn_Risk_Score]]&gt;=10,"High Risk", IF(tbl_Customers[[#This Row],[Churn_Risk_Score]]&gt;=5,"Medium Risk","Low Risk"))</f>
        <v>Low Risk</v>
      </c>
    </row>
    <row r="696" spans="1:33" x14ac:dyDescent="0.35">
      <c r="A696">
        <v>695</v>
      </c>
      <c r="B696" t="s">
        <v>41</v>
      </c>
      <c r="C696">
        <v>121</v>
      </c>
      <c r="D696" t="s">
        <v>25</v>
      </c>
      <c r="E696" t="s">
        <v>23</v>
      </c>
      <c r="F696" t="s">
        <v>22</v>
      </c>
      <c r="G696">
        <v>0</v>
      </c>
      <c r="H696">
        <v>167.7</v>
      </c>
      <c r="I696">
        <v>94</v>
      </c>
      <c r="J696">
        <v>28.51</v>
      </c>
      <c r="K696">
        <v>93.7</v>
      </c>
      <c r="L696">
        <v>121</v>
      </c>
      <c r="M696">
        <v>7.96</v>
      </c>
      <c r="N696">
        <v>241.3</v>
      </c>
      <c r="O696">
        <v>115</v>
      </c>
      <c r="P696">
        <v>10.86</v>
      </c>
      <c r="Q696">
        <v>13.4</v>
      </c>
      <c r="R696">
        <v>1</v>
      </c>
      <c r="S696">
        <v>3.62</v>
      </c>
      <c r="T696">
        <v>3</v>
      </c>
      <c r="U696" t="s">
        <v>23</v>
      </c>
      <c r="V696">
        <f>IF(tbl_Customers[[#This Row],[churn]] = "yes", 1, 0)</f>
        <v>1</v>
      </c>
      <c r="W696" t="str">
        <f>IF(tbl_Customers[[#This Row],[number_customer_service_calls]] &lt;= 1, "0-1 Calls", IF(tbl_Customers[[#This Row],[number_customer_service_calls]] &lt;= 3, "2-3 Calls", IF(tbl_Customers[[#This Row],[number_customer_service_calls]] &lt;=5, "4-5 Calls", "6+ Calls")))</f>
        <v>2-3 Calls</v>
      </c>
      <c r="X696" t="str">
        <f>IF(tbl_Customers[[#This Row],[account_length]] &lt;= 50, "0-50", IF(tbl_Customers[[#This Row],[account_length]] &lt;=100, "51-100", IF(tbl_Customers[[#This Row],[account_length]] &lt;= 150, "101-150", "151+")))</f>
        <v>101-150</v>
      </c>
      <c r="Y696" t="str">
        <f>IF(tbl_Customers[[#This Row],[total_intl_charge]] &lt;= 3, "Low Charges", "High Charges")</f>
        <v>High Charges</v>
      </c>
      <c r="Z696" t="str">
        <f>IF(tbl_Customers[[#This Row],[total_eve_calls]]&lt;=80,"Low Calls",
IF(tbl_Customers[[#This Row],[total_eve_calls]]&lt;=120,"Medium Calls","High Calls"))</f>
        <v>High Calls</v>
      </c>
      <c r="AA696" t="str">
        <f>IF(tbl_Customers[[#This Row],[total_eve_charge]]&lt;=15,"Low Charges",
IF(tbl_Customers[[#This Row],[total_eve_charge]]&lt;=20,"Medium Charges","High Charges"))</f>
        <v>Low Charges</v>
      </c>
      <c r="AB6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696" t="str">
        <f>IF(tbl_Customers[[#This Row],[number_vmail_messages]] = 0, "No Usage", IF(tbl_Customers[[#This Row],[number_vmail_messages]] &lt;= 20, "Low Usage", IF(tbl_Customers[[#This Row],[number_vmail_messages]] &lt;= 40, "Medium Usgae", "High Usage")))</f>
        <v>No Usage</v>
      </c>
      <c r="AD696" t="str">
        <f>IF(tbl_Customers[[#This Row],[total_day_minutes]]&lt;=150,"Low Usage", IF(tbl_Customers[[#This Row],[total_day_minutes]]&lt;=200,"Medium Usage", IF(tbl_Customers[[#This Row],[total_day_minutes]]&lt;=250,"High Usage","Very High Usage")))</f>
        <v>Medium Usage</v>
      </c>
      <c r="AE696" t="str">
        <f>IF(tbl_Customers[[#This Row],[total_intl_calls]]&lt;=5,"Low Calls", IF(tbl_Customers[[#This Row],[total_intl_calls]]&lt;=10, "Medium Calls", "High Calls"))</f>
        <v>Low Calls</v>
      </c>
      <c r="AF6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696" s="36" t="str">
        <f>IF(tbl_Customers[[#This Row],[Churn_Risk_Score]]&gt;=10,"High Risk", IF(tbl_Customers[[#This Row],[Churn_Risk_Score]]&gt;=5,"Medium Risk","Low Risk"))</f>
        <v>Medium Risk</v>
      </c>
    </row>
    <row r="697" spans="1:33" x14ac:dyDescent="0.35">
      <c r="A697">
        <v>696</v>
      </c>
      <c r="B697" t="s">
        <v>46</v>
      </c>
      <c r="C697">
        <v>88</v>
      </c>
      <c r="D697" t="s">
        <v>21</v>
      </c>
      <c r="E697" t="s">
        <v>22</v>
      </c>
      <c r="F697" t="s">
        <v>22</v>
      </c>
      <c r="G697">
        <v>0</v>
      </c>
      <c r="H697">
        <v>202.2</v>
      </c>
      <c r="I697">
        <v>86</v>
      </c>
      <c r="J697">
        <v>34.369999999999997</v>
      </c>
      <c r="K697">
        <v>216.8</v>
      </c>
      <c r="L697">
        <v>93</v>
      </c>
      <c r="M697">
        <v>18.43</v>
      </c>
      <c r="N697">
        <v>239.4</v>
      </c>
      <c r="O697">
        <v>99</v>
      </c>
      <c r="P697">
        <v>10.77</v>
      </c>
      <c r="Q697">
        <v>11.8</v>
      </c>
      <c r="R697">
        <v>2</v>
      </c>
      <c r="S697">
        <v>3.19</v>
      </c>
      <c r="T697">
        <v>2</v>
      </c>
      <c r="U697" t="s">
        <v>22</v>
      </c>
      <c r="V697">
        <f>IF(tbl_Customers[[#This Row],[churn]] = "yes", 1, 0)</f>
        <v>0</v>
      </c>
      <c r="W697" t="str">
        <f>IF(tbl_Customers[[#This Row],[number_customer_service_calls]] &lt;= 1, "0-1 Calls", IF(tbl_Customers[[#This Row],[number_customer_service_calls]] &lt;= 3, "2-3 Calls", IF(tbl_Customers[[#This Row],[number_customer_service_calls]] &lt;=5, "4-5 Calls", "6+ Calls")))</f>
        <v>2-3 Calls</v>
      </c>
      <c r="X697" t="str">
        <f>IF(tbl_Customers[[#This Row],[account_length]] &lt;= 50, "0-50", IF(tbl_Customers[[#This Row],[account_length]] &lt;=100, "51-100", IF(tbl_Customers[[#This Row],[account_length]] &lt;= 150, "101-150", "151+")))</f>
        <v>51-100</v>
      </c>
      <c r="Y697" t="str">
        <f>IF(tbl_Customers[[#This Row],[total_intl_charge]] &lt;= 3, "Low Charges", "High Charges")</f>
        <v>High Charges</v>
      </c>
      <c r="Z697" t="str">
        <f>IF(tbl_Customers[[#This Row],[total_eve_calls]]&lt;=80,"Low Calls",
IF(tbl_Customers[[#This Row],[total_eve_calls]]&lt;=120,"Medium Calls","High Calls"))</f>
        <v>Medium Calls</v>
      </c>
      <c r="AA697" t="str">
        <f>IF(tbl_Customers[[#This Row],[total_eve_charge]]&lt;=15,"Low Charges",
IF(tbl_Customers[[#This Row],[total_eve_charge]]&lt;=20,"Medium Charges","High Charges"))</f>
        <v>Medium Charges</v>
      </c>
      <c r="AB6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97" t="str">
        <f>IF(tbl_Customers[[#This Row],[number_vmail_messages]] = 0, "No Usage", IF(tbl_Customers[[#This Row],[number_vmail_messages]] &lt;= 20, "Low Usage", IF(tbl_Customers[[#This Row],[number_vmail_messages]] &lt;= 40, "Medium Usgae", "High Usage")))</f>
        <v>No Usage</v>
      </c>
      <c r="AD697" t="str">
        <f>IF(tbl_Customers[[#This Row],[total_day_minutes]]&lt;=150,"Low Usage", IF(tbl_Customers[[#This Row],[total_day_minutes]]&lt;=200,"Medium Usage", IF(tbl_Customers[[#This Row],[total_day_minutes]]&lt;=250,"High Usage","Very High Usage")))</f>
        <v>High Usage</v>
      </c>
      <c r="AE697" t="str">
        <f>IF(tbl_Customers[[#This Row],[total_intl_calls]]&lt;=5,"Low Calls", IF(tbl_Customers[[#This Row],[total_intl_calls]]&lt;=10, "Medium Calls", "High Calls"))</f>
        <v>Low Calls</v>
      </c>
      <c r="AF6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697" s="36" t="str">
        <f>IF(tbl_Customers[[#This Row],[Churn_Risk_Score]]&gt;=10,"High Risk", IF(tbl_Customers[[#This Row],[Churn_Risk_Score]]&gt;=5,"Medium Risk","Low Risk"))</f>
        <v>Low Risk</v>
      </c>
    </row>
    <row r="698" spans="1:33" x14ac:dyDescent="0.35">
      <c r="A698">
        <v>697</v>
      </c>
      <c r="B698" t="s">
        <v>43</v>
      </c>
      <c r="C698">
        <v>87</v>
      </c>
      <c r="D698" t="s">
        <v>25</v>
      </c>
      <c r="E698" t="s">
        <v>22</v>
      </c>
      <c r="F698" t="s">
        <v>22</v>
      </c>
      <c r="G698">
        <v>0</v>
      </c>
      <c r="H698">
        <v>322.5</v>
      </c>
      <c r="I698">
        <v>106</v>
      </c>
      <c r="J698">
        <v>54.83</v>
      </c>
      <c r="K698">
        <v>204.6</v>
      </c>
      <c r="L698">
        <v>93</v>
      </c>
      <c r="M698">
        <v>17.39</v>
      </c>
      <c r="N698">
        <v>186.2</v>
      </c>
      <c r="O698">
        <v>128</v>
      </c>
      <c r="P698">
        <v>8.3800000000000008</v>
      </c>
      <c r="Q698">
        <v>9.4</v>
      </c>
      <c r="R698">
        <v>4</v>
      </c>
      <c r="S698">
        <v>2.54</v>
      </c>
      <c r="T698">
        <v>2</v>
      </c>
      <c r="U698" t="s">
        <v>23</v>
      </c>
      <c r="V698">
        <f>IF(tbl_Customers[[#This Row],[churn]] = "yes", 1, 0)</f>
        <v>1</v>
      </c>
      <c r="W698" t="str">
        <f>IF(tbl_Customers[[#This Row],[number_customer_service_calls]] &lt;= 1, "0-1 Calls", IF(tbl_Customers[[#This Row],[number_customer_service_calls]] &lt;= 3, "2-3 Calls", IF(tbl_Customers[[#This Row],[number_customer_service_calls]] &lt;=5, "4-5 Calls", "6+ Calls")))</f>
        <v>2-3 Calls</v>
      </c>
      <c r="X698" t="str">
        <f>IF(tbl_Customers[[#This Row],[account_length]] &lt;= 50, "0-50", IF(tbl_Customers[[#This Row],[account_length]] &lt;=100, "51-100", IF(tbl_Customers[[#This Row],[account_length]] &lt;= 150, "101-150", "151+")))</f>
        <v>51-100</v>
      </c>
      <c r="Y698" t="str">
        <f>IF(tbl_Customers[[#This Row],[total_intl_charge]] &lt;= 3, "Low Charges", "High Charges")</f>
        <v>Low Charges</v>
      </c>
      <c r="Z698" t="str">
        <f>IF(tbl_Customers[[#This Row],[total_eve_calls]]&lt;=80,"Low Calls",
IF(tbl_Customers[[#This Row],[total_eve_calls]]&lt;=120,"Medium Calls","High Calls"))</f>
        <v>Medium Calls</v>
      </c>
      <c r="AA698" t="str">
        <f>IF(tbl_Customers[[#This Row],[total_eve_charge]]&lt;=15,"Low Charges",
IF(tbl_Customers[[#This Row],[total_eve_charge]]&lt;=20,"Medium Charges","High Charges"))</f>
        <v>Medium Charges</v>
      </c>
      <c r="AB6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98" t="str">
        <f>IF(tbl_Customers[[#This Row],[number_vmail_messages]] = 0, "No Usage", IF(tbl_Customers[[#This Row],[number_vmail_messages]] &lt;= 20, "Low Usage", IF(tbl_Customers[[#This Row],[number_vmail_messages]] &lt;= 40, "Medium Usgae", "High Usage")))</f>
        <v>No Usage</v>
      </c>
      <c r="AD698" t="str">
        <f>IF(tbl_Customers[[#This Row],[total_day_minutes]]&lt;=150,"Low Usage", IF(tbl_Customers[[#This Row],[total_day_minutes]]&lt;=200,"Medium Usage", IF(tbl_Customers[[#This Row],[total_day_minutes]]&lt;=250,"High Usage","Very High Usage")))</f>
        <v>Very High Usage</v>
      </c>
      <c r="AE698" t="str">
        <f>IF(tbl_Customers[[#This Row],[total_intl_calls]]&lt;=5,"Low Calls", IF(tbl_Customers[[#This Row],[total_intl_calls]]&lt;=10, "Medium Calls", "High Calls"))</f>
        <v>Low Calls</v>
      </c>
      <c r="AF6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698" s="36" t="str">
        <f>IF(tbl_Customers[[#This Row],[Churn_Risk_Score]]&gt;=10,"High Risk", IF(tbl_Customers[[#This Row],[Churn_Risk_Score]]&gt;=5,"Medium Risk","Low Risk"))</f>
        <v>Medium Risk</v>
      </c>
    </row>
    <row r="699" spans="1:33" x14ac:dyDescent="0.35">
      <c r="A699">
        <v>698</v>
      </c>
      <c r="B699" t="s">
        <v>32</v>
      </c>
      <c r="C699">
        <v>100</v>
      </c>
      <c r="D699" t="s">
        <v>28</v>
      </c>
      <c r="E699" t="s">
        <v>22</v>
      </c>
      <c r="F699" t="s">
        <v>22</v>
      </c>
      <c r="G699">
        <v>0</v>
      </c>
      <c r="H699">
        <v>216.2</v>
      </c>
      <c r="I699">
        <v>107</v>
      </c>
      <c r="J699">
        <v>36.75</v>
      </c>
      <c r="K699">
        <v>215.6</v>
      </c>
      <c r="L699">
        <v>84</v>
      </c>
      <c r="M699">
        <v>18.329999999999998</v>
      </c>
      <c r="N699">
        <v>138.4</v>
      </c>
      <c r="O699">
        <v>127</v>
      </c>
      <c r="P699">
        <v>6.23</v>
      </c>
      <c r="Q699">
        <v>10.199999999999999</v>
      </c>
      <c r="R699">
        <v>3</v>
      </c>
      <c r="S699">
        <v>2.75</v>
      </c>
      <c r="T699">
        <v>0</v>
      </c>
      <c r="U699" t="s">
        <v>22</v>
      </c>
      <c r="V699">
        <f>IF(tbl_Customers[[#This Row],[churn]] = "yes", 1, 0)</f>
        <v>0</v>
      </c>
      <c r="W699" t="str">
        <f>IF(tbl_Customers[[#This Row],[number_customer_service_calls]] &lt;= 1, "0-1 Calls", IF(tbl_Customers[[#This Row],[number_customer_service_calls]] &lt;= 3, "2-3 Calls", IF(tbl_Customers[[#This Row],[number_customer_service_calls]] &lt;=5, "4-5 Calls", "6+ Calls")))</f>
        <v>0-1 Calls</v>
      </c>
      <c r="X699" t="str">
        <f>IF(tbl_Customers[[#This Row],[account_length]] &lt;= 50, "0-50", IF(tbl_Customers[[#This Row],[account_length]] &lt;=100, "51-100", IF(tbl_Customers[[#This Row],[account_length]] &lt;= 150, "101-150", "151+")))</f>
        <v>51-100</v>
      </c>
      <c r="Y699" t="str">
        <f>IF(tbl_Customers[[#This Row],[total_intl_charge]] &lt;= 3, "Low Charges", "High Charges")</f>
        <v>Low Charges</v>
      </c>
      <c r="Z699" t="str">
        <f>IF(tbl_Customers[[#This Row],[total_eve_calls]]&lt;=80,"Low Calls",
IF(tbl_Customers[[#This Row],[total_eve_calls]]&lt;=120,"Medium Calls","High Calls"))</f>
        <v>Medium Calls</v>
      </c>
      <c r="AA699" t="str">
        <f>IF(tbl_Customers[[#This Row],[total_eve_charge]]&lt;=15,"Low Charges",
IF(tbl_Customers[[#This Row],[total_eve_charge]]&lt;=20,"Medium Charges","High Charges"))</f>
        <v>Medium Charges</v>
      </c>
      <c r="AB6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699" t="str">
        <f>IF(tbl_Customers[[#This Row],[number_vmail_messages]] = 0, "No Usage", IF(tbl_Customers[[#This Row],[number_vmail_messages]] &lt;= 20, "Low Usage", IF(tbl_Customers[[#This Row],[number_vmail_messages]] &lt;= 40, "Medium Usgae", "High Usage")))</f>
        <v>No Usage</v>
      </c>
      <c r="AD699" t="str">
        <f>IF(tbl_Customers[[#This Row],[total_day_minutes]]&lt;=150,"Low Usage", IF(tbl_Customers[[#This Row],[total_day_minutes]]&lt;=200,"Medium Usage", IF(tbl_Customers[[#This Row],[total_day_minutes]]&lt;=250,"High Usage","Very High Usage")))</f>
        <v>High Usage</v>
      </c>
      <c r="AE699" t="str">
        <f>IF(tbl_Customers[[#This Row],[total_intl_calls]]&lt;=5,"Low Calls", IF(tbl_Customers[[#This Row],[total_intl_calls]]&lt;=10, "Medium Calls", "High Calls"))</f>
        <v>Low Calls</v>
      </c>
      <c r="AF6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699" s="36" t="str">
        <f>IF(tbl_Customers[[#This Row],[Churn_Risk_Score]]&gt;=10,"High Risk", IF(tbl_Customers[[#This Row],[Churn_Risk_Score]]&gt;=5,"Medium Risk","Low Risk"))</f>
        <v>Low Risk</v>
      </c>
    </row>
    <row r="700" spans="1:33" x14ac:dyDescent="0.35">
      <c r="A700">
        <v>699</v>
      </c>
      <c r="B700" t="s">
        <v>40</v>
      </c>
      <c r="C700">
        <v>104</v>
      </c>
      <c r="D700" t="s">
        <v>21</v>
      </c>
      <c r="E700" t="s">
        <v>22</v>
      </c>
      <c r="F700" t="s">
        <v>22</v>
      </c>
      <c r="G700">
        <v>0</v>
      </c>
      <c r="H700">
        <v>76.400000000000006</v>
      </c>
      <c r="I700">
        <v>116</v>
      </c>
      <c r="J700">
        <v>12.99</v>
      </c>
      <c r="K700">
        <v>115.6</v>
      </c>
      <c r="L700">
        <v>74</v>
      </c>
      <c r="M700">
        <v>9.83</v>
      </c>
      <c r="N700">
        <v>226.3</v>
      </c>
      <c r="O700">
        <v>94</v>
      </c>
      <c r="P700">
        <v>10.18</v>
      </c>
      <c r="Q700">
        <v>9.4</v>
      </c>
      <c r="R700">
        <v>3</v>
      </c>
      <c r="S700">
        <v>2.54</v>
      </c>
      <c r="T700">
        <v>3</v>
      </c>
      <c r="U700" t="s">
        <v>22</v>
      </c>
      <c r="V700">
        <f>IF(tbl_Customers[[#This Row],[churn]] = "yes", 1, 0)</f>
        <v>0</v>
      </c>
      <c r="W700" t="str">
        <f>IF(tbl_Customers[[#This Row],[number_customer_service_calls]] &lt;= 1, "0-1 Calls", IF(tbl_Customers[[#This Row],[number_customer_service_calls]] &lt;= 3, "2-3 Calls", IF(tbl_Customers[[#This Row],[number_customer_service_calls]] &lt;=5, "4-5 Calls", "6+ Calls")))</f>
        <v>2-3 Calls</v>
      </c>
      <c r="X700" t="str">
        <f>IF(tbl_Customers[[#This Row],[account_length]] &lt;= 50, "0-50", IF(tbl_Customers[[#This Row],[account_length]] &lt;=100, "51-100", IF(tbl_Customers[[#This Row],[account_length]] &lt;= 150, "101-150", "151+")))</f>
        <v>101-150</v>
      </c>
      <c r="Y700" t="str">
        <f>IF(tbl_Customers[[#This Row],[total_intl_charge]] &lt;= 3, "Low Charges", "High Charges")</f>
        <v>Low Charges</v>
      </c>
      <c r="Z700" t="str">
        <f>IF(tbl_Customers[[#This Row],[total_eve_calls]]&lt;=80,"Low Calls",
IF(tbl_Customers[[#This Row],[total_eve_calls]]&lt;=120,"Medium Calls","High Calls"))</f>
        <v>Low Calls</v>
      </c>
      <c r="AA700" t="str">
        <f>IF(tbl_Customers[[#This Row],[total_eve_charge]]&lt;=15,"Low Charges",
IF(tbl_Customers[[#This Row],[total_eve_charge]]&lt;=20,"Medium Charges","High Charges"))</f>
        <v>Low Charges</v>
      </c>
      <c r="AB7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00" t="str">
        <f>IF(tbl_Customers[[#This Row],[number_vmail_messages]] = 0, "No Usage", IF(tbl_Customers[[#This Row],[number_vmail_messages]] &lt;= 20, "Low Usage", IF(tbl_Customers[[#This Row],[number_vmail_messages]] &lt;= 40, "Medium Usgae", "High Usage")))</f>
        <v>No Usage</v>
      </c>
      <c r="AD700" t="str">
        <f>IF(tbl_Customers[[#This Row],[total_day_minutes]]&lt;=150,"Low Usage", IF(tbl_Customers[[#This Row],[total_day_minutes]]&lt;=200,"Medium Usage", IF(tbl_Customers[[#This Row],[total_day_minutes]]&lt;=250,"High Usage","Very High Usage")))</f>
        <v>Low Usage</v>
      </c>
      <c r="AE700" t="str">
        <f>IF(tbl_Customers[[#This Row],[total_intl_calls]]&lt;=5,"Low Calls", IF(tbl_Customers[[#This Row],[total_intl_calls]]&lt;=10, "Medium Calls", "High Calls"))</f>
        <v>Low Calls</v>
      </c>
      <c r="AF7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00" s="36" t="str">
        <f>IF(tbl_Customers[[#This Row],[Churn_Risk_Score]]&gt;=10,"High Risk", IF(tbl_Customers[[#This Row],[Churn_Risk_Score]]&gt;=5,"Medium Risk","Low Risk"))</f>
        <v>Low Risk</v>
      </c>
    </row>
    <row r="701" spans="1:33" x14ac:dyDescent="0.35">
      <c r="A701">
        <v>700</v>
      </c>
      <c r="B701" t="s">
        <v>48</v>
      </c>
      <c r="C701">
        <v>27</v>
      </c>
      <c r="D701" t="s">
        <v>28</v>
      </c>
      <c r="E701" t="s">
        <v>22</v>
      </c>
      <c r="F701" t="s">
        <v>22</v>
      </c>
      <c r="G701">
        <v>0</v>
      </c>
      <c r="H701">
        <v>72.7</v>
      </c>
      <c r="I701">
        <v>75</v>
      </c>
      <c r="J701">
        <v>12.36</v>
      </c>
      <c r="K701">
        <v>208.6</v>
      </c>
      <c r="L701">
        <v>117</v>
      </c>
      <c r="M701">
        <v>17.73</v>
      </c>
      <c r="N701">
        <v>65.8</v>
      </c>
      <c r="O701">
        <v>71</v>
      </c>
      <c r="P701">
        <v>2.96</v>
      </c>
      <c r="Q701">
        <v>9.9</v>
      </c>
      <c r="R701">
        <v>3</v>
      </c>
      <c r="S701">
        <v>2.67</v>
      </c>
      <c r="T701">
        <v>1</v>
      </c>
      <c r="U701" t="s">
        <v>22</v>
      </c>
      <c r="V701">
        <f>IF(tbl_Customers[[#This Row],[churn]] = "yes", 1, 0)</f>
        <v>0</v>
      </c>
      <c r="W701" t="str">
        <f>IF(tbl_Customers[[#This Row],[number_customer_service_calls]] &lt;= 1, "0-1 Calls", IF(tbl_Customers[[#This Row],[number_customer_service_calls]] &lt;= 3, "2-3 Calls", IF(tbl_Customers[[#This Row],[number_customer_service_calls]] &lt;=5, "4-5 Calls", "6+ Calls")))</f>
        <v>0-1 Calls</v>
      </c>
      <c r="X701" t="str">
        <f>IF(tbl_Customers[[#This Row],[account_length]] &lt;= 50, "0-50", IF(tbl_Customers[[#This Row],[account_length]] &lt;=100, "51-100", IF(tbl_Customers[[#This Row],[account_length]] &lt;= 150, "101-150", "151+")))</f>
        <v>0-50</v>
      </c>
      <c r="Y701" t="str">
        <f>IF(tbl_Customers[[#This Row],[total_intl_charge]] &lt;= 3, "Low Charges", "High Charges")</f>
        <v>Low Charges</v>
      </c>
      <c r="Z701" t="str">
        <f>IF(tbl_Customers[[#This Row],[total_eve_calls]]&lt;=80,"Low Calls",
IF(tbl_Customers[[#This Row],[total_eve_calls]]&lt;=120,"Medium Calls","High Calls"))</f>
        <v>Medium Calls</v>
      </c>
      <c r="AA701" t="str">
        <f>IF(tbl_Customers[[#This Row],[total_eve_charge]]&lt;=15,"Low Charges",
IF(tbl_Customers[[#This Row],[total_eve_charge]]&lt;=20,"Medium Charges","High Charges"))</f>
        <v>Medium Charges</v>
      </c>
      <c r="AB7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01" t="str">
        <f>IF(tbl_Customers[[#This Row],[number_vmail_messages]] = 0, "No Usage", IF(tbl_Customers[[#This Row],[number_vmail_messages]] &lt;= 20, "Low Usage", IF(tbl_Customers[[#This Row],[number_vmail_messages]] &lt;= 40, "Medium Usgae", "High Usage")))</f>
        <v>No Usage</v>
      </c>
      <c r="AD701" t="str">
        <f>IF(tbl_Customers[[#This Row],[total_day_minutes]]&lt;=150,"Low Usage", IF(tbl_Customers[[#This Row],[total_day_minutes]]&lt;=200,"Medium Usage", IF(tbl_Customers[[#This Row],[total_day_minutes]]&lt;=250,"High Usage","Very High Usage")))</f>
        <v>Low Usage</v>
      </c>
      <c r="AE701" t="str">
        <f>IF(tbl_Customers[[#This Row],[total_intl_calls]]&lt;=5,"Low Calls", IF(tbl_Customers[[#This Row],[total_intl_calls]]&lt;=10, "Medium Calls", "High Calls"))</f>
        <v>Low Calls</v>
      </c>
      <c r="AF7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01" s="36" t="str">
        <f>IF(tbl_Customers[[#This Row],[Churn_Risk_Score]]&gt;=10,"High Risk", IF(tbl_Customers[[#This Row],[Churn_Risk_Score]]&gt;=5,"Medium Risk","Low Risk"))</f>
        <v>Low Risk</v>
      </c>
    </row>
    <row r="702" spans="1:33" x14ac:dyDescent="0.35">
      <c r="A702">
        <v>701</v>
      </c>
      <c r="B702" t="s">
        <v>72</v>
      </c>
      <c r="C702">
        <v>81</v>
      </c>
      <c r="D702" t="s">
        <v>21</v>
      </c>
      <c r="E702" t="s">
        <v>22</v>
      </c>
      <c r="F702" t="s">
        <v>23</v>
      </c>
      <c r="G702">
        <v>31</v>
      </c>
      <c r="H702">
        <v>210.4</v>
      </c>
      <c r="I702">
        <v>100</v>
      </c>
      <c r="J702">
        <v>35.770000000000003</v>
      </c>
      <c r="K702">
        <v>225.5</v>
      </c>
      <c r="L702">
        <v>97</v>
      </c>
      <c r="M702">
        <v>19.170000000000002</v>
      </c>
      <c r="N702">
        <v>168.7</v>
      </c>
      <c r="O702">
        <v>120</v>
      </c>
      <c r="P702">
        <v>7.59</v>
      </c>
      <c r="Q702">
        <v>9.6999999999999993</v>
      </c>
      <c r="R702">
        <v>4</v>
      </c>
      <c r="S702">
        <v>2.62</v>
      </c>
      <c r="T702">
        <v>0</v>
      </c>
      <c r="U702" t="s">
        <v>22</v>
      </c>
      <c r="V702">
        <f>IF(tbl_Customers[[#This Row],[churn]] = "yes", 1, 0)</f>
        <v>0</v>
      </c>
      <c r="W702" t="str">
        <f>IF(tbl_Customers[[#This Row],[number_customer_service_calls]] &lt;= 1, "0-1 Calls", IF(tbl_Customers[[#This Row],[number_customer_service_calls]] &lt;= 3, "2-3 Calls", IF(tbl_Customers[[#This Row],[number_customer_service_calls]] &lt;=5, "4-5 Calls", "6+ Calls")))</f>
        <v>0-1 Calls</v>
      </c>
      <c r="X702" t="str">
        <f>IF(tbl_Customers[[#This Row],[account_length]] &lt;= 50, "0-50", IF(tbl_Customers[[#This Row],[account_length]] &lt;=100, "51-100", IF(tbl_Customers[[#This Row],[account_length]] &lt;= 150, "101-150", "151+")))</f>
        <v>51-100</v>
      </c>
      <c r="Y702" t="str">
        <f>IF(tbl_Customers[[#This Row],[total_intl_charge]] &lt;= 3, "Low Charges", "High Charges")</f>
        <v>Low Charges</v>
      </c>
      <c r="Z702" t="str">
        <f>IF(tbl_Customers[[#This Row],[total_eve_calls]]&lt;=80,"Low Calls",
IF(tbl_Customers[[#This Row],[total_eve_calls]]&lt;=120,"Medium Calls","High Calls"))</f>
        <v>Medium Calls</v>
      </c>
      <c r="AA702" t="str">
        <f>IF(tbl_Customers[[#This Row],[total_eve_charge]]&lt;=15,"Low Charges",
IF(tbl_Customers[[#This Row],[total_eve_charge]]&lt;=20,"Medium Charges","High Charges"))</f>
        <v>Medium Charges</v>
      </c>
      <c r="AB7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02" t="str">
        <f>IF(tbl_Customers[[#This Row],[number_vmail_messages]] = 0, "No Usage", IF(tbl_Customers[[#This Row],[number_vmail_messages]] &lt;= 20, "Low Usage", IF(tbl_Customers[[#This Row],[number_vmail_messages]] &lt;= 40, "Medium Usgae", "High Usage")))</f>
        <v>Medium Usgae</v>
      </c>
      <c r="AD702" t="str">
        <f>IF(tbl_Customers[[#This Row],[total_day_minutes]]&lt;=150,"Low Usage", IF(tbl_Customers[[#This Row],[total_day_minutes]]&lt;=200,"Medium Usage", IF(tbl_Customers[[#This Row],[total_day_minutes]]&lt;=250,"High Usage","Very High Usage")))</f>
        <v>High Usage</v>
      </c>
      <c r="AE702" t="str">
        <f>IF(tbl_Customers[[#This Row],[total_intl_calls]]&lt;=5,"Low Calls", IF(tbl_Customers[[#This Row],[total_intl_calls]]&lt;=10, "Medium Calls", "High Calls"))</f>
        <v>Low Calls</v>
      </c>
      <c r="AF7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02" s="36" t="str">
        <f>IF(tbl_Customers[[#This Row],[Churn_Risk_Score]]&gt;=10,"High Risk", IF(tbl_Customers[[#This Row],[Churn_Risk_Score]]&gt;=5,"Medium Risk","Low Risk"))</f>
        <v>Low Risk</v>
      </c>
    </row>
    <row r="703" spans="1:33" x14ac:dyDescent="0.35">
      <c r="A703">
        <v>702</v>
      </c>
      <c r="B703" t="s">
        <v>58</v>
      </c>
      <c r="C703">
        <v>64</v>
      </c>
      <c r="D703" t="s">
        <v>28</v>
      </c>
      <c r="E703" t="s">
        <v>23</v>
      </c>
      <c r="F703" t="s">
        <v>23</v>
      </c>
      <c r="G703">
        <v>33</v>
      </c>
      <c r="H703">
        <v>127.2</v>
      </c>
      <c r="I703">
        <v>93</v>
      </c>
      <c r="J703">
        <v>21.62</v>
      </c>
      <c r="K703">
        <v>162.9</v>
      </c>
      <c r="L703">
        <v>104</v>
      </c>
      <c r="M703">
        <v>13.85</v>
      </c>
      <c r="N703">
        <v>247.4</v>
      </c>
      <c r="O703">
        <v>109</v>
      </c>
      <c r="P703">
        <v>11.13</v>
      </c>
      <c r="Q703">
        <v>8.1</v>
      </c>
      <c r="R703">
        <v>13</v>
      </c>
      <c r="S703">
        <v>2.19</v>
      </c>
      <c r="T703">
        <v>0</v>
      </c>
      <c r="U703" t="s">
        <v>22</v>
      </c>
      <c r="V703">
        <f>IF(tbl_Customers[[#This Row],[churn]] = "yes", 1, 0)</f>
        <v>0</v>
      </c>
      <c r="W703" t="str">
        <f>IF(tbl_Customers[[#This Row],[number_customer_service_calls]] &lt;= 1, "0-1 Calls", IF(tbl_Customers[[#This Row],[number_customer_service_calls]] &lt;= 3, "2-3 Calls", IF(tbl_Customers[[#This Row],[number_customer_service_calls]] &lt;=5, "4-5 Calls", "6+ Calls")))</f>
        <v>0-1 Calls</v>
      </c>
      <c r="X703" t="str">
        <f>IF(tbl_Customers[[#This Row],[account_length]] &lt;= 50, "0-50", IF(tbl_Customers[[#This Row],[account_length]] &lt;=100, "51-100", IF(tbl_Customers[[#This Row],[account_length]] &lt;= 150, "101-150", "151+")))</f>
        <v>51-100</v>
      </c>
      <c r="Y703" t="str">
        <f>IF(tbl_Customers[[#This Row],[total_intl_charge]] &lt;= 3, "Low Charges", "High Charges")</f>
        <v>Low Charges</v>
      </c>
      <c r="Z703" t="str">
        <f>IF(tbl_Customers[[#This Row],[total_eve_calls]]&lt;=80,"Low Calls",
IF(tbl_Customers[[#This Row],[total_eve_calls]]&lt;=120,"Medium Calls","High Calls"))</f>
        <v>Medium Calls</v>
      </c>
      <c r="AA703" t="str">
        <f>IF(tbl_Customers[[#This Row],[total_eve_charge]]&lt;=15,"Low Charges",
IF(tbl_Customers[[#This Row],[total_eve_charge]]&lt;=20,"Medium Charges","High Charges"))</f>
        <v>Low Charges</v>
      </c>
      <c r="AB7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03" t="str">
        <f>IF(tbl_Customers[[#This Row],[number_vmail_messages]] = 0, "No Usage", IF(tbl_Customers[[#This Row],[number_vmail_messages]] &lt;= 20, "Low Usage", IF(tbl_Customers[[#This Row],[number_vmail_messages]] &lt;= 40, "Medium Usgae", "High Usage")))</f>
        <v>Medium Usgae</v>
      </c>
      <c r="AD703" t="str">
        <f>IF(tbl_Customers[[#This Row],[total_day_minutes]]&lt;=150,"Low Usage", IF(tbl_Customers[[#This Row],[total_day_minutes]]&lt;=200,"Medium Usage", IF(tbl_Customers[[#This Row],[total_day_minutes]]&lt;=250,"High Usage","Very High Usage")))</f>
        <v>Low Usage</v>
      </c>
      <c r="AE703" t="str">
        <f>IF(tbl_Customers[[#This Row],[total_intl_calls]]&lt;=5,"Low Calls", IF(tbl_Customers[[#This Row],[total_intl_calls]]&lt;=10, "Medium Calls", "High Calls"))</f>
        <v>High Calls</v>
      </c>
      <c r="AF7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03" s="36" t="str">
        <f>IF(tbl_Customers[[#This Row],[Churn_Risk_Score]]&gt;=10,"High Risk", IF(tbl_Customers[[#This Row],[Churn_Risk_Score]]&gt;=5,"Medium Risk","Low Risk"))</f>
        <v>Low Risk</v>
      </c>
    </row>
    <row r="704" spans="1:33" x14ac:dyDescent="0.35">
      <c r="A704">
        <v>703</v>
      </c>
      <c r="B704" t="s">
        <v>64</v>
      </c>
      <c r="C704">
        <v>107</v>
      </c>
      <c r="D704" t="s">
        <v>28</v>
      </c>
      <c r="E704" t="s">
        <v>22</v>
      </c>
      <c r="F704" t="s">
        <v>23</v>
      </c>
      <c r="G704">
        <v>28</v>
      </c>
      <c r="H704">
        <v>201.8</v>
      </c>
      <c r="I704">
        <v>79</v>
      </c>
      <c r="J704">
        <v>34.31</v>
      </c>
      <c r="K704">
        <v>304.89999999999998</v>
      </c>
      <c r="L704">
        <v>128</v>
      </c>
      <c r="M704">
        <v>25.92</v>
      </c>
      <c r="N704">
        <v>225.6</v>
      </c>
      <c r="O704">
        <v>133</v>
      </c>
      <c r="P704">
        <v>10.15</v>
      </c>
      <c r="Q704">
        <v>11.9</v>
      </c>
      <c r="R704">
        <v>8</v>
      </c>
      <c r="S704">
        <v>3.21</v>
      </c>
      <c r="T704">
        <v>1</v>
      </c>
      <c r="U704" t="s">
        <v>22</v>
      </c>
      <c r="V704">
        <f>IF(tbl_Customers[[#This Row],[churn]] = "yes", 1, 0)</f>
        <v>0</v>
      </c>
      <c r="W704" t="str">
        <f>IF(tbl_Customers[[#This Row],[number_customer_service_calls]] &lt;= 1, "0-1 Calls", IF(tbl_Customers[[#This Row],[number_customer_service_calls]] &lt;= 3, "2-3 Calls", IF(tbl_Customers[[#This Row],[number_customer_service_calls]] &lt;=5, "4-5 Calls", "6+ Calls")))</f>
        <v>0-1 Calls</v>
      </c>
      <c r="X704" t="str">
        <f>IF(tbl_Customers[[#This Row],[account_length]] &lt;= 50, "0-50", IF(tbl_Customers[[#This Row],[account_length]] &lt;=100, "51-100", IF(tbl_Customers[[#This Row],[account_length]] &lt;= 150, "101-150", "151+")))</f>
        <v>101-150</v>
      </c>
      <c r="Y704" t="str">
        <f>IF(tbl_Customers[[#This Row],[total_intl_charge]] &lt;= 3, "Low Charges", "High Charges")</f>
        <v>High Charges</v>
      </c>
      <c r="Z704" t="str">
        <f>IF(tbl_Customers[[#This Row],[total_eve_calls]]&lt;=80,"Low Calls",
IF(tbl_Customers[[#This Row],[total_eve_calls]]&lt;=120,"Medium Calls","High Calls"))</f>
        <v>High Calls</v>
      </c>
      <c r="AA704" t="str">
        <f>IF(tbl_Customers[[#This Row],[total_eve_charge]]&lt;=15,"Low Charges",
IF(tbl_Customers[[#This Row],[total_eve_charge]]&lt;=20,"Medium Charges","High Charges"))</f>
        <v>High Charges</v>
      </c>
      <c r="AB7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04" t="str">
        <f>IF(tbl_Customers[[#This Row],[number_vmail_messages]] = 0, "No Usage", IF(tbl_Customers[[#This Row],[number_vmail_messages]] &lt;= 20, "Low Usage", IF(tbl_Customers[[#This Row],[number_vmail_messages]] &lt;= 40, "Medium Usgae", "High Usage")))</f>
        <v>Medium Usgae</v>
      </c>
      <c r="AD704" t="str">
        <f>IF(tbl_Customers[[#This Row],[total_day_minutes]]&lt;=150,"Low Usage", IF(tbl_Customers[[#This Row],[total_day_minutes]]&lt;=200,"Medium Usage", IF(tbl_Customers[[#This Row],[total_day_minutes]]&lt;=250,"High Usage","Very High Usage")))</f>
        <v>High Usage</v>
      </c>
      <c r="AE704" t="str">
        <f>IF(tbl_Customers[[#This Row],[total_intl_calls]]&lt;=5,"Low Calls", IF(tbl_Customers[[#This Row],[total_intl_calls]]&lt;=10, "Medium Calls", "High Calls"))</f>
        <v>Medium Calls</v>
      </c>
      <c r="AF7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04" s="36" t="str">
        <f>IF(tbl_Customers[[#This Row],[Churn_Risk_Score]]&gt;=10,"High Risk", IF(tbl_Customers[[#This Row],[Churn_Risk_Score]]&gt;=5,"Medium Risk","Low Risk"))</f>
        <v>Low Risk</v>
      </c>
    </row>
    <row r="705" spans="1:33" x14ac:dyDescent="0.35">
      <c r="A705">
        <v>704</v>
      </c>
      <c r="B705" t="s">
        <v>64</v>
      </c>
      <c r="C705">
        <v>111</v>
      </c>
      <c r="D705" t="s">
        <v>25</v>
      </c>
      <c r="E705" t="s">
        <v>22</v>
      </c>
      <c r="F705" t="s">
        <v>22</v>
      </c>
      <c r="G705">
        <v>0</v>
      </c>
      <c r="H705">
        <v>99.3</v>
      </c>
      <c r="I705">
        <v>112</v>
      </c>
      <c r="J705">
        <v>16.88</v>
      </c>
      <c r="K705">
        <v>270.5</v>
      </c>
      <c r="L705">
        <v>136</v>
      </c>
      <c r="M705">
        <v>22.99</v>
      </c>
      <c r="N705">
        <v>225.3</v>
      </c>
      <c r="O705">
        <v>94</v>
      </c>
      <c r="P705">
        <v>10.14</v>
      </c>
      <c r="Q705">
        <v>9</v>
      </c>
      <c r="R705">
        <v>6</v>
      </c>
      <c r="S705">
        <v>2.4300000000000002</v>
      </c>
      <c r="T705">
        <v>3</v>
      </c>
      <c r="U705" t="s">
        <v>22</v>
      </c>
      <c r="V705">
        <f>IF(tbl_Customers[[#This Row],[churn]] = "yes", 1, 0)</f>
        <v>0</v>
      </c>
      <c r="W705" t="str">
        <f>IF(tbl_Customers[[#This Row],[number_customer_service_calls]] &lt;= 1, "0-1 Calls", IF(tbl_Customers[[#This Row],[number_customer_service_calls]] &lt;= 3, "2-3 Calls", IF(tbl_Customers[[#This Row],[number_customer_service_calls]] &lt;=5, "4-5 Calls", "6+ Calls")))</f>
        <v>2-3 Calls</v>
      </c>
      <c r="X705" t="str">
        <f>IF(tbl_Customers[[#This Row],[account_length]] &lt;= 50, "0-50", IF(tbl_Customers[[#This Row],[account_length]] &lt;=100, "51-100", IF(tbl_Customers[[#This Row],[account_length]] &lt;= 150, "101-150", "151+")))</f>
        <v>101-150</v>
      </c>
      <c r="Y705" t="str">
        <f>IF(tbl_Customers[[#This Row],[total_intl_charge]] &lt;= 3, "Low Charges", "High Charges")</f>
        <v>Low Charges</v>
      </c>
      <c r="Z705" t="str">
        <f>IF(tbl_Customers[[#This Row],[total_eve_calls]]&lt;=80,"Low Calls",
IF(tbl_Customers[[#This Row],[total_eve_calls]]&lt;=120,"Medium Calls","High Calls"))</f>
        <v>High Calls</v>
      </c>
      <c r="AA705" t="str">
        <f>IF(tbl_Customers[[#This Row],[total_eve_charge]]&lt;=15,"Low Charges",
IF(tbl_Customers[[#This Row],[total_eve_charge]]&lt;=20,"Medium Charges","High Charges"))</f>
        <v>High Charges</v>
      </c>
      <c r="AB7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05" t="str">
        <f>IF(tbl_Customers[[#This Row],[number_vmail_messages]] = 0, "No Usage", IF(tbl_Customers[[#This Row],[number_vmail_messages]] &lt;= 20, "Low Usage", IF(tbl_Customers[[#This Row],[number_vmail_messages]] &lt;= 40, "Medium Usgae", "High Usage")))</f>
        <v>No Usage</v>
      </c>
      <c r="AD705" t="str">
        <f>IF(tbl_Customers[[#This Row],[total_day_minutes]]&lt;=150,"Low Usage", IF(tbl_Customers[[#This Row],[total_day_minutes]]&lt;=200,"Medium Usage", IF(tbl_Customers[[#This Row],[total_day_minutes]]&lt;=250,"High Usage","Very High Usage")))</f>
        <v>Low Usage</v>
      </c>
      <c r="AE705" t="str">
        <f>IF(tbl_Customers[[#This Row],[total_intl_calls]]&lt;=5,"Low Calls", IF(tbl_Customers[[#This Row],[total_intl_calls]]&lt;=10, "Medium Calls", "High Calls"))</f>
        <v>Medium Calls</v>
      </c>
      <c r="AF7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05" s="36" t="str">
        <f>IF(tbl_Customers[[#This Row],[Churn_Risk_Score]]&gt;=10,"High Risk", IF(tbl_Customers[[#This Row],[Churn_Risk_Score]]&gt;=5,"Medium Risk","Low Risk"))</f>
        <v>Low Risk</v>
      </c>
    </row>
    <row r="706" spans="1:33" x14ac:dyDescent="0.35">
      <c r="A706">
        <v>705</v>
      </c>
      <c r="B706" t="s">
        <v>62</v>
      </c>
      <c r="C706">
        <v>77</v>
      </c>
      <c r="D706" t="s">
        <v>21</v>
      </c>
      <c r="E706" t="s">
        <v>22</v>
      </c>
      <c r="F706" t="s">
        <v>22</v>
      </c>
      <c r="G706">
        <v>0</v>
      </c>
      <c r="H706">
        <v>239.2</v>
      </c>
      <c r="I706">
        <v>114</v>
      </c>
      <c r="J706">
        <v>40.659999999999997</v>
      </c>
      <c r="K706">
        <v>150</v>
      </c>
      <c r="L706">
        <v>115</v>
      </c>
      <c r="M706">
        <v>12.75</v>
      </c>
      <c r="N706">
        <v>160.80000000000001</v>
      </c>
      <c r="O706">
        <v>81</v>
      </c>
      <c r="P706">
        <v>7.24</v>
      </c>
      <c r="Q706">
        <v>10.3</v>
      </c>
      <c r="R706">
        <v>2</v>
      </c>
      <c r="S706">
        <v>2.78</v>
      </c>
      <c r="T706">
        <v>5</v>
      </c>
      <c r="U706" t="s">
        <v>22</v>
      </c>
      <c r="V706">
        <f>IF(tbl_Customers[[#This Row],[churn]] = "yes", 1, 0)</f>
        <v>0</v>
      </c>
      <c r="W706" t="str">
        <f>IF(tbl_Customers[[#This Row],[number_customer_service_calls]] &lt;= 1, "0-1 Calls", IF(tbl_Customers[[#This Row],[number_customer_service_calls]] &lt;= 3, "2-3 Calls", IF(tbl_Customers[[#This Row],[number_customer_service_calls]] &lt;=5, "4-5 Calls", "6+ Calls")))</f>
        <v>4-5 Calls</v>
      </c>
      <c r="X706" t="str">
        <f>IF(tbl_Customers[[#This Row],[account_length]] &lt;= 50, "0-50", IF(tbl_Customers[[#This Row],[account_length]] &lt;=100, "51-100", IF(tbl_Customers[[#This Row],[account_length]] &lt;= 150, "101-150", "151+")))</f>
        <v>51-100</v>
      </c>
      <c r="Y706" t="str">
        <f>IF(tbl_Customers[[#This Row],[total_intl_charge]] &lt;= 3, "Low Charges", "High Charges")</f>
        <v>Low Charges</v>
      </c>
      <c r="Z706" t="str">
        <f>IF(tbl_Customers[[#This Row],[total_eve_calls]]&lt;=80,"Low Calls",
IF(tbl_Customers[[#This Row],[total_eve_calls]]&lt;=120,"Medium Calls","High Calls"))</f>
        <v>Medium Calls</v>
      </c>
      <c r="AA706" t="str">
        <f>IF(tbl_Customers[[#This Row],[total_eve_charge]]&lt;=15,"Low Charges",
IF(tbl_Customers[[#This Row],[total_eve_charge]]&lt;=20,"Medium Charges","High Charges"))</f>
        <v>Low Charges</v>
      </c>
      <c r="AB7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06" t="str">
        <f>IF(tbl_Customers[[#This Row],[number_vmail_messages]] = 0, "No Usage", IF(tbl_Customers[[#This Row],[number_vmail_messages]] &lt;= 20, "Low Usage", IF(tbl_Customers[[#This Row],[number_vmail_messages]] &lt;= 40, "Medium Usgae", "High Usage")))</f>
        <v>No Usage</v>
      </c>
      <c r="AD706" t="str">
        <f>IF(tbl_Customers[[#This Row],[total_day_minutes]]&lt;=150,"Low Usage", IF(tbl_Customers[[#This Row],[total_day_minutes]]&lt;=200,"Medium Usage", IF(tbl_Customers[[#This Row],[total_day_minutes]]&lt;=250,"High Usage","Very High Usage")))</f>
        <v>High Usage</v>
      </c>
      <c r="AE706" t="str">
        <f>IF(tbl_Customers[[#This Row],[total_intl_calls]]&lt;=5,"Low Calls", IF(tbl_Customers[[#This Row],[total_intl_calls]]&lt;=10, "Medium Calls", "High Calls"))</f>
        <v>Low Calls</v>
      </c>
      <c r="AF7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06" s="36" t="str">
        <f>IF(tbl_Customers[[#This Row],[Churn_Risk_Score]]&gt;=10,"High Risk", IF(tbl_Customers[[#This Row],[Churn_Risk_Score]]&gt;=5,"Medium Risk","Low Risk"))</f>
        <v>Medium Risk</v>
      </c>
    </row>
    <row r="707" spans="1:33" x14ac:dyDescent="0.35">
      <c r="A707">
        <v>706</v>
      </c>
      <c r="B707" t="s">
        <v>52</v>
      </c>
      <c r="C707">
        <v>67</v>
      </c>
      <c r="D707" t="s">
        <v>21</v>
      </c>
      <c r="E707" t="s">
        <v>23</v>
      </c>
      <c r="F707" t="s">
        <v>22</v>
      </c>
      <c r="G707">
        <v>0</v>
      </c>
      <c r="H707">
        <v>120.9</v>
      </c>
      <c r="I707">
        <v>58</v>
      </c>
      <c r="J707">
        <v>20.55</v>
      </c>
      <c r="K707">
        <v>235</v>
      </c>
      <c r="L707">
        <v>88</v>
      </c>
      <c r="M707">
        <v>19.98</v>
      </c>
      <c r="N707">
        <v>95.1</v>
      </c>
      <c r="O707">
        <v>130</v>
      </c>
      <c r="P707">
        <v>4.28</v>
      </c>
      <c r="Q707">
        <v>11.4</v>
      </c>
      <c r="R707">
        <v>11</v>
      </c>
      <c r="S707">
        <v>3.08</v>
      </c>
      <c r="T707">
        <v>2</v>
      </c>
      <c r="U707" t="s">
        <v>22</v>
      </c>
      <c r="V707">
        <f>IF(tbl_Customers[[#This Row],[churn]] = "yes", 1, 0)</f>
        <v>0</v>
      </c>
      <c r="W707" t="str">
        <f>IF(tbl_Customers[[#This Row],[number_customer_service_calls]] &lt;= 1, "0-1 Calls", IF(tbl_Customers[[#This Row],[number_customer_service_calls]] &lt;= 3, "2-3 Calls", IF(tbl_Customers[[#This Row],[number_customer_service_calls]] &lt;=5, "4-5 Calls", "6+ Calls")))</f>
        <v>2-3 Calls</v>
      </c>
      <c r="X707" t="str">
        <f>IF(tbl_Customers[[#This Row],[account_length]] &lt;= 50, "0-50", IF(tbl_Customers[[#This Row],[account_length]] &lt;=100, "51-100", IF(tbl_Customers[[#This Row],[account_length]] &lt;= 150, "101-150", "151+")))</f>
        <v>51-100</v>
      </c>
      <c r="Y707" t="str">
        <f>IF(tbl_Customers[[#This Row],[total_intl_charge]] &lt;= 3, "Low Charges", "High Charges")</f>
        <v>High Charges</v>
      </c>
      <c r="Z707" t="str">
        <f>IF(tbl_Customers[[#This Row],[total_eve_calls]]&lt;=80,"Low Calls",
IF(tbl_Customers[[#This Row],[total_eve_calls]]&lt;=120,"Medium Calls","High Calls"))</f>
        <v>Medium Calls</v>
      </c>
      <c r="AA707" t="str">
        <f>IF(tbl_Customers[[#This Row],[total_eve_charge]]&lt;=15,"Low Charges",
IF(tbl_Customers[[#This Row],[total_eve_charge]]&lt;=20,"Medium Charges","High Charges"))</f>
        <v>Medium Charges</v>
      </c>
      <c r="AB7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07" t="str">
        <f>IF(tbl_Customers[[#This Row],[number_vmail_messages]] = 0, "No Usage", IF(tbl_Customers[[#This Row],[number_vmail_messages]] &lt;= 20, "Low Usage", IF(tbl_Customers[[#This Row],[number_vmail_messages]] &lt;= 40, "Medium Usgae", "High Usage")))</f>
        <v>No Usage</v>
      </c>
      <c r="AD707" t="str">
        <f>IF(tbl_Customers[[#This Row],[total_day_minutes]]&lt;=150,"Low Usage", IF(tbl_Customers[[#This Row],[total_day_minutes]]&lt;=200,"Medium Usage", IF(tbl_Customers[[#This Row],[total_day_minutes]]&lt;=250,"High Usage","Very High Usage")))</f>
        <v>Low Usage</v>
      </c>
      <c r="AE707" t="str">
        <f>IF(tbl_Customers[[#This Row],[total_intl_calls]]&lt;=5,"Low Calls", IF(tbl_Customers[[#This Row],[total_intl_calls]]&lt;=10, "Medium Calls", "High Calls"))</f>
        <v>High Calls</v>
      </c>
      <c r="AF7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707" s="36" t="str">
        <f>IF(tbl_Customers[[#This Row],[Churn_Risk_Score]]&gt;=10,"High Risk", IF(tbl_Customers[[#This Row],[Churn_Risk_Score]]&gt;=5,"Medium Risk","Low Risk"))</f>
        <v>Medium Risk</v>
      </c>
    </row>
    <row r="708" spans="1:33" x14ac:dyDescent="0.35">
      <c r="A708">
        <v>707</v>
      </c>
      <c r="B708" t="s">
        <v>68</v>
      </c>
      <c r="C708">
        <v>102</v>
      </c>
      <c r="D708" t="s">
        <v>25</v>
      </c>
      <c r="E708" t="s">
        <v>22</v>
      </c>
      <c r="F708" t="s">
        <v>22</v>
      </c>
      <c r="G708">
        <v>0</v>
      </c>
      <c r="H708">
        <v>224.7</v>
      </c>
      <c r="I708">
        <v>81</v>
      </c>
      <c r="J708">
        <v>38.200000000000003</v>
      </c>
      <c r="K708">
        <v>129.4</v>
      </c>
      <c r="L708">
        <v>112</v>
      </c>
      <c r="M708">
        <v>11</v>
      </c>
      <c r="N708">
        <v>167.6</v>
      </c>
      <c r="O708">
        <v>109</v>
      </c>
      <c r="P708">
        <v>7.54</v>
      </c>
      <c r="Q708">
        <v>15.8</v>
      </c>
      <c r="R708">
        <v>6</v>
      </c>
      <c r="S708">
        <v>4.2699999999999996</v>
      </c>
      <c r="T708">
        <v>1</v>
      </c>
      <c r="U708" t="s">
        <v>22</v>
      </c>
      <c r="V708">
        <f>IF(tbl_Customers[[#This Row],[churn]] = "yes", 1, 0)</f>
        <v>0</v>
      </c>
      <c r="W708" t="str">
        <f>IF(tbl_Customers[[#This Row],[number_customer_service_calls]] &lt;= 1, "0-1 Calls", IF(tbl_Customers[[#This Row],[number_customer_service_calls]] &lt;= 3, "2-3 Calls", IF(tbl_Customers[[#This Row],[number_customer_service_calls]] &lt;=5, "4-5 Calls", "6+ Calls")))</f>
        <v>0-1 Calls</v>
      </c>
      <c r="X708" t="str">
        <f>IF(tbl_Customers[[#This Row],[account_length]] &lt;= 50, "0-50", IF(tbl_Customers[[#This Row],[account_length]] &lt;=100, "51-100", IF(tbl_Customers[[#This Row],[account_length]] &lt;= 150, "101-150", "151+")))</f>
        <v>101-150</v>
      </c>
      <c r="Y708" t="str">
        <f>IF(tbl_Customers[[#This Row],[total_intl_charge]] &lt;= 3, "Low Charges", "High Charges")</f>
        <v>High Charges</v>
      </c>
      <c r="Z708" t="str">
        <f>IF(tbl_Customers[[#This Row],[total_eve_calls]]&lt;=80,"Low Calls",
IF(tbl_Customers[[#This Row],[total_eve_calls]]&lt;=120,"Medium Calls","High Calls"))</f>
        <v>Medium Calls</v>
      </c>
      <c r="AA708" t="str">
        <f>IF(tbl_Customers[[#This Row],[total_eve_charge]]&lt;=15,"Low Charges",
IF(tbl_Customers[[#This Row],[total_eve_charge]]&lt;=20,"Medium Charges","High Charges"))</f>
        <v>Low Charges</v>
      </c>
      <c r="AB7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08" t="str">
        <f>IF(tbl_Customers[[#This Row],[number_vmail_messages]] = 0, "No Usage", IF(tbl_Customers[[#This Row],[number_vmail_messages]] &lt;= 20, "Low Usage", IF(tbl_Customers[[#This Row],[number_vmail_messages]] &lt;= 40, "Medium Usgae", "High Usage")))</f>
        <v>No Usage</v>
      </c>
      <c r="AD708" t="str">
        <f>IF(tbl_Customers[[#This Row],[total_day_minutes]]&lt;=150,"Low Usage", IF(tbl_Customers[[#This Row],[total_day_minutes]]&lt;=200,"Medium Usage", IF(tbl_Customers[[#This Row],[total_day_minutes]]&lt;=250,"High Usage","Very High Usage")))</f>
        <v>High Usage</v>
      </c>
      <c r="AE708" t="str">
        <f>IF(tbl_Customers[[#This Row],[total_intl_calls]]&lt;=5,"Low Calls", IF(tbl_Customers[[#This Row],[total_intl_calls]]&lt;=10, "Medium Calls", "High Calls"))</f>
        <v>Medium Calls</v>
      </c>
      <c r="AF7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08" s="36" t="str">
        <f>IF(tbl_Customers[[#This Row],[Churn_Risk_Score]]&gt;=10,"High Risk", IF(tbl_Customers[[#This Row],[Churn_Risk_Score]]&gt;=5,"Medium Risk","Low Risk"))</f>
        <v>Low Risk</v>
      </c>
    </row>
    <row r="709" spans="1:33" x14ac:dyDescent="0.35">
      <c r="A709">
        <v>708</v>
      </c>
      <c r="B709" t="s">
        <v>75</v>
      </c>
      <c r="C709">
        <v>146</v>
      </c>
      <c r="D709" t="s">
        <v>25</v>
      </c>
      <c r="E709" t="s">
        <v>22</v>
      </c>
      <c r="F709" t="s">
        <v>23</v>
      </c>
      <c r="G709">
        <v>19</v>
      </c>
      <c r="H709">
        <v>176.6</v>
      </c>
      <c r="I709">
        <v>88</v>
      </c>
      <c r="J709">
        <v>30.02</v>
      </c>
      <c r="K709">
        <v>162.69999999999999</v>
      </c>
      <c r="L709">
        <v>66</v>
      </c>
      <c r="M709">
        <v>13.83</v>
      </c>
      <c r="N709">
        <v>215.5</v>
      </c>
      <c r="O709">
        <v>98</v>
      </c>
      <c r="P709">
        <v>9.6999999999999993</v>
      </c>
      <c r="Q709">
        <v>14.6</v>
      </c>
      <c r="R709">
        <v>6</v>
      </c>
      <c r="S709">
        <v>3.94</v>
      </c>
      <c r="T709">
        <v>1</v>
      </c>
      <c r="U709" t="s">
        <v>22</v>
      </c>
      <c r="V709">
        <f>IF(tbl_Customers[[#This Row],[churn]] = "yes", 1, 0)</f>
        <v>0</v>
      </c>
      <c r="W709" t="str">
        <f>IF(tbl_Customers[[#This Row],[number_customer_service_calls]] &lt;= 1, "0-1 Calls", IF(tbl_Customers[[#This Row],[number_customer_service_calls]] &lt;= 3, "2-3 Calls", IF(tbl_Customers[[#This Row],[number_customer_service_calls]] &lt;=5, "4-5 Calls", "6+ Calls")))</f>
        <v>0-1 Calls</v>
      </c>
      <c r="X709" t="str">
        <f>IF(tbl_Customers[[#This Row],[account_length]] &lt;= 50, "0-50", IF(tbl_Customers[[#This Row],[account_length]] &lt;=100, "51-100", IF(tbl_Customers[[#This Row],[account_length]] &lt;= 150, "101-150", "151+")))</f>
        <v>101-150</v>
      </c>
      <c r="Y709" t="str">
        <f>IF(tbl_Customers[[#This Row],[total_intl_charge]] &lt;= 3, "Low Charges", "High Charges")</f>
        <v>High Charges</v>
      </c>
      <c r="Z709" t="str">
        <f>IF(tbl_Customers[[#This Row],[total_eve_calls]]&lt;=80,"Low Calls",
IF(tbl_Customers[[#This Row],[total_eve_calls]]&lt;=120,"Medium Calls","High Calls"))</f>
        <v>Low Calls</v>
      </c>
      <c r="AA709" t="str">
        <f>IF(tbl_Customers[[#This Row],[total_eve_charge]]&lt;=15,"Low Charges",
IF(tbl_Customers[[#This Row],[total_eve_charge]]&lt;=20,"Medium Charges","High Charges"))</f>
        <v>Low Charges</v>
      </c>
      <c r="AB7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09" t="str">
        <f>IF(tbl_Customers[[#This Row],[number_vmail_messages]] = 0, "No Usage", IF(tbl_Customers[[#This Row],[number_vmail_messages]] &lt;= 20, "Low Usage", IF(tbl_Customers[[#This Row],[number_vmail_messages]] &lt;= 40, "Medium Usgae", "High Usage")))</f>
        <v>Low Usage</v>
      </c>
      <c r="AD709" t="str">
        <f>IF(tbl_Customers[[#This Row],[total_day_minutes]]&lt;=150,"Low Usage", IF(tbl_Customers[[#This Row],[total_day_minutes]]&lt;=200,"Medium Usage", IF(tbl_Customers[[#This Row],[total_day_minutes]]&lt;=250,"High Usage","Very High Usage")))</f>
        <v>Medium Usage</v>
      </c>
      <c r="AE709" t="str">
        <f>IF(tbl_Customers[[#This Row],[total_intl_calls]]&lt;=5,"Low Calls", IF(tbl_Customers[[#This Row],[total_intl_calls]]&lt;=10, "Medium Calls", "High Calls"))</f>
        <v>Medium Calls</v>
      </c>
      <c r="AF7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09" s="36" t="str">
        <f>IF(tbl_Customers[[#This Row],[Churn_Risk_Score]]&gt;=10,"High Risk", IF(tbl_Customers[[#This Row],[Churn_Risk_Score]]&gt;=5,"Medium Risk","Low Risk"))</f>
        <v>Low Risk</v>
      </c>
    </row>
    <row r="710" spans="1:33" x14ac:dyDescent="0.35">
      <c r="A710">
        <v>709</v>
      </c>
      <c r="B710" t="s">
        <v>69</v>
      </c>
      <c r="C710">
        <v>96</v>
      </c>
      <c r="D710" t="s">
        <v>21</v>
      </c>
      <c r="E710" t="s">
        <v>22</v>
      </c>
      <c r="F710" t="s">
        <v>22</v>
      </c>
      <c r="G710">
        <v>0</v>
      </c>
      <c r="H710">
        <v>180.6</v>
      </c>
      <c r="I710">
        <v>92</v>
      </c>
      <c r="J710">
        <v>30.7</v>
      </c>
      <c r="K710">
        <v>190.9</v>
      </c>
      <c r="L710">
        <v>114</v>
      </c>
      <c r="M710">
        <v>16.23</v>
      </c>
      <c r="N710">
        <v>295.60000000000002</v>
      </c>
      <c r="O710">
        <v>125</v>
      </c>
      <c r="P710">
        <v>13.3</v>
      </c>
      <c r="Q710">
        <v>10.3</v>
      </c>
      <c r="R710">
        <v>4</v>
      </c>
      <c r="S710">
        <v>2.78</v>
      </c>
      <c r="T710">
        <v>1</v>
      </c>
      <c r="U710" t="s">
        <v>23</v>
      </c>
      <c r="V710">
        <f>IF(tbl_Customers[[#This Row],[churn]] = "yes", 1, 0)</f>
        <v>1</v>
      </c>
      <c r="W710" t="str">
        <f>IF(tbl_Customers[[#This Row],[number_customer_service_calls]] &lt;= 1, "0-1 Calls", IF(tbl_Customers[[#This Row],[number_customer_service_calls]] &lt;= 3, "2-3 Calls", IF(tbl_Customers[[#This Row],[number_customer_service_calls]] &lt;=5, "4-5 Calls", "6+ Calls")))</f>
        <v>0-1 Calls</v>
      </c>
      <c r="X710" t="str">
        <f>IF(tbl_Customers[[#This Row],[account_length]] &lt;= 50, "0-50", IF(tbl_Customers[[#This Row],[account_length]] &lt;=100, "51-100", IF(tbl_Customers[[#This Row],[account_length]] &lt;= 150, "101-150", "151+")))</f>
        <v>51-100</v>
      </c>
      <c r="Y710" t="str">
        <f>IF(tbl_Customers[[#This Row],[total_intl_charge]] &lt;= 3, "Low Charges", "High Charges")</f>
        <v>Low Charges</v>
      </c>
      <c r="Z710" t="str">
        <f>IF(tbl_Customers[[#This Row],[total_eve_calls]]&lt;=80,"Low Calls",
IF(tbl_Customers[[#This Row],[total_eve_calls]]&lt;=120,"Medium Calls","High Calls"))</f>
        <v>Medium Calls</v>
      </c>
      <c r="AA710" t="str">
        <f>IF(tbl_Customers[[#This Row],[total_eve_charge]]&lt;=15,"Low Charges",
IF(tbl_Customers[[#This Row],[total_eve_charge]]&lt;=20,"Medium Charges","High Charges"))</f>
        <v>Medium Charges</v>
      </c>
      <c r="AB7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10" t="str">
        <f>IF(tbl_Customers[[#This Row],[number_vmail_messages]] = 0, "No Usage", IF(tbl_Customers[[#This Row],[number_vmail_messages]] &lt;= 20, "Low Usage", IF(tbl_Customers[[#This Row],[number_vmail_messages]] &lt;= 40, "Medium Usgae", "High Usage")))</f>
        <v>No Usage</v>
      </c>
      <c r="AD710" t="str">
        <f>IF(tbl_Customers[[#This Row],[total_day_minutes]]&lt;=150,"Low Usage", IF(tbl_Customers[[#This Row],[total_day_minutes]]&lt;=200,"Medium Usage", IF(tbl_Customers[[#This Row],[total_day_minutes]]&lt;=250,"High Usage","Very High Usage")))</f>
        <v>Medium Usage</v>
      </c>
      <c r="AE710" t="str">
        <f>IF(tbl_Customers[[#This Row],[total_intl_calls]]&lt;=5,"Low Calls", IF(tbl_Customers[[#This Row],[total_intl_calls]]&lt;=10, "Medium Calls", "High Calls"))</f>
        <v>Low Calls</v>
      </c>
      <c r="AF7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10" s="36" t="str">
        <f>IF(tbl_Customers[[#This Row],[Churn_Risk_Score]]&gt;=10,"High Risk", IF(tbl_Customers[[#This Row],[Churn_Risk_Score]]&gt;=5,"Medium Risk","Low Risk"))</f>
        <v>Low Risk</v>
      </c>
    </row>
    <row r="711" spans="1:33" x14ac:dyDescent="0.35">
      <c r="A711">
        <v>710</v>
      </c>
      <c r="B711" t="s">
        <v>75</v>
      </c>
      <c r="C711">
        <v>70</v>
      </c>
      <c r="D711" t="s">
        <v>21</v>
      </c>
      <c r="E711" t="s">
        <v>22</v>
      </c>
      <c r="F711" t="s">
        <v>23</v>
      </c>
      <c r="G711">
        <v>31</v>
      </c>
      <c r="H711">
        <v>125.9</v>
      </c>
      <c r="I711">
        <v>101</v>
      </c>
      <c r="J711">
        <v>21.4</v>
      </c>
      <c r="K711">
        <v>196.4</v>
      </c>
      <c r="L711">
        <v>102</v>
      </c>
      <c r="M711">
        <v>16.690000000000001</v>
      </c>
      <c r="N711">
        <v>252.7</v>
      </c>
      <c r="O711">
        <v>75</v>
      </c>
      <c r="P711">
        <v>11.37</v>
      </c>
      <c r="Q711">
        <v>10.3</v>
      </c>
      <c r="R711">
        <v>4</v>
      </c>
      <c r="S711">
        <v>2.78</v>
      </c>
      <c r="T711">
        <v>1</v>
      </c>
      <c r="U711" t="s">
        <v>22</v>
      </c>
      <c r="V711">
        <f>IF(tbl_Customers[[#This Row],[churn]] = "yes", 1, 0)</f>
        <v>0</v>
      </c>
      <c r="W711" t="str">
        <f>IF(tbl_Customers[[#This Row],[number_customer_service_calls]] &lt;= 1, "0-1 Calls", IF(tbl_Customers[[#This Row],[number_customer_service_calls]] &lt;= 3, "2-3 Calls", IF(tbl_Customers[[#This Row],[number_customer_service_calls]] &lt;=5, "4-5 Calls", "6+ Calls")))</f>
        <v>0-1 Calls</v>
      </c>
      <c r="X711" t="str">
        <f>IF(tbl_Customers[[#This Row],[account_length]] &lt;= 50, "0-50", IF(tbl_Customers[[#This Row],[account_length]] &lt;=100, "51-100", IF(tbl_Customers[[#This Row],[account_length]] &lt;= 150, "101-150", "151+")))</f>
        <v>51-100</v>
      </c>
      <c r="Y711" t="str">
        <f>IF(tbl_Customers[[#This Row],[total_intl_charge]] &lt;= 3, "Low Charges", "High Charges")</f>
        <v>Low Charges</v>
      </c>
      <c r="Z711" t="str">
        <f>IF(tbl_Customers[[#This Row],[total_eve_calls]]&lt;=80,"Low Calls",
IF(tbl_Customers[[#This Row],[total_eve_calls]]&lt;=120,"Medium Calls","High Calls"))</f>
        <v>Medium Calls</v>
      </c>
      <c r="AA711" t="str">
        <f>IF(tbl_Customers[[#This Row],[total_eve_charge]]&lt;=15,"Low Charges",
IF(tbl_Customers[[#This Row],[total_eve_charge]]&lt;=20,"Medium Charges","High Charges"))</f>
        <v>Medium Charges</v>
      </c>
      <c r="AB7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11" t="str">
        <f>IF(tbl_Customers[[#This Row],[number_vmail_messages]] = 0, "No Usage", IF(tbl_Customers[[#This Row],[number_vmail_messages]] &lt;= 20, "Low Usage", IF(tbl_Customers[[#This Row],[number_vmail_messages]] &lt;= 40, "Medium Usgae", "High Usage")))</f>
        <v>Medium Usgae</v>
      </c>
      <c r="AD711" t="str">
        <f>IF(tbl_Customers[[#This Row],[total_day_minutes]]&lt;=150,"Low Usage", IF(tbl_Customers[[#This Row],[total_day_minutes]]&lt;=200,"Medium Usage", IF(tbl_Customers[[#This Row],[total_day_minutes]]&lt;=250,"High Usage","Very High Usage")))</f>
        <v>Low Usage</v>
      </c>
      <c r="AE711" t="str">
        <f>IF(tbl_Customers[[#This Row],[total_intl_calls]]&lt;=5,"Low Calls", IF(tbl_Customers[[#This Row],[total_intl_calls]]&lt;=10, "Medium Calls", "High Calls"))</f>
        <v>Low Calls</v>
      </c>
      <c r="AF7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11" s="36" t="str">
        <f>IF(tbl_Customers[[#This Row],[Churn_Risk_Score]]&gt;=10,"High Risk", IF(tbl_Customers[[#This Row],[Churn_Risk_Score]]&gt;=5,"Medium Risk","Low Risk"))</f>
        <v>Low Risk</v>
      </c>
    </row>
    <row r="712" spans="1:33" x14ac:dyDescent="0.35">
      <c r="A712">
        <v>711</v>
      </c>
      <c r="B712" t="s">
        <v>66</v>
      </c>
      <c r="C712">
        <v>149</v>
      </c>
      <c r="D712" t="s">
        <v>25</v>
      </c>
      <c r="E712" t="s">
        <v>22</v>
      </c>
      <c r="F712" t="s">
        <v>22</v>
      </c>
      <c r="G712">
        <v>0</v>
      </c>
      <c r="H712">
        <v>237.6</v>
      </c>
      <c r="I712">
        <v>79</v>
      </c>
      <c r="J712">
        <v>40.39</v>
      </c>
      <c r="K712">
        <v>192.4</v>
      </c>
      <c r="L712">
        <v>107</v>
      </c>
      <c r="M712">
        <v>16.350000000000001</v>
      </c>
      <c r="N712">
        <v>207.4</v>
      </c>
      <c r="O712">
        <v>111</v>
      </c>
      <c r="P712">
        <v>9.33</v>
      </c>
      <c r="Q712">
        <v>9.1</v>
      </c>
      <c r="R712">
        <v>9</v>
      </c>
      <c r="S712">
        <v>2.46</v>
      </c>
      <c r="T712">
        <v>0</v>
      </c>
      <c r="U712" t="s">
        <v>22</v>
      </c>
      <c r="V712">
        <f>IF(tbl_Customers[[#This Row],[churn]] = "yes", 1, 0)</f>
        <v>0</v>
      </c>
      <c r="W712" t="str">
        <f>IF(tbl_Customers[[#This Row],[number_customer_service_calls]] &lt;= 1, "0-1 Calls", IF(tbl_Customers[[#This Row],[number_customer_service_calls]] &lt;= 3, "2-3 Calls", IF(tbl_Customers[[#This Row],[number_customer_service_calls]] &lt;=5, "4-5 Calls", "6+ Calls")))</f>
        <v>0-1 Calls</v>
      </c>
      <c r="X712" t="str">
        <f>IF(tbl_Customers[[#This Row],[account_length]] &lt;= 50, "0-50", IF(tbl_Customers[[#This Row],[account_length]] &lt;=100, "51-100", IF(tbl_Customers[[#This Row],[account_length]] &lt;= 150, "101-150", "151+")))</f>
        <v>101-150</v>
      </c>
      <c r="Y712" t="str">
        <f>IF(tbl_Customers[[#This Row],[total_intl_charge]] &lt;= 3, "Low Charges", "High Charges")</f>
        <v>Low Charges</v>
      </c>
      <c r="Z712" t="str">
        <f>IF(tbl_Customers[[#This Row],[total_eve_calls]]&lt;=80,"Low Calls",
IF(tbl_Customers[[#This Row],[total_eve_calls]]&lt;=120,"Medium Calls","High Calls"))</f>
        <v>Medium Calls</v>
      </c>
      <c r="AA712" t="str">
        <f>IF(tbl_Customers[[#This Row],[total_eve_charge]]&lt;=15,"Low Charges",
IF(tbl_Customers[[#This Row],[total_eve_charge]]&lt;=20,"Medium Charges","High Charges"))</f>
        <v>Medium Charges</v>
      </c>
      <c r="AB7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12" t="str">
        <f>IF(tbl_Customers[[#This Row],[number_vmail_messages]] = 0, "No Usage", IF(tbl_Customers[[#This Row],[number_vmail_messages]] &lt;= 20, "Low Usage", IF(tbl_Customers[[#This Row],[number_vmail_messages]] &lt;= 40, "Medium Usgae", "High Usage")))</f>
        <v>No Usage</v>
      </c>
      <c r="AD712" t="str">
        <f>IF(tbl_Customers[[#This Row],[total_day_minutes]]&lt;=150,"Low Usage", IF(tbl_Customers[[#This Row],[total_day_minutes]]&lt;=200,"Medium Usage", IF(tbl_Customers[[#This Row],[total_day_minutes]]&lt;=250,"High Usage","Very High Usage")))</f>
        <v>High Usage</v>
      </c>
      <c r="AE712" t="str">
        <f>IF(tbl_Customers[[#This Row],[total_intl_calls]]&lt;=5,"Low Calls", IF(tbl_Customers[[#This Row],[total_intl_calls]]&lt;=10, "Medium Calls", "High Calls"))</f>
        <v>Medium Calls</v>
      </c>
      <c r="AF7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12" s="36" t="str">
        <f>IF(tbl_Customers[[#This Row],[Churn_Risk_Score]]&gt;=10,"High Risk", IF(tbl_Customers[[#This Row],[Churn_Risk_Score]]&gt;=5,"Medium Risk","Low Risk"))</f>
        <v>Low Risk</v>
      </c>
    </row>
    <row r="713" spans="1:33" x14ac:dyDescent="0.35">
      <c r="A713">
        <v>712</v>
      </c>
      <c r="B713" t="s">
        <v>72</v>
      </c>
      <c r="C713">
        <v>129</v>
      </c>
      <c r="D713" t="s">
        <v>21</v>
      </c>
      <c r="E713" t="s">
        <v>22</v>
      </c>
      <c r="F713" t="s">
        <v>22</v>
      </c>
      <c r="G713">
        <v>0</v>
      </c>
      <c r="H713">
        <v>198.4</v>
      </c>
      <c r="I713">
        <v>91</v>
      </c>
      <c r="J713">
        <v>33.729999999999997</v>
      </c>
      <c r="K713">
        <v>264.7</v>
      </c>
      <c r="L713">
        <v>106</v>
      </c>
      <c r="M713">
        <v>22.5</v>
      </c>
      <c r="N713">
        <v>111.4</v>
      </c>
      <c r="O713">
        <v>101</v>
      </c>
      <c r="P713">
        <v>5.01</v>
      </c>
      <c r="Q713">
        <v>9.1999999999999993</v>
      </c>
      <c r="R713">
        <v>2</v>
      </c>
      <c r="S713">
        <v>2.48</v>
      </c>
      <c r="T713">
        <v>2</v>
      </c>
      <c r="U713" t="s">
        <v>22</v>
      </c>
      <c r="V713">
        <f>IF(tbl_Customers[[#This Row],[churn]] = "yes", 1, 0)</f>
        <v>0</v>
      </c>
      <c r="W713" t="str">
        <f>IF(tbl_Customers[[#This Row],[number_customer_service_calls]] &lt;= 1, "0-1 Calls", IF(tbl_Customers[[#This Row],[number_customer_service_calls]] &lt;= 3, "2-3 Calls", IF(tbl_Customers[[#This Row],[number_customer_service_calls]] &lt;=5, "4-5 Calls", "6+ Calls")))</f>
        <v>2-3 Calls</v>
      </c>
      <c r="X713" t="str">
        <f>IF(tbl_Customers[[#This Row],[account_length]] &lt;= 50, "0-50", IF(tbl_Customers[[#This Row],[account_length]] &lt;=100, "51-100", IF(tbl_Customers[[#This Row],[account_length]] &lt;= 150, "101-150", "151+")))</f>
        <v>101-150</v>
      </c>
      <c r="Y713" t="str">
        <f>IF(tbl_Customers[[#This Row],[total_intl_charge]] &lt;= 3, "Low Charges", "High Charges")</f>
        <v>Low Charges</v>
      </c>
      <c r="Z713" t="str">
        <f>IF(tbl_Customers[[#This Row],[total_eve_calls]]&lt;=80,"Low Calls",
IF(tbl_Customers[[#This Row],[total_eve_calls]]&lt;=120,"Medium Calls","High Calls"))</f>
        <v>Medium Calls</v>
      </c>
      <c r="AA713" t="str">
        <f>IF(tbl_Customers[[#This Row],[total_eve_charge]]&lt;=15,"Low Charges",
IF(tbl_Customers[[#This Row],[total_eve_charge]]&lt;=20,"Medium Charges","High Charges"))</f>
        <v>High Charges</v>
      </c>
      <c r="AB7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13" t="str">
        <f>IF(tbl_Customers[[#This Row],[number_vmail_messages]] = 0, "No Usage", IF(tbl_Customers[[#This Row],[number_vmail_messages]] &lt;= 20, "Low Usage", IF(tbl_Customers[[#This Row],[number_vmail_messages]] &lt;= 40, "Medium Usgae", "High Usage")))</f>
        <v>No Usage</v>
      </c>
      <c r="AD713" t="str">
        <f>IF(tbl_Customers[[#This Row],[total_day_minutes]]&lt;=150,"Low Usage", IF(tbl_Customers[[#This Row],[total_day_minutes]]&lt;=200,"Medium Usage", IF(tbl_Customers[[#This Row],[total_day_minutes]]&lt;=250,"High Usage","Very High Usage")))</f>
        <v>Medium Usage</v>
      </c>
      <c r="AE713" t="str">
        <f>IF(tbl_Customers[[#This Row],[total_intl_calls]]&lt;=5,"Low Calls", IF(tbl_Customers[[#This Row],[total_intl_calls]]&lt;=10, "Medium Calls", "High Calls"))</f>
        <v>Low Calls</v>
      </c>
      <c r="AF7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13" s="36" t="str">
        <f>IF(tbl_Customers[[#This Row],[Churn_Risk_Score]]&gt;=10,"High Risk", IF(tbl_Customers[[#This Row],[Churn_Risk_Score]]&gt;=5,"Medium Risk","Low Risk"))</f>
        <v>Low Risk</v>
      </c>
    </row>
    <row r="714" spans="1:33" x14ac:dyDescent="0.35">
      <c r="A714">
        <v>713</v>
      </c>
      <c r="B714" t="s">
        <v>59</v>
      </c>
      <c r="C714">
        <v>166</v>
      </c>
      <c r="D714" t="s">
        <v>25</v>
      </c>
      <c r="E714" t="s">
        <v>22</v>
      </c>
      <c r="F714" t="s">
        <v>22</v>
      </c>
      <c r="G714">
        <v>0</v>
      </c>
      <c r="H714">
        <v>274.3</v>
      </c>
      <c r="I714">
        <v>110</v>
      </c>
      <c r="J714">
        <v>46.63</v>
      </c>
      <c r="K714">
        <v>52.9</v>
      </c>
      <c r="L714">
        <v>109</v>
      </c>
      <c r="M714">
        <v>4.5</v>
      </c>
      <c r="N714">
        <v>246.1</v>
      </c>
      <c r="O714">
        <v>119</v>
      </c>
      <c r="P714">
        <v>11.07</v>
      </c>
      <c r="Q714">
        <v>10.9</v>
      </c>
      <c r="R714">
        <v>5</v>
      </c>
      <c r="S714">
        <v>2.94</v>
      </c>
      <c r="T714">
        <v>0</v>
      </c>
      <c r="U714" t="s">
        <v>22</v>
      </c>
      <c r="V714">
        <f>IF(tbl_Customers[[#This Row],[churn]] = "yes", 1, 0)</f>
        <v>0</v>
      </c>
      <c r="W714" t="str">
        <f>IF(tbl_Customers[[#This Row],[number_customer_service_calls]] &lt;= 1, "0-1 Calls", IF(tbl_Customers[[#This Row],[number_customer_service_calls]] &lt;= 3, "2-3 Calls", IF(tbl_Customers[[#This Row],[number_customer_service_calls]] &lt;=5, "4-5 Calls", "6+ Calls")))</f>
        <v>0-1 Calls</v>
      </c>
      <c r="X714" t="str">
        <f>IF(tbl_Customers[[#This Row],[account_length]] &lt;= 50, "0-50", IF(tbl_Customers[[#This Row],[account_length]] &lt;=100, "51-100", IF(tbl_Customers[[#This Row],[account_length]] &lt;= 150, "101-150", "151+")))</f>
        <v>151+</v>
      </c>
      <c r="Y714" t="str">
        <f>IF(tbl_Customers[[#This Row],[total_intl_charge]] &lt;= 3, "Low Charges", "High Charges")</f>
        <v>Low Charges</v>
      </c>
      <c r="Z714" t="str">
        <f>IF(tbl_Customers[[#This Row],[total_eve_calls]]&lt;=80,"Low Calls",
IF(tbl_Customers[[#This Row],[total_eve_calls]]&lt;=120,"Medium Calls","High Calls"))</f>
        <v>Medium Calls</v>
      </c>
      <c r="AA714" t="str">
        <f>IF(tbl_Customers[[#This Row],[total_eve_charge]]&lt;=15,"Low Charges",
IF(tbl_Customers[[#This Row],[total_eve_charge]]&lt;=20,"Medium Charges","High Charges"))</f>
        <v>Low Charges</v>
      </c>
      <c r="AB7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14" t="str">
        <f>IF(tbl_Customers[[#This Row],[number_vmail_messages]] = 0, "No Usage", IF(tbl_Customers[[#This Row],[number_vmail_messages]] &lt;= 20, "Low Usage", IF(tbl_Customers[[#This Row],[number_vmail_messages]] &lt;= 40, "Medium Usgae", "High Usage")))</f>
        <v>No Usage</v>
      </c>
      <c r="AD714" t="str">
        <f>IF(tbl_Customers[[#This Row],[total_day_minutes]]&lt;=150,"Low Usage", IF(tbl_Customers[[#This Row],[total_day_minutes]]&lt;=200,"Medium Usage", IF(tbl_Customers[[#This Row],[total_day_minutes]]&lt;=250,"High Usage","Very High Usage")))</f>
        <v>Very High Usage</v>
      </c>
      <c r="AE714" t="str">
        <f>IF(tbl_Customers[[#This Row],[total_intl_calls]]&lt;=5,"Low Calls", IF(tbl_Customers[[#This Row],[total_intl_calls]]&lt;=10, "Medium Calls", "High Calls"))</f>
        <v>Low Calls</v>
      </c>
      <c r="AF7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14" s="36" t="str">
        <f>IF(tbl_Customers[[#This Row],[Churn_Risk_Score]]&gt;=10,"High Risk", IF(tbl_Customers[[#This Row],[Churn_Risk_Score]]&gt;=5,"Medium Risk","Low Risk"))</f>
        <v>Medium Risk</v>
      </c>
    </row>
    <row r="715" spans="1:33" x14ac:dyDescent="0.35">
      <c r="A715">
        <v>714</v>
      </c>
      <c r="B715" t="s">
        <v>27</v>
      </c>
      <c r="C715">
        <v>136</v>
      </c>
      <c r="D715" t="s">
        <v>25</v>
      </c>
      <c r="E715" t="s">
        <v>23</v>
      </c>
      <c r="F715" t="s">
        <v>22</v>
      </c>
      <c r="G715">
        <v>0</v>
      </c>
      <c r="H715">
        <v>199.6</v>
      </c>
      <c r="I715">
        <v>89</v>
      </c>
      <c r="J715">
        <v>33.93</v>
      </c>
      <c r="K715">
        <v>211.4</v>
      </c>
      <c r="L715">
        <v>96</v>
      </c>
      <c r="M715">
        <v>17.97</v>
      </c>
      <c r="N715">
        <v>72.400000000000006</v>
      </c>
      <c r="O715">
        <v>84</v>
      </c>
      <c r="P715">
        <v>3.26</v>
      </c>
      <c r="Q715">
        <v>11</v>
      </c>
      <c r="R715">
        <v>4</v>
      </c>
      <c r="S715">
        <v>2.97</v>
      </c>
      <c r="T715">
        <v>3</v>
      </c>
      <c r="U715" t="s">
        <v>23</v>
      </c>
      <c r="V715">
        <f>IF(tbl_Customers[[#This Row],[churn]] = "yes", 1, 0)</f>
        <v>1</v>
      </c>
      <c r="W715" t="str">
        <f>IF(tbl_Customers[[#This Row],[number_customer_service_calls]] &lt;= 1, "0-1 Calls", IF(tbl_Customers[[#This Row],[number_customer_service_calls]] &lt;= 3, "2-3 Calls", IF(tbl_Customers[[#This Row],[number_customer_service_calls]] &lt;=5, "4-5 Calls", "6+ Calls")))</f>
        <v>2-3 Calls</v>
      </c>
      <c r="X715" t="str">
        <f>IF(tbl_Customers[[#This Row],[account_length]] &lt;= 50, "0-50", IF(tbl_Customers[[#This Row],[account_length]] &lt;=100, "51-100", IF(tbl_Customers[[#This Row],[account_length]] &lt;= 150, "101-150", "151+")))</f>
        <v>101-150</v>
      </c>
      <c r="Y715" t="str">
        <f>IF(tbl_Customers[[#This Row],[total_intl_charge]] &lt;= 3, "Low Charges", "High Charges")</f>
        <v>Low Charges</v>
      </c>
      <c r="Z715" t="str">
        <f>IF(tbl_Customers[[#This Row],[total_eve_calls]]&lt;=80,"Low Calls",
IF(tbl_Customers[[#This Row],[total_eve_calls]]&lt;=120,"Medium Calls","High Calls"))</f>
        <v>Medium Calls</v>
      </c>
      <c r="AA715" t="str">
        <f>IF(tbl_Customers[[#This Row],[total_eve_charge]]&lt;=15,"Low Charges",
IF(tbl_Customers[[#This Row],[total_eve_charge]]&lt;=20,"Medium Charges","High Charges"))</f>
        <v>Medium Charges</v>
      </c>
      <c r="AB7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15" t="str">
        <f>IF(tbl_Customers[[#This Row],[number_vmail_messages]] = 0, "No Usage", IF(tbl_Customers[[#This Row],[number_vmail_messages]] &lt;= 20, "Low Usage", IF(tbl_Customers[[#This Row],[number_vmail_messages]] &lt;= 40, "Medium Usgae", "High Usage")))</f>
        <v>No Usage</v>
      </c>
      <c r="AD715" t="str">
        <f>IF(tbl_Customers[[#This Row],[total_day_minutes]]&lt;=150,"Low Usage", IF(tbl_Customers[[#This Row],[total_day_minutes]]&lt;=200,"Medium Usage", IF(tbl_Customers[[#This Row],[total_day_minutes]]&lt;=250,"High Usage","Very High Usage")))</f>
        <v>Medium Usage</v>
      </c>
      <c r="AE715" t="str">
        <f>IF(tbl_Customers[[#This Row],[total_intl_calls]]&lt;=5,"Low Calls", IF(tbl_Customers[[#This Row],[total_intl_calls]]&lt;=10, "Medium Calls", "High Calls"))</f>
        <v>Low Calls</v>
      </c>
      <c r="AF7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15" s="36" t="str">
        <f>IF(tbl_Customers[[#This Row],[Churn_Risk_Score]]&gt;=10,"High Risk", IF(tbl_Customers[[#This Row],[Churn_Risk_Score]]&gt;=5,"Medium Risk","Low Risk"))</f>
        <v>Low Risk</v>
      </c>
    </row>
    <row r="716" spans="1:33" x14ac:dyDescent="0.35">
      <c r="A716">
        <v>715</v>
      </c>
      <c r="B716" t="s">
        <v>70</v>
      </c>
      <c r="C716">
        <v>149</v>
      </c>
      <c r="D716" t="s">
        <v>28</v>
      </c>
      <c r="E716" t="s">
        <v>22</v>
      </c>
      <c r="F716" t="s">
        <v>22</v>
      </c>
      <c r="G716">
        <v>0</v>
      </c>
      <c r="H716">
        <v>217.7</v>
      </c>
      <c r="I716">
        <v>91</v>
      </c>
      <c r="J716">
        <v>37.01</v>
      </c>
      <c r="K716">
        <v>273.5</v>
      </c>
      <c r="L716">
        <v>74</v>
      </c>
      <c r="M716">
        <v>23.25</v>
      </c>
      <c r="N716">
        <v>226.9</v>
      </c>
      <c r="O716">
        <v>99</v>
      </c>
      <c r="P716">
        <v>10.210000000000001</v>
      </c>
      <c r="Q716">
        <v>9.6</v>
      </c>
      <c r="R716">
        <v>3</v>
      </c>
      <c r="S716">
        <v>2.59</v>
      </c>
      <c r="T716">
        <v>3</v>
      </c>
      <c r="U716" t="s">
        <v>22</v>
      </c>
      <c r="V716">
        <f>IF(tbl_Customers[[#This Row],[churn]] = "yes", 1, 0)</f>
        <v>0</v>
      </c>
      <c r="W716" t="str">
        <f>IF(tbl_Customers[[#This Row],[number_customer_service_calls]] &lt;= 1, "0-1 Calls", IF(tbl_Customers[[#This Row],[number_customer_service_calls]] &lt;= 3, "2-3 Calls", IF(tbl_Customers[[#This Row],[number_customer_service_calls]] &lt;=5, "4-5 Calls", "6+ Calls")))</f>
        <v>2-3 Calls</v>
      </c>
      <c r="X716" t="str">
        <f>IF(tbl_Customers[[#This Row],[account_length]] &lt;= 50, "0-50", IF(tbl_Customers[[#This Row],[account_length]] &lt;=100, "51-100", IF(tbl_Customers[[#This Row],[account_length]] &lt;= 150, "101-150", "151+")))</f>
        <v>101-150</v>
      </c>
      <c r="Y716" t="str">
        <f>IF(tbl_Customers[[#This Row],[total_intl_charge]] &lt;= 3, "Low Charges", "High Charges")</f>
        <v>Low Charges</v>
      </c>
      <c r="Z716" t="str">
        <f>IF(tbl_Customers[[#This Row],[total_eve_calls]]&lt;=80,"Low Calls",
IF(tbl_Customers[[#This Row],[total_eve_calls]]&lt;=120,"Medium Calls","High Calls"))</f>
        <v>Low Calls</v>
      </c>
      <c r="AA716" t="str">
        <f>IF(tbl_Customers[[#This Row],[total_eve_charge]]&lt;=15,"Low Charges",
IF(tbl_Customers[[#This Row],[total_eve_charge]]&lt;=20,"Medium Charges","High Charges"))</f>
        <v>High Charges</v>
      </c>
      <c r="AB7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16" t="str">
        <f>IF(tbl_Customers[[#This Row],[number_vmail_messages]] = 0, "No Usage", IF(tbl_Customers[[#This Row],[number_vmail_messages]] &lt;= 20, "Low Usage", IF(tbl_Customers[[#This Row],[number_vmail_messages]] &lt;= 40, "Medium Usgae", "High Usage")))</f>
        <v>No Usage</v>
      </c>
      <c r="AD716" t="str">
        <f>IF(tbl_Customers[[#This Row],[total_day_minutes]]&lt;=150,"Low Usage", IF(tbl_Customers[[#This Row],[total_day_minutes]]&lt;=200,"Medium Usage", IF(tbl_Customers[[#This Row],[total_day_minutes]]&lt;=250,"High Usage","Very High Usage")))</f>
        <v>High Usage</v>
      </c>
      <c r="AE716" t="str">
        <f>IF(tbl_Customers[[#This Row],[total_intl_calls]]&lt;=5,"Low Calls", IF(tbl_Customers[[#This Row],[total_intl_calls]]&lt;=10, "Medium Calls", "High Calls"))</f>
        <v>Low Calls</v>
      </c>
      <c r="AF7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16" s="36" t="str">
        <f>IF(tbl_Customers[[#This Row],[Churn_Risk_Score]]&gt;=10,"High Risk", IF(tbl_Customers[[#This Row],[Churn_Risk_Score]]&gt;=5,"Medium Risk","Low Risk"))</f>
        <v>Low Risk</v>
      </c>
    </row>
    <row r="717" spans="1:33" x14ac:dyDescent="0.35">
      <c r="A717">
        <v>716</v>
      </c>
      <c r="B717" t="s">
        <v>33</v>
      </c>
      <c r="C717">
        <v>70</v>
      </c>
      <c r="D717" t="s">
        <v>21</v>
      </c>
      <c r="E717" t="s">
        <v>22</v>
      </c>
      <c r="F717" t="s">
        <v>22</v>
      </c>
      <c r="G717">
        <v>0</v>
      </c>
      <c r="H717">
        <v>134.69999999999999</v>
      </c>
      <c r="I717">
        <v>96</v>
      </c>
      <c r="J717">
        <v>22.9</v>
      </c>
      <c r="K717">
        <v>235.9</v>
      </c>
      <c r="L717">
        <v>90</v>
      </c>
      <c r="M717">
        <v>20.05</v>
      </c>
      <c r="N717">
        <v>260.2</v>
      </c>
      <c r="O717">
        <v>113</v>
      </c>
      <c r="P717">
        <v>11.71</v>
      </c>
      <c r="Q717">
        <v>7.6</v>
      </c>
      <c r="R717">
        <v>6</v>
      </c>
      <c r="S717">
        <v>2.0499999999999998</v>
      </c>
      <c r="T717">
        <v>3</v>
      </c>
      <c r="U717" t="s">
        <v>22</v>
      </c>
      <c r="V717">
        <f>IF(tbl_Customers[[#This Row],[churn]] = "yes", 1, 0)</f>
        <v>0</v>
      </c>
      <c r="W717" t="str">
        <f>IF(tbl_Customers[[#This Row],[number_customer_service_calls]] &lt;= 1, "0-1 Calls", IF(tbl_Customers[[#This Row],[number_customer_service_calls]] &lt;= 3, "2-3 Calls", IF(tbl_Customers[[#This Row],[number_customer_service_calls]] &lt;=5, "4-5 Calls", "6+ Calls")))</f>
        <v>2-3 Calls</v>
      </c>
      <c r="X717" t="str">
        <f>IF(tbl_Customers[[#This Row],[account_length]] &lt;= 50, "0-50", IF(tbl_Customers[[#This Row],[account_length]] &lt;=100, "51-100", IF(tbl_Customers[[#This Row],[account_length]] &lt;= 150, "101-150", "151+")))</f>
        <v>51-100</v>
      </c>
      <c r="Y717" t="str">
        <f>IF(tbl_Customers[[#This Row],[total_intl_charge]] &lt;= 3, "Low Charges", "High Charges")</f>
        <v>Low Charges</v>
      </c>
      <c r="Z717" t="str">
        <f>IF(tbl_Customers[[#This Row],[total_eve_calls]]&lt;=80,"Low Calls",
IF(tbl_Customers[[#This Row],[total_eve_calls]]&lt;=120,"Medium Calls","High Calls"))</f>
        <v>Medium Calls</v>
      </c>
      <c r="AA717" t="str">
        <f>IF(tbl_Customers[[#This Row],[total_eve_charge]]&lt;=15,"Low Charges",
IF(tbl_Customers[[#This Row],[total_eve_charge]]&lt;=20,"Medium Charges","High Charges"))</f>
        <v>High Charges</v>
      </c>
      <c r="AB7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17" t="str">
        <f>IF(tbl_Customers[[#This Row],[number_vmail_messages]] = 0, "No Usage", IF(tbl_Customers[[#This Row],[number_vmail_messages]] &lt;= 20, "Low Usage", IF(tbl_Customers[[#This Row],[number_vmail_messages]] &lt;= 40, "Medium Usgae", "High Usage")))</f>
        <v>No Usage</v>
      </c>
      <c r="AD717" t="str">
        <f>IF(tbl_Customers[[#This Row],[total_day_minutes]]&lt;=150,"Low Usage", IF(tbl_Customers[[#This Row],[total_day_minutes]]&lt;=200,"Medium Usage", IF(tbl_Customers[[#This Row],[total_day_minutes]]&lt;=250,"High Usage","Very High Usage")))</f>
        <v>Low Usage</v>
      </c>
      <c r="AE717" t="str">
        <f>IF(tbl_Customers[[#This Row],[total_intl_calls]]&lt;=5,"Low Calls", IF(tbl_Customers[[#This Row],[total_intl_calls]]&lt;=10, "Medium Calls", "High Calls"))</f>
        <v>Medium Calls</v>
      </c>
      <c r="AF7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17" s="36" t="str">
        <f>IF(tbl_Customers[[#This Row],[Churn_Risk_Score]]&gt;=10,"High Risk", IF(tbl_Customers[[#This Row],[Churn_Risk_Score]]&gt;=5,"Medium Risk","Low Risk"))</f>
        <v>Low Risk</v>
      </c>
    </row>
    <row r="718" spans="1:33" x14ac:dyDescent="0.35">
      <c r="A718">
        <v>717</v>
      </c>
      <c r="B718" t="s">
        <v>34</v>
      </c>
      <c r="C718">
        <v>66</v>
      </c>
      <c r="D718" t="s">
        <v>28</v>
      </c>
      <c r="E718" t="s">
        <v>22</v>
      </c>
      <c r="F718" t="s">
        <v>22</v>
      </c>
      <c r="G718">
        <v>0</v>
      </c>
      <c r="H718">
        <v>256.3</v>
      </c>
      <c r="I718">
        <v>135</v>
      </c>
      <c r="J718">
        <v>43.57</v>
      </c>
      <c r="K718">
        <v>180.2</v>
      </c>
      <c r="L718">
        <v>106</v>
      </c>
      <c r="M718">
        <v>15.32</v>
      </c>
      <c r="N718">
        <v>187.3</v>
      </c>
      <c r="O718">
        <v>135</v>
      </c>
      <c r="P718">
        <v>8.43</v>
      </c>
      <c r="Q718">
        <v>6.2</v>
      </c>
      <c r="R718">
        <v>7</v>
      </c>
      <c r="S718">
        <v>1.67</v>
      </c>
      <c r="T718">
        <v>2</v>
      </c>
      <c r="U718" t="s">
        <v>22</v>
      </c>
      <c r="V718">
        <f>IF(tbl_Customers[[#This Row],[churn]] = "yes", 1, 0)</f>
        <v>0</v>
      </c>
      <c r="W718" t="str">
        <f>IF(tbl_Customers[[#This Row],[number_customer_service_calls]] &lt;= 1, "0-1 Calls", IF(tbl_Customers[[#This Row],[number_customer_service_calls]] &lt;= 3, "2-3 Calls", IF(tbl_Customers[[#This Row],[number_customer_service_calls]] &lt;=5, "4-5 Calls", "6+ Calls")))</f>
        <v>2-3 Calls</v>
      </c>
      <c r="X718" t="str">
        <f>IF(tbl_Customers[[#This Row],[account_length]] &lt;= 50, "0-50", IF(tbl_Customers[[#This Row],[account_length]] &lt;=100, "51-100", IF(tbl_Customers[[#This Row],[account_length]] &lt;= 150, "101-150", "151+")))</f>
        <v>51-100</v>
      </c>
      <c r="Y718" t="str">
        <f>IF(tbl_Customers[[#This Row],[total_intl_charge]] &lt;= 3, "Low Charges", "High Charges")</f>
        <v>Low Charges</v>
      </c>
      <c r="Z718" t="str">
        <f>IF(tbl_Customers[[#This Row],[total_eve_calls]]&lt;=80,"Low Calls",
IF(tbl_Customers[[#This Row],[total_eve_calls]]&lt;=120,"Medium Calls","High Calls"))</f>
        <v>Medium Calls</v>
      </c>
      <c r="AA718" t="str">
        <f>IF(tbl_Customers[[#This Row],[total_eve_charge]]&lt;=15,"Low Charges",
IF(tbl_Customers[[#This Row],[total_eve_charge]]&lt;=20,"Medium Charges","High Charges"))</f>
        <v>Medium Charges</v>
      </c>
      <c r="AB7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18" t="str">
        <f>IF(tbl_Customers[[#This Row],[number_vmail_messages]] = 0, "No Usage", IF(tbl_Customers[[#This Row],[number_vmail_messages]] &lt;= 20, "Low Usage", IF(tbl_Customers[[#This Row],[number_vmail_messages]] &lt;= 40, "Medium Usgae", "High Usage")))</f>
        <v>No Usage</v>
      </c>
      <c r="AD718" t="str">
        <f>IF(tbl_Customers[[#This Row],[total_day_minutes]]&lt;=150,"Low Usage", IF(tbl_Customers[[#This Row],[total_day_minutes]]&lt;=200,"Medium Usage", IF(tbl_Customers[[#This Row],[total_day_minutes]]&lt;=250,"High Usage","Very High Usage")))</f>
        <v>Very High Usage</v>
      </c>
      <c r="AE718" t="str">
        <f>IF(tbl_Customers[[#This Row],[total_intl_calls]]&lt;=5,"Low Calls", IF(tbl_Customers[[#This Row],[total_intl_calls]]&lt;=10, "Medium Calls", "High Calls"))</f>
        <v>Medium Calls</v>
      </c>
      <c r="AF7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18" s="36" t="str">
        <f>IF(tbl_Customers[[#This Row],[Churn_Risk_Score]]&gt;=10,"High Risk", IF(tbl_Customers[[#This Row],[Churn_Risk_Score]]&gt;=5,"Medium Risk","Low Risk"))</f>
        <v>Medium Risk</v>
      </c>
    </row>
    <row r="719" spans="1:33" x14ac:dyDescent="0.35">
      <c r="A719">
        <v>718</v>
      </c>
      <c r="B719" t="s">
        <v>44</v>
      </c>
      <c r="C719">
        <v>104</v>
      </c>
      <c r="D719" t="s">
        <v>25</v>
      </c>
      <c r="E719" t="s">
        <v>22</v>
      </c>
      <c r="F719" t="s">
        <v>22</v>
      </c>
      <c r="G719">
        <v>0</v>
      </c>
      <c r="H719">
        <v>183.6</v>
      </c>
      <c r="I719">
        <v>133</v>
      </c>
      <c r="J719">
        <v>31.21</v>
      </c>
      <c r="K719">
        <v>120.7</v>
      </c>
      <c r="L719">
        <v>98</v>
      </c>
      <c r="M719">
        <v>10.26</v>
      </c>
      <c r="N719">
        <v>215.1</v>
      </c>
      <c r="O719">
        <v>112</v>
      </c>
      <c r="P719">
        <v>9.68</v>
      </c>
      <c r="Q719">
        <v>12.7</v>
      </c>
      <c r="R719">
        <v>2</v>
      </c>
      <c r="S719">
        <v>3.43</v>
      </c>
      <c r="T719">
        <v>1</v>
      </c>
      <c r="U719" t="s">
        <v>22</v>
      </c>
      <c r="V719">
        <f>IF(tbl_Customers[[#This Row],[churn]] = "yes", 1, 0)</f>
        <v>0</v>
      </c>
      <c r="W719" t="str">
        <f>IF(tbl_Customers[[#This Row],[number_customer_service_calls]] &lt;= 1, "0-1 Calls", IF(tbl_Customers[[#This Row],[number_customer_service_calls]] &lt;= 3, "2-3 Calls", IF(tbl_Customers[[#This Row],[number_customer_service_calls]] &lt;=5, "4-5 Calls", "6+ Calls")))</f>
        <v>0-1 Calls</v>
      </c>
      <c r="X719" t="str">
        <f>IF(tbl_Customers[[#This Row],[account_length]] &lt;= 50, "0-50", IF(tbl_Customers[[#This Row],[account_length]] &lt;=100, "51-100", IF(tbl_Customers[[#This Row],[account_length]] &lt;= 150, "101-150", "151+")))</f>
        <v>101-150</v>
      </c>
      <c r="Y719" t="str">
        <f>IF(tbl_Customers[[#This Row],[total_intl_charge]] &lt;= 3, "Low Charges", "High Charges")</f>
        <v>High Charges</v>
      </c>
      <c r="Z719" t="str">
        <f>IF(tbl_Customers[[#This Row],[total_eve_calls]]&lt;=80,"Low Calls",
IF(tbl_Customers[[#This Row],[total_eve_calls]]&lt;=120,"Medium Calls","High Calls"))</f>
        <v>Medium Calls</v>
      </c>
      <c r="AA719" t="str">
        <f>IF(tbl_Customers[[#This Row],[total_eve_charge]]&lt;=15,"Low Charges",
IF(tbl_Customers[[#This Row],[total_eve_charge]]&lt;=20,"Medium Charges","High Charges"))</f>
        <v>Low Charges</v>
      </c>
      <c r="AB7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19" t="str">
        <f>IF(tbl_Customers[[#This Row],[number_vmail_messages]] = 0, "No Usage", IF(tbl_Customers[[#This Row],[number_vmail_messages]] &lt;= 20, "Low Usage", IF(tbl_Customers[[#This Row],[number_vmail_messages]] &lt;= 40, "Medium Usgae", "High Usage")))</f>
        <v>No Usage</v>
      </c>
      <c r="AD719" t="str">
        <f>IF(tbl_Customers[[#This Row],[total_day_minutes]]&lt;=150,"Low Usage", IF(tbl_Customers[[#This Row],[total_day_minutes]]&lt;=200,"Medium Usage", IF(tbl_Customers[[#This Row],[total_day_minutes]]&lt;=250,"High Usage","Very High Usage")))</f>
        <v>Medium Usage</v>
      </c>
      <c r="AE719" t="str">
        <f>IF(tbl_Customers[[#This Row],[total_intl_calls]]&lt;=5,"Low Calls", IF(tbl_Customers[[#This Row],[total_intl_calls]]&lt;=10, "Medium Calls", "High Calls"))</f>
        <v>Low Calls</v>
      </c>
      <c r="AF7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19" s="36" t="str">
        <f>IF(tbl_Customers[[#This Row],[Churn_Risk_Score]]&gt;=10,"High Risk", IF(tbl_Customers[[#This Row],[Churn_Risk_Score]]&gt;=5,"Medium Risk","Low Risk"))</f>
        <v>Low Risk</v>
      </c>
    </row>
    <row r="720" spans="1:33" x14ac:dyDescent="0.35">
      <c r="A720">
        <v>719</v>
      </c>
      <c r="B720" t="s">
        <v>62</v>
      </c>
      <c r="C720">
        <v>160</v>
      </c>
      <c r="D720" t="s">
        <v>21</v>
      </c>
      <c r="E720" t="s">
        <v>22</v>
      </c>
      <c r="F720" t="s">
        <v>22</v>
      </c>
      <c r="G720">
        <v>0</v>
      </c>
      <c r="H720">
        <v>176.2</v>
      </c>
      <c r="I720">
        <v>90</v>
      </c>
      <c r="J720">
        <v>29.95</v>
      </c>
      <c r="K720">
        <v>196</v>
      </c>
      <c r="L720">
        <v>115</v>
      </c>
      <c r="M720">
        <v>16.66</v>
      </c>
      <c r="N720">
        <v>263.89999999999998</v>
      </c>
      <c r="O720">
        <v>95</v>
      </c>
      <c r="P720">
        <v>11.88</v>
      </c>
      <c r="Q720">
        <v>9.1999999999999993</v>
      </c>
      <c r="R720">
        <v>4</v>
      </c>
      <c r="S720">
        <v>2.48</v>
      </c>
      <c r="T720">
        <v>1</v>
      </c>
      <c r="U720" t="s">
        <v>22</v>
      </c>
      <c r="V720">
        <f>IF(tbl_Customers[[#This Row],[churn]] = "yes", 1, 0)</f>
        <v>0</v>
      </c>
      <c r="W720" t="str">
        <f>IF(tbl_Customers[[#This Row],[number_customer_service_calls]] &lt;= 1, "0-1 Calls", IF(tbl_Customers[[#This Row],[number_customer_service_calls]] &lt;= 3, "2-3 Calls", IF(tbl_Customers[[#This Row],[number_customer_service_calls]] &lt;=5, "4-5 Calls", "6+ Calls")))</f>
        <v>0-1 Calls</v>
      </c>
      <c r="X720" t="str">
        <f>IF(tbl_Customers[[#This Row],[account_length]] &lt;= 50, "0-50", IF(tbl_Customers[[#This Row],[account_length]] &lt;=100, "51-100", IF(tbl_Customers[[#This Row],[account_length]] &lt;= 150, "101-150", "151+")))</f>
        <v>151+</v>
      </c>
      <c r="Y720" t="str">
        <f>IF(tbl_Customers[[#This Row],[total_intl_charge]] &lt;= 3, "Low Charges", "High Charges")</f>
        <v>Low Charges</v>
      </c>
      <c r="Z720" t="str">
        <f>IF(tbl_Customers[[#This Row],[total_eve_calls]]&lt;=80,"Low Calls",
IF(tbl_Customers[[#This Row],[total_eve_calls]]&lt;=120,"Medium Calls","High Calls"))</f>
        <v>Medium Calls</v>
      </c>
      <c r="AA720" t="str">
        <f>IF(tbl_Customers[[#This Row],[total_eve_charge]]&lt;=15,"Low Charges",
IF(tbl_Customers[[#This Row],[total_eve_charge]]&lt;=20,"Medium Charges","High Charges"))</f>
        <v>Medium Charges</v>
      </c>
      <c r="AB7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20" t="str">
        <f>IF(tbl_Customers[[#This Row],[number_vmail_messages]] = 0, "No Usage", IF(tbl_Customers[[#This Row],[number_vmail_messages]] &lt;= 20, "Low Usage", IF(tbl_Customers[[#This Row],[number_vmail_messages]] &lt;= 40, "Medium Usgae", "High Usage")))</f>
        <v>No Usage</v>
      </c>
      <c r="AD720" t="str">
        <f>IF(tbl_Customers[[#This Row],[total_day_minutes]]&lt;=150,"Low Usage", IF(tbl_Customers[[#This Row],[total_day_minutes]]&lt;=200,"Medium Usage", IF(tbl_Customers[[#This Row],[total_day_minutes]]&lt;=250,"High Usage","Very High Usage")))</f>
        <v>Medium Usage</v>
      </c>
      <c r="AE720" t="str">
        <f>IF(tbl_Customers[[#This Row],[total_intl_calls]]&lt;=5,"Low Calls", IF(tbl_Customers[[#This Row],[total_intl_calls]]&lt;=10, "Medium Calls", "High Calls"))</f>
        <v>Low Calls</v>
      </c>
      <c r="AF7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20" s="36" t="str">
        <f>IF(tbl_Customers[[#This Row],[Churn_Risk_Score]]&gt;=10,"High Risk", IF(tbl_Customers[[#This Row],[Churn_Risk_Score]]&gt;=5,"Medium Risk","Low Risk"))</f>
        <v>Low Risk</v>
      </c>
    </row>
    <row r="721" spans="1:33" x14ac:dyDescent="0.35">
      <c r="A721">
        <v>720</v>
      </c>
      <c r="B721" t="s">
        <v>51</v>
      </c>
      <c r="C721">
        <v>129</v>
      </c>
      <c r="D721" t="s">
        <v>21</v>
      </c>
      <c r="E721" t="s">
        <v>22</v>
      </c>
      <c r="F721" t="s">
        <v>23</v>
      </c>
      <c r="G721">
        <v>37</v>
      </c>
      <c r="H721">
        <v>205</v>
      </c>
      <c r="I721">
        <v>94</v>
      </c>
      <c r="J721">
        <v>34.85</v>
      </c>
      <c r="K721">
        <v>165.4</v>
      </c>
      <c r="L721">
        <v>103</v>
      </c>
      <c r="M721">
        <v>14.06</v>
      </c>
      <c r="N721">
        <v>185</v>
      </c>
      <c r="O721">
        <v>81</v>
      </c>
      <c r="P721">
        <v>8.32</v>
      </c>
      <c r="Q721">
        <v>11.7</v>
      </c>
      <c r="R721">
        <v>8</v>
      </c>
      <c r="S721">
        <v>3.16</v>
      </c>
      <c r="T721">
        <v>1</v>
      </c>
      <c r="U721" t="s">
        <v>22</v>
      </c>
      <c r="V721">
        <f>IF(tbl_Customers[[#This Row],[churn]] = "yes", 1, 0)</f>
        <v>0</v>
      </c>
      <c r="W721" t="str">
        <f>IF(tbl_Customers[[#This Row],[number_customer_service_calls]] &lt;= 1, "0-1 Calls", IF(tbl_Customers[[#This Row],[number_customer_service_calls]] &lt;= 3, "2-3 Calls", IF(tbl_Customers[[#This Row],[number_customer_service_calls]] &lt;=5, "4-5 Calls", "6+ Calls")))</f>
        <v>0-1 Calls</v>
      </c>
      <c r="X721" t="str">
        <f>IF(tbl_Customers[[#This Row],[account_length]] &lt;= 50, "0-50", IF(tbl_Customers[[#This Row],[account_length]] &lt;=100, "51-100", IF(tbl_Customers[[#This Row],[account_length]] &lt;= 150, "101-150", "151+")))</f>
        <v>101-150</v>
      </c>
      <c r="Y721" t="str">
        <f>IF(tbl_Customers[[#This Row],[total_intl_charge]] &lt;= 3, "Low Charges", "High Charges")</f>
        <v>High Charges</v>
      </c>
      <c r="Z721" t="str">
        <f>IF(tbl_Customers[[#This Row],[total_eve_calls]]&lt;=80,"Low Calls",
IF(tbl_Customers[[#This Row],[total_eve_calls]]&lt;=120,"Medium Calls","High Calls"))</f>
        <v>Medium Calls</v>
      </c>
      <c r="AA721" t="str">
        <f>IF(tbl_Customers[[#This Row],[total_eve_charge]]&lt;=15,"Low Charges",
IF(tbl_Customers[[#This Row],[total_eve_charge]]&lt;=20,"Medium Charges","High Charges"))</f>
        <v>Low Charges</v>
      </c>
      <c r="AB7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21" t="str">
        <f>IF(tbl_Customers[[#This Row],[number_vmail_messages]] = 0, "No Usage", IF(tbl_Customers[[#This Row],[number_vmail_messages]] &lt;= 20, "Low Usage", IF(tbl_Customers[[#This Row],[number_vmail_messages]] &lt;= 40, "Medium Usgae", "High Usage")))</f>
        <v>Medium Usgae</v>
      </c>
      <c r="AD721" t="str">
        <f>IF(tbl_Customers[[#This Row],[total_day_minutes]]&lt;=150,"Low Usage", IF(tbl_Customers[[#This Row],[total_day_minutes]]&lt;=200,"Medium Usage", IF(tbl_Customers[[#This Row],[total_day_minutes]]&lt;=250,"High Usage","Very High Usage")))</f>
        <v>High Usage</v>
      </c>
      <c r="AE721" t="str">
        <f>IF(tbl_Customers[[#This Row],[total_intl_calls]]&lt;=5,"Low Calls", IF(tbl_Customers[[#This Row],[total_intl_calls]]&lt;=10, "Medium Calls", "High Calls"))</f>
        <v>Medium Calls</v>
      </c>
      <c r="AF7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21" s="36" t="str">
        <f>IF(tbl_Customers[[#This Row],[Churn_Risk_Score]]&gt;=10,"High Risk", IF(tbl_Customers[[#This Row],[Churn_Risk_Score]]&gt;=5,"Medium Risk","Low Risk"))</f>
        <v>Low Risk</v>
      </c>
    </row>
    <row r="722" spans="1:33" x14ac:dyDescent="0.35">
      <c r="A722">
        <v>721</v>
      </c>
      <c r="B722" t="s">
        <v>68</v>
      </c>
      <c r="C722">
        <v>93</v>
      </c>
      <c r="D722" t="s">
        <v>25</v>
      </c>
      <c r="E722" t="s">
        <v>22</v>
      </c>
      <c r="F722" t="s">
        <v>22</v>
      </c>
      <c r="G722">
        <v>0</v>
      </c>
      <c r="H722">
        <v>267.89999999999998</v>
      </c>
      <c r="I722">
        <v>114</v>
      </c>
      <c r="J722">
        <v>45.54</v>
      </c>
      <c r="K722">
        <v>223</v>
      </c>
      <c r="L722">
        <v>74</v>
      </c>
      <c r="M722">
        <v>18.96</v>
      </c>
      <c r="N722">
        <v>262.7</v>
      </c>
      <c r="O722">
        <v>90</v>
      </c>
      <c r="P722">
        <v>11.82</v>
      </c>
      <c r="Q722">
        <v>11.3</v>
      </c>
      <c r="R722">
        <v>3</v>
      </c>
      <c r="S722">
        <v>3.05</v>
      </c>
      <c r="T722">
        <v>3</v>
      </c>
      <c r="U722" t="s">
        <v>23</v>
      </c>
      <c r="V722">
        <f>IF(tbl_Customers[[#This Row],[churn]] = "yes", 1, 0)</f>
        <v>1</v>
      </c>
      <c r="W722" t="str">
        <f>IF(tbl_Customers[[#This Row],[number_customer_service_calls]] &lt;= 1, "0-1 Calls", IF(tbl_Customers[[#This Row],[number_customer_service_calls]] &lt;= 3, "2-3 Calls", IF(tbl_Customers[[#This Row],[number_customer_service_calls]] &lt;=5, "4-5 Calls", "6+ Calls")))</f>
        <v>2-3 Calls</v>
      </c>
      <c r="X722" t="str">
        <f>IF(tbl_Customers[[#This Row],[account_length]] &lt;= 50, "0-50", IF(tbl_Customers[[#This Row],[account_length]] &lt;=100, "51-100", IF(tbl_Customers[[#This Row],[account_length]] &lt;= 150, "101-150", "151+")))</f>
        <v>51-100</v>
      </c>
      <c r="Y722" t="str">
        <f>IF(tbl_Customers[[#This Row],[total_intl_charge]] &lt;= 3, "Low Charges", "High Charges")</f>
        <v>High Charges</v>
      </c>
      <c r="Z722" t="str">
        <f>IF(tbl_Customers[[#This Row],[total_eve_calls]]&lt;=80,"Low Calls",
IF(tbl_Customers[[#This Row],[total_eve_calls]]&lt;=120,"Medium Calls","High Calls"))</f>
        <v>Low Calls</v>
      </c>
      <c r="AA722" t="str">
        <f>IF(tbl_Customers[[#This Row],[total_eve_charge]]&lt;=15,"Low Charges",
IF(tbl_Customers[[#This Row],[total_eve_charge]]&lt;=20,"Medium Charges","High Charges"))</f>
        <v>Medium Charges</v>
      </c>
      <c r="AB7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22" t="str">
        <f>IF(tbl_Customers[[#This Row],[number_vmail_messages]] = 0, "No Usage", IF(tbl_Customers[[#This Row],[number_vmail_messages]] &lt;= 20, "Low Usage", IF(tbl_Customers[[#This Row],[number_vmail_messages]] &lt;= 40, "Medium Usgae", "High Usage")))</f>
        <v>No Usage</v>
      </c>
      <c r="AD722" t="str">
        <f>IF(tbl_Customers[[#This Row],[total_day_minutes]]&lt;=150,"Low Usage", IF(tbl_Customers[[#This Row],[total_day_minutes]]&lt;=200,"Medium Usage", IF(tbl_Customers[[#This Row],[total_day_minutes]]&lt;=250,"High Usage","Very High Usage")))</f>
        <v>Very High Usage</v>
      </c>
      <c r="AE722" t="str">
        <f>IF(tbl_Customers[[#This Row],[total_intl_calls]]&lt;=5,"Low Calls", IF(tbl_Customers[[#This Row],[total_intl_calls]]&lt;=10, "Medium Calls", "High Calls"))</f>
        <v>Low Calls</v>
      </c>
      <c r="AF7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22" s="36" t="str">
        <f>IF(tbl_Customers[[#This Row],[Churn_Risk_Score]]&gt;=10,"High Risk", IF(tbl_Customers[[#This Row],[Churn_Risk_Score]]&gt;=5,"Medium Risk","Low Risk"))</f>
        <v>Medium Risk</v>
      </c>
    </row>
    <row r="723" spans="1:33" x14ac:dyDescent="0.35">
      <c r="A723">
        <v>722</v>
      </c>
      <c r="B723" t="s">
        <v>45</v>
      </c>
      <c r="C723">
        <v>169</v>
      </c>
      <c r="D723" t="s">
        <v>21</v>
      </c>
      <c r="E723" t="s">
        <v>22</v>
      </c>
      <c r="F723" t="s">
        <v>22</v>
      </c>
      <c r="G723">
        <v>0</v>
      </c>
      <c r="H723">
        <v>179.2</v>
      </c>
      <c r="I723">
        <v>111</v>
      </c>
      <c r="J723">
        <v>30.46</v>
      </c>
      <c r="K723">
        <v>175.2</v>
      </c>
      <c r="L723">
        <v>130</v>
      </c>
      <c r="M723">
        <v>14.89</v>
      </c>
      <c r="N723">
        <v>228.6</v>
      </c>
      <c r="O723">
        <v>92</v>
      </c>
      <c r="P723">
        <v>10.29</v>
      </c>
      <c r="Q723">
        <v>9.9</v>
      </c>
      <c r="R723">
        <v>6</v>
      </c>
      <c r="S723">
        <v>2.67</v>
      </c>
      <c r="T723">
        <v>2</v>
      </c>
      <c r="U723" t="s">
        <v>22</v>
      </c>
      <c r="V723">
        <f>IF(tbl_Customers[[#This Row],[churn]] = "yes", 1, 0)</f>
        <v>0</v>
      </c>
      <c r="W723" t="str">
        <f>IF(tbl_Customers[[#This Row],[number_customer_service_calls]] &lt;= 1, "0-1 Calls", IF(tbl_Customers[[#This Row],[number_customer_service_calls]] &lt;= 3, "2-3 Calls", IF(tbl_Customers[[#This Row],[number_customer_service_calls]] &lt;=5, "4-5 Calls", "6+ Calls")))</f>
        <v>2-3 Calls</v>
      </c>
      <c r="X723" t="str">
        <f>IF(tbl_Customers[[#This Row],[account_length]] &lt;= 50, "0-50", IF(tbl_Customers[[#This Row],[account_length]] &lt;=100, "51-100", IF(tbl_Customers[[#This Row],[account_length]] &lt;= 150, "101-150", "151+")))</f>
        <v>151+</v>
      </c>
      <c r="Y723" t="str">
        <f>IF(tbl_Customers[[#This Row],[total_intl_charge]] &lt;= 3, "Low Charges", "High Charges")</f>
        <v>Low Charges</v>
      </c>
      <c r="Z723" t="str">
        <f>IF(tbl_Customers[[#This Row],[total_eve_calls]]&lt;=80,"Low Calls",
IF(tbl_Customers[[#This Row],[total_eve_calls]]&lt;=120,"Medium Calls","High Calls"))</f>
        <v>High Calls</v>
      </c>
      <c r="AA723" t="str">
        <f>IF(tbl_Customers[[#This Row],[total_eve_charge]]&lt;=15,"Low Charges",
IF(tbl_Customers[[#This Row],[total_eve_charge]]&lt;=20,"Medium Charges","High Charges"))</f>
        <v>Low Charges</v>
      </c>
      <c r="AB7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23" t="str">
        <f>IF(tbl_Customers[[#This Row],[number_vmail_messages]] = 0, "No Usage", IF(tbl_Customers[[#This Row],[number_vmail_messages]] &lt;= 20, "Low Usage", IF(tbl_Customers[[#This Row],[number_vmail_messages]] &lt;= 40, "Medium Usgae", "High Usage")))</f>
        <v>No Usage</v>
      </c>
      <c r="AD723" t="str">
        <f>IF(tbl_Customers[[#This Row],[total_day_minutes]]&lt;=150,"Low Usage", IF(tbl_Customers[[#This Row],[total_day_minutes]]&lt;=200,"Medium Usage", IF(tbl_Customers[[#This Row],[total_day_minutes]]&lt;=250,"High Usage","Very High Usage")))</f>
        <v>Medium Usage</v>
      </c>
      <c r="AE723" t="str">
        <f>IF(tbl_Customers[[#This Row],[total_intl_calls]]&lt;=5,"Low Calls", IF(tbl_Customers[[#This Row],[total_intl_calls]]&lt;=10, "Medium Calls", "High Calls"))</f>
        <v>Medium Calls</v>
      </c>
      <c r="AF7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23" s="36" t="str">
        <f>IF(tbl_Customers[[#This Row],[Churn_Risk_Score]]&gt;=10,"High Risk", IF(tbl_Customers[[#This Row],[Churn_Risk_Score]]&gt;=5,"Medium Risk","Low Risk"))</f>
        <v>Low Risk</v>
      </c>
    </row>
    <row r="724" spans="1:33" x14ac:dyDescent="0.35">
      <c r="A724">
        <v>723</v>
      </c>
      <c r="B724" t="s">
        <v>29</v>
      </c>
      <c r="C724">
        <v>58</v>
      </c>
      <c r="D724" t="s">
        <v>21</v>
      </c>
      <c r="E724" t="s">
        <v>22</v>
      </c>
      <c r="F724" t="s">
        <v>22</v>
      </c>
      <c r="G724">
        <v>0</v>
      </c>
      <c r="H724">
        <v>149.4</v>
      </c>
      <c r="I724">
        <v>145</v>
      </c>
      <c r="J724">
        <v>25.4</v>
      </c>
      <c r="K724">
        <v>196.5</v>
      </c>
      <c r="L724">
        <v>105</v>
      </c>
      <c r="M724">
        <v>16.7</v>
      </c>
      <c r="N724">
        <v>209.5</v>
      </c>
      <c r="O724">
        <v>108</v>
      </c>
      <c r="P724">
        <v>9.43</v>
      </c>
      <c r="Q724">
        <v>14.9</v>
      </c>
      <c r="R724">
        <v>3</v>
      </c>
      <c r="S724">
        <v>4.0199999999999996</v>
      </c>
      <c r="T724">
        <v>1</v>
      </c>
      <c r="U724" t="s">
        <v>22</v>
      </c>
      <c r="V724">
        <f>IF(tbl_Customers[[#This Row],[churn]] = "yes", 1, 0)</f>
        <v>0</v>
      </c>
      <c r="W724" t="str">
        <f>IF(tbl_Customers[[#This Row],[number_customer_service_calls]] &lt;= 1, "0-1 Calls", IF(tbl_Customers[[#This Row],[number_customer_service_calls]] &lt;= 3, "2-3 Calls", IF(tbl_Customers[[#This Row],[number_customer_service_calls]] &lt;=5, "4-5 Calls", "6+ Calls")))</f>
        <v>0-1 Calls</v>
      </c>
      <c r="X724" t="str">
        <f>IF(tbl_Customers[[#This Row],[account_length]] &lt;= 50, "0-50", IF(tbl_Customers[[#This Row],[account_length]] &lt;=100, "51-100", IF(tbl_Customers[[#This Row],[account_length]] &lt;= 150, "101-150", "151+")))</f>
        <v>51-100</v>
      </c>
      <c r="Y724" t="str">
        <f>IF(tbl_Customers[[#This Row],[total_intl_charge]] &lt;= 3, "Low Charges", "High Charges")</f>
        <v>High Charges</v>
      </c>
      <c r="Z724" t="str">
        <f>IF(tbl_Customers[[#This Row],[total_eve_calls]]&lt;=80,"Low Calls",
IF(tbl_Customers[[#This Row],[total_eve_calls]]&lt;=120,"Medium Calls","High Calls"))</f>
        <v>Medium Calls</v>
      </c>
      <c r="AA724" t="str">
        <f>IF(tbl_Customers[[#This Row],[total_eve_charge]]&lt;=15,"Low Charges",
IF(tbl_Customers[[#This Row],[total_eve_charge]]&lt;=20,"Medium Charges","High Charges"))</f>
        <v>Medium Charges</v>
      </c>
      <c r="AB7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24" t="str">
        <f>IF(tbl_Customers[[#This Row],[number_vmail_messages]] = 0, "No Usage", IF(tbl_Customers[[#This Row],[number_vmail_messages]] &lt;= 20, "Low Usage", IF(tbl_Customers[[#This Row],[number_vmail_messages]] &lt;= 40, "Medium Usgae", "High Usage")))</f>
        <v>No Usage</v>
      </c>
      <c r="AD724" t="str">
        <f>IF(tbl_Customers[[#This Row],[total_day_minutes]]&lt;=150,"Low Usage", IF(tbl_Customers[[#This Row],[total_day_minutes]]&lt;=200,"Medium Usage", IF(tbl_Customers[[#This Row],[total_day_minutes]]&lt;=250,"High Usage","Very High Usage")))</f>
        <v>Low Usage</v>
      </c>
      <c r="AE724" t="str">
        <f>IF(tbl_Customers[[#This Row],[total_intl_calls]]&lt;=5,"Low Calls", IF(tbl_Customers[[#This Row],[total_intl_calls]]&lt;=10, "Medium Calls", "High Calls"))</f>
        <v>Low Calls</v>
      </c>
      <c r="AF7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24" s="36" t="str">
        <f>IF(tbl_Customers[[#This Row],[Churn_Risk_Score]]&gt;=10,"High Risk", IF(tbl_Customers[[#This Row],[Churn_Risk_Score]]&gt;=5,"Medium Risk","Low Risk"))</f>
        <v>Low Risk</v>
      </c>
    </row>
    <row r="725" spans="1:33" x14ac:dyDescent="0.35">
      <c r="A725">
        <v>724</v>
      </c>
      <c r="B725" t="s">
        <v>56</v>
      </c>
      <c r="C725">
        <v>75</v>
      </c>
      <c r="D725" t="s">
        <v>28</v>
      </c>
      <c r="E725" t="s">
        <v>22</v>
      </c>
      <c r="F725" t="s">
        <v>23</v>
      </c>
      <c r="G725">
        <v>38</v>
      </c>
      <c r="H725">
        <v>163.6</v>
      </c>
      <c r="I725">
        <v>132</v>
      </c>
      <c r="J725">
        <v>27.81</v>
      </c>
      <c r="K725">
        <v>146.69999999999999</v>
      </c>
      <c r="L725">
        <v>113</v>
      </c>
      <c r="M725">
        <v>12.47</v>
      </c>
      <c r="N725">
        <v>345.8</v>
      </c>
      <c r="O725">
        <v>115</v>
      </c>
      <c r="P725">
        <v>15.56</v>
      </c>
      <c r="Q725">
        <v>13.1</v>
      </c>
      <c r="R725">
        <v>3</v>
      </c>
      <c r="S725">
        <v>3.54</v>
      </c>
      <c r="T725">
        <v>3</v>
      </c>
      <c r="U725" t="s">
        <v>22</v>
      </c>
      <c r="V725">
        <f>IF(tbl_Customers[[#This Row],[churn]] = "yes", 1, 0)</f>
        <v>0</v>
      </c>
      <c r="W725" t="str">
        <f>IF(tbl_Customers[[#This Row],[number_customer_service_calls]] &lt;= 1, "0-1 Calls", IF(tbl_Customers[[#This Row],[number_customer_service_calls]] &lt;= 3, "2-3 Calls", IF(tbl_Customers[[#This Row],[number_customer_service_calls]] &lt;=5, "4-5 Calls", "6+ Calls")))</f>
        <v>2-3 Calls</v>
      </c>
      <c r="X725" t="str">
        <f>IF(tbl_Customers[[#This Row],[account_length]] &lt;= 50, "0-50", IF(tbl_Customers[[#This Row],[account_length]] &lt;=100, "51-100", IF(tbl_Customers[[#This Row],[account_length]] &lt;= 150, "101-150", "151+")))</f>
        <v>51-100</v>
      </c>
      <c r="Y725" t="str">
        <f>IF(tbl_Customers[[#This Row],[total_intl_charge]] &lt;= 3, "Low Charges", "High Charges")</f>
        <v>High Charges</v>
      </c>
      <c r="Z725" t="str">
        <f>IF(tbl_Customers[[#This Row],[total_eve_calls]]&lt;=80,"Low Calls",
IF(tbl_Customers[[#This Row],[total_eve_calls]]&lt;=120,"Medium Calls","High Calls"))</f>
        <v>Medium Calls</v>
      </c>
      <c r="AA725" t="str">
        <f>IF(tbl_Customers[[#This Row],[total_eve_charge]]&lt;=15,"Low Charges",
IF(tbl_Customers[[#This Row],[total_eve_charge]]&lt;=20,"Medium Charges","High Charges"))</f>
        <v>Low Charges</v>
      </c>
      <c r="AB7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25" t="str">
        <f>IF(tbl_Customers[[#This Row],[number_vmail_messages]] = 0, "No Usage", IF(tbl_Customers[[#This Row],[number_vmail_messages]] &lt;= 20, "Low Usage", IF(tbl_Customers[[#This Row],[number_vmail_messages]] &lt;= 40, "Medium Usgae", "High Usage")))</f>
        <v>Medium Usgae</v>
      </c>
      <c r="AD725" t="str">
        <f>IF(tbl_Customers[[#This Row],[total_day_minutes]]&lt;=150,"Low Usage", IF(tbl_Customers[[#This Row],[total_day_minutes]]&lt;=200,"Medium Usage", IF(tbl_Customers[[#This Row],[total_day_minutes]]&lt;=250,"High Usage","Very High Usage")))</f>
        <v>Medium Usage</v>
      </c>
      <c r="AE725" t="str">
        <f>IF(tbl_Customers[[#This Row],[total_intl_calls]]&lt;=5,"Low Calls", IF(tbl_Customers[[#This Row],[total_intl_calls]]&lt;=10, "Medium Calls", "High Calls"))</f>
        <v>Low Calls</v>
      </c>
      <c r="AF7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25" s="36" t="str">
        <f>IF(tbl_Customers[[#This Row],[Churn_Risk_Score]]&gt;=10,"High Risk", IF(tbl_Customers[[#This Row],[Churn_Risk_Score]]&gt;=5,"Medium Risk","Low Risk"))</f>
        <v>Low Risk</v>
      </c>
    </row>
    <row r="726" spans="1:33" x14ac:dyDescent="0.35">
      <c r="A726">
        <v>725</v>
      </c>
      <c r="B726" t="s">
        <v>29</v>
      </c>
      <c r="C726">
        <v>45</v>
      </c>
      <c r="D726" t="s">
        <v>25</v>
      </c>
      <c r="E726" t="s">
        <v>22</v>
      </c>
      <c r="F726" t="s">
        <v>22</v>
      </c>
      <c r="G726">
        <v>0</v>
      </c>
      <c r="H726">
        <v>207.6</v>
      </c>
      <c r="I726">
        <v>71</v>
      </c>
      <c r="J726">
        <v>35.29</v>
      </c>
      <c r="K726">
        <v>152.69999999999999</v>
      </c>
      <c r="L726">
        <v>94</v>
      </c>
      <c r="M726">
        <v>12.98</v>
      </c>
      <c r="N726">
        <v>217.8</v>
      </c>
      <c r="O726">
        <v>125</v>
      </c>
      <c r="P726">
        <v>9.8000000000000007</v>
      </c>
      <c r="Q726">
        <v>12.4</v>
      </c>
      <c r="R726">
        <v>13</v>
      </c>
      <c r="S726">
        <v>3.35</v>
      </c>
      <c r="T726">
        <v>1</v>
      </c>
      <c r="U726" t="s">
        <v>22</v>
      </c>
      <c r="V726">
        <f>IF(tbl_Customers[[#This Row],[churn]] = "yes", 1, 0)</f>
        <v>0</v>
      </c>
      <c r="W726" t="str">
        <f>IF(tbl_Customers[[#This Row],[number_customer_service_calls]] &lt;= 1, "0-1 Calls", IF(tbl_Customers[[#This Row],[number_customer_service_calls]] &lt;= 3, "2-3 Calls", IF(tbl_Customers[[#This Row],[number_customer_service_calls]] &lt;=5, "4-5 Calls", "6+ Calls")))</f>
        <v>0-1 Calls</v>
      </c>
      <c r="X726" t="str">
        <f>IF(tbl_Customers[[#This Row],[account_length]] &lt;= 50, "0-50", IF(tbl_Customers[[#This Row],[account_length]] &lt;=100, "51-100", IF(tbl_Customers[[#This Row],[account_length]] &lt;= 150, "101-150", "151+")))</f>
        <v>0-50</v>
      </c>
      <c r="Y726" t="str">
        <f>IF(tbl_Customers[[#This Row],[total_intl_charge]] &lt;= 3, "Low Charges", "High Charges")</f>
        <v>High Charges</v>
      </c>
      <c r="Z726" t="str">
        <f>IF(tbl_Customers[[#This Row],[total_eve_calls]]&lt;=80,"Low Calls",
IF(tbl_Customers[[#This Row],[total_eve_calls]]&lt;=120,"Medium Calls","High Calls"))</f>
        <v>Medium Calls</v>
      </c>
      <c r="AA726" t="str">
        <f>IF(tbl_Customers[[#This Row],[total_eve_charge]]&lt;=15,"Low Charges",
IF(tbl_Customers[[#This Row],[total_eve_charge]]&lt;=20,"Medium Charges","High Charges"))</f>
        <v>Low Charges</v>
      </c>
      <c r="AB7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26" t="str">
        <f>IF(tbl_Customers[[#This Row],[number_vmail_messages]] = 0, "No Usage", IF(tbl_Customers[[#This Row],[number_vmail_messages]] &lt;= 20, "Low Usage", IF(tbl_Customers[[#This Row],[number_vmail_messages]] &lt;= 40, "Medium Usgae", "High Usage")))</f>
        <v>No Usage</v>
      </c>
      <c r="AD726" t="str">
        <f>IF(tbl_Customers[[#This Row],[total_day_minutes]]&lt;=150,"Low Usage", IF(tbl_Customers[[#This Row],[total_day_minutes]]&lt;=200,"Medium Usage", IF(tbl_Customers[[#This Row],[total_day_minutes]]&lt;=250,"High Usage","Very High Usage")))</f>
        <v>High Usage</v>
      </c>
      <c r="AE726" t="str">
        <f>IF(tbl_Customers[[#This Row],[total_intl_calls]]&lt;=5,"Low Calls", IF(tbl_Customers[[#This Row],[total_intl_calls]]&lt;=10, "Medium Calls", "High Calls"))</f>
        <v>High Calls</v>
      </c>
      <c r="AF7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26" s="36" t="str">
        <f>IF(tbl_Customers[[#This Row],[Churn_Risk_Score]]&gt;=10,"High Risk", IF(tbl_Customers[[#This Row],[Churn_Risk_Score]]&gt;=5,"Medium Risk","Low Risk"))</f>
        <v>Low Risk</v>
      </c>
    </row>
    <row r="727" spans="1:33" x14ac:dyDescent="0.35">
      <c r="A727">
        <v>726</v>
      </c>
      <c r="B727" t="s">
        <v>74</v>
      </c>
      <c r="C727">
        <v>155</v>
      </c>
      <c r="D727" t="s">
        <v>28</v>
      </c>
      <c r="E727" t="s">
        <v>22</v>
      </c>
      <c r="F727" t="s">
        <v>22</v>
      </c>
      <c r="G727">
        <v>0</v>
      </c>
      <c r="H727">
        <v>165.4</v>
      </c>
      <c r="I727">
        <v>108</v>
      </c>
      <c r="J727">
        <v>28.12</v>
      </c>
      <c r="K727">
        <v>183.7</v>
      </c>
      <c r="L727">
        <v>103</v>
      </c>
      <c r="M727">
        <v>15.61</v>
      </c>
      <c r="N727">
        <v>80.2</v>
      </c>
      <c r="O727">
        <v>108</v>
      </c>
      <c r="P727">
        <v>3.61</v>
      </c>
      <c r="Q727">
        <v>8.9</v>
      </c>
      <c r="R727">
        <v>4</v>
      </c>
      <c r="S727">
        <v>2.4</v>
      </c>
      <c r="T727">
        <v>3</v>
      </c>
      <c r="U727" t="s">
        <v>22</v>
      </c>
      <c r="V727">
        <f>IF(tbl_Customers[[#This Row],[churn]] = "yes", 1, 0)</f>
        <v>0</v>
      </c>
      <c r="W727" t="str">
        <f>IF(tbl_Customers[[#This Row],[number_customer_service_calls]] &lt;= 1, "0-1 Calls", IF(tbl_Customers[[#This Row],[number_customer_service_calls]] &lt;= 3, "2-3 Calls", IF(tbl_Customers[[#This Row],[number_customer_service_calls]] &lt;=5, "4-5 Calls", "6+ Calls")))</f>
        <v>2-3 Calls</v>
      </c>
      <c r="X727" t="str">
        <f>IF(tbl_Customers[[#This Row],[account_length]] &lt;= 50, "0-50", IF(tbl_Customers[[#This Row],[account_length]] &lt;=100, "51-100", IF(tbl_Customers[[#This Row],[account_length]] &lt;= 150, "101-150", "151+")))</f>
        <v>151+</v>
      </c>
      <c r="Y727" t="str">
        <f>IF(tbl_Customers[[#This Row],[total_intl_charge]] &lt;= 3, "Low Charges", "High Charges")</f>
        <v>Low Charges</v>
      </c>
      <c r="Z727" t="str">
        <f>IF(tbl_Customers[[#This Row],[total_eve_calls]]&lt;=80,"Low Calls",
IF(tbl_Customers[[#This Row],[total_eve_calls]]&lt;=120,"Medium Calls","High Calls"))</f>
        <v>Medium Calls</v>
      </c>
      <c r="AA727" t="str">
        <f>IF(tbl_Customers[[#This Row],[total_eve_charge]]&lt;=15,"Low Charges",
IF(tbl_Customers[[#This Row],[total_eve_charge]]&lt;=20,"Medium Charges","High Charges"))</f>
        <v>Medium Charges</v>
      </c>
      <c r="AB7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27" t="str">
        <f>IF(tbl_Customers[[#This Row],[number_vmail_messages]] = 0, "No Usage", IF(tbl_Customers[[#This Row],[number_vmail_messages]] &lt;= 20, "Low Usage", IF(tbl_Customers[[#This Row],[number_vmail_messages]] &lt;= 40, "Medium Usgae", "High Usage")))</f>
        <v>No Usage</v>
      </c>
      <c r="AD727" t="str">
        <f>IF(tbl_Customers[[#This Row],[total_day_minutes]]&lt;=150,"Low Usage", IF(tbl_Customers[[#This Row],[total_day_minutes]]&lt;=200,"Medium Usage", IF(tbl_Customers[[#This Row],[total_day_minutes]]&lt;=250,"High Usage","Very High Usage")))</f>
        <v>Medium Usage</v>
      </c>
      <c r="AE727" t="str">
        <f>IF(tbl_Customers[[#This Row],[total_intl_calls]]&lt;=5,"Low Calls", IF(tbl_Customers[[#This Row],[total_intl_calls]]&lt;=10, "Medium Calls", "High Calls"))</f>
        <v>Low Calls</v>
      </c>
      <c r="AF7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27" s="36" t="str">
        <f>IF(tbl_Customers[[#This Row],[Churn_Risk_Score]]&gt;=10,"High Risk", IF(tbl_Customers[[#This Row],[Churn_Risk_Score]]&gt;=5,"Medium Risk","Low Risk"))</f>
        <v>Low Risk</v>
      </c>
    </row>
    <row r="728" spans="1:33" x14ac:dyDescent="0.35">
      <c r="A728">
        <v>727</v>
      </c>
      <c r="B728" t="s">
        <v>49</v>
      </c>
      <c r="C728">
        <v>52</v>
      </c>
      <c r="D728" t="s">
        <v>21</v>
      </c>
      <c r="E728" t="s">
        <v>22</v>
      </c>
      <c r="F728" t="s">
        <v>22</v>
      </c>
      <c r="G728">
        <v>0</v>
      </c>
      <c r="H728">
        <v>209.8</v>
      </c>
      <c r="I728">
        <v>114</v>
      </c>
      <c r="J728">
        <v>35.67</v>
      </c>
      <c r="K728">
        <v>171.3</v>
      </c>
      <c r="L728">
        <v>82</v>
      </c>
      <c r="M728">
        <v>14.56</v>
      </c>
      <c r="N728">
        <v>154.6</v>
      </c>
      <c r="O728">
        <v>119</v>
      </c>
      <c r="P728">
        <v>6.96</v>
      </c>
      <c r="Q728">
        <v>9.9</v>
      </c>
      <c r="R728">
        <v>9</v>
      </c>
      <c r="S728">
        <v>2.67</v>
      </c>
      <c r="T728">
        <v>4</v>
      </c>
      <c r="U728" t="s">
        <v>22</v>
      </c>
      <c r="V728">
        <f>IF(tbl_Customers[[#This Row],[churn]] = "yes", 1, 0)</f>
        <v>0</v>
      </c>
      <c r="W728" t="str">
        <f>IF(tbl_Customers[[#This Row],[number_customer_service_calls]] &lt;= 1, "0-1 Calls", IF(tbl_Customers[[#This Row],[number_customer_service_calls]] &lt;= 3, "2-3 Calls", IF(tbl_Customers[[#This Row],[number_customer_service_calls]] &lt;=5, "4-5 Calls", "6+ Calls")))</f>
        <v>4-5 Calls</v>
      </c>
      <c r="X728" t="str">
        <f>IF(tbl_Customers[[#This Row],[account_length]] &lt;= 50, "0-50", IF(tbl_Customers[[#This Row],[account_length]] &lt;=100, "51-100", IF(tbl_Customers[[#This Row],[account_length]] &lt;= 150, "101-150", "151+")))</f>
        <v>51-100</v>
      </c>
      <c r="Y728" t="str">
        <f>IF(tbl_Customers[[#This Row],[total_intl_charge]] &lt;= 3, "Low Charges", "High Charges")</f>
        <v>Low Charges</v>
      </c>
      <c r="Z728" t="str">
        <f>IF(tbl_Customers[[#This Row],[total_eve_calls]]&lt;=80,"Low Calls",
IF(tbl_Customers[[#This Row],[total_eve_calls]]&lt;=120,"Medium Calls","High Calls"))</f>
        <v>Medium Calls</v>
      </c>
      <c r="AA728" t="str">
        <f>IF(tbl_Customers[[#This Row],[total_eve_charge]]&lt;=15,"Low Charges",
IF(tbl_Customers[[#This Row],[total_eve_charge]]&lt;=20,"Medium Charges","High Charges"))</f>
        <v>Low Charges</v>
      </c>
      <c r="AB7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28" t="str">
        <f>IF(tbl_Customers[[#This Row],[number_vmail_messages]] = 0, "No Usage", IF(tbl_Customers[[#This Row],[number_vmail_messages]] &lt;= 20, "Low Usage", IF(tbl_Customers[[#This Row],[number_vmail_messages]] &lt;= 40, "Medium Usgae", "High Usage")))</f>
        <v>No Usage</v>
      </c>
      <c r="AD728" t="str">
        <f>IF(tbl_Customers[[#This Row],[total_day_minutes]]&lt;=150,"Low Usage", IF(tbl_Customers[[#This Row],[total_day_minutes]]&lt;=200,"Medium Usage", IF(tbl_Customers[[#This Row],[total_day_minutes]]&lt;=250,"High Usage","Very High Usage")))</f>
        <v>High Usage</v>
      </c>
      <c r="AE728" t="str">
        <f>IF(tbl_Customers[[#This Row],[total_intl_calls]]&lt;=5,"Low Calls", IF(tbl_Customers[[#This Row],[total_intl_calls]]&lt;=10, "Medium Calls", "High Calls"))</f>
        <v>Medium Calls</v>
      </c>
      <c r="AF7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28" s="36" t="str">
        <f>IF(tbl_Customers[[#This Row],[Churn_Risk_Score]]&gt;=10,"High Risk", IF(tbl_Customers[[#This Row],[Churn_Risk_Score]]&gt;=5,"Medium Risk","Low Risk"))</f>
        <v>Medium Risk</v>
      </c>
    </row>
    <row r="729" spans="1:33" x14ac:dyDescent="0.35">
      <c r="A729">
        <v>728</v>
      </c>
      <c r="B729" t="s">
        <v>20</v>
      </c>
      <c r="C729">
        <v>119</v>
      </c>
      <c r="D729" t="s">
        <v>21</v>
      </c>
      <c r="E729" t="s">
        <v>22</v>
      </c>
      <c r="F729" t="s">
        <v>23</v>
      </c>
      <c r="G729">
        <v>27</v>
      </c>
      <c r="H729">
        <v>220.1</v>
      </c>
      <c r="I729">
        <v>128</v>
      </c>
      <c r="J729">
        <v>37.42</v>
      </c>
      <c r="K729">
        <v>268.2</v>
      </c>
      <c r="L729">
        <v>133</v>
      </c>
      <c r="M729">
        <v>22.8</v>
      </c>
      <c r="N729">
        <v>146.5</v>
      </c>
      <c r="O729">
        <v>80</v>
      </c>
      <c r="P729">
        <v>6.59</v>
      </c>
      <c r="Q729">
        <v>11.1</v>
      </c>
      <c r="R729">
        <v>3</v>
      </c>
      <c r="S729">
        <v>3</v>
      </c>
      <c r="T729">
        <v>0</v>
      </c>
      <c r="U729" t="s">
        <v>22</v>
      </c>
      <c r="V729">
        <f>IF(tbl_Customers[[#This Row],[churn]] = "yes", 1, 0)</f>
        <v>0</v>
      </c>
      <c r="W729" t="str">
        <f>IF(tbl_Customers[[#This Row],[number_customer_service_calls]] &lt;= 1, "0-1 Calls", IF(tbl_Customers[[#This Row],[number_customer_service_calls]] &lt;= 3, "2-3 Calls", IF(tbl_Customers[[#This Row],[number_customer_service_calls]] &lt;=5, "4-5 Calls", "6+ Calls")))</f>
        <v>0-1 Calls</v>
      </c>
      <c r="X729" t="str">
        <f>IF(tbl_Customers[[#This Row],[account_length]] &lt;= 50, "0-50", IF(tbl_Customers[[#This Row],[account_length]] &lt;=100, "51-100", IF(tbl_Customers[[#This Row],[account_length]] &lt;= 150, "101-150", "151+")))</f>
        <v>101-150</v>
      </c>
      <c r="Y729" t="str">
        <f>IF(tbl_Customers[[#This Row],[total_intl_charge]] &lt;= 3, "Low Charges", "High Charges")</f>
        <v>Low Charges</v>
      </c>
      <c r="Z729" t="str">
        <f>IF(tbl_Customers[[#This Row],[total_eve_calls]]&lt;=80,"Low Calls",
IF(tbl_Customers[[#This Row],[total_eve_calls]]&lt;=120,"Medium Calls","High Calls"))</f>
        <v>High Calls</v>
      </c>
      <c r="AA729" t="str">
        <f>IF(tbl_Customers[[#This Row],[total_eve_charge]]&lt;=15,"Low Charges",
IF(tbl_Customers[[#This Row],[total_eve_charge]]&lt;=20,"Medium Charges","High Charges"))</f>
        <v>High Charges</v>
      </c>
      <c r="AB7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29" t="str">
        <f>IF(tbl_Customers[[#This Row],[number_vmail_messages]] = 0, "No Usage", IF(tbl_Customers[[#This Row],[number_vmail_messages]] &lt;= 20, "Low Usage", IF(tbl_Customers[[#This Row],[number_vmail_messages]] &lt;= 40, "Medium Usgae", "High Usage")))</f>
        <v>Medium Usgae</v>
      </c>
      <c r="AD729" t="str">
        <f>IF(tbl_Customers[[#This Row],[total_day_minutes]]&lt;=150,"Low Usage", IF(tbl_Customers[[#This Row],[total_day_minutes]]&lt;=200,"Medium Usage", IF(tbl_Customers[[#This Row],[total_day_minutes]]&lt;=250,"High Usage","Very High Usage")))</f>
        <v>High Usage</v>
      </c>
      <c r="AE729" t="str">
        <f>IF(tbl_Customers[[#This Row],[total_intl_calls]]&lt;=5,"Low Calls", IF(tbl_Customers[[#This Row],[total_intl_calls]]&lt;=10, "Medium Calls", "High Calls"))</f>
        <v>Low Calls</v>
      </c>
      <c r="AF7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29" s="36" t="str">
        <f>IF(tbl_Customers[[#This Row],[Churn_Risk_Score]]&gt;=10,"High Risk", IF(tbl_Customers[[#This Row],[Churn_Risk_Score]]&gt;=5,"Medium Risk","Low Risk"))</f>
        <v>Low Risk</v>
      </c>
    </row>
    <row r="730" spans="1:33" x14ac:dyDescent="0.35">
      <c r="A730">
        <v>729</v>
      </c>
      <c r="B730" t="s">
        <v>62</v>
      </c>
      <c r="C730">
        <v>86</v>
      </c>
      <c r="D730" t="s">
        <v>28</v>
      </c>
      <c r="E730" t="s">
        <v>22</v>
      </c>
      <c r="F730" t="s">
        <v>22</v>
      </c>
      <c r="G730">
        <v>0</v>
      </c>
      <c r="H730">
        <v>141.30000000000001</v>
      </c>
      <c r="I730">
        <v>72</v>
      </c>
      <c r="J730">
        <v>24.02</v>
      </c>
      <c r="K730">
        <v>154.30000000000001</v>
      </c>
      <c r="L730">
        <v>95</v>
      </c>
      <c r="M730">
        <v>13.12</v>
      </c>
      <c r="N730">
        <v>210.6</v>
      </c>
      <c r="O730">
        <v>91</v>
      </c>
      <c r="P730">
        <v>9.48</v>
      </c>
      <c r="Q730">
        <v>8.1999999999999993</v>
      </c>
      <c r="R730">
        <v>5</v>
      </c>
      <c r="S730">
        <v>2.21</v>
      </c>
      <c r="T730">
        <v>1</v>
      </c>
      <c r="U730" t="s">
        <v>22</v>
      </c>
      <c r="V730">
        <f>IF(tbl_Customers[[#This Row],[churn]] = "yes", 1, 0)</f>
        <v>0</v>
      </c>
      <c r="W730" t="str">
        <f>IF(tbl_Customers[[#This Row],[number_customer_service_calls]] &lt;= 1, "0-1 Calls", IF(tbl_Customers[[#This Row],[number_customer_service_calls]] &lt;= 3, "2-3 Calls", IF(tbl_Customers[[#This Row],[number_customer_service_calls]] &lt;=5, "4-5 Calls", "6+ Calls")))</f>
        <v>0-1 Calls</v>
      </c>
      <c r="X730" t="str">
        <f>IF(tbl_Customers[[#This Row],[account_length]] &lt;= 50, "0-50", IF(tbl_Customers[[#This Row],[account_length]] &lt;=100, "51-100", IF(tbl_Customers[[#This Row],[account_length]] &lt;= 150, "101-150", "151+")))</f>
        <v>51-100</v>
      </c>
      <c r="Y730" t="str">
        <f>IF(tbl_Customers[[#This Row],[total_intl_charge]] &lt;= 3, "Low Charges", "High Charges")</f>
        <v>Low Charges</v>
      </c>
      <c r="Z730" t="str">
        <f>IF(tbl_Customers[[#This Row],[total_eve_calls]]&lt;=80,"Low Calls",
IF(tbl_Customers[[#This Row],[total_eve_calls]]&lt;=120,"Medium Calls","High Calls"))</f>
        <v>Medium Calls</v>
      </c>
      <c r="AA730" t="str">
        <f>IF(tbl_Customers[[#This Row],[total_eve_charge]]&lt;=15,"Low Charges",
IF(tbl_Customers[[#This Row],[total_eve_charge]]&lt;=20,"Medium Charges","High Charges"))</f>
        <v>Low Charges</v>
      </c>
      <c r="AB7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30" t="str">
        <f>IF(tbl_Customers[[#This Row],[number_vmail_messages]] = 0, "No Usage", IF(tbl_Customers[[#This Row],[number_vmail_messages]] &lt;= 20, "Low Usage", IF(tbl_Customers[[#This Row],[number_vmail_messages]] &lt;= 40, "Medium Usgae", "High Usage")))</f>
        <v>No Usage</v>
      </c>
      <c r="AD730" t="str">
        <f>IF(tbl_Customers[[#This Row],[total_day_minutes]]&lt;=150,"Low Usage", IF(tbl_Customers[[#This Row],[total_day_minutes]]&lt;=200,"Medium Usage", IF(tbl_Customers[[#This Row],[total_day_minutes]]&lt;=250,"High Usage","Very High Usage")))</f>
        <v>Low Usage</v>
      </c>
      <c r="AE730" t="str">
        <f>IF(tbl_Customers[[#This Row],[total_intl_calls]]&lt;=5,"Low Calls", IF(tbl_Customers[[#This Row],[total_intl_calls]]&lt;=10, "Medium Calls", "High Calls"))</f>
        <v>Low Calls</v>
      </c>
      <c r="AF7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30" s="36" t="str">
        <f>IF(tbl_Customers[[#This Row],[Churn_Risk_Score]]&gt;=10,"High Risk", IF(tbl_Customers[[#This Row],[Churn_Risk_Score]]&gt;=5,"Medium Risk","Low Risk"))</f>
        <v>Low Risk</v>
      </c>
    </row>
    <row r="731" spans="1:33" x14ac:dyDescent="0.35">
      <c r="A731">
        <v>730</v>
      </c>
      <c r="B731" t="s">
        <v>49</v>
      </c>
      <c r="C731">
        <v>42</v>
      </c>
      <c r="D731" t="s">
        <v>25</v>
      </c>
      <c r="E731" t="s">
        <v>22</v>
      </c>
      <c r="F731" t="s">
        <v>22</v>
      </c>
      <c r="G731">
        <v>0</v>
      </c>
      <c r="H731">
        <v>196.5</v>
      </c>
      <c r="I731">
        <v>89</v>
      </c>
      <c r="J731">
        <v>33.409999999999997</v>
      </c>
      <c r="K731">
        <v>241.3</v>
      </c>
      <c r="L731">
        <v>123</v>
      </c>
      <c r="M731">
        <v>20.51</v>
      </c>
      <c r="N731">
        <v>143.19999999999999</v>
      </c>
      <c r="O731">
        <v>105</v>
      </c>
      <c r="P731">
        <v>6.44</v>
      </c>
      <c r="Q731">
        <v>4</v>
      </c>
      <c r="R731">
        <v>7</v>
      </c>
      <c r="S731">
        <v>1.08</v>
      </c>
      <c r="T731">
        <v>0</v>
      </c>
      <c r="U731" t="s">
        <v>22</v>
      </c>
      <c r="V731">
        <f>IF(tbl_Customers[[#This Row],[churn]] = "yes", 1, 0)</f>
        <v>0</v>
      </c>
      <c r="W731" t="str">
        <f>IF(tbl_Customers[[#This Row],[number_customer_service_calls]] &lt;= 1, "0-1 Calls", IF(tbl_Customers[[#This Row],[number_customer_service_calls]] &lt;= 3, "2-3 Calls", IF(tbl_Customers[[#This Row],[number_customer_service_calls]] &lt;=5, "4-5 Calls", "6+ Calls")))</f>
        <v>0-1 Calls</v>
      </c>
      <c r="X731" t="str">
        <f>IF(tbl_Customers[[#This Row],[account_length]] &lt;= 50, "0-50", IF(tbl_Customers[[#This Row],[account_length]] &lt;=100, "51-100", IF(tbl_Customers[[#This Row],[account_length]] &lt;= 150, "101-150", "151+")))</f>
        <v>0-50</v>
      </c>
      <c r="Y731" t="str">
        <f>IF(tbl_Customers[[#This Row],[total_intl_charge]] &lt;= 3, "Low Charges", "High Charges")</f>
        <v>Low Charges</v>
      </c>
      <c r="Z731" t="str">
        <f>IF(tbl_Customers[[#This Row],[total_eve_calls]]&lt;=80,"Low Calls",
IF(tbl_Customers[[#This Row],[total_eve_calls]]&lt;=120,"Medium Calls","High Calls"))</f>
        <v>High Calls</v>
      </c>
      <c r="AA731" t="str">
        <f>IF(tbl_Customers[[#This Row],[total_eve_charge]]&lt;=15,"Low Charges",
IF(tbl_Customers[[#This Row],[total_eve_charge]]&lt;=20,"Medium Charges","High Charges"))</f>
        <v>High Charges</v>
      </c>
      <c r="AB7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31" t="str">
        <f>IF(tbl_Customers[[#This Row],[number_vmail_messages]] = 0, "No Usage", IF(tbl_Customers[[#This Row],[number_vmail_messages]] &lt;= 20, "Low Usage", IF(tbl_Customers[[#This Row],[number_vmail_messages]] &lt;= 40, "Medium Usgae", "High Usage")))</f>
        <v>No Usage</v>
      </c>
      <c r="AD731" t="str">
        <f>IF(tbl_Customers[[#This Row],[total_day_minutes]]&lt;=150,"Low Usage", IF(tbl_Customers[[#This Row],[total_day_minutes]]&lt;=200,"Medium Usage", IF(tbl_Customers[[#This Row],[total_day_minutes]]&lt;=250,"High Usage","Very High Usage")))</f>
        <v>Medium Usage</v>
      </c>
      <c r="AE731" t="str">
        <f>IF(tbl_Customers[[#This Row],[total_intl_calls]]&lt;=5,"Low Calls", IF(tbl_Customers[[#This Row],[total_intl_calls]]&lt;=10, "Medium Calls", "High Calls"))</f>
        <v>Medium Calls</v>
      </c>
      <c r="AF7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31" s="36" t="str">
        <f>IF(tbl_Customers[[#This Row],[Churn_Risk_Score]]&gt;=10,"High Risk", IF(tbl_Customers[[#This Row],[Churn_Risk_Score]]&gt;=5,"Medium Risk","Low Risk"))</f>
        <v>Low Risk</v>
      </c>
    </row>
    <row r="732" spans="1:33" x14ac:dyDescent="0.35">
      <c r="A732">
        <v>731</v>
      </c>
      <c r="B732" t="s">
        <v>69</v>
      </c>
      <c r="C732">
        <v>127</v>
      </c>
      <c r="D732" t="s">
        <v>28</v>
      </c>
      <c r="E732" t="s">
        <v>23</v>
      </c>
      <c r="F732" t="s">
        <v>22</v>
      </c>
      <c r="G732">
        <v>0</v>
      </c>
      <c r="H732">
        <v>180.9</v>
      </c>
      <c r="I732">
        <v>114</v>
      </c>
      <c r="J732">
        <v>30.75</v>
      </c>
      <c r="K732">
        <v>209.5</v>
      </c>
      <c r="L732">
        <v>118</v>
      </c>
      <c r="M732">
        <v>17.809999999999999</v>
      </c>
      <c r="N732">
        <v>249.9</v>
      </c>
      <c r="O732">
        <v>105</v>
      </c>
      <c r="P732">
        <v>11.25</v>
      </c>
      <c r="Q732">
        <v>7.4</v>
      </c>
      <c r="R732">
        <v>4</v>
      </c>
      <c r="S732">
        <v>2</v>
      </c>
      <c r="T732">
        <v>2</v>
      </c>
      <c r="U732" t="s">
        <v>22</v>
      </c>
      <c r="V732">
        <f>IF(tbl_Customers[[#This Row],[churn]] = "yes", 1, 0)</f>
        <v>0</v>
      </c>
      <c r="W732" t="str">
        <f>IF(tbl_Customers[[#This Row],[number_customer_service_calls]] &lt;= 1, "0-1 Calls", IF(tbl_Customers[[#This Row],[number_customer_service_calls]] &lt;= 3, "2-3 Calls", IF(tbl_Customers[[#This Row],[number_customer_service_calls]] &lt;=5, "4-5 Calls", "6+ Calls")))</f>
        <v>2-3 Calls</v>
      </c>
      <c r="X732" t="str">
        <f>IF(tbl_Customers[[#This Row],[account_length]] &lt;= 50, "0-50", IF(tbl_Customers[[#This Row],[account_length]] &lt;=100, "51-100", IF(tbl_Customers[[#This Row],[account_length]] &lt;= 150, "101-150", "151+")))</f>
        <v>101-150</v>
      </c>
      <c r="Y732" t="str">
        <f>IF(tbl_Customers[[#This Row],[total_intl_charge]] &lt;= 3, "Low Charges", "High Charges")</f>
        <v>Low Charges</v>
      </c>
      <c r="Z732" t="str">
        <f>IF(tbl_Customers[[#This Row],[total_eve_calls]]&lt;=80,"Low Calls",
IF(tbl_Customers[[#This Row],[total_eve_calls]]&lt;=120,"Medium Calls","High Calls"))</f>
        <v>Medium Calls</v>
      </c>
      <c r="AA732" t="str">
        <f>IF(tbl_Customers[[#This Row],[total_eve_charge]]&lt;=15,"Low Charges",
IF(tbl_Customers[[#This Row],[total_eve_charge]]&lt;=20,"Medium Charges","High Charges"))</f>
        <v>Medium Charges</v>
      </c>
      <c r="AB7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32" t="str">
        <f>IF(tbl_Customers[[#This Row],[number_vmail_messages]] = 0, "No Usage", IF(tbl_Customers[[#This Row],[number_vmail_messages]] &lt;= 20, "Low Usage", IF(tbl_Customers[[#This Row],[number_vmail_messages]] &lt;= 40, "Medium Usgae", "High Usage")))</f>
        <v>No Usage</v>
      </c>
      <c r="AD732" t="str">
        <f>IF(tbl_Customers[[#This Row],[total_day_minutes]]&lt;=150,"Low Usage", IF(tbl_Customers[[#This Row],[total_day_minutes]]&lt;=200,"Medium Usage", IF(tbl_Customers[[#This Row],[total_day_minutes]]&lt;=250,"High Usage","Very High Usage")))</f>
        <v>Medium Usage</v>
      </c>
      <c r="AE732" t="str">
        <f>IF(tbl_Customers[[#This Row],[total_intl_calls]]&lt;=5,"Low Calls", IF(tbl_Customers[[#This Row],[total_intl_calls]]&lt;=10, "Medium Calls", "High Calls"))</f>
        <v>Low Calls</v>
      </c>
      <c r="AF7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32" s="36" t="str">
        <f>IF(tbl_Customers[[#This Row],[Churn_Risk_Score]]&gt;=10,"High Risk", IF(tbl_Customers[[#This Row],[Churn_Risk_Score]]&gt;=5,"Medium Risk","Low Risk"))</f>
        <v>Low Risk</v>
      </c>
    </row>
    <row r="733" spans="1:33" x14ac:dyDescent="0.35">
      <c r="A733">
        <v>732</v>
      </c>
      <c r="B733" t="s">
        <v>26</v>
      </c>
      <c r="C733">
        <v>149</v>
      </c>
      <c r="D733" t="s">
        <v>28</v>
      </c>
      <c r="E733" t="s">
        <v>22</v>
      </c>
      <c r="F733" t="s">
        <v>23</v>
      </c>
      <c r="G733">
        <v>43</v>
      </c>
      <c r="H733">
        <v>206.7</v>
      </c>
      <c r="I733">
        <v>79</v>
      </c>
      <c r="J733">
        <v>35.14</v>
      </c>
      <c r="K733">
        <v>174.6</v>
      </c>
      <c r="L733">
        <v>122</v>
      </c>
      <c r="M733">
        <v>14.84</v>
      </c>
      <c r="N733">
        <v>241.5</v>
      </c>
      <c r="O733">
        <v>80</v>
      </c>
      <c r="P733">
        <v>10.87</v>
      </c>
      <c r="Q733">
        <v>10.9</v>
      </c>
      <c r="R733">
        <v>3</v>
      </c>
      <c r="S733">
        <v>2.94</v>
      </c>
      <c r="T733">
        <v>1</v>
      </c>
      <c r="U733" t="s">
        <v>22</v>
      </c>
      <c r="V733">
        <f>IF(tbl_Customers[[#This Row],[churn]] = "yes", 1, 0)</f>
        <v>0</v>
      </c>
      <c r="W733" t="str">
        <f>IF(tbl_Customers[[#This Row],[number_customer_service_calls]] &lt;= 1, "0-1 Calls", IF(tbl_Customers[[#This Row],[number_customer_service_calls]] &lt;= 3, "2-3 Calls", IF(tbl_Customers[[#This Row],[number_customer_service_calls]] &lt;=5, "4-5 Calls", "6+ Calls")))</f>
        <v>0-1 Calls</v>
      </c>
      <c r="X733" t="str">
        <f>IF(tbl_Customers[[#This Row],[account_length]] &lt;= 50, "0-50", IF(tbl_Customers[[#This Row],[account_length]] &lt;=100, "51-100", IF(tbl_Customers[[#This Row],[account_length]] &lt;= 150, "101-150", "151+")))</f>
        <v>101-150</v>
      </c>
      <c r="Y733" t="str">
        <f>IF(tbl_Customers[[#This Row],[total_intl_charge]] &lt;= 3, "Low Charges", "High Charges")</f>
        <v>Low Charges</v>
      </c>
      <c r="Z733" t="str">
        <f>IF(tbl_Customers[[#This Row],[total_eve_calls]]&lt;=80,"Low Calls",
IF(tbl_Customers[[#This Row],[total_eve_calls]]&lt;=120,"Medium Calls","High Calls"))</f>
        <v>High Calls</v>
      </c>
      <c r="AA733" t="str">
        <f>IF(tbl_Customers[[#This Row],[total_eve_charge]]&lt;=15,"Low Charges",
IF(tbl_Customers[[#This Row],[total_eve_charge]]&lt;=20,"Medium Charges","High Charges"))</f>
        <v>Low Charges</v>
      </c>
      <c r="AB7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33" t="str">
        <f>IF(tbl_Customers[[#This Row],[number_vmail_messages]] = 0, "No Usage", IF(tbl_Customers[[#This Row],[number_vmail_messages]] &lt;= 20, "Low Usage", IF(tbl_Customers[[#This Row],[number_vmail_messages]] &lt;= 40, "Medium Usgae", "High Usage")))</f>
        <v>High Usage</v>
      </c>
      <c r="AD733" t="str">
        <f>IF(tbl_Customers[[#This Row],[total_day_minutes]]&lt;=150,"Low Usage", IF(tbl_Customers[[#This Row],[total_day_minutes]]&lt;=200,"Medium Usage", IF(tbl_Customers[[#This Row],[total_day_minutes]]&lt;=250,"High Usage","Very High Usage")))</f>
        <v>High Usage</v>
      </c>
      <c r="AE733" t="str">
        <f>IF(tbl_Customers[[#This Row],[total_intl_calls]]&lt;=5,"Low Calls", IF(tbl_Customers[[#This Row],[total_intl_calls]]&lt;=10, "Medium Calls", "High Calls"))</f>
        <v>Low Calls</v>
      </c>
      <c r="AF7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33" s="36" t="str">
        <f>IF(tbl_Customers[[#This Row],[Churn_Risk_Score]]&gt;=10,"High Risk", IF(tbl_Customers[[#This Row],[Churn_Risk_Score]]&gt;=5,"Medium Risk","Low Risk"))</f>
        <v>Low Risk</v>
      </c>
    </row>
    <row r="734" spans="1:33" x14ac:dyDescent="0.35">
      <c r="A734">
        <v>733</v>
      </c>
      <c r="B734" t="s">
        <v>27</v>
      </c>
      <c r="C734">
        <v>160</v>
      </c>
      <c r="D734" t="s">
        <v>25</v>
      </c>
      <c r="E734" t="s">
        <v>22</v>
      </c>
      <c r="F734" t="s">
        <v>22</v>
      </c>
      <c r="G734">
        <v>0</v>
      </c>
      <c r="H734">
        <v>166.8</v>
      </c>
      <c r="I734">
        <v>109</v>
      </c>
      <c r="J734">
        <v>28.36</v>
      </c>
      <c r="K734">
        <v>236</v>
      </c>
      <c r="L734">
        <v>117</v>
      </c>
      <c r="M734">
        <v>20.059999999999999</v>
      </c>
      <c r="N734">
        <v>307.60000000000002</v>
      </c>
      <c r="O734">
        <v>77</v>
      </c>
      <c r="P734">
        <v>13.84</v>
      </c>
      <c r="Q734">
        <v>9.3000000000000007</v>
      </c>
      <c r="R734">
        <v>1</v>
      </c>
      <c r="S734">
        <v>2.5099999999999998</v>
      </c>
      <c r="T734">
        <v>1</v>
      </c>
      <c r="U734" t="s">
        <v>22</v>
      </c>
      <c r="V734">
        <f>IF(tbl_Customers[[#This Row],[churn]] = "yes", 1, 0)</f>
        <v>0</v>
      </c>
      <c r="W734" t="str">
        <f>IF(tbl_Customers[[#This Row],[number_customer_service_calls]] &lt;= 1, "0-1 Calls", IF(tbl_Customers[[#This Row],[number_customer_service_calls]] &lt;= 3, "2-3 Calls", IF(tbl_Customers[[#This Row],[number_customer_service_calls]] &lt;=5, "4-5 Calls", "6+ Calls")))</f>
        <v>0-1 Calls</v>
      </c>
      <c r="X734" t="str">
        <f>IF(tbl_Customers[[#This Row],[account_length]] &lt;= 50, "0-50", IF(tbl_Customers[[#This Row],[account_length]] &lt;=100, "51-100", IF(tbl_Customers[[#This Row],[account_length]] &lt;= 150, "101-150", "151+")))</f>
        <v>151+</v>
      </c>
      <c r="Y734" t="str">
        <f>IF(tbl_Customers[[#This Row],[total_intl_charge]] &lt;= 3, "Low Charges", "High Charges")</f>
        <v>Low Charges</v>
      </c>
      <c r="Z734" t="str">
        <f>IF(tbl_Customers[[#This Row],[total_eve_calls]]&lt;=80,"Low Calls",
IF(tbl_Customers[[#This Row],[total_eve_calls]]&lt;=120,"Medium Calls","High Calls"))</f>
        <v>Medium Calls</v>
      </c>
      <c r="AA734" t="str">
        <f>IF(tbl_Customers[[#This Row],[total_eve_charge]]&lt;=15,"Low Charges",
IF(tbl_Customers[[#This Row],[total_eve_charge]]&lt;=20,"Medium Charges","High Charges"))</f>
        <v>High Charges</v>
      </c>
      <c r="AB7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34" t="str">
        <f>IF(tbl_Customers[[#This Row],[number_vmail_messages]] = 0, "No Usage", IF(tbl_Customers[[#This Row],[number_vmail_messages]] &lt;= 20, "Low Usage", IF(tbl_Customers[[#This Row],[number_vmail_messages]] &lt;= 40, "Medium Usgae", "High Usage")))</f>
        <v>No Usage</v>
      </c>
      <c r="AD734" t="str">
        <f>IF(tbl_Customers[[#This Row],[total_day_minutes]]&lt;=150,"Low Usage", IF(tbl_Customers[[#This Row],[total_day_minutes]]&lt;=200,"Medium Usage", IF(tbl_Customers[[#This Row],[total_day_minutes]]&lt;=250,"High Usage","Very High Usage")))</f>
        <v>Medium Usage</v>
      </c>
      <c r="AE734" t="str">
        <f>IF(tbl_Customers[[#This Row],[total_intl_calls]]&lt;=5,"Low Calls", IF(tbl_Customers[[#This Row],[total_intl_calls]]&lt;=10, "Medium Calls", "High Calls"))</f>
        <v>Low Calls</v>
      </c>
      <c r="AF7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34" s="36" t="str">
        <f>IF(tbl_Customers[[#This Row],[Churn_Risk_Score]]&gt;=10,"High Risk", IF(tbl_Customers[[#This Row],[Churn_Risk_Score]]&gt;=5,"Medium Risk","Low Risk"))</f>
        <v>Low Risk</v>
      </c>
    </row>
    <row r="735" spans="1:33" x14ac:dyDescent="0.35">
      <c r="A735">
        <v>734</v>
      </c>
      <c r="B735" t="s">
        <v>41</v>
      </c>
      <c r="C735">
        <v>137</v>
      </c>
      <c r="D735" t="s">
        <v>21</v>
      </c>
      <c r="E735" t="s">
        <v>22</v>
      </c>
      <c r="F735" t="s">
        <v>22</v>
      </c>
      <c r="G735">
        <v>0</v>
      </c>
      <c r="H735">
        <v>127</v>
      </c>
      <c r="I735">
        <v>107</v>
      </c>
      <c r="J735">
        <v>21.59</v>
      </c>
      <c r="K735">
        <v>323.2</v>
      </c>
      <c r="L735">
        <v>75</v>
      </c>
      <c r="M735">
        <v>27.47</v>
      </c>
      <c r="N735">
        <v>143.9</v>
      </c>
      <c r="O735">
        <v>127</v>
      </c>
      <c r="P735">
        <v>6.48</v>
      </c>
      <c r="Q735">
        <v>7.5</v>
      </c>
      <c r="R735">
        <v>2</v>
      </c>
      <c r="S735">
        <v>2.0299999999999998</v>
      </c>
      <c r="T735">
        <v>1</v>
      </c>
      <c r="U735" t="s">
        <v>22</v>
      </c>
      <c r="V735">
        <f>IF(tbl_Customers[[#This Row],[churn]] = "yes", 1, 0)</f>
        <v>0</v>
      </c>
      <c r="W735" t="str">
        <f>IF(tbl_Customers[[#This Row],[number_customer_service_calls]] &lt;= 1, "0-1 Calls", IF(tbl_Customers[[#This Row],[number_customer_service_calls]] &lt;= 3, "2-3 Calls", IF(tbl_Customers[[#This Row],[number_customer_service_calls]] &lt;=5, "4-5 Calls", "6+ Calls")))</f>
        <v>0-1 Calls</v>
      </c>
      <c r="X735" t="str">
        <f>IF(tbl_Customers[[#This Row],[account_length]] &lt;= 50, "0-50", IF(tbl_Customers[[#This Row],[account_length]] &lt;=100, "51-100", IF(tbl_Customers[[#This Row],[account_length]] &lt;= 150, "101-150", "151+")))</f>
        <v>101-150</v>
      </c>
      <c r="Y735" t="str">
        <f>IF(tbl_Customers[[#This Row],[total_intl_charge]] &lt;= 3, "Low Charges", "High Charges")</f>
        <v>Low Charges</v>
      </c>
      <c r="Z735" t="str">
        <f>IF(tbl_Customers[[#This Row],[total_eve_calls]]&lt;=80,"Low Calls",
IF(tbl_Customers[[#This Row],[total_eve_calls]]&lt;=120,"Medium Calls","High Calls"))</f>
        <v>Low Calls</v>
      </c>
      <c r="AA735" t="str">
        <f>IF(tbl_Customers[[#This Row],[total_eve_charge]]&lt;=15,"Low Charges",
IF(tbl_Customers[[#This Row],[total_eve_charge]]&lt;=20,"Medium Charges","High Charges"))</f>
        <v>High Charges</v>
      </c>
      <c r="AB7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35" t="str">
        <f>IF(tbl_Customers[[#This Row],[number_vmail_messages]] = 0, "No Usage", IF(tbl_Customers[[#This Row],[number_vmail_messages]] &lt;= 20, "Low Usage", IF(tbl_Customers[[#This Row],[number_vmail_messages]] &lt;= 40, "Medium Usgae", "High Usage")))</f>
        <v>No Usage</v>
      </c>
      <c r="AD735" t="str">
        <f>IF(tbl_Customers[[#This Row],[total_day_minutes]]&lt;=150,"Low Usage", IF(tbl_Customers[[#This Row],[total_day_minutes]]&lt;=200,"Medium Usage", IF(tbl_Customers[[#This Row],[total_day_minutes]]&lt;=250,"High Usage","Very High Usage")))</f>
        <v>Low Usage</v>
      </c>
      <c r="AE735" t="str">
        <f>IF(tbl_Customers[[#This Row],[total_intl_calls]]&lt;=5,"Low Calls", IF(tbl_Customers[[#This Row],[total_intl_calls]]&lt;=10, "Medium Calls", "High Calls"))</f>
        <v>Low Calls</v>
      </c>
      <c r="AF7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35" s="36" t="str">
        <f>IF(tbl_Customers[[#This Row],[Churn_Risk_Score]]&gt;=10,"High Risk", IF(tbl_Customers[[#This Row],[Churn_Risk_Score]]&gt;=5,"Medium Risk","Low Risk"))</f>
        <v>Low Risk</v>
      </c>
    </row>
    <row r="736" spans="1:33" x14ac:dyDescent="0.35">
      <c r="A736">
        <v>735</v>
      </c>
      <c r="B736" t="s">
        <v>40</v>
      </c>
      <c r="C736">
        <v>129</v>
      </c>
      <c r="D736" t="s">
        <v>21</v>
      </c>
      <c r="E736" t="s">
        <v>23</v>
      </c>
      <c r="F736" t="s">
        <v>22</v>
      </c>
      <c r="G736">
        <v>0</v>
      </c>
      <c r="H736">
        <v>267.39999999999998</v>
      </c>
      <c r="I736">
        <v>78</v>
      </c>
      <c r="J736">
        <v>45.46</v>
      </c>
      <c r="K736">
        <v>204.2</v>
      </c>
      <c r="L736">
        <v>85</v>
      </c>
      <c r="M736">
        <v>17.36</v>
      </c>
      <c r="N736">
        <v>111.7</v>
      </c>
      <c r="O736">
        <v>146</v>
      </c>
      <c r="P736">
        <v>5.03</v>
      </c>
      <c r="Q736">
        <v>5.9</v>
      </c>
      <c r="R736">
        <v>4</v>
      </c>
      <c r="S736">
        <v>1.59</v>
      </c>
      <c r="T736">
        <v>1</v>
      </c>
      <c r="U736" t="s">
        <v>22</v>
      </c>
      <c r="V736">
        <f>IF(tbl_Customers[[#This Row],[churn]] = "yes", 1, 0)</f>
        <v>0</v>
      </c>
      <c r="W736" t="str">
        <f>IF(tbl_Customers[[#This Row],[number_customer_service_calls]] &lt;= 1, "0-1 Calls", IF(tbl_Customers[[#This Row],[number_customer_service_calls]] &lt;= 3, "2-3 Calls", IF(tbl_Customers[[#This Row],[number_customer_service_calls]] &lt;=5, "4-5 Calls", "6+ Calls")))</f>
        <v>0-1 Calls</v>
      </c>
      <c r="X736" t="str">
        <f>IF(tbl_Customers[[#This Row],[account_length]] &lt;= 50, "0-50", IF(tbl_Customers[[#This Row],[account_length]] &lt;=100, "51-100", IF(tbl_Customers[[#This Row],[account_length]] &lt;= 150, "101-150", "151+")))</f>
        <v>101-150</v>
      </c>
      <c r="Y736" t="str">
        <f>IF(tbl_Customers[[#This Row],[total_intl_charge]] &lt;= 3, "Low Charges", "High Charges")</f>
        <v>Low Charges</v>
      </c>
      <c r="Z736" t="str">
        <f>IF(tbl_Customers[[#This Row],[total_eve_calls]]&lt;=80,"Low Calls",
IF(tbl_Customers[[#This Row],[total_eve_calls]]&lt;=120,"Medium Calls","High Calls"))</f>
        <v>Medium Calls</v>
      </c>
      <c r="AA736" t="str">
        <f>IF(tbl_Customers[[#This Row],[total_eve_charge]]&lt;=15,"Low Charges",
IF(tbl_Customers[[#This Row],[total_eve_charge]]&lt;=20,"Medium Charges","High Charges"))</f>
        <v>Medium Charges</v>
      </c>
      <c r="AB7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36" t="str">
        <f>IF(tbl_Customers[[#This Row],[number_vmail_messages]] = 0, "No Usage", IF(tbl_Customers[[#This Row],[number_vmail_messages]] &lt;= 20, "Low Usage", IF(tbl_Customers[[#This Row],[number_vmail_messages]] &lt;= 40, "Medium Usgae", "High Usage")))</f>
        <v>No Usage</v>
      </c>
      <c r="AD736" t="str">
        <f>IF(tbl_Customers[[#This Row],[total_day_minutes]]&lt;=150,"Low Usage", IF(tbl_Customers[[#This Row],[total_day_minutes]]&lt;=200,"Medium Usage", IF(tbl_Customers[[#This Row],[total_day_minutes]]&lt;=250,"High Usage","Very High Usage")))</f>
        <v>Very High Usage</v>
      </c>
      <c r="AE736" t="str">
        <f>IF(tbl_Customers[[#This Row],[total_intl_calls]]&lt;=5,"Low Calls", IF(tbl_Customers[[#This Row],[total_intl_calls]]&lt;=10, "Medium Calls", "High Calls"))</f>
        <v>Low Calls</v>
      </c>
      <c r="AF7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36" s="36" t="str">
        <f>IF(tbl_Customers[[#This Row],[Churn_Risk_Score]]&gt;=10,"High Risk", IF(tbl_Customers[[#This Row],[Churn_Risk_Score]]&gt;=5,"Medium Risk","Low Risk"))</f>
        <v>Medium Risk</v>
      </c>
    </row>
    <row r="737" spans="1:33" x14ac:dyDescent="0.35">
      <c r="A737">
        <v>736</v>
      </c>
      <c r="B737" t="s">
        <v>51</v>
      </c>
      <c r="C737">
        <v>62</v>
      </c>
      <c r="D737" t="s">
        <v>21</v>
      </c>
      <c r="E737" t="s">
        <v>22</v>
      </c>
      <c r="F737" t="s">
        <v>22</v>
      </c>
      <c r="G737">
        <v>0</v>
      </c>
      <c r="H737">
        <v>281</v>
      </c>
      <c r="I737">
        <v>66</v>
      </c>
      <c r="J737">
        <v>47.77</v>
      </c>
      <c r="K737">
        <v>160.6</v>
      </c>
      <c r="L737">
        <v>108</v>
      </c>
      <c r="M737">
        <v>13.65</v>
      </c>
      <c r="N737">
        <v>77.900000000000006</v>
      </c>
      <c r="O737">
        <v>74</v>
      </c>
      <c r="P737">
        <v>3.51</v>
      </c>
      <c r="Q737">
        <v>0</v>
      </c>
      <c r="R737">
        <v>0</v>
      </c>
      <c r="S737">
        <v>0</v>
      </c>
      <c r="T737">
        <v>1</v>
      </c>
      <c r="U737" t="s">
        <v>22</v>
      </c>
      <c r="V737">
        <f>IF(tbl_Customers[[#This Row],[churn]] = "yes", 1, 0)</f>
        <v>0</v>
      </c>
      <c r="W737" t="str">
        <f>IF(tbl_Customers[[#This Row],[number_customer_service_calls]] &lt;= 1, "0-1 Calls", IF(tbl_Customers[[#This Row],[number_customer_service_calls]] &lt;= 3, "2-3 Calls", IF(tbl_Customers[[#This Row],[number_customer_service_calls]] &lt;=5, "4-5 Calls", "6+ Calls")))</f>
        <v>0-1 Calls</v>
      </c>
      <c r="X737" t="str">
        <f>IF(tbl_Customers[[#This Row],[account_length]] &lt;= 50, "0-50", IF(tbl_Customers[[#This Row],[account_length]] &lt;=100, "51-100", IF(tbl_Customers[[#This Row],[account_length]] &lt;= 150, "101-150", "151+")))</f>
        <v>51-100</v>
      </c>
      <c r="Y737" t="str">
        <f>IF(tbl_Customers[[#This Row],[total_intl_charge]] &lt;= 3, "Low Charges", "High Charges")</f>
        <v>Low Charges</v>
      </c>
      <c r="Z737" t="str">
        <f>IF(tbl_Customers[[#This Row],[total_eve_calls]]&lt;=80,"Low Calls",
IF(tbl_Customers[[#This Row],[total_eve_calls]]&lt;=120,"Medium Calls","High Calls"))</f>
        <v>Medium Calls</v>
      </c>
      <c r="AA737" t="str">
        <f>IF(tbl_Customers[[#This Row],[total_eve_charge]]&lt;=15,"Low Charges",
IF(tbl_Customers[[#This Row],[total_eve_charge]]&lt;=20,"Medium Charges","High Charges"))</f>
        <v>Low Charges</v>
      </c>
      <c r="AB7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37" t="str">
        <f>IF(tbl_Customers[[#This Row],[number_vmail_messages]] = 0, "No Usage", IF(tbl_Customers[[#This Row],[number_vmail_messages]] &lt;= 20, "Low Usage", IF(tbl_Customers[[#This Row],[number_vmail_messages]] &lt;= 40, "Medium Usgae", "High Usage")))</f>
        <v>No Usage</v>
      </c>
      <c r="AD737" t="str">
        <f>IF(tbl_Customers[[#This Row],[total_day_minutes]]&lt;=150,"Low Usage", IF(tbl_Customers[[#This Row],[total_day_minutes]]&lt;=200,"Medium Usage", IF(tbl_Customers[[#This Row],[total_day_minutes]]&lt;=250,"High Usage","Very High Usage")))</f>
        <v>Very High Usage</v>
      </c>
      <c r="AE737" t="str">
        <f>IF(tbl_Customers[[#This Row],[total_intl_calls]]&lt;=5,"Low Calls", IF(tbl_Customers[[#This Row],[total_intl_calls]]&lt;=10, "Medium Calls", "High Calls"))</f>
        <v>Low Calls</v>
      </c>
      <c r="AF7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37" s="36" t="str">
        <f>IF(tbl_Customers[[#This Row],[Churn_Risk_Score]]&gt;=10,"High Risk", IF(tbl_Customers[[#This Row],[Churn_Risk_Score]]&gt;=5,"Medium Risk","Low Risk"))</f>
        <v>Medium Risk</v>
      </c>
    </row>
    <row r="738" spans="1:33" x14ac:dyDescent="0.35">
      <c r="A738">
        <v>737</v>
      </c>
      <c r="B738" t="s">
        <v>37</v>
      </c>
      <c r="C738">
        <v>122</v>
      </c>
      <c r="D738" t="s">
        <v>28</v>
      </c>
      <c r="E738" t="s">
        <v>22</v>
      </c>
      <c r="F738" t="s">
        <v>23</v>
      </c>
      <c r="G738">
        <v>33</v>
      </c>
      <c r="H738">
        <v>270.8</v>
      </c>
      <c r="I738">
        <v>96</v>
      </c>
      <c r="J738">
        <v>46.04</v>
      </c>
      <c r="K738">
        <v>220.4</v>
      </c>
      <c r="L738">
        <v>110</v>
      </c>
      <c r="M738">
        <v>18.73</v>
      </c>
      <c r="N738">
        <v>169.9</v>
      </c>
      <c r="O738">
        <v>104</v>
      </c>
      <c r="P738">
        <v>7.65</v>
      </c>
      <c r="Q738">
        <v>11.8</v>
      </c>
      <c r="R738">
        <v>8</v>
      </c>
      <c r="S738">
        <v>3.19</v>
      </c>
      <c r="T738">
        <v>4</v>
      </c>
      <c r="U738" t="s">
        <v>22</v>
      </c>
      <c r="V738">
        <f>IF(tbl_Customers[[#This Row],[churn]] = "yes", 1, 0)</f>
        <v>0</v>
      </c>
      <c r="W738" t="str">
        <f>IF(tbl_Customers[[#This Row],[number_customer_service_calls]] &lt;= 1, "0-1 Calls", IF(tbl_Customers[[#This Row],[number_customer_service_calls]] &lt;= 3, "2-3 Calls", IF(tbl_Customers[[#This Row],[number_customer_service_calls]] &lt;=5, "4-5 Calls", "6+ Calls")))</f>
        <v>4-5 Calls</v>
      </c>
      <c r="X738" t="str">
        <f>IF(tbl_Customers[[#This Row],[account_length]] &lt;= 50, "0-50", IF(tbl_Customers[[#This Row],[account_length]] &lt;=100, "51-100", IF(tbl_Customers[[#This Row],[account_length]] &lt;= 150, "101-150", "151+")))</f>
        <v>101-150</v>
      </c>
      <c r="Y738" t="str">
        <f>IF(tbl_Customers[[#This Row],[total_intl_charge]] &lt;= 3, "Low Charges", "High Charges")</f>
        <v>High Charges</v>
      </c>
      <c r="Z738" t="str">
        <f>IF(tbl_Customers[[#This Row],[total_eve_calls]]&lt;=80,"Low Calls",
IF(tbl_Customers[[#This Row],[total_eve_calls]]&lt;=120,"Medium Calls","High Calls"))</f>
        <v>Medium Calls</v>
      </c>
      <c r="AA738" t="str">
        <f>IF(tbl_Customers[[#This Row],[total_eve_charge]]&lt;=15,"Low Charges",
IF(tbl_Customers[[#This Row],[total_eve_charge]]&lt;=20,"Medium Charges","High Charges"))</f>
        <v>Medium Charges</v>
      </c>
      <c r="AB7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38" t="str">
        <f>IF(tbl_Customers[[#This Row],[number_vmail_messages]] = 0, "No Usage", IF(tbl_Customers[[#This Row],[number_vmail_messages]] &lt;= 20, "Low Usage", IF(tbl_Customers[[#This Row],[number_vmail_messages]] &lt;= 40, "Medium Usgae", "High Usage")))</f>
        <v>Medium Usgae</v>
      </c>
      <c r="AD738" t="str">
        <f>IF(tbl_Customers[[#This Row],[total_day_minutes]]&lt;=150,"Low Usage", IF(tbl_Customers[[#This Row],[total_day_minutes]]&lt;=200,"Medium Usage", IF(tbl_Customers[[#This Row],[total_day_minutes]]&lt;=250,"High Usage","Very High Usage")))</f>
        <v>Very High Usage</v>
      </c>
      <c r="AE738" t="str">
        <f>IF(tbl_Customers[[#This Row],[total_intl_calls]]&lt;=5,"Low Calls", IF(tbl_Customers[[#This Row],[total_intl_calls]]&lt;=10, "Medium Calls", "High Calls"))</f>
        <v>Medium Calls</v>
      </c>
      <c r="AF7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738" s="36" t="str">
        <f>IF(tbl_Customers[[#This Row],[Churn_Risk_Score]]&gt;=10,"High Risk", IF(tbl_Customers[[#This Row],[Churn_Risk_Score]]&gt;=5,"Medium Risk","Low Risk"))</f>
        <v>High Risk</v>
      </c>
    </row>
    <row r="739" spans="1:33" x14ac:dyDescent="0.35">
      <c r="A739">
        <v>738</v>
      </c>
      <c r="B739" t="s">
        <v>44</v>
      </c>
      <c r="C739">
        <v>32</v>
      </c>
      <c r="D739" t="s">
        <v>25</v>
      </c>
      <c r="E739" t="s">
        <v>22</v>
      </c>
      <c r="F739" t="s">
        <v>22</v>
      </c>
      <c r="G739">
        <v>0</v>
      </c>
      <c r="H739">
        <v>171.2</v>
      </c>
      <c r="I739">
        <v>82</v>
      </c>
      <c r="J739">
        <v>29.1</v>
      </c>
      <c r="K739">
        <v>185.6</v>
      </c>
      <c r="L739">
        <v>102</v>
      </c>
      <c r="M739">
        <v>15.78</v>
      </c>
      <c r="N739">
        <v>203.3</v>
      </c>
      <c r="O739">
        <v>64</v>
      </c>
      <c r="P739">
        <v>9.15</v>
      </c>
      <c r="Q739">
        <v>10.199999999999999</v>
      </c>
      <c r="R739">
        <v>7</v>
      </c>
      <c r="S739">
        <v>2.75</v>
      </c>
      <c r="T739">
        <v>1</v>
      </c>
      <c r="U739" t="s">
        <v>22</v>
      </c>
      <c r="V739">
        <f>IF(tbl_Customers[[#This Row],[churn]] = "yes", 1, 0)</f>
        <v>0</v>
      </c>
      <c r="W739" t="str">
        <f>IF(tbl_Customers[[#This Row],[number_customer_service_calls]] &lt;= 1, "0-1 Calls", IF(tbl_Customers[[#This Row],[number_customer_service_calls]] &lt;= 3, "2-3 Calls", IF(tbl_Customers[[#This Row],[number_customer_service_calls]] &lt;=5, "4-5 Calls", "6+ Calls")))</f>
        <v>0-1 Calls</v>
      </c>
      <c r="X739" t="str">
        <f>IF(tbl_Customers[[#This Row],[account_length]] &lt;= 50, "0-50", IF(tbl_Customers[[#This Row],[account_length]] &lt;=100, "51-100", IF(tbl_Customers[[#This Row],[account_length]] &lt;= 150, "101-150", "151+")))</f>
        <v>0-50</v>
      </c>
      <c r="Y739" t="str">
        <f>IF(tbl_Customers[[#This Row],[total_intl_charge]] &lt;= 3, "Low Charges", "High Charges")</f>
        <v>Low Charges</v>
      </c>
      <c r="Z739" t="str">
        <f>IF(tbl_Customers[[#This Row],[total_eve_calls]]&lt;=80,"Low Calls",
IF(tbl_Customers[[#This Row],[total_eve_calls]]&lt;=120,"Medium Calls","High Calls"))</f>
        <v>Medium Calls</v>
      </c>
      <c r="AA739" t="str">
        <f>IF(tbl_Customers[[#This Row],[total_eve_charge]]&lt;=15,"Low Charges",
IF(tbl_Customers[[#This Row],[total_eve_charge]]&lt;=20,"Medium Charges","High Charges"))</f>
        <v>Medium Charges</v>
      </c>
      <c r="AB7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39" t="str">
        <f>IF(tbl_Customers[[#This Row],[number_vmail_messages]] = 0, "No Usage", IF(tbl_Customers[[#This Row],[number_vmail_messages]] &lt;= 20, "Low Usage", IF(tbl_Customers[[#This Row],[number_vmail_messages]] &lt;= 40, "Medium Usgae", "High Usage")))</f>
        <v>No Usage</v>
      </c>
      <c r="AD739" t="str">
        <f>IF(tbl_Customers[[#This Row],[total_day_minutes]]&lt;=150,"Low Usage", IF(tbl_Customers[[#This Row],[total_day_minutes]]&lt;=200,"Medium Usage", IF(tbl_Customers[[#This Row],[total_day_minutes]]&lt;=250,"High Usage","Very High Usage")))</f>
        <v>Medium Usage</v>
      </c>
      <c r="AE739" t="str">
        <f>IF(tbl_Customers[[#This Row],[total_intl_calls]]&lt;=5,"Low Calls", IF(tbl_Customers[[#This Row],[total_intl_calls]]&lt;=10, "Medium Calls", "High Calls"))</f>
        <v>Medium Calls</v>
      </c>
      <c r="AF7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39" s="36" t="str">
        <f>IF(tbl_Customers[[#This Row],[Churn_Risk_Score]]&gt;=10,"High Risk", IF(tbl_Customers[[#This Row],[Churn_Risk_Score]]&gt;=5,"Medium Risk","Low Risk"))</f>
        <v>Low Risk</v>
      </c>
    </row>
    <row r="740" spans="1:33" x14ac:dyDescent="0.35">
      <c r="A740">
        <v>739</v>
      </c>
      <c r="B740" t="s">
        <v>40</v>
      </c>
      <c r="C740">
        <v>130</v>
      </c>
      <c r="D740" t="s">
        <v>21</v>
      </c>
      <c r="E740" t="s">
        <v>22</v>
      </c>
      <c r="F740" t="s">
        <v>22</v>
      </c>
      <c r="G740">
        <v>0</v>
      </c>
      <c r="H740">
        <v>162.80000000000001</v>
      </c>
      <c r="I740">
        <v>113</v>
      </c>
      <c r="J740">
        <v>27.68</v>
      </c>
      <c r="K740">
        <v>290.3</v>
      </c>
      <c r="L740">
        <v>111</v>
      </c>
      <c r="M740">
        <v>24.68</v>
      </c>
      <c r="N740">
        <v>114.9</v>
      </c>
      <c r="O740">
        <v>140</v>
      </c>
      <c r="P740">
        <v>5.17</v>
      </c>
      <c r="Q740">
        <v>7.2</v>
      </c>
      <c r="R740">
        <v>3</v>
      </c>
      <c r="S740">
        <v>1.94</v>
      </c>
      <c r="T740">
        <v>1</v>
      </c>
      <c r="U740" t="s">
        <v>22</v>
      </c>
      <c r="V740">
        <f>IF(tbl_Customers[[#This Row],[churn]] = "yes", 1, 0)</f>
        <v>0</v>
      </c>
      <c r="W740" t="str">
        <f>IF(tbl_Customers[[#This Row],[number_customer_service_calls]] &lt;= 1, "0-1 Calls", IF(tbl_Customers[[#This Row],[number_customer_service_calls]] &lt;= 3, "2-3 Calls", IF(tbl_Customers[[#This Row],[number_customer_service_calls]] &lt;=5, "4-5 Calls", "6+ Calls")))</f>
        <v>0-1 Calls</v>
      </c>
      <c r="X740" t="str">
        <f>IF(tbl_Customers[[#This Row],[account_length]] &lt;= 50, "0-50", IF(tbl_Customers[[#This Row],[account_length]] &lt;=100, "51-100", IF(tbl_Customers[[#This Row],[account_length]] &lt;= 150, "101-150", "151+")))</f>
        <v>101-150</v>
      </c>
      <c r="Y740" t="str">
        <f>IF(tbl_Customers[[#This Row],[total_intl_charge]] &lt;= 3, "Low Charges", "High Charges")</f>
        <v>Low Charges</v>
      </c>
      <c r="Z740" t="str">
        <f>IF(tbl_Customers[[#This Row],[total_eve_calls]]&lt;=80,"Low Calls",
IF(tbl_Customers[[#This Row],[total_eve_calls]]&lt;=120,"Medium Calls","High Calls"))</f>
        <v>Medium Calls</v>
      </c>
      <c r="AA740" t="str">
        <f>IF(tbl_Customers[[#This Row],[total_eve_charge]]&lt;=15,"Low Charges",
IF(tbl_Customers[[#This Row],[total_eve_charge]]&lt;=20,"Medium Charges","High Charges"))</f>
        <v>High Charges</v>
      </c>
      <c r="AB7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40" t="str">
        <f>IF(tbl_Customers[[#This Row],[number_vmail_messages]] = 0, "No Usage", IF(tbl_Customers[[#This Row],[number_vmail_messages]] &lt;= 20, "Low Usage", IF(tbl_Customers[[#This Row],[number_vmail_messages]] &lt;= 40, "Medium Usgae", "High Usage")))</f>
        <v>No Usage</v>
      </c>
      <c r="AD740" t="str">
        <f>IF(tbl_Customers[[#This Row],[total_day_minutes]]&lt;=150,"Low Usage", IF(tbl_Customers[[#This Row],[total_day_minutes]]&lt;=200,"Medium Usage", IF(tbl_Customers[[#This Row],[total_day_minutes]]&lt;=250,"High Usage","Very High Usage")))</f>
        <v>Medium Usage</v>
      </c>
      <c r="AE740" t="str">
        <f>IF(tbl_Customers[[#This Row],[total_intl_calls]]&lt;=5,"Low Calls", IF(tbl_Customers[[#This Row],[total_intl_calls]]&lt;=10, "Medium Calls", "High Calls"))</f>
        <v>Low Calls</v>
      </c>
      <c r="AF7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40" s="36" t="str">
        <f>IF(tbl_Customers[[#This Row],[Churn_Risk_Score]]&gt;=10,"High Risk", IF(tbl_Customers[[#This Row],[Churn_Risk_Score]]&gt;=5,"Medium Risk","Low Risk"))</f>
        <v>Low Risk</v>
      </c>
    </row>
    <row r="741" spans="1:33" x14ac:dyDescent="0.35">
      <c r="A741">
        <v>740</v>
      </c>
      <c r="B741" t="s">
        <v>44</v>
      </c>
      <c r="C741">
        <v>42</v>
      </c>
      <c r="D741" t="s">
        <v>25</v>
      </c>
      <c r="E741" t="s">
        <v>22</v>
      </c>
      <c r="F741" t="s">
        <v>22</v>
      </c>
      <c r="G741">
        <v>0</v>
      </c>
      <c r="H741">
        <v>146.30000000000001</v>
      </c>
      <c r="I741">
        <v>84</v>
      </c>
      <c r="J741">
        <v>24.87</v>
      </c>
      <c r="K741">
        <v>255.9</v>
      </c>
      <c r="L741">
        <v>113</v>
      </c>
      <c r="M741">
        <v>21.75</v>
      </c>
      <c r="N741">
        <v>45</v>
      </c>
      <c r="O741">
        <v>117</v>
      </c>
      <c r="P741">
        <v>2.0299999999999998</v>
      </c>
      <c r="Q741">
        <v>8</v>
      </c>
      <c r="R741">
        <v>12</v>
      </c>
      <c r="S741">
        <v>2.16</v>
      </c>
      <c r="T741">
        <v>1</v>
      </c>
      <c r="U741" t="s">
        <v>22</v>
      </c>
      <c r="V741">
        <f>IF(tbl_Customers[[#This Row],[churn]] = "yes", 1, 0)</f>
        <v>0</v>
      </c>
      <c r="W741" t="str">
        <f>IF(tbl_Customers[[#This Row],[number_customer_service_calls]] &lt;= 1, "0-1 Calls", IF(tbl_Customers[[#This Row],[number_customer_service_calls]] &lt;= 3, "2-3 Calls", IF(tbl_Customers[[#This Row],[number_customer_service_calls]] &lt;=5, "4-5 Calls", "6+ Calls")))</f>
        <v>0-1 Calls</v>
      </c>
      <c r="X741" t="str">
        <f>IF(tbl_Customers[[#This Row],[account_length]] &lt;= 50, "0-50", IF(tbl_Customers[[#This Row],[account_length]] &lt;=100, "51-100", IF(tbl_Customers[[#This Row],[account_length]] &lt;= 150, "101-150", "151+")))</f>
        <v>0-50</v>
      </c>
      <c r="Y741" t="str">
        <f>IF(tbl_Customers[[#This Row],[total_intl_charge]] &lt;= 3, "Low Charges", "High Charges")</f>
        <v>Low Charges</v>
      </c>
      <c r="Z741" t="str">
        <f>IF(tbl_Customers[[#This Row],[total_eve_calls]]&lt;=80,"Low Calls",
IF(tbl_Customers[[#This Row],[total_eve_calls]]&lt;=120,"Medium Calls","High Calls"))</f>
        <v>Medium Calls</v>
      </c>
      <c r="AA741" t="str">
        <f>IF(tbl_Customers[[#This Row],[total_eve_charge]]&lt;=15,"Low Charges",
IF(tbl_Customers[[#This Row],[total_eve_charge]]&lt;=20,"Medium Charges","High Charges"))</f>
        <v>High Charges</v>
      </c>
      <c r="AB7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41" t="str">
        <f>IF(tbl_Customers[[#This Row],[number_vmail_messages]] = 0, "No Usage", IF(tbl_Customers[[#This Row],[number_vmail_messages]] &lt;= 20, "Low Usage", IF(tbl_Customers[[#This Row],[number_vmail_messages]] &lt;= 40, "Medium Usgae", "High Usage")))</f>
        <v>No Usage</v>
      </c>
      <c r="AD741" t="str">
        <f>IF(tbl_Customers[[#This Row],[total_day_minutes]]&lt;=150,"Low Usage", IF(tbl_Customers[[#This Row],[total_day_minutes]]&lt;=200,"Medium Usage", IF(tbl_Customers[[#This Row],[total_day_minutes]]&lt;=250,"High Usage","Very High Usage")))</f>
        <v>Low Usage</v>
      </c>
      <c r="AE741" t="str">
        <f>IF(tbl_Customers[[#This Row],[total_intl_calls]]&lt;=5,"Low Calls", IF(tbl_Customers[[#This Row],[total_intl_calls]]&lt;=10, "Medium Calls", "High Calls"))</f>
        <v>High Calls</v>
      </c>
      <c r="AF7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41" s="36" t="str">
        <f>IF(tbl_Customers[[#This Row],[Churn_Risk_Score]]&gt;=10,"High Risk", IF(tbl_Customers[[#This Row],[Churn_Risk_Score]]&gt;=5,"Medium Risk","Low Risk"))</f>
        <v>Low Risk</v>
      </c>
    </row>
    <row r="742" spans="1:33" x14ac:dyDescent="0.35">
      <c r="A742">
        <v>741</v>
      </c>
      <c r="B742" t="s">
        <v>54</v>
      </c>
      <c r="C742">
        <v>73</v>
      </c>
      <c r="D742" t="s">
        <v>21</v>
      </c>
      <c r="E742" t="s">
        <v>22</v>
      </c>
      <c r="F742" t="s">
        <v>22</v>
      </c>
      <c r="G742">
        <v>0</v>
      </c>
      <c r="H742">
        <v>254.8</v>
      </c>
      <c r="I742">
        <v>85</v>
      </c>
      <c r="J742">
        <v>43.32</v>
      </c>
      <c r="K742">
        <v>143.4</v>
      </c>
      <c r="L742">
        <v>80</v>
      </c>
      <c r="M742">
        <v>12.19</v>
      </c>
      <c r="N742">
        <v>153.9</v>
      </c>
      <c r="O742">
        <v>102</v>
      </c>
      <c r="P742">
        <v>6.93</v>
      </c>
      <c r="Q742">
        <v>15</v>
      </c>
      <c r="R742">
        <v>7</v>
      </c>
      <c r="S742">
        <v>4.05</v>
      </c>
      <c r="T742">
        <v>2</v>
      </c>
      <c r="U742" t="s">
        <v>22</v>
      </c>
      <c r="V742">
        <f>IF(tbl_Customers[[#This Row],[churn]] = "yes", 1, 0)</f>
        <v>0</v>
      </c>
      <c r="W742" t="str">
        <f>IF(tbl_Customers[[#This Row],[number_customer_service_calls]] &lt;= 1, "0-1 Calls", IF(tbl_Customers[[#This Row],[number_customer_service_calls]] &lt;= 3, "2-3 Calls", IF(tbl_Customers[[#This Row],[number_customer_service_calls]] &lt;=5, "4-5 Calls", "6+ Calls")))</f>
        <v>2-3 Calls</v>
      </c>
      <c r="X742" t="str">
        <f>IF(tbl_Customers[[#This Row],[account_length]] &lt;= 50, "0-50", IF(tbl_Customers[[#This Row],[account_length]] &lt;=100, "51-100", IF(tbl_Customers[[#This Row],[account_length]] &lt;= 150, "101-150", "151+")))</f>
        <v>51-100</v>
      </c>
      <c r="Y742" t="str">
        <f>IF(tbl_Customers[[#This Row],[total_intl_charge]] &lt;= 3, "Low Charges", "High Charges")</f>
        <v>High Charges</v>
      </c>
      <c r="Z742" t="str">
        <f>IF(tbl_Customers[[#This Row],[total_eve_calls]]&lt;=80,"Low Calls",
IF(tbl_Customers[[#This Row],[total_eve_calls]]&lt;=120,"Medium Calls","High Calls"))</f>
        <v>Low Calls</v>
      </c>
      <c r="AA742" t="str">
        <f>IF(tbl_Customers[[#This Row],[total_eve_charge]]&lt;=15,"Low Charges",
IF(tbl_Customers[[#This Row],[total_eve_charge]]&lt;=20,"Medium Charges","High Charges"))</f>
        <v>Low Charges</v>
      </c>
      <c r="AB7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42" t="str">
        <f>IF(tbl_Customers[[#This Row],[number_vmail_messages]] = 0, "No Usage", IF(tbl_Customers[[#This Row],[number_vmail_messages]] &lt;= 20, "Low Usage", IF(tbl_Customers[[#This Row],[number_vmail_messages]] &lt;= 40, "Medium Usgae", "High Usage")))</f>
        <v>No Usage</v>
      </c>
      <c r="AD742" t="str">
        <f>IF(tbl_Customers[[#This Row],[total_day_minutes]]&lt;=150,"Low Usage", IF(tbl_Customers[[#This Row],[total_day_minutes]]&lt;=200,"Medium Usage", IF(tbl_Customers[[#This Row],[total_day_minutes]]&lt;=250,"High Usage","Very High Usage")))</f>
        <v>Very High Usage</v>
      </c>
      <c r="AE742" t="str">
        <f>IF(tbl_Customers[[#This Row],[total_intl_calls]]&lt;=5,"Low Calls", IF(tbl_Customers[[#This Row],[total_intl_calls]]&lt;=10, "Medium Calls", "High Calls"))</f>
        <v>Medium Calls</v>
      </c>
      <c r="AF7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42" s="36" t="str">
        <f>IF(tbl_Customers[[#This Row],[Churn_Risk_Score]]&gt;=10,"High Risk", IF(tbl_Customers[[#This Row],[Churn_Risk_Score]]&gt;=5,"Medium Risk","Low Risk"))</f>
        <v>Medium Risk</v>
      </c>
    </row>
    <row r="743" spans="1:33" x14ac:dyDescent="0.35">
      <c r="A743">
        <v>742</v>
      </c>
      <c r="B743" t="s">
        <v>66</v>
      </c>
      <c r="C743">
        <v>66</v>
      </c>
      <c r="D743" t="s">
        <v>25</v>
      </c>
      <c r="E743" t="s">
        <v>22</v>
      </c>
      <c r="F743" t="s">
        <v>23</v>
      </c>
      <c r="G743">
        <v>26</v>
      </c>
      <c r="H743">
        <v>254.9</v>
      </c>
      <c r="I743">
        <v>108</v>
      </c>
      <c r="J743">
        <v>43.33</v>
      </c>
      <c r="K743">
        <v>243.2</v>
      </c>
      <c r="L743">
        <v>135</v>
      </c>
      <c r="M743">
        <v>20.67</v>
      </c>
      <c r="N743">
        <v>190.8</v>
      </c>
      <c r="O743">
        <v>95</v>
      </c>
      <c r="P743">
        <v>8.59</v>
      </c>
      <c r="Q743">
        <v>5.4</v>
      </c>
      <c r="R743">
        <v>3</v>
      </c>
      <c r="S743">
        <v>1.46</v>
      </c>
      <c r="T743">
        <v>2</v>
      </c>
      <c r="U743" t="s">
        <v>22</v>
      </c>
      <c r="V743">
        <f>IF(tbl_Customers[[#This Row],[churn]] = "yes", 1, 0)</f>
        <v>0</v>
      </c>
      <c r="W743" t="str">
        <f>IF(tbl_Customers[[#This Row],[number_customer_service_calls]] &lt;= 1, "0-1 Calls", IF(tbl_Customers[[#This Row],[number_customer_service_calls]] &lt;= 3, "2-3 Calls", IF(tbl_Customers[[#This Row],[number_customer_service_calls]] &lt;=5, "4-5 Calls", "6+ Calls")))</f>
        <v>2-3 Calls</v>
      </c>
      <c r="X743" t="str">
        <f>IF(tbl_Customers[[#This Row],[account_length]] &lt;= 50, "0-50", IF(tbl_Customers[[#This Row],[account_length]] &lt;=100, "51-100", IF(tbl_Customers[[#This Row],[account_length]] &lt;= 150, "101-150", "151+")))</f>
        <v>51-100</v>
      </c>
      <c r="Y743" t="str">
        <f>IF(tbl_Customers[[#This Row],[total_intl_charge]] &lt;= 3, "Low Charges", "High Charges")</f>
        <v>Low Charges</v>
      </c>
      <c r="Z743" t="str">
        <f>IF(tbl_Customers[[#This Row],[total_eve_calls]]&lt;=80,"Low Calls",
IF(tbl_Customers[[#This Row],[total_eve_calls]]&lt;=120,"Medium Calls","High Calls"))</f>
        <v>High Calls</v>
      </c>
      <c r="AA743" t="str">
        <f>IF(tbl_Customers[[#This Row],[total_eve_charge]]&lt;=15,"Low Charges",
IF(tbl_Customers[[#This Row],[total_eve_charge]]&lt;=20,"Medium Charges","High Charges"))</f>
        <v>High Charges</v>
      </c>
      <c r="AB7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43" t="str">
        <f>IF(tbl_Customers[[#This Row],[number_vmail_messages]] = 0, "No Usage", IF(tbl_Customers[[#This Row],[number_vmail_messages]] &lt;= 20, "Low Usage", IF(tbl_Customers[[#This Row],[number_vmail_messages]] &lt;= 40, "Medium Usgae", "High Usage")))</f>
        <v>Medium Usgae</v>
      </c>
      <c r="AD743" t="str">
        <f>IF(tbl_Customers[[#This Row],[total_day_minutes]]&lt;=150,"Low Usage", IF(tbl_Customers[[#This Row],[total_day_minutes]]&lt;=200,"Medium Usage", IF(tbl_Customers[[#This Row],[total_day_minutes]]&lt;=250,"High Usage","Very High Usage")))</f>
        <v>Very High Usage</v>
      </c>
      <c r="AE743" t="str">
        <f>IF(tbl_Customers[[#This Row],[total_intl_calls]]&lt;=5,"Low Calls", IF(tbl_Customers[[#This Row],[total_intl_calls]]&lt;=10, "Medium Calls", "High Calls"))</f>
        <v>Low Calls</v>
      </c>
      <c r="AF7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43" s="36" t="str">
        <f>IF(tbl_Customers[[#This Row],[Churn_Risk_Score]]&gt;=10,"High Risk", IF(tbl_Customers[[#This Row],[Churn_Risk_Score]]&gt;=5,"Medium Risk","Low Risk"))</f>
        <v>Low Risk</v>
      </c>
    </row>
    <row r="744" spans="1:33" x14ac:dyDescent="0.35">
      <c r="A744">
        <v>743</v>
      </c>
      <c r="B744" t="s">
        <v>63</v>
      </c>
      <c r="C744">
        <v>103</v>
      </c>
      <c r="D744" t="s">
        <v>28</v>
      </c>
      <c r="E744" t="s">
        <v>22</v>
      </c>
      <c r="F744" t="s">
        <v>23</v>
      </c>
      <c r="G744">
        <v>31</v>
      </c>
      <c r="H744">
        <v>107.7</v>
      </c>
      <c r="I744">
        <v>124</v>
      </c>
      <c r="J744">
        <v>18.309999999999999</v>
      </c>
      <c r="K744">
        <v>188.9</v>
      </c>
      <c r="L744">
        <v>104</v>
      </c>
      <c r="M744">
        <v>16.059999999999999</v>
      </c>
      <c r="N744">
        <v>196.2</v>
      </c>
      <c r="O744">
        <v>98</v>
      </c>
      <c r="P744">
        <v>8.83</v>
      </c>
      <c r="Q744">
        <v>8.9</v>
      </c>
      <c r="R744">
        <v>3</v>
      </c>
      <c r="S744">
        <v>2.4</v>
      </c>
      <c r="T744">
        <v>0</v>
      </c>
      <c r="U744" t="s">
        <v>22</v>
      </c>
      <c r="V744">
        <f>IF(tbl_Customers[[#This Row],[churn]] = "yes", 1, 0)</f>
        <v>0</v>
      </c>
      <c r="W744" t="str">
        <f>IF(tbl_Customers[[#This Row],[number_customer_service_calls]] &lt;= 1, "0-1 Calls", IF(tbl_Customers[[#This Row],[number_customer_service_calls]] &lt;= 3, "2-3 Calls", IF(tbl_Customers[[#This Row],[number_customer_service_calls]] &lt;=5, "4-5 Calls", "6+ Calls")))</f>
        <v>0-1 Calls</v>
      </c>
      <c r="X744" t="str">
        <f>IF(tbl_Customers[[#This Row],[account_length]] &lt;= 50, "0-50", IF(tbl_Customers[[#This Row],[account_length]] &lt;=100, "51-100", IF(tbl_Customers[[#This Row],[account_length]] &lt;= 150, "101-150", "151+")))</f>
        <v>101-150</v>
      </c>
      <c r="Y744" t="str">
        <f>IF(tbl_Customers[[#This Row],[total_intl_charge]] &lt;= 3, "Low Charges", "High Charges")</f>
        <v>Low Charges</v>
      </c>
      <c r="Z744" t="str">
        <f>IF(tbl_Customers[[#This Row],[total_eve_calls]]&lt;=80,"Low Calls",
IF(tbl_Customers[[#This Row],[total_eve_calls]]&lt;=120,"Medium Calls","High Calls"))</f>
        <v>Medium Calls</v>
      </c>
      <c r="AA744" t="str">
        <f>IF(tbl_Customers[[#This Row],[total_eve_charge]]&lt;=15,"Low Charges",
IF(tbl_Customers[[#This Row],[total_eve_charge]]&lt;=20,"Medium Charges","High Charges"))</f>
        <v>Medium Charges</v>
      </c>
      <c r="AB7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44" t="str">
        <f>IF(tbl_Customers[[#This Row],[number_vmail_messages]] = 0, "No Usage", IF(tbl_Customers[[#This Row],[number_vmail_messages]] &lt;= 20, "Low Usage", IF(tbl_Customers[[#This Row],[number_vmail_messages]] &lt;= 40, "Medium Usgae", "High Usage")))</f>
        <v>Medium Usgae</v>
      </c>
      <c r="AD744" t="str">
        <f>IF(tbl_Customers[[#This Row],[total_day_minutes]]&lt;=150,"Low Usage", IF(tbl_Customers[[#This Row],[total_day_minutes]]&lt;=200,"Medium Usage", IF(tbl_Customers[[#This Row],[total_day_minutes]]&lt;=250,"High Usage","Very High Usage")))</f>
        <v>Low Usage</v>
      </c>
      <c r="AE744" t="str">
        <f>IF(tbl_Customers[[#This Row],[total_intl_calls]]&lt;=5,"Low Calls", IF(tbl_Customers[[#This Row],[total_intl_calls]]&lt;=10, "Medium Calls", "High Calls"))</f>
        <v>Low Calls</v>
      </c>
      <c r="AF7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44" s="36" t="str">
        <f>IF(tbl_Customers[[#This Row],[Churn_Risk_Score]]&gt;=10,"High Risk", IF(tbl_Customers[[#This Row],[Churn_Risk_Score]]&gt;=5,"Medium Risk","Low Risk"))</f>
        <v>Low Risk</v>
      </c>
    </row>
    <row r="745" spans="1:33" x14ac:dyDescent="0.35">
      <c r="A745">
        <v>744</v>
      </c>
      <c r="B745" t="s">
        <v>34</v>
      </c>
      <c r="C745">
        <v>128</v>
      </c>
      <c r="D745" t="s">
        <v>25</v>
      </c>
      <c r="E745" t="s">
        <v>22</v>
      </c>
      <c r="F745" t="s">
        <v>22</v>
      </c>
      <c r="G745">
        <v>0</v>
      </c>
      <c r="H745">
        <v>158.80000000000001</v>
      </c>
      <c r="I745">
        <v>75</v>
      </c>
      <c r="J745">
        <v>27</v>
      </c>
      <c r="K745">
        <v>264.8</v>
      </c>
      <c r="L745">
        <v>91</v>
      </c>
      <c r="M745">
        <v>22.51</v>
      </c>
      <c r="N745">
        <v>270</v>
      </c>
      <c r="O745">
        <v>77</v>
      </c>
      <c r="P745">
        <v>12.15</v>
      </c>
      <c r="Q745">
        <v>7.6</v>
      </c>
      <c r="R745">
        <v>7</v>
      </c>
      <c r="S745">
        <v>2.0499999999999998</v>
      </c>
      <c r="T745">
        <v>1</v>
      </c>
      <c r="U745" t="s">
        <v>22</v>
      </c>
      <c r="V745">
        <f>IF(tbl_Customers[[#This Row],[churn]] = "yes", 1, 0)</f>
        <v>0</v>
      </c>
      <c r="W745" t="str">
        <f>IF(tbl_Customers[[#This Row],[number_customer_service_calls]] &lt;= 1, "0-1 Calls", IF(tbl_Customers[[#This Row],[number_customer_service_calls]] &lt;= 3, "2-3 Calls", IF(tbl_Customers[[#This Row],[number_customer_service_calls]] &lt;=5, "4-5 Calls", "6+ Calls")))</f>
        <v>0-1 Calls</v>
      </c>
      <c r="X745" t="str">
        <f>IF(tbl_Customers[[#This Row],[account_length]] &lt;= 50, "0-50", IF(tbl_Customers[[#This Row],[account_length]] &lt;=100, "51-100", IF(tbl_Customers[[#This Row],[account_length]] &lt;= 150, "101-150", "151+")))</f>
        <v>101-150</v>
      </c>
      <c r="Y745" t="str">
        <f>IF(tbl_Customers[[#This Row],[total_intl_charge]] &lt;= 3, "Low Charges", "High Charges")</f>
        <v>Low Charges</v>
      </c>
      <c r="Z745" t="str">
        <f>IF(tbl_Customers[[#This Row],[total_eve_calls]]&lt;=80,"Low Calls",
IF(tbl_Customers[[#This Row],[total_eve_calls]]&lt;=120,"Medium Calls","High Calls"))</f>
        <v>Medium Calls</v>
      </c>
      <c r="AA745" t="str">
        <f>IF(tbl_Customers[[#This Row],[total_eve_charge]]&lt;=15,"Low Charges",
IF(tbl_Customers[[#This Row],[total_eve_charge]]&lt;=20,"Medium Charges","High Charges"))</f>
        <v>High Charges</v>
      </c>
      <c r="AB7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45" t="str">
        <f>IF(tbl_Customers[[#This Row],[number_vmail_messages]] = 0, "No Usage", IF(tbl_Customers[[#This Row],[number_vmail_messages]] &lt;= 20, "Low Usage", IF(tbl_Customers[[#This Row],[number_vmail_messages]] &lt;= 40, "Medium Usgae", "High Usage")))</f>
        <v>No Usage</v>
      </c>
      <c r="AD745" t="str">
        <f>IF(tbl_Customers[[#This Row],[total_day_minutes]]&lt;=150,"Low Usage", IF(tbl_Customers[[#This Row],[total_day_minutes]]&lt;=200,"Medium Usage", IF(tbl_Customers[[#This Row],[total_day_minutes]]&lt;=250,"High Usage","Very High Usage")))</f>
        <v>Medium Usage</v>
      </c>
      <c r="AE745" t="str">
        <f>IF(tbl_Customers[[#This Row],[total_intl_calls]]&lt;=5,"Low Calls", IF(tbl_Customers[[#This Row],[total_intl_calls]]&lt;=10, "Medium Calls", "High Calls"))</f>
        <v>Medium Calls</v>
      </c>
      <c r="AF7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45" s="36" t="str">
        <f>IF(tbl_Customers[[#This Row],[Churn_Risk_Score]]&gt;=10,"High Risk", IF(tbl_Customers[[#This Row],[Churn_Risk_Score]]&gt;=5,"Medium Risk","Low Risk"))</f>
        <v>Low Risk</v>
      </c>
    </row>
    <row r="746" spans="1:33" x14ac:dyDescent="0.35">
      <c r="A746">
        <v>745</v>
      </c>
      <c r="B746" t="s">
        <v>60</v>
      </c>
      <c r="C746">
        <v>103</v>
      </c>
      <c r="D746" t="s">
        <v>21</v>
      </c>
      <c r="E746" t="s">
        <v>22</v>
      </c>
      <c r="F746" t="s">
        <v>22</v>
      </c>
      <c r="G746">
        <v>0</v>
      </c>
      <c r="H746">
        <v>198.5</v>
      </c>
      <c r="I746">
        <v>112</v>
      </c>
      <c r="J746">
        <v>33.75</v>
      </c>
      <c r="K746">
        <v>42.5</v>
      </c>
      <c r="L746">
        <v>90</v>
      </c>
      <c r="M746">
        <v>3.61</v>
      </c>
      <c r="N746">
        <v>179.2</v>
      </c>
      <c r="O746">
        <v>124</v>
      </c>
      <c r="P746">
        <v>8.06</v>
      </c>
      <c r="Q746">
        <v>12.4</v>
      </c>
      <c r="R746">
        <v>5</v>
      </c>
      <c r="S746">
        <v>3.35</v>
      </c>
      <c r="T746">
        <v>0</v>
      </c>
      <c r="U746" t="s">
        <v>22</v>
      </c>
      <c r="V746">
        <f>IF(tbl_Customers[[#This Row],[churn]] = "yes", 1, 0)</f>
        <v>0</v>
      </c>
      <c r="W746" t="str">
        <f>IF(tbl_Customers[[#This Row],[number_customer_service_calls]] &lt;= 1, "0-1 Calls", IF(tbl_Customers[[#This Row],[number_customer_service_calls]] &lt;= 3, "2-3 Calls", IF(tbl_Customers[[#This Row],[number_customer_service_calls]] &lt;=5, "4-5 Calls", "6+ Calls")))</f>
        <v>0-1 Calls</v>
      </c>
      <c r="X746" t="str">
        <f>IF(tbl_Customers[[#This Row],[account_length]] &lt;= 50, "0-50", IF(tbl_Customers[[#This Row],[account_length]] &lt;=100, "51-100", IF(tbl_Customers[[#This Row],[account_length]] &lt;= 150, "101-150", "151+")))</f>
        <v>101-150</v>
      </c>
      <c r="Y746" t="str">
        <f>IF(tbl_Customers[[#This Row],[total_intl_charge]] &lt;= 3, "Low Charges", "High Charges")</f>
        <v>High Charges</v>
      </c>
      <c r="Z746" t="str">
        <f>IF(tbl_Customers[[#This Row],[total_eve_calls]]&lt;=80,"Low Calls",
IF(tbl_Customers[[#This Row],[total_eve_calls]]&lt;=120,"Medium Calls","High Calls"))</f>
        <v>Medium Calls</v>
      </c>
      <c r="AA746" t="str">
        <f>IF(tbl_Customers[[#This Row],[total_eve_charge]]&lt;=15,"Low Charges",
IF(tbl_Customers[[#This Row],[total_eve_charge]]&lt;=20,"Medium Charges","High Charges"))</f>
        <v>Low Charges</v>
      </c>
      <c r="AB7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46" t="str">
        <f>IF(tbl_Customers[[#This Row],[number_vmail_messages]] = 0, "No Usage", IF(tbl_Customers[[#This Row],[number_vmail_messages]] &lt;= 20, "Low Usage", IF(tbl_Customers[[#This Row],[number_vmail_messages]] &lt;= 40, "Medium Usgae", "High Usage")))</f>
        <v>No Usage</v>
      </c>
      <c r="AD746" t="str">
        <f>IF(tbl_Customers[[#This Row],[total_day_minutes]]&lt;=150,"Low Usage", IF(tbl_Customers[[#This Row],[total_day_minutes]]&lt;=200,"Medium Usage", IF(tbl_Customers[[#This Row],[total_day_minutes]]&lt;=250,"High Usage","Very High Usage")))</f>
        <v>Medium Usage</v>
      </c>
      <c r="AE746" t="str">
        <f>IF(tbl_Customers[[#This Row],[total_intl_calls]]&lt;=5,"Low Calls", IF(tbl_Customers[[#This Row],[total_intl_calls]]&lt;=10, "Medium Calls", "High Calls"))</f>
        <v>Low Calls</v>
      </c>
      <c r="AF7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46" s="36" t="str">
        <f>IF(tbl_Customers[[#This Row],[Churn_Risk_Score]]&gt;=10,"High Risk", IF(tbl_Customers[[#This Row],[Churn_Risk_Score]]&gt;=5,"Medium Risk","Low Risk"))</f>
        <v>Low Risk</v>
      </c>
    </row>
    <row r="747" spans="1:33" x14ac:dyDescent="0.35">
      <c r="A747">
        <v>746</v>
      </c>
      <c r="B747" t="s">
        <v>64</v>
      </c>
      <c r="C747">
        <v>124</v>
      </c>
      <c r="D747" t="s">
        <v>21</v>
      </c>
      <c r="E747" t="s">
        <v>22</v>
      </c>
      <c r="F747" t="s">
        <v>22</v>
      </c>
      <c r="G747">
        <v>0</v>
      </c>
      <c r="H747">
        <v>178.4</v>
      </c>
      <c r="I747">
        <v>72</v>
      </c>
      <c r="J747">
        <v>30.33</v>
      </c>
      <c r="K747">
        <v>233.6</v>
      </c>
      <c r="L747">
        <v>134</v>
      </c>
      <c r="M747">
        <v>19.86</v>
      </c>
      <c r="N747">
        <v>179.4</v>
      </c>
      <c r="O747">
        <v>91</v>
      </c>
      <c r="P747">
        <v>8.07</v>
      </c>
      <c r="Q747">
        <v>12</v>
      </c>
      <c r="R747">
        <v>2</v>
      </c>
      <c r="S747">
        <v>3.24</v>
      </c>
      <c r="T747">
        <v>0</v>
      </c>
      <c r="U747" t="s">
        <v>22</v>
      </c>
      <c r="V747">
        <f>IF(tbl_Customers[[#This Row],[churn]] = "yes", 1, 0)</f>
        <v>0</v>
      </c>
      <c r="W747" t="str">
        <f>IF(tbl_Customers[[#This Row],[number_customer_service_calls]] &lt;= 1, "0-1 Calls", IF(tbl_Customers[[#This Row],[number_customer_service_calls]] &lt;= 3, "2-3 Calls", IF(tbl_Customers[[#This Row],[number_customer_service_calls]] &lt;=5, "4-5 Calls", "6+ Calls")))</f>
        <v>0-1 Calls</v>
      </c>
      <c r="X747" t="str">
        <f>IF(tbl_Customers[[#This Row],[account_length]] &lt;= 50, "0-50", IF(tbl_Customers[[#This Row],[account_length]] &lt;=100, "51-100", IF(tbl_Customers[[#This Row],[account_length]] &lt;= 150, "101-150", "151+")))</f>
        <v>101-150</v>
      </c>
      <c r="Y747" t="str">
        <f>IF(tbl_Customers[[#This Row],[total_intl_charge]] &lt;= 3, "Low Charges", "High Charges")</f>
        <v>High Charges</v>
      </c>
      <c r="Z747" t="str">
        <f>IF(tbl_Customers[[#This Row],[total_eve_calls]]&lt;=80,"Low Calls",
IF(tbl_Customers[[#This Row],[total_eve_calls]]&lt;=120,"Medium Calls","High Calls"))</f>
        <v>High Calls</v>
      </c>
      <c r="AA747" t="str">
        <f>IF(tbl_Customers[[#This Row],[total_eve_charge]]&lt;=15,"Low Charges",
IF(tbl_Customers[[#This Row],[total_eve_charge]]&lt;=20,"Medium Charges","High Charges"))</f>
        <v>Medium Charges</v>
      </c>
      <c r="AB7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47" t="str">
        <f>IF(tbl_Customers[[#This Row],[number_vmail_messages]] = 0, "No Usage", IF(tbl_Customers[[#This Row],[number_vmail_messages]] &lt;= 20, "Low Usage", IF(tbl_Customers[[#This Row],[number_vmail_messages]] &lt;= 40, "Medium Usgae", "High Usage")))</f>
        <v>No Usage</v>
      </c>
      <c r="AD747" t="str">
        <f>IF(tbl_Customers[[#This Row],[total_day_minutes]]&lt;=150,"Low Usage", IF(tbl_Customers[[#This Row],[total_day_minutes]]&lt;=200,"Medium Usage", IF(tbl_Customers[[#This Row],[total_day_minutes]]&lt;=250,"High Usage","Very High Usage")))</f>
        <v>Medium Usage</v>
      </c>
      <c r="AE747" t="str">
        <f>IF(tbl_Customers[[#This Row],[total_intl_calls]]&lt;=5,"Low Calls", IF(tbl_Customers[[#This Row],[total_intl_calls]]&lt;=10, "Medium Calls", "High Calls"))</f>
        <v>Low Calls</v>
      </c>
      <c r="AF7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47" s="36" t="str">
        <f>IF(tbl_Customers[[#This Row],[Churn_Risk_Score]]&gt;=10,"High Risk", IF(tbl_Customers[[#This Row],[Churn_Risk_Score]]&gt;=5,"Medium Risk","Low Risk"))</f>
        <v>Low Risk</v>
      </c>
    </row>
    <row r="748" spans="1:33" x14ac:dyDescent="0.35">
      <c r="A748">
        <v>747</v>
      </c>
      <c r="B748" t="s">
        <v>42</v>
      </c>
      <c r="C748">
        <v>87</v>
      </c>
      <c r="D748" t="s">
        <v>28</v>
      </c>
      <c r="E748" t="s">
        <v>22</v>
      </c>
      <c r="F748" t="s">
        <v>22</v>
      </c>
      <c r="G748">
        <v>0</v>
      </c>
      <c r="H748">
        <v>110.9</v>
      </c>
      <c r="I748">
        <v>91</v>
      </c>
      <c r="J748">
        <v>18.850000000000001</v>
      </c>
      <c r="K748">
        <v>158.5</v>
      </c>
      <c r="L748">
        <v>115</v>
      </c>
      <c r="M748">
        <v>13.47</v>
      </c>
      <c r="N748">
        <v>207.5</v>
      </c>
      <c r="O748">
        <v>131</v>
      </c>
      <c r="P748">
        <v>9.34</v>
      </c>
      <c r="Q748">
        <v>6.2</v>
      </c>
      <c r="R748">
        <v>5</v>
      </c>
      <c r="S748">
        <v>1.67</v>
      </c>
      <c r="T748">
        <v>1</v>
      </c>
      <c r="U748" t="s">
        <v>22</v>
      </c>
      <c r="V748">
        <f>IF(tbl_Customers[[#This Row],[churn]] = "yes", 1, 0)</f>
        <v>0</v>
      </c>
      <c r="W748" t="str">
        <f>IF(tbl_Customers[[#This Row],[number_customer_service_calls]] &lt;= 1, "0-1 Calls", IF(tbl_Customers[[#This Row],[number_customer_service_calls]] &lt;= 3, "2-3 Calls", IF(tbl_Customers[[#This Row],[number_customer_service_calls]] &lt;=5, "4-5 Calls", "6+ Calls")))</f>
        <v>0-1 Calls</v>
      </c>
      <c r="X748" t="str">
        <f>IF(tbl_Customers[[#This Row],[account_length]] &lt;= 50, "0-50", IF(tbl_Customers[[#This Row],[account_length]] &lt;=100, "51-100", IF(tbl_Customers[[#This Row],[account_length]] &lt;= 150, "101-150", "151+")))</f>
        <v>51-100</v>
      </c>
      <c r="Y748" t="str">
        <f>IF(tbl_Customers[[#This Row],[total_intl_charge]] &lt;= 3, "Low Charges", "High Charges")</f>
        <v>Low Charges</v>
      </c>
      <c r="Z748" t="str">
        <f>IF(tbl_Customers[[#This Row],[total_eve_calls]]&lt;=80,"Low Calls",
IF(tbl_Customers[[#This Row],[total_eve_calls]]&lt;=120,"Medium Calls","High Calls"))</f>
        <v>Medium Calls</v>
      </c>
      <c r="AA748" t="str">
        <f>IF(tbl_Customers[[#This Row],[total_eve_charge]]&lt;=15,"Low Charges",
IF(tbl_Customers[[#This Row],[total_eve_charge]]&lt;=20,"Medium Charges","High Charges"))</f>
        <v>Low Charges</v>
      </c>
      <c r="AB7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48" t="str">
        <f>IF(tbl_Customers[[#This Row],[number_vmail_messages]] = 0, "No Usage", IF(tbl_Customers[[#This Row],[number_vmail_messages]] &lt;= 20, "Low Usage", IF(tbl_Customers[[#This Row],[number_vmail_messages]] &lt;= 40, "Medium Usgae", "High Usage")))</f>
        <v>No Usage</v>
      </c>
      <c r="AD748" t="str">
        <f>IF(tbl_Customers[[#This Row],[total_day_minutes]]&lt;=150,"Low Usage", IF(tbl_Customers[[#This Row],[total_day_minutes]]&lt;=200,"Medium Usage", IF(tbl_Customers[[#This Row],[total_day_minutes]]&lt;=250,"High Usage","Very High Usage")))</f>
        <v>Low Usage</v>
      </c>
      <c r="AE748" t="str">
        <f>IF(tbl_Customers[[#This Row],[total_intl_calls]]&lt;=5,"Low Calls", IF(tbl_Customers[[#This Row],[total_intl_calls]]&lt;=10, "Medium Calls", "High Calls"))</f>
        <v>Low Calls</v>
      </c>
      <c r="AF7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48" s="36" t="str">
        <f>IF(tbl_Customers[[#This Row],[Churn_Risk_Score]]&gt;=10,"High Risk", IF(tbl_Customers[[#This Row],[Churn_Risk_Score]]&gt;=5,"Medium Risk","Low Risk"))</f>
        <v>Low Risk</v>
      </c>
    </row>
    <row r="749" spans="1:33" x14ac:dyDescent="0.35">
      <c r="A749">
        <v>748</v>
      </c>
      <c r="B749" t="s">
        <v>30</v>
      </c>
      <c r="C749">
        <v>109</v>
      </c>
      <c r="D749" t="s">
        <v>21</v>
      </c>
      <c r="E749" t="s">
        <v>22</v>
      </c>
      <c r="F749" t="s">
        <v>23</v>
      </c>
      <c r="G749">
        <v>27</v>
      </c>
      <c r="H749">
        <v>166.9</v>
      </c>
      <c r="I749">
        <v>85</v>
      </c>
      <c r="J749">
        <v>28.37</v>
      </c>
      <c r="K749">
        <v>221.2</v>
      </c>
      <c r="L749">
        <v>92</v>
      </c>
      <c r="M749">
        <v>18.8</v>
      </c>
      <c r="N749">
        <v>197.3</v>
      </c>
      <c r="O749">
        <v>97</v>
      </c>
      <c r="P749">
        <v>8.8800000000000008</v>
      </c>
      <c r="Q749">
        <v>12.3</v>
      </c>
      <c r="R749">
        <v>4</v>
      </c>
      <c r="S749">
        <v>3.32</v>
      </c>
      <c r="T749">
        <v>1</v>
      </c>
      <c r="U749" t="s">
        <v>23</v>
      </c>
      <c r="V749">
        <f>IF(tbl_Customers[[#This Row],[churn]] = "yes", 1, 0)</f>
        <v>1</v>
      </c>
      <c r="W749" t="str">
        <f>IF(tbl_Customers[[#This Row],[number_customer_service_calls]] &lt;= 1, "0-1 Calls", IF(tbl_Customers[[#This Row],[number_customer_service_calls]] &lt;= 3, "2-3 Calls", IF(tbl_Customers[[#This Row],[number_customer_service_calls]] &lt;=5, "4-5 Calls", "6+ Calls")))</f>
        <v>0-1 Calls</v>
      </c>
      <c r="X749" t="str">
        <f>IF(tbl_Customers[[#This Row],[account_length]] &lt;= 50, "0-50", IF(tbl_Customers[[#This Row],[account_length]] &lt;=100, "51-100", IF(tbl_Customers[[#This Row],[account_length]] &lt;= 150, "101-150", "151+")))</f>
        <v>101-150</v>
      </c>
      <c r="Y749" t="str">
        <f>IF(tbl_Customers[[#This Row],[total_intl_charge]] &lt;= 3, "Low Charges", "High Charges")</f>
        <v>High Charges</v>
      </c>
      <c r="Z749" t="str">
        <f>IF(tbl_Customers[[#This Row],[total_eve_calls]]&lt;=80,"Low Calls",
IF(tbl_Customers[[#This Row],[total_eve_calls]]&lt;=120,"Medium Calls","High Calls"))</f>
        <v>Medium Calls</v>
      </c>
      <c r="AA749" t="str">
        <f>IF(tbl_Customers[[#This Row],[total_eve_charge]]&lt;=15,"Low Charges",
IF(tbl_Customers[[#This Row],[total_eve_charge]]&lt;=20,"Medium Charges","High Charges"))</f>
        <v>Medium Charges</v>
      </c>
      <c r="AB7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49" t="str">
        <f>IF(tbl_Customers[[#This Row],[number_vmail_messages]] = 0, "No Usage", IF(tbl_Customers[[#This Row],[number_vmail_messages]] &lt;= 20, "Low Usage", IF(tbl_Customers[[#This Row],[number_vmail_messages]] &lt;= 40, "Medium Usgae", "High Usage")))</f>
        <v>Medium Usgae</v>
      </c>
      <c r="AD749" t="str">
        <f>IF(tbl_Customers[[#This Row],[total_day_minutes]]&lt;=150,"Low Usage", IF(tbl_Customers[[#This Row],[total_day_minutes]]&lt;=200,"Medium Usage", IF(tbl_Customers[[#This Row],[total_day_minutes]]&lt;=250,"High Usage","Very High Usage")))</f>
        <v>Medium Usage</v>
      </c>
      <c r="AE749" t="str">
        <f>IF(tbl_Customers[[#This Row],[total_intl_calls]]&lt;=5,"Low Calls", IF(tbl_Customers[[#This Row],[total_intl_calls]]&lt;=10, "Medium Calls", "High Calls"))</f>
        <v>Low Calls</v>
      </c>
      <c r="AF7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49" s="36" t="str">
        <f>IF(tbl_Customers[[#This Row],[Churn_Risk_Score]]&gt;=10,"High Risk", IF(tbl_Customers[[#This Row],[Churn_Risk_Score]]&gt;=5,"Medium Risk","Low Risk"))</f>
        <v>Low Risk</v>
      </c>
    </row>
    <row r="750" spans="1:33" x14ac:dyDescent="0.35">
      <c r="A750">
        <v>749</v>
      </c>
      <c r="B750" t="s">
        <v>29</v>
      </c>
      <c r="C750">
        <v>167</v>
      </c>
      <c r="D750" t="s">
        <v>21</v>
      </c>
      <c r="E750" t="s">
        <v>23</v>
      </c>
      <c r="F750" t="s">
        <v>22</v>
      </c>
      <c r="G750">
        <v>0</v>
      </c>
      <c r="H750">
        <v>244.8</v>
      </c>
      <c r="I750">
        <v>91</v>
      </c>
      <c r="J750">
        <v>41.62</v>
      </c>
      <c r="K750">
        <v>60.8</v>
      </c>
      <c r="L750">
        <v>105</v>
      </c>
      <c r="M750">
        <v>5.17</v>
      </c>
      <c r="N750">
        <v>176.7</v>
      </c>
      <c r="O750">
        <v>110</v>
      </c>
      <c r="P750">
        <v>7.95</v>
      </c>
      <c r="Q750">
        <v>10.7</v>
      </c>
      <c r="R750">
        <v>3</v>
      </c>
      <c r="S750">
        <v>2.89</v>
      </c>
      <c r="T750">
        <v>2</v>
      </c>
      <c r="U750" t="s">
        <v>22</v>
      </c>
      <c r="V750">
        <f>IF(tbl_Customers[[#This Row],[churn]] = "yes", 1, 0)</f>
        <v>0</v>
      </c>
      <c r="W750" t="str">
        <f>IF(tbl_Customers[[#This Row],[number_customer_service_calls]] &lt;= 1, "0-1 Calls", IF(tbl_Customers[[#This Row],[number_customer_service_calls]] &lt;= 3, "2-3 Calls", IF(tbl_Customers[[#This Row],[number_customer_service_calls]] &lt;=5, "4-5 Calls", "6+ Calls")))</f>
        <v>2-3 Calls</v>
      </c>
      <c r="X750" t="str">
        <f>IF(tbl_Customers[[#This Row],[account_length]] &lt;= 50, "0-50", IF(tbl_Customers[[#This Row],[account_length]] &lt;=100, "51-100", IF(tbl_Customers[[#This Row],[account_length]] &lt;= 150, "101-150", "151+")))</f>
        <v>151+</v>
      </c>
      <c r="Y750" t="str">
        <f>IF(tbl_Customers[[#This Row],[total_intl_charge]] &lt;= 3, "Low Charges", "High Charges")</f>
        <v>Low Charges</v>
      </c>
      <c r="Z750" t="str">
        <f>IF(tbl_Customers[[#This Row],[total_eve_calls]]&lt;=80,"Low Calls",
IF(tbl_Customers[[#This Row],[total_eve_calls]]&lt;=120,"Medium Calls","High Calls"))</f>
        <v>Medium Calls</v>
      </c>
      <c r="AA750" t="str">
        <f>IF(tbl_Customers[[#This Row],[total_eve_charge]]&lt;=15,"Low Charges",
IF(tbl_Customers[[#This Row],[total_eve_charge]]&lt;=20,"Medium Charges","High Charges"))</f>
        <v>Low Charges</v>
      </c>
      <c r="AB7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50" t="str">
        <f>IF(tbl_Customers[[#This Row],[number_vmail_messages]] = 0, "No Usage", IF(tbl_Customers[[#This Row],[number_vmail_messages]] &lt;= 20, "Low Usage", IF(tbl_Customers[[#This Row],[number_vmail_messages]] &lt;= 40, "Medium Usgae", "High Usage")))</f>
        <v>No Usage</v>
      </c>
      <c r="AD750" t="str">
        <f>IF(tbl_Customers[[#This Row],[total_day_minutes]]&lt;=150,"Low Usage", IF(tbl_Customers[[#This Row],[total_day_minutes]]&lt;=200,"Medium Usage", IF(tbl_Customers[[#This Row],[total_day_minutes]]&lt;=250,"High Usage","Very High Usage")))</f>
        <v>High Usage</v>
      </c>
      <c r="AE750" t="str">
        <f>IF(tbl_Customers[[#This Row],[total_intl_calls]]&lt;=5,"Low Calls", IF(tbl_Customers[[#This Row],[total_intl_calls]]&lt;=10, "Medium Calls", "High Calls"))</f>
        <v>Low Calls</v>
      </c>
      <c r="AF7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50" s="36" t="str">
        <f>IF(tbl_Customers[[#This Row],[Churn_Risk_Score]]&gt;=10,"High Risk", IF(tbl_Customers[[#This Row],[Churn_Risk_Score]]&gt;=5,"Medium Risk","Low Risk"))</f>
        <v>Low Risk</v>
      </c>
    </row>
    <row r="751" spans="1:33" x14ac:dyDescent="0.35">
      <c r="A751">
        <v>750</v>
      </c>
      <c r="B751" t="s">
        <v>66</v>
      </c>
      <c r="C751">
        <v>97</v>
      </c>
      <c r="D751" t="s">
        <v>28</v>
      </c>
      <c r="E751" t="s">
        <v>22</v>
      </c>
      <c r="F751" t="s">
        <v>22</v>
      </c>
      <c r="G751">
        <v>0</v>
      </c>
      <c r="H751">
        <v>120.8</v>
      </c>
      <c r="I751">
        <v>96</v>
      </c>
      <c r="J751">
        <v>20.54</v>
      </c>
      <c r="K751">
        <v>169.8</v>
      </c>
      <c r="L751">
        <v>101</v>
      </c>
      <c r="M751">
        <v>14.43</v>
      </c>
      <c r="N751">
        <v>194.1</v>
      </c>
      <c r="O751">
        <v>63</v>
      </c>
      <c r="P751">
        <v>8.73</v>
      </c>
      <c r="Q751">
        <v>11.9</v>
      </c>
      <c r="R751">
        <v>3</v>
      </c>
      <c r="S751">
        <v>3.21</v>
      </c>
      <c r="T751">
        <v>4</v>
      </c>
      <c r="U751" t="s">
        <v>23</v>
      </c>
      <c r="V751">
        <f>IF(tbl_Customers[[#This Row],[churn]] = "yes", 1, 0)</f>
        <v>1</v>
      </c>
      <c r="W751" t="str">
        <f>IF(tbl_Customers[[#This Row],[number_customer_service_calls]] &lt;= 1, "0-1 Calls", IF(tbl_Customers[[#This Row],[number_customer_service_calls]] &lt;= 3, "2-3 Calls", IF(tbl_Customers[[#This Row],[number_customer_service_calls]] &lt;=5, "4-5 Calls", "6+ Calls")))</f>
        <v>4-5 Calls</v>
      </c>
      <c r="X751" t="str">
        <f>IF(tbl_Customers[[#This Row],[account_length]] &lt;= 50, "0-50", IF(tbl_Customers[[#This Row],[account_length]] &lt;=100, "51-100", IF(tbl_Customers[[#This Row],[account_length]] &lt;= 150, "101-150", "151+")))</f>
        <v>51-100</v>
      </c>
      <c r="Y751" t="str">
        <f>IF(tbl_Customers[[#This Row],[total_intl_charge]] &lt;= 3, "Low Charges", "High Charges")</f>
        <v>High Charges</v>
      </c>
      <c r="Z751" t="str">
        <f>IF(tbl_Customers[[#This Row],[total_eve_calls]]&lt;=80,"Low Calls",
IF(tbl_Customers[[#This Row],[total_eve_calls]]&lt;=120,"Medium Calls","High Calls"))</f>
        <v>Medium Calls</v>
      </c>
      <c r="AA751" t="str">
        <f>IF(tbl_Customers[[#This Row],[total_eve_charge]]&lt;=15,"Low Charges",
IF(tbl_Customers[[#This Row],[total_eve_charge]]&lt;=20,"Medium Charges","High Charges"))</f>
        <v>Low Charges</v>
      </c>
      <c r="AB7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51" t="str">
        <f>IF(tbl_Customers[[#This Row],[number_vmail_messages]] = 0, "No Usage", IF(tbl_Customers[[#This Row],[number_vmail_messages]] &lt;= 20, "Low Usage", IF(tbl_Customers[[#This Row],[number_vmail_messages]] &lt;= 40, "Medium Usgae", "High Usage")))</f>
        <v>No Usage</v>
      </c>
      <c r="AD751" t="str">
        <f>IF(tbl_Customers[[#This Row],[total_day_minutes]]&lt;=150,"Low Usage", IF(tbl_Customers[[#This Row],[total_day_minutes]]&lt;=200,"Medium Usage", IF(tbl_Customers[[#This Row],[total_day_minutes]]&lt;=250,"High Usage","Very High Usage")))</f>
        <v>Low Usage</v>
      </c>
      <c r="AE751" t="str">
        <f>IF(tbl_Customers[[#This Row],[total_intl_calls]]&lt;=5,"Low Calls", IF(tbl_Customers[[#This Row],[total_intl_calls]]&lt;=10, "Medium Calls", "High Calls"))</f>
        <v>Low Calls</v>
      </c>
      <c r="AF7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51" s="36" t="str">
        <f>IF(tbl_Customers[[#This Row],[Churn_Risk_Score]]&gt;=10,"High Risk", IF(tbl_Customers[[#This Row],[Churn_Risk_Score]]&gt;=5,"Medium Risk","Low Risk"))</f>
        <v>Medium Risk</v>
      </c>
    </row>
    <row r="752" spans="1:33" x14ac:dyDescent="0.35">
      <c r="A752">
        <v>751</v>
      </c>
      <c r="B752" t="s">
        <v>64</v>
      </c>
      <c r="C752">
        <v>125</v>
      </c>
      <c r="D752" t="s">
        <v>21</v>
      </c>
      <c r="E752" t="s">
        <v>22</v>
      </c>
      <c r="F752" t="s">
        <v>22</v>
      </c>
      <c r="G752">
        <v>0</v>
      </c>
      <c r="H752">
        <v>126.7</v>
      </c>
      <c r="I752">
        <v>113</v>
      </c>
      <c r="J752">
        <v>21.54</v>
      </c>
      <c r="K752">
        <v>155.5</v>
      </c>
      <c r="L752">
        <v>131</v>
      </c>
      <c r="M752">
        <v>13.22</v>
      </c>
      <c r="N752">
        <v>206.2</v>
      </c>
      <c r="O752">
        <v>112</v>
      </c>
      <c r="P752">
        <v>9.2799999999999994</v>
      </c>
      <c r="Q752">
        <v>14.4</v>
      </c>
      <c r="R752">
        <v>7</v>
      </c>
      <c r="S752">
        <v>3.89</v>
      </c>
      <c r="T752">
        <v>2</v>
      </c>
      <c r="U752" t="s">
        <v>22</v>
      </c>
      <c r="V752">
        <f>IF(tbl_Customers[[#This Row],[churn]] = "yes", 1, 0)</f>
        <v>0</v>
      </c>
      <c r="W752" t="str">
        <f>IF(tbl_Customers[[#This Row],[number_customer_service_calls]] &lt;= 1, "0-1 Calls", IF(tbl_Customers[[#This Row],[number_customer_service_calls]] &lt;= 3, "2-3 Calls", IF(tbl_Customers[[#This Row],[number_customer_service_calls]] &lt;=5, "4-5 Calls", "6+ Calls")))</f>
        <v>2-3 Calls</v>
      </c>
      <c r="X752" t="str">
        <f>IF(tbl_Customers[[#This Row],[account_length]] &lt;= 50, "0-50", IF(tbl_Customers[[#This Row],[account_length]] &lt;=100, "51-100", IF(tbl_Customers[[#This Row],[account_length]] &lt;= 150, "101-150", "151+")))</f>
        <v>101-150</v>
      </c>
      <c r="Y752" t="str">
        <f>IF(tbl_Customers[[#This Row],[total_intl_charge]] &lt;= 3, "Low Charges", "High Charges")</f>
        <v>High Charges</v>
      </c>
      <c r="Z752" t="str">
        <f>IF(tbl_Customers[[#This Row],[total_eve_calls]]&lt;=80,"Low Calls",
IF(tbl_Customers[[#This Row],[total_eve_calls]]&lt;=120,"Medium Calls","High Calls"))</f>
        <v>High Calls</v>
      </c>
      <c r="AA752" t="str">
        <f>IF(tbl_Customers[[#This Row],[total_eve_charge]]&lt;=15,"Low Charges",
IF(tbl_Customers[[#This Row],[total_eve_charge]]&lt;=20,"Medium Charges","High Charges"))</f>
        <v>Low Charges</v>
      </c>
      <c r="AB7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52" t="str">
        <f>IF(tbl_Customers[[#This Row],[number_vmail_messages]] = 0, "No Usage", IF(tbl_Customers[[#This Row],[number_vmail_messages]] &lt;= 20, "Low Usage", IF(tbl_Customers[[#This Row],[number_vmail_messages]] &lt;= 40, "Medium Usgae", "High Usage")))</f>
        <v>No Usage</v>
      </c>
      <c r="AD752" t="str">
        <f>IF(tbl_Customers[[#This Row],[total_day_minutes]]&lt;=150,"Low Usage", IF(tbl_Customers[[#This Row],[total_day_minutes]]&lt;=200,"Medium Usage", IF(tbl_Customers[[#This Row],[total_day_minutes]]&lt;=250,"High Usage","Very High Usage")))</f>
        <v>Low Usage</v>
      </c>
      <c r="AE752" t="str">
        <f>IF(tbl_Customers[[#This Row],[total_intl_calls]]&lt;=5,"Low Calls", IF(tbl_Customers[[#This Row],[total_intl_calls]]&lt;=10, "Medium Calls", "High Calls"))</f>
        <v>Medium Calls</v>
      </c>
      <c r="AF7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52" s="36" t="str">
        <f>IF(tbl_Customers[[#This Row],[Churn_Risk_Score]]&gt;=10,"High Risk", IF(tbl_Customers[[#This Row],[Churn_Risk_Score]]&gt;=5,"Medium Risk","Low Risk"))</f>
        <v>Low Risk</v>
      </c>
    </row>
    <row r="753" spans="1:33" x14ac:dyDescent="0.35">
      <c r="A753">
        <v>752</v>
      </c>
      <c r="B753" t="s">
        <v>63</v>
      </c>
      <c r="C753">
        <v>108</v>
      </c>
      <c r="D753" t="s">
        <v>25</v>
      </c>
      <c r="E753" t="s">
        <v>22</v>
      </c>
      <c r="F753" t="s">
        <v>23</v>
      </c>
      <c r="G753">
        <v>35</v>
      </c>
      <c r="H753">
        <v>215.9</v>
      </c>
      <c r="I753">
        <v>106</v>
      </c>
      <c r="J753">
        <v>36.700000000000003</v>
      </c>
      <c r="K753">
        <v>200.6</v>
      </c>
      <c r="L753">
        <v>107</v>
      </c>
      <c r="M753">
        <v>17.05</v>
      </c>
      <c r="N753">
        <v>195.4</v>
      </c>
      <c r="O753">
        <v>107</v>
      </c>
      <c r="P753">
        <v>8.7899999999999991</v>
      </c>
      <c r="Q753">
        <v>15.5</v>
      </c>
      <c r="R753">
        <v>7</v>
      </c>
      <c r="S753">
        <v>4.1900000000000004</v>
      </c>
      <c r="T753">
        <v>0</v>
      </c>
      <c r="U753" t="s">
        <v>22</v>
      </c>
      <c r="V753">
        <f>IF(tbl_Customers[[#This Row],[churn]] = "yes", 1, 0)</f>
        <v>0</v>
      </c>
      <c r="W753" t="str">
        <f>IF(tbl_Customers[[#This Row],[number_customer_service_calls]] &lt;= 1, "0-1 Calls", IF(tbl_Customers[[#This Row],[number_customer_service_calls]] &lt;= 3, "2-3 Calls", IF(tbl_Customers[[#This Row],[number_customer_service_calls]] &lt;=5, "4-5 Calls", "6+ Calls")))</f>
        <v>0-1 Calls</v>
      </c>
      <c r="X753" t="str">
        <f>IF(tbl_Customers[[#This Row],[account_length]] &lt;= 50, "0-50", IF(tbl_Customers[[#This Row],[account_length]] &lt;=100, "51-100", IF(tbl_Customers[[#This Row],[account_length]] &lt;= 150, "101-150", "151+")))</f>
        <v>101-150</v>
      </c>
      <c r="Y753" t="str">
        <f>IF(tbl_Customers[[#This Row],[total_intl_charge]] &lt;= 3, "Low Charges", "High Charges")</f>
        <v>High Charges</v>
      </c>
      <c r="Z753" t="str">
        <f>IF(tbl_Customers[[#This Row],[total_eve_calls]]&lt;=80,"Low Calls",
IF(tbl_Customers[[#This Row],[total_eve_calls]]&lt;=120,"Medium Calls","High Calls"))</f>
        <v>Medium Calls</v>
      </c>
      <c r="AA753" t="str">
        <f>IF(tbl_Customers[[#This Row],[total_eve_charge]]&lt;=15,"Low Charges",
IF(tbl_Customers[[#This Row],[total_eve_charge]]&lt;=20,"Medium Charges","High Charges"))</f>
        <v>Medium Charges</v>
      </c>
      <c r="AB7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53" t="str">
        <f>IF(tbl_Customers[[#This Row],[number_vmail_messages]] = 0, "No Usage", IF(tbl_Customers[[#This Row],[number_vmail_messages]] &lt;= 20, "Low Usage", IF(tbl_Customers[[#This Row],[number_vmail_messages]] &lt;= 40, "Medium Usgae", "High Usage")))</f>
        <v>Medium Usgae</v>
      </c>
      <c r="AD753" t="str">
        <f>IF(tbl_Customers[[#This Row],[total_day_minutes]]&lt;=150,"Low Usage", IF(tbl_Customers[[#This Row],[total_day_minutes]]&lt;=200,"Medium Usage", IF(tbl_Customers[[#This Row],[total_day_minutes]]&lt;=250,"High Usage","Very High Usage")))</f>
        <v>High Usage</v>
      </c>
      <c r="AE753" t="str">
        <f>IF(tbl_Customers[[#This Row],[total_intl_calls]]&lt;=5,"Low Calls", IF(tbl_Customers[[#This Row],[total_intl_calls]]&lt;=10, "Medium Calls", "High Calls"))</f>
        <v>Medium Calls</v>
      </c>
      <c r="AF7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53" s="36" t="str">
        <f>IF(tbl_Customers[[#This Row],[Churn_Risk_Score]]&gt;=10,"High Risk", IF(tbl_Customers[[#This Row],[Churn_Risk_Score]]&gt;=5,"Medium Risk","Low Risk"))</f>
        <v>Low Risk</v>
      </c>
    </row>
    <row r="754" spans="1:33" x14ac:dyDescent="0.35">
      <c r="A754">
        <v>753</v>
      </c>
      <c r="B754" t="s">
        <v>38</v>
      </c>
      <c r="C754">
        <v>89</v>
      </c>
      <c r="D754" t="s">
        <v>21</v>
      </c>
      <c r="E754" t="s">
        <v>22</v>
      </c>
      <c r="F754" t="s">
        <v>23</v>
      </c>
      <c r="G754">
        <v>32</v>
      </c>
      <c r="H754">
        <v>209.9</v>
      </c>
      <c r="I754">
        <v>113</v>
      </c>
      <c r="J754">
        <v>35.68</v>
      </c>
      <c r="K754">
        <v>249.8</v>
      </c>
      <c r="L754">
        <v>104</v>
      </c>
      <c r="M754">
        <v>21.23</v>
      </c>
      <c r="N754">
        <v>224.2</v>
      </c>
      <c r="O754">
        <v>92</v>
      </c>
      <c r="P754">
        <v>10.09</v>
      </c>
      <c r="Q754">
        <v>8.6999999999999993</v>
      </c>
      <c r="R754">
        <v>7</v>
      </c>
      <c r="S754">
        <v>2.35</v>
      </c>
      <c r="T754">
        <v>1</v>
      </c>
      <c r="U754" t="s">
        <v>22</v>
      </c>
      <c r="V754">
        <f>IF(tbl_Customers[[#This Row],[churn]] = "yes", 1, 0)</f>
        <v>0</v>
      </c>
      <c r="W754" t="str">
        <f>IF(tbl_Customers[[#This Row],[number_customer_service_calls]] &lt;= 1, "0-1 Calls", IF(tbl_Customers[[#This Row],[number_customer_service_calls]] &lt;= 3, "2-3 Calls", IF(tbl_Customers[[#This Row],[number_customer_service_calls]] &lt;=5, "4-5 Calls", "6+ Calls")))</f>
        <v>0-1 Calls</v>
      </c>
      <c r="X754" t="str">
        <f>IF(tbl_Customers[[#This Row],[account_length]] &lt;= 50, "0-50", IF(tbl_Customers[[#This Row],[account_length]] &lt;=100, "51-100", IF(tbl_Customers[[#This Row],[account_length]] &lt;= 150, "101-150", "151+")))</f>
        <v>51-100</v>
      </c>
      <c r="Y754" t="str">
        <f>IF(tbl_Customers[[#This Row],[total_intl_charge]] &lt;= 3, "Low Charges", "High Charges")</f>
        <v>Low Charges</v>
      </c>
      <c r="Z754" t="str">
        <f>IF(tbl_Customers[[#This Row],[total_eve_calls]]&lt;=80,"Low Calls",
IF(tbl_Customers[[#This Row],[total_eve_calls]]&lt;=120,"Medium Calls","High Calls"))</f>
        <v>Medium Calls</v>
      </c>
      <c r="AA754" t="str">
        <f>IF(tbl_Customers[[#This Row],[total_eve_charge]]&lt;=15,"Low Charges",
IF(tbl_Customers[[#This Row],[total_eve_charge]]&lt;=20,"Medium Charges","High Charges"))</f>
        <v>High Charges</v>
      </c>
      <c r="AB7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54" t="str">
        <f>IF(tbl_Customers[[#This Row],[number_vmail_messages]] = 0, "No Usage", IF(tbl_Customers[[#This Row],[number_vmail_messages]] &lt;= 20, "Low Usage", IF(tbl_Customers[[#This Row],[number_vmail_messages]] &lt;= 40, "Medium Usgae", "High Usage")))</f>
        <v>Medium Usgae</v>
      </c>
      <c r="AD754" t="str">
        <f>IF(tbl_Customers[[#This Row],[total_day_minutes]]&lt;=150,"Low Usage", IF(tbl_Customers[[#This Row],[total_day_minutes]]&lt;=200,"Medium Usage", IF(tbl_Customers[[#This Row],[total_day_minutes]]&lt;=250,"High Usage","Very High Usage")))</f>
        <v>High Usage</v>
      </c>
      <c r="AE754" t="str">
        <f>IF(tbl_Customers[[#This Row],[total_intl_calls]]&lt;=5,"Low Calls", IF(tbl_Customers[[#This Row],[total_intl_calls]]&lt;=10, "Medium Calls", "High Calls"))</f>
        <v>Medium Calls</v>
      </c>
      <c r="AF7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54" s="36" t="str">
        <f>IF(tbl_Customers[[#This Row],[Churn_Risk_Score]]&gt;=10,"High Risk", IF(tbl_Customers[[#This Row],[Churn_Risk_Score]]&gt;=5,"Medium Risk","Low Risk"))</f>
        <v>Low Risk</v>
      </c>
    </row>
    <row r="755" spans="1:33" x14ac:dyDescent="0.35">
      <c r="A755">
        <v>754</v>
      </c>
      <c r="B755" t="s">
        <v>74</v>
      </c>
      <c r="C755">
        <v>23</v>
      </c>
      <c r="D755" t="s">
        <v>28</v>
      </c>
      <c r="E755" t="s">
        <v>22</v>
      </c>
      <c r="F755" t="s">
        <v>22</v>
      </c>
      <c r="G755">
        <v>0</v>
      </c>
      <c r="H755">
        <v>321.60000000000002</v>
      </c>
      <c r="I755">
        <v>107</v>
      </c>
      <c r="J755">
        <v>54.67</v>
      </c>
      <c r="K755">
        <v>251.6</v>
      </c>
      <c r="L755">
        <v>115</v>
      </c>
      <c r="M755">
        <v>21.39</v>
      </c>
      <c r="N755">
        <v>141.1</v>
      </c>
      <c r="O755">
        <v>158</v>
      </c>
      <c r="P755">
        <v>6.35</v>
      </c>
      <c r="Q755">
        <v>11.3</v>
      </c>
      <c r="R755">
        <v>3</v>
      </c>
      <c r="S755">
        <v>3.05</v>
      </c>
      <c r="T755">
        <v>2</v>
      </c>
      <c r="U755" t="s">
        <v>23</v>
      </c>
      <c r="V755">
        <f>IF(tbl_Customers[[#This Row],[churn]] = "yes", 1, 0)</f>
        <v>1</v>
      </c>
      <c r="W755" t="str">
        <f>IF(tbl_Customers[[#This Row],[number_customer_service_calls]] &lt;= 1, "0-1 Calls", IF(tbl_Customers[[#This Row],[number_customer_service_calls]] &lt;= 3, "2-3 Calls", IF(tbl_Customers[[#This Row],[number_customer_service_calls]] &lt;=5, "4-5 Calls", "6+ Calls")))</f>
        <v>2-3 Calls</v>
      </c>
      <c r="X755" t="str">
        <f>IF(tbl_Customers[[#This Row],[account_length]] &lt;= 50, "0-50", IF(tbl_Customers[[#This Row],[account_length]] &lt;=100, "51-100", IF(tbl_Customers[[#This Row],[account_length]] &lt;= 150, "101-150", "151+")))</f>
        <v>0-50</v>
      </c>
      <c r="Y755" t="str">
        <f>IF(tbl_Customers[[#This Row],[total_intl_charge]] &lt;= 3, "Low Charges", "High Charges")</f>
        <v>High Charges</v>
      </c>
      <c r="Z755" t="str">
        <f>IF(tbl_Customers[[#This Row],[total_eve_calls]]&lt;=80,"Low Calls",
IF(tbl_Customers[[#This Row],[total_eve_calls]]&lt;=120,"Medium Calls","High Calls"))</f>
        <v>Medium Calls</v>
      </c>
      <c r="AA755" t="str">
        <f>IF(tbl_Customers[[#This Row],[total_eve_charge]]&lt;=15,"Low Charges",
IF(tbl_Customers[[#This Row],[total_eve_charge]]&lt;=20,"Medium Charges","High Charges"))</f>
        <v>High Charges</v>
      </c>
      <c r="AB7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55" t="str">
        <f>IF(tbl_Customers[[#This Row],[number_vmail_messages]] = 0, "No Usage", IF(tbl_Customers[[#This Row],[number_vmail_messages]] &lt;= 20, "Low Usage", IF(tbl_Customers[[#This Row],[number_vmail_messages]] &lt;= 40, "Medium Usgae", "High Usage")))</f>
        <v>No Usage</v>
      </c>
      <c r="AD755" t="str">
        <f>IF(tbl_Customers[[#This Row],[total_day_minutes]]&lt;=150,"Low Usage", IF(tbl_Customers[[#This Row],[total_day_minutes]]&lt;=200,"Medium Usage", IF(tbl_Customers[[#This Row],[total_day_minutes]]&lt;=250,"High Usage","Very High Usage")))</f>
        <v>Very High Usage</v>
      </c>
      <c r="AE755" t="str">
        <f>IF(tbl_Customers[[#This Row],[total_intl_calls]]&lt;=5,"Low Calls", IF(tbl_Customers[[#This Row],[total_intl_calls]]&lt;=10, "Medium Calls", "High Calls"))</f>
        <v>Low Calls</v>
      </c>
      <c r="AF7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55" s="36" t="str">
        <f>IF(tbl_Customers[[#This Row],[Churn_Risk_Score]]&gt;=10,"High Risk", IF(tbl_Customers[[#This Row],[Churn_Risk_Score]]&gt;=5,"Medium Risk","Low Risk"))</f>
        <v>Medium Risk</v>
      </c>
    </row>
    <row r="756" spans="1:33" x14ac:dyDescent="0.35">
      <c r="A756">
        <v>755</v>
      </c>
      <c r="B756" t="s">
        <v>45</v>
      </c>
      <c r="C756">
        <v>149</v>
      </c>
      <c r="D756" t="s">
        <v>28</v>
      </c>
      <c r="E756" t="s">
        <v>22</v>
      </c>
      <c r="F756" t="s">
        <v>22</v>
      </c>
      <c r="G756">
        <v>0</v>
      </c>
      <c r="H756">
        <v>166.6</v>
      </c>
      <c r="I756">
        <v>61</v>
      </c>
      <c r="J756">
        <v>28.32</v>
      </c>
      <c r="K756">
        <v>218.8</v>
      </c>
      <c r="L756">
        <v>107</v>
      </c>
      <c r="M756">
        <v>18.600000000000001</v>
      </c>
      <c r="N756">
        <v>208.3</v>
      </c>
      <c r="O756">
        <v>131</v>
      </c>
      <c r="P756">
        <v>9.3699999999999992</v>
      </c>
      <c r="Q756">
        <v>8.1999999999999993</v>
      </c>
      <c r="R756">
        <v>6</v>
      </c>
      <c r="S756">
        <v>2.21</v>
      </c>
      <c r="T756">
        <v>7</v>
      </c>
      <c r="U756" t="s">
        <v>22</v>
      </c>
      <c r="V756">
        <f>IF(tbl_Customers[[#This Row],[churn]] = "yes", 1, 0)</f>
        <v>0</v>
      </c>
      <c r="W756" t="str">
        <f>IF(tbl_Customers[[#This Row],[number_customer_service_calls]] &lt;= 1, "0-1 Calls", IF(tbl_Customers[[#This Row],[number_customer_service_calls]] &lt;= 3, "2-3 Calls", IF(tbl_Customers[[#This Row],[number_customer_service_calls]] &lt;=5, "4-5 Calls", "6+ Calls")))</f>
        <v>6+ Calls</v>
      </c>
      <c r="X756" t="str">
        <f>IF(tbl_Customers[[#This Row],[account_length]] &lt;= 50, "0-50", IF(tbl_Customers[[#This Row],[account_length]] &lt;=100, "51-100", IF(tbl_Customers[[#This Row],[account_length]] &lt;= 150, "101-150", "151+")))</f>
        <v>101-150</v>
      </c>
      <c r="Y756" t="str">
        <f>IF(tbl_Customers[[#This Row],[total_intl_charge]] &lt;= 3, "Low Charges", "High Charges")</f>
        <v>Low Charges</v>
      </c>
      <c r="Z756" t="str">
        <f>IF(tbl_Customers[[#This Row],[total_eve_calls]]&lt;=80,"Low Calls",
IF(tbl_Customers[[#This Row],[total_eve_calls]]&lt;=120,"Medium Calls","High Calls"))</f>
        <v>Medium Calls</v>
      </c>
      <c r="AA756" t="str">
        <f>IF(tbl_Customers[[#This Row],[total_eve_charge]]&lt;=15,"Low Charges",
IF(tbl_Customers[[#This Row],[total_eve_charge]]&lt;=20,"Medium Charges","High Charges"))</f>
        <v>Medium Charges</v>
      </c>
      <c r="AB7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56" t="str">
        <f>IF(tbl_Customers[[#This Row],[number_vmail_messages]] = 0, "No Usage", IF(tbl_Customers[[#This Row],[number_vmail_messages]] &lt;= 20, "Low Usage", IF(tbl_Customers[[#This Row],[number_vmail_messages]] &lt;= 40, "Medium Usgae", "High Usage")))</f>
        <v>No Usage</v>
      </c>
      <c r="AD756" t="str">
        <f>IF(tbl_Customers[[#This Row],[total_day_minutes]]&lt;=150,"Low Usage", IF(tbl_Customers[[#This Row],[total_day_minutes]]&lt;=200,"Medium Usage", IF(tbl_Customers[[#This Row],[total_day_minutes]]&lt;=250,"High Usage","Very High Usage")))</f>
        <v>Medium Usage</v>
      </c>
      <c r="AE756" t="str">
        <f>IF(tbl_Customers[[#This Row],[total_intl_calls]]&lt;=5,"Low Calls", IF(tbl_Customers[[#This Row],[total_intl_calls]]&lt;=10, "Medium Calls", "High Calls"))</f>
        <v>Medium Calls</v>
      </c>
      <c r="AF7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56" s="36" t="str">
        <f>IF(tbl_Customers[[#This Row],[Churn_Risk_Score]]&gt;=10,"High Risk", IF(tbl_Customers[[#This Row],[Churn_Risk_Score]]&gt;=5,"Medium Risk","Low Risk"))</f>
        <v>Medium Risk</v>
      </c>
    </row>
    <row r="757" spans="1:33" x14ac:dyDescent="0.35">
      <c r="A757">
        <v>756</v>
      </c>
      <c r="B757" t="s">
        <v>51</v>
      </c>
      <c r="C757">
        <v>73</v>
      </c>
      <c r="D757" t="s">
        <v>21</v>
      </c>
      <c r="E757" t="s">
        <v>22</v>
      </c>
      <c r="F757" t="s">
        <v>22</v>
      </c>
      <c r="G757">
        <v>0</v>
      </c>
      <c r="H757">
        <v>214.2</v>
      </c>
      <c r="I757">
        <v>90</v>
      </c>
      <c r="J757">
        <v>36.409999999999997</v>
      </c>
      <c r="K757">
        <v>196.8</v>
      </c>
      <c r="L757">
        <v>78</v>
      </c>
      <c r="M757">
        <v>16.73</v>
      </c>
      <c r="N757">
        <v>157.9</v>
      </c>
      <c r="O757">
        <v>112</v>
      </c>
      <c r="P757">
        <v>7.11</v>
      </c>
      <c r="Q757">
        <v>5.9</v>
      </c>
      <c r="R757">
        <v>8</v>
      </c>
      <c r="S757">
        <v>1.59</v>
      </c>
      <c r="T757">
        <v>0</v>
      </c>
      <c r="U757" t="s">
        <v>22</v>
      </c>
      <c r="V757">
        <f>IF(tbl_Customers[[#This Row],[churn]] = "yes", 1, 0)</f>
        <v>0</v>
      </c>
      <c r="W757" t="str">
        <f>IF(tbl_Customers[[#This Row],[number_customer_service_calls]] &lt;= 1, "0-1 Calls", IF(tbl_Customers[[#This Row],[number_customer_service_calls]] &lt;= 3, "2-3 Calls", IF(tbl_Customers[[#This Row],[number_customer_service_calls]] &lt;=5, "4-5 Calls", "6+ Calls")))</f>
        <v>0-1 Calls</v>
      </c>
      <c r="X757" t="str">
        <f>IF(tbl_Customers[[#This Row],[account_length]] &lt;= 50, "0-50", IF(tbl_Customers[[#This Row],[account_length]] &lt;=100, "51-100", IF(tbl_Customers[[#This Row],[account_length]] &lt;= 150, "101-150", "151+")))</f>
        <v>51-100</v>
      </c>
      <c r="Y757" t="str">
        <f>IF(tbl_Customers[[#This Row],[total_intl_charge]] &lt;= 3, "Low Charges", "High Charges")</f>
        <v>Low Charges</v>
      </c>
      <c r="Z757" t="str">
        <f>IF(tbl_Customers[[#This Row],[total_eve_calls]]&lt;=80,"Low Calls",
IF(tbl_Customers[[#This Row],[total_eve_calls]]&lt;=120,"Medium Calls","High Calls"))</f>
        <v>Low Calls</v>
      </c>
      <c r="AA757" t="str">
        <f>IF(tbl_Customers[[#This Row],[total_eve_charge]]&lt;=15,"Low Charges",
IF(tbl_Customers[[#This Row],[total_eve_charge]]&lt;=20,"Medium Charges","High Charges"))</f>
        <v>Medium Charges</v>
      </c>
      <c r="AB7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57" t="str">
        <f>IF(tbl_Customers[[#This Row],[number_vmail_messages]] = 0, "No Usage", IF(tbl_Customers[[#This Row],[number_vmail_messages]] &lt;= 20, "Low Usage", IF(tbl_Customers[[#This Row],[number_vmail_messages]] &lt;= 40, "Medium Usgae", "High Usage")))</f>
        <v>No Usage</v>
      </c>
      <c r="AD757" t="str">
        <f>IF(tbl_Customers[[#This Row],[total_day_minutes]]&lt;=150,"Low Usage", IF(tbl_Customers[[#This Row],[total_day_minutes]]&lt;=200,"Medium Usage", IF(tbl_Customers[[#This Row],[total_day_minutes]]&lt;=250,"High Usage","Very High Usage")))</f>
        <v>High Usage</v>
      </c>
      <c r="AE757" t="str">
        <f>IF(tbl_Customers[[#This Row],[total_intl_calls]]&lt;=5,"Low Calls", IF(tbl_Customers[[#This Row],[total_intl_calls]]&lt;=10, "Medium Calls", "High Calls"))</f>
        <v>Medium Calls</v>
      </c>
      <c r="AF7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57" s="36" t="str">
        <f>IF(tbl_Customers[[#This Row],[Churn_Risk_Score]]&gt;=10,"High Risk", IF(tbl_Customers[[#This Row],[Churn_Risk_Score]]&gt;=5,"Medium Risk","Low Risk"))</f>
        <v>Low Risk</v>
      </c>
    </row>
    <row r="758" spans="1:33" x14ac:dyDescent="0.35">
      <c r="A758">
        <v>757</v>
      </c>
      <c r="B758" t="s">
        <v>49</v>
      </c>
      <c r="C758">
        <v>61</v>
      </c>
      <c r="D758" t="s">
        <v>21</v>
      </c>
      <c r="E758" t="s">
        <v>22</v>
      </c>
      <c r="F758" t="s">
        <v>22</v>
      </c>
      <c r="G758">
        <v>0</v>
      </c>
      <c r="H758">
        <v>260</v>
      </c>
      <c r="I758">
        <v>123</v>
      </c>
      <c r="J758">
        <v>44.2</v>
      </c>
      <c r="K758">
        <v>210.5</v>
      </c>
      <c r="L758">
        <v>127</v>
      </c>
      <c r="M758">
        <v>17.89</v>
      </c>
      <c r="N758">
        <v>234.7</v>
      </c>
      <c r="O758">
        <v>70</v>
      </c>
      <c r="P758">
        <v>10.56</v>
      </c>
      <c r="Q758">
        <v>9</v>
      </c>
      <c r="R758">
        <v>3</v>
      </c>
      <c r="S758">
        <v>2.4300000000000002</v>
      </c>
      <c r="T758">
        <v>1</v>
      </c>
      <c r="U758" t="s">
        <v>23</v>
      </c>
      <c r="V758">
        <f>IF(tbl_Customers[[#This Row],[churn]] = "yes", 1, 0)</f>
        <v>1</v>
      </c>
      <c r="W758" t="str">
        <f>IF(tbl_Customers[[#This Row],[number_customer_service_calls]] &lt;= 1, "0-1 Calls", IF(tbl_Customers[[#This Row],[number_customer_service_calls]] &lt;= 3, "2-3 Calls", IF(tbl_Customers[[#This Row],[number_customer_service_calls]] &lt;=5, "4-5 Calls", "6+ Calls")))</f>
        <v>0-1 Calls</v>
      </c>
      <c r="X758" t="str">
        <f>IF(tbl_Customers[[#This Row],[account_length]] &lt;= 50, "0-50", IF(tbl_Customers[[#This Row],[account_length]] &lt;=100, "51-100", IF(tbl_Customers[[#This Row],[account_length]] &lt;= 150, "101-150", "151+")))</f>
        <v>51-100</v>
      </c>
      <c r="Y758" t="str">
        <f>IF(tbl_Customers[[#This Row],[total_intl_charge]] &lt;= 3, "Low Charges", "High Charges")</f>
        <v>Low Charges</v>
      </c>
      <c r="Z758" t="str">
        <f>IF(tbl_Customers[[#This Row],[total_eve_calls]]&lt;=80,"Low Calls",
IF(tbl_Customers[[#This Row],[total_eve_calls]]&lt;=120,"Medium Calls","High Calls"))</f>
        <v>High Calls</v>
      </c>
      <c r="AA758" t="str">
        <f>IF(tbl_Customers[[#This Row],[total_eve_charge]]&lt;=15,"Low Charges",
IF(tbl_Customers[[#This Row],[total_eve_charge]]&lt;=20,"Medium Charges","High Charges"))</f>
        <v>Medium Charges</v>
      </c>
      <c r="AB7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58" t="str">
        <f>IF(tbl_Customers[[#This Row],[number_vmail_messages]] = 0, "No Usage", IF(tbl_Customers[[#This Row],[number_vmail_messages]] &lt;= 20, "Low Usage", IF(tbl_Customers[[#This Row],[number_vmail_messages]] &lt;= 40, "Medium Usgae", "High Usage")))</f>
        <v>No Usage</v>
      </c>
      <c r="AD758" t="str">
        <f>IF(tbl_Customers[[#This Row],[total_day_minutes]]&lt;=150,"Low Usage", IF(tbl_Customers[[#This Row],[total_day_minutes]]&lt;=200,"Medium Usage", IF(tbl_Customers[[#This Row],[total_day_minutes]]&lt;=250,"High Usage","Very High Usage")))</f>
        <v>Very High Usage</v>
      </c>
      <c r="AE758" t="str">
        <f>IF(tbl_Customers[[#This Row],[total_intl_calls]]&lt;=5,"Low Calls", IF(tbl_Customers[[#This Row],[total_intl_calls]]&lt;=10, "Medium Calls", "High Calls"))</f>
        <v>Low Calls</v>
      </c>
      <c r="AF7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58" s="36" t="str">
        <f>IF(tbl_Customers[[#This Row],[Churn_Risk_Score]]&gt;=10,"High Risk", IF(tbl_Customers[[#This Row],[Churn_Risk_Score]]&gt;=5,"Medium Risk","Low Risk"))</f>
        <v>Medium Risk</v>
      </c>
    </row>
    <row r="759" spans="1:33" x14ac:dyDescent="0.35">
      <c r="A759">
        <v>758</v>
      </c>
      <c r="B759" t="s">
        <v>31</v>
      </c>
      <c r="C759">
        <v>161</v>
      </c>
      <c r="D759" t="s">
        <v>21</v>
      </c>
      <c r="E759" t="s">
        <v>22</v>
      </c>
      <c r="F759" t="s">
        <v>22</v>
      </c>
      <c r="G759">
        <v>0</v>
      </c>
      <c r="H759">
        <v>191.9</v>
      </c>
      <c r="I759">
        <v>113</v>
      </c>
      <c r="J759">
        <v>32.619999999999997</v>
      </c>
      <c r="K759">
        <v>70.900000000000006</v>
      </c>
      <c r="L759">
        <v>87</v>
      </c>
      <c r="M759">
        <v>6.03</v>
      </c>
      <c r="N759">
        <v>204.8</v>
      </c>
      <c r="O759">
        <v>107</v>
      </c>
      <c r="P759">
        <v>9.2200000000000006</v>
      </c>
      <c r="Q759">
        <v>13.4</v>
      </c>
      <c r="R759">
        <v>4</v>
      </c>
      <c r="S759">
        <v>3.62</v>
      </c>
      <c r="T759">
        <v>4</v>
      </c>
      <c r="U759" t="s">
        <v>23</v>
      </c>
      <c r="V759">
        <f>IF(tbl_Customers[[#This Row],[churn]] = "yes", 1, 0)</f>
        <v>1</v>
      </c>
      <c r="W759" t="str">
        <f>IF(tbl_Customers[[#This Row],[number_customer_service_calls]] &lt;= 1, "0-1 Calls", IF(tbl_Customers[[#This Row],[number_customer_service_calls]] &lt;= 3, "2-3 Calls", IF(tbl_Customers[[#This Row],[number_customer_service_calls]] &lt;=5, "4-5 Calls", "6+ Calls")))</f>
        <v>4-5 Calls</v>
      </c>
      <c r="X759" t="str">
        <f>IF(tbl_Customers[[#This Row],[account_length]] &lt;= 50, "0-50", IF(tbl_Customers[[#This Row],[account_length]] &lt;=100, "51-100", IF(tbl_Customers[[#This Row],[account_length]] &lt;= 150, "101-150", "151+")))</f>
        <v>151+</v>
      </c>
      <c r="Y759" t="str">
        <f>IF(tbl_Customers[[#This Row],[total_intl_charge]] &lt;= 3, "Low Charges", "High Charges")</f>
        <v>High Charges</v>
      </c>
      <c r="Z759" t="str">
        <f>IF(tbl_Customers[[#This Row],[total_eve_calls]]&lt;=80,"Low Calls",
IF(tbl_Customers[[#This Row],[total_eve_calls]]&lt;=120,"Medium Calls","High Calls"))</f>
        <v>Medium Calls</v>
      </c>
      <c r="AA759" t="str">
        <f>IF(tbl_Customers[[#This Row],[total_eve_charge]]&lt;=15,"Low Charges",
IF(tbl_Customers[[#This Row],[total_eve_charge]]&lt;=20,"Medium Charges","High Charges"))</f>
        <v>Low Charges</v>
      </c>
      <c r="AB7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59" t="str">
        <f>IF(tbl_Customers[[#This Row],[number_vmail_messages]] = 0, "No Usage", IF(tbl_Customers[[#This Row],[number_vmail_messages]] &lt;= 20, "Low Usage", IF(tbl_Customers[[#This Row],[number_vmail_messages]] &lt;= 40, "Medium Usgae", "High Usage")))</f>
        <v>No Usage</v>
      </c>
      <c r="AD759" t="str">
        <f>IF(tbl_Customers[[#This Row],[total_day_minutes]]&lt;=150,"Low Usage", IF(tbl_Customers[[#This Row],[total_day_minutes]]&lt;=200,"Medium Usage", IF(tbl_Customers[[#This Row],[total_day_minutes]]&lt;=250,"High Usage","Very High Usage")))</f>
        <v>Medium Usage</v>
      </c>
      <c r="AE759" t="str">
        <f>IF(tbl_Customers[[#This Row],[total_intl_calls]]&lt;=5,"Low Calls", IF(tbl_Customers[[#This Row],[total_intl_calls]]&lt;=10, "Medium Calls", "High Calls"))</f>
        <v>Low Calls</v>
      </c>
      <c r="AF7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59" s="36" t="str">
        <f>IF(tbl_Customers[[#This Row],[Churn_Risk_Score]]&gt;=10,"High Risk", IF(tbl_Customers[[#This Row],[Churn_Risk_Score]]&gt;=5,"Medium Risk","Low Risk"))</f>
        <v>Medium Risk</v>
      </c>
    </row>
    <row r="760" spans="1:33" x14ac:dyDescent="0.35">
      <c r="A760">
        <v>759</v>
      </c>
      <c r="B760" t="s">
        <v>55</v>
      </c>
      <c r="C760">
        <v>118</v>
      </c>
      <c r="D760" t="s">
        <v>21</v>
      </c>
      <c r="E760" t="s">
        <v>22</v>
      </c>
      <c r="F760" t="s">
        <v>23</v>
      </c>
      <c r="G760">
        <v>24</v>
      </c>
      <c r="H760">
        <v>118.1</v>
      </c>
      <c r="I760">
        <v>83</v>
      </c>
      <c r="J760">
        <v>20.079999999999998</v>
      </c>
      <c r="K760">
        <v>109.6</v>
      </c>
      <c r="L760">
        <v>72</v>
      </c>
      <c r="M760">
        <v>9.32</v>
      </c>
      <c r="N760">
        <v>245.5</v>
      </c>
      <c r="O760">
        <v>73</v>
      </c>
      <c r="P760">
        <v>11.05</v>
      </c>
      <c r="Q760">
        <v>16.899999999999999</v>
      </c>
      <c r="R760">
        <v>2</v>
      </c>
      <c r="S760">
        <v>4.5599999999999996</v>
      </c>
      <c r="T760">
        <v>1</v>
      </c>
      <c r="U760" t="s">
        <v>22</v>
      </c>
      <c r="V760">
        <f>IF(tbl_Customers[[#This Row],[churn]] = "yes", 1, 0)</f>
        <v>0</v>
      </c>
      <c r="W760" t="str">
        <f>IF(tbl_Customers[[#This Row],[number_customer_service_calls]] &lt;= 1, "0-1 Calls", IF(tbl_Customers[[#This Row],[number_customer_service_calls]] &lt;= 3, "2-3 Calls", IF(tbl_Customers[[#This Row],[number_customer_service_calls]] &lt;=5, "4-5 Calls", "6+ Calls")))</f>
        <v>0-1 Calls</v>
      </c>
      <c r="X760" t="str">
        <f>IF(tbl_Customers[[#This Row],[account_length]] &lt;= 50, "0-50", IF(tbl_Customers[[#This Row],[account_length]] &lt;=100, "51-100", IF(tbl_Customers[[#This Row],[account_length]] &lt;= 150, "101-150", "151+")))</f>
        <v>101-150</v>
      </c>
      <c r="Y760" t="str">
        <f>IF(tbl_Customers[[#This Row],[total_intl_charge]] &lt;= 3, "Low Charges", "High Charges")</f>
        <v>High Charges</v>
      </c>
      <c r="Z760" t="str">
        <f>IF(tbl_Customers[[#This Row],[total_eve_calls]]&lt;=80,"Low Calls",
IF(tbl_Customers[[#This Row],[total_eve_calls]]&lt;=120,"Medium Calls","High Calls"))</f>
        <v>Low Calls</v>
      </c>
      <c r="AA760" t="str">
        <f>IF(tbl_Customers[[#This Row],[total_eve_charge]]&lt;=15,"Low Charges",
IF(tbl_Customers[[#This Row],[total_eve_charge]]&lt;=20,"Medium Charges","High Charges"))</f>
        <v>Low Charges</v>
      </c>
      <c r="AB7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60" t="str">
        <f>IF(tbl_Customers[[#This Row],[number_vmail_messages]] = 0, "No Usage", IF(tbl_Customers[[#This Row],[number_vmail_messages]] &lt;= 20, "Low Usage", IF(tbl_Customers[[#This Row],[number_vmail_messages]] &lt;= 40, "Medium Usgae", "High Usage")))</f>
        <v>Medium Usgae</v>
      </c>
      <c r="AD760" t="str">
        <f>IF(tbl_Customers[[#This Row],[total_day_minutes]]&lt;=150,"Low Usage", IF(tbl_Customers[[#This Row],[total_day_minutes]]&lt;=200,"Medium Usage", IF(tbl_Customers[[#This Row],[total_day_minutes]]&lt;=250,"High Usage","Very High Usage")))</f>
        <v>Low Usage</v>
      </c>
      <c r="AE760" t="str">
        <f>IF(tbl_Customers[[#This Row],[total_intl_calls]]&lt;=5,"Low Calls", IF(tbl_Customers[[#This Row],[total_intl_calls]]&lt;=10, "Medium Calls", "High Calls"))</f>
        <v>Low Calls</v>
      </c>
      <c r="AF7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60" s="36" t="str">
        <f>IF(tbl_Customers[[#This Row],[Churn_Risk_Score]]&gt;=10,"High Risk", IF(tbl_Customers[[#This Row],[Churn_Risk_Score]]&gt;=5,"Medium Risk","Low Risk"))</f>
        <v>Low Risk</v>
      </c>
    </row>
    <row r="761" spans="1:33" x14ac:dyDescent="0.35">
      <c r="A761">
        <v>760</v>
      </c>
      <c r="B761" t="s">
        <v>41</v>
      </c>
      <c r="C761">
        <v>23</v>
      </c>
      <c r="D761" t="s">
        <v>25</v>
      </c>
      <c r="E761" t="s">
        <v>22</v>
      </c>
      <c r="F761" t="s">
        <v>22</v>
      </c>
      <c r="G761">
        <v>0</v>
      </c>
      <c r="H761">
        <v>190.2</v>
      </c>
      <c r="I761">
        <v>89</v>
      </c>
      <c r="J761">
        <v>32.33</v>
      </c>
      <c r="K761">
        <v>166.4</v>
      </c>
      <c r="L761">
        <v>108</v>
      </c>
      <c r="M761">
        <v>14.14</v>
      </c>
      <c r="N761">
        <v>219.8</v>
      </c>
      <c r="O761">
        <v>73</v>
      </c>
      <c r="P761">
        <v>9.89</v>
      </c>
      <c r="Q761">
        <v>15</v>
      </c>
      <c r="R761">
        <v>4</v>
      </c>
      <c r="S761">
        <v>4.05</v>
      </c>
      <c r="T761">
        <v>6</v>
      </c>
      <c r="U761" t="s">
        <v>22</v>
      </c>
      <c r="V761">
        <f>IF(tbl_Customers[[#This Row],[churn]] = "yes", 1, 0)</f>
        <v>0</v>
      </c>
      <c r="W761" t="str">
        <f>IF(tbl_Customers[[#This Row],[number_customer_service_calls]] &lt;= 1, "0-1 Calls", IF(tbl_Customers[[#This Row],[number_customer_service_calls]] &lt;= 3, "2-3 Calls", IF(tbl_Customers[[#This Row],[number_customer_service_calls]] &lt;=5, "4-5 Calls", "6+ Calls")))</f>
        <v>6+ Calls</v>
      </c>
      <c r="X761" t="str">
        <f>IF(tbl_Customers[[#This Row],[account_length]] &lt;= 50, "0-50", IF(tbl_Customers[[#This Row],[account_length]] &lt;=100, "51-100", IF(tbl_Customers[[#This Row],[account_length]] &lt;= 150, "101-150", "151+")))</f>
        <v>0-50</v>
      </c>
      <c r="Y761" t="str">
        <f>IF(tbl_Customers[[#This Row],[total_intl_charge]] &lt;= 3, "Low Charges", "High Charges")</f>
        <v>High Charges</v>
      </c>
      <c r="Z761" t="str">
        <f>IF(tbl_Customers[[#This Row],[total_eve_calls]]&lt;=80,"Low Calls",
IF(tbl_Customers[[#This Row],[total_eve_calls]]&lt;=120,"Medium Calls","High Calls"))</f>
        <v>Medium Calls</v>
      </c>
      <c r="AA761" t="str">
        <f>IF(tbl_Customers[[#This Row],[total_eve_charge]]&lt;=15,"Low Charges",
IF(tbl_Customers[[#This Row],[total_eve_charge]]&lt;=20,"Medium Charges","High Charges"))</f>
        <v>Low Charges</v>
      </c>
      <c r="AB7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61" t="str">
        <f>IF(tbl_Customers[[#This Row],[number_vmail_messages]] = 0, "No Usage", IF(tbl_Customers[[#This Row],[number_vmail_messages]] &lt;= 20, "Low Usage", IF(tbl_Customers[[#This Row],[number_vmail_messages]] &lt;= 40, "Medium Usgae", "High Usage")))</f>
        <v>No Usage</v>
      </c>
      <c r="AD761" t="str">
        <f>IF(tbl_Customers[[#This Row],[total_day_minutes]]&lt;=150,"Low Usage", IF(tbl_Customers[[#This Row],[total_day_minutes]]&lt;=200,"Medium Usage", IF(tbl_Customers[[#This Row],[total_day_minutes]]&lt;=250,"High Usage","Very High Usage")))</f>
        <v>Medium Usage</v>
      </c>
      <c r="AE761" t="str">
        <f>IF(tbl_Customers[[#This Row],[total_intl_calls]]&lt;=5,"Low Calls", IF(tbl_Customers[[#This Row],[total_intl_calls]]&lt;=10, "Medium Calls", "High Calls"))</f>
        <v>Low Calls</v>
      </c>
      <c r="AF7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61" s="36" t="str">
        <f>IF(tbl_Customers[[#This Row],[Churn_Risk_Score]]&gt;=10,"High Risk", IF(tbl_Customers[[#This Row],[Churn_Risk_Score]]&gt;=5,"Medium Risk","Low Risk"))</f>
        <v>Medium Risk</v>
      </c>
    </row>
    <row r="762" spans="1:33" x14ac:dyDescent="0.35">
      <c r="A762">
        <v>761</v>
      </c>
      <c r="B762" t="s">
        <v>58</v>
      </c>
      <c r="C762">
        <v>127</v>
      </c>
      <c r="D762" t="s">
        <v>21</v>
      </c>
      <c r="E762" t="s">
        <v>22</v>
      </c>
      <c r="F762" t="s">
        <v>23</v>
      </c>
      <c r="G762">
        <v>25</v>
      </c>
      <c r="H762">
        <v>82.2</v>
      </c>
      <c r="I762">
        <v>95</v>
      </c>
      <c r="J762">
        <v>13.97</v>
      </c>
      <c r="K762">
        <v>163.30000000000001</v>
      </c>
      <c r="L762">
        <v>109</v>
      </c>
      <c r="M762">
        <v>13.88</v>
      </c>
      <c r="N762">
        <v>264.89999999999998</v>
      </c>
      <c r="O762">
        <v>104</v>
      </c>
      <c r="P762">
        <v>11.92</v>
      </c>
      <c r="Q762">
        <v>5.0999999999999996</v>
      </c>
      <c r="R762">
        <v>6</v>
      </c>
      <c r="S762">
        <v>1.38</v>
      </c>
      <c r="T762">
        <v>0</v>
      </c>
      <c r="U762" t="s">
        <v>22</v>
      </c>
      <c r="V762">
        <f>IF(tbl_Customers[[#This Row],[churn]] = "yes", 1, 0)</f>
        <v>0</v>
      </c>
      <c r="W762" t="str">
        <f>IF(tbl_Customers[[#This Row],[number_customer_service_calls]] &lt;= 1, "0-1 Calls", IF(tbl_Customers[[#This Row],[number_customer_service_calls]] &lt;= 3, "2-3 Calls", IF(tbl_Customers[[#This Row],[number_customer_service_calls]] &lt;=5, "4-5 Calls", "6+ Calls")))</f>
        <v>0-1 Calls</v>
      </c>
      <c r="X762" t="str">
        <f>IF(tbl_Customers[[#This Row],[account_length]] &lt;= 50, "0-50", IF(tbl_Customers[[#This Row],[account_length]] &lt;=100, "51-100", IF(tbl_Customers[[#This Row],[account_length]] &lt;= 150, "101-150", "151+")))</f>
        <v>101-150</v>
      </c>
      <c r="Y762" t="str">
        <f>IF(tbl_Customers[[#This Row],[total_intl_charge]] &lt;= 3, "Low Charges", "High Charges")</f>
        <v>Low Charges</v>
      </c>
      <c r="Z762" t="str">
        <f>IF(tbl_Customers[[#This Row],[total_eve_calls]]&lt;=80,"Low Calls",
IF(tbl_Customers[[#This Row],[total_eve_calls]]&lt;=120,"Medium Calls","High Calls"))</f>
        <v>Medium Calls</v>
      </c>
      <c r="AA762" t="str">
        <f>IF(tbl_Customers[[#This Row],[total_eve_charge]]&lt;=15,"Low Charges",
IF(tbl_Customers[[#This Row],[total_eve_charge]]&lt;=20,"Medium Charges","High Charges"))</f>
        <v>Low Charges</v>
      </c>
      <c r="AB7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62" t="str">
        <f>IF(tbl_Customers[[#This Row],[number_vmail_messages]] = 0, "No Usage", IF(tbl_Customers[[#This Row],[number_vmail_messages]] &lt;= 20, "Low Usage", IF(tbl_Customers[[#This Row],[number_vmail_messages]] &lt;= 40, "Medium Usgae", "High Usage")))</f>
        <v>Medium Usgae</v>
      </c>
      <c r="AD762" t="str">
        <f>IF(tbl_Customers[[#This Row],[total_day_minutes]]&lt;=150,"Low Usage", IF(tbl_Customers[[#This Row],[total_day_minutes]]&lt;=200,"Medium Usage", IF(tbl_Customers[[#This Row],[total_day_minutes]]&lt;=250,"High Usage","Very High Usage")))</f>
        <v>Low Usage</v>
      </c>
      <c r="AE762" t="str">
        <f>IF(tbl_Customers[[#This Row],[total_intl_calls]]&lt;=5,"Low Calls", IF(tbl_Customers[[#This Row],[total_intl_calls]]&lt;=10, "Medium Calls", "High Calls"))</f>
        <v>Medium Calls</v>
      </c>
      <c r="AF7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62" s="36" t="str">
        <f>IF(tbl_Customers[[#This Row],[Churn_Risk_Score]]&gt;=10,"High Risk", IF(tbl_Customers[[#This Row],[Churn_Risk_Score]]&gt;=5,"Medium Risk","Low Risk"))</f>
        <v>Low Risk</v>
      </c>
    </row>
    <row r="763" spans="1:33" x14ac:dyDescent="0.35">
      <c r="A763">
        <v>762</v>
      </c>
      <c r="B763" t="s">
        <v>24</v>
      </c>
      <c r="C763">
        <v>42</v>
      </c>
      <c r="D763" t="s">
        <v>21</v>
      </c>
      <c r="E763" t="s">
        <v>22</v>
      </c>
      <c r="F763" t="s">
        <v>23</v>
      </c>
      <c r="G763">
        <v>32</v>
      </c>
      <c r="H763">
        <v>163.80000000000001</v>
      </c>
      <c r="I763">
        <v>80</v>
      </c>
      <c r="J763">
        <v>27.85</v>
      </c>
      <c r="K763">
        <v>177.8</v>
      </c>
      <c r="L763">
        <v>123</v>
      </c>
      <c r="M763">
        <v>15.11</v>
      </c>
      <c r="N763">
        <v>190.4</v>
      </c>
      <c r="O763">
        <v>106</v>
      </c>
      <c r="P763">
        <v>8.57</v>
      </c>
      <c r="Q763">
        <v>8.1</v>
      </c>
      <c r="R763">
        <v>5</v>
      </c>
      <c r="S763">
        <v>2.19</v>
      </c>
      <c r="T763">
        <v>0</v>
      </c>
      <c r="U763" t="s">
        <v>22</v>
      </c>
      <c r="V763">
        <f>IF(tbl_Customers[[#This Row],[churn]] = "yes", 1, 0)</f>
        <v>0</v>
      </c>
      <c r="W763" t="str">
        <f>IF(tbl_Customers[[#This Row],[number_customer_service_calls]] &lt;= 1, "0-1 Calls", IF(tbl_Customers[[#This Row],[number_customer_service_calls]] &lt;= 3, "2-3 Calls", IF(tbl_Customers[[#This Row],[number_customer_service_calls]] &lt;=5, "4-5 Calls", "6+ Calls")))</f>
        <v>0-1 Calls</v>
      </c>
      <c r="X763" t="str">
        <f>IF(tbl_Customers[[#This Row],[account_length]] &lt;= 50, "0-50", IF(tbl_Customers[[#This Row],[account_length]] &lt;=100, "51-100", IF(tbl_Customers[[#This Row],[account_length]] &lt;= 150, "101-150", "151+")))</f>
        <v>0-50</v>
      </c>
      <c r="Y763" t="str">
        <f>IF(tbl_Customers[[#This Row],[total_intl_charge]] &lt;= 3, "Low Charges", "High Charges")</f>
        <v>Low Charges</v>
      </c>
      <c r="Z763" t="str">
        <f>IF(tbl_Customers[[#This Row],[total_eve_calls]]&lt;=80,"Low Calls",
IF(tbl_Customers[[#This Row],[total_eve_calls]]&lt;=120,"Medium Calls","High Calls"))</f>
        <v>High Calls</v>
      </c>
      <c r="AA763" t="str">
        <f>IF(tbl_Customers[[#This Row],[total_eve_charge]]&lt;=15,"Low Charges",
IF(tbl_Customers[[#This Row],[total_eve_charge]]&lt;=20,"Medium Charges","High Charges"))</f>
        <v>Medium Charges</v>
      </c>
      <c r="AB7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63" t="str">
        <f>IF(tbl_Customers[[#This Row],[number_vmail_messages]] = 0, "No Usage", IF(tbl_Customers[[#This Row],[number_vmail_messages]] &lt;= 20, "Low Usage", IF(tbl_Customers[[#This Row],[number_vmail_messages]] &lt;= 40, "Medium Usgae", "High Usage")))</f>
        <v>Medium Usgae</v>
      </c>
      <c r="AD763" t="str">
        <f>IF(tbl_Customers[[#This Row],[total_day_minutes]]&lt;=150,"Low Usage", IF(tbl_Customers[[#This Row],[total_day_minutes]]&lt;=200,"Medium Usage", IF(tbl_Customers[[#This Row],[total_day_minutes]]&lt;=250,"High Usage","Very High Usage")))</f>
        <v>Medium Usage</v>
      </c>
      <c r="AE763" t="str">
        <f>IF(tbl_Customers[[#This Row],[total_intl_calls]]&lt;=5,"Low Calls", IF(tbl_Customers[[#This Row],[total_intl_calls]]&lt;=10, "Medium Calls", "High Calls"))</f>
        <v>Low Calls</v>
      </c>
      <c r="AF7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63" s="36" t="str">
        <f>IF(tbl_Customers[[#This Row],[Churn_Risk_Score]]&gt;=10,"High Risk", IF(tbl_Customers[[#This Row],[Churn_Risk_Score]]&gt;=5,"Medium Risk","Low Risk"))</f>
        <v>Low Risk</v>
      </c>
    </row>
    <row r="764" spans="1:33" x14ac:dyDescent="0.35">
      <c r="A764">
        <v>763</v>
      </c>
      <c r="B764" t="s">
        <v>34</v>
      </c>
      <c r="C764">
        <v>45</v>
      </c>
      <c r="D764" t="s">
        <v>28</v>
      </c>
      <c r="E764" t="s">
        <v>22</v>
      </c>
      <c r="F764" t="s">
        <v>22</v>
      </c>
      <c r="G764">
        <v>0</v>
      </c>
      <c r="H764">
        <v>159.80000000000001</v>
      </c>
      <c r="I764">
        <v>91</v>
      </c>
      <c r="J764">
        <v>27.17</v>
      </c>
      <c r="K764">
        <v>120.4</v>
      </c>
      <c r="L764">
        <v>86</v>
      </c>
      <c r="M764">
        <v>10.23</v>
      </c>
      <c r="N764">
        <v>163</v>
      </c>
      <c r="O764">
        <v>93</v>
      </c>
      <c r="P764">
        <v>7.34</v>
      </c>
      <c r="Q764">
        <v>10.6</v>
      </c>
      <c r="R764">
        <v>3</v>
      </c>
      <c r="S764">
        <v>2.86</v>
      </c>
      <c r="T764">
        <v>2</v>
      </c>
      <c r="U764" t="s">
        <v>22</v>
      </c>
      <c r="V764">
        <f>IF(tbl_Customers[[#This Row],[churn]] = "yes", 1, 0)</f>
        <v>0</v>
      </c>
      <c r="W764" t="str">
        <f>IF(tbl_Customers[[#This Row],[number_customer_service_calls]] &lt;= 1, "0-1 Calls", IF(tbl_Customers[[#This Row],[number_customer_service_calls]] &lt;= 3, "2-3 Calls", IF(tbl_Customers[[#This Row],[number_customer_service_calls]] &lt;=5, "4-5 Calls", "6+ Calls")))</f>
        <v>2-3 Calls</v>
      </c>
      <c r="X764" t="str">
        <f>IF(tbl_Customers[[#This Row],[account_length]] &lt;= 50, "0-50", IF(tbl_Customers[[#This Row],[account_length]] &lt;=100, "51-100", IF(tbl_Customers[[#This Row],[account_length]] &lt;= 150, "101-150", "151+")))</f>
        <v>0-50</v>
      </c>
      <c r="Y764" t="str">
        <f>IF(tbl_Customers[[#This Row],[total_intl_charge]] &lt;= 3, "Low Charges", "High Charges")</f>
        <v>Low Charges</v>
      </c>
      <c r="Z764" t="str">
        <f>IF(tbl_Customers[[#This Row],[total_eve_calls]]&lt;=80,"Low Calls",
IF(tbl_Customers[[#This Row],[total_eve_calls]]&lt;=120,"Medium Calls","High Calls"))</f>
        <v>Medium Calls</v>
      </c>
      <c r="AA764" t="str">
        <f>IF(tbl_Customers[[#This Row],[total_eve_charge]]&lt;=15,"Low Charges",
IF(tbl_Customers[[#This Row],[total_eve_charge]]&lt;=20,"Medium Charges","High Charges"))</f>
        <v>Low Charges</v>
      </c>
      <c r="AB7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64" t="str">
        <f>IF(tbl_Customers[[#This Row],[number_vmail_messages]] = 0, "No Usage", IF(tbl_Customers[[#This Row],[number_vmail_messages]] &lt;= 20, "Low Usage", IF(tbl_Customers[[#This Row],[number_vmail_messages]] &lt;= 40, "Medium Usgae", "High Usage")))</f>
        <v>No Usage</v>
      </c>
      <c r="AD764" t="str">
        <f>IF(tbl_Customers[[#This Row],[total_day_minutes]]&lt;=150,"Low Usage", IF(tbl_Customers[[#This Row],[total_day_minutes]]&lt;=200,"Medium Usage", IF(tbl_Customers[[#This Row],[total_day_minutes]]&lt;=250,"High Usage","Very High Usage")))</f>
        <v>Medium Usage</v>
      </c>
      <c r="AE764" t="str">
        <f>IF(tbl_Customers[[#This Row],[total_intl_calls]]&lt;=5,"Low Calls", IF(tbl_Customers[[#This Row],[total_intl_calls]]&lt;=10, "Medium Calls", "High Calls"))</f>
        <v>Low Calls</v>
      </c>
      <c r="AF7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64" s="36" t="str">
        <f>IF(tbl_Customers[[#This Row],[Churn_Risk_Score]]&gt;=10,"High Risk", IF(tbl_Customers[[#This Row],[Churn_Risk_Score]]&gt;=5,"Medium Risk","Low Risk"))</f>
        <v>Low Risk</v>
      </c>
    </row>
    <row r="765" spans="1:33" x14ac:dyDescent="0.35">
      <c r="A765">
        <v>764</v>
      </c>
      <c r="B765" t="s">
        <v>48</v>
      </c>
      <c r="C765">
        <v>50</v>
      </c>
      <c r="D765" t="s">
        <v>25</v>
      </c>
      <c r="E765" t="s">
        <v>22</v>
      </c>
      <c r="F765" t="s">
        <v>23</v>
      </c>
      <c r="G765">
        <v>24</v>
      </c>
      <c r="H765">
        <v>214.3</v>
      </c>
      <c r="I765">
        <v>129</v>
      </c>
      <c r="J765">
        <v>36.43</v>
      </c>
      <c r="K765">
        <v>289.8</v>
      </c>
      <c r="L765">
        <v>55</v>
      </c>
      <c r="M765">
        <v>24.63</v>
      </c>
      <c r="N765">
        <v>312.5</v>
      </c>
      <c r="O765">
        <v>130</v>
      </c>
      <c r="P765">
        <v>14.06</v>
      </c>
      <c r="Q765">
        <v>10.6</v>
      </c>
      <c r="R765">
        <v>4</v>
      </c>
      <c r="S765">
        <v>2.86</v>
      </c>
      <c r="T765">
        <v>1</v>
      </c>
      <c r="U765" t="s">
        <v>22</v>
      </c>
      <c r="V765">
        <f>IF(tbl_Customers[[#This Row],[churn]] = "yes", 1, 0)</f>
        <v>0</v>
      </c>
      <c r="W765" t="str">
        <f>IF(tbl_Customers[[#This Row],[number_customer_service_calls]] &lt;= 1, "0-1 Calls", IF(tbl_Customers[[#This Row],[number_customer_service_calls]] &lt;= 3, "2-3 Calls", IF(tbl_Customers[[#This Row],[number_customer_service_calls]] &lt;=5, "4-5 Calls", "6+ Calls")))</f>
        <v>0-1 Calls</v>
      </c>
      <c r="X765" t="str">
        <f>IF(tbl_Customers[[#This Row],[account_length]] &lt;= 50, "0-50", IF(tbl_Customers[[#This Row],[account_length]] &lt;=100, "51-100", IF(tbl_Customers[[#This Row],[account_length]] &lt;= 150, "101-150", "151+")))</f>
        <v>0-50</v>
      </c>
      <c r="Y765" t="str">
        <f>IF(tbl_Customers[[#This Row],[total_intl_charge]] &lt;= 3, "Low Charges", "High Charges")</f>
        <v>Low Charges</v>
      </c>
      <c r="Z765" t="str">
        <f>IF(tbl_Customers[[#This Row],[total_eve_calls]]&lt;=80,"Low Calls",
IF(tbl_Customers[[#This Row],[total_eve_calls]]&lt;=120,"Medium Calls","High Calls"))</f>
        <v>Low Calls</v>
      </c>
      <c r="AA765" t="str">
        <f>IF(tbl_Customers[[#This Row],[total_eve_charge]]&lt;=15,"Low Charges",
IF(tbl_Customers[[#This Row],[total_eve_charge]]&lt;=20,"Medium Charges","High Charges"))</f>
        <v>High Charges</v>
      </c>
      <c r="AB7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65" t="str">
        <f>IF(tbl_Customers[[#This Row],[number_vmail_messages]] = 0, "No Usage", IF(tbl_Customers[[#This Row],[number_vmail_messages]] &lt;= 20, "Low Usage", IF(tbl_Customers[[#This Row],[number_vmail_messages]] &lt;= 40, "Medium Usgae", "High Usage")))</f>
        <v>Medium Usgae</v>
      </c>
      <c r="AD765" t="str">
        <f>IF(tbl_Customers[[#This Row],[total_day_minutes]]&lt;=150,"Low Usage", IF(tbl_Customers[[#This Row],[total_day_minutes]]&lt;=200,"Medium Usage", IF(tbl_Customers[[#This Row],[total_day_minutes]]&lt;=250,"High Usage","Very High Usage")))</f>
        <v>High Usage</v>
      </c>
      <c r="AE765" t="str">
        <f>IF(tbl_Customers[[#This Row],[total_intl_calls]]&lt;=5,"Low Calls", IF(tbl_Customers[[#This Row],[total_intl_calls]]&lt;=10, "Medium Calls", "High Calls"))</f>
        <v>Low Calls</v>
      </c>
      <c r="AF7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65" s="36" t="str">
        <f>IF(tbl_Customers[[#This Row],[Churn_Risk_Score]]&gt;=10,"High Risk", IF(tbl_Customers[[#This Row],[Churn_Risk_Score]]&gt;=5,"Medium Risk","Low Risk"))</f>
        <v>Low Risk</v>
      </c>
    </row>
    <row r="766" spans="1:33" x14ac:dyDescent="0.35">
      <c r="A766">
        <v>765</v>
      </c>
      <c r="B766" t="s">
        <v>29</v>
      </c>
      <c r="C766">
        <v>179</v>
      </c>
      <c r="D766" t="s">
        <v>28</v>
      </c>
      <c r="E766" t="s">
        <v>22</v>
      </c>
      <c r="F766" t="s">
        <v>22</v>
      </c>
      <c r="G766">
        <v>0</v>
      </c>
      <c r="H766">
        <v>287.3</v>
      </c>
      <c r="I766">
        <v>123</v>
      </c>
      <c r="J766">
        <v>48.84</v>
      </c>
      <c r="K766">
        <v>288</v>
      </c>
      <c r="L766">
        <v>114</v>
      </c>
      <c r="M766">
        <v>24.48</v>
      </c>
      <c r="N766">
        <v>266</v>
      </c>
      <c r="O766">
        <v>112</v>
      </c>
      <c r="P766">
        <v>11.97</v>
      </c>
      <c r="Q766">
        <v>10.5</v>
      </c>
      <c r="R766">
        <v>4</v>
      </c>
      <c r="S766">
        <v>2.84</v>
      </c>
      <c r="T766">
        <v>0</v>
      </c>
      <c r="U766" t="s">
        <v>23</v>
      </c>
      <c r="V766">
        <f>IF(tbl_Customers[[#This Row],[churn]] = "yes", 1, 0)</f>
        <v>1</v>
      </c>
      <c r="W766" t="str">
        <f>IF(tbl_Customers[[#This Row],[number_customer_service_calls]] &lt;= 1, "0-1 Calls", IF(tbl_Customers[[#This Row],[number_customer_service_calls]] &lt;= 3, "2-3 Calls", IF(tbl_Customers[[#This Row],[number_customer_service_calls]] &lt;=5, "4-5 Calls", "6+ Calls")))</f>
        <v>0-1 Calls</v>
      </c>
      <c r="X766" t="str">
        <f>IF(tbl_Customers[[#This Row],[account_length]] &lt;= 50, "0-50", IF(tbl_Customers[[#This Row],[account_length]] &lt;=100, "51-100", IF(tbl_Customers[[#This Row],[account_length]] &lt;= 150, "101-150", "151+")))</f>
        <v>151+</v>
      </c>
      <c r="Y766" t="str">
        <f>IF(tbl_Customers[[#This Row],[total_intl_charge]] &lt;= 3, "Low Charges", "High Charges")</f>
        <v>Low Charges</v>
      </c>
      <c r="Z766" t="str">
        <f>IF(tbl_Customers[[#This Row],[total_eve_calls]]&lt;=80,"Low Calls",
IF(tbl_Customers[[#This Row],[total_eve_calls]]&lt;=120,"Medium Calls","High Calls"))</f>
        <v>Medium Calls</v>
      </c>
      <c r="AA766" t="str">
        <f>IF(tbl_Customers[[#This Row],[total_eve_charge]]&lt;=15,"Low Charges",
IF(tbl_Customers[[#This Row],[total_eve_charge]]&lt;=20,"Medium Charges","High Charges"))</f>
        <v>High Charges</v>
      </c>
      <c r="AB7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66" t="str">
        <f>IF(tbl_Customers[[#This Row],[number_vmail_messages]] = 0, "No Usage", IF(tbl_Customers[[#This Row],[number_vmail_messages]] &lt;= 20, "Low Usage", IF(tbl_Customers[[#This Row],[number_vmail_messages]] &lt;= 40, "Medium Usgae", "High Usage")))</f>
        <v>No Usage</v>
      </c>
      <c r="AD766" t="str">
        <f>IF(tbl_Customers[[#This Row],[total_day_minutes]]&lt;=150,"Low Usage", IF(tbl_Customers[[#This Row],[total_day_minutes]]&lt;=200,"Medium Usage", IF(tbl_Customers[[#This Row],[total_day_minutes]]&lt;=250,"High Usage","Very High Usage")))</f>
        <v>Very High Usage</v>
      </c>
      <c r="AE766" t="str">
        <f>IF(tbl_Customers[[#This Row],[total_intl_calls]]&lt;=5,"Low Calls", IF(tbl_Customers[[#This Row],[total_intl_calls]]&lt;=10, "Medium Calls", "High Calls"))</f>
        <v>Low Calls</v>
      </c>
      <c r="AF7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766" s="36" t="str">
        <f>IF(tbl_Customers[[#This Row],[Churn_Risk_Score]]&gt;=10,"High Risk", IF(tbl_Customers[[#This Row],[Churn_Risk_Score]]&gt;=5,"Medium Risk","Low Risk"))</f>
        <v>Medium Risk</v>
      </c>
    </row>
    <row r="767" spans="1:33" x14ac:dyDescent="0.35">
      <c r="A767">
        <v>766</v>
      </c>
      <c r="B767" t="s">
        <v>29</v>
      </c>
      <c r="C767">
        <v>152</v>
      </c>
      <c r="D767" t="s">
        <v>25</v>
      </c>
      <c r="E767" t="s">
        <v>22</v>
      </c>
      <c r="F767" t="s">
        <v>22</v>
      </c>
      <c r="G767">
        <v>0</v>
      </c>
      <c r="H767">
        <v>101.2</v>
      </c>
      <c r="I767">
        <v>122</v>
      </c>
      <c r="J767">
        <v>17.2</v>
      </c>
      <c r="K767">
        <v>141.6</v>
      </c>
      <c r="L767">
        <v>87</v>
      </c>
      <c r="M767">
        <v>12.04</v>
      </c>
      <c r="N767">
        <v>198.5</v>
      </c>
      <c r="O767">
        <v>124</v>
      </c>
      <c r="P767">
        <v>8.93</v>
      </c>
      <c r="Q767">
        <v>7.5</v>
      </c>
      <c r="R767">
        <v>3</v>
      </c>
      <c r="S767">
        <v>2.0299999999999998</v>
      </c>
      <c r="T767">
        <v>2</v>
      </c>
      <c r="U767" t="s">
        <v>22</v>
      </c>
      <c r="V767">
        <f>IF(tbl_Customers[[#This Row],[churn]] = "yes", 1, 0)</f>
        <v>0</v>
      </c>
      <c r="W767" t="str">
        <f>IF(tbl_Customers[[#This Row],[number_customer_service_calls]] &lt;= 1, "0-1 Calls", IF(tbl_Customers[[#This Row],[number_customer_service_calls]] &lt;= 3, "2-3 Calls", IF(tbl_Customers[[#This Row],[number_customer_service_calls]] &lt;=5, "4-5 Calls", "6+ Calls")))</f>
        <v>2-3 Calls</v>
      </c>
      <c r="X767" t="str">
        <f>IF(tbl_Customers[[#This Row],[account_length]] &lt;= 50, "0-50", IF(tbl_Customers[[#This Row],[account_length]] &lt;=100, "51-100", IF(tbl_Customers[[#This Row],[account_length]] &lt;= 150, "101-150", "151+")))</f>
        <v>151+</v>
      </c>
      <c r="Y767" t="str">
        <f>IF(tbl_Customers[[#This Row],[total_intl_charge]] &lt;= 3, "Low Charges", "High Charges")</f>
        <v>Low Charges</v>
      </c>
      <c r="Z767" t="str">
        <f>IF(tbl_Customers[[#This Row],[total_eve_calls]]&lt;=80,"Low Calls",
IF(tbl_Customers[[#This Row],[total_eve_calls]]&lt;=120,"Medium Calls","High Calls"))</f>
        <v>Medium Calls</v>
      </c>
      <c r="AA767" t="str">
        <f>IF(tbl_Customers[[#This Row],[total_eve_charge]]&lt;=15,"Low Charges",
IF(tbl_Customers[[#This Row],[total_eve_charge]]&lt;=20,"Medium Charges","High Charges"))</f>
        <v>Low Charges</v>
      </c>
      <c r="AB7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67" t="str">
        <f>IF(tbl_Customers[[#This Row],[number_vmail_messages]] = 0, "No Usage", IF(tbl_Customers[[#This Row],[number_vmail_messages]] &lt;= 20, "Low Usage", IF(tbl_Customers[[#This Row],[number_vmail_messages]] &lt;= 40, "Medium Usgae", "High Usage")))</f>
        <v>No Usage</v>
      </c>
      <c r="AD767" t="str">
        <f>IF(tbl_Customers[[#This Row],[total_day_minutes]]&lt;=150,"Low Usage", IF(tbl_Customers[[#This Row],[total_day_minutes]]&lt;=200,"Medium Usage", IF(tbl_Customers[[#This Row],[total_day_minutes]]&lt;=250,"High Usage","Very High Usage")))</f>
        <v>Low Usage</v>
      </c>
      <c r="AE767" t="str">
        <f>IF(tbl_Customers[[#This Row],[total_intl_calls]]&lt;=5,"Low Calls", IF(tbl_Customers[[#This Row],[total_intl_calls]]&lt;=10, "Medium Calls", "High Calls"))</f>
        <v>Low Calls</v>
      </c>
      <c r="AF7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67" s="36" t="str">
        <f>IF(tbl_Customers[[#This Row],[Churn_Risk_Score]]&gt;=10,"High Risk", IF(tbl_Customers[[#This Row],[Churn_Risk_Score]]&gt;=5,"Medium Risk","Low Risk"))</f>
        <v>Low Risk</v>
      </c>
    </row>
    <row r="768" spans="1:33" x14ac:dyDescent="0.35">
      <c r="A768">
        <v>767</v>
      </c>
      <c r="B768" t="s">
        <v>45</v>
      </c>
      <c r="C768">
        <v>72</v>
      </c>
      <c r="D768" t="s">
        <v>21</v>
      </c>
      <c r="E768" t="s">
        <v>22</v>
      </c>
      <c r="F768" t="s">
        <v>22</v>
      </c>
      <c r="G768">
        <v>0</v>
      </c>
      <c r="H768">
        <v>109.1</v>
      </c>
      <c r="I768">
        <v>97</v>
      </c>
      <c r="J768">
        <v>18.55</v>
      </c>
      <c r="K768">
        <v>115.7</v>
      </c>
      <c r="L768">
        <v>96</v>
      </c>
      <c r="M768">
        <v>9.83</v>
      </c>
      <c r="N768">
        <v>295.8</v>
      </c>
      <c r="O768">
        <v>84</v>
      </c>
      <c r="P768">
        <v>13.31</v>
      </c>
      <c r="Q768">
        <v>8.3000000000000007</v>
      </c>
      <c r="R768">
        <v>6</v>
      </c>
      <c r="S768">
        <v>2.2400000000000002</v>
      </c>
      <c r="T768">
        <v>0</v>
      </c>
      <c r="U768" t="s">
        <v>22</v>
      </c>
      <c r="V768">
        <f>IF(tbl_Customers[[#This Row],[churn]] = "yes", 1, 0)</f>
        <v>0</v>
      </c>
      <c r="W768" t="str">
        <f>IF(tbl_Customers[[#This Row],[number_customer_service_calls]] &lt;= 1, "0-1 Calls", IF(tbl_Customers[[#This Row],[number_customer_service_calls]] &lt;= 3, "2-3 Calls", IF(tbl_Customers[[#This Row],[number_customer_service_calls]] &lt;=5, "4-5 Calls", "6+ Calls")))</f>
        <v>0-1 Calls</v>
      </c>
      <c r="X768" t="str">
        <f>IF(tbl_Customers[[#This Row],[account_length]] &lt;= 50, "0-50", IF(tbl_Customers[[#This Row],[account_length]] &lt;=100, "51-100", IF(tbl_Customers[[#This Row],[account_length]] &lt;= 150, "101-150", "151+")))</f>
        <v>51-100</v>
      </c>
      <c r="Y768" t="str">
        <f>IF(tbl_Customers[[#This Row],[total_intl_charge]] &lt;= 3, "Low Charges", "High Charges")</f>
        <v>Low Charges</v>
      </c>
      <c r="Z768" t="str">
        <f>IF(tbl_Customers[[#This Row],[total_eve_calls]]&lt;=80,"Low Calls",
IF(tbl_Customers[[#This Row],[total_eve_calls]]&lt;=120,"Medium Calls","High Calls"))</f>
        <v>Medium Calls</v>
      </c>
      <c r="AA768" t="str">
        <f>IF(tbl_Customers[[#This Row],[total_eve_charge]]&lt;=15,"Low Charges",
IF(tbl_Customers[[#This Row],[total_eve_charge]]&lt;=20,"Medium Charges","High Charges"))</f>
        <v>Low Charges</v>
      </c>
      <c r="AB7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68" t="str">
        <f>IF(tbl_Customers[[#This Row],[number_vmail_messages]] = 0, "No Usage", IF(tbl_Customers[[#This Row],[number_vmail_messages]] &lt;= 20, "Low Usage", IF(tbl_Customers[[#This Row],[number_vmail_messages]] &lt;= 40, "Medium Usgae", "High Usage")))</f>
        <v>No Usage</v>
      </c>
      <c r="AD768" t="str">
        <f>IF(tbl_Customers[[#This Row],[total_day_minutes]]&lt;=150,"Low Usage", IF(tbl_Customers[[#This Row],[total_day_minutes]]&lt;=200,"Medium Usage", IF(tbl_Customers[[#This Row],[total_day_minutes]]&lt;=250,"High Usage","Very High Usage")))</f>
        <v>Low Usage</v>
      </c>
      <c r="AE768" t="str">
        <f>IF(tbl_Customers[[#This Row],[total_intl_calls]]&lt;=5,"Low Calls", IF(tbl_Customers[[#This Row],[total_intl_calls]]&lt;=10, "Medium Calls", "High Calls"))</f>
        <v>Medium Calls</v>
      </c>
      <c r="AF7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68" s="36" t="str">
        <f>IF(tbl_Customers[[#This Row],[Churn_Risk_Score]]&gt;=10,"High Risk", IF(tbl_Customers[[#This Row],[Churn_Risk_Score]]&gt;=5,"Medium Risk","Low Risk"))</f>
        <v>Low Risk</v>
      </c>
    </row>
    <row r="769" spans="1:33" x14ac:dyDescent="0.35">
      <c r="A769">
        <v>768</v>
      </c>
      <c r="B769" t="s">
        <v>73</v>
      </c>
      <c r="C769">
        <v>52</v>
      </c>
      <c r="D769" t="s">
        <v>25</v>
      </c>
      <c r="E769" t="s">
        <v>22</v>
      </c>
      <c r="F769" t="s">
        <v>22</v>
      </c>
      <c r="G769">
        <v>0</v>
      </c>
      <c r="H769">
        <v>215.9</v>
      </c>
      <c r="I769">
        <v>67</v>
      </c>
      <c r="J769">
        <v>36.700000000000003</v>
      </c>
      <c r="K769">
        <v>217</v>
      </c>
      <c r="L769">
        <v>108</v>
      </c>
      <c r="M769">
        <v>18.45</v>
      </c>
      <c r="N769">
        <v>342.8</v>
      </c>
      <c r="O769">
        <v>130</v>
      </c>
      <c r="P769">
        <v>15.43</v>
      </c>
      <c r="Q769">
        <v>5.2</v>
      </c>
      <c r="R769">
        <v>2</v>
      </c>
      <c r="S769">
        <v>1.4</v>
      </c>
      <c r="T769">
        <v>1</v>
      </c>
      <c r="U769" t="s">
        <v>22</v>
      </c>
      <c r="V769">
        <f>IF(tbl_Customers[[#This Row],[churn]] = "yes", 1, 0)</f>
        <v>0</v>
      </c>
      <c r="W769" t="str">
        <f>IF(tbl_Customers[[#This Row],[number_customer_service_calls]] &lt;= 1, "0-1 Calls", IF(tbl_Customers[[#This Row],[number_customer_service_calls]] &lt;= 3, "2-3 Calls", IF(tbl_Customers[[#This Row],[number_customer_service_calls]] &lt;=5, "4-5 Calls", "6+ Calls")))</f>
        <v>0-1 Calls</v>
      </c>
      <c r="X769" t="str">
        <f>IF(tbl_Customers[[#This Row],[account_length]] &lt;= 50, "0-50", IF(tbl_Customers[[#This Row],[account_length]] &lt;=100, "51-100", IF(tbl_Customers[[#This Row],[account_length]] &lt;= 150, "101-150", "151+")))</f>
        <v>51-100</v>
      </c>
      <c r="Y769" t="str">
        <f>IF(tbl_Customers[[#This Row],[total_intl_charge]] &lt;= 3, "Low Charges", "High Charges")</f>
        <v>Low Charges</v>
      </c>
      <c r="Z769" t="str">
        <f>IF(tbl_Customers[[#This Row],[total_eve_calls]]&lt;=80,"Low Calls",
IF(tbl_Customers[[#This Row],[total_eve_calls]]&lt;=120,"Medium Calls","High Calls"))</f>
        <v>Medium Calls</v>
      </c>
      <c r="AA769" t="str">
        <f>IF(tbl_Customers[[#This Row],[total_eve_charge]]&lt;=15,"Low Charges",
IF(tbl_Customers[[#This Row],[total_eve_charge]]&lt;=20,"Medium Charges","High Charges"))</f>
        <v>Medium Charges</v>
      </c>
      <c r="AB7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69" t="str">
        <f>IF(tbl_Customers[[#This Row],[number_vmail_messages]] = 0, "No Usage", IF(tbl_Customers[[#This Row],[number_vmail_messages]] &lt;= 20, "Low Usage", IF(tbl_Customers[[#This Row],[number_vmail_messages]] &lt;= 40, "Medium Usgae", "High Usage")))</f>
        <v>No Usage</v>
      </c>
      <c r="AD769" t="str">
        <f>IF(tbl_Customers[[#This Row],[total_day_minutes]]&lt;=150,"Low Usage", IF(tbl_Customers[[#This Row],[total_day_minutes]]&lt;=200,"Medium Usage", IF(tbl_Customers[[#This Row],[total_day_minutes]]&lt;=250,"High Usage","Very High Usage")))</f>
        <v>High Usage</v>
      </c>
      <c r="AE769" t="str">
        <f>IF(tbl_Customers[[#This Row],[total_intl_calls]]&lt;=5,"Low Calls", IF(tbl_Customers[[#This Row],[total_intl_calls]]&lt;=10, "Medium Calls", "High Calls"))</f>
        <v>Low Calls</v>
      </c>
      <c r="AF7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69" s="36" t="str">
        <f>IF(tbl_Customers[[#This Row],[Churn_Risk_Score]]&gt;=10,"High Risk", IF(tbl_Customers[[#This Row],[Churn_Risk_Score]]&gt;=5,"Medium Risk","Low Risk"))</f>
        <v>Low Risk</v>
      </c>
    </row>
    <row r="770" spans="1:33" x14ac:dyDescent="0.35">
      <c r="A770">
        <v>769</v>
      </c>
      <c r="B770" t="s">
        <v>39</v>
      </c>
      <c r="C770">
        <v>125</v>
      </c>
      <c r="D770" t="s">
        <v>21</v>
      </c>
      <c r="E770" t="s">
        <v>22</v>
      </c>
      <c r="F770" t="s">
        <v>22</v>
      </c>
      <c r="G770">
        <v>0</v>
      </c>
      <c r="H770">
        <v>203.4</v>
      </c>
      <c r="I770">
        <v>110</v>
      </c>
      <c r="J770">
        <v>34.58</v>
      </c>
      <c r="K770">
        <v>128.69999999999999</v>
      </c>
      <c r="L770">
        <v>97</v>
      </c>
      <c r="M770">
        <v>10.94</v>
      </c>
      <c r="N770">
        <v>190.5</v>
      </c>
      <c r="O770">
        <v>113</v>
      </c>
      <c r="P770">
        <v>8.57</v>
      </c>
      <c r="Q770">
        <v>11</v>
      </c>
      <c r="R770">
        <v>4</v>
      </c>
      <c r="S770">
        <v>2.97</v>
      </c>
      <c r="T770">
        <v>1</v>
      </c>
      <c r="U770" t="s">
        <v>22</v>
      </c>
      <c r="V770">
        <f>IF(tbl_Customers[[#This Row],[churn]] = "yes", 1, 0)</f>
        <v>0</v>
      </c>
      <c r="W770" t="str">
        <f>IF(tbl_Customers[[#This Row],[number_customer_service_calls]] &lt;= 1, "0-1 Calls", IF(tbl_Customers[[#This Row],[number_customer_service_calls]] &lt;= 3, "2-3 Calls", IF(tbl_Customers[[#This Row],[number_customer_service_calls]] &lt;=5, "4-5 Calls", "6+ Calls")))</f>
        <v>0-1 Calls</v>
      </c>
      <c r="X770" t="str">
        <f>IF(tbl_Customers[[#This Row],[account_length]] &lt;= 50, "0-50", IF(tbl_Customers[[#This Row],[account_length]] &lt;=100, "51-100", IF(tbl_Customers[[#This Row],[account_length]] &lt;= 150, "101-150", "151+")))</f>
        <v>101-150</v>
      </c>
      <c r="Y770" t="str">
        <f>IF(tbl_Customers[[#This Row],[total_intl_charge]] &lt;= 3, "Low Charges", "High Charges")</f>
        <v>Low Charges</v>
      </c>
      <c r="Z770" t="str">
        <f>IF(tbl_Customers[[#This Row],[total_eve_calls]]&lt;=80,"Low Calls",
IF(tbl_Customers[[#This Row],[total_eve_calls]]&lt;=120,"Medium Calls","High Calls"))</f>
        <v>Medium Calls</v>
      </c>
      <c r="AA770" t="str">
        <f>IF(tbl_Customers[[#This Row],[total_eve_charge]]&lt;=15,"Low Charges",
IF(tbl_Customers[[#This Row],[total_eve_charge]]&lt;=20,"Medium Charges","High Charges"))</f>
        <v>Low Charges</v>
      </c>
      <c r="AB7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0" t="str">
        <f>IF(tbl_Customers[[#This Row],[number_vmail_messages]] = 0, "No Usage", IF(tbl_Customers[[#This Row],[number_vmail_messages]] &lt;= 20, "Low Usage", IF(tbl_Customers[[#This Row],[number_vmail_messages]] &lt;= 40, "Medium Usgae", "High Usage")))</f>
        <v>No Usage</v>
      </c>
      <c r="AD770" t="str">
        <f>IF(tbl_Customers[[#This Row],[total_day_minutes]]&lt;=150,"Low Usage", IF(tbl_Customers[[#This Row],[total_day_minutes]]&lt;=200,"Medium Usage", IF(tbl_Customers[[#This Row],[total_day_minutes]]&lt;=250,"High Usage","Very High Usage")))</f>
        <v>High Usage</v>
      </c>
      <c r="AE770" t="str">
        <f>IF(tbl_Customers[[#This Row],[total_intl_calls]]&lt;=5,"Low Calls", IF(tbl_Customers[[#This Row],[total_intl_calls]]&lt;=10, "Medium Calls", "High Calls"))</f>
        <v>Low Calls</v>
      </c>
      <c r="AF7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0" s="36" t="str">
        <f>IF(tbl_Customers[[#This Row],[Churn_Risk_Score]]&gt;=10,"High Risk", IF(tbl_Customers[[#This Row],[Churn_Risk_Score]]&gt;=5,"Medium Risk","Low Risk"))</f>
        <v>Low Risk</v>
      </c>
    </row>
    <row r="771" spans="1:33" x14ac:dyDescent="0.35">
      <c r="A771">
        <v>770</v>
      </c>
      <c r="B771" t="s">
        <v>38</v>
      </c>
      <c r="C771">
        <v>143</v>
      </c>
      <c r="D771" t="s">
        <v>28</v>
      </c>
      <c r="E771" t="s">
        <v>22</v>
      </c>
      <c r="F771" t="s">
        <v>22</v>
      </c>
      <c r="G771">
        <v>0</v>
      </c>
      <c r="H771">
        <v>110.1</v>
      </c>
      <c r="I771">
        <v>113</v>
      </c>
      <c r="J771">
        <v>18.72</v>
      </c>
      <c r="K771">
        <v>169</v>
      </c>
      <c r="L771">
        <v>59</v>
      </c>
      <c r="M771">
        <v>14.37</v>
      </c>
      <c r="N771">
        <v>166.7</v>
      </c>
      <c r="O771">
        <v>94</v>
      </c>
      <c r="P771">
        <v>7.5</v>
      </c>
      <c r="Q771">
        <v>9.1999999999999993</v>
      </c>
      <c r="R771">
        <v>2</v>
      </c>
      <c r="S771">
        <v>2.48</v>
      </c>
      <c r="T771">
        <v>1</v>
      </c>
      <c r="U771" t="s">
        <v>22</v>
      </c>
      <c r="V771">
        <f>IF(tbl_Customers[[#This Row],[churn]] = "yes", 1, 0)</f>
        <v>0</v>
      </c>
      <c r="W771" t="str">
        <f>IF(tbl_Customers[[#This Row],[number_customer_service_calls]] &lt;= 1, "0-1 Calls", IF(tbl_Customers[[#This Row],[number_customer_service_calls]] &lt;= 3, "2-3 Calls", IF(tbl_Customers[[#This Row],[number_customer_service_calls]] &lt;=5, "4-5 Calls", "6+ Calls")))</f>
        <v>0-1 Calls</v>
      </c>
      <c r="X771" t="str">
        <f>IF(tbl_Customers[[#This Row],[account_length]] &lt;= 50, "0-50", IF(tbl_Customers[[#This Row],[account_length]] &lt;=100, "51-100", IF(tbl_Customers[[#This Row],[account_length]] &lt;= 150, "101-150", "151+")))</f>
        <v>101-150</v>
      </c>
      <c r="Y771" t="str">
        <f>IF(tbl_Customers[[#This Row],[total_intl_charge]] &lt;= 3, "Low Charges", "High Charges")</f>
        <v>Low Charges</v>
      </c>
      <c r="Z771" t="str">
        <f>IF(tbl_Customers[[#This Row],[total_eve_calls]]&lt;=80,"Low Calls",
IF(tbl_Customers[[#This Row],[total_eve_calls]]&lt;=120,"Medium Calls","High Calls"))</f>
        <v>Low Calls</v>
      </c>
      <c r="AA771" t="str">
        <f>IF(tbl_Customers[[#This Row],[total_eve_charge]]&lt;=15,"Low Charges",
IF(tbl_Customers[[#This Row],[total_eve_charge]]&lt;=20,"Medium Charges","High Charges"))</f>
        <v>Low Charges</v>
      </c>
      <c r="AB7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71" t="str">
        <f>IF(tbl_Customers[[#This Row],[number_vmail_messages]] = 0, "No Usage", IF(tbl_Customers[[#This Row],[number_vmail_messages]] &lt;= 20, "Low Usage", IF(tbl_Customers[[#This Row],[number_vmail_messages]] &lt;= 40, "Medium Usgae", "High Usage")))</f>
        <v>No Usage</v>
      </c>
      <c r="AD771" t="str">
        <f>IF(tbl_Customers[[#This Row],[total_day_minutes]]&lt;=150,"Low Usage", IF(tbl_Customers[[#This Row],[total_day_minutes]]&lt;=200,"Medium Usage", IF(tbl_Customers[[#This Row],[total_day_minutes]]&lt;=250,"High Usage","Very High Usage")))</f>
        <v>Low Usage</v>
      </c>
      <c r="AE771" t="str">
        <f>IF(tbl_Customers[[#This Row],[total_intl_calls]]&lt;=5,"Low Calls", IF(tbl_Customers[[#This Row],[total_intl_calls]]&lt;=10, "Medium Calls", "High Calls"))</f>
        <v>Low Calls</v>
      </c>
      <c r="AF7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1" s="36" t="str">
        <f>IF(tbl_Customers[[#This Row],[Churn_Risk_Score]]&gt;=10,"High Risk", IF(tbl_Customers[[#This Row],[Churn_Risk_Score]]&gt;=5,"Medium Risk","Low Risk"))</f>
        <v>Low Risk</v>
      </c>
    </row>
    <row r="772" spans="1:33" x14ac:dyDescent="0.35">
      <c r="A772">
        <v>771</v>
      </c>
      <c r="B772" t="s">
        <v>33</v>
      </c>
      <c r="C772">
        <v>65</v>
      </c>
      <c r="D772" t="s">
        <v>21</v>
      </c>
      <c r="E772" t="s">
        <v>22</v>
      </c>
      <c r="F772" t="s">
        <v>22</v>
      </c>
      <c r="G772">
        <v>0</v>
      </c>
      <c r="H772">
        <v>111</v>
      </c>
      <c r="I772">
        <v>51</v>
      </c>
      <c r="J772">
        <v>18.87</v>
      </c>
      <c r="K772">
        <v>219.8</v>
      </c>
      <c r="L772">
        <v>84</v>
      </c>
      <c r="M772">
        <v>18.68</v>
      </c>
      <c r="N772">
        <v>202</v>
      </c>
      <c r="O772">
        <v>89</v>
      </c>
      <c r="P772">
        <v>9.09</v>
      </c>
      <c r="Q772">
        <v>4.4000000000000004</v>
      </c>
      <c r="R772">
        <v>14</v>
      </c>
      <c r="S772">
        <v>1.19</v>
      </c>
      <c r="T772">
        <v>1</v>
      </c>
      <c r="U772" t="s">
        <v>22</v>
      </c>
      <c r="V772">
        <f>IF(tbl_Customers[[#This Row],[churn]] = "yes", 1, 0)</f>
        <v>0</v>
      </c>
      <c r="W772" t="str">
        <f>IF(tbl_Customers[[#This Row],[number_customer_service_calls]] &lt;= 1, "0-1 Calls", IF(tbl_Customers[[#This Row],[number_customer_service_calls]] &lt;= 3, "2-3 Calls", IF(tbl_Customers[[#This Row],[number_customer_service_calls]] &lt;=5, "4-5 Calls", "6+ Calls")))</f>
        <v>0-1 Calls</v>
      </c>
      <c r="X772" t="str">
        <f>IF(tbl_Customers[[#This Row],[account_length]] &lt;= 50, "0-50", IF(tbl_Customers[[#This Row],[account_length]] &lt;=100, "51-100", IF(tbl_Customers[[#This Row],[account_length]] &lt;= 150, "101-150", "151+")))</f>
        <v>51-100</v>
      </c>
      <c r="Y772" t="str">
        <f>IF(tbl_Customers[[#This Row],[total_intl_charge]] &lt;= 3, "Low Charges", "High Charges")</f>
        <v>Low Charges</v>
      </c>
      <c r="Z772" t="str">
        <f>IF(tbl_Customers[[#This Row],[total_eve_calls]]&lt;=80,"Low Calls",
IF(tbl_Customers[[#This Row],[total_eve_calls]]&lt;=120,"Medium Calls","High Calls"))</f>
        <v>Medium Calls</v>
      </c>
      <c r="AA772" t="str">
        <f>IF(tbl_Customers[[#This Row],[total_eve_charge]]&lt;=15,"Low Charges",
IF(tbl_Customers[[#This Row],[total_eve_charge]]&lt;=20,"Medium Charges","High Charges"))</f>
        <v>Medium Charges</v>
      </c>
      <c r="AB7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72" t="str">
        <f>IF(tbl_Customers[[#This Row],[number_vmail_messages]] = 0, "No Usage", IF(tbl_Customers[[#This Row],[number_vmail_messages]] &lt;= 20, "Low Usage", IF(tbl_Customers[[#This Row],[number_vmail_messages]] &lt;= 40, "Medium Usgae", "High Usage")))</f>
        <v>No Usage</v>
      </c>
      <c r="AD772" t="str">
        <f>IF(tbl_Customers[[#This Row],[total_day_minutes]]&lt;=150,"Low Usage", IF(tbl_Customers[[#This Row],[total_day_minutes]]&lt;=200,"Medium Usage", IF(tbl_Customers[[#This Row],[total_day_minutes]]&lt;=250,"High Usage","Very High Usage")))</f>
        <v>Low Usage</v>
      </c>
      <c r="AE772" t="str">
        <f>IF(tbl_Customers[[#This Row],[total_intl_calls]]&lt;=5,"Low Calls", IF(tbl_Customers[[#This Row],[total_intl_calls]]&lt;=10, "Medium Calls", "High Calls"))</f>
        <v>High Calls</v>
      </c>
      <c r="AF7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2" s="36" t="str">
        <f>IF(tbl_Customers[[#This Row],[Churn_Risk_Score]]&gt;=10,"High Risk", IF(tbl_Customers[[#This Row],[Churn_Risk_Score]]&gt;=5,"Medium Risk","Low Risk"))</f>
        <v>Low Risk</v>
      </c>
    </row>
    <row r="773" spans="1:33" x14ac:dyDescent="0.35">
      <c r="A773">
        <v>772</v>
      </c>
      <c r="B773" t="s">
        <v>67</v>
      </c>
      <c r="C773">
        <v>1</v>
      </c>
      <c r="D773" t="s">
        <v>21</v>
      </c>
      <c r="E773" t="s">
        <v>22</v>
      </c>
      <c r="F773" t="s">
        <v>22</v>
      </c>
      <c r="G773">
        <v>0</v>
      </c>
      <c r="H773">
        <v>144.80000000000001</v>
      </c>
      <c r="I773">
        <v>107</v>
      </c>
      <c r="J773">
        <v>24.62</v>
      </c>
      <c r="K773">
        <v>112.5</v>
      </c>
      <c r="L773">
        <v>66</v>
      </c>
      <c r="M773">
        <v>9.56</v>
      </c>
      <c r="N773">
        <v>218.7</v>
      </c>
      <c r="O773">
        <v>79</v>
      </c>
      <c r="P773">
        <v>9.84</v>
      </c>
      <c r="Q773">
        <v>13.8</v>
      </c>
      <c r="R773">
        <v>3</v>
      </c>
      <c r="S773">
        <v>3.73</v>
      </c>
      <c r="T773">
        <v>1</v>
      </c>
      <c r="U773" t="s">
        <v>22</v>
      </c>
      <c r="V773">
        <f>IF(tbl_Customers[[#This Row],[churn]] = "yes", 1, 0)</f>
        <v>0</v>
      </c>
      <c r="W773" t="str">
        <f>IF(tbl_Customers[[#This Row],[number_customer_service_calls]] &lt;= 1, "0-1 Calls", IF(tbl_Customers[[#This Row],[number_customer_service_calls]] &lt;= 3, "2-3 Calls", IF(tbl_Customers[[#This Row],[number_customer_service_calls]] &lt;=5, "4-5 Calls", "6+ Calls")))</f>
        <v>0-1 Calls</v>
      </c>
      <c r="X773" t="str">
        <f>IF(tbl_Customers[[#This Row],[account_length]] &lt;= 50, "0-50", IF(tbl_Customers[[#This Row],[account_length]] &lt;=100, "51-100", IF(tbl_Customers[[#This Row],[account_length]] &lt;= 150, "101-150", "151+")))</f>
        <v>0-50</v>
      </c>
      <c r="Y773" t="str">
        <f>IF(tbl_Customers[[#This Row],[total_intl_charge]] &lt;= 3, "Low Charges", "High Charges")</f>
        <v>High Charges</v>
      </c>
      <c r="Z773" t="str">
        <f>IF(tbl_Customers[[#This Row],[total_eve_calls]]&lt;=80,"Low Calls",
IF(tbl_Customers[[#This Row],[total_eve_calls]]&lt;=120,"Medium Calls","High Calls"))</f>
        <v>Low Calls</v>
      </c>
      <c r="AA773" t="str">
        <f>IF(tbl_Customers[[#This Row],[total_eve_charge]]&lt;=15,"Low Charges",
IF(tbl_Customers[[#This Row],[total_eve_charge]]&lt;=20,"Medium Charges","High Charges"))</f>
        <v>Low Charges</v>
      </c>
      <c r="AB7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3" t="str">
        <f>IF(tbl_Customers[[#This Row],[number_vmail_messages]] = 0, "No Usage", IF(tbl_Customers[[#This Row],[number_vmail_messages]] &lt;= 20, "Low Usage", IF(tbl_Customers[[#This Row],[number_vmail_messages]] &lt;= 40, "Medium Usgae", "High Usage")))</f>
        <v>No Usage</v>
      </c>
      <c r="AD773" t="str">
        <f>IF(tbl_Customers[[#This Row],[total_day_minutes]]&lt;=150,"Low Usage", IF(tbl_Customers[[#This Row],[total_day_minutes]]&lt;=200,"Medium Usage", IF(tbl_Customers[[#This Row],[total_day_minutes]]&lt;=250,"High Usage","Very High Usage")))</f>
        <v>Low Usage</v>
      </c>
      <c r="AE773" t="str">
        <f>IF(tbl_Customers[[#This Row],[total_intl_calls]]&lt;=5,"Low Calls", IF(tbl_Customers[[#This Row],[total_intl_calls]]&lt;=10, "Medium Calls", "High Calls"))</f>
        <v>Low Calls</v>
      </c>
      <c r="AF7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73" s="36" t="str">
        <f>IF(tbl_Customers[[#This Row],[Churn_Risk_Score]]&gt;=10,"High Risk", IF(tbl_Customers[[#This Row],[Churn_Risk_Score]]&gt;=5,"Medium Risk","Low Risk"))</f>
        <v>Low Risk</v>
      </c>
    </row>
    <row r="774" spans="1:33" x14ac:dyDescent="0.35">
      <c r="A774">
        <v>773</v>
      </c>
      <c r="B774" t="s">
        <v>65</v>
      </c>
      <c r="C774">
        <v>60</v>
      </c>
      <c r="D774" t="s">
        <v>25</v>
      </c>
      <c r="E774" t="s">
        <v>22</v>
      </c>
      <c r="F774" t="s">
        <v>22</v>
      </c>
      <c r="G774">
        <v>0</v>
      </c>
      <c r="H774">
        <v>135.4</v>
      </c>
      <c r="I774">
        <v>134</v>
      </c>
      <c r="J774">
        <v>23.02</v>
      </c>
      <c r="K774">
        <v>205.9</v>
      </c>
      <c r="L774">
        <v>85</v>
      </c>
      <c r="M774">
        <v>17.5</v>
      </c>
      <c r="N774">
        <v>204</v>
      </c>
      <c r="O774">
        <v>103</v>
      </c>
      <c r="P774">
        <v>9.18</v>
      </c>
      <c r="Q774">
        <v>7.9</v>
      </c>
      <c r="R774">
        <v>4</v>
      </c>
      <c r="S774">
        <v>2.13</v>
      </c>
      <c r="T774">
        <v>1</v>
      </c>
      <c r="U774" t="s">
        <v>22</v>
      </c>
      <c r="V774">
        <f>IF(tbl_Customers[[#This Row],[churn]] = "yes", 1, 0)</f>
        <v>0</v>
      </c>
      <c r="W774" t="str">
        <f>IF(tbl_Customers[[#This Row],[number_customer_service_calls]] &lt;= 1, "0-1 Calls", IF(tbl_Customers[[#This Row],[number_customer_service_calls]] &lt;= 3, "2-3 Calls", IF(tbl_Customers[[#This Row],[number_customer_service_calls]] &lt;=5, "4-5 Calls", "6+ Calls")))</f>
        <v>0-1 Calls</v>
      </c>
      <c r="X774" t="str">
        <f>IF(tbl_Customers[[#This Row],[account_length]] &lt;= 50, "0-50", IF(tbl_Customers[[#This Row],[account_length]] &lt;=100, "51-100", IF(tbl_Customers[[#This Row],[account_length]] &lt;= 150, "101-150", "151+")))</f>
        <v>51-100</v>
      </c>
      <c r="Y774" t="str">
        <f>IF(tbl_Customers[[#This Row],[total_intl_charge]] &lt;= 3, "Low Charges", "High Charges")</f>
        <v>Low Charges</v>
      </c>
      <c r="Z774" t="str">
        <f>IF(tbl_Customers[[#This Row],[total_eve_calls]]&lt;=80,"Low Calls",
IF(tbl_Customers[[#This Row],[total_eve_calls]]&lt;=120,"Medium Calls","High Calls"))</f>
        <v>Medium Calls</v>
      </c>
      <c r="AA774" t="str">
        <f>IF(tbl_Customers[[#This Row],[total_eve_charge]]&lt;=15,"Low Charges",
IF(tbl_Customers[[#This Row],[total_eve_charge]]&lt;=20,"Medium Charges","High Charges"))</f>
        <v>Medium Charges</v>
      </c>
      <c r="AB7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74" t="str">
        <f>IF(tbl_Customers[[#This Row],[number_vmail_messages]] = 0, "No Usage", IF(tbl_Customers[[#This Row],[number_vmail_messages]] &lt;= 20, "Low Usage", IF(tbl_Customers[[#This Row],[number_vmail_messages]] &lt;= 40, "Medium Usgae", "High Usage")))</f>
        <v>No Usage</v>
      </c>
      <c r="AD774" t="str">
        <f>IF(tbl_Customers[[#This Row],[total_day_minutes]]&lt;=150,"Low Usage", IF(tbl_Customers[[#This Row],[total_day_minutes]]&lt;=200,"Medium Usage", IF(tbl_Customers[[#This Row],[total_day_minutes]]&lt;=250,"High Usage","Very High Usage")))</f>
        <v>Low Usage</v>
      </c>
      <c r="AE774" t="str">
        <f>IF(tbl_Customers[[#This Row],[total_intl_calls]]&lt;=5,"Low Calls", IF(tbl_Customers[[#This Row],[total_intl_calls]]&lt;=10, "Medium Calls", "High Calls"))</f>
        <v>Low Calls</v>
      </c>
      <c r="AF7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4" s="36" t="str">
        <f>IF(tbl_Customers[[#This Row],[Churn_Risk_Score]]&gt;=10,"High Risk", IF(tbl_Customers[[#This Row],[Churn_Risk_Score]]&gt;=5,"Medium Risk","Low Risk"))</f>
        <v>Low Risk</v>
      </c>
    </row>
    <row r="775" spans="1:33" x14ac:dyDescent="0.35">
      <c r="A775">
        <v>774</v>
      </c>
      <c r="B775" t="s">
        <v>58</v>
      </c>
      <c r="C775">
        <v>43</v>
      </c>
      <c r="D775" t="s">
        <v>21</v>
      </c>
      <c r="E775" t="s">
        <v>22</v>
      </c>
      <c r="F775" t="s">
        <v>22</v>
      </c>
      <c r="G775">
        <v>0</v>
      </c>
      <c r="H775">
        <v>84.2</v>
      </c>
      <c r="I775">
        <v>134</v>
      </c>
      <c r="J775">
        <v>14.31</v>
      </c>
      <c r="K775">
        <v>80.8</v>
      </c>
      <c r="L775">
        <v>103</v>
      </c>
      <c r="M775">
        <v>6.87</v>
      </c>
      <c r="N775">
        <v>196.1</v>
      </c>
      <c r="O775">
        <v>79</v>
      </c>
      <c r="P775">
        <v>8.82</v>
      </c>
      <c r="Q775">
        <v>10.8</v>
      </c>
      <c r="R775">
        <v>2</v>
      </c>
      <c r="S775">
        <v>2.92</v>
      </c>
      <c r="T775">
        <v>1</v>
      </c>
      <c r="U775" t="s">
        <v>22</v>
      </c>
      <c r="V775">
        <f>IF(tbl_Customers[[#This Row],[churn]] = "yes", 1, 0)</f>
        <v>0</v>
      </c>
      <c r="W775" t="str">
        <f>IF(tbl_Customers[[#This Row],[number_customer_service_calls]] &lt;= 1, "0-1 Calls", IF(tbl_Customers[[#This Row],[number_customer_service_calls]] &lt;= 3, "2-3 Calls", IF(tbl_Customers[[#This Row],[number_customer_service_calls]] &lt;=5, "4-5 Calls", "6+ Calls")))</f>
        <v>0-1 Calls</v>
      </c>
      <c r="X775" t="str">
        <f>IF(tbl_Customers[[#This Row],[account_length]] &lt;= 50, "0-50", IF(tbl_Customers[[#This Row],[account_length]] &lt;=100, "51-100", IF(tbl_Customers[[#This Row],[account_length]] &lt;= 150, "101-150", "151+")))</f>
        <v>0-50</v>
      </c>
      <c r="Y775" t="str">
        <f>IF(tbl_Customers[[#This Row],[total_intl_charge]] &lt;= 3, "Low Charges", "High Charges")</f>
        <v>Low Charges</v>
      </c>
      <c r="Z775" t="str">
        <f>IF(tbl_Customers[[#This Row],[total_eve_calls]]&lt;=80,"Low Calls",
IF(tbl_Customers[[#This Row],[total_eve_calls]]&lt;=120,"Medium Calls","High Calls"))</f>
        <v>Medium Calls</v>
      </c>
      <c r="AA775" t="str">
        <f>IF(tbl_Customers[[#This Row],[total_eve_charge]]&lt;=15,"Low Charges",
IF(tbl_Customers[[#This Row],[total_eve_charge]]&lt;=20,"Medium Charges","High Charges"))</f>
        <v>Low Charges</v>
      </c>
      <c r="AB7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5" t="str">
        <f>IF(tbl_Customers[[#This Row],[number_vmail_messages]] = 0, "No Usage", IF(tbl_Customers[[#This Row],[number_vmail_messages]] &lt;= 20, "Low Usage", IF(tbl_Customers[[#This Row],[number_vmail_messages]] &lt;= 40, "Medium Usgae", "High Usage")))</f>
        <v>No Usage</v>
      </c>
      <c r="AD775" t="str">
        <f>IF(tbl_Customers[[#This Row],[total_day_minutes]]&lt;=150,"Low Usage", IF(tbl_Customers[[#This Row],[total_day_minutes]]&lt;=200,"Medium Usage", IF(tbl_Customers[[#This Row],[total_day_minutes]]&lt;=250,"High Usage","Very High Usage")))</f>
        <v>Low Usage</v>
      </c>
      <c r="AE775" t="str">
        <f>IF(tbl_Customers[[#This Row],[total_intl_calls]]&lt;=5,"Low Calls", IF(tbl_Customers[[#This Row],[total_intl_calls]]&lt;=10, "Medium Calls", "High Calls"))</f>
        <v>Low Calls</v>
      </c>
      <c r="AF7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5" s="36" t="str">
        <f>IF(tbl_Customers[[#This Row],[Churn_Risk_Score]]&gt;=10,"High Risk", IF(tbl_Customers[[#This Row],[Churn_Risk_Score]]&gt;=5,"Medium Risk","Low Risk"))</f>
        <v>Low Risk</v>
      </c>
    </row>
    <row r="776" spans="1:33" x14ac:dyDescent="0.35">
      <c r="A776">
        <v>775</v>
      </c>
      <c r="B776" t="s">
        <v>62</v>
      </c>
      <c r="C776">
        <v>143</v>
      </c>
      <c r="D776" t="s">
        <v>21</v>
      </c>
      <c r="E776" t="s">
        <v>22</v>
      </c>
      <c r="F776" t="s">
        <v>22</v>
      </c>
      <c r="G776">
        <v>0</v>
      </c>
      <c r="H776">
        <v>209.1</v>
      </c>
      <c r="I776">
        <v>127</v>
      </c>
      <c r="J776">
        <v>35.549999999999997</v>
      </c>
      <c r="K776">
        <v>106.1</v>
      </c>
      <c r="L776">
        <v>80</v>
      </c>
      <c r="M776">
        <v>9.02</v>
      </c>
      <c r="N776">
        <v>179.6</v>
      </c>
      <c r="O776">
        <v>90</v>
      </c>
      <c r="P776">
        <v>8.08</v>
      </c>
      <c r="Q776">
        <v>14</v>
      </c>
      <c r="R776">
        <v>6</v>
      </c>
      <c r="S776">
        <v>3.78</v>
      </c>
      <c r="T776">
        <v>0</v>
      </c>
      <c r="U776" t="s">
        <v>22</v>
      </c>
      <c r="V776">
        <f>IF(tbl_Customers[[#This Row],[churn]] = "yes", 1, 0)</f>
        <v>0</v>
      </c>
      <c r="W776" t="str">
        <f>IF(tbl_Customers[[#This Row],[number_customer_service_calls]] &lt;= 1, "0-1 Calls", IF(tbl_Customers[[#This Row],[number_customer_service_calls]] &lt;= 3, "2-3 Calls", IF(tbl_Customers[[#This Row],[number_customer_service_calls]] &lt;=5, "4-5 Calls", "6+ Calls")))</f>
        <v>0-1 Calls</v>
      </c>
      <c r="X776" t="str">
        <f>IF(tbl_Customers[[#This Row],[account_length]] &lt;= 50, "0-50", IF(tbl_Customers[[#This Row],[account_length]] &lt;=100, "51-100", IF(tbl_Customers[[#This Row],[account_length]] &lt;= 150, "101-150", "151+")))</f>
        <v>101-150</v>
      </c>
      <c r="Y776" t="str">
        <f>IF(tbl_Customers[[#This Row],[total_intl_charge]] &lt;= 3, "Low Charges", "High Charges")</f>
        <v>High Charges</v>
      </c>
      <c r="Z776" t="str">
        <f>IF(tbl_Customers[[#This Row],[total_eve_calls]]&lt;=80,"Low Calls",
IF(tbl_Customers[[#This Row],[total_eve_calls]]&lt;=120,"Medium Calls","High Calls"))</f>
        <v>Low Calls</v>
      </c>
      <c r="AA776" t="str">
        <f>IF(tbl_Customers[[#This Row],[total_eve_charge]]&lt;=15,"Low Charges",
IF(tbl_Customers[[#This Row],[total_eve_charge]]&lt;=20,"Medium Charges","High Charges"))</f>
        <v>Low Charges</v>
      </c>
      <c r="AB7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6" t="str">
        <f>IF(tbl_Customers[[#This Row],[number_vmail_messages]] = 0, "No Usage", IF(tbl_Customers[[#This Row],[number_vmail_messages]] &lt;= 20, "Low Usage", IF(tbl_Customers[[#This Row],[number_vmail_messages]] &lt;= 40, "Medium Usgae", "High Usage")))</f>
        <v>No Usage</v>
      </c>
      <c r="AD776" t="str">
        <f>IF(tbl_Customers[[#This Row],[total_day_minutes]]&lt;=150,"Low Usage", IF(tbl_Customers[[#This Row],[total_day_minutes]]&lt;=200,"Medium Usage", IF(tbl_Customers[[#This Row],[total_day_minutes]]&lt;=250,"High Usage","Very High Usage")))</f>
        <v>High Usage</v>
      </c>
      <c r="AE776" t="str">
        <f>IF(tbl_Customers[[#This Row],[total_intl_calls]]&lt;=5,"Low Calls", IF(tbl_Customers[[#This Row],[total_intl_calls]]&lt;=10, "Medium Calls", "High Calls"))</f>
        <v>Medium Calls</v>
      </c>
      <c r="AF7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76" s="36" t="str">
        <f>IF(tbl_Customers[[#This Row],[Churn_Risk_Score]]&gt;=10,"High Risk", IF(tbl_Customers[[#This Row],[Churn_Risk_Score]]&gt;=5,"Medium Risk","Low Risk"))</f>
        <v>Low Risk</v>
      </c>
    </row>
    <row r="777" spans="1:33" x14ac:dyDescent="0.35">
      <c r="A777">
        <v>776</v>
      </c>
      <c r="B777" t="s">
        <v>55</v>
      </c>
      <c r="C777">
        <v>81</v>
      </c>
      <c r="D777" t="s">
        <v>21</v>
      </c>
      <c r="E777" t="s">
        <v>22</v>
      </c>
      <c r="F777" t="s">
        <v>23</v>
      </c>
      <c r="G777">
        <v>24</v>
      </c>
      <c r="H777">
        <v>130.1</v>
      </c>
      <c r="I777">
        <v>117</v>
      </c>
      <c r="J777">
        <v>22.12</v>
      </c>
      <c r="K777">
        <v>196</v>
      </c>
      <c r="L777">
        <v>61</v>
      </c>
      <c r="M777">
        <v>16.66</v>
      </c>
      <c r="N777">
        <v>139.30000000000001</v>
      </c>
      <c r="O777">
        <v>123</v>
      </c>
      <c r="P777">
        <v>6.27</v>
      </c>
      <c r="Q777">
        <v>11.4</v>
      </c>
      <c r="R777">
        <v>5</v>
      </c>
      <c r="S777">
        <v>3.08</v>
      </c>
      <c r="T777">
        <v>0</v>
      </c>
      <c r="U777" t="s">
        <v>22</v>
      </c>
      <c r="V777">
        <f>IF(tbl_Customers[[#This Row],[churn]] = "yes", 1, 0)</f>
        <v>0</v>
      </c>
      <c r="W777" t="str">
        <f>IF(tbl_Customers[[#This Row],[number_customer_service_calls]] &lt;= 1, "0-1 Calls", IF(tbl_Customers[[#This Row],[number_customer_service_calls]] &lt;= 3, "2-3 Calls", IF(tbl_Customers[[#This Row],[number_customer_service_calls]] &lt;=5, "4-5 Calls", "6+ Calls")))</f>
        <v>0-1 Calls</v>
      </c>
      <c r="X777" t="str">
        <f>IF(tbl_Customers[[#This Row],[account_length]] &lt;= 50, "0-50", IF(tbl_Customers[[#This Row],[account_length]] &lt;=100, "51-100", IF(tbl_Customers[[#This Row],[account_length]] &lt;= 150, "101-150", "151+")))</f>
        <v>51-100</v>
      </c>
      <c r="Y777" t="str">
        <f>IF(tbl_Customers[[#This Row],[total_intl_charge]] &lt;= 3, "Low Charges", "High Charges")</f>
        <v>High Charges</v>
      </c>
      <c r="Z777" t="str">
        <f>IF(tbl_Customers[[#This Row],[total_eve_calls]]&lt;=80,"Low Calls",
IF(tbl_Customers[[#This Row],[total_eve_calls]]&lt;=120,"Medium Calls","High Calls"))</f>
        <v>Low Calls</v>
      </c>
      <c r="AA777" t="str">
        <f>IF(tbl_Customers[[#This Row],[total_eve_charge]]&lt;=15,"Low Charges",
IF(tbl_Customers[[#This Row],[total_eve_charge]]&lt;=20,"Medium Charges","High Charges"))</f>
        <v>Medium Charges</v>
      </c>
      <c r="AB7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7" t="str">
        <f>IF(tbl_Customers[[#This Row],[number_vmail_messages]] = 0, "No Usage", IF(tbl_Customers[[#This Row],[number_vmail_messages]] &lt;= 20, "Low Usage", IF(tbl_Customers[[#This Row],[number_vmail_messages]] &lt;= 40, "Medium Usgae", "High Usage")))</f>
        <v>Medium Usgae</v>
      </c>
      <c r="AD777" t="str">
        <f>IF(tbl_Customers[[#This Row],[total_day_minutes]]&lt;=150,"Low Usage", IF(tbl_Customers[[#This Row],[total_day_minutes]]&lt;=200,"Medium Usage", IF(tbl_Customers[[#This Row],[total_day_minutes]]&lt;=250,"High Usage","Very High Usage")))</f>
        <v>Low Usage</v>
      </c>
      <c r="AE777" t="str">
        <f>IF(tbl_Customers[[#This Row],[total_intl_calls]]&lt;=5,"Low Calls", IF(tbl_Customers[[#This Row],[total_intl_calls]]&lt;=10, "Medium Calls", "High Calls"))</f>
        <v>Low Calls</v>
      </c>
      <c r="AF7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777" s="36" t="str">
        <f>IF(tbl_Customers[[#This Row],[Churn_Risk_Score]]&gt;=10,"High Risk", IF(tbl_Customers[[#This Row],[Churn_Risk_Score]]&gt;=5,"Medium Risk","Low Risk"))</f>
        <v>Low Risk</v>
      </c>
    </row>
    <row r="778" spans="1:33" x14ac:dyDescent="0.35">
      <c r="A778">
        <v>777</v>
      </c>
      <c r="B778" t="s">
        <v>45</v>
      </c>
      <c r="C778">
        <v>24</v>
      </c>
      <c r="D778" t="s">
        <v>21</v>
      </c>
      <c r="E778" t="s">
        <v>22</v>
      </c>
      <c r="F778" t="s">
        <v>22</v>
      </c>
      <c r="G778">
        <v>0</v>
      </c>
      <c r="H778">
        <v>241.9</v>
      </c>
      <c r="I778">
        <v>104</v>
      </c>
      <c r="J778">
        <v>41.12</v>
      </c>
      <c r="K778">
        <v>145.19999999999999</v>
      </c>
      <c r="L778">
        <v>112</v>
      </c>
      <c r="M778">
        <v>12.34</v>
      </c>
      <c r="N778">
        <v>214.5</v>
      </c>
      <c r="O778">
        <v>105</v>
      </c>
      <c r="P778">
        <v>9.65</v>
      </c>
      <c r="Q778">
        <v>6.6</v>
      </c>
      <c r="R778">
        <v>5</v>
      </c>
      <c r="S778">
        <v>1.78</v>
      </c>
      <c r="T778">
        <v>1</v>
      </c>
      <c r="U778" t="s">
        <v>22</v>
      </c>
      <c r="V778">
        <f>IF(tbl_Customers[[#This Row],[churn]] = "yes", 1, 0)</f>
        <v>0</v>
      </c>
      <c r="W778" t="str">
        <f>IF(tbl_Customers[[#This Row],[number_customer_service_calls]] &lt;= 1, "0-1 Calls", IF(tbl_Customers[[#This Row],[number_customer_service_calls]] &lt;= 3, "2-3 Calls", IF(tbl_Customers[[#This Row],[number_customer_service_calls]] &lt;=5, "4-5 Calls", "6+ Calls")))</f>
        <v>0-1 Calls</v>
      </c>
      <c r="X778" t="str">
        <f>IF(tbl_Customers[[#This Row],[account_length]] &lt;= 50, "0-50", IF(tbl_Customers[[#This Row],[account_length]] &lt;=100, "51-100", IF(tbl_Customers[[#This Row],[account_length]] &lt;= 150, "101-150", "151+")))</f>
        <v>0-50</v>
      </c>
      <c r="Y778" t="str">
        <f>IF(tbl_Customers[[#This Row],[total_intl_charge]] &lt;= 3, "Low Charges", "High Charges")</f>
        <v>Low Charges</v>
      </c>
      <c r="Z778" t="str">
        <f>IF(tbl_Customers[[#This Row],[total_eve_calls]]&lt;=80,"Low Calls",
IF(tbl_Customers[[#This Row],[total_eve_calls]]&lt;=120,"Medium Calls","High Calls"))</f>
        <v>Medium Calls</v>
      </c>
      <c r="AA778" t="str">
        <f>IF(tbl_Customers[[#This Row],[total_eve_charge]]&lt;=15,"Low Charges",
IF(tbl_Customers[[#This Row],[total_eve_charge]]&lt;=20,"Medium Charges","High Charges"))</f>
        <v>Low Charges</v>
      </c>
      <c r="AB7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78" t="str">
        <f>IF(tbl_Customers[[#This Row],[number_vmail_messages]] = 0, "No Usage", IF(tbl_Customers[[#This Row],[number_vmail_messages]] &lt;= 20, "Low Usage", IF(tbl_Customers[[#This Row],[number_vmail_messages]] &lt;= 40, "Medium Usgae", "High Usage")))</f>
        <v>No Usage</v>
      </c>
      <c r="AD778" t="str">
        <f>IF(tbl_Customers[[#This Row],[total_day_minutes]]&lt;=150,"Low Usage", IF(tbl_Customers[[#This Row],[total_day_minutes]]&lt;=200,"Medium Usage", IF(tbl_Customers[[#This Row],[total_day_minutes]]&lt;=250,"High Usage","Very High Usage")))</f>
        <v>High Usage</v>
      </c>
      <c r="AE778" t="str">
        <f>IF(tbl_Customers[[#This Row],[total_intl_calls]]&lt;=5,"Low Calls", IF(tbl_Customers[[#This Row],[total_intl_calls]]&lt;=10, "Medium Calls", "High Calls"))</f>
        <v>Low Calls</v>
      </c>
      <c r="AF7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78" s="36" t="str">
        <f>IF(tbl_Customers[[#This Row],[Churn_Risk_Score]]&gt;=10,"High Risk", IF(tbl_Customers[[#This Row],[Churn_Risk_Score]]&gt;=5,"Medium Risk","Low Risk"))</f>
        <v>Low Risk</v>
      </c>
    </row>
    <row r="779" spans="1:33" x14ac:dyDescent="0.35">
      <c r="A779">
        <v>778</v>
      </c>
      <c r="B779" t="s">
        <v>31</v>
      </c>
      <c r="C779">
        <v>77</v>
      </c>
      <c r="D779" t="s">
        <v>28</v>
      </c>
      <c r="E779" t="s">
        <v>22</v>
      </c>
      <c r="F779" t="s">
        <v>22</v>
      </c>
      <c r="G779">
        <v>0</v>
      </c>
      <c r="H779">
        <v>67.7</v>
      </c>
      <c r="I779">
        <v>68</v>
      </c>
      <c r="J779">
        <v>11.51</v>
      </c>
      <c r="K779">
        <v>195.7</v>
      </c>
      <c r="L779">
        <v>86</v>
      </c>
      <c r="M779">
        <v>16.63</v>
      </c>
      <c r="N779">
        <v>236.5</v>
      </c>
      <c r="O779">
        <v>137</v>
      </c>
      <c r="P779">
        <v>10.64</v>
      </c>
      <c r="Q779">
        <v>12</v>
      </c>
      <c r="R779">
        <v>2</v>
      </c>
      <c r="S779">
        <v>3.24</v>
      </c>
      <c r="T779">
        <v>1</v>
      </c>
      <c r="U779" t="s">
        <v>22</v>
      </c>
      <c r="V779">
        <f>IF(tbl_Customers[[#This Row],[churn]] = "yes", 1, 0)</f>
        <v>0</v>
      </c>
      <c r="W779" t="str">
        <f>IF(tbl_Customers[[#This Row],[number_customer_service_calls]] &lt;= 1, "0-1 Calls", IF(tbl_Customers[[#This Row],[number_customer_service_calls]] &lt;= 3, "2-3 Calls", IF(tbl_Customers[[#This Row],[number_customer_service_calls]] &lt;=5, "4-5 Calls", "6+ Calls")))</f>
        <v>0-1 Calls</v>
      </c>
      <c r="X779" t="str">
        <f>IF(tbl_Customers[[#This Row],[account_length]] &lt;= 50, "0-50", IF(tbl_Customers[[#This Row],[account_length]] &lt;=100, "51-100", IF(tbl_Customers[[#This Row],[account_length]] &lt;= 150, "101-150", "151+")))</f>
        <v>51-100</v>
      </c>
      <c r="Y779" t="str">
        <f>IF(tbl_Customers[[#This Row],[total_intl_charge]] &lt;= 3, "Low Charges", "High Charges")</f>
        <v>High Charges</v>
      </c>
      <c r="Z779" t="str">
        <f>IF(tbl_Customers[[#This Row],[total_eve_calls]]&lt;=80,"Low Calls",
IF(tbl_Customers[[#This Row],[total_eve_calls]]&lt;=120,"Medium Calls","High Calls"))</f>
        <v>Medium Calls</v>
      </c>
      <c r="AA779" t="str">
        <f>IF(tbl_Customers[[#This Row],[total_eve_charge]]&lt;=15,"Low Charges",
IF(tbl_Customers[[#This Row],[total_eve_charge]]&lt;=20,"Medium Charges","High Charges"))</f>
        <v>Medium Charges</v>
      </c>
      <c r="AB7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79" t="str">
        <f>IF(tbl_Customers[[#This Row],[number_vmail_messages]] = 0, "No Usage", IF(tbl_Customers[[#This Row],[number_vmail_messages]] &lt;= 20, "Low Usage", IF(tbl_Customers[[#This Row],[number_vmail_messages]] &lt;= 40, "Medium Usgae", "High Usage")))</f>
        <v>No Usage</v>
      </c>
      <c r="AD779" t="str">
        <f>IF(tbl_Customers[[#This Row],[total_day_minutes]]&lt;=150,"Low Usage", IF(tbl_Customers[[#This Row],[total_day_minutes]]&lt;=200,"Medium Usage", IF(tbl_Customers[[#This Row],[total_day_minutes]]&lt;=250,"High Usage","Very High Usage")))</f>
        <v>Low Usage</v>
      </c>
      <c r="AE779" t="str">
        <f>IF(tbl_Customers[[#This Row],[total_intl_calls]]&lt;=5,"Low Calls", IF(tbl_Customers[[#This Row],[total_intl_calls]]&lt;=10, "Medium Calls", "High Calls"))</f>
        <v>Low Calls</v>
      </c>
      <c r="AF7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79" s="36" t="str">
        <f>IF(tbl_Customers[[#This Row],[Churn_Risk_Score]]&gt;=10,"High Risk", IF(tbl_Customers[[#This Row],[Churn_Risk_Score]]&gt;=5,"Medium Risk","Low Risk"))</f>
        <v>Low Risk</v>
      </c>
    </row>
    <row r="780" spans="1:33" x14ac:dyDescent="0.35">
      <c r="A780">
        <v>779</v>
      </c>
      <c r="B780" t="s">
        <v>26</v>
      </c>
      <c r="C780">
        <v>74</v>
      </c>
      <c r="D780" t="s">
        <v>21</v>
      </c>
      <c r="E780" t="s">
        <v>22</v>
      </c>
      <c r="F780" t="s">
        <v>22</v>
      </c>
      <c r="G780">
        <v>0</v>
      </c>
      <c r="H780">
        <v>200.4</v>
      </c>
      <c r="I780">
        <v>87</v>
      </c>
      <c r="J780">
        <v>34.07</v>
      </c>
      <c r="K780">
        <v>309.2</v>
      </c>
      <c r="L780">
        <v>105</v>
      </c>
      <c r="M780">
        <v>26.28</v>
      </c>
      <c r="N780">
        <v>152.1</v>
      </c>
      <c r="O780">
        <v>118</v>
      </c>
      <c r="P780">
        <v>6.84</v>
      </c>
      <c r="Q780">
        <v>10</v>
      </c>
      <c r="R780">
        <v>2</v>
      </c>
      <c r="S780">
        <v>2.7</v>
      </c>
      <c r="T780">
        <v>1</v>
      </c>
      <c r="U780" t="s">
        <v>22</v>
      </c>
      <c r="V780">
        <f>IF(tbl_Customers[[#This Row],[churn]] = "yes", 1, 0)</f>
        <v>0</v>
      </c>
      <c r="W780" t="str">
        <f>IF(tbl_Customers[[#This Row],[number_customer_service_calls]] &lt;= 1, "0-1 Calls", IF(tbl_Customers[[#This Row],[number_customer_service_calls]] &lt;= 3, "2-3 Calls", IF(tbl_Customers[[#This Row],[number_customer_service_calls]] &lt;=5, "4-5 Calls", "6+ Calls")))</f>
        <v>0-1 Calls</v>
      </c>
      <c r="X780" t="str">
        <f>IF(tbl_Customers[[#This Row],[account_length]] &lt;= 50, "0-50", IF(tbl_Customers[[#This Row],[account_length]] &lt;=100, "51-100", IF(tbl_Customers[[#This Row],[account_length]] &lt;= 150, "101-150", "151+")))</f>
        <v>51-100</v>
      </c>
      <c r="Y780" t="str">
        <f>IF(tbl_Customers[[#This Row],[total_intl_charge]] &lt;= 3, "Low Charges", "High Charges")</f>
        <v>Low Charges</v>
      </c>
      <c r="Z780" t="str">
        <f>IF(tbl_Customers[[#This Row],[total_eve_calls]]&lt;=80,"Low Calls",
IF(tbl_Customers[[#This Row],[total_eve_calls]]&lt;=120,"Medium Calls","High Calls"))</f>
        <v>Medium Calls</v>
      </c>
      <c r="AA780" t="str">
        <f>IF(tbl_Customers[[#This Row],[total_eve_charge]]&lt;=15,"Low Charges",
IF(tbl_Customers[[#This Row],[total_eve_charge]]&lt;=20,"Medium Charges","High Charges"))</f>
        <v>High Charges</v>
      </c>
      <c r="AB7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80" t="str">
        <f>IF(tbl_Customers[[#This Row],[number_vmail_messages]] = 0, "No Usage", IF(tbl_Customers[[#This Row],[number_vmail_messages]] &lt;= 20, "Low Usage", IF(tbl_Customers[[#This Row],[number_vmail_messages]] &lt;= 40, "Medium Usgae", "High Usage")))</f>
        <v>No Usage</v>
      </c>
      <c r="AD780" t="str">
        <f>IF(tbl_Customers[[#This Row],[total_day_minutes]]&lt;=150,"Low Usage", IF(tbl_Customers[[#This Row],[total_day_minutes]]&lt;=200,"Medium Usage", IF(tbl_Customers[[#This Row],[total_day_minutes]]&lt;=250,"High Usage","Very High Usage")))</f>
        <v>High Usage</v>
      </c>
      <c r="AE780" t="str">
        <f>IF(tbl_Customers[[#This Row],[total_intl_calls]]&lt;=5,"Low Calls", IF(tbl_Customers[[#This Row],[total_intl_calls]]&lt;=10, "Medium Calls", "High Calls"))</f>
        <v>Low Calls</v>
      </c>
      <c r="AF7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80" s="36" t="str">
        <f>IF(tbl_Customers[[#This Row],[Churn_Risk_Score]]&gt;=10,"High Risk", IF(tbl_Customers[[#This Row],[Churn_Risk_Score]]&gt;=5,"Medium Risk","Low Risk"))</f>
        <v>Low Risk</v>
      </c>
    </row>
    <row r="781" spans="1:33" x14ac:dyDescent="0.35">
      <c r="A781">
        <v>780</v>
      </c>
      <c r="B781" t="s">
        <v>65</v>
      </c>
      <c r="C781">
        <v>74</v>
      </c>
      <c r="D781" t="s">
        <v>28</v>
      </c>
      <c r="E781" t="s">
        <v>23</v>
      </c>
      <c r="F781" t="s">
        <v>22</v>
      </c>
      <c r="G781">
        <v>0</v>
      </c>
      <c r="H781">
        <v>125.8</v>
      </c>
      <c r="I781">
        <v>103</v>
      </c>
      <c r="J781">
        <v>21.39</v>
      </c>
      <c r="K781">
        <v>207.7</v>
      </c>
      <c r="L781">
        <v>96</v>
      </c>
      <c r="M781">
        <v>17.649999999999999</v>
      </c>
      <c r="N781">
        <v>207.4</v>
      </c>
      <c r="O781">
        <v>143</v>
      </c>
      <c r="P781">
        <v>9.33</v>
      </c>
      <c r="Q781">
        <v>14.1</v>
      </c>
      <c r="R781">
        <v>4</v>
      </c>
      <c r="S781">
        <v>3.81</v>
      </c>
      <c r="T781">
        <v>1</v>
      </c>
      <c r="U781" t="s">
        <v>23</v>
      </c>
      <c r="V781">
        <f>IF(tbl_Customers[[#This Row],[churn]] = "yes", 1, 0)</f>
        <v>1</v>
      </c>
      <c r="W781" t="str">
        <f>IF(tbl_Customers[[#This Row],[number_customer_service_calls]] &lt;= 1, "0-1 Calls", IF(tbl_Customers[[#This Row],[number_customer_service_calls]] &lt;= 3, "2-3 Calls", IF(tbl_Customers[[#This Row],[number_customer_service_calls]] &lt;=5, "4-5 Calls", "6+ Calls")))</f>
        <v>0-1 Calls</v>
      </c>
      <c r="X781" t="str">
        <f>IF(tbl_Customers[[#This Row],[account_length]] &lt;= 50, "0-50", IF(tbl_Customers[[#This Row],[account_length]] &lt;=100, "51-100", IF(tbl_Customers[[#This Row],[account_length]] &lt;= 150, "101-150", "151+")))</f>
        <v>51-100</v>
      </c>
      <c r="Y781" t="str">
        <f>IF(tbl_Customers[[#This Row],[total_intl_charge]] &lt;= 3, "Low Charges", "High Charges")</f>
        <v>High Charges</v>
      </c>
      <c r="Z781" t="str">
        <f>IF(tbl_Customers[[#This Row],[total_eve_calls]]&lt;=80,"Low Calls",
IF(tbl_Customers[[#This Row],[total_eve_calls]]&lt;=120,"Medium Calls","High Calls"))</f>
        <v>Medium Calls</v>
      </c>
      <c r="AA781" t="str">
        <f>IF(tbl_Customers[[#This Row],[total_eve_charge]]&lt;=15,"Low Charges",
IF(tbl_Customers[[#This Row],[total_eve_charge]]&lt;=20,"Medium Charges","High Charges"))</f>
        <v>Medium Charges</v>
      </c>
      <c r="AB7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81" t="str">
        <f>IF(tbl_Customers[[#This Row],[number_vmail_messages]] = 0, "No Usage", IF(tbl_Customers[[#This Row],[number_vmail_messages]] &lt;= 20, "Low Usage", IF(tbl_Customers[[#This Row],[number_vmail_messages]] &lt;= 40, "Medium Usgae", "High Usage")))</f>
        <v>No Usage</v>
      </c>
      <c r="AD781" t="str">
        <f>IF(tbl_Customers[[#This Row],[total_day_minutes]]&lt;=150,"Low Usage", IF(tbl_Customers[[#This Row],[total_day_minutes]]&lt;=200,"Medium Usage", IF(tbl_Customers[[#This Row],[total_day_minutes]]&lt;=250,"High Usage","Very High Usage")))</f>
        <v>Low Usage</v>
      </c>
      <c r="AE781" t="str">
        <f>IF(tbl_Customers[[#This Row],[total_intl_calls]]&lt;=5,"Low Calls", IF(tbl_Customers[[#This Row],[total_intl_calls]]&lt;=10, "Medium Calls", "High Calls"))</f>
        <v>Low Calls</v>
      </c>
      <c r="AF7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781" s="36" t="str">
        <f>IF(tbl_Customers[[#This Row],[Churn_Risk_Score]]&gt;=10,"High Risk", IF(tbl_Customers[[#This Row],[Churn_Risk_Score]]&gt;=5,"Medium Risk","Low Risk"))</f>
        <v>Medium Risk</v>
      </c>
    </row>
    <row r="782" spans="1:33" x14ac:dyDescent="0.35">
      <c r="A782">
        <v>781</v>
      </c>
      <c r="B782" t="s">
        <v>68</v>
      </c>
      <c r="C782">
        <v>200</v>
      </c>
      <c r="D782" t="s">
        <v>25</v>
      </c>
      <c r="E782" t="s">
        <v>22</v>
      </c>
      <c r="F782" t="s">
        <v>22</v>
      </c>
      <c r="G782">
        <v>0</v>
      </c>
      <c r="H782">
        <v>128.19999999999999</v>
      </c>
      <c r="I782">
        <v>87</v>
      </c>
      <c r="J782">
        <v>21.79</v>
      </c>
      <c r="K782">
        <v>133.19999999999999</v>
      </c>
      <c r="L782">
        <v>105</v>
      </c>
      <c r="M782">
        <v>11.32</v>
      </c>
      <c r="N782">
        <v>177.6</v>
      </c>
      <c r="O782">
        <v>123</v>
      </c>
      <c r="P782">
        <v>7.99</v>
      </c>
      <c r="Q782">
        <v>11.2</v>
      </c>
      <c r="R782">
        <v>2</v>
      </c>
      <c r="S782">
        <v>3.02</v>
      </c>
      <c r="T782">
        <v>1</v>
      </c>
      <c r="U782" t="s">
        <v>22</v>
      </c>
      <c r="V782">
        <f>IF(tbl_Customers[[#This Row],[churn]] = "yes", 1, 0)</f>
        <v>0</v>
      </c>
      <c r="W782" t="str">
        <f>IF(tbl_Customers[[#This Row],[number_customer_service_calls]] &lt;= 1, "0-1 Calls", IF(tbl_Customers[[#This Row],[number_customer_service_calls]] &lt;= 3, "2-3 Calls", IF(tbl_Customers[[#This Row],[number_customer_service_calls]] &lt;=5, "4-5 Calls", "6+ Calls")))</f>
        <v>0-1 Calls</v>
      </c>
      <c r="X782" t="str">
        <f>IF(tbl_Customers[[#This Row],[account_length]] &lt;= 50, "0-50", IF(tbl_Customers[[#This Row],[account_length]] &lt;=100, "51-100", IF(tbl_Customers[[#This Row],[account_length]] &lt;= 150, "101-150", "151+")))</f>
        <v>151+</v>
      </c>
      <c r="Y782" t="str">
        <f>IF(tbl_Customers[[#This Row],[total_intl_charge]] &lt;= 3, "Low Charges", "High Charges")</f>
        <v>High Charges</v>
      </c>
      <c r="Z782" t="str">
        <f>IF(tbl_Customers[[#This Row],[total_eve_calls]]&lt;=80,"Low Calls",
IF(tbl_Customers[[#This Row],[total_eve_calls]]&lt;=120,"Medium Calls","High Calls"))</f>
        <v>Medium Calls</v>
      </c>
      <c r="AA782" t="str">
        <f>IF(tbl_Customers[[#This Row],[total_eve_charge]]&lt;=15,"Low Charges",
IF(tbl_Customers[[#This Row],[total_eve_charge]]&lt;=20,"Medium Charges","High Charges"))</f>
        <v>Low Charges</v>
      </c>
      <c r="AB7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82" t="str">
        <f>IF(tbl_Customers[[#This Row],[number_vmail_messages]] = 0, "No Usage", IF(tbl_Customers[[#This Row],[number_vmail_messages]] &lt;= 20, "Low Usage", IF(tbl_Customers[[#This Row],[number_vmail_messages]] &lt;= 40, "Medium Usgae", "High Usage")))</f>
        <v>No Usage</v>
      </c>
      <c r="AD782" t="str">
        <f>IF(tbl_Customers[[#This Row],[total_day_minutes]]&lt;=150,"Low Usage", IF(tbl_Customers[[#This Row],[total_day_minutes]]&lt;=200,"Medium Usage", IF(tbl_Customers[[#This Row],[total_day_minutes]]&lt;=250,"High Usage","Very High Usage")))</f>
        <v>Low Usage</v>
      </c>
      <c r="AE782" t="str">
        <f>IF(tbl_Customers[[#This Row],[total_intl_calls]]&lt;=5,"Low Calls", IF(tbl_Customers[[#This Row],[total_intl_calls]]&lt;=10, "Medium Calls", "High Calls"))</f>
        <v>Low Calls</v>
      </c>
      <c r="AF7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82" s="36" t="str">
        <f>IF(tbl_Customers[[#This Row],[Churn_Risk_Score]]&gt;=10,"High Risk", IF(tbl_Customers[[#This Row],[Churn_Risk_Score]]&gt;=5,"Medium Risk","Low Risk"))</f>
        <v>Low Risk</v>
      </c>
    </row>
    <row r="783" spans="1:33" x14ac:dyDescent="0.35">
      <c r="A783">
        <v>782</v>
      </c>
      <c r="B783" t="s">
        <v>49</v>
      </c>
      <c r="C783">
        <v>86</v>
      </c>
      <c r="D783" t="s">
        <v>25</v>
      </c>
      <c r="E783" t="s">
        <v>22</v>
      </c>
      <c r="F783" t="s">
        <v>22</v>
      </c>
      <c r="G783">
        <v>0</v>
      </c>
      <c r="H783">
        <v>226.3</v>
      </c>
      <c r="I783">
        <v>88</v>
      </c>
      <c r="J783">
        <v>38.47</v>
      </c>
      <c r="K783">
        <v>223</v>
      </c>
      <c r="L783">
        <v>107</v>
      </c>
      <c r="M783">
        <v>18.96</v>
      </c>
      <c r="N783">
        <v>255.6</v>
      </c>
      <c r="O783">
        <v>92</v>
      </c>
      <c r="P783">
        <v>11.5</v>
      </c>
      <c r="Q783">
        <v>13</v>
      </c>
      <c r="R783">
        <v>3</v>
      </c>
      <c r="S783">
        <v>3.51</v>
      </c>
      <c r="T783">
        <v>4</v>
      </c>
      <c r="U783" t="s">
        <v>22</v>
      </c>
      <c r="V783">
        <f>IF(tbl_Customers[[#This Row],[churn]] = "yes", 1, 0)</f>
        <v>0</v>
      </c>
      <c r="W783" t="str">
        <f>IF(tbl_Customers[[#This Row],[number_customer_service_calls]] &lt;= 1, "0-1 Calls", IF(tbl_Customers[[#This Row],[number_customer_service_calls]] &lt;= 3, "2-3 Calls", IF(tbl_Customers[[#This Row],[number_customer_service_calls]] &lt;=5, "4-5 Calls", "6+ Calls")))</f>
        <v>4-5 Calls</v>
      </c>
      <c r="X783" t="str">
        <f>IF(tbl_Customers[[#This Row],[account_length]] &lt;= 50, "0-50", IF(tbl_Customers[[#This Row],[account_length]] &lt;=100, "51-100", IF(tbl_Customers[[#This Row],[account_length]] &lt;= 150, "101-150", "151+")))</f>
        <v>51-100</v>
      </c>
      <c r="Y783" t="str">
        <f>IF(tbl_Customers[[#This Row],[total_intl_charge]] &lt;= 3, "Low Charges", "High Charges")</f>
        <v>High Charges</v>
      </c>
      <c r="Z783" t="str">
        <f>IF(tbl_Customers[[#This Row],[total_eve_calls]]&lt;=80,"Low Calls",
IF(tbl_Customers[[#This Row],[total_eve_calls]]&lt;=120,"Medium Calls","High Calls"))</f>
        <v>Medium Calls</v>
      </c>
      <c r="AA783" t="str">
        <f>IF(tbl_Customers[[#This Row],[total_eve_charge]]&lt;=15,"Low Charges",
IF(tbl_Customers[[#This Row],[total_eve_charge]]&lt;=20,"Medium Charges","High Charges"))</f>
        <v>Medium Charges</v>
      </c>
      <c r="AB7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83" t="str">
        <f>IF(tbl_Customers[[#This Row],[number_vmail_messages]] = 0, "No Usage", IF(tbl_Customers[[#This Row],[number_vmail_messages]] &lt;= 20, "Low Usage", IF(tbl_Customers[[#This Row],[number_vmail_messages]] &lt;= 40, "Medium Usgae", "High Usage")))</f>
        <v>No Usage</v>
      </c>
      <c r="AD783" t="str">
        <f>IF(tbl_Customers[[#This Row],[total_day_minutes]]&lt;=150,"Low Usage", IF(tbl_Customers[[#This Row],[total_day_minutes]]&lt;=200,"Medium Usage", IF(tbl_Customers[[#This Row],[total_day_minutes]]&lt;=250,"High Usage","Very High Usage")))</f>
        <v>High Usage</v>
      </c>
      <c r="AE783" t="str">
        <f>IF(tbl_Customers[[#This Row],[total_intl_calls]]&lt;=5,"Low Calls", IF(tbl_Customers[[#This Row],[total_intl_calls]]&lt;=10, "Medium Calls", "High Calls"))</f>
        <v>Low Calls</v>
      </c>
      <c r="AF7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83" s="36" t="str">
        <f>IF(tbl_Customers[[#This Row],[Churn_Risk_Score]]&gt;=10,"High Risk", IF(tbl_Customers[[#This Row],[Churn_Risk_Score]]&gt;=5,"Medium Risk","Low Risk"))</f>
        <v>Medium Risk</v>
      </c>
    </row>
    <row r="784" spans="1:33" x14ac:dyDescent="0.35">
      <c r="A784">
        <v>783</v>
      </c>
      <c r="B784" t="s">
        <v>69</v>
      </c>
      <c r="C784">
        <v>91</v>
      </c>
      <c r="D784" t="s">
        <v>28</v>
      </c>
      <c r="E784" t="s">
        <v>22</v>
      </c>
      <c r="F784" t="s">
        <v>23</v>
      </c>
      <c r="G784">
        <v>37</v>
      </c>
      <c r="H784">
        <v>162.30000000000001</v>
      </c>
      <c r="I784">
        <v>107</v>
      </c>
      <c r="J784">
        <v>27.59</v>
      </c>
      <c r="K784">
        <v>233.9</v>
      </c>
      <c r="L784">
        <v>115</v>
      </c>
      <c r="M784">
        <v>19.88</v>
      </c>
      <c r="N784">
        <v>277.39999999999998</v>
      </c>
      <c r="O784">
        <v>94</v>
      </c>
      <c r="P784">
        <v>12.48</v>
      </c>
      <c r="Q784">
        <v>9.1999999999999993</v>
      </c>
      <c r="R784">
        <v>4</v>
      </c>
      <c r="S784">
        <v>2.48</v>
      </c>
      <c r="T784">
        <v>0</v>
      </c>
      <c r="U784" t="s">
        <v>22</v>
      </c>
      <c r="V784">
        <f>IF(tbl_Customers[[#This Row],[churn]] = "yes", 1, 0)</f>
        <v>0</v>
      </c>
      <c r="W784" t="str">
        <f>IF(tbl_Customers[[#This Row],[number_customer_service_calls]] &lt;= 1, "0-1 Calls", IF(tbl_Customers[[#This Row],[number_customer_service_calls]] &lt;= 3, "2-3 Calls", IF(tbl_Customers[[#This Row],[number_customer_service_calls]] &lt;=5, "4-5 Calls", "6+ Calls")))</f>
        <v>0-1 Calls</v>
      </c>
      <c r="X784" t="str">
        <f>IF(tbl_Customers[[#This Row],[account_length]] &lt;= 50, "0-50", IF(tbl_Customers[[#This Row],[account_length]] &lt;=100, "51-100", IF(tbl_Customers[[#This Row],[account_length]] &lt;= 150, "101-150", "151+")))</f>
        <v>51-100</v>
      </c>
      <c r="Y784" t="str">
        <f>IF(tbl_Customers[[#This Row],[total_intl_charge]] &lt;= 3, "Low Charges", "High Charges")</f>
        <v>Low Charges</v>
      </c>
      <c r="Z784" t="str">
        <f>IF(tbl_Customers[[#This Row],[total_eve_calls]]&lt;=80,"Low Calls",
IF(tbl_Customers[[#This Row],[total_eve_calls]]&lt;=120,"Medium Calls","High Calls"))</f>
        <v>Medium Calls</v>
      </c>
      <c r="AA784" t="str">
        <f>IF(tbl_Customers[[#This Row],[total_eve_charge]]&lt;=15,"Low Charges",
IF(tbl_Customers[[#This Row],[total_eve_charge]]&lt;=20,"Medium Charges","High Charges"))</f>
        <v>Medium Charges</v>
      </c>
      <c r="AB7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84" t="str">
        <f>IF(tbl_Customers[[#This Row],[number_vmail_messages]] = 0, "No Usage", IF(tbl_Customers[[#This Row],[number_vmail_messages]] &lt;= 20, "Low Usage", IF(tbl_Customers[[#This Row],[number_vmail_messages]] &lt;= 40, "Medium Usgae", "High Usage")))</f>
        <v>Medium Usgae</v>
      </c>
      <c r="AD784" t="str">
        <f>IF(tbl_Customers[[#This Row],[total_day_minutes]]&lt;=150,"Low Usage", IF(tbl_Customers[[#This Row],[total_day_minutes]]&lt;=200,"Medium Usage", IF(tbl_Customers[[#This Row],[total_day_minutes]]&lt;=250,"High Usage","Very High Usage")))</f>
        <v>Medium Usage</v>
      </c>
      <c r="AE784" t="str">
        <f>IF(tbl_Customers[[#This Row],[total_intl_calls]]&lt;=5,"Low Calls", IF(tbl_Customers[[#This Row],[total_intl_calls]]&lt;=10, "Medium Calls", "High Calls"))</f>
        <v>Low Calls</v>
      </c>
      <c r="AF7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84" s="36" t="str">
        <f>IF(tbl_Customers[[#This Row],[Churn_Risk_Score]]&gt;=10,"High Risk", IF(tbl_Customers[[#This Row],[Churn_Risk_Score]]&gt;=5,"Medium Risk","Low Risk"))</f>
        <v>Low Risk</v>
      </c>
    </row>
    <row r="785" spans="1:33" x14ac:dyDescent="0.35">
      <c r="A785">
        <v>784</v>
      </c>
      <c r="B785" t="s">
        <v>39</v>
      </c>
      <c r="C785">
        <v>130</v>
      </c>
      <c r="D785" t="s">
        <v>21</v>
      </c>
      <c r="E785" t="s">
        <v>22</v>
      </c>
      <c r="F785" t="s">
        <v>22</v>
      </c>
      <c r="G785">
        <v>0</v>
      </c>
      <c r="H785">
        <v>120.5</v>
      </c>
      <c r="I785">
        <v>127</v>
      </c>
      <c r="J785">
        <v>20.49</v>
      </c>
      <c r="K785">
        <v>189.7</v>
      </c>
      <c r="L785">
        <v>52</v>
      </c>
      <c r="M785">
        <v>16.12</v>
      </c>
      <c r="N785">
        <v>270.10000000000002</v>
      </c>
      <c r="O785">
        <v>107</v>
      </c>
      <c r="P785">
        <v>12.15</v>
      </c>
      <c r="Q785">
        <v>14.3</v>
      </c>
      <c r="R785">
        <v>2</v>
      </c>
      <c r="S785">
        <v>3.86</v>
      </c>
      <c r="T785">
        <v>1</v>
      </c>
      <c r="U785" t="s">
        <v>22</v>
      </c>
      <c r="V785">
        <f>IF(tbl_Customers[[#This Row],[churn]] = "yes", 1, 0)</f>
        <v>0</v>
      </c>
      <c r="W785" t="str">
        <f>IF(tbl_Customers[[#This Row],[number_customer_service_calls]] &lt;= 1, "0-1 Calls", IF(tbl_Customers[[#This Row],[number_customer_service_calls]] &lt;= 3, "2-3 Calls", IF(tbl_Customers[[#This Row],[number_customer_service_calls]] &lt;=5, "4-5 Calls", "6+ Calls")))</f>
        <v>0-1 Calls</v>
      </c>
      <c r="X785" t="str">
        <f>IF(tbl_Customers[[#This Row],[account_length]] &lt;= 50, "0-50", IF(tbl_Customers[[#This Row],[account_length]] &lt;=100, "51-100", IF(tbl_Customers[[#This Row],[account_length]] &lt;= 150, "101-150", "151+")))</f>
        <v>101-150</v>
      </c>
      <c r="Y785" t="str">
        <f>IF(tbl_Customers[[#This Row],[total_intl_charge]] &lt;= 3, "Low Charges", "High Charges")</f>
        <v>High Charges</v>
      </c>
      <c r="Z785" t="str">
        <f>IF(tbl_Customers[[#This Row],[total_eve_calls]]&lt;=80,"Low Calls",
IF(tbl_Customers[[#This Row],[total_eve_calls]]&lt;=120,"Medium Calls","High Calls"))</f>
        <v>Low Calls</v>
      </c>
      <c r="AA785" t="str">
        <f>IF(tbl_Customers[[#This Row],[total_eve_charge]]&lt;=15,"Low Charges",
IF(tbl_Customers[[#This Row],[total_eve_charge]]&lt;=20,"Medium Charges","High Charges"))</f>
        <v>Medium Charges</v>
      </c>
      <c r="AB7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85" t="str">
        <f>IF(tbl_Customers[[#This Row],[number_vmail_messages]] = 0, "No Usage", IF(tbl_Customers[[#This Row],[number_vmail_messages]] &lt;= 20, "Low Usage", IF(tbl_Customers[[#This Row],[number_vmail_messages]] &lt;= 40, "Medium Usgae", "High Usage")))</f>
        <v>No Usage</v>
      </c>
      <c r="AD785" t="str">
        <f>IF(tbl_Customers[[#This Row],[total_day_minutes]]&lt;=150,"Low Usage", IF(tbl_Customers[[#This Row],[total_day_minutes]]&lt;=200,"Medium Usage", IF(tbl_Customers[[#This Row],[total_day_minutes]]&lt;=250,"High Usage","Very High Usage")))</f>
        <v>Low Usage</v>
      </c>
      <c r="AE785" t="str">
        <f>IF(tbl_Customers[[#This Row],[total_intl_calls]]&lt;=5,"Low Calls", IF(tbl_Customers[[#This Row],[total_intl_calls]]&lt;=10, "Medium Calls", "High Calls"))</f>
        <v>Low Calls</v>
      </c>
      <c r="AF7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85" s="36" t="str">
        <f>IF(tbl_Customers[[#This Row],[Churn_Risk_Score]]&gt;=10,"High Risk", IF(tbl_Customers[[#This Row],[Churn_Risk_Score]]&gt;=5,"Medium Risk","Low Risk"))</f>
        <v>Low Risk</v>
      </c>
    </row>
    <row r="786" spans="1:33" x14ac:dyDescent="0.35">
      <c r="A786">
        <v>785</v>
      </c>
      <c r="B786" t="s">
        <v>20</v>
      </c>
      <c r="C786">
        <v>56</v>
      </c>
      <c r="D786" t="s">
        <v>25</v>
      </c>
      <c r="E786" t="s">
        <v>22</v>
      </c>
      <c r="F786" t="s">
        <v>22</v>
      </c>
      <c r="G786">
        <v>0</v>
      </c>
      <c r="H786">
        <v>91.1</v>
      </c>
      <c r="I786">
        <v>90</v>
      </c>
      <c r="J786">
        <v>15.49</v>
      </c>
      <c r="K786">
        <v>179.3</v>
      </c>
      <c r="L786">
        <v>115</v>
      </c>
      <c r="M786">
        <v>15.24</v>
      </c>
      <c r="N786">
        <v>300.7</v>
      </c>
      <c r="O786">
        <v>89</v>
      </c>
      <c r="P786">
        <v>13.53</v>
      </c>
      <c r="Q786">
        <v>11.9</v>
      </c>
      <c r="R786">
        <v>8</v>
      </c>
      <c r="S786">
        <v>3.21</v>
      </c>
      <c r="T786">
        <v>2</v>
      </c>
      <c r="U786" t="s">
        <v>22</v>
      </c>
      <c r="V786">
        <f>IF(tbl_Customers[[#This Row],[churn]] = "yes", 1, 0)</f>
        <v>0</v>
      </c>
      <c r="W786" t="str">
        <f>IF(tbl_Customers[[#This Row],[number_customer_service_calls]] &lt;= 1, "0-1 Calls", IF(tbl_Customers[[#This Row],[number_customer_service_calls]] &lt;= 3, "2-3 Calls", IF(tbl_Customers[[#This Row],[number_customer_service_calls]] &lt;=5, "4-5 Calls", "6+ Calls")))</f>
        <v>2-3 Calls</v>
      </c>
      <c r="X786" t="str">
        <f>IF(tbl_Customers[[#This Row],[account_length]] &lt;= 50, "0-50", IF(tbl_Customers[[#This Row],[account_length]] &lt;=100, "51-100", IF(tbl_Customers[[#This Row],[account_length]] &lt;= 150, "101-150", "151+")))</f>
        <v>51-100</v>
      </c>
      <c r="Y786" t="str">
        <f>IF(tbl_Customers[[#This Row],[total_intl_charge]] &lt;= 3, "Low Charges", "High Charges")</f>
        <v>High Charges</v>
      </c>
      <c r="Z786" t="str">
        <f>IF(tbl_Customers[[#This Row],[total_eve_calls]]&lt;=80,"Low Calls",
IF(tbl_Customers[[#This Row],[total_eve_calls]]&lt;=120,"Medium Calls","High Calls"))</f>
        <v>Medium Calls</v>
      </c>
      <c r="AA786" t="str">
        <f>IF(tbl_Customers[[#This Row],[total_eve_charge]]&lt;=15,"Low Charges",
IF(tbl_Customers[[#This Row],[total_eve_charge]]&lt;=20,"Medium Charges","High Charges"))</f>
        <v>Medium Charges</v>
      </c>
      <c r="AB7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86" t="str">
        <f>IF(tbl_Customers[[#This Row],[number_vmail_messages]] = 0, "No Usage", IF(tbl_Customers[[#This Row],[number_vmail_messages]] &lt;= 20, "Low Usage", IF(tbl_Customers[[#This Row],[number_vmail_messages]] &lt;= 40, "Medium Usgae", "High Usage")))</f>
        <v>No Usage</v>
      </c>
      <c r="AD786" t="str">
        <f>IF(tbl_Customers[[#This Row],[total_day_minutes]]&lt;=150,"Low Usage", IF(tbl_Customers[[#This Row],[total_day_minutes]]&lt;=200,"Medium Usage", IF(tbl_Customers[[#This Row],[total_day_minutes]]&lt;=250,"High Usage","Very High Usage")))</f>
        <v>Low Usage</v>
      </c>
      <c r="AE786" t="str">
        <f>IF(tbl_Customers[[#This Row],[total_intl_calls]]&lt;=5,"Low Calls", IF(tbl_Customers[[#This Row],[total_intl_calls]]&lt;=10, "Medium Calls", "High Calls"))</f>
        <v>Medium Calls</v>
      </c>
      <c r="AF7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86" s="36" t="str">
        <f>IF(tbl_Customers[[#This Row],[Churn_Risk_Score]]&gt;=10,"High Risk", IF(tbl_Customers[[#This Row],[Churn_Risk_Score]]&gt;=5,"Medium Risk","Low Risk"))</f>
        <v>Low Risk</v>
      </c>
    </row>
    <row r="787" spans="1:33" x14ac:dyDescent="0.35">
      <c r="A787">
        <v>786</v>
      </c>
      <c r="B787" t="s">
        <v>54</v>
      </c>
      <c r="C787">
        <v>117</v>
      </c>
      <c r="D787" t="s">
        <v>21</v>
      </c>
      <c r="E787" t="s">
        <v>22</v>
      </c>
      <c r="F787" t="s">
        <v>22</v>
      </c>
      <c r="G787">
        <v>0</v>
      </c>
      <c r="H787">
        <v>168.8</v>
      </c>
      <c r="I787">
        <v>137</v>
      </c>
      <c r="J787">
        <v>28.7</v>
      </c>
      <c r="K787">
        <v>241.4</v>
      </c>
      <c r="L787">
        <v>107</v>
      </c>
      <c r="M787">
        <v>20.52</v>
      </c>
      <c r="N787">
        <v>204.8</v>
      </c>
      <c r="O787">
        <v>106</v>
      </c>
      <c r="P787">
        <v>9.2200000000000006</v>
      </c>
      <c r="Q787">
        <v>15.5</v>
      </c>
      <c r="R787">
        <v>4</v>
      </c>
      <c r="S787">
        <v>4.1900000000000004</v>
      </c>
      <c r="T787">
        <v>0</v>
      </c>
      <c r="U787" t="s">
        <v>22</v>
      </c>
      <c r="V787">
        <f>IF(tbl_Customers[[#This Row],[churn]] = "yes", 1, 0)</f>
        <v>0</v>
      </c>
      <c r="W787" t="str">
        <f>IF(tbl_Customers[[#This Row],[number_customer_service_calls]] &lt;= 1, "0-1 Calls", IF(tbl_Customers[[#This Row],[number_customer_service_calls]] &lt;= 3, "2-3 Calls", IF(tbl_Customers[[#This Row],[number_customer_service_calls]] &lt;=5, "4-5 Calls", "6+ Calls")))</f>
        <v>0-1 Calls</v>
      </c>
      <c r="X787" t="str">
        <f>IF(tbl_Customers[[#This Row],[account_length]] &lt;= 50, "0-50", IF(tbl_Customers[[#This Row],[account_length]] &lt;=100, "51-100", IF(tbl_Customers[[#This Row],[account_length]] &lt;= 150, "101-150", "151+")))</f>
        <v>101-150</v>
      </c>
      <c r="Y787" t="str">
        <f>IF(tbl_Customers[[#This Row],[total_intl_charge]] &lt;= 3, "Low Charges", "High Charges")</f>
        <v>High Charges</v>
      </c>
      <c r="Z787" t="str">
        <f>IF(tbl_Customers[[#This Row],[total_eve_calls]]&lt;=80,"Low Calls",
IF(tbl_Customers[[#This Row],[total_eve_calls]]&lt;=120,"Medium Calls","High Calls"))</f>
        <v>Medium Calls</v>
      </c>
      <c r="AA787" t="str">
        <f>IF(tbl_Customers[[#This Row],[total_eve_charge]]&lt;=15,"Low Charges",
IF(tbl_Customers[[#This Row],[total_eve_charge]]&lt;=20,"Medium Charges","High Charges"))</f>
        <v>High Charges</v>
      </c>
      <c r="AB7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87" t="str">
        <f>IF(tbl_Customers[[#This Row],[number_vmail_messages]] = 0, "No Usage", IF(tbl_Customers[[#This Row],[number_vmail_messages]] &lt;= 20, "Low Usage", IF(tbl_Customers[[#This Row],[number_vmail_messages]] &lt;= 40, "Medium Usgae", "High Usage")))</f>
        <v>No Usage</v>
      </c>
      <c r="AD787" t="str">
        <f>IF(tbl_Customers[[#This Row],[total_day_minutes]]&lt;=150,"Low Usage", IF(tbl_Customers[[#This Row],[total_day_minutes]]&lt;=200,"Medium Usage", IF(tbl_Customers[[#This Row],[total_day_minutes]]&lt;=250,"High Usage","Very High Usage")))</f>
        <v>Medium Usage</v>
      </c>
      <c r="AE787" t="str">
        <f>IF(tbl_Customers[[#This Row],[total_intl_calls]]&lt;=5,"Low Calls", IF(tbl_Customers[[#This Row],[total_intl_calls]]&lt;=10, "Medium Calls", "High Calls"))</f>
        <v>Low Calls</v>
      </c>
      <c r="AF7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87" s="36" t="str">
        <f>IF(tbl_Customers[[#This Row],[Churn_Risk_Score]]&gt;=10,"High Risk", IF(tbl_Customers[[#This Row],[Churn_Risk_Score]]&gt;=5,"Medium Risk","Low Risk"))</f>
        <v>Low Risk</v>
      </c>
    </row>
    <row r="788" spans="1:33" x14ac:dyDescent="0.35">
      <c r="A788">
        <v>787</v>
      </c>
      <c r="B788" t="s">
        <v>34</v>
      </c>
      <c r="C788">
        <v>63</v>
      </c>
      <c r="D788" t="s">
        <v>28</v>
      </c>
      <c r="E788" t="s">
        <v>22</v>
      </c>
      <c r="F788" t="s">
        <v>22</v>
      </c>
      <c r="G788">
        <v>0</v>
      </c>
      <c r="H788">
        <v>153.5</v>
      </c>
      <c r="I788">
        <v>81</v>
      </c>
      <c r="J788">
        <v>26.1</v>
      </c>
      <c r="K788">
        <v>287.3</v>
      </c>
      <c r="L788">
        <v>115</v>
      </c>
      <c r="M788">
        <v>24.42</v>
      </c>
      <c r="N788">
        <v>230.2</v>
      </c>
      <c r="O788">
        <v>85</v>
      </c>
      <c r="P788">
        <v>10.36</v>
      </c>
      <c r="Q788">
        <v>6.5</v>
      </c>
      <c r="R788">
        <v>5</v>
      </c>
      <c r="S788">
        <v>1.76</v>
      </c>
      <c r="T788">
        <v>2</v>
      </c>
      <c r="U788" t="s">
        <v>22</v>
      </c>
      <c r="V788">
        <f>IF(tbl_Customers[[#This Row],[churn]] = "yes", 1, 0)</f>
        <v>0</v>
      </c>
      <c r="W788" t="str">
        <f>IF(tbl_Customers[[#This Row],[number_customer_service_calls]] &lt;= 1, "0-1 Calls", IF(tbl_Customers[[#This Row],[number_customer_service_calls]] &lt;= 3, "2-3 Calls", IF(tbl_Customers[[#This Row],[number_customer_service_calls]] &lt;=5, "4-5 Calls", "6+ Calls")))</f>
        <v>2-3 Calls</v>
      </c>
      <c r="X788" t="str">
        <f>IF(tbl_Customers[[#This Row],[account_length]] &lt;= 50, "0-50", IF(tbl_Customers[[#This Row],[account_length]] &lt;=100, "51-100", IF(tbl_Customers[[#This Row],[account_length]] &lt;= 150, "101-150", "151+")))</f>
        <v>51-100</v>
      </c>
      <c r="Y788" t="str">
        <f>IF(tbl_Customers[[#This Row],[total_intl_charge]] &lt;= 3, "Low Charges", "High Charges")</f>
        <v>Low Charges</v>
      </c>
      <c r="Z788" t="str">
        <f>IF(tbl_Customers[[#This Row],[total_eve_calls]]&lt;=80,"Low Calls",
IF(tbl_Customers[[#This Row],[total_eve_calls]]&lt;=120,"Medium Calls","High Calls"))</f>
        <v>Medium Calls</v>
      </c>
      <c r="AA788" t="str">
        <f>IF(tbl_Customers[[#This Row],[total_eve_charge]]&lt;=15,"Low Charges",
IF(tbl_Customers[[#This Row],[total_eve_charge]]&lt;=20,"Medium Charges","High Charges"))</f>
        <v>High Charges</v>
      </c>
      <c r="AB7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88" t="str">
        <f>IF(tbl_Customers[[#This Row],[number_vmail_messages]] = 0, "No Usage", IF(tbl_Customers[[#This Row],[number_vmail_messages]] &lt;= 20, "Low Usage", IF(tbl_Customers[[#This Row],[number_vmail_messages]] &lt;= 40, "Medium Usgae", "High Usage")))</f>
        <v>No Usage</v>
      </c>
      <c r="AD788" t="str">
        <f>IF(tbl_Customers[[#This Row],[total_day_minutes]]&lt;=150,"Low Usage", IF(tbl_Customers[[#This Row],[total_day_minutes]]&lt;=200,"Medium Usage", IF(tbl_Customers[[#This Row],[total_day_minutes]]&lt;=250,"High Usage","Very High Usage")))</f>
        <v>Medium Usage</v>
      </c>
      <c r="AE788" t="str">
        <f>IF(tbl_Customers[[#This Row],[total_intl_calls]]&lt;=5,"Low Calls", IF(tbl_Customers[[#This Row],[total_intl_calls]]&lt;=10, "Medium Calls", "High Calls"))</f>
        <v>Low Calls</v>
      </c>
      <c r="AF7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88" s="36" t="str">
        <f>IF(tbl_Customers[[#This Row],[Churn_Risk_Score]]&gt;=10,"High Risk", IF(tbl_Customers[[#This Row],[Churn_Risk_Score]]&gt;=5,"Medium Risk","Low Risk"))</f>
        <v>Low Risk</v>
      </c>
    </row>
    <row r="789" spans="1:33" x14ac:dyDescent="0.35">
      <c r="A789">
        <v>788</v>
      </c>
      <c r="B789" t="s">
        <v>64</v>
      </c>
      <c r="C789">
        <v>126</v>
      </c>
      <c r="D789" t="s">
        <v>21</v>
      </c>
      <c r="E789" t="s">
        <v>22</v>
      </c>
      <c r="F789" t="s">
        <v>22</v>
      </c>
      <c r="G789">
        <v>0</v>
      </c>
      <c r="H789">
        <v>226.2</v>
      </c>
      <c r="I789">
        <v>88</v>
      </c>
      <c r="J789">
        <v>38.450000000000003</v>
      </c>
      <c r="K789">
        <v>140.30000000000001</v>
      </c>
      <c r="L789">
        <v>114</v>
      </c>
      <c r="M789">
        <v>11.93</v>
      </c>
      <c r="N789">
        <v>208.9</v>
      </c>
      <c r="O789">
        <v>110</v>
      </c>
      <c r="P789">
        <v>9.4</v>
      </c>
      <c r="Q789">
        <v>6.4</v>
      </c>
      <c r="R789">
        <v>2</v>
      </c>
      <c r="S789">
        <v>1.73</v>
      </c>
      <c r="T789">
        <v>0</v>
      </c>
      <c r="U789" t="s">
        <v>22</v>
      </c>
      <c r="V789">
        <f>IF(tbl_Customers[[#This Row],[churn]] = "yes", 1, 0)</f>
        <v>0</v>
      </c>
      <c r="W789" t="str">
        <f>IF(tbl_Customers[[#This Row],[number_customer_service_calls]] &lt;= 1, "0-1 Calls", IF(tbl_Customers[[#This Row],[number_customer_service_calls]] &lt;= 3, "2-3 Calls", IF(tbl_Customers[[#This Row],[number_customer_service_calls]] &lt;=5, "4-5 Calls", "6+ Calls")))</f>
        <v>0-1 Calls</v>
      </c>
      <c r="X789" t="str">
        <f>IF(tbl_Customers[[#This Row],[account_length]] &lt;= 50, "0-50", IF(tbl_Customers[[#This Row],[account_length]] &lt;=100, "51-100", IF(tbl_Customers[[#This Row],[account_length]] &lt;= 150, "101-150", "151+")))</f>
        <v>101-150</v>
      </c>
      <c r="Y789" t="str">
        <f>IF(tbl_Customers[[#This Row],[total_intl_charge]] &lt;= 3, "Low Charges", "High Charges")</f>
        <v>Low Charges</v>
      </c>
      <c r="Z789" t="str">
        <f>IF(tbl_Customers[[#This Row],[total_eve_calls]]&lt;=80,"Low Calls",
IF(tbl_Customers[[#This Row],[total_eve_calls]]&lt;=120,"Medium Calls","High Calls"))</f>
        <v>Medium Calls</v>
      </c>
      <c r="AA789" t="str">
        <f>IF(tbl_Customers[[#This Row],[total_eve_charge]]&lt;=15,"Low Charges",
IF(tbl_Customers[[#This Row],[total_eve_charge]]&lt;=20,"Medium Charges","High Charges"))</f>
        <v>Low Charges</v>
      </c>
      <c r="AB7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89" t="str">
        <f>IF(tbl_Customers[[#This Row],[number_vmail_messages]] = 0, "No Usage", IF(tbl_Customers[[#This Row],[number_vmail_messages]] &lt;= 20, "Low Usage", IF(tbl_Customers[[#This Row],[number_vmail_messages]] &lt;= 40, "Medium Usgae", "High Usage")))</f>
        <v>No Usage</v>
      </c>
      <c r="AD789" t="str">
        <f>IF(tbl_Customers[[#This Row],[total_day_minutes]]&lt;=150,"Low Usage", IF(tbl_Customers[[#This Row],[total_day_minutes]]&lt;=200,"Medium Usage", IF(tbl_Customers[[#This Row],[total_day_minutes]]&lt;=250,"High Usage","Very High Usage")))</f>
        <v>High Usage</v>
      </c>
      <c r="AE789" t="str">
        <f>IF(tbl_Customers[[#This Row],[total_intl_calls]]&lt;=5,"Low Calls", IF(tbl_Customers[[#This Row],[total_intl_calls]]&lt;=10, "Medium Calls", "High Calls"))</f>
        <v>Low Calls</v>
      </c>
      <c r="AF7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89" s="36" t="str">
        <f>IF(tbl_Customers[[#This Row],[Churn_Risk_Score]]&gt;=10,"High Risk", IF(tbl_Customers[[#This Row],[Churn_Risk_Score]]&gt;=5,"Medium Risk","Low Risk"))</f>
        <v>Low Risk</v>
      </c>
    </row>
    <row r="790" spans="1:33" x14ac:dyDescent="0.35">
      <c r="A790">
        <v>789</v>
      </c>
      <c r="B790" t="s">
        <v>52</v>
      </c>
      <c r="C790">
        <v>132</v>
      </c>
      <c r="D790" t="s">
        <v>28</v>
      </c>
      <c r="E790" t="s">
        <v>22</v>
      </c>
      <c r="F790" t="s">
        <v>22</v>
      </c>
      <c r="G790">
        <v>0</v>
      </c>
      <c r="H790">
        <v>191.9</v>
      </c>
      <c r="I790">
        <v>107</v>
      </c>
      <c r="J790">
        <v>32.619999999999997</v>
      </c>
      <c r="K790">
        <v>206.9</v>
      </c>
      <c r="L790">
        <v>127</v>
      </c>
      <c r="M790">
        <v>17.59</v>
      </c>
      <c r="N790">
        <v>272</v>
      </c>
      <c r="O790">
        <v>88</v>
      </c>
      <c r="P790">
        <v>12.24</v>
      </c>
      <c r="Q790">
        <v>12.6</v>
      </c>
      <c r="R790">
        <v>2</v>
      </c>
      <c r="S790">
        <v>3.4</v>
      </c>
      <c r="T790">
        <v>1</v>
      </c>
      <c r="U790" t="s">
        <v>22</v>
      </c>
      <c r="V790">
        <f>IF(tbl_Customers[[#This Row],[churn]] = "yes", 1, 0)</f>
        <v>0</v>
      </c>
      <c r="W790" t="str">
        <f>IF(tbl_Customers[[#This Row],[number_customer_service_calls]] &lt;= 1, "0-1 Calls", IF(tbl_Customers[[#This Row],[number_customer_service_calls]] &lt;= 3, "2-3 Calls", IF(tbl_Customers[[#This Row],[number_customer_service_calls]] &lt;=5, "4-5 Calls", "6+ Calls")))</f>
        <v>0-1 Calls</v>
      </c>
      <c r="X790" t="str">
        <f>IF(tbl_Customers[[#This Row],[account_length]] &lt;= 50, "0-50", IF(tbl_Customers[[#This Row],[account_length]] &lt;=100, "51-100", IF(tbl_Customers[[#This Row],[account_length]] &lt;= 150, "101-150", "151+")))</f>
        <v>101-150</v>
      </c>
      <c r="Y790" t="str">
        <f>IF(tbl_Customers[[#This Row],[total_intl_charge]] &lt;= 3, "Low Charges", "High Charges")</f>
        <v>High Charges</v>
      </c>
      <c r="Z790" t="str">
        <f>IF(tbl_Customers[[#This Row],[total_eve_calls]]&lt;=80,"Low Calls",
IF(tbl_Customers[[#This Row],[total_eve_calls]]&lt;=120,"Medium Calls","High Calls"))</f>
        <v>High Calls</v>
      </c>
      <c r="AA790" t="str">
        <f>IF(tbl_Customers[[#This Row],[total_eve_charge]]&lt;=15,"Low Charges",
IF(tbl_Customers[[#This Row],[total_eve_charge]]&lt;=20,"Medium Charges","High Charges"))</f>
        <v>Medium Charges</v>
      </c>
      <c r="AB7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90" t="str">
        <f>IF(tbl_Customers[[#This Row],[number_vmail_messages]] = 0, "No Usage", IF(tbl_Customers[[#This Row],[number_vmail_messages]] &lt;= 20, "Low Usage", IF(tbl_Customers[[#This Row],[number_vmail_messages]] &lt;= 40, "Medium Usgae", "High Usage")))</f>
        <v>No Usage</v>
      </c>
      <c r="AD790" t="str">
        <f>IF(tbl_Customers[[#This Row],[total_day_minutes]]&lt;=150,"Low Usage", IF(tbl_Customers[[#This Row],[total_day_minutes]]&lt;=200,"Medium Usage", IF(tbl_Customers[[#This Row],[total_day_minutes]]&lt;=250,"High Usage","Very High Usage")))</f>
        <v>Medium Usage</v>
      </c>
      <c r="AE790" t="str">
        <f>IF(tbl_Customers[[#This Row],[total_intl_calls]]&lt;=5,"Low Calls", IF(tbl_Customers[[#This Row],[total_intl_calls]]&lt;=10, "Medium Calls", "High Calls"))</f>
        <v>Low Calls</v>
      </c>
      <c r="AF7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90" s="36" t="str">
        <f>IF(tbl_Customers[[#This Row],[Churn_Risk_Score]]&gt;=10,"High Risk", IF(tbl_Customers[[#This Row],[Churn_Risk_Score]]&gt;=5,"Medium Risk","Low Risk"))</f>
        <v>Low Risk</v>
      </c>
    </row>
    <row r="791" spans="1:33" x14ac:dyDescent="0.35">
      <c r="A791">
        <v>790</v>
      </c>
      <c r="B791" t="s">
        <v>62</v>
      </c>
      <c r="C791">
        <v>81</v>
      </c>
      <c r="D791" t="s">
        <v>21</v>
      </c>
      <c r="E791" t="s">
        <v>22</v>
      </c>
      <c r="F791" t="s">
        <v>23</v>
      </c>
      <c r="G791">
        <v>28</v>
      </c>
      <c r="H791">
        <v>167.9</v>
      </c>
      <c r="I791">
        <v>147</v>
      </c>
      <c r="J791">
        <v>28.54</v>
      </c>
      <c r="K791">
        <v>190.7</v>
      </c>
      <c r="L791">
        <v>105</v>
      </c>
      <c r="M791">
        <v>16.21</v>
      </c>
      <c r="N791">
        <v>193</v>
      </c>
      <c r="O791">
        <v>103</v>
      </c>
      <c r="P791">
        <v>8.69</v>
      </c>
      <c r="Q791">
        <v>9.1999999999999993</v>
      </c>
      <c r="R791">
        <v>6</v>
      </c>
      <c r="S791">
        <v>2.48</v>
      </c>
      <c r="T791">
        <v>4</v>
      </c>
      <c r="U791" t="s">
        <v>23</v>
      </c>
      <c r="V791">
        <f>IF(tbl_Customers[[#This Row],[churn]] = "yes", 1, 0)</f>
        <v>1</v>
      </c>
      <c r="W791" t="str">
        <f>IF(tbl_Customers[[#This Row],[number_customer_service_calls]] &lt;= 1, "0-1 Calls", IF(tbl_Customers[[#This Row],[number_customer_service_calls]] &lt;= 3, "2-3 Calls", IF(tbl_Customers[[#This Row],[number_customer_service_calls]] &lt;=5, "4-5 Calls", "6+ Calls")))</f>
        <v>4-5 Calls</v>
      </c>
      <c r="X791" t="str">
        <f>IF(tbl_Customers[[#This Row],[account_length]] &lt;= 50, "0-50", IF(tbl_Customers[[#This Row],[account_length]] &lt;=100, "51-100", IF(tbl_Customers[[#This Row],[account_length]] &lt;= 150, "101-150", "151+")))</f>
        <v>51-100</v>
      </c>
      <c r="Y791" t="str">
        <f>IF(tbl_Customers[[#This Row],[total_intl_charge]] &lt;= 3, "Low Charges", "High Charges")</f>
        <v>Low Charges</v>
      </c>
      <c r="Z791" t="str">
        <f>IF(tbl_Customers[[#This Row],[total_eve_calls]]&lt;=80,"Low Calls",
IF(tbl_Customers[[#This Row],[total_eve_calls]]&lt;=120,"Medium Calls","High Calls"))</f>
        <v>Medium Calls</v>
      </c>
      <c r="AA791" t="str">
        <f>IF(tbl_Customers[[#This Row],[total_eve_charge]]&lt;=15,"Low Charges",
IF(tbl_Customers[[#This Row],[total_eve_charge]]&lt;=20,"Medium Charges","High Charges"))</f>
        <v>Medium Charges</v>
      </c>
      <c r="AB7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791" t="str">
        <f>IF(tbl_Customers[[#This Row],[number_vmail_messages]] = 0, "No Usage", IF(tbl_Customers[[#This Row],[number_vmail_messages]] &lt;= 20, "Low Usage", IF(tbl_Customers[[#This Row],[number_vmail_messages]] &lt;= 40, "Medium Usgae", "High Usage")))</f>
        <v>Medium Usgae</v>
      </c>
      <c r="AD791" t="str">
        <f>IF(tbl_Customers[[#This Row],[total_day_minutes]]&lt;=150,"Low Usage", IF(tbl_Customers[[#This Row],[total_day_minutes]]&lt;=200,"Medium Usage", IF(tbl_Customers[[#This Row],[total_day_minutes]]&lt;=250,"High Usage","Very High Usage")))</f>
        <v>Medium Usage</v>
      </c>
      <c r="AE791" t="str">
        <f>IF(tbl_Customers[[#This Row],[total_intl_calls]]&lt;=5,"Low Calls", IF(tbl_Customers[[#This Row],[total_intl_calls]]&lt;=10, "Medium Calls", "High Calls"))</f>
        <v>Medium Calls</v>
      </c>
      <c r="AF7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91" s="36" t="str">
        <f>IF(tbl_Customers[[#This Row],[Churn_Risk_Score]]&gt;=10,"High Risk", IF(tbl_Customers[[#This Row],[Churn_Risk_Score]]&gt;=5,"Medium Risk","Low Risk"))</f>
        <v>Low Risk</v>
      </c>
    </row>
    <row r="792" spans="1:33" x14ac:dyDescent="0.35">
      <c r="A792">
        <v>791</v>
      </c>
      <c r="B792" t="s">
        <v>58</v>
      </c>
      <c r="C792">
        <v>122</v>
      </c>
      <c r="D792" t="s">
        <v>21</v>
      </c>
      <c r="E792" t="s">
        <v>22</v>
      </c>
      <c r="F792" t="s">
        <v>22</v>
      </c>
      <c r="G792">
        <v>0</v>
      </c>
      <c r="H792">
        <v>180</v>
      </c>
      <c r="I792">
        <v>88</v>
      </c>
      <c r="J792">
        <v>30.6</v>
      </c>
      <c r="K792">
        <v>145</v>
      </c>
      <c r="L792">
        <v>77</v>
      </c>
      <c r="M792">
        <v>12.33</v>
      </c>
      <c r="N792">
        <v>233.7</v>
      </c>
      <c r="O792">
        <v>120</v>
      </c>
      <c r="P792">
        <v>10.52</v>
      </c>
      <c r="Q792">
        <v>11.5</v>
      </c>
      <c r="R792">
        <v>6</v>
      </c>
      <c r="S792">
        <v>3.11</v>
      </c>
      <c r="T792">
        <v>2</v>
      </c>
      <c r="U792" t="s">
        <v>22</v>
      </c>
      <c r="V792">
        <f>IF(tbl_Customers[[#This Row],[churn]] = "yes", 1, 0)</f>
        <v>0</v>
      </c>
      <c r="W792" t="str">
        <f>IF(tbl_Customers[[#This Row],[number_customer_service_calls]] &lt;= 1, "0-1 Calls", IF(tbl_Customers[[#This Row],[number_customer_service_calls]] &lt;= 3, "2-3 Calls", IF(tbl_Customers[[#This Row],[number_customer_service_calls]] &lt;=5, "4-5 Calls", "6+ Calls")))</f>
        <v>2-3 Calls</v>
      </c>
      <c r="X792" t="str">
        <f>IF(tbl_Customers[[#This Row],[account_length]] &lt;= 50, "0-50", IF(tbl_Customers[[#This Row],[account_length]] &lt;=100, "51-100", IF(tbl_Customers[[#This Row],[account_length]] &lt;= 150, "101-150", "151+")))</f>
        <v>101-150</v>
      </c>
      <c r="Y792" t="str">
        <f>IF(tbl_Customers[[#This Row],[total_intl_charge]] &lt;= 3, "Low Charges", "High Charges")</f>
        <v>High Charges</v>
      </c>
      <c r="Z792" t="str">
        <f>IF(tbl_Customers[[#This Row],[total_eve_calls]]&lt;=80,"Low Calls",
IF(tbl_Customers[[#This Row],[total_eve_calls]]&lt;=120,"Medium Calls","High Calls"))</f>
        <v>Low Calls</v>
      </c>
      <c r="AA792" t="str">
        <f>IF(tbl_Customers[[#This Row],[total_eve_charge]]&lt;=15,"Low Charges",
IF(tbl_Customers[[#This Row],[total_eve_charge]]&lt;=20,"Medium Charges","High Charges"))</f>
        <v>Low Charges</v>
      </c>
      <c r="AB7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92" t="str">
        <f>IF(tbl_Customers[[#This Row],[number_vmail_messages]] = 0, "No Usage", IF(tbl_Customers[[#This Row],[number_vmail_messages]] &lt;= 20, "Low Usage", IF(tbl_Customers[[#This Row],[number_vmail_messages]] &lt;= 40, "Medium Usgae", "High Usage")))</f>
        <v>No Usage</v>
      </c>
      <c r="AD792" t="str">
        <f>IF(tbl_Customers[[#This Row],[total_day_minutes]]&lt;=150,"Low Usage", IF(tbl_Customers[[#This Row],[total_day_minutes]]&lt;=200,"Medium Usage", IF(tbl_Customers[[#This Row],[total_day_minutes]]&lt;=250,"High Usage","Very High Usage")))</f>
        <v>Medium Usage</v>
      </c>
      <c r="AE792" t="str">
        <f>IF(tbl_Customers[[#This Row],[total_intl_calls]]&lt;=5,"Low Calls", IF(tbl_Customers[[#This Row],[total_intl_calls]]&lt;=10, "Medium Calls", "High Calls"))</f>
        <v>Medium Calls</v>
      </c>
      <c r="AF7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792" s="36" t="str">
        <f>IF(tbl_Customers[[#This Row],[Churn_Risk_Score]]&gt;=10,"High Risk", IF(tbl_Customers[[#This Row],[Churn_Risk_Score]]&gt;=5,"Medium Risk","Low Risk"))</f>
        <v>Low Risk</v>
      </c>
    </row>
    <row r="793" spans="1:33" x14ac:dyDescent="0.35">
      <c r="A793">
        <v>792</v>
      </c>
      <c r="B793" t="s">
        <v>24</v>
      </c>
      <c r="C793">
        <v>46</v>
      </c>
      <c r="D793" t="s">
        <v>25</v>
      </c>
      <c r="E793" t="s">
        <v>22</v>
      </c>
      <c r="F793" t="s">
        <v>22</v>
      </c>
      <c r="G793">
        <v>0</v>
      </c>
      <c r="H793">
        <v>257.39999999999998</v>
      </c>
      <c r="I793">
        <v>67</v>
      </c>
      <c r="J793">
        <v>43.76</v>
      </c>
      <c r="K793">
        <v>261.10000000000002</v>
      </c>
      <c r="L793">
        <v>91</v>
      </c>
      <c r="M793">
        <v>22.19</v>
      </c>
      <c r="N793">
        <v>204.4</v>
      </c>
      <c r="O793">
        <v>107</v>
      </c>
      <c r="P793">
        <v>9.1999999999999993</v>
      </c>
      <c r="Q793">
        <v>13.4</v>
      </c>
      <c r="R793">
        <v>5</v>
      </c>
      <c r="S793">
        <v>3.62</v>
      </c>
      <c r="T793">
        <v>2</v>
      </c>
      <c r="U793" t="s">
        <v>23</v>
      </c>
      <c r="V793">
        <f>IF(tbl_Customers[[#This Row],[churn]] = "yes", 1, 0)</f>
        <v>1</v>
      </c>
      <c r="W793" t="str">
        <f>IF(tbl_Customers[[#This Row],[number_customer_service_calls]] &lt;= 1, "0-1 Calls", IF(tbl_Customers[[#This Row],[number_customer_service_calls]] &lt;= 3, "2-3 Calls", IF(tbl_Customers[[#This Row],[number_customer_service_calls]] &lt;=5, "4-5 Calls", "6+ Calls")))</f>
        <v>2-3 Calls</v>
      </c>
      <c r="X793" t="str">
        <f>IF(tbl_Customers[[#This Row],[account_length]] &lt;= 50, "0-50", IF(tbl_Customers[[#This Row],[account_length]] &lt;=100, "51-100", IF(tbl_Customers[[#This Row],[account_length]] &lt;= 150, "101-150", "151+")))</f>
        <v>0-50</v>
      </c>
      <c r="Y793" t="str">
        <f>IF(tbl_Customers[[#This Row],[total_intl_charge]] &lt;= 3, "Low Charges", "High Charges")</f>
        <v>High Charges</v>
      </c>
      <c r="Z793" t="str">
        <f>IF(tbl_Customers[[#This Row],[total_eve_calls]]&lt;=80,"Low Calls",
IF(tbl_Customers[[#This Row],[total_eve_calls]]&lt;=120,"Medium Calls","High Calls"))</f>
        <v>Medium Calls</v>
      </c>
      <c r="AA793" t="str">
        <f>IF(tbl_Customers[[#This Row],[total_eve_charge]]&lt;=15,"Low Charges",
IF(tbl_Customers[[#This Row],[total_eve_charge]]&lt;=20,"Medium Charges","High Charges"))</f>
        <v>High Charges</v>
      </c>
      <c r="AB7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93" t="str">
        <f>IF(tbl_Customers[[#This Row],[number_vmail_messages]] = 0, "No Usage", IF(tbl_Customers[[#This Row],[number_vmail_messages]] &lt;= 20, "Low Usage", IF(tbl_Customers[[#This Row],[number_vmail_messages]] &lt;= 40, "Medium Usgae", "High Usage")))</f>
        <v>No Usage</v>
      </c>
      <c r="AD793" t="str">
        <f>IF(tbl_Customers[[#This Row],[total_day_minutes]]&lt;=150,"Low Usage", IF(tbl_Customers[[#This Row],[total_day_minutes]]&lt;=200,"Medium Usage", IF(tbl_Customers[[#This Row],[total_day_minutes]]&lt;=250,"High Usage","Very High Usage")))</f>
        <v>Very High Usage</v>
      </c>
      <c r="AE793" t="str">
        <f>IF(tbl_Customers[[#This Row],[total_intl_calls]]&lt;=5,"Low Calls", IF(tbl_Customers[[#This Row],[total_intl_calls]]&lt;=10, "Medium Calls", "High Calls"))</f>
        <v>Low Calls</v>
      </c>
      <c r="AF7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93" s="36" t="str">
        <f>IF(tbl_Customers[[#This Row],[Churn_Risk_Score]]&gt;=10,"High Risk", IF(tbl_Customers[[#This Row],[Churn_Risk_Score]]&gt;=5,"Medium Risk","Low Risk"))</f>
        <v>Medium Risk</v>
      </c>
    </row>
    <row r="794" spans="1:33" x14ac:dyDescent="0.35">
      <c r="A794">
        <v>793</v>
      </c>
      <c r="B794" t="s">
        <v>60</v>
      </c>
      <c r="C794">
        <v>150</v>
      </c>
      <c r="D794" t="s">
        <v>21</v>
      </c>
      <c r="E794" t="s">
        <v>22</v>
      </c>
      <c r="F794" t="s">
        <v>23</v>
      </c>
      <c r="G794">
        <v>28</v>
      </c>
      <c r="H794">
        <v>174.4</v>
      </c>
      <c r="I794">
        <v>75</v>
      </c>
      <c r="J794">
        <v>29.65</v>
      </c>
      <c r="K794">
        <v>169.9</v>
      </c>
      <c r="L794">
        <v>80</v>
      </c>
      <c r="M794">
        <v>14.44</v>
      </c>
      <c r="N794">
        <v>201.6</v>
      </c>
      <c r="O794">
        <v>130</v>
      </c>
      <c r="P794">
        <v>9.07</v>
      </c>
      <c r="Q794">
        <v>11</v>
      </c>
      <c r="R794">
        <v>4</v>
      </c>
      <c r="S794">
        <v>2.97</v>
      </c>
      <c r="T794">
        <v>1</v>
      </c>
      <c r="U794" t="s">
        <v>22</v>
      </c>
      <c r="V794">
        <f>IF(tbl_Customers[[#This Row],[churn]] = "yes", 1, 0)</f>
        <v>0</v>
      </c>
      <c r="W794" t="str">
        <f>IF(tbl_Customers[[#This Row],[number_customer_service_calls]] &lt;= 1, "0-1 Calls", IF(tbl_Customers[[#This Row],[number_customer_service_calls]] &lt;= 3, "2-3 Calls", IF(tbl_Customers[[#This Row],[number_customer_service_calls]] &lt;=5, "4-5 Calls", "6+ Calls")))</f>
        <v>0-1 Calls</v>
      </c>
      <c r="X794" t="str">
        <f>IF(tbl_Customers[[#This Row],[account_length]] &lt;= 50, "0-50", IF(tbl_Customers[[#This Row],[account_length]] &lt;=100, "51-100", IF(tbl_Customers[[#This Row],[account_length]] &lt;= 150, "101-150", "151+")))</f>
        <v>101-150</v>
      </c>
      <c r="Y794" t="str">
        <f>IF(tbl_Customers[[#This Row],[total_intl_charge]] &lt;= 3, "Low Charges", "High Charges")</f>
        <v>Low Charges</v>
      </c>
      <c r="Z794" t="str">
        <f>IF(tbl_Customers[[#This Row],[total_eve_calls]]&lt;=80,"Low Calls",
IF(tbl_Customers[[#This Row],[total_eve_calls]]&lt;=120,"Medium Calls","High Calls"))</f>
        <v>Low Calls</v>
      </c>
      <c r="AA794" t="str">
        <f>IF(tbl_Customers[[#This Row],[total_eve_charge]]&lt;=15,"Low Charges",
IF(tbl_Customers[[#This Row],[total_eve_charge]]&lt;=20,"Medium Charges","High Charges"))</f>
        <v>Low Charges</v>
      </c>
      <c r="AB7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94" t="str">
        <f>IF(tbl_Customers[[#This Row],[number_vmail_messages]] = 0, "No Usage", IF(tbl_Customers[[#This Row],[number_vmail_messages]] &lt;= 20, "Low Usage", IF(tbl_Customers[[#This Row],[number_vmail_messages]] &lt;= 40, "Medium Usgae", "High Usage")))</f>
        <v>Medium Usgae</v>
      </c>
      <c r="AD794" t="str">
        <f>IF(tbl_Customers[[#This Row],[total_day_minutes]]&lt;=150,"Low Usage", IF(tbl_Customers[[#This Row],[total_day_minutes]]&lt;=200,"Medium Usage", IF(tbl_Customers[[#This Row],[total_day_minutes]]&lt;=250,"High Usage","Very High Usage")))</f>
        <v>Medium Usage</v>
      </c>
      <c r="AE794" t="str">
        <f>IF(tbl_Customers[[#This Row],[total_intl_calls]]&lt;=5,"Low Calls", IF(tbl_Customers[[#This Row],[total_intl_calls]]&lt;=10, "Medium Calls", "High Calls"))</f>
        <v>Low Calls</v>
      </c>
      <c r="AF7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94" s="36" t="str">
        <f>IF(tbl_Customers[[#This Row],[Churn_Risk_Score]]&gt;=10,"High Risk", IF(tbl_Customers[[#This Row],[Churn_Risk_Score]]&gt;=5,"Medium Risk","Low Risk"))</f>
        <v>Low Risk</v>
      </c>
    </row>
    <row r="795" spans="1:33" x14ac:dyDescent="0.35">
      <c r="A795">
        <v>794</v>
      </c>
      <c r="B795" t="s">
        <v>37</v>
      </c>
      <c r="C795">
        <v>99</v>
      </c>
      <c r="D795" t="s">
        <v>25</v>
      </c>
      <c r="E795" t="s">
        <v>22</v>
      </c>
      <c r="F795" t="s">
        <v>22</v>
      </c>
      <c r="G795">
        <v>0</v>
      </c>
      <c r="H795">
        <v>159.69999999999999</v>
      </c>
      <c r="I795">
        <v>83</v>
      </c>
      <c r="J795">
        <v>27.15</v>
      </c>
      <c r="K795">
        <v>155.4</v>
      </c>
      <c r="L795">
        <v>121</v>
      </c>
      <c r="M795">
        <v>13.21</v>
      </c>
      <c r="N795">
        <v>255.7</v>
      </c>
      <c r="O795">
        <v>114</v>
      </c>
      <c r="P795">
        <v>11.51</v>
      </c>
      <c r="Q795">
        <v>8.4</v>
      </c>
      <c r="R795">
        <v>3</v>
      </c>
      <c r="S795">
        <v>2.27</v>
      </c>
      <c r="T795">
        <v>1</v>
      </c>
      <c r="U795" t="s">
        <v>22</v>
      </c>
      <c r="V795">
        <f>IF(tbl_Customers[[#This Row],[churn]] = "yes", 1, 0)</f>
        <v>0</v>
      </c>
      <c r="W795" t="str">
        <f>IF(tbl_Customers[[#This Row],[number_customer_service_calls]] &lt;= 1, "0-1 Calls", IF(tbl_Customers[[#This Row],[number_customer_service_calls]] &lt;= 3, "2-3 Calls", IF(tbl_Customers[[#This Row],[number_customer_service_calls]] &lt;=5, "4-5 Calls", "6+ Calls")))</f>
        <v>0-1 Calls</v>
      </c>
      <c r="X795" t="str">
        <f>IF(tbl_Customers[[#This Row],[account_length]] &lt;= 50, "0-50", IF(tbl_Customers[[#This Row],[account_length]] &lt;=100, "51-100", IF(tbl_Customers[[#This Row],[account_length]] &lt;= 150, "101-150", "151+")))</f>
        <v>51-100</v>
      </c>
      <c r="Y795" t="str">
        <f>IF(tbl_Customers[[#This Row],[total_intl_charge]] &lt;= 3, "Low Charges", "High Charges")</f>
        <v>Low Charges</v>
      </c>
      <c r="Z795" t="str">
        <f>IF(tbl_Customers[[#This Row],[total_eve_calls]]&lt;=80,"Low Calls",
IF(tbl_Customers[[#This Row],[total_eve_calls]]&lt;=120,"Medium Calls","High Calls"))</f>
        <v>High Calls</v>
      </c>
      <c r="AA795" t="str">
        <f>IF(tbl_Customers[[#This Row],[total_eve_charge]]&lt;=15,"Low Charges",
IF(tbl_Customers[[#This Row],[total_eve_charge]]&lt;=20,"Medium Charges","High Charges"))</f>
        <v>Low Charges</v>
      </c>
      <c r="AB7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95" t="str">
        <f>IF(tbl_Customers[[#This Row],[number_vmail_messages]] = 0, "No Usage", IF(tbl_Customers[[#This Row],[number_vmail_messages]] &lt;= 20, "Low Usage", IF(tbl_Customers[[#This Row],[number_vmail_messages]] &lt;= 40, "Medium Usgae", "High Usage")))</f>
        <v>No Usage</v>
      </c>
      <c r="AD795" t="str">
        <f>IF(tbl_Customers[[#This Row],[total_day_minutes]]&lt;=150,"Low Usage", IF(tbl_Customers[[#This Row],[total_day_minutes]]&lt;=200,"Medium Usage", IF(tbl_Customers[[#This Row],[total_day_minutes]]&lt;=250,"High Usage","Very High Usage")))</f>
        <v>Medium Usage</v>
      </c>
      <c r="AE795" t="str">
        <f>IF(tbl_Customers[[#This Row],[total_intl_calls]]&lt;=5,"Low Calls", IF(tbl_Customers[[#This Row],[total_intl_calls]]&lt;=10, "Medium Calls", "High Calls"))</f>
        <v>Low Calls</v>
      </c>
      <c r="AF7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95" s="36" t="str">
        <f>IF(tbl_Customers[[#This Row],[Churn_Risk_Score]]&gt;=10,"High Risk", IF(tbl_Customers[[#This Row],[Churn_Risk_Score]]&gt;=5,"Medium Risk","Low Risk"))</f>
        <v>Low Risk</v>
      </c>
    </row>
    <row r="796" spans="1:33" x14ac:dyDescent="0.35">
      <c r="A796">
        <v>795</v>
      </c>
      <c r="B796" t="s">
        <v>68</v>
      </c>
      <c r="C796">
        <v>87</v>
      </c>
      <c r="D796" t="s">
        <v>25</v>
      </c>
      <c r="E796" t="s">
        <v>22</v>
      </c>
      <c r="F796" t="s">
        <v>22</v>
      </c>
      <c r="G796">
        <v>0</v>
      </c>
      <c r="H796">
        <v>237.2</v>
      </c>
      <c r="I796">
        <v>124</v>
      </c>
      <c r="J796">
        <v>40.32</v>
      </c>
      <c r="K796">
        <v>222.6</v>
      </c>
      <c r="L796">
        <v>87</v>
      </c>
      <c r="M796">
        <v>18.920000000000002</v>
      </c>
      <c r="N796">
        <v>173.3</v>
      </c>
      <c r="O796">
        <v>81</v>
      </c>
      <c r="P796">
        <v>7.8</v>
      </c>
      <c r="Q796">
        <v>11</v>
      </c>
      <c r="R796">
        <v>3</v>
      </c>
      <c r="S796">
        <v>2.97</v>
      </c>
      <c r="T796">
        <v>1</v>
      </c>
      <c r="U796" t="s">
        <v>22</v>
      </c>
      <c r="V796">
        <f>IF(tbl_Customers[[#This Row],[churn]] = "yes", 1, 0)</f>
        <v>0</v>
      </c>
      <c r="W796" t="str">
        <f>IF(tbl_Customers[[#This Row],[number_customer_service_calls]] &lt;= 1, "0-1 Calls", IF(tbl_Customers[[#This Row],[number_customer_service_calls]] &lt;= 3, "2-3 Calls", IF(tbl_Customers[[#This Row],[number_customer_service_calls]] &lt;=5, "4-5 Calls", "6+ Calls")))</f>
        <v>0-1 Calls</v>
      </c>
      <c r="X796" t="str">
        <f>IF(tbl_Customers[[#This Row],[account_length]] &lt;= 50, "0-50", IF(tbl_Customers[[#This Row],[account_length]] &lt;=100, "51-100", IF(tbl_Customers[[#This Row],[account_length]] &lt;= 150, "101-150", "151+")))</f>
        <v>51-100</v>
      </c>
      <c r="Y796" t="str">
        <f>IF(tbl_Customers[[#This Row],[total_intl_charge]] &lt;= 3, "Low Charges", "High Charges")</f>
        <v>Low Charges</v>
      </c>
      <c r="Z796" t="str">
        <f>IF(tbl_Customers[[#This Row],[total_eve_calls]]&lt;=80,"Low Calls",
IF(tbl_Customers[[#This Row],[total_eve_calls]]&lt;=120,"Medium Calls","High Calls"))</f>
        <v>Medium Calls</v>
      </c>
      <c r="AA796" t="str">
        <f>IF(tbl_Customers[[#This Row],[total_eve_charge]]&lt;=15,"Low Charges",
IF(tbl_Customers[[#This Row],[total_eve_charge]]&lt;=20,"Medium Charges","High Charges"))</f>
        <v>Medium Charges</v>
      </c>
      <c r="AB7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796" t="str">
        <f>IF(tbl_Customers[[#This Row],[number_vmail_messages]] = 0, "No Usage", IF(tbl_Customers[[#This Row],[number_vmail_messages]] &lt;= 20, "Low Usage", IF(tbl_Customers[[#This Row],[number_vmail_messages]] &lt;= 40, "Medium Usgae", "High Usage")))</f>
        <v>No Usage</v>
      </c>
      <c r="AD796" t="str">
        <f>IF(tbl_Customers[[#This Row],[total_day_minutes]]&lt;=150,"Low Usage", IF(tbl_Customers[[#This Row],[total_day_minutes]]&lt;=200,"Medium Usage", IF(tbl_Customers[[#This Row],[total_day_minutes]]&lt;=250,"High Usage","Very High Usage")))</f>
        <v>High Usage</v>
      </c>
      <c r="AE796" t="str">
        <f>IF(tbl_Customers[[#This Row],[total_intl_calls]]&lt;=5,"Low Calls", IF(tbl_Customers[[#This Row],[total_intl_calls]]&lt;=10, "Medium Calls", "High Calls"))</f>
        <v>Low Calls</v>
      </c>
      <c r="AF7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96" s="36" t="str">
        <f>IF(tbl_Customers[[#This Row],[Churn_Risk_Score]]&gt;=10,"High Risk", IF(tbl_Customers[[#This Row],[Churn_Risk_Score]]&gt;=5,"Medium Risk","Low Risk"))</f>
        <v>Low Risk</v>
      </c>
    </row>
    <row r="797" spans="1:33" x14ac:dyDescent="0.35">
      <c r="A797">
        <v>796</v>
      </c>
      <c r="B797" t="s">
        <v>64</v>
      </c>
      <c r="C797">
        <v>101</v>
      </c>
      <c r="D797" t="s">
        <v>21</v>
      </c>
      <c r="E797" t="s">
        <v>22</v>
      </c>
      <c r="F797" t="s">
        <v>22</v>
      </c>
      <c r="G797">
        <v>0</v>
      </c>
      <c r="H797">
        <v>153.80000000000001</v>
      </c>
      <c r="I797">
        <v>89</v>
      </c>
      <c r="J797">
        <v>26.15</v>
      </c>
      <c r="K797">
        <v>234</v>
      </c>
      <c r="L797">
        <v>89</v>
      </c>
      <c r="M797">
        <v>19.89</v>
      </c>
      <c r="N797">
        <v>196.3</v>
      </c>
      <c r="O797">
        <v>77</v>
      </c>
      <c r="P797">
        <v>8.83</v>
      </c>
      <c r="Q797">
        <v>11.6</v>
      </c>
      <c r="R797">
        <v>2</v>
      </c>
      <c r="S797">
        <v>3.13</v>
      </c>
      <c r="T797">
        <v>4</v>
      </c>
      <c r="U797" t="s">
        <v>22</v>
      </c>
      <c r="V797">
        <f>IF(tbl_Customers[[#This Row],[churn]] = "yes", 1, 0)</f>
        <v>0</v>
      </c>
      <c r="W797" t="str">
        <f>IF(tbl_Customers[[#This Row],[number_customer_service_calls]] &lt;= 1, "0-1 Calls", IF(tbl_Customers[[#This Row],[number_customer_service_calls]] &lt;= 3, "2-3 Calls", IF(tbl_Customers[[#This Row],[number_customer_service_calls]] &lt;=5, "4-5 Calls", "6+ Calls")))</f>
        <v>4-5 Calls</v>
      </c>
      <c r="X797" t="str">
        <f>IF(tbl_Customers[[#This Row],[account_length]] &lt;= 50, "0-50", IF(tbl_Customers[[#This Row],[account_length]] &lt;=100, "51-100", IF(tbl_Customers[[#This Row],[account_length]] &lt;= 150, "101-150", "151+")))</f>
        <v>101-150</v>
      </c>
      <c r="Y797" t="str">
        <f>IF(tbl_Customers[[#This Row],[total_intl_charge]] &lt;= 3, "Low Charges", "High Charges")</f>
        <v>High Charges</v>
      </c>
      <c r="Z797" t="str">
        <f>IF(tbl_Customers[[#This Row],[total_eve_calls]]&lt;=80,"Low Calls",
IF(tbl_Customers[[#This Row],[total_eve_calls]]&lt;=120,"Medium Calls","High Calls"))</f>
        <v>Medium Calls</v>
      </c>
      <c r="AA797" t="str">
        <f>IF(tbl_Customers[[#This Row],[total_eve_charge]]&lt;=15,"Low Charges",
IF(tbl_Customers[[#This Row],[total_eve_charge]]&lt;=20,"Medium Charges","High Charges"))</f>
        <v>Medium Charges</v>
      </c>
      <c r="AB7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97" t="str">
        <f>IF(tbl_Customers[[#This Row],[number_vmail_messages]] = 0, "No Usage", IF(tbl_Customers[[#This Row],[number_vmail_messages]] &lt;= 20, "Low Usage", IF(tbl_Customers[[#This Row],[number_vmail_messages]] &lt;= 40, "Medium Usgae", "High Usage")))</f>
        <v>No Usage</v>
      </c>
      <c r="AD797" t="str">
        <f>IF(tbl_Customers[[#This Row],[total_day_minutes]]&lt;=150,"Low Usage", IF(tbl_Customers[[#This Row],[total_day_minutes]]&lt;=200,"Medium Usage", IF(tbl_Customers[[#This Row],[total_day_minutes]]&lt;=250,"High Usage","Very High Usage")))</f>
        <v>Medium Usage</v>
      </c>
      <c r="AE797" t="str">
        <f>IF(tbl_Customers[[#This Row],[total_intl_calls]]&lt;=5,"Low Calls", IF(tbl_Customers[[#This Row],[total_intl_calls]]&lt;=10, "Medium Calls", "High Calls"))</f>
        <v>Low Calls</v>
      </c>
      <c r="AF7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797" s="36" t="str">
        <f>IF(tbl_Customers[[#This Row],[Churn_Risk_Score]]&gt;=10,"High Risk", IF(tbl_Customers[[#This Row],[Churn_Risk_Score]]&gt;=5,"Medium Risk","Low Risk"))</f>
        <v>Medium Risk</v>
      </c>
    </row>
    <row r="798" spans="1:33" x14ac:dyDescent="0.35">
      <c r="A798">
        <v>797</v>
      </c>
      <c r="B798" t="s">
        <v>73</v>
      </c>
      <c r="C798">
        <v>53</v>
      </c>
      <c r="D798" t="s">
        <v>21</v>
      </c>
      <c r="E798" t="s">
        <v>22</v>
      </c>
      <c r="F798" t="s">
        <v>22</v>
      </c>
      <c r="G798">
        <v>0</v>
      </c>
      <c r="H798">
        <v>205.1</v>
      </c>
      <c r="I798">
        <v>86</v>
      </c>
      <c r="J798">
        <v>34.869999999999997</v>
      </c>
      <c r="K798">
        <v>160.5</v>
      </c>
      <c r="L798">
        <v>95</v>
      </c>
      <c r="M798">
        <v>13.64</v>
      </c>
      <c r="N798">
        <v>149.5</v>
      </c>
      <c r="O798">
        <v>142</v>
      </c>
      <c r="P798">
        <v>6.73</v>
      </c>
      <c r="Q798">
        <v>10.7</v>
      </c>
      <c r="R798">
        <v>2</v>
      </c>
      <c r="S798">
        <v>2.89</v>
      </c>
      <c r="T798">
        <v>3</v>
      </c>
      <c r="U798" t="s">
        <v>22</v>
      </c>
      <c r="V798">
        <f>IF(tbl_Customers[[#This Row],[churn]] = "yes", 1, 0)</f>
        <v>0</v>
      </c>
      <c r="W798" t="str">
        <f>IF(tbl_Customers[[#This Row],[number_customer_service_calls]] &lt;= 1, "0-1 Calls", IF(tbl_Customers[[#This Row],[number_customer_service_calls]] &lt;= 3, "2-3 Calls", IF(tbl_Customers[[#This Row],[number_customer_service_calls]] &lt;=5, "4-5 Calls", "6+ Calls")))</f>
        <v>2-3 Calls</v>
      </c>
      <c r="X798" t="str">
        <f>IF(tbl_Customers[[#This Row],[account_length]] &lt;= 50, "0-50", IF(tbl_Customers[[#This Row],[account_length]] &lt;=100, "51-100", IF(tbl_Customers[[#This Row],[account_length]] &lt;= 150, "101-150", "151+")))</f>
        <v>51-100</v>
      </c>
      <c r="Y798" t="str">
        <f>IF(tbl_Customers[[#This Row],[total_intl_charge]] &lt;= 3, "Low Charges", "High Charges")</f>
        <v>Low Charges</v>
      </c>
      <c r="Z798" t="str">
        <f>IF(tbl_Customers[[#This Row],[total_eve_calls]]&lt;=80,"Low Calls",
IF(tbl_Customers[[#This Row],[total_eve_calls]]&lt;=120,"Medium Calls","High Calls"))</f>
        <v>Medium Calls</v>
      </c>
      <c r="AA798" t="str">
        <f>IF(tbl_Customers[[#This Row],[total_eve_charge]]&lt;=15,"Low Charges",
IF(tbl_Customers[[#This Row],[total_eve_charge]]&lt;=20,"Medium Charges","High Charges"))</f>
        <v>Low Charges</v>
      </c>
      <c r="AB7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798" t="str">
        <f>IF(tbl_Customers[[#This Row],[number_vmail_messages]] = 0, "No Usage", IF(tbl_Customers[[#This Row],[number_vmail_messages]] &lt;= 20, "Low Usage", IF(tbl_Customers[[#This Row],[number_vmail_messages]] &lt;= 40, "Medium Usgae", "High Usage")))</f>
        <v>No Usage</v>
      </c>
      <c r="AD798" t="str">
        <f>IF(tbl_Customers[[#This Row],[total_day_minutes]]&lt;=150,"Low Usage", IF(tbl_Customers[[#This Row],[total_day_minutes]]&lt;=200,"Medium Usage", IF(tbl_Customers[[#This Row],[total_day_minutes]]&lt;=250,"High Usage","Very High Usage")))</f>
        <v>High Usage</v>
      </c>
      <c r="AE798" t="str">
        <f>IF(tbl_Customers[[#This Row],[total_intl_calls]]&lt;=5,"Low Calls", IF(tbl_Customers[[#This Row],[total_intl_calls]]&lt;=10, "Medium Calls", "High Calls"))</f>
        <v>Low Calls</v>
      </c>
      <c r="AF7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798" s="36" t="str">
        <f>IF(tbl_Customers[[#This Row],[Churn_Risk_Score]]&gt;=10,"High Risk", IF(tbl_Customers[[#This Row],[Churn_Risk_Score]]&gt;=5,"Medium Risk","Low Risk"))</f>
        <v>Low Risk</v>
      </c>
    </row>
    <row r="799" spans="1:33" x14ac:dyDescent="0.35">
      <c r="A799">
        <v>798</v>
      </c>
      <c r="B799" t="s">
        <v>47</v>
      </c>
      <c r="C799">
        <v>132</v>
      </c>
      <c r="D799" t="s">
        <v>21</v>
      </c>
      <c r="E799" t="s">
        <v>22</v>
      </c>
      <c r="F799" t="s">
        <v>23</v>
      </c>
      <c r="G799">
        <v>39</v>
      </c>
      <c r="H799">
        <v>175.7</v>
      </c>
      <c r="I799">
        <v>93</v>
      </c>
      <c r="J799">
        <v>29.87</v>
      </c>
      <c r="K799">
        <v>187.2</v>
      </c>
      <c r="L799">
        <v>94</v>
      </c>
      <c r="M799">
        <v>15.91</v>
      </c>
      <c r="N799">
        <v>225.5</v>
      </c>
      <c r="O799">
        <v>118</v>
      </c>
      <c r="P799">
        <v>10.15</v>
      </c>
      <c r="Q799">
        <v>8.6</v>
      </c>
      <c r="R799">
        <v>3</v>
      </c>
      <c r="S799">
        <v>2.3199999999999998</v>
      </c>
      <c r="T799">
        <v>2</v>
      </c>
      <c r="U799" t="s">
        <v>22</v>
      </c>
      <c r="V799">
        <f>IF(tbl_Customers[[#This Row],[churn]] = "yes", 1, 0)</f>
        <v>0</v>
      </c>
      <c r="W799" t="str">
        <f>IF(tbl_Customers[[#This Row],[number_customer_service_calls]] &lt;= 1, "0-1 Calls", IF(tbl_Customers[[#This Row],[number_customer_service_calls]] &lt;= 3, "2-3 Calls", IF(tbl_Customers[[#This Row],[number_customer_service_calls]] &lt;=5, "4-5 Calls", "6+ Calls")))</f>
        <v>2-3 Calls</v>
      </c>
      <c r="X799" t="str">
        <f>IF(tbl_Customers[[#This Row],[account_length]] &lt;= 50, "0-50", IF(tbl_Customers[[#This Row],[account_length]] &lt;=100, "51-100", IF(tbl_Customers[[#This Row],[account_length]] &lt;= 150, "101-150", "151+")))</f>
        <v>101-150</v>
      </c>
      <c r="Y799" t="str">
        <f>IF(tbl_Customers[[#This Row],[total_intl_charge]] &lt;= 3, "Low Charges", "High Charges")</f>
        <v>Low Charges</v>
      </c>
      <c r="Z799" t="str">
        <f>IF(tbl_Customers[[#This Row],[total_eve_calls]]&lt;=80,"Low Calls",
IF(tbl_Customers[[#This Row],[total_eve_calls]]&lt;=120,"Medium Calls","High Calls"))</f>
        <v>Medium Calls</v>
      </c>
      <c r="AA799" t="str">
        <f>IF(tbl_Customers[[#This Row],[total_eve_charge]]&lt;=15,"Low Charges",
IF(tbl_Customers[[#This Row],[total_eve_charge]]&lt;=20,"Medium Charges","High Charges"))</f>
        <v>Medium Charges</v>
      </c>
      <c r="AB7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799" t="str">
        <f>IF(tbl_Customers[[#This Row],[number_vmail_messages]] = 0, "No Usage", IF(tbl_Customers[[#This Row],[number_vmail_messages]] &lt;= 20, "Low Usage", IF(tbl_Customers[[#This Row],[number_vmail_messages]] &lt;= 40, "Medium Usgae", "High Usage")))</f>
        <v>Medium Usgae</v>
      </c>
      <c r="AD799" t="str">
        <f>IF(tbl_Customers[[#This Row],[total_day_minutes]]&lt;=150,"Low Usage", IF(tbl_Customers[[#This Row],[total_day_minutes]]&lt;=200,"Medium Usage", IF(tbl_Customers[[#This Row],[total_day_minutes]]&lt;=250,"High Usage","Very High Usage")))</f>
        <v>Medium Usage</v>
      </c>
      <c r="AE799" t="str">
        <f>IF(tbl_Customers[[#This Row],[total_intl_calls]]&lt;=5,"Low Calls", IF(tbl_Customers[[#This Row],[total_intl_calls]]&lt;=10, "Medium Calls", "High Calls"))</f>
        <v>Low Calls</v>
      </c>
      <c r="AF7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799" s="36" t="str">
        <f>IF(tbl_Customers[[#This Row],[Churn_Risk_Score]]&gt;=10,"High Risk", IF(tbl_Customers[[#This Row],[Churn_Risk_Score]]&gt;=5,"Medium Risk","Low Risk"))</f>
        <v>Low Risk</v>
      </c>
    </row>
    <row r="800" spans="1:33" x14ac:dyDescent="0.35">
      <c r="A800">
        <v>799</v>
      </c>
      <c r="B800" t="s">
        <v>56</v>
      </c>
      <c r="C800">
        <v>158</v>
      </c>
      <c r="D800" t="s">
        <v>28</v>
      </c>
      <c r="E800" t="s">
        <v>22</v>
      </c>
      <c r="F800" t="s">
        <v>22</v>
      </c>
      <c r="G800">
        <v>0</v>
      </c>
      <c r="H800">
        <v>155.9</v>
      </c>
      <c r="I800">
        <v>123</v>
      </c>
      <c r="J800">
        <v>26.5</v>
      </c>
      <c r="K800">
        <v>224.2</v>
      </c>
      <c r="L800">
        <v>112</v>
      </c>
      <c r="M800">
        <v>19.059999999999999</v>
      </c>
      <c r="N800">
        <v>221</v>
      </c>
      <c r="O800">
        <v>116</v>
      </c>
      <c r="P800">
        <v>9.9499999999999993</v>
      </c>
      <c r="Q800">
        <v>8.6</v>
      </c>
      <c r="R800">
        <v>8</v>
      </c>
      <c r="S800">
        <v>2.3199999999999998</v>
      </c>
      <c r="T800">
        <v>2</v>
      </c>
      <c r="U800" t="s">
        <v>22</v>
      </c>
      <c r="V800">
        <f>IF(tbl_Customers[[#This Row],[churn]] = "yes", 1, 0)</f>
        <v>0</v>
      </c>
      <c r="W800" t="str">
        <f>IF(tbl_Customers[[#This Row],[number_customer_service_calls]] &lt;= 1, "0-1 Calls", IF(tbl_Customers[[#This Row],[number_customer_service_calls]] &lt;= 3, "2-3 Calls", IF(tbl_Customers[[#This Row],[number_customer_service_calls]] &lt;=5, "4-5 Calls", "6+ Calls")))</f>
        <v>2-3 Calls</v>
      </c>
      <c r="X800" t="str">
        <f>IF(tbl_Customers[[#This Row],[account_length]] &lt;= 50, "0-50", IF(tbl_Customers[[#This Row],[account_length]] &lt;=100, "51-100", IF(tbl_Customers[[#This Row],[account_length]] &lt;= 150, "101-150", "151+")))</f>
        <v>151+</v>
      </c>
      <c r="Y800" t="str">
        <f>IF(tbl_Customers[[#This Row],[total_intl_charge]] &lt;= 3, "Low Charges", "High Charges")</f>
        <v>Low Charges</v>
      </c>
      <c r="Z800" t="str">
        <f>IF(tbl_Customers[[#This Row],[total_eve_calls]]&lt;=80,"Low Calls",
IF(tbl_Customers[[#This Row],[total_eve_calls]]&lt;=120,"Medium Calls","High Calls"))</f>
        <v>Medium Calls</v>
      </c>
      <c r="AA800" t="str">
        <f>IF(tbl_Customers[[#This Row],[total_eve_charge]]&lt;=15,"Low Charges",
IF(tbl_Customers[[#This Row],[total_eve_charge]]&lt;=20,"Medium Charges","High Charges"))</f>
        <v>Medium Charges</v>
      </c>
      <c r="AB8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00" t="str">
        <f>IF(tbl_Customers[[#This Row],[number_vmail_messages]] = 0, "No Usage", IF(tbl_Customers[[#This Row],[number_vmail_messages]] &lt;= 20, "Low Usage", IF(tbl_Customers[[#This Row],[number_vmail_messages]] &lt;= 40, "Medium Usgae", "High Usage")))</f>
        <v>No Usage</v>
      </c>
      <c r="AD800" t="str">
        <f>IF(tbl_Customers[[#This Row],[total_day_minutes]]&lt;=150,"Low Usage", IF(tbl_Customers[[#This Row],[total_day_minutes]]&lt;=200,"Medium Usage", IF(tbl_Customers[[#This Row],[total_day_minutes]]&lt;=250,"High Usage","Very High Usage")))</f>
        <v>Medium Usage</v>
      </c>
      <c r="AE800" t="str">
        <f>IF(tbl_Customers[[#This Row],[total_intl_calls]]&lt;=5,"Low Calls", IF(tbl_Customers[[#This Row],[total_intl_calls]]&lt;=10, "Medium Calls", "High Calls"))</f>
        <v>Medium Calls</v>
      </c>
      <c r="AF8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00" s="36" t="str">
        <f>IF(tbl_Customers[[#This Row],[Churn_Risk_Score]]&gt;=10,"High Risk", IF(tbl_Customers[[#This Row],[Churn_Risk_Score]]&gt;=5,"Medium Risk","Low Risk"))</f>
        <v>Low Risk</v>
      </c>
    </row>
    <row r="801" spans="1:33" x14ac:dyDescent="0.35">
      <c r="A801">
        <v>800</v>
      </c>
      <c r="B801" t="s">
        <v>67</v>
      </c>
      <c r="C801">
        <v>114</v>
      </c>
      <c r="D801" t="s">
        <v>21</v>
      </c>
      <c r="E801" t="s">
        <v>22</v>
      </c>
      <c r="F801" t="s">
        <v>23</v>
      </c>
      <c r="G801">
        <v>34</v>
      </c>
      <c r="H801">
        <v>154.4</v>
      </c>
      <c r="I801">
        <v>109</v>
      </c>
      <c r="J801">
        <v>26.25</v>
      </c>
      <c r="K801">
        <v>221.4</v>
      </c>
      <c r="L801">
        <v>142</v>
      </c>
      <c r="M801">
        <v>18.82</v>
      </c>
      <c r="N801">
        <v>208.5</v>
      </c>
      <c r="O801">
        <v>103</v>
      </c>
      <c r="P801">
        <v>9.3800000000000008</v>
      </c>
      <c r="Q801">
        <v>10.3</v>
      </c>
      <c r="R801">
        <v>5</v>
      </c>
      <c r="S801">
        <v>2.78</v>
      </c>
      <c r="T801">
        <v>0</v>
      </c>
      <c r="U801" t="s">
        <v>22</v>
      </c>
      <c r="V801">
        <f>IF(tbl_Customers[[#This Row],[churn]] = "yes", 1, 0)</f>
        <v>0</v>
      </c>
      <c r="W801" t="str">
        <f>IF(tbl_Customers[[#This Row],[number_customer_service_calls]] &lt;= 1, "0-1 Calls", IF(tbl_Customers[[#This Row],[number_customer_service_calls]] &lt;= 3, "2-3 Calls", IF(tbl_Customers[[#This Row],[number_customer_service_calls]] &lt;=5, "4-5 Calls", "6+ Calls")))</f>
        <v>0-1 Calls</v>
      </c>
      <c r="X801" t="str">
        <f>IF(tbl_Customers[[#This Row],[account_length]] &lt;= 50, "0-50", IF(tbl_Customers[[#This Row],[account_length]] &lt;=100, "51-100", IF(tbl_Customers[[#This Row],[account_length]] &lt;= 150, "101-150", "151+")))</f>
        <v>101-150</v>
      </c>
      <c r="Y801" t="str">
        <f>IF(tbl_Customers[[#This Row],[total_intl_charge]] &lt;= 3, "Low Charges", "High Charges")</f>
        <v>Low Charges</v>
      </c>
      <c r="Z801" t="str">
        <f>IF(tbl_Customers[[#This Row],[total_eve_calls]]&lt;=80,"Low Calls",
IF(tbl_Customers[[#This Row],[total_eve_calls]]&lt;=120,"Medium Calls","High Calls"))</f>
        <v>High Calls</v>
      </c>
      <c r="AA801" t="str">
        <f>IF(tbl_Customers[[#This Row],[total_eve_charge]]&lt;=15,"Low Charges",
IF(tbl_Customers[[#This Row],[total_eve_charge]]&lt;=20,"Medium Charges","High Charges"))</f>
        <v>Medium Charges</v>
      </c>
      <c r="AB8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01" t="str">
        <f>IF(tbl_Customers[[#This Row],[number_vmail_messages]] = 0, "No Usage", IF(tbl_Customers[[#This Row],[number_vmail_messages]] &lt;= 20, "Low Usage", IF(tbl_Customers[[#This Row],[number_vmail_messages]] &lt;= 40, "Medium Usgae", "High Usage")))</f>
        <v>Medium Usgae</v>
      </c>
      <c r="AD801" t="str">
        <f>IF(tbl_Customers[[#This Row],[total_day_minutes]]&lt;=150,"Low Usage", IF(tbl_Customers[[#This Row],[total_day_minutes]]&lt;=200,"Medium Usage", IF(tbl_Customers[[#This Row],[total_day_minutes]]&lt;=250,"High Usage","Very High Usage")))</f>
        <v>Medium Usage</v>
      </c>
      <c r="AE801" t="str">
        <f>IF(tbl_Customers[[#This Row],[total_intl_calls]]&lt;=5,"Low Calls", IF(tbl_Customers[[#This Row],[total_intl_calls]]&lt;=10, "Medium Calls", "High Calls"))</f>
        <v>Low Calls</v>
      </c>
      <c r="AF8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01" s="36" t="str">
        <f>IF(tbl_Customers[[#This Row],[Churn_Risk_Score]]&gt;=10,"High Risk", IF(tbl_Customers[[#This Row],[Churn_Risk_Score]]&gt;=5,"Medium Risk","Low Risk"))</f>
        <v>Low Risk</v>
      </c>
    </row>
    <row r="802" spans="1:33" x14ac:dyDescent="0.35">
      <c r="A802">
        <v>801</v>
      </c>
      <c r="B802" t="s">
        <v>62</v>
      </c>
      <c r="C802">
        <v>144</v>
      </c>
      <c r="D802" t="s">
        <v>21</v>
      </c>
      <c r="E802" t="s">
        <v>23</v>
      </c>
      <c r="F802" t="s">
        <v>22</v>
      </c>
      <c r="G802">
        <v>0</v>
      </c>
      <c r="H802">
        <v>150</v>
      </c>
      <c r="I802">
        <v>69</v>
      </c>
      <c r="J802">
        <v>25.5</v>
      </c>
      <c r="K802">
        <v>285.89999999999998</v>
      </c>
      <c r="L802">
        <v>73</v>
      </c>
      <c r="M802">
        <v>24.3</v>
      </c>
      <c r="N802">
        <v>190.6</v>
      </c>
      <c r="O802">
        <v>121</v>
      </c>
      <c r="P802">
        <v>8.58</v>
      </c>
      <c r="Q802">
        <v>9.4</v>
      </c>
      <c r="R802">
        <v>15</v>
      </c>
      <c r="S802">
        <v>2.54</v>
      </c>
      <c r="T802">
        <v>0</v>
      </c>
      <c r="U802" t="s">
        <v>22</v>
      </c>
      <c r="V802">
        <f>IF(tbl_Customers[[#This Row],[churn]] = "yes", 1, 0)</f>
        <v>0</v>
      </c>
      <c r="W802" t="str">
        <f>IF(tbl_Customers[[#This Row],[number_customer_service_calls]] &lt;= 1, "0-1 Calls", IF(tbl_Customers[[#This Row],[number_customer_service_calls]] &lt;= 3, "2-3 Calls", IF(tbl_Customers[[#This Row],[number_customer_service_calls]] &lt;=5, "4-5 Calls", "6+ Calls")))</f>
        <v>0-1 Calls</v>
      </c>
      <c r="X802" t="str">
        <f>IF(tbl_Customers[[#This Row],[account_length]] &lt;= 50, "0-50", IF(tbl_Customers[[#This Row],[account_length]] &lt;=100, "51-100", IF(tbl_Customers[[#This Row],[account_length]] &lt;= 150, "101-150", "151+")))</f>
        <v>101-150</v>
      </c>
      <c r="Y802" t="str">
        <f>IF(tbl_Customers[[#This Row],[total_intl_charge]] &lt;= 3, "Low Charges", "High Charges")</f>
        <v>Low Charges</v>
      </c>
      <c r="Z802" t="str">
        <f>IF(tbl_Customers[[#This Row],[total_eve_calls]]&lt;=80,"Low Calls",
IF(tbl_Customers[[#This Row],[total_eve_calls]]&lt;=120,"Medium Calls","High Calls"))</f>
        <v>Low Calls</v>
      </c>
      <c r="AA802" t="str">
        <f>IF(tbl_Customers[[#This Row],[total_eve_charge]]&lt;=15,"Low Charges",
IF(tbl_Customers[[#This Row],[total_eve_charge]]&lt;=20,"Medium Charges","High Charges"))</f>
        <v>High Charges</v>
      </c>
      <c r="AB8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02" t="str">
        <f>IF(tbl_Customers[[#This Row],[number_vmail_messages]] = 0, "No Usage", IF(tbl_Customers[[#This Row],[number_vmail_messages]] &lt;= 20, "Low Usage", IF(tbl_Customers[[#This Row],[number_vmail_messages]] &lt;= 40, "Medium Usgae", "High Usage")))</f>
        <v>No Usage</v>
      </c>
      <c r="AD802" t="str">
        <f>IF(tbl_Customers[[#This Row],[total_day_minutes]]&lt;=150,"Low Usage", IF(tbl_Customers[[#This Row],[total_day_minutes]]&lt;=200,"Medium Usage", IF(tbl_Customers[[#This Row],[total_day_minutes]]&lt;=250,"High Usage","Very High Usage")))</f>
        <v>Low Usage</v>
      </c>
      <c r="AE802" t="str">
        <f>IF(tbl_Customers[[#This Row],[total_intl_calls]]&lt;=5,"Low Calls", IF(tbl_Customers[[#This Row],[total_intl_calls]]&lt;=10, "Medium Calls", "High Calls"))</f>
        <v>High Calls</v>
      </c>
      <c r="AF8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02" s="36" t="str">
        <f>IF(tbl_Customers[[#This Row],[Churn_Risk_Score]]&gt;=10,"High Risk", IF(tbl_Customers[[#This Row],[Churn_Risk_Score]]&gt;=5,"Medium Risk","Low Risk"))</f>
        <v>Low Risk</v>
      </c>
    </row>
    <row r="803" spans="1:33" x14ac:dyDescent="0.35">
      <c r="A803">
        <v>802</v>
      </c>
      <c r="B803" t="s">
        <v>68</v>
      </c>
      <c r="C803">
        <v>91</v>
      </c>
      <c r="D803" t="s">
        <v>28</v>
      </c>
      <c r="E803" t="s">
        <v>22</v>
      </c>
      <c r="F803" t="s">
        <v>23</v>
      </c>
      <c r="G803">
        <v>23</v>
      </c>
      <c r="H803">
        <v>232.4</v>
      </c>
      <c r="I803">
        <v>97</v>
      </c>
      <c r="J803">
        <v>39.51</v>
      </c>
      <c r="K803">
        <v>186</v>
      </c>
      <c r="L803">
        <v>88</v>
      </c>
      <c r="M803">
        <v>15.81</v>
      </c>
      <c r="N803">
        <v>190.5</v>
      </c>
      <c r="O803">
        <v>128</v>
      </c>
      <c r="P803">
        <v>8.57</v>
      </c>
      <c r="Q803">
        <v>12.3</v>
      </c>
      <c r="R803">
        <v>3</v>
      </c>
      <c r="S803">
        <v>3.32</v>
      </c>
      <c r="T803">
        <v>3</v>
      </c>
      <c r="U803" t="s">
        <v>22</v>
      </c>
      <c r="V803">
        <f>IF(tbl_Customers[[#This Row],[churn]] = "yes", 1, 0)</f>
        <v>0</v>
      </c>
      <c r="W803" t="str">
        <f>IF(tbl_Customers[[#This Row],[number_customer_service_calls]] &lt;= 1, "0-1 Calls", IF(tbl_Customers[[#This Row],[number_customer_service_calls]] &lt;= 3, "2-3 Calls", IF(tbl_Customers[[#This Row],[number_customer_service_calls]] &lt;=5, "4-5 Calls", "6+ Calls")))</f>
        <v>2-3 Calls</v>
      </c>
      <c r="X803" t="str">
        <f>IF(tbl_Customers[[#This Row],[account_length]] &lt;= 50, "0-50", IF(tbl_Customers[[#This Row],[account_length]] &lt;=100, "51-100", IF(tbl_Customers[[#This Row],[account_length]] &lt;= 150, "101-150", "151+")))</f>
        <v>51-100</v>
      </c>
      <c r="Y803" t="str">
        <f>IF(tbl_Customers[[#This Row],[total_intl_charge]] &lt;= 3, "Low Charges", "High Charges")</f>
        <v>High Charges</v>
      </c>
      <c r="Z803" t="str">
        <f>IF(tbl_Customers[[#This Row],[total_eve_calls]]&lt;=80,"Low Calls",
IF(tbl_Customers[[#This Row],[total_eve_calls]]&lt;=120,"Medium Calls","High Calls"))</f>
        <v>Medium Calls</v>
      </c>
      <c r="AA803" t="str">
        <f>IF(tbl_Customers[[#This Row],[total_eve_charge]]&lt;=15,"Low Charges",
IF(tbl_Customers[[#This Row],[total_eve_charge]]&lt;=20,"Medium Charges","High Charges"))</f>
        <v>Medium Charges</v>
      </c>
      <c r="AB8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03" t="str">
        <f>IF(tbl_Customers[[#This Row],[number_vmail_messages]] = 0, "No Usage", IF(tbl_Customers[[#This Row],[number_vmail_messages]] &lt;= 20, "Low Usage", IF(tbl_Customers[[#This Row],[number_vmail_messages]] &lt;= 40, "Medium Usgae", "High Usage")))</f>
        <v>Medium Usgae</v>
      </c>
      <c r="AD803" t="str">
        <f>IF(tbl_Customers[[#This Row],[total_day_minutes]]&lt;=150,"Low Usage", IF(tbl_Customers[[#This Row],[total_day_minutes]]&lt;=200,"Medium Usage", IF(tbl_Customers[[#This Row],[total_day_minutes]]&lt;=250,"High Usage","Very High Usage")))</f>
        <v>High Usage</v>
      </c>
      <c r="AE803" t="str">
        <f>IF(tbl_Customers[[#This Row],[total_intl_calls]]&lt;=5,"Low Calls", IF(tbl_Customers[[#This Row],[total_intl_calls]]&lt;=10, "Medium Calls", "High Calls"))</f>
        <v>Low Calls</v>
      </c>
      <c r="AF8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03" s="36" t="str">
        <f>IF(tbl_Customers[[#This Row],[Churn_Risk_Score]]&gt;=10,"High Risk", IF(tbl_Customers[[#This Row],[Churn_Risk_Score]]&gt;=5,"Medium Risk","Low Risk"))</f>
        <v>Low Risk</v>
      </c>
    </row>
    <row r="804" spans="1:33" x14ac:dyDescent="0.35">
      <c r="A804">
        <v>803</v>
      </c>
      <c r="B804" t="s">
        <v>48</v>
      </c>
      <c r="C804">
        <v>58</v>
      </c>
      <c r="D804" t="s">
        <v>25</v>
      </c>
      <c r="E804" t="s">
        <v>22</v>
      </c>
      <c r="F804" t="s">
        <v>22</v>
      </c>
      <c r="G804">
        <v>0</v>
      </c>
      <c r="H804">
        <v>165.4</v>
      </c>
      <c r="I804">
        <v>100</v>
      </c>
      <c r="J804">
        <v>28.12</v>
      </c>
      <c r="K804">
        <v>115.7</v>
      </c>
      <c r="L804">
        <v>87</v>
      </c>
      <c r="M804">
        <v>9.83</v>
      </c>
      <c r="N804">
        <v>193.8</v>
      </c>
      <c r="O804">
        <v>118</v>
      </c>
      <c r="P804">
        <v>8.7200000000000006</v>
      </c>
      <c r="Q804">
        <v>12.8</v>
      </c>
      <c r="R804">
        <v>5</v>
      </c>
      <c r="S804">
        <v>3.46</v>
      </c>
      <c r="T804">
        <v>2</v>
      </c>
      <c r="U804" t="s">
        <v>22</v>
      </c>
      <c r="V804">
        <f>IF(tbl_Customers[[#This Row],[churn]] = "yes", 1, 0)</f>
        <v>0</v>
      </c>
      <c r="W804" t="str">
        <f>IF(tbl_Customers[[#This Row],[number_customer_service_calls]] &lt;= 1, "0-1 Calls", IF(tbl_Customers[[#This Row],[number_customer_service_calls]] &lt;= 3, "2-3 Calls", IF(tbl_Customers[[#This Row],[number_customer_service_calls]] &lt;=5, "4-5 Calls", "6+ Calls")))</f>
        <v>2-3 Calls</v>
      </c>
      <c r="X804" t="str">
        <f>IF(tbl_Customers[[#This Row],[account_length]] &lt;= 50, "0-50", IF(tbl_Customers[[#This Row],[account_length]] &lt;=100, "51-100", IF(tbl_Customers[[#This Row],[account_length]] &lt;= 150, "101-150", "151+")))</f>
        <v>51-100</v>
      </c>
      <c r="Y804" t="str">
        <f>IF(tbl_Customers[[#This Row],[total_intl_charge]] &lt;= 3, "Low Charges", "High Charges")</f>
        <v>High Charges</v>
      </c>
      <c r="Z804" t="str">
        <f>IF(tbl_Customers[[#This Row],[total_eve_calls]]&lt;=80,"Low Calls",
IF(tbl_Customers[[#This Row],[total_eve_calls]]&lt;=120,"Medium Calls","High Calls"))</f>
        <v>Medium Calls</v>
      </c>
      <c r="AA804" t="str">
        <f>IF(tbl_Customers[[#This Row],[total_eve_charge]]&lt;=15,"Low Charges",
IF(tbl_Customers[[#This Row],[total_eve_charge]]&lt;=20,"Medium Charges","High Charges"))</f>
        <v>Low Charges</v>
      </c>
      <c r="AB8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04" t="str">
        <f>IF(tbl_Customers[[#This Row],[number_vmail_messages]] = 0, "No Usage", IF(tbl_Customers[[#This Row],[number_vmail_messages]] &lt;= 20, "Low Usage", IF(tbl_Customers[[#This Row],[number_vmail_messages]] &lt;= 40, "Medium Usgae", "High Usage")))</f>
        <v>No Usage</v>
      </c>
      <c r="AD804" t="str">
        <f>IF(tbl_Customers[[#This Row],[total_day_minutes]]&lt;=150,"Low Usage", IF(tbl_Customers[[#This Row],[total_day_minutes]]&lt;=200,"Medium Usage", IF(tbl_Customers[[#This Row],[total_day_minutes]]&lt;=250,"High Usage","Very High Usage")))</f>
        <v>Medium Usage</v>
      </c>
      <c r="AE804" t="str">
        <f>IF(tbl_Customers[[#This Row],[total_intl_calls]]&lt;=5,"Low Calls", IF(tbl_Customers[[#This Row],[total_intl_calls]]&lt;=10, "Medium Calls", "High Calls"))</f>
        <v>Low Calls</v>
      </c>
      <c r="AF8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04" s="36" t="str">
        <f>IF(tbl_Customers[[#This Row],[Churn_Risk_Score]]&gt;=10,"High Risk", IF(tbl_Customers[[#This Row],[Churn_Risk_Score]]&gt;=5,"Medium Risk","Low Risk"))</f>
        <v>Low Risk</v>
      </c>
    </row>
    <row r="805" spans="1:33" x14ac:dyDescent="0.35">
      <c r="A805">
        <v>804</v>
      </c>
      <c r="B805" t="s">
        <v>50</v>
      </c>
      <c r="C805">
        <v>5</v>
      </c>
      <c r="D805" t="s">
        <v>21</v>
      </c>
      <c r="E805" t="s">
        <v>22</v>
      </c>
      <c r="F805" t="s">
        <v>22</v>
      </c>
      <c r="G805">
        <v>0</v>
      </c>
      <c r="H805">
        <v>199.2</v>
      </c>
      <c r="I805">
        <v>106</v>
      </c>
      <c r="J805">
        <v>33.86</v>
      </c>
      <c r="K805">
        <v>187.3</v>
      </c>
      <c r="L805">
        <v>12</v>
      </c>
      <c r="M805">
        <v>15.92</v>
      </c>
      <c r="N805">
        <v>214</v>
      </c>
      <c r="O805">
        <v>85</v>
      </c>
      <c r="P805">
        <v>9.6300000000000008</v>
      </c>
      <c r="Q805">
        <v>13.3</v>
      </c>
      <c r="R805">
        <v>3</v>
      </c>
      <c r="S805">
        <v>3.59</v>
      </c>
      <c r="T805">
        <v>3</v>
      </c>
      <c r="U805" t="s">
        <v>22</v>
      </c>
      <c r="V805">
        <f>IF(tbl_Customers[[#This Row],[churn]] = "yes", 1, 0)</f>
        <v>0</v>
      </c>
      <c r="W805" t="str">
        <f>IF(tbl_Customers[[#This Row],[number_customer_service_calls]] &lt;= 1, "0-1 Calls", IF(tbl_Customers[[#This Row],[number_customer_service_calls]] &lt;= 3, "2-3 Calls", IF(tbl_Customers[[#This Row],[number_customer_service_calls]] &lt;=5, "4-5 Calls", "6+ Calls")))</f>
        <v>2-3 Calls</v>
      </c>
      <c r="X805" t="str">
        <f>IF(tbl_Customers[[#This Row],[account_length]] &lt;= 50, "0-50", IF(tbl_Customers[[#This Row],[account_length]] &lt;=100, "51-100", IF(tbl_Customers[[#This Row],[account_length]] &lt;= 150, "101-150", "151+")))</f>
        <v>0-50</v>
      </c>
      <c r="Y805" t="str">
        <f>IF(tbl_Customers[[#This Row],[total_intl_charge]] &lt;= 3, "Low Charges", "High Charges")</f>
        <v>High Charges</v>
      </c>
      <c r="Z805" t="str">
        <f>IF(tbl_Customers[[#This Row],[total_eve_calls]]&lt;=80,"Low Calls",
IF(tbl_Customers[[#This Row],[total_eve_calls]]&lt;=120,"Medium Calls","High Calls"))</f>
        <v>Low Calls</v>
      </c>
      <c r="AA805" t="str">
        <f>IF(tbl_Customers[[#This Row],[total_eve_charge]]&lt;=15,"Low Charges",
IF(tbl_Customers[[#This Row],[total_eve_charge]]&lt;=20,"Medium Charges","High Charges"))</f>
        <v>Medium Charges</v>
      </c>
      <c r="AB8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05" t="str">
        <f>IF(tbl_Customers[[#This Row],[number_vmail_messages]] = 0, "No Usage", IF(tbl_Customers[[#This Row],[number_vmail_messages]] &lt;= 20, "Low Usage", IF(tbl_Customers[[#This Row],[number_vmail_messages]] &lt;= 40, "Medium Usgae", "High Usage")))</f>
        <v>No Usage</v>
      </c>
      <c r="AD805" t="str">
        <f>IF(tbl_Customers[[#This Row],[total_day_minutes]]&lt;=150,"Low Usage", IF(tbl_Customers[[#This Row],[total_day_minutes]]&lt;=200,"Medium Usage", IF(tbl_Customers[[#This Row],[total_day_minutes]]&lt;=250,"High Usage","Very High Usage")))</f>
        <v>Medium Usage</v>
      </c>
      <c r="AE805" t="str">
        <f>IF(tbl_Customers[[#This Row],[total_intl_calls]]&lt;=5,"Low Calls", IF(tbl_Customers[[#This Row],[total_intl_calls]]&lt;=10, "Medium Calls", "High Calls"))</f>
        <v>Low Calls</v>
      </c>
      <c r="AF8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05" s="36" t="str">
        <f>IF(tbl_Customers[[#This Row],[Churn_Risk_Score]]&gt;=10,"High Risk", IF(tbl_Customers[[#This Row],[Churn_Risk_Score]]&gt;=5,"Medium Risk","Low Risk"))</f>
        <v>Low Risk</v>
      </c>
    </row>
    <row r="806" spans="1:33" x14ac:dyDescent="0.35">
      <c r="A806">
        <v>805</v>
      </c>
      <c r="B806" t="s">
        <v>27</v>
      </c>
      <c r="C806">
        <v>97</v>
      </c>
      <c r="D806" t="s">
        <v>25</v>
      </c>
      <c r="E806" t="s">
        <v>22</v>
      </c>
      <c r="F806" t="s">
        <v>22</v>
      </c>
      <c r="G806">
        <v>0</v>
      </c>
      <c r="H806">
        <v>217.6</v>
      </c>
      <c r="I806">
        <v>81</v>
      </c>
      <c r="J806">
        <v>36.99</v>
      </c>
      <c r="K806">
        <v>320.5</v>
      </c>
      <c r="L806">
        <v>51</v>
      </c>
      <c r="M806">
        <v>27.24</v>
      </c>
      <c r="N806">
        <v>150.69999999999999</v>
      </c>
      <c r="O806">
        <v>110</v>
      </c>
      <c r="P806">
        <v>6.78</v>
      </c>
      <c r="Q806">
        <v>4.2</v>
      </c>
      <c r="R806">
        <v>3</v>
      </c>
      <c r="S806">
        <v>1.1299999999999999</v>
      </c>
      <c r="T806">
        <v>0</v>
      </c>
      <c r="U806" t="s">
        <v>22</v>
      </c>
      <c r="V806">
        <f>IF(tbl_Customers[[#This Row],[churn]] = "yes", 1, 0)</f>
        <v>0</v>
      </c>
      <c r="W806" t="str">
        <f>IF(tbl_Customers[[#This Row],[number_customer_service_calls]] &lt;= 1, "0-1 Calls", IF(tbl_Customers[[#This Row],[number_customer_service_calls]] &lt;= 3, "2-3 Calls", IF(tbl_Customers[[#This Row],[number_customer_service_calls]] &lt;=5, "4-5 Calls", "6+ Calls")))</f>
        <v>0-1 Calls</v>
      </c>
      <c r="X806" t="str">
        <f>IF(tbl_Customers[[#This Row],[account_length]] &lt;= 50, "0-50", IF(tbl_Customers[[#This Row],[account_length]] &lt;=100, "51-100", IF(tbl_Customers[[#This Row],[account_length]] &lt;= 150, "101-150", "151+")))</f>
        <v>51-100</v>
      </c>
      <c r="Y806" t="str">
        <f>IF(tbl_Customers[[#This Row],[total_intl_charge]] &lt;= 3, "Low Charges", "High Charges")</f>
        <v>Low Charges</v>
      </c>
      <c r="Z806" t="str">
        <f>IF(tbl_Customers[[#This Row],[total_eve_calls]]&lt;=80,"Low Calls",
IF(tbl_Customers[[#This Row],[total_eve_calls]]&lt;=120,"Medium Calls","High Calls"))</f>
        <v>Low Calls</v>
      </c>
      <c r="AA806" t="str">
        <f>IF(tbl_Customers[[#This Row],[total_eve_charge]]&lt;=15,"Low Charges",
IF(tbl_Customers[[#This Row],[total_eve_charge]]&lt;=20,"Medium Charges","High Charges"))</f>
        <v>High Charges</v>
      </c>
      <c r="AB8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06" t="str">
        <f>IF(tbl_Customers[[#This Row],[number_vmail_messages]] = 0, "No Usage", IF(tbl_Customers[[#This Row],[number_vmail_messages]] &lt;= 20, "Low Usage", IF(tbl_Customers[[#This Row],[number_vmail_messages]] &lt;= 40, "Medium Usgae", "High Usage")))</f>
        <v>No Usage</v>
      </c>
      <c r="AD806" t="str">
        <f>IF(tbl_Customers[[#This Row],[total_day_minutes]]&lt;=150,"Low Usage", IF(tbl_Customers[[#This Row],[total_day_minutes]]&lt;=200,"Medium Usage", IF(tbl_Customers[[#This Row],[total_day_minutes]]&lt;=250,"High Usage","Very High Usage")))</f>
        <v>High Usage</v>
      </c>
      <c r="AE806" t="str">
        <f>IF(tbl_Customers[[#This Row],[total_intl_calls]]&lt;=5,"Low Calls", IF(tbl_Customers[[#This Row],[total_intl_calls]]&lt;=10, "Medium Calls", "High Calls"))</f>
        <v>Low Calls</v>
      </c>
      <c r="AF8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06" s="36" t="str">
        <f>IF(tbl_Customers[[#This Row],[Churn_Risk_Score]]&gt;=10,"High Risk", IF(tbl_Customers[[#This Row],[Churn_Risk_Score]]&gt;=5,"Medium Risk","Low Risk"))</f>
        <v>Low Risk</v>
      </c>
    </row>
    <row r="807" spans="1:33" x14ac:dyDescent="0.35">
      <c r="A807">
        <v>806</v>
      </c>
      <c r="B807" t="s">
        <v>24</v>
      </c>
      <c r="C807">
        <v>107</v>
      </c>
      <c r="D807" t="s">
        <v>21</v>
      </c>
      <c r="E807" t="s">
        <v>22</v>
      </c>
      <c r="F807" t="s">
        <v>22</v>
      </c>
      <c r="G807">
        <v>0</v>
      </c>
      <c r="H807">
        <v>212.1</v>
      </c>
      <c r="I807">
        <v>95</v>
      </c>
      <c r="J807">
        <v>36.06</v>
      </c>
      <c r="K807">
        <v>150.1</v>
      </c>
      <c r="L807">
        <v>88</v>
      </c>
      <c r="M807">
        <v>12.76</v>
      </c>
      <c r="N807">
        <v>219.8</v>
      </c>
      <c r="O807">
        <v>111</v>
      </c>
      <c r="P807">
        <v>9.89</v>
      </c>
      <c r="Q807">
        <v>7.7</v>
      </c>
      <c r="R807">
        <v>2</v>
      </c>
      <c r="S807">
        <v>2.08</v>
      </c>
      <c r="T807">
        <v>3</v>
      </c>
      <c r="U807" t="s">
        <v>22</v>
      </c>
      <c r="V807">
        <f>IF(tbl_Customers[[#This Row],[churn]] = "yes", 1, 0)</f>
        <v>0</v>
      </c>
      <c r="W807" t="str">
        <f>IF(tbl_Customers[[#This Row],[number_customer_service_calls]] &lt;= 1, "0-1 Calls", IF(tbl_Customers[[#This Row],[number_customer_service_calls]] &lt;= 3, "2-3 Calls", IF(tbl_Customers[[#This Row],[number_customer_service_calls]] &lt;=5, "4-5 Calls", "6+ Calls")))</f>
        <v>2-3 Calls</v>
      </c>
      <c r="X807" t="str">
        <f>IF(tbl_Customers[[#This Row],[account_length]] &lt;= 50, "0-50", IF(tbl_Customers[[#This Row],[account_length]] &lt;=100, "51-100", IF(tbl_Customers[[#This Row],[account_length]] &lt;= 150, "101-150", "151+")))</f>
        <v>101-150</v>
      </c>
      <c r="Y807" t="str">
        <f>IF(tbl_Customers[[#This Row],[total_intl_charge]] &lt;= 3, "Low Charges", "High Charges")</f>
        <v>Low Charges</v>
      </c>
      <c r="Z807" t="str">
        <f>IF(tbl_Customers[[#This Row],[total_eve_calls]]&lt;=80,"Low Calls",
IF(tbl_Customers[[#This Row],[total_eve_calls]]&lt;=120,"Medium Calls","High Calls"))</f>
        <v>Medium Calls</v>
      </c>
      <c r="AA807" t="str">
        <f>IF(tbl_Customers[[#This Row],[total_eve_charge]]&lt;=15,"Low Charges",
IF(tbl_Customers[[#This Row],[total_eve_charge]]&lt;=20,"Medium Charges","High Charges"))</f>
        <v>Low Charges</v>
      </c>
      <c r="AB8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07" t="str">
        <f>IF(tbl_Customers[[#This Row],[number_vmail_messages]] = 0, "No Usage", IF(tbl_Customers[[#This Row],[number_vmail_messages]] &lt;= 20, "Low Usage", IF(tbl_Customers[[#This Row],[number_vmail_messages]] &lt;= 40, "Medium Usgae", "High Usage")))</f>
        <v>No Usage</v>
      </c>
      <c r="AD807" t="str">
        <f>IF(tbl_Customers[[#This Row],[total_day_minutes]]&lt;=150,"Low Usage", IF(tbl_Customers[[#This Row],[total_day_minutes]]&lt;=200,"Medium Usage", IF(tbl_Customers[[#This Row],[total_day_minutes]]&lt;=250,"High Usage","Very High Usage")))</f>
        <v>High Usage</v>
      </c>
      <c r="AE807" t="str">
        <f>IF(tbl_Customers[[#This Row],[total_intl_calls]]&lt;=5,"Low Calls", IF(tbl_Customers[[#This Row],[total_intl_calls]]&lt;=10, "Medium Calls", "High Calls"))</f>
        <v>Low Calls</v>
      </c>
      <c r="AF8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07" s="36" t="str">
        <f>IF(tbl_Customers[[#This Row],[Churn_Risk_Score]]&gt;=10,"High Risk", IF(tbl_Customers[[#This Row],[Churn_Risk_Score]]&gt;=5,"Medium Risk","Low Risk"))</f>
        <v>Low Risk</v>
      </c>
    </row>
    <row r="808" spans="1:33" x14ac:dyDescent="0.35">
      <c r="A808">
        <v>807</v>
      </c>
      <c r="B808" t="s">
        <v>29</v>
      </c>
      <c r="C808">
        <v>142</v>
      </c>
      <c r="D808" t="s">
        <v>21</v>
      </c>
      <c r="E808" t="s">
        <v>22</v>
      </c>
      <c r="F808" t="s">
        <v>23</v>
      </c>
      <c r="G808">
        <v>30</v>
      </c>
      <c r="H808">
        <v>154</v>
      </c>
      <c r="I808">
        <v>75</v>
      </c>
      <c r="J808">
        <v>26.18</v>
      </c>
      <c r="K808">
        <v>165.8</v>
      </c>
      <c r="L808">
        <v>97</v>
      </c>
      <c r="M808">
        <v>14.09</v>
      </c>
      <c r="N808">
        <v>270</v>
      </c>
      <c r="O808">
        <v>83</v>
      </c>
      <c r="P808">
        <v>12.15</v>
      </c>
      <c r="Q808">
        <v>10.8</v>
      </c>
      <c r="R808">
        <v>5</v>
      </c>
      <c r="S808">
        <v>2.92</v>
      </c>
      <c r="T808">
        <v>1</v>
      </c>
      <c r="U808" t="s">
        <v>22</v>
      </c>
      <c r="V808">
        <f>IF(tbl_Customers[[#This Row],[churn]] = "yes", 1, 0)</f>
        <v>0</v>
      </c>
      <c r="W808" t="str">
        <f>IF(tbl_Customers[[#This Row],[number_customer_service_calls]] &lt;= 1, "0-1 Calls", IF(tbl_Customers[[#This Row],[number_customer_service_calls]] &lt;= 3, "2-3 Calls", IF(tbl_Customers[[#This Row],[number_customer_service_calls]] &lt;=5, "4-5 Calls", "6+ Calls")))</f>
        <v>0-1 Calls</v>
      </c>
      <c r="X808" t="str">
        <f>IF(tbl_Customers[[#This Row],[account_length]] &lt;= 50, "0-50", IF(tbl_Customers[[#This Row],[account_length]] &lt;=100, "51-100", IF(tbl_Customers[[#This Row],[account_length]] &lt;= 150, "101-150", "151+")))</f>
        <v>101-150</v>
      </c>
      <c r="Y808" t="str">
        <f>IF(tbl_Customers[[#This Row],[total_intl_charge]] &lt;= 3, "Low Charges", "High Charges")</f>
        <v>Low Charges</v>
      </c>
      <c r="Z808" t="str">
        <f>IF(tbl_Customers[[#This Row],[total_eve_calls]]&lt;=80,"Low Calls",
IF(tbl_Customers[[#This Row],[total_eve_calls]]&lt;=120,"Medium Calls","High Calls"))</f>
        <v>Medium Calls</v>
      </c>
      <c r="AA808" t="str">
        <f>IF(tbl_Customers[[#This Row],[total_eve_charge]]&lt;=15,"Low Charges",
IF(tbl_Customers[[#This Row],[total_eve_charge]]&lt;=20,"Medium Charges","High Charges"))</f>
        <v>Low Charges</v>
      </c>
      <c r="AB8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08" t="str">
        <f>IF(tbl_Customers[[#This Row],[number_vmail_messages]] = 0, "No Usage", IF(tbl_Customers[[#This Row],[number_vmail_messages]] &lt;= 20, "Low Usage", IF(tbl_Customers[[#This Row],[number_vmail_messages]] &lt;= 40, "Medium Usgae", "High Usage")))</f>
        <v>Medium Usgae</v>
      </c>
      <c r="AD808" t="str">
        <f>IF(tbl_Customers[[#This Row],[total_day_minutes]]&lt;=150,"Low Usage", IF(tbl_Customers[[#This Row],[total_day_minutes]]&lt;=200,"Medium Usage", IF(tbl_Customers[[#This Row],[total_day_minutes]]&lt;=250,"High Usage","Very High Usage")))</f>
        <v>Medium Usage</v>
      </c>
      <c r="AE808" t="str">
        <f>IF(tbl_Customers[[#This Row],[total_intl_calls]]&lt;=5,"Low Calls", IF(tbl_Customers[[#This Row],[total_intl_calls]]&lt;=10, "Medium Calls", "High Calls"))</f>
        <v>Low Calls</v>
      </c>
      <c r="AF8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08" s="36" t="str">
        <f>IF(tbl_Customers[[#This Row],[Churn_Risk_Score]]&gt;=10,"High Risk", IF(tbl_Customers[[#This Row],[Churn_Risk_Score]]&gt;=5,"Medium Risk","Low Risk"))</f>
        <v>Low Risk</v>
      </c>
    </row>
    <row r="809" spans="1:33" x14ac:dyDescent="0.35">
      <c r="A809">
        <v>808</v>
      </c>
      <c r="B809" t="s">
        <v>42</v>
      </c>
      <c r="C809">
        <v>73</v>
      </c>
      <c r="D809" t="s">
        <v>21</v>
      </c>
      <c r="E809" t="s">
        <v>22</v>
      </c>
      <c r="F809" t="s">
        <v>22</v>
      </c>
      <c r="G809">
        <v>0</v>
      </c>
      <c r="H809">
        <v>175.4</v>
      </c>
      <c r="I809">
        <v>130</v>
      </c>
      <c r="J809">
        <v>29.82</v>
      </c>
      <c r="K809">
        <v>248.1</v>
      </c>
      <c r="L809">
        <v>105</v>
      </c>
      <c r="M809">
        <v>21.09</v>
      </c>
      <c r="N809">
        <v>122.4</v>
      </c>
      <c r="O809">
        <v>85</v>
      </c>
      <c r="P809">
        <v>5.51</v>
      </c>
      <c r="Q809">
        <v>12.2</v>
      </c>
      <c r="R809">
        <v>4</v>
      </c>
      <c r="S809">
        <v>3.29</v>
      </c>
      <c r="T809">
        <v>0</v>
      </c>
      <c r="U809" t="s">
        <v>22</v>
      </c>
      <c r="V809">
        <f>IF(tbl_Customers[[#This Row],[churn]] = "yes", 1, 0)</f>
        <v>0</v>
      </c>
      <c r="W809" t="str">
        <f>IF(tbl_Customers[[#This Row],[number_customer_service_calls]] &lt;= 1, "0-1 Calls", IF(tbl_Customers[[#This Row],[number_customer_service_calls]] &lt;= 3, "2-3 Calls", IF(tbl_Customers[[#This Row],[number_customer_service_calls]] &lt;=5, "4-5 Calls", "6+ Calls")))</f>
        <v>0-1 Calls</v>
      </c>
      <c r="X809" t="str">
        <f>IF(tbl_Customers[[#This Row],[account_length]] &lt;= 50, "0-50", IF(tbl_Customers[[#This Row],[account_length]] &lt;=100, "51-100", IF(tbl_Customers[[#This Row],[account_length]] &lt;= 150, "101-150", "151+")))</f>
        <v>51-100</v>
      </c>
      <c r="Y809" t="str">
        <f>IF(tbl_Customers[[#This Row],[total_intl_charge]] &lt;= 3, "Low Charges", "High Charges")</f>
        <v>High Charges</v>
      </c>
      <c r="Z809" t="str">
        <f>IF(tbl_Customers[[#This Row],[total_eve_calls]]&lt;=80,"Low Calls",
IF(tbl_Customers[[#This Row],[total_eve_calls]]&lt;=120,"Medium Calls","High Calls"))</f>
        <v>Medium Calls</v>
      </c>
      <c r="AA809" t="str">
        <f>IF(tbl_Customers[[#This Row],[total_eve_charge]]&lt;=15,"Low Charges",
IF(tbl_Customers[[#This Row],[total_eve_charge]]&lt;=20,"Medium Charges","High Charges"))</f>
        <v>High Charges</v>
      </c>
      <c r="AB8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09" t="str">
        <f>IF(tbl_Customers[[#This Row],[number_vmail_messages]] = 0, "No Usage", IF(tbl_Customers[[#This Row],[number_vmail_messages]] &lt;= 20, "Low Usage", IF(tbl_Customers[[#This Row],[number_vmail_messages]] &lt;= 40, "Medium Usgae", "High Usage")))</f>
        <v>No Usage</v>
      </c>
      <c r="AD809" t="str">
        <f>IF(tbl_Customers[[#This Row],[total_day_minutes]]&lt;=150,"Low Usage", IF(tbl_Customers[[#This Row],[total_day_minutes]]&lt;=200,"Medium Usage", IF(tbl_Customers[[#This Row],[total_day_minutes]]&lt;=250,"High Usage","Very High Usage")))</f>
        <v>Medium Usage</v>
      </c>
      <c r="AE809" t="str">
        <f>IF(tbl_Customers[[#This Row],[total_intl_calls]]&lt;=5,"Low Calls", IF(tbl_Customers[[#This Row],[total_intl_calls]]&lt;=10, "Medium Calls", "High Calls"))</f>
        <v>Low Calls</v>
      </c>
      <c r="AF8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09" s="36" t="str">
        <f>IF(tbl_Customers[[#This Row],[Churn_Risk_Score]]&gt;=10,"High Risk", IF(tbl_Customers[[#This Row],[Churn_Risk_Score]]&gt;=5,"Medium Risk","Low Risk"))</f>
        <v>Low Risk</v>
      </c>
    </row>
    <row r="810" spans="1:33" x14ac:dyDescent="0.35">
      <c r="A810">
        <v>809</v>
      </c>
      <c r="B810" t="s">
        <v>24</v>
      </c>
      <c r="C810">
        <v>48</v>
      </c>
      <c r="D810" t="s">
        <v>28</v>
      </c>
      <c r="E810" t="s">
        <v>22</v>
      </c>
      <c r="F810" t="s">
        <v>23</v>
      </c>
      <c r="G810">
        <v>22</v>
      </c>
      <c r="H810">
        <v>152</v>
      </c>
      <c r="I810">
        <v>63</v>
      </c>
      <c r="J810">
        <v>25.84</v>
      </c>
      <c r="K810">
        <v>258.8</v>
      </c>
      <c r="L810">
        <v>131</v>
      </c>
      <c r="M810">
        <v>22</v>
      </c>
      <c r="N810">
        <v>263.2</v>
      </c>
      <c r="O810">
        <v>109</v>
      </c>
      <c r="P810">
        <v>11.84</v>
      </c>
      <c r="Q810">
        <v>15.7</v>
      </c>
      <c r="R810">
        <v>5</v>
      </c>
      <c r="S810">
        <v>4.24</v>
      </c>
      <c r="T810">
        <v>2</v>
      </c>
      <c r="U810" t="s">
        <v>23</v>
      </c>
      <c r="V810">
        <f>IF(tbl_Customers[[#This Row],[churn]] = "yes", 1, 0)</f>
        <v>1</v>
      </c>
      <c r="W810" t="str">
        <f>IF(tbl_Customers[[#This Row],[number_customer_service_calls]] &lt;= 1, "0-1 Calls", IF(tbl_Customers[[#This Row],[number_customer_service_calls]] &lt;= 3, "2-3 Calls", IF(tbl_Customers[[#This Row],[number_customer_service_calls]] &lt;=5, "4-5 Calls", "6+ Calls")))</f>
        <v>2-3 Calls</v>
      </c>
      <c r="X810" t="str">
        <f>IF(tbl_Customers[[#This Row],[account_length]] &lt;= 50, "0-50", IF(tbl_Customers[[#This Row],[account_length]] &lt;=100, "51-100", IF(tbl_Customers[[#This Row],[account_length]] &lt;= 150, "101-150", "151+")))</f>
        <v>0-50</v>
      </c>
      <c r="Y810" t="str">
        <f>IF(tbl_Customers[[#This Row],[total_intl_charge]] &lt;= 3, "Low Charges", "High Charges")</f>
        <v>High Charges</v>
      </c>
      <c r="Z810" t="str">
        <f>IF(tbl_Customers[[#This Row],[total_eve_calls]]&lt;=80,"Low Calls",
IF(tbl_Customers[[#This Row],[total_eve_calls]]&lt;=120,"Medium Calls","High Calls"))</f>
        <v>High Calls</v>
      </c>
      <c r="AA810" t="str">
        <f>IF(tbl_Customers[[#This Row],[total_eve_charge]]&lt;=15,"Low Charges",
IF(tbl_Customers[[#This Row],[total_eve_charge]]&lt;=20,"Medium Charges","High Charges"))</f>
        <v>High Charges</v>
      </c>
      <c r="AB8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0" t="str">
        <f>IF(tbl_Customers[[#This Row],[number_vmail_messages]] = 0, "No Usage", IF(tbl_Customers[[#This Row],[number_vmail_messages]] &lt;= 20, "Low Usage", IF(tbl_Customers[[#This Row],[number_vmail_messages]] &lt;= 40, "Medium Usgae", "High Usage")))</f>
        <v>Medium Usgae</v>
      </c>
      <c r="AD810" t="str">
        <f>IF(tbl_Customers[[#This Row],[total_day_minutes]]&lt;=150,"Low Usage", IF(tbl_Customers[[#This Row],[total_day_minutes]]&lt;=200,"Medium Usage", IF(tbl_Customers[[#This Row],[total_day_minutes]]&lt;=250,"High Usage","Very High Usage")))</f>
        <v>Medium Usage</v>
      </c>
      <c r="AE810" t="str">
        <f>IF(tbl_Customers[[#This Row],[total_intl_calls]]&lt;=5,"Low Calls", IF(tbl_Customers[[#This Row],[total_intl_calls]]&lt;=10, "Medium Calls", "High Calls"))</f>
        <v>Low Calls</v>
      </c>
      <c r="AF8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10" s="36" t="str">
        <f>IF(tbl_Customers[[#This Row],[Churn_Risk_Score]]&gt;=10,"High Risk", IF(tbl_Customers[[#This Row],[Churn_Risk_Score]]&gt;=5,"Medium Risk","Low Risk"))</f>
        <v>Low Risk</v>
      </c>
    </row>
    <row r="811" spans="1:33" x14ac:dyDescent="0.35">
      <c r="A811">
        <v>810</v>
      </c>
      <c r="B811" t="s">
        <v>31</v>
      </c>
      <c r="C811">
        <v>43</v>
      </c>
      <c r="D811" t="s">
        <v>25</v>
      </c>
      <c r="E811" t="s">
        <v>22</v>
      </c>
      <c r="F811" t="s">
        <v>22</v>
      </c>
      <c r="G811">
        <v>0</v>
      </c>
      <c r="H811">
        <v>230.2</v>
      </c>
      <c r="I811">
        <v>147</v>
      </c>
      <c r="J811">
        <v>39.130000000000003</v>
      </c>
      <c r="K811">
        <v>186.7</v>
      </c>
      <c r="L811">
        <v>121</v>
      </c>
      <c r="M811">
        <v>15.87</v>
      </c>
      <c r="N811">
        <v>128.4</v>
      </c>
      <c r="O811">
        <v>100</v>
      </c>
      <c r="P811">
        <v>5.78</v>
      </c>
      <c r="Q811">
        <v>9.1999999999999993</v>
      </c>
      <c r="R811">
        <v>3</v>
      </c>
      <c r="S811">
        <v>2.48</v>
      </c>
      <c r="T811">
        <v>0</v>
      </c>
      <c r="U811" t="s">
        <v>22</v>
      </c>
      <c r="V811">
        <f>IF(tbl_Customers[[#This Row],[churn]] = "yes", 1, 0)</f>
        <v>0</v>
      </c>
      <c r="W811" t="str">
        <f>IF(tbl_Customers[[#This Row],[number_customer_service_calls]] &lt;= 1, "0-1 Calls", IF(tbl_Customers[[#This Row],[number_customer_service_calls]] &lt;= 3, "2-3 Calls", IF(tbl_Customers[[#This Row],[number_customer_service_calls]] &lt;=5, "4-5 Calls", "6+ Calls")))</f>
        <v>0-1 Calls</v>
      </c>
      <c r="X811" t="str">
        <f>IF(tbl_Customers[[#This Row],[account_length]] &lt;= 50, "0-50", IF(tbl_Customers[[#This Row],[account_length]] &lt;=100, "51-100", IF(tbl_Customers[[#This Row],[account_length]] &lt;= 150, "101-150", "151+")))</f>
        <v>0-50</v>
      </c>
      <c r="Y811" t="str">
        <f>IF(tbl_Customers[[#This Row],[total_intl_charge]] &lt;= 3, "Low Charges", "High Charges")</f>
        <v>Low Charges</v>
      </c>
      <c r="Z811" t="str">
        <f>IF(tbl_Customers[[#This Row],[total_eve_calls]]&lt;=80,"Low Calls",
IF(tbl_Customers[[#This Row],[total_eve_calls]]&lt;=120,"Medium Calls","High Calls"))</f>
        <v>High Calls</v>
      </c>
      <c r="AA811" t="str">
        <f>IF(tbl_Customers[[#This Row],[total_eve_charge]]&lt;=15,"Low Charges",
IF(tbl_Customers[[#This Row],[total_eve_charge]]&lt;=20,"Medium Charges","High Charges"))</f>
        <v>Medium Charges</v>
      </c>
      <c r="AB8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11" t="str">
        <f>IF(tbl_Customers[[#This Row],[number_vmail_messages]] = 0, "No Usage", IF(tbl_Customers[[#This Row],[number_vmail_messages]] &lt;= 20, "Low Usage", IF(tbl_Customers[[#This Row],[number_vmail_messages]] &lt;= 40, "Medium Usgae", "High Usage")))</f>
        <v>No Usage</v>
      </c>
      <c r="AD811" t="str">
        <f>IF(tbl_Customers[[#This Row],[total_day_minutes]]&lt;=150,"Low Usage", IF(tbl_Customers[[#This Row],[total_day_minutes]]&lt;=200,"Medium Usage", IF(tbl_Customers[[#This Row],[total_day_minutes]]&lt;=250,"High Usage","Very High Usage")))</f>
        <v>High Usage</v>
      </c>
      <c r="AE811" t="str">
        <f>IF(tbl_Customers[[#This Row],[total_intl_calls]]&lt;=5,"Low Calls", IF(tbl_Customers[[#This Row],[total_intl_calls]]&lt;=10, "Medium Calls", "High Calls"))</f>
        <v>Low Calls</v>
      </c>
      <c r="AF8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11" s="36" t="str">
        <f>IF(tbl_Customers[[#This Row],[Churn_Risk_Score]]&gt;=10,"High Risk", IF(tbl_Customers[[#This Row],[Churn_Risk_Score]]&gt;=5,"Medium Risk","Low Risk"))</f>
        <v>Low Risk</v>
      </c>
    </row>
    <row r="812" spans="1:33" x14ac:dyDescent="0.35">
      <c r="A812">
        <v>811</v>
      </c>
      <c r="B812" t="s">
        <v>61</v>
      </c>
      <c r="C812">
        <v>122</v>
      </c>
      <c r="D812" t="s">
        <v>25</v>
      </c>
      <c r="E812" t="s">
        <v>22</v>
      </c>
      <c r="F812" t="s">
        <v>23</v>
      </c>
      <c r="G812">
        <v>33</v>
      </c>
      <c r="H812">
        <v>174.9</v>
      </c>
      <c r="I812">
        <v>103</v>
      </c>
      <c r="J812">
        <v>29.73</v>
      </c>
      <c r="K812">
        <v>248.2</v>
      </c>
      <c r="L812">
        <v>105</v>
      </c>
      <c r="M812">
        <v>21.1</v>
      </c>
      <c r="N812">
        <v>164.6</v>
      </c>
      <c r="O812">
        <v>116</v>
      </c>
      <c r="P812">
        <v>7.41</v>
      </c>
      <c r="Q812">
        <v>13.5</v>
      </c>
      <c r="R812">
        <v>3</v>
      </c>
      <c r="S812">
        <v>3.65</v>
      </c>
      <c r="T812">
        <v>1</v>
      </c>
      <c r="U812" t="s">
        <v>23</v>
      </c>
      <c r="V812">
        <f>IF(tbl_Customers[[#This Row],[churn]] = "yes", 1, 0)</f>
        <v>1</v>
      </c>
      <c r="W812" t="str">
        <f>IF(tbl_Customers[[#This Row],[number_customer_service_calls]] &lt;= 1, "0-1 Calls", IF(tbl_Customers[[#This Row],[number_customer_service_calls]] &lt;= 3, "2-3 Calls", IF(tbl_Customers[[#This Row],[number_customer_service_calls]] &lt;=5, "4-5 Calls", "6+ Calls")))</f>
        <v>0-1 Calls</v>
      </c>
      <c r="X812" t="str">
        <f>IF(tbl_Customers[[#This Row],[account_length]] &lt;= 50, "0-50", IF(tbl_Customers[[#This Row],[account_length]] &lt;=100, "51-100", IF(tbl_Customers[[#This Row],[account_length]] &lt;= 150, "101-150", "151+")))</f>
        <v>101-150</v>
      </c>
      <c r="Y812" t="str">
        <f>IF(tbl_Customers[[#This Row],[total_intl_charge]] &lt;= 3, "Low Charges", "High Charges")</f>
        <v>High Charges</v>
      </c>
      <c r="Z812" t="str">
        <f>IF(tbl_Customers[[#This Row],[total_eve_calls]]&lt;=80,"Low Calls",
IF(tbl_Customers[[#This Row],[total_eve_calls]]&lt;=120,"Medium Calls","High Calls"))</f>
        <v>Medium Calls</v>
      </c>
      <c r="AA812" t="str">
        <f>IF(tbl_Customers[[#This Row],[total_eve_charge]]&lt;=15,"Low Charges",
IF(tbl_Customers[[#This Row],[total_eve_charge]]&lt;=20,"Medium Charges","High Charges"))</f>
        <v>High Charges</v>
      </c>
      <c r="AB8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2" t="str">
        <f>IF(tbl_Customers[[#This Row],[number_vmail_messages]] = 0, "No Usage", IF(tbl_Customers[[#This Row],[number_vmail_messages]] &lt;= 20, "Low Usage", IF(tbl_Customers[[#This Row],[number_vmail_messages]] &lt;= 40, "Medium Usgae", "High Usage")))</f>
        <v>Medium Usgae</v>
      </c>
      <c r="AD812" t="str">
        <f>IF(tbl_Customers[[#This Row],[total_day_minutes]]&lt;=150,"Low Usage", IF(tbl_Customers[[#This Row],[total_day_minutes]]&lt;=200,"Medium Usage", IF(tbl_Customers[[#This Row],[total_day_minutes]]&lt;=250,"High Usage","Very High Usage")))</f>
        <v>Medium Usage</v>
      </c>
      <c r="AE812" t="str">
        <f>IF(tbl_Customers[[#This Row],[total_intl_calls]]&lt;=5,"Low Calls", IF(tbl_Customers[[#This Row],[total_intl_calls]]&lt;=10, "Medium Calls", "High Calls"))</f>
        <v>Low Calls</v>
      </c>
      <c r="AF8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12" s="36" t="str">
        <f>IF(tbl_Customers[[#This Row],[Churn_Risk_Score]]&gt;=10,"High Risk", IF(tbl_Customers[[#This Row],[Churn_Risk_Score]]&gt;=5,"Medium Risk","Low Risk"))</f>
        <v>Low Risk</v>
      </c>
    </row>
    <row r="813" spans="1:33" x14ac:dyDescent="0.35">
      <c r="A813">
        <v>812</v>
      </c>
      <c r="B813" t="s">
        <v>43</v>
      </c>
      <c r="C813">
        <v>93</v>
      </c>
      <c r="D813" t="s">
        <v>21</v>
      </c>
      <c r="E813" t="s">
        <v>22</v>
      </c>
      <c r="F813" t="s">
        <v>22</v>
      </c>
      <c r="G813">
        <v>0</v>
      </c>
      <c r="H813">
        <v>190.2</v>
      </c>
      <c r="I813">
        <v>68</v>
      </c>
      <c r="J813">
        <v>32.33</v>
      </c>
      <c r="K813">
        <v>262.2</v>
      </c>
      <c r="L813">
        <v>64</v>
      </c>
      <c r="M813">
        <v>22.29</v>
      </c>
      <c r="N813">
        <v>130</v>
      </c>
      <c r="O813">
        <v>92</v>
      </c>
      <c r="P813">
        <v>5.85</v>
      </c>
      <c r="Q813">
        <v>8.8000000000000007</v>
      </c>
      <c r="R813">
        <v>4</v>
      </c>
      <c r="S813">
        <v>2.38</v>
      </c>
      <c r="T813">
        <v>0</v>
      </c>
      <c r="U813" t="s">
        <v>22</v>
      </c>
      <c r="V813">
        <f>IF(tbl_Customers[[#This Row],[churn]] = "yes", 1, 0)</f>
        <v>0</v>
      </c>
      <c r="W813" t="str">
        <f>IF(tbl_Customers[[#This Row],[number_customer_service_calls]] &lt;= 1, "0-1 Calls", IF(tbl_Customers[[#This Row],[number_customer_service_calls]] &lt;= 3, "2-3 Calls", IF(tbl_Customers[[#This Row],[number_customer_service_calls]] &lt;=5, "4-5 Calls", "6+ Calls")))</f>
        <v>0-1 Calls</v>
      </c>
      <c r="X813" t="str">
        <f>IF(tbl_Customers[[#This Row],[account_length]] &lt;= 50, "0-50", IF(tbl_Customers[[#This Row],[account_length]] &lt;=100, "51-100", IF(tbl_Customers[[#This Row],[account_length]] &lt;= 150, "101-150", "151+")))</f>
        <v>51-100</v>
      </c>
      <c r="Y813" t="str">
        <f>IF(tbl_Customers[[#This Row],[total_intl_charge]] &lt;= 3, "Low Charges", "High Charges")</f>
        <v>Low Charges</v>
      </c>
      <c r="Z813" t="str">
        <f>IF(tbl_Customers[[#This Row],[total_eve_calls]]&lt;=80,"Low Calls",
IF(tbl_Customers[[#This Row],[total_eve_calls]]&lt;=120,"Medium Calls","High Calls"))</f>
        <v>Low Calls</v>
      </c>
      <c r="AA813" t="str">
        <f>IF(tbl_Customers[[#This Row],[total_eve_charge]]&lt;=15,"Low Charges",
IF(tbl_Customers[[#This Row],[total_eve_charge]]&lt;=20,"Medium Charges","High Charges"))</f>
        <v>High Charges</v>
      </c>
      <c r="AB8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13" t="str">
        <f>IF(tbl_Customers[[#This Row],[number_vmail_messages]] = 0, "No Usage", IF(tbl_Customers[[#This Row],[number_vmail_messages]] &lt;= 20, "Low Usage", IF(tbl_Customers[[#This Row],[number_vmail_messages]] &lt;= 40, "Medium Usgae", "High Usage")))</f>
        <v>No Usage</v>
      </c>
      <c r="AD813" t="str">
        <f>IF(tbl_Customers[[#This Row],[total_day_minutes]]&lt;=150,"Low Usage", IF(tbl_Customers[[#This Row],[total_day_minutes]]&lt;=200,"Medium Usage", IF(tbl_Customers[[#This Row],[total_day_minutes]]&lt;=250,"High Usage","Very High Usage")))</f>
        <v>Medium Usage</v>
      </c>
      <c r="AE813" t="str">
        <f>IF(tbl_Customers[[#This Row],[total_intl_calls]]&lt;=5,"Low Calls", IF(tbl_Customers[[#This Row],[total_intl_calls]]&lt;=10, "Medium Calls", "High Calls"))</f>
        <v>Low Calls</v>
      </c>
      <c r="AF8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13" s="36" t="str">
        <f>IF(tbl_Customers[[#This Row],[Churn_Risk_Score]]&gt;=10,"High Risk", IF(tbl_Customers[[#This Row],[Churn_Risk_Score]]&gt;=5,"Medium Risk","Low Risk"))</f>
        <v>Low Risk</v>
      </c>
    </row>
    <row r="814" spans="1:33" x14ac:dyDescent="0.35">
      <c r="A814">
        <v>813</v>
      </c>
      <c r="B814" t="s">
        <v>64</v>
      </c>
      <c r="C814">
        <v>85</v>
      </c>
      <c r="D814" t="s">
        <v>21</v>
      </c>
      <c r="E814" t="s">
        <v>22</v>
      </c>
      <c r="F814" t="s">
        <v>22</v>
      </c>
      <c r="G814">
        <v>0</v>
      </c>
      <c r="H814">
        <v>176.4</v>
      </c>
      <c r="I814">
        <v>122</v>
      </c>
      <c r="J814">
        <v>29.99</v>
      </c>
      <c r="K814">
        <v>224.9</v>
      </c>
      <c r="L814">
        <v>123</v>
      </c>
      <c r="M814">
        <v>19.12</v>
      </c>
      <c r="N814">
        <v>219.6</v>
      </c>
      <c r="O814">
        <v>50</v>
      </c>
      <c r="P814">
        <v>9.8800000000000008</v>
      </c>
      <c r="Q814">
        <v>11.5</v>
      </c>
      <c r="R814">
        <v>1</v>
      </c>
      <c r="S814">
        <v>3.11</v>
      </c>
      <c r="T814">
        <v>1</v>
      </c>
      <c r="U814" t="s">
        <v>22</v>
      </c>
      <c r="V814">
        <f>IF(tbl_Customers[[#This Row],[churn]] = "yes", 1, 0)</f>
        <v>0</v>
      </c>
      <c r="W814" t="str">
        <f>IF(tbl_Customers[[#This Row],[number_customer_service_calls]] &lt;= 1, "0-1 Calls", IF(tbl_Customers[[#This Row],[number_customer_service_calls]] &lt;= 3, "2-3 Calls", IF(tbl_Customers[[#This Row],[number_customer_service_calls]] &lt;=5, "4-5 Calls", "6+ Calls")))</f>
        <v>0-1 Calls</v>
      </c>
      <c r="X814" t="str">
        <f>IF(tbl_Customers[[#This Row],[account_length]] &lt;= 50, "0-50", IF(tbl_Customers[[#This Row],[account_length]] &lt;=100, "51-100", IF(tbl_Customers[[#This Row],[account_length]] &lt;= 150, "101-150", "151+")))</f>
        <v>51-100</v>
      </c>
      <c r="Y814" t="str">
        <f>IF(tbl_Customers[[#This Row],[total_intl_charge]] &lt;= 3, "Low Charges", "High Charges")</f>
        <v>High Charges</v>
      </c>
      <c r="Z814" t="str">
        <f>IF(tbl_Customers[[#This Row],[total_eve_calls]]&lt;=80,"Low Calls",
IF(tbl_Customers[[#This Row],[total_eve_calls]]&lt;=120,"Medium Calls","High Calls"))</f>
        <v>High Calls</v>
      </c>
      <c r="AA814" t="str">
        <f>IF(tbl_Customers[[#This Row],[total_eve_charge]]&lt;=15,"Low Charges",
IF(tbl_Customers[[#This Row],[total_eve_charge]]&lt;=20,"Medium Charges","High Charges"))</f>
        <v>Medium Charges</v>
      </c>
      <c r="AB8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4" t="str">
        <f>IF(tbl_Customers[[#This Row],[number_vmail_messages]] = 0, "No Usage", IF(tbl_Customers[[#This Row],[number_vmail_messages]] &lt;= 20, "Low Usage", IF(tbl_Customers[[#This Row],[number_vmail_messages]] &lt;= 40, "Medium Usgae", "High Usage")))</f>
        <v>No Usage</v>
      </c>
      <c r="AD814" t="str">
        <f>IF(tbl_Customers[[#This Row],[total_day_minutes]]&lt;=150,"Low Usage", IF(tbl_Customers[[#This Row],[total_day_minutes]]&lt;=200,"Medium Usage", IF(tbl_Customers[[#This Row],[total_day_minutes]]&lt;=250,"High Usage","Very High Usage")))</f>
        <v>Medium Usage</v>
      </c>
      <c r="AE814" t="str">
        <f>IF(tbl_Customers[[#This Row],[total_intl_calls]]&lt;=5,"Low Calls", IF(tbl_Customers[[#This Row],[total_intl_calls]]&lt;=10, "Medium Calls", "High Calls"))</f>
        <v>Low Calls</v>
      </c>
      <c r="AF8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14" s="36" t="str">
        <f>IF(tbl_Customers[[#This Row],[Churn_Risk_Score]]&gt;=10,"High Risk", IF(tbl_Customers[[#This Row],[Churn_Risk_Score]]&gt;=5,"Medium Risk","Low Risk"))</f>
        <v>Low Risk</v>
      </c>
    </row>
    <row r="815" spans="1:33" x14ac:dyDescent="0.35">
      <c r="A815">
        <v>814</v>
      </c>
      <c r="B815" t="s">
        <v>71</v>
      </c>
      <c r="C815">
        <v>59</v>
      </c>
      <c r="D815" t="s">
        <v>21</v>
      </c>
      <c r="E815" t="s">
        <v>22</v>
      </c>
      <c r="F815" t="s">
        <v>22</v>
      </c>
      <c r="G815">
        <v>0</v>
      </c>
      <c r="H815">
        <v>160.9</v>
      </c>
      <c r="I815">
        <v>95</v>
      </c>
      <c r="J815">
        <v>27.35</v>
      </c>
      <c r="K815">
        <v>251.2</v>
      </c>
      <c r="L815">
        <v>65</v>
      </c>
      <c r="M815">
        <v>21.35</v>
      </c>
      <c r="N815">
        <v>273.39999999999998</v>
      </c>
      <c r="O815">
        <v>97</v>
      </c>
      <c r="P815">
        <v>12.3</v>
      </c>
      <c r="Q815">
        <v>5</v>
      </c>
      <c r="R815">
        <v>5</v>
      </c>
      <c r="S815">
        <v>1.35</v>
      </c>
      <c r="T815">
        <v>3</v>
      </c>
      <c r="U815" t="s">
        <v>22</v>
      </c>
      <c r="V815">
        <f>IF(tbl_Customers[[#This Row],[churn]] = "yes", 1, 0)</f>
        <v>0</v>
      </c>
      <c r="W815" t="str">
        <f>IF(tbl_Customers[[#This Row],[number_customer_service_calls]] &lt;= 1, "0-1 Calls", IF(tbl_Customers[[#This Row],[number_customer_service_calls]] &lt;= 3, "2-3 Calls", IF(tbl_Customers[[#This Row],[number_customer_service_calls]] &lt;=5, "4-5 Calls", "6+ Calls")))</f>
        <v>2-3 Calls</v>
      </c>
      <c r="X815" t="str">
        <f>IF(tbl_Customers[[#This Row],[account_length]] &lt;= 50, "0-50", IF(tbl_Customers[[#This Row],[account_length]] &lt;=100, "51-100", IF(tbl_Customers[[#This Row],[account_length]] &lt;= 150, "101-150", "151+")))</f>
        <v>51-100</v>
      </c>
      <c r="Y815" t="str">
        <f>IF(tbl_Customers[[#This Row],[total_intl_charge]] &lt;= 3, "Low Charges", "High Charges")</f>
        <v>Low Charges</v>
      </c>
      <c r="Z815" t="str">
        <f>IF(tbl_Customers[[#This Row],[total_eve_calls]]&lt;=80,"Low Calls",
IF(tbl_Customers[[#This Row],[total_eve_calls]]&lt;=120,"Medium Calls","High Calls"))</f>
        <v>Low Calls</v>
      </c>
      <c r="AA815" t="str">
        <f>IF(tbl_Customers[[#This Row],[total_eve_charge]]&lt;=15,"Low Charges",
IF(tbl_Customers[[#This Row],[total_eve_charge]]&lt;=20,"Medium Charges","High Charges"))</f>
        <v>High Charges</v>
      </c>
      <c r="AB8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15" t="str">
        <f>IF(tbl_Customers[[#This Row],[number_vmail_messages]] = 0, "No Usage", IF(tbl_Customers[[#This Row],[number_vmail_messages]] &lt;= 20, "Low Usage", IF(tbl_Customers[[#This Row],[number_vmail_messages]] &lt;= 40, "Medium Usgae", "High Usage")))</f>
        <v>No Usage</v>
      </c>
      <c r="AD815" t="str">
        <f>IF(tbl_Customers[[#This Row],[total_day_minutes]]&lt;=150,"Low Usage", IF(tbl_Customers[[#This Row],[total_day_minutes]]&lt;=200,"Medium Usage", IF(tbl_Customers[[#This Row],[total_day_minutes]]&lt;=250,"High Usage","Very High Usage")))</f>
        <v>Medium Usage</v>
      </c>
      <c r="AE815" t="str">
        <f>IF(tbl_Customers[[#This Row],[total_intl_calls]]&lt;=5,"Low Calls", IF(tbl_Customers[[#This Row],[total_intl_calls]]&lt;=10, "Medium Calls", "High Calls"))</f>
        <v>Low Calls</v>
      </c>
      <c r="AF8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15" s="36" t="str">
        <f>IF(tbl_Customers[[#This Row],[Churn_Risk_Score]]&gt;=10,"High Risk", IF(tbl_Customers[[#This Row],[Churn_Risk_Score]]&gt;=5,"Medium Risk","Low Risk"))</f>
        <v>Low Risk</v>
      </c>
    </row>
    <row r="816" spans="1:33" x14ac:dyDescent="0.35">
      <c r="A816">
        <v>815</v>
      </c>
      <c r="B816" t="s">
        <v>30</v>
      </c>
      <c r="C816">
        <v>87</v>
      </c>
      <c r="D816" t="s">
        <v>21</v>
      </c>
      <c r="E816" t="s">
        <v>22</v>
      </c>
      <c r="F816" t="s">
        <v>22</v>
      </c>
      <c r="G816">
        <v>0</v>
      </c>
      <c r="H816">
        <v>228.7</v>
      </c>
      <c r="I816">
        <v>90</v>
      </c>
      <c r="J816">
        <v>38.880000000000003</v>
      </c>
      <c r="K816">
        <v>163</v>
      </c>
      <c r="L816">
        <v>99</v>
      </c>
      <c r="M816">
        <v>13.86</v>
      </c>
      <c r="N816">
        <v>154.1</v>
      </c>
      <c r="O816">
        <v>90</v>
      </c>
      <c r="P816">
        <v>6.93</v>
      </c>
      <c r="Q816">
        <v>11.8</v>
      </c>
      <c r="R816">
        <v>3</v>
      </c>
      <c r="S816">
        <v>3.19</v>
      </c>
      <c r="T816">
        <v>1</v>
      </c>
      <c r="U816" t="s">
        <v>22</v>
      </c>
      <c r="V816">
        <f>IF(tbl_Customers[[#This Row],[churn]] = "yes", 1, 0)</f>
        <v>0</v>
      </c>
      <c r="W816" t="str">
        <f>IF(tbl_Customers[[#This Row],[number_customer_service_calls]] &lt;= 1, "0-1 Calls", IF(tbl_Customers[[#This Row],[number_customer_service_calls]] &lt;= 3, "2-3 Calls", IF(tbl_Customers[[#This Row],[number_customer_service_calls]] &lt;=5, "4-5 Calls", "6+ Calls")))</f>
        <v>0-1 Calls</v>
      </c>
      <c r="X816" t="str">
        <f>IF(tbl_Customers[[#This Row],[account_length]] &lt;= 50, "0-50", IF(tbl_Customers[[#This Row],[account_length]] &lt;=100, "51-100", IF(tbl_Customers[[#This Row],[account_length]] &lt;= 150, "101-150", "151+")))</f>
        <v>51-100</v>
      </c>
      <c r="Y816" t="str">
        <f>IF(tbl_Customers[[#This Row],[total_intl_charge]] &lt;= 3, "Low Charges", "High Charges")</f>
        <v>High Charges</v>
      </c>
      <c r="Z816" t="str">
        <f>IF(tbl_Customers[[#This Row],[total_eve_calls]]&lt;=80,"Low Calls",
IF(tbl_Customers[[#This Row],[total_eve_calls]]&lt;=120,"Medium Calls","High Calls"))</f>
        <v>Medium Calls</v>
      </c>
      <c r="AA816" t="str">
        <f>IF(tbl_Customers[[#This Row],[total_eve_charge]]&lt;=15,"Low Charges",
IF(tbl_Customers[[#This Row],[total_eve_charge]]&lt;=20,"Medium Charges","High Charges"))</f>
        <v>Low Charges</v>
      </c>
      <c r="AB8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6" t="str">
        <f>IF(tbl_Customers[[#This Row],[number_vmail_messages]] = 0, "No Usage", IF(tbl_Customers[[#This Row],[number_vmail_messages]] &lt;= 20, "Low Usage", IF(tbl_Customers[[#This Row],[number_vmail_messages]] &lt;= 40, "Medium Usgae", "High Usage")))</f>
        <v>No Usage</v>
      </c>
      <c r="AD816" t="str">
        <f>IF(tbl_Customers[[#This Row],[total_day_minutes]]&lt;=150,"Low Usage", IF(tbl_Customers[[#This Row],[total_day_minutes]]&lt;=200,"Medium Usage", IF(tbl_Customers[[#This Row],[total_day_minutes]]&lt;=250,"High Usage","Very High Usage")))</f>
        <v>High Usage</v>
      </c>
      <c r="AE816" t="str">
        <f>IF(tbl_Customers[[#This Row],[total_intl_calls]]&lt;=5,"Low Calls", IF(tbl_Customers[[#This Row],[total_intl_calls]]&lt;=10, "Medium Calls", "High Calls"))</f>
        <v>Low Calls</v>
      </c>
      <c r="AF8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16" s="36" t="str">
        <f>IF(tbl_Customers[[#This Row],[Churn_Risk_Score]]&gt;=10,"High Risk", IF(tbl_Customers[[#This Row],[Churn_Risk_Score]]&gt;=5,"Medium Risk","Low Risk"))</f>
        <v>Low Risk</v>
      </c>
    </row>
    <row r="817" spans="1:33" x14ac:dyDescent="0.35">
      <c r="A817">
        <v>816</v>
      </c>
      <c r="B817" t="s">
        <v>20</v>
      </c>
      <c r="C817">
        <v>137</v>
      </c>
      <c r="D817" t="s">
        <v>25</v>
      </c>
      <c r="E817" t="s">
        <v>22</v>
      </c>
      <c r="F817" t="s">
        <v>22</v>
      </c>
      <c r="G817">
        <v>0</v>
      </c>
      <c r="H817">
        <v>144</v>
      </c>
      <c r="I817">
        <v>90</v>
      </c>
      <c r="J817">
        <v>24.48</v>
      </c>
      <c r="K817">
        <v>181.6</v>
      </c>
      <c r="L817">
        <v>100</v>
      </c>
      <c r="M817">
        <v>15.44</v>
      </c>
      <c r="N817">
        <v>128.1</v>
      </c>
      <c r="O817">
        <v>93</v>
      </c>
      <c r="P817">
        <v>5.76</v>
      </c>
      <c r="Q817">
        <v>12.3</v>
      </c>
      <c r="R817">
        <v>2</v>
      </c>
      <c r="S817">
        <v>3.32</v>
      </c>
      <c r="T817">
        <v>0</v>
      </c>
      <c r="U817" t="s">
        <v>22</v>
      </c>
      <c r="V817">
        <f>IF(tbl_Customers[[#This Row],[churn]] = "yes", 1, 0)</f>
        <v>0</v>
      </c>
      <c r="W817" t="str">
        <f>IF(tbl_Customers[[#This Row],[number_customer_service_calls]] &lt;= 1, "0-1 Calls", IF(tbl_Customers[[#This Row],[number_customer_service_calls]] &lt;= 3, "2-3 Calls", IF(tbl_Customers[[#This Row],[number_customer_service_calls]] &lt;=5, "4-5 Calls", "6+ Calls")))</f>
        <v>0-1 Calls</v>
      </c>
      <c r="X817" t="str">
        <f>IF(tbl_Customers[[#This Row],[account_length]] &lt;= 50, "0-50", IF(tbl_Customers[[#This Row],[account_length]] &lt;=100, "51-100", IF(tbl_Customers[[#This Row],[account_length]] &lt;= 150, "101-150", "151+")))</f>
        <v>101-150</v>
      </c>
      <c r="Y817" t="str">
        <f>IF(tbl_Customers[[#This Row],[total_intl_charge]] &lt;= 3, "Low Charges", "High Charges")</f>
        <v>High Charges</v>
      </c>
      <c r="Z817" t="str">
        <f>IF(tbl_Customers[[#This Row],[total_eve_calls]]&lt;=80,"Low Calls",
IF(tbl_Customers[[#This Row],[total_eve_calls]]&lt;=120,"Medium Calls","High Calls"))</f>
        <v>Medium Calls</v>
      </c>
      <c r="AA817" t="str">
        <f>IF(tbl_Customers[[#This Row],[total_eve_charge]]&lt;=15,"Low Charges",
IF(tbl_Customers[[#This Row],[total_eve_charge]]&lt;=20,"Medium Charges","High Charges"))</f>
        <v>Medium Charges</v>
      </c>
      <c r="AB8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7" t="str">
        <f>IF(tbl_Customers[[#This Row],[number_vmail_messages]] = 0, "No Usage", IF(tbl_Customers[[#This Row],[number_vmail_messages]] &lt;= 20, "Low Usage", IF(tbl_Customers[[#This Row],[number_vmail_messages]] &lt;= 40, "Medium Usgae", "High Usage")))</f>
        <v>No Usage</v>
      </c>
      <c r="AD817" t="str">
        <f>IF(tbl_Customers[[#This Row],[total_day_minutes]]&lt;=150,"Low Usage", IF(tbl_Customers[[#This Row],[total_day_minutes]]&lt;=200,"Medium Usage", IF(tbl_Customers[[#This Row],[total_day_minutes]]&lt;=250,"High Usage","Very High Usage")))</f>
        <v>Low Usage</v>
      </c>
      <c r="AE817" t="str">
        <f>IF(tbl_Customers[[#This Row],[total_intl_calls]]&lt;=5,"Low Calls", IF(tbl_Customers[[#This Row],[total_intl_calls]]&lt;=10, "Medium Calls", "High Calls"))</f>
        <v>Low Calls</v>
      </c>
      <c r="AF8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17" s="36" t="str">
        <f>IF(tbl_Customers[[#This Row],[Churn_Risk_Score]]&gt;=10,"High Risk", IF(tbl_Customers[[#This Row],[Churn_Risk_Score]]&gt;=5,"Medium Risk","Low Risk"))</f>
        <v>Low Risk</v>
      </c>
    </row>
    <row r="818" spans="1:33" x14ac:dyDescent="0.35">
      <c r="A818">
        <v>817</v>
      </c>
      <c r="B818" t="s">
        <v>52</v>
      </c>
      <c r="C818">
        <v>21</v>
      </c>
      <c r="D818" t="s">
        <v>28</v>
      </c>
      <c r="E818" t="s">
        <v>22</v>
      </c>
      <c r="F818" t="s">
        <v>23</v>
      </c>
      <c r="G818">
        <v>31</v>
      </c>
      <c r="H818">
        <v>135.9</v>
      </c>
      <c r="I818">
        <v>90</v>
      </c>
      <c r="J818">
        <v>23.1</v>
      </c>
      <c r="K818">
        <v>271</v>
      </c>
      <c r="L818">
        <v>84</v>
      </c>
      <c r="M818">
        <v>23.04</v>
      </c>
      <c r="N818">
        <v>179.1</v>
      </c>
      <c r="O818">
        <v>89</v>
      </c>
      <c r="P818">
        <v>8.06</v>
      </c>
      <c r="Q818">
        <v>9.5</v>
      </c>
      <c r="R818">
        <v>7</v>
      </c>
      <c r="S818">
        <v>2.57</v>
      </c>
      <c r="T818">
        <v>6</v>
      </c>
      <c r="U818" t="s">
        <v>22</v>
      </c>
      <c r="V818">
        <f>IF(tbl_Customers[[#This Row],[churn]] = "yes", 1, 0)</f>
        <v>0</v>
      </c>
      <c r="W818" t="str">
        <f>IF(tbl_Customers[[#This Row],[number_customer_service_calls]] &lt;= 1, "0-1 Calls", IF(tbl_Customers[[#This Row],[number_customer_service_calls]] &lt;= 3, "2-3 Calls", IF(tbl_Customers[[#This Row],[number_customer_service_calls]] &lt;=5, "4-5 Calls", "6+ Calls")))</f>
        <v>6+ Calls</v>
      </c>
      <c r="X818" t="str">
        <f>IF(tbl_Customers[[#This Row],[account_length]] &lt;= 50, "0-50", IF(tbl_Customers[[#This Row],[account_length]] &lt;=100, "51-100", IF(tbl_Customers[[#This Row],[account_length]] &lt;= 150, "101-150", "151+")))</f>
        <v>0-50</v>
      </c>
      <c r="Y818" t="str">
        <f>IF(tbl_Customers[[#This Row],[total_intl_charge]] &lt;= 3, "Low Charges", "High Charges")</f>
        <v>Low Charges</v>
      </c>
      <c r="Z818" t="str">
        <f>IF(tbl_Customers[[#This Row],[total_eve_calls]]&lt;=80,"Low Calls",
IF(tbl_Customers[[#This Row],[total_eve_calls]]&lt;=120,"Medium Calls","High Calls"))</f>
        <v>Medium Calls</v>
      </c>
      <c r="AA818" t="str">
        <f>IF(tbl_Customers[[#This Row],[total_eve_charge]]&lt;=15,"Low Charges",
IF(tbl_Customers[[#This Row],[total_eve_charge]]&lt;=20,"Medium Charges","High Charges"))</f>
        <v>High Charges</v>
      </c>
      <c r="AB8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18" t="str">
        <f>IF(tbl_Customers[[#This Row],[number_vmail_messages]] = 0, "No Usage", IF(tbl_Customers[[#This Row],[number_vmail_messages]] &lt;= 20, "Low Usage", IF(tbl_Customers[[#This Row],[number_vmail_messages]] &lt;= 40, "Medium Usgae", "High Usage")))</f>
        <v>Medium Usgae</v>
      </c>
      <c r="AD818" t="str">
        <f>IF(tbl_Customers[[#This Row],[total_day_minutes]]&lt;=150,"Low Usage", IF(tbl_Customers[[#This Row],[total_day_minutes]]&lt;=200,"Medium Usage", IF(tbl_Customers[[#This Row],[total_day_minutes]]&lt;=250,"High Usage","Very High Usage")))</f>
        <v>Low Usage</v>
      </c>
      <c r="AE818" t="str">
        <f>IF(tbl_Customers[[#This Row],[total_intl_calls]]&lt;=5,"Low Calls", IF(tbl_Customers[[#This Row],[total_intl_calls]]&lt;=10, "Medium Calls", "High Calls"))</f>
        <v>Medium Calls</v>
      </c>
      <c r="AF8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18" s="36" t="str">
        <f>IF(tbl_Customers[[#This Row],[Churn_Risk_Score]]&gt;=10,"High Risk", IF(tbl_Customers[[#This Row],[Churn_Risk_Score]]&gt;=5,"Medium Risk","Low Risk"))</f>
        <v>Low Risk</v>
      </c>
    </row>
    <row r="819" spans="1:33" x14ac:dyDescent="0.35">
      <c r="A819">
        <v>818</v>
      </c>
      <c r="B819" t="s">
        <v>54</v>
      </c>
      <c r="C819">
        <v>129</v>
      </c>
      <c r="D819" t="s">
        <v>28</v>
      </c>
      <c r="E819" t="s">
        <v>22</v>
      </c>
      <c r="F819" t="s">
        <v>22</v>
      </c>
      <c r="G819">
        <v>0</v>
      </c>
      <c r="H819">
        <v>334.3</v>
      </c>
      <c r="I819">
        <v>118</v>
      </c>
      <c r="J819">
        <v>56.83</v>
      </c>
      <c r="K819">
        <v>192.1</v>
      </c>
      <c r="L819">
        <v>104</v>
      </c>
      <c r="M819">
        <v>16.329999999999998</v>
      </c>
      <c r="N819">
        <v>191</v>
      </c>
      <c r="O819">
        <v>83</v>
      </c>
      <c r="P819">
        <v>8.59</v>
      </c>
      <c r="Q819">
        <v>10.4</v>
      </c>
      <c r="R819">
        <v>6</v>
      </c>
      <c r="S819">
        <v>2.81</v>
      </c>
      <c r="T819">
        <v>0</v>
      </c>
      <c r="U819" t="s">
        <v>23</v>
      </c>
      <c r="V819">
        <f>IF(tbl_Customers[[#This Row],[churn]] = "yes", 1, 0)</f>
        <v>1</v>
      </c>
      <c r="W819" t="str">
        <f>IF(tbl_Customers[[#This Row],[number_customer_service_calls]] &lt;= 1, "0-1 Calls", IF(tbl_Customers[[#This Row],[number_customer_service_calls]] &lt;= 3, "2-3 Calls", IF(tbl_Customers[[#This Row],[number_customer_service_calls]] &lt;=5, "4-5 Calls", "6+ Calls")))</f>
        <v>0-1 Calls</v>
      </c>
      <c r="X819" t="str">
        <f>IF(tbl_Customers[[#This Row],[account_length]] &lt;= 50, "0-50", IF(tbl_Customers[[#This Row],[account_length]] &lt;=100, "51-100", IF(tbl_Customers[[#This Row],[account_length]] &lt;= 150, "101-150", "151+")))</f>
        <v>101-150</v>
      </c>
      <c r="Y819" t="str">
        <f>IF(tbl_Customers[[#This Row],[total_intl_charge]] &lt;= 3, "Low Charges", "High Charges")</f>
        <v>Low Charges</v>
      </c>
      <c r="Z819" t="str">
        <f>IF(tbl_Customers[[#This Row],[total_eve_calls]]&lt;=80,"Low Calls",
IF(tbl_Customers[[#This Row],[total_eve_calls]]&lt;=120,"Medium Calls","High Calls"))</f>
        <v>Medium Calls</v>
      </c>
      <c r="AA819" t="str">
        <f>IF(tbl_Customers[[#This Row],[total_eve_charge]]&lt;=15,"Low Charges",
IF(tbl_Customers[[#This Row],[total_eve_charge]]&lt;=20,"Medium Charges","High Charges"))</f>
        <v>Medium Charges</v>
      </c>
      <c r="AB8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19" t="str">
        <f>IF(tbl_Customers[[#This Row],[number_vmail_messages]] = 0, "No Usage", IF(tbl_Customers[[#This Row],[number_vmail_messages]] &lt;= 20, "Low Usage", IF(tbl_Customers[[#This Row],[number_vmail_messages]] &lt;= 40, "Medium Usgae", "High Usage")))</f>
        <v>No Usage</v>
      </c>
      <c r="AD819" t="str">
        <f>IF(tbl_Customers[[#This Row],[total_day_minutes]]&lt;=150,"Low Usage", IF(tbl_Customers[[#This Row],[total_day_minutes]]&lt;=200,"Medium Usage", IF(tbl_Customers[[#This Row],[total_day_minutes]]&lt;=250,"High Usage","Very High Usage")))</f>
        <v>Very High Usage</v>
      </c>
      <c r="AE819" t="str">
        <f>IF(tbl_Customers[[#This Row],[total_intl_calls]]&lt;=5,"Low Calls", IF(tbl_Customers[[#This Row],[total_intl_calls]]&lt;=10, "Medium Calls", "High Calls"))</f>
        <v>Medium Calls</v>
      </c>
      <c r="AF8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19" s="36" t="str">
        <f>IF(tbl_Customers[[#This Row],[Churn_Risk_Score]]&gt;=10,"High Risk", IF(tbl_Customers[[#This Row],[Churn_Risk_Score]]&gt;=5,"Medium Risk","Low Risk"))</f>
        <v>Medium Risk</v>
      </c>
    </row>
    <row r="820" spans="1:33" x14ac:dyDescent="0.35">
      <c r="A820">
        <v>819</v>
      </c>
      <c r="B820" t="s">
        <v>65</v>
      </c>
      <c r="C820">
        <v>104</v>
      </c>
      <c r="D820" t="s">
        <v>21</v>
      </c>
      <c r="E820" t="s">
        <v>22</v>
      </c>
      <c r="F820" t="s">
        <v>22</v>
      </c>
      <c r="G820">
        <v>0</v>
      </c>
      <c r="H820">
        <v>130.5</v>
      </c>
      <c r="I820">
        <v>77</v>
      </c>
      <c r="J820">
        <v>22.19</v>
      </c>
      <c r="K820">
        <v>131.19999999999999</v>
      </c>
      <c r="L820">
        <v>117</v>
      </c>
      <c r="M820">
        <v>11.15</v>
      </c>
      <c r="N820">
        <v>264.7</v>
      </c>
      <c r="O820">
        <v>63</v>
      </c>
      <c r="P820">
        <v>11.91</v>
      </c>
      <c r="Q820">
        <v>13</v>
      </c>
      <c r="R820">
        <v>6</v>
      </c>
      <c r="S820">
        <v>3.51</v>
      </c>
      <c r="T820">
        <v>0</v>
      </c>
      <c r="U820" t="s">
        <v>22</v>
      </c>
      <c r="V820">
        <f>IF(tbl_Customers[[#This Row],[churn]] = "yes", 1, 0)</f>
        <v>0</v>
      </c>
      <c r="W820" t="str">
        <f>IF(tbl_Customers[[#This Row],[number_customer_service_calls]] &lt;= 1, "0-1 Calls", IF(tbl_Customers[[#This Row],[number_customer_service_calls]] &lt;= 3, "2-3 Calls", IF(tbl_Customers[[#This Row],[number_customer_service_calls]] &lt;=5, "4-5 Calls", "6+ Calls")))</f>
        <v>0-1 Calls</v>
      </c>
      <c r="X820" t="str">
        <f>IF(tbl_Customers[[#This Row],[account_length]] &lt;= 50, "0-50", IF(tbl_Customers[[#This Row],[account_length]] &lt;=100, "51-100", IF(tbl_Customers[[#This Row],[account_length]] &lt;= 150, "101-150", "151+")))</f>
        <v>101-150</v>
      </c>
      <c r="Y820" t="str">
        <f>IF(tbl_Customers[[#This Row],[total_intl_charge]] &lt;= 3, "Low Charges", "High Charges")</f>
        <v>High Charges</v>
      </c>
      <c r="Z820" t="str">
        <f>IF(tbl_Customers[[#This Row],[total_eve_calls]]&lt;=80,"Low Calls",
IF(tbl_Customers[[#This Row],[total_eve_calls]]&lt;=120,"Medium Calls","High Calls"))</f>
        <v>Medium Calls</v>
      </c>
      <c r="AA820" t="str">
        <f>IF(tbl_Customers[[#This Row],[total_eve_charge]]&lt;=15,"Low Charges",
IF(tbl_Customers[[#This Row],[total_eve_charge]]&lt;=20,"Medium Charges","High Charges"))</f>
        <v>Low Charges</v>
      </c>
      <c r="AB8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20" t="str">
        <f>IF(tbl_Customers[[#This Row],[number_vmail_messages]] = 0, "No Usage", IF(tbl_Customers[[#This Row],[number_vmail_messages]] &lt;= 20, "Low Usage", IF(tbl_Customers[[#This Row],[number_vmail_messages]] &lt;= 40, "Medium Usgae", "High Usage")))</f>
        <v>No Usage</v>
      </c>
      <c r="AD820" t="str">
        <f>IF(tbl_Customers[[#This Row],[total_day_minutes]]&lt;=150,"Low Usage", IF(tbl_Customers[[#This Row],[total_day_minutes]]&lt;=200,"Medium Usage", IF(tbl_Customers[[#This Row],[total_day_minutes]]&lt;=250,"High Usage","Very High Usage")))</f>
        <v>Low Usage</v>
      </c>
      <c r="AE820" t="str">
        <f>IF(tbl_Customers[[#This Row],[total_intl_calls]]&lt;=5,"Low Calls", IF(tbl_Customers[[#This Row],[total_intl_calls]]&lt;=10, "Medium Calls", "High Calls"))</f>
        <v>Medium Calls</v>
      </c>
      <c r="AF8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20" s="36" t="str">
        <f>IF(tbl_Customers[[#This Row],[Churn_Risk_Score]]&gt;=10,"High Risk", IF(tbl_Customers[[#This Row],[Churn_Risk_Score]]&gt;=5,"Medium Risk","Low Risk"))</f>
        <v>Low Risk</v>
      </c>
    </row>
    <row r="821" spans="1:33" x14ac:dyDescent="0.35">
      <c r="A821">
        <v>820</v>
      </c>
      <c r="B821" t="s">
        <v>48</v>
      </c>
      <c r="C821">
        <v>93</v>
      </c>
      <c r="D821" t="s">
        <v>25</v>
      </c>
      <c r="E821" t="s">
        <v>22</v>
      </c>
      <c r="F821" t="s">
        <v>23</v>
      </c>
      <c r="G821">
        <v>21</v>
      </c>
      <c r="H821">
        <v>134.19999999999999</v>
      </c>
      <c r="I821">
        <v>105</v>
      </c>
      <c r="J821">
        <v>22.81</v>
      </c>
      <c r="K821">
        <v>162.5</v>
      </c>
      <c r="L821">
        <v>128</v>
      </c>
      <c r="M821">
        <v>13.81</v>
      </c>
      <c r="N821">
        <v>186.6</v>
      </c>
      <c r="O821">
        <v>90</v>
      </c>
      <c r="P821">
        <v>8.4</v>
      </c>
      <c r="Q821">
        <v>11.8</v>
      </c>
      <c r="R821">
        <v>2</v>
      </c>
      <c r="S821">
        <v>3.19</v>
      </c>
      <c r="T821">
        <v>4</v>
      </c>
      <c r="U821" t="s">
        <v>23</v>
      </c>
      <c r="V821">
        <f>IF(tbl_Customers[[#This Row],[churn]] = "yes", 1, 0)</f>
        <v>1</v>
      </c>
      <c r="W821" t="str">
        <f>IF(tbl_Customers[[#This Row],[number_customer_service_calls]] &lt;= 1, "0-1 Calls", IF(tbl_Customers[[#This Row],[number_customer_service_calls]] &lt;= 3, "2-3 Calls", IF(tbl_Customers[[#This Row],[number_customer_service_calls]] &lt;=5, "4-5 Calls", "6+ Calls")))</f>
        <v>4-5 Calls</v>
      </c>
      <c r="X821" t="str">
        <f>IF(tbl_Customers[[#This Row],[account_length]] &lt;= 50, "0-50", IF(tbl_Customers[[#This Row],[account_length]] &lt;=100, "51-100", IF(tbl_Customers[[#This Row],[account_length]] &lt;= 150, "101-150", "151+")))</f>
        <v>51-100</v>
      </c>
      <c r="Y821" t="str">
        <f>IF(tbl_Customers[[#This Row],[total_intl_charge]] &lt;= 3, "Low Charges", "High Charges")</f>
        <v>High Charges</v>
      </c>
      <c r="Z821" t="str">
        <f>IF(tbl_Customers[[#This Row],[total_eve_calls]]&lt;=80,"Low Calls",
IF(tbl_Customers[[#This Row],[total_eve_calls]]&lt;=120,"Medium Calls","High Calls"))</f>
        <v>High Calls</v>
      </c>
      <c r="AA821" t="str">
        <f>IF(tbl_Customers[[#This Row],[total_eve_charge]]&lt;=15,"Low Charges",
IF(tbl_Customers[[#This Row],[total_eve_charge]]&lt;=20,"Medium Charges","High Charges"))</f>
        <v>Low Charges</v>
      </c>
      <c r="AB8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21" t="str">
        <f>IF(tbl_Customers[[#This Row],[number_vmail_messages]] = 0, "No Usage", IF(tbl_Customers[[#This Row],[number_vmail_messages]] &lt;= 20, "Low Usage", IF(tbl_Customers[[#This Row],[number_vmail_messages]] &lt;= 40, "Medium Usgae", "High Usage")))</f>
        <v>Medium Usgae</v>
      </c>
      <c r="AD821" t="str">
        <f>IF(tbl_Customers[[#This Row],[total_day_minutes]]&lt;=150,"Low Usage", IF(tbl_Customers[[#This Row],[total_day_minutes]]&lt;=200,"Medium Usage", IF(tbl_Customers[[#This Row],[total_day_minutes]]&lt;=250,"High Usage","Very High Usage")))</f>
        <v>Low Usage</v>
      </c>
      <c r="AE821" t="str">
        <f>IF(tbl_Customers[[#This Row],[total_intl_calls]]&lt;=5,"Low Calls", IF(tbl_Customers[[#This Row],[total_intl_calls]]&lt;=10, "Medium Calls", "High Calls"))</f>
        <v>Low Calls</v>
      </c>
      <c r="AF8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821" s="36" t="str">
        <f>IF(tbl_Customers[[#This Row],[Churn_Risk_Score]]&gt;=10,"High Risk", IF(tbl_Customers[[#This Row],[Churn_Risk_Score]]&gt;=5,"Medium Risk","Low Risk"))</f>
        <v>Medium Risk</v>
      </c>
    </row>
    <row r="822" spans="1:33" x14ac:dyDescent="0.35">
      <c r="A822">
        <v>821</v>
      </c>
      <c r="B822" t="s">
        <v>64</v>
      </c>
      <c r="C822">
        <v>63</v>
      </c>
      <c r="D822" t="s">
        <v>21</v>
      </c>
      <c r="E822" t="s">
        <v>22</v>
      </c>
      <c r="F822" t="s">
        <v>22</v>
      </c>
      <c r="G822">
        <v>0</v>
      </c>
      <c r="H822">
        <v>278</v>
      </c>
      <c r="I822">
        <v>102</v>
      </c>
      <c r="J822">
        <v>47.26</v>
      </c>
      <c r="K822">
        <v>266.39999999999998</v>
      </c>
      <c r="L822">
        <v>114</v>
      </c>
      <c r="M822">
        <v>22.64</v>
      </c>
      <c r="N822">
        <v>224.1</v>
      </c>
      <c r="O822">
        <v>118</v>
      </c>
      <c r="P822">
        <v>10.08</v>
      </c>
      <c r="Q822">
        <v>13.1</v>
      </c>
      <c r="R822">
        <v>4</v>
      </c>
      <c r="S822">
        <v>3.54</v>
      </c>
      <c r="T822">
        <v>4</v>
      </c>
      <c r="U822" t="s">
        <v>23</v>
      </c>
      <c r="V822">
        <f>IF(tbl_Customers[[#This Row],[churn]] = "yes", 1, 0)</f>
        <v>1</v>
      </c>
      <c r="W822" t="str">
        <f>IF(tbl_Customers[[#This Row],[number_customer_service_calls]] &lt;= 1, "0-1 Calls", IF(tbl_Customers[[#This Row],[number_customer_service_calls]] &lt;= 3, "2-3 Calls", IF(tbl_Customers[[#This Row],[number_customer_service_calls]] &lt;=5, "4-5 Calls", "6+ Calls")))</f>
        <v>4-5 Calls</v>
      </c>
      <c r="X822" t="str">
        <f>IF(tbl_Customers[[#This Row],[account_length]] &lt;= 50, "0-50", IF(tbl_Customers[[#This Row],[account_length]] &lt;=100, "51-100", IF(tbl_Customers[[#This Row],[account_length]] &lt;= 150, "101-150", "151+")))</f>
        <v>51-100</v>
      </c>
      <c r="Y822" t="str">
        <f>IF(tbl_Customers[[#This Row],[total_intl_charge]] &lt;= 3, "Low Charges", "High Charges")</f>
        <v>High Charges</v>
      </c>
      <c r="Z822" t="str">
        <f>IF(tbl_Customers[[#This Row],[total_eve_calls]]&lt;=80,"Low Calls",
IF(tbl_Customers[[#This Row],[total_eve_calls]]&lt;=120,"Medium Calls","High Calls"))</f>
        <v>Medium Calls</v>
      </c>
      <c r="AA822" t="str">
        <f>IF(tbl_Customers[[#This Row],[total_eve_charge]]&lt;=15,"Low Charges",
IF(tbl_Customers[[#This Row],[total_eve_charge]]&lt;=20,"Medium Charges","High Charges"))</f>
        <v>High Charges</v>
      </c>
      <c r="AB8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22" t="str">
        <f>IF(tbl_Customers[[#This Row],[number_vmail_messages]] = 0, "No Usage", IF(tbl_Customers[[#This Row],[number_vmail_messages]] &lt;= 20, "Low Usage", IF(tbl_Customers[[#This Row],[number_vmail_messages]] &lt;= 40, "Medium Usgae", "High Usage")))</f>
        <v>No Usage</v>
      </c>
      <c r="AD822" t="str">
        <f>IF(tbl_Customers[[#This Row],[total_day_minutes]]&lt;=150,"Low Usage", IF(tbl_Customers[[#This Row],[total_day_minutes]]&lt;=200,"Medium Usage", IF(tbl_Customers[[#This Row],[total_day_minutes]]&lt;=250,"High Usage","Very High Usage")))</f>
        <v>Very High Usage</v>
      </c>
      <c r="AE822" t="str">
        <f>IF(tbl_Customers[[#This Row],[total_intl_calls]]&lt;=5,"Low Calls", IF(tbl_Customers[[#This Row],[total_intl_calls]]&lt;=10, "Medium Calls", "High Calls"))</f>
        <v>Low Calls</v>
      </c>
      <c r="AF8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822" s="36" t="str">
        <f>IF(tbl_Customers[[#This Row],[Churn_Risk_Score]]&gt;=10,"High Risk", IF(tbl_Customers[[#This Row],[Churn_Risk_Score]]&gt;=5,"Medium Risk","Low Risk"))</f>
        <v>High Risk</v>
      </c>
    </row>
    <row r="823" spans="1:33" x14ac:dyDescent="0.35">
      <c r="A823">
        <v>822</v>
      </c>
      <c r="B823" t="s">
        <v>52</v>
      </c>
      <c r="C823">
        <v>161</v>
      </c>
      <c r="D823" t="s">
        <v>21</v>
      </c>
      <c r="E823" t="s">
        <v>22</v>
      </c>
      <c r="F823" t="s">
        <v>22</v>
      </c>
      <c r="G823">
        <v>0</v>
      </c>
      <c r="H823">
        <v>105.4</v>
      </c>
      <c r="I823">
        <v>70</v>
      </c>
      <c r="J823">
        <v>17.920000000000002</v>
      </c>
      <c r="K823">
        <v>214.8</v>
      </c>
      <c r="L823">
        <v>122</v>
      </c>
      <c r="M823">
        <v>18.260000000000002</v>
      </c>
      <c r="N823">
        <v>223.6</v>
      </c>
      <c r="O823">
        <v>126</v>
      </c>
      <c r="P823">
        <v>10.06</v>
      </c>
      <c r="Q823">
        <v>7.8</v>
      </c>
      <c r="R823">
        <v>5</v>
      </c>
      <c r="S823">
        <v>2.11</v>
      </c>
      <c r="T823">
        <v>0</v>
      </c>
      <c r="U823" t="s">
        <v>22</v>
      </c>
      <c r="V823">
        <f>IF(tbl_Customers[[#This Row],[churn]] = "yes", 1, 0)</f>
        <v>0</v>
      </c>
      <c r="W823" t="str">
        <f>IF(tbl_Customers[[#This Row],[number_customer_service_calls]] &lt;= 1, "0-1 Calls", IF(tbl_Customers[[#This Row],[number_customer_service_calls]] &lt;= 3, "2-3 Calls", IF(tbl_Customers[[#This Row],[number_customer_service_calls]] &lt;=5, "4-5 Calls", "6+ Calls")))</f>
        <v>0-1 Calls</v>
      </c>
      <c r="X823" t="str">
        <f>IF(tbl_Customers[[#This Row],[account_length]] &lt;= 50, "0-50", IF(tbl_Customers[[#This Row],[account_length]] &lt;=100, "51-100", IF(tbl_Customers[[#This Row],[account_length]] &lt;= 150, "101-150", "151+")))</f>
        <v>151+</v>
      </c>
      <c r="Y823" t="str">
        <f>IF(tbl_Customers[[#This Row],[total_intl_charge]] &lt;= 3, "Low Charges", "High Charges")</f>
        <v>Low Charges</v>
      </c>
      <c r="Z823" t="str">
        <f>IF(tbl_Customers[[#This Row],[total_eve_calls]]&lt;=80,"Low Calls",
IF(tbl_Customers[[#This Row],[total_eve_calls]]&lt;=120,"Medium Calls","High Calls"))</f>
        <v>High Calls</v>
      </c>
      <c r="AA823" t="str">
        <f>IF(tbl_Customers[[#This Row],[total_eve_charge]]&lt;=15,"Low Charges",
IF(tbl_Customers[[#This Row],[total_eve_charge]]&lt;=20,"Medium Charges","High Charges"))</f>
        <v>Medium Charges</v>
      </c>
      <c r="AB8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23" t="str">
        <f>IF(tbl_Customers[[#This Row],[number_vmail_messages]] = 0, "No Usage", IF(tbl_Customers[[#This Row],[number_vmail_messages]] &lt;= 20, "Low Usage", IF(tbl_Customers[[#This Row],[number_vmail_messages]] &lt;= 40, "Medium Usgae", "High Usage")))</f>
        <v>No Usage</v>
      </c>
      <c r="AD823" t="str">
        <f>IF(tbl_Customers[[#This Row],[total_day_minutes]]&lt;=150,"Low Usage", IF(tbl_Customers[[#This Row],[total_day_minutes]]&lt;=200,"Medium Usage", IF(tbl_Customers[[#This Row],[total_day_minutes]]&lt;=250,"High Usage","Very High Usage")))</f>
        <v>Low Usage</v>
      </c>
      <c r="AE823" t="str">
        <f>IF(tbl_Customers[[#This Row],[total_intl_calls]]&lt;=5,"Low Calls", IF(tbl_Customers[[#This Row],[total_intl_calls]]&lt;=10, "Medium Calls", "High Calls"))</f>
        <v>Low Calls</v>
      </c>
      <c r="AF8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23" s="36" t="str">
        <f>IF(tbl_Customers[[#This Row],[Churn_Risk_Score]]&gt;=10,"High Risk", IF(tbl_Customers[[#This Row],[Churn_Risk_Score]]&gt;=5,"Medium Risk","Low Risk"))</f>
        <v>Low Risk</v>
      </c>
    </row>
    <row r="824" spans="1:33" x14ac:dyDescent="0.35">
      <c r="A824">
        <v>823</v>
      </c>
      <c r="B824" t="s">
        <v>39</v>
      </c>
      <c r="C824">
        <v>50</v>
      </c>
      <c r="D824" t="s">
        <v>28</v>
      </c>
      <c r="E824" t="s">
        <v>22</v>
      </c>
      <c r="F824" t="s">
        <v>22</v>
      </c>
      <c r="G824">
        <v>0</v>
      </c>
      <c r="H824">
        <v>188.9</v>
      </c>
      <c r="I824">
        <v>94</v>
      </c>
      <c r="J824">
        <v>32.11</v>
      </c>
      <c r="K824">
        <v>203.9</v>
      </c>
      <c r="L824">
        <v>104</v>
      </c>
      <c r="M824">
        <v>17.329999999999998</v>
      </c>
      <c r="N824">
        <v>151.80000000000001</v>
      </c>
      <c r="O824">
        <v>124</v>
      </c>
      <c r="P824">
        <v>6.83</v>
      </c>
      <c r="Q824">
        <v>11.6</v>
      </c>
      <c r="R824">
        <v>8</v>
      </c>
      <c r="S824">
        <v>3.13</v>
      </c>
      <c r="T824">
        <v>3</v>
      </c>
      <c r="U824" t="s">
        <v>22</v>
      </c>
      <c r="V824">
        <f>IF(tbl_Customers[[#This Row],[churn]] = "yes", 1, 0)</f>
        <v>0</v>
      </c>
      <c r="W824" t="str">
        <f>IF(tbl_Customers[[#This Row],[number_customer_service_calls]] &lt;= 1, "0-1 Calls", IF(tbl_Customers[[#This Row],[number_customer_service_calls]] &lt;= 3, "2-3 Calls", IF(tbl_Customers[[#This Row],[number_customer_service_calls]] &lt;=5, "4-5 Calls", "6+ Calls")))</f>
        <v>2-3 Calls</v>
      </c>
      <c r="X824" t="str">
        <f>IF(tbl_Customers[[#This Row],[account_length]] &lt;= 50, "0-50", IF(tbl_Customers[[#This Row],[account_length]] &lt;=100, "51-100", IF(tbl_Customers[[#This Row],[account_length]] &lt;= 150, "101-150", "151+")))</f>
        <v>0-50</v>
      </c>
      <c r="Y824" t="str">
        <f>IF(tbl_Customers[[#This Row],[total_intl_charge]] &lt;= 3, "Low Charges", "High Charges")</f>
        <v>High Charges</v>
      </c>
      <c r="Z824" t="str">
        <f>IF(tbl_Customers[[#This Row],[total_eve_calls]]&lt;=80,"Low Calls",
IF(tbl_Customers[[#This Row],[total_eve_calls]]&lt;=120,"Medium Calls","High Calls"))</f>
        <v>Medium Calls</v>
      </c>
      <c r="AA824" t="str">
        <f>IF(tbl_Customers[[#This Row],[total_eve_charge]]&lt;=15,"Low Charges",
IF(tbl_Customers[[#This Row],[total_eve_charge]]&lt;=20,"Medium Charges","High Charges"))</f>
        <v>Medium Charges</v>
      </c>
      <c r="AB8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24" t="str">
        <f>IF(tbl_Customers[[#This Row],[number_vmail_messages]] = 0, "No Usage", IF(tbl_Customers[[#This Row],[number_vmail_messages]] &lt;= 20, "Low Usage", IF(tbl_Customers[[#This Row],[number_vmail_messages]] &lt;= 40, "Medium Usgae", "High Usage")))</f>
        <v>No Usage</v>
      </c>
      <c r="AD824" t="str">
        <f>IF(tbl_Customers[[#This Row],[total_day_minutes]]&lt;=150,"Low Usage", IF(tbl_Customers[[#This Row],[total_day_minutes]]&lt;=200,"Medium Usage", IF(tbl_Customers[[#This Row],[total_day_minutes]]&lt;=250,"High Usage","Very High Usage")))</f>
        <v>Medium Usage</v>
      </c>
      <c r="AE824" t="str">
        <f>IF(tbl_Customers[[#This Row],[total_intl_calls]]&lt;=5,"Low Calls", IF(tbl_Customers[[#This Row],[total_intl_calls]]&lt;=10, "Medium Calls", "High Calls"))</f>
        <v>Medium Calls</v>
      </c>
      <c r="AF8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24" s="36" t="str">
        <f>IF(tbl_Customers[[#This Row],[Churn_Risk_Score]]&gt;=10,"High Risk", IF(tbl_Customers[[#This Row],[Churn_Risk_Score]]&gt;=5,"Medium Risk","Low Risk"))</f>
        <v>Low Risk</v>
      </c>
    </row>
    <row r="825" spans="1:33" x14ac:dyDescent="0.35">
      <c r="A825">
        <v>824</v>
      </c>
      <c r="B825" t="s">
        <v>29</v>
      </c>
      <c r="C825">
        <v>103</v>
      </c>
      <c r="D825" t="s">
        <v>25</v>
      </c>
      <c r="E825" t="s">
        <v>22</v>
      </c>
      <c r="F825" t="s">
        <v>23</v>
      </c>
      <c r="G825">
        <v>24</v>
      </c>
      <c r="H825">
        <v>111.8</v>
      </c>
      <c r="I825">
        <v>85</v>
      </c>
      <c r="J825">
        <v>19.010000000000002</v>
      </c>
      <c r="K825">
        <v>239.6</v>
      </c>
      <c r="L825">
        <v>102</v>
      </c>
      <c r="M825">
        <v>20.37</v>
      </c>
      <c r="N825">
        <v>268.3</v>
      </c>
      <c r="O825">
        <v>81</v>
      </c>
      <c r="P825">
        <v>12.07</v>
      </c>
      <c r="Q825">
        <v>6.9</v>
      </c>
      <c r="R825">
        <v>4</v>
      </c>
      <c r="S825">
        <v>1.86</v>
      </c>
      <c r="T825">
        <v>1</v>
      </c>
      <c r="U825" t="s">
        <v>22</v>
      </c>
      <c r="V825">
        <f>IF(tbl_Customers[[#This Row],[churn]] = "yes", 1, 0)</f>
        <v>0</v>
      </c>
      <c r="W825" t="str">
        <f>IF(tbl_Customers[[#This Row],[number_customer_service_calls]] &lt;= 1, "0-1 Calls", IF(tbl_Customers[[#This Row],[number_customer_service_calls]] &lt;= 3, "2-3 Calls", IF(tbl_Customers[[#This Row],[number_customer_service_calls]] &lt;=5, "4-5 Calls", "6+ Calls")))</f>
        <v>0-1 Calls</v>
      </c>
      <c r="X825" t="str">
        <f>IF(tbl_Customers[[#This Row],[account_length]] &lt;= 50, "0-50", IF(tbl_Customers[[#This Row],[account_length]] &lt;=100, "51-100", IF(tbl_Customers[[#This Row],[account_length]] &lt;= 150, "101-150", "151+")))</f>
        <v>101-150</v>
      </c>
      <c r="Y825" t="str">
        <f>IF(tbl_Customers[[#This Row],[total_intl_charge]] &lt;= 3, "Low Charges", "High Charges")</f>
        <v>Low Charges</v>
      </c>
      <c r="Z825" t="str">
        <f>IF(tbl_Customers[[#This Row],[total_eve_calls]]&lt;=80,"Low Calls",
IF(tbl_Customers[[#This Row],[total_eve_calls]]&lt;=120,"Medium Calls","High Calls"))</f>
        <v>Medium Calls</v>
      </c>
      <c r="AA825" t="str">
        <f>IF(tbl_Customers[[#This Row],[total_eve_charge]]&lt;=15,"Low Charges",
IF(tbl_Customers[[#This Row],[total_eve_charge]]&lt;=20,"Medium Charges","High Charges"))</f>
        <v>High Charges</v>
      </c>
      <c r="AB8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25" t="str">
        <f>IF(tbl_Customers[[#This Row],[number_vmail_messages]] = 0, "No Usage", IF(tbl_Customers[[#This Row],[number_vmail_messages]] &lt;= 20, "Low Usage", IF(tbl_Customers[[#This Row],[number_vmail_messages]] &lt;= 40, "Medium Usgae", "High Usage")))</f>
        <v>Medium Usgae</v>
      </c>
      <c r="AD825" t="str">
        <f>IF(tbl_Customers[[#This Row],[total_day_minutes]]&lt;=150,"Low Usage", IF(tbl_Customers[[#This Row],[total_day_minutes]]&lt;=200,"Medium Usage", IF(tbl_Customers[[#This Row],[total_day_minutes]]&lt;=250,"High Usage","Very High Usage")))</f>
        <v>Low Usage</v>
      </c>
      <c r="AE825" t="str">
        <f>IF(tbl_Customers[[#This Row],[total_intl_calls]]&lt;=5,"Low Calls", IF(tbl_Customers[[#This Row],[total_intl_calls]]&lt;=10, "Medium Calls", "High Calls"))</f>
        <v>Low Calls</v>
      </c>
      <c r="AF8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25" s="36" t="str">
        <f>IF(tbl_Customers[[#This Row],[Churn_Risk_Score]]&gt;=10,"High Risk", IF(tbl_Customers[[#This Row],[Churn_Risk_Score]]&gt;=5,"Medium Risk","Low Risk"))</f>
        <v>Low Risk</v>
      </c>
    </row>
    <row r="826" spans="1:33" x14ac:dyDescent="0.35">
      <c r="A826">
        <v>825</v>
      </c>
      <c r="B826" t="s">
        <v>75</v>
      </c>
      <c r="C826">
        <v>84</v>
      </c>
      <c r="D826" t="s">
        <v>21</v>
      </c>
      <c r="E826" t="s">
        <v>22</v>
      </c>
      <c r="F826" t="s">
        <v>23</v>
      </c>
      <c r="G826">
        <v>33</v>
      </c>
      <c r="H826">
        <v>159.1</v>
      </c>
      <c r="I826">
        <v>106</v>
      </c>
      <c r="J826">
        <v>27.05</v>
      </c>
      <c r="K826">
        <v>149.80000000000001</v>
      </c>
      <c r="L826">
        <v>101</v>
      </c>
      <c r="M826">
        <v>12.73</v>
      </c>
      <c r="N826">
        <v>213.4</v>
      </c>
      <c r="O826">
        <v>108</v>
      </c>
      <c r="P826">
        <v>9.6</v>
      </c>
      <c r="Q826">
        <v>13</v>
      </c>
      <c r="R826">
        <v>18</v>
      </c>
      <c r="S826">
        <v>3.51</v>
      </c>
      <c r="T826">
        <v>1</v>
      </c>
      <c r="U826" t="s">
        <v>22</v>
      </c>
      <c r="V826">
        <f>IF(tbl_Customers[[#This Row],[churn]] = "yes", 1, 0)</f>
        <v>0</v>
      </c>
      <c r="W826" t="str">
        <f>IF(tbl_Customers[[#This Row],[number_customer_service_calls]] &lt;= 1, "0-1 Calls", IF(tbl_Customers[[#This Row],[number_customer_service_calls]] &lt;= 3, "2-3 Calls", IF(tbl_Customers[[#This Row],[number_customer_service_calls]] &lt;=5, "4-5 Calls", "6+ Calls")))</f>
        <v>0-1 Calls</v>
      </c>
      <c r="X826" t="str">
        <f>IF(tbl_Customers[[#This Row],[account_length]] &lt;= 50, "0-50", IF(tbl_Customers[[#This Row],[account_length]] &lt;=100, "51-100", IF(tbl_Customers[[#This Row],[account_length]] &lt;= 150, "101-150", "151+")))</f>
        <v>51-100</v>
      </c>
      <c r="Y826" t="str">
        <f>IF(tbl_Customers[[#This Row],[total_intl_charge]] &lt;= 3, "Low Charges", "High Charges")</f>
        <v>High Charges</v>
      </c>
      <c r="Z826" t="str">
        <f>IF(tbl_Customers[[#This Row],[total_eve_calls]]&lt;=80,"Low Calls",
IF(tbl_Customers[[#This Row],[total_eve_calls]]&lt;=120,"Medium Calls","High Calls"))</f>
        <v>Medium Calls</v>
      </c>
      <c r="AA826" t="str">
        <f>IF(tbl_Customers[[#This Row],[total_eve_charge]]&lt;=15,"Low Charges",
IF(tbl_Customers[[#This Row],[total_eve_charge]]&lt;=20,"Medium Charges","High Charges"))</f>
        <v>Low Charges</v>
      </c>
      <c r="AB8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26" t="str">
        <f>IF(tbl_Customers[[#This Row],[number_vmail_messages]] = 0, "No Usage", IF(tbl_Customers[[#This Row],[number_vmail_messages]] &lt;= 20, "Low Usage", IF(tbl_Customers[[#This Row],[number_vmail_messages]] &lt;= 40, "Medium Usgae", "High Usage")))</f>
        <v>Medium Usgae</v>
      </c>
      <c r="AD826" t="str">
        <f>IF(tbl_Customers[[#This Row],[total_day_minutes]]&lt;=150,"Low Usage", IF(tbl_Customers[[#This Row],[total_day_minutes]]&lt;=200,"Medium Usage", IF(tbl_Customers[[#This Row],[total_day_minutes]]&lt;=250,"High Usage","Very High Usage")))</f>
        <v>Medium Usage</v>
      </c>
      <c r="AE826" t="str">
        <f>IF(tbl_Customers[[#This Row],[total_intl_calls]]&lt;=5,"Low Calls", IF(tbl_Customers[[#This Row],[total_intl_calls]]&lt;=10, "Medium Calls", "High Calls"))</f>
        <v>High Calls</v>
      </c>
      <c r="AF8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26" s="36" t="str">
        <f>IF(tbl_Customers[[#This Row],[Churn_Risk_Score]]&gt;=10,"High Risk", IF(tbl_Customers[[#This Row],[Churn_Risk_Score]]&gt;=5,"Medium Risk","Low Risk"))</f>
        <v>Low Risk</v>
      </c>
    </row>
    <row r="827" spans="1:33" x14ac:dyDescent="0.35">
      <c r="A827">
        <v>826</v>
      </c>
      <c r="B827" t="s">
        <v>60</v>
      </c>
      <c r="C827">
        <v>92</v>
      </c>
      <c r="D827" t="s">
        <v>28</v>
      </c>
      <c r="E827" t="s">
        <v>22</v>
      </c>
      <c r="F827" t="s">
        <v>22</v>
      </c>
      <c r="G827">
        <v>0</v>
      </c>
      <c r="H827">
        <v>212.4</v>
      </c>
      <c r="I827">
        <v>105</v>
      </c>
      <c r="J827">
        <v>36.11</v>
      </c>
      <c r="K827">
        <v>224.6</v>
      </c>
      <c r="L827">
        <v>118</v>
      </c>
      <c r="M827">
        <v>19.09</v>
      </c>
      <c r="N827">
        <v>221.3</v>
      </c>
      <c r="O827">
        <v>105</v>
      </c>
      <c r="P827">
        <v>9.9600000000000009</v>
      </c>
      <c r="Q827">
        <v>9</v>
      </c>
      <c r="R827">
        <v>4</v>
      </c>
      <c r="S827">
        <v>2.4300000000000002</v>
      </c>
      <c r="T827">
        <v>1</v>
      </c>
      <c r="U827" t="s">
        <v>22</v>
      </c>
      <c r="V827">
        <f>IF(tbl_Customers[[#This Row],[churn]] = "yes", 1, 0)</f>
        <v>0</v>
      </c>
      <c r="W827" t="str">
        <f>IF(tbl_Customers[[#This Row],[number_customer_service_calls]] &lt;= 1, "0-1 Calls", IF(tbl_Customers[[#This Row],[number_customer_service_calls]] &lt;= 3, "2-3 Calls", IF(tbl_Customers[[#This Row],[number_customer_service_calls]] &lt;=5, "4-5 Calls", "6+ Calls")))</f>
        <v>0-1 Calls</v>
      </c>
      <c r="X827" t="str">
        <f>IF(tbl_Customers[[#This Row],[account_length]] &lt;= 50, "0-50", IF(tbl_Customers[[#This Row],[account_length]] &lt;=100, "51-100", IF(tbl_Customers[[#This Row],[account_length]] &lt;= 150, "101-150", "151+")))</f>
        <v>51-100</v>
      </c>
      <c r="Y827" t="str">
        <f>IF(tbl_Customers[[#This Row],[total_intl_charge]] &lt;= 3, "Low Charges", "High Charges")</f>
        <v>Low Charges</v>
      </c>
      <c r="Z827" t="str">
        <f>IF(tbl_Customers[[#This Row],[total_eve_calls]]&lt;=80,"Low Calls",
IF(tbl_Customers[[#This Row],[total_eve_calls]]&lt;=120,"Medium Calls","High Calls"))</f>
        <v>Medium Calls</v>
      </c>
      <c r="AA827" t="str">
        <f>IF(tbl_Customers[[#This Row],[total_eve_charge]]&lt;=15,"Low Charges",
IF(tbl_Customers[[#This Row],[total_eve_charge]]&lt;=20,"Medium Charges","High Charges"))</f>
        <v>Medium Charges</v>
      </c>
      <c r="AB8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27" t="str">
        <f>IF(tbl_Customers[[#This Row],[number_vmail_messages]] = 0, "No Usage", IF(tbl_Customers[[#This Row],[number_vmail_messages]] &lt;= 20, "Low Usage", IF(tbl_Customers[[#This Row],[number_vmail_messages]] &lt;= 40, "Medium Usgae", "High Usage")))</f>
        <v>No Usage</v>
      </c>
      <c r="AD827" t="str">
        <f>IF(tbl_Customers[[#This Row],[total_day_minutes]]&lt;=150,"Low Usage", IF(tbl_Customers[[#This Row],[total_day_minutes]]&lt;=200,"Medium Usage", IF(tbl_Customers[[#This Row],[total_day_minutes]]&lt;=250,"High Usage","Very High Usage")))</f>
        <v>High Usage</v>
      </c>
      <c r="AE827" t="str">
        <f>IF(tbl_Customers[[#This Row],[total_intl_calls]]&lt;=5,"Low Calls", IF(tbl_Customers[[#This Row],[total_intl_calls]]&lt;=10, "Medium Calls", "High Calls"))</f>
        <v>Low Calls</v>
      </c>
      <c r="AF8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27" s="36" t="str">
        <f>IF(tbl_Customers[[#This Row],[Churn_Risk_Score]]&gt;=10,"High Risk", IF(tbl_Customers[[#This Row],[Churn_Risk_Score]]&gt;=5,"Medium Risk","Low Risk"))</f>
        <v>Low Risk</v>
      </c>
    </row>
    <row r="828" spans="1:33" x14ac:dyDescent="0.35">
      <c r="A828">
        <v>827</v>
      </c>
      <c r="B828" t="s">
        <v>62</v>
      </c>
      <c r="C828">
        <v>77</v>
      </c>
      <c r="D828" t="s">
        <v>21</v>
      </c>
      <c r="E828" t="s">
        <v>22</v>
      </c>
      <c r="F828" t="s">
        <v>22</v>
      </c>
      <c r="G828">
        <v>0</v>
      </c>
      <c r="H828">
        <v>142.30000000000001</v>
      </c>
      <c r="I828">
        <v>112</v>
      </c>
      <c r="J828">
        <v>24.19</v>
      </c>
      <c r="K828">
        <v>306.3</v>
      </c>
      <c r="L828">
        <v>111</v>
      </c>
      <c r="M828">
        <v>26.04</v>
      </c>
      <c r="N828">
        <v>196.5</v>
      </c>
      <c r="O828">
        <v>82</v>
      </c>
      <c r="P828">
        <v>8.84</v>
      </c>
      <c r="Q828">
        <v>9.9</v>
      </c>
      <c r="R828">
        <v>1</v>
      </c>
      <c r="S828">
        <v>2.67</v>
      </c>
      <c r="T828">
        <v>1</v>
      </c>
      <c r="U828" t="s">
        <v>22</v>
      </c>
      <c r="V828">
        <f>IF(tbl_Customers[[#This Row],[churn]] = "yes", 1, 0)</f>
        <v>0</v>
      </c>
      <c r="W828" t="str">
        <f>IF(tbl_Customers[[#This Row],[number_customer_service_calls]] &lt;= 1, "0-1 Calls", IF(tbl_Customers[[#This Row],[number_customer_service_calls]] &lt;= 3, "2-3 Calls", IF(tbl_Customers[[#This Row],[number_customer_service_calls]] &lt;=5, "4-5 Calls", "6+ Calls")))</f>
        <v>0-1 Calls</v>
      </c>
      <c r="X828" t="str">
        <f>IF(tbl_Customers[[#This Row],[account_length]] &lt;= 50, "0-50", IF(tbl_Customers[[#This Row],[account_length]] &lt;=100, "51-100", IF(tbl_Customers[[#This Row],[account_length]] &lt;= 150, "101-150", "151+")))</f>
        <v>51-100</v>
      </c>
      <c r="Y828" t="str">
        <f>IF(tbl_Customers[[#This Row],[total_intl_charge]] &lt;= 3, "Low Charges", "High Charges")</f>
        <v>Low Charges</v>
      </c>
      <c r="Z828" t="str">
        <f>IF(tbl_Customers[[#This Row],[total_eve_calls]]&lt;=80,"Low Calls",
IF(tbl_Customers[[#This Row],[total_eve_calls]]&lt;=120,"Medium Calls","High Calls"))</f>
        <v>Medium Calls</v>
      </c>
      <c r="AA828" t="str">
        <f>IF(tbl_Customers[[#This Row],[total_eve_charge]]&lt;=15,"Low Charges",
IF(tbl_Customers[[#This Row],[total_eve_charge]]&lt;=20,"Medium Charges","High Charges"))</f>
        <v>High Charges</v>
      </c>
      <c r="AB8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28" t="str">
        <f>IF(tbl_Customers[[#This Row],[number_vmail_messages]] = 0, "No Usage", IF(tbl_Customers[[#This Row],[number_vmail_messages]] &lt;= 20, "Low Usage", IF(tbl_Customers[[#This Row],[number_vmail_messages]] &lt;= 40, "Medium Usgae", "High Usage")))</f>
        <v>No Usage</v>
      </c>
      <c r="AD828" t="str">
        <f>IF(tbl_Customers[[#This Row],[total_day_minutes]]&lt;=150,"Low Usage", IF(tbl_Customers[[#This Row],[total_day_minutes]]&lt;=200,"Medium Usage", IF(tbl_Customers[[#This Row],[total_day_minutes]]&lt;=250,"High Usage","Very High Usage")))</f>
        <v>Low Usage</v>
      </c>
      <c r="AE828" t="str">
        <f>IF(tbl_Customers[[#This Row],[total_intl_calls]]&lt;=5,"Low Calls", IF(tbl_Customers[[#This Row],[total_intl_calls]]&lt;=10, "Medium Calls", "High Calls"))</f>
        <v>Low Calls</v>
      </c>
      <c r="AF8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28" s="36" t="str">
        <f>IF(tbl_Customers[[#This Row],[Churn_Risk_Score]]&gt;=10,"High Risk", IF(tbl_Customers[[#This Row],[Churn_Risk_Score]]&gt;=5,"Medium Risk","Low Risk"))</f>
        <v>Low Risk</v>
      </c>
    </row>
    <row r="829" spans="1:33" x14ac:dyDescent="0.35">
      <c r="A829">
        <v>828</v>
      </c>
      <c r="B829" t="s">
        <v>36</v>
      </c>
      <c r="C829">
        <v>64</v>
      </c>
      <c r="D829" t="s">
        <v>21</v>
      </c>
      <c r="E829" t="s">
        <v>23</v>
      </c>
      <c r="F829" t="s">
        <v>22</v>
      </c>
      <c r="G829">
        <v>0</v>
      </c>
      <c r="H829">
        <v>346.8</v>
      </c>
      <c r="I829">
        <v>55</v>
      </c>
      <c r="J829">
        <v>58.96</v>
      </c>
      <c r="K829">
        <v>249.5</v>
      </c>
      <c r="L829">
        <v>79</v>
      </c>
      <c r="M829">
        <v>21.21</v>
      </c>
      <c r="N829">
        <v>275.39999999999998</v>
      </c>
      <c r="O829">
        <v>102</v>
      </c>
      <c r="P829">
        <v>12.39</v>
      </c>
      <c r="Q829">
        <v>13.3</v>
      </c>
      <c r="R829">
        <v>9</v>
      </c>
      <c r="S829">
        <v>3.59</v>
      </c>
      <c r="T829">
        <v>1</v>
      </c>
      <c r="U829" t="s">
        <v>23</v>
      </c>
      <c r="V829">
        <f>IF(tbl_Customers[[#This Row],[churn]] = "yes", 1, 0)</f>
        <v>1</v>
      </c>
      <c r="W829" t="str">
        <f>IF(tbl_Customers[[#This Row],[number_customer_service_calls]] &lt;= 1, "0-1 Calls", IF(tbl_Customers[[#This Row],[number_customer_service_calls]] &lt;= 3, "2-3 Calls", IF(tbl_Customers[[#This Row],[number_customer_service_calls]] &lt;=5, "4-5 Calls", "6+ Calls")))</f>
        <v>0-1 Calls</v>
      </c>
      <c r="X829" t="str">
        <f>IF(tbl_Customers[[#This Row],[account_length]] &lt;= 50, "0-50", IF(tbl_Customers[[#This Row],[account_length]] &lt;=100, "51-100", IF(tbl_Customers[[#This Row],[account_length]] &lt;= 150, "101-150", "151+")))</f>
        <v>51-100</v>
      </c>
      <c r="Y829" t="str">
        <f>IF(tbl_Customers[[#This Row],[total_intl_charge]] &lt;= 3, "Low Charges", "High Charges")</f>
        <v>High Charges</v>
      </c>
      <c r="Z829" t="str">
        <f>IF(tbl_Customers[[#This Row],[total_eve_calls]]&lt;=80,"Low Calls",
IF(tbl_Customers[[#This Row],[total_eve_calls]]&lt;=120,"Medium Calls","High Calls"))</f>
        <v>Low Calls</v>
      </c>
      <c r="AA829" t="str">
        <f>IF(tbl_Customers[[#This Row],[total_eve_charge]]&lt;=15,"Low Charges",
IF(tbl_Customers[[#This Row],[total_eve_charge]]&lt;=20,"Medium Charges","High Charges"))</f>
        <v>High Charges</v>
      </c>
      <c r="AB8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29" t="str">
        <f>IF(tbl_Customers[[#This Row],[number_vmail_messages]] = 0, "No Usage", IF(tbl_Customers[[#This Row],[number_vmail_messages]] &lt;= 20, "Low Usage", IF(tbl_Customers[[#This Row],[number_vmail_messages]] &lt;= 40, "Medium Usgae", "High Usage")))</f>
        <v>No Usage</v>
      </c>
      <c r="AD829" t="str">
        <f>IF(tbl_Customers[[#This Row],[total_day_minutes]]&lt;=150,"Low Usage", IF(tbl_Customers[[#This Row],[total_day_minutes]]&lt;=200,"Medium Usage", IF(tbl_Customers[[#This Row],[total_day_minutes]]&lt;=250,"High Usage","Very High Usage")))</f>
        <v>Very High Usage</v>
      </c>
      <c r="AE829" t="str">
        <f>IF(tbl_Customers[[#This Row],[total_intl_calls]]&lt;=5,"Low Calls", IF(tbl_Customers[[#This Row],[total_intl_calls]]&lt;=10, "Medium Calls", "High Calls"))</f>
        <v>Medium Calls</v>
      </c>
      <c r="AF8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829" s="36" t="str">
        <f>IF(tbl_Customers[[#This Row],[Churn_Risk_Score]]&gt;=10,"High Risk", IF(tbl_Customers[[#This Row],[Churn_Risk_Score]]&gt;=5,"Medium Risk","Low Risk"))</f>
        <v>High Risk</v>
      </c>
    </row>
    <row r="830" spans="1:33" x14ac:dyDescent="0.35">
      <c r="A830">
        <v>829</v>
      </c>
      <c r="B830" t="s">
        <v>40</v>
      </c>
      <c r="C830">
        <v>159</v>
      </c>
      <c r="D830" t="s">
        <v>21</v>
      </c>
      <c r="E830" t="s">
        <v>22</v>
      </c>
      <c r="F830" t="s">
        <v>23</v>
      </c>
      <c r="G830">
        <v>15</v>
      </c>
      <c r="H830">
        <v>113.9</v>
      </c>
      <c r="I830">
        <v>102</v>
      </c>
      <c r="J830">
        <v>19.36</v>
      </c>
      <c r="K830">
        <v>145.30000000000001</v>
      </c>
      <c r="L830">
        <v>146</v>
      </c>
      <c r="M830">
        <v>12.35</v>
      </c>
      <c r="N830">
        <v>195.2</v>
      </c>
      <c r="O830">
        <v>137</v>
      </c>
      <c r="P830">
        <v>8.7799999999999994</v>
      </c>
      <c r="Q830">
        <v>11.8</v>
      </c>
      <c r="R830">
        <v>9</v>
      </c>
      <c r="S830">
        <v>3.19</v>
      </c>
      <c r="T830">
        <v>1</v>
      </c>
      <c r="U830" t="s">
        <v>22</v>
      </c>
      <c r="V830">
        <f>IF(tbl_Customers[[#This Row],[churn]] = "yes", 1, 0)</f>
        <v>0</v>
      </c>
      <c r="W830" t="str">
        <f>IF(tbl_Customers[[#This Row],[number_customer_service_calls]] &lt;= 1, "0-1 Calls", IF(tbl_Customers[[#This Row],[number_customer_service_calls]] &lt;= 3, "2-3 Calls", IF(tbl_Customers[[#This Row],[number_customer_service_calls]] &lt;=5, "4-5 Calls", "6+ Calls")))</f>
        <v>0-1 Calls</v>
      </c>
      <c r="X830" t="str">
        <f>IF(tbl_Customers[[#This Row],[account_length]] &lt;= 50, "0-50", IF(tbl_Customers[[#This Row],[account_length]] &lt;=100, "51-100", IF(tbl_Customers[[#This Row],[account_length]] &lt;= 150, "101-150", "151+")))</f>
        <v>151+</v>
      </c>
      <c r="Y830" t="str">
        <f>IF(tbl_Customers[[#This Row],[total_intl_charge]] &lt;= 3, "Low Charges", "High Charges")</f>
        <v>High Charges</v>
      </c>
      <c r="Z830" t="str">
        <f>IF(tbl_Customers[[#This Row],[total_eve_calls]]&lt;=80,"Low Calls",
IF(tbl_Customers[[#This Row],[total_eve_calls]]&lt;=120,"Medium Calls","High Calls"))</f>
        <v>High Calls</v>
      </c>
      <c r="AA830" t="str">
        <f>IF(tbl_Customers[[#This Row],[total_eve_charge]]&lt;=15,"Low Charges",
IF(tbl_Customers[[#This Row],[total_eve_charge]]&lt;=20,"Medium Charges","High Charges"))</f>
        <v>Low Charges</v>
      </c>
      <c r="AB8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30" t="str">
        <f>IF(tbl_Customers[[#This Row],[number_vmail_messages]] = 0, "No Usage", IF(tbl_Customers[[#This Row],[number_vmail_messages]] &lt;= 20, "Low Usage", IF(tbl_Customers[[#This Row],[number_vmail_messages]] &lt;= 40, "Medium Usgae", "High Usage")))</f>
        <v>Low Usage</v>
      </c>
      <c r="AD830" t="str">
        <f>IF(tbl_Customers[[#This Row],[total_day_minutes]]&lt;=150,"Low Usage", IF(tbl_Customers[[#This Row],[total_day_minutes]]&lt;=200,"Medium Usage", IF(tbl_Customers[[#This Row],[total_day_minutes]]&lt;=250,"High Usage","Very High Usage")))</f>
        <v>Low Usage</v>
      </c>
      <c r="AE830" t="str">
        <f>IF(tbl_Customers[[#This Row],[total_intl_calls]]&lt;=5,"Low Calls", IF(tbl_Customers[[#This Row],[total_intl_calls]]&lt;=10, "Medium Calls", "High Calls"))</f>
        <v>Medium Calls</v>
      </c>
      <c r="AF8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30" s="36" t="str">
        <f>IF(tbl_Customers[[#This Row],[Churn_Risk_Score]]&gt;=10,"High Risk", IF(tbl_Customers[[#This Row],[Churn_Risk_Score]]&gt;=5,"Medium Risk","Low Risk"))</f>
        <v>Low Risk</v>
      </c>
    </row>
    <row r="831" spans="1:33" x14ac:dyDescent="0.35">
      <c r="A831">
        <v>830</v>
      </c>
      <c r="B831" t="s">
        <v>70</v>
      </c>
      <c r="C831">
        <v>110</v>
      </c>
      <c r="D831" t="s">
        <v>21</v>
      </c>
      <c r="E831" t="s">
        <v>23</v>
      </c>
      <c r="F831" t="s">
        <v>23</v>
      </c>
      <c r="G831">
        <v>27</v>
      </c>
      <c r="H831">
        <v>267.89999999999998</v>
      </c>
      <c r="I831">
        <v>103</v>
      </c>
      <c r="J831">
        <v>45.54</v>
      </c>
      <c r="K831">
        <v>263.3</v>
      </c>
      <c r="L831">
        <v>74</v>
      </c>
      <c r="M831">
        <v>22.38</v>
      </c>
      <c r="N831">
        <v>178.1</v>
      </c>
      <c r="O831">
        <v>106</v>
      </c>
      <c r="P831">
        <v>8.01</v>
      </c>
      <c r="Q831">
        <v>8.3000000000000007</v>
      </c>
      <c r="R831">
        <v>2</v>
      </c>
      <c r="S831">
        <v>2.2400000000000002</v>
      </c>
      <c r="T831">
        <v>1</v>
      </c>
      <c r="U831" t="s">
        <v>23</v>
      </c>
      <c r="V831">
        <f>IF(tbl_Customers[[#This Row],[churn]] = "yes", 1, 0)</f>
        <v>1</v>
      </c>
      <c r="W831" t="str">
        <f>IF(tbl_Customers[[#This Row],[number_customer_service_calls]] &lt;= 1, "0-1 Calls", IF(tbl_Customers[[#This Row],[number_customer_service_calls]] &lt;= 3, "2-3 Calls", IF(tbl_Customers[[#This Row],[number_customer_service_calls]] &lt;=5, "4-5 Calls", "6+ Calls")))</f>
        <v>0-1 Calls</v>
      </c>
      <c r="X831" t="str">
        <f>IF(tbl_Customers[[#This Row],[account_length]] &lt;= 50, "0-50", IF(tbl_Customers[[#This Row],[account_length]] &lt;=100, "51-100", IF(tbl_Customers[[#This Row],[account_length]] &lt;= 150, "101-150", "151+")))</f>
        <v>101-150</v>
      </c>
      <c r="Y831" t="str">
        <f>IF(tbl_Customers[[#This Row],[total_intl_charge]] &lt;= 3, "Low Charges", "High Charges")</f>
        <v>Low Charges</v>
      </c>
      <c r="Z831" t="str">
        <f>IF(tbl_Customers[[#This Row],[total_eve_calls]]&lt;=80,"Low Calls",
IF(tbl_Customers[[#This Row],[total_eve_calls]]&lt;=120,"Medium Calls","High Calls"))</f>
        <v>Low Calls</v>
      </c>
      <c r="AA831" t="str">
        <f>IF(tbl_Customers[[#This Row],[total_eve_charge]]&lt;=15,"Low Charges",
IF(tbl_Customers[[#This Row],[total_eve_charge]]&lt;=20,"Medium Charges","High Charges"))</f>
        <v>High Charges</v>
      </c>
      <c r="AB8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31" t="str">
        <f>IF(tbl_Customers[[#This Row],[number_vmail_messages]] = 0, "No Usage", IF(tbl_Customers[[#This Row],[number_vmail_messages]] &lt;= 20, "Low Usage", IF(tbl_Customers[[#This Row],[number_vmail_messages]] &lt;= 40, "Medium Usgae", "High Usage")))</f>
        <v>Medium Usgae</v>
      </c>
      <c r="AD831" t="str">
        <f>IF(tbl_Customers[[#This Row],[total_day_minutes]]&lt;=150,"Low Usage", IF(tbl_Customers[[#This Row],[total_day_minutes]]&lt;=200,"Medium Usage", IF(tbl_Customers[[#This Row],[total_day_minutes]]&lt;=250,"High Usage","Very High Usage")))</f>
        <v>Very High Usage</v>
      </c>
      <c r="AE831" t="str">
        <f>IF(tbl_Customers[[#This Row],[total_intl_calls]]&lt;=5,"Low Calls", IF(tbl_Customers[[#This Row],[total_intl_calls]]&lt;=10, "Medium Calls", "High Calls"))</f>
        <v>Low Calls</v>
      </c>
      <c r="AF8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831" s="36" t="str">
        <f>IF(tbl_Customers[[#This Row],[Churn_Risk_Score]]&gt;=10,"High Risk", IF(tbl_Customers[[#This Row],[Churn_Risk_Score]]&gt;=5,"Medium Risk","Low Risk"))</f>
        <v>Medium Risk</v>
      </c>
    </row>
    <row r="832" spans="1:33" x14ac:dyDescent="0.35">
      <c r="A832">
        <v>831</v>
      </c>
      <c r="B832" t="s">
        <v>62</v>
      </c>
      <c r="C832">
        <v>178</v>
      </c>
      <c r="D832" t="s">
        <v>25</v>
      </c>
      <c r="E832" t="s">
        <v>22</v>
      </c>
      <c r="F832" t="s">
        <v>22</v>
      </c>
      <c r="G832">
        <v>0</v>
      </c>
      <c r="H832">
        <v>275.39999999999998</v>
      </c>
      <c r="I832">
        <v>150</v>
      </c>
      <c r="J832">
        <v>46.82</v>
      </c>
      <c r="K832">
        <v>187.5</v>
      </c>
      <c r="L832">
        <v>62</v>
      </c>
      <c r="M832">
        <v>15.94</v>
      </c>
      <c r="N832">
        <v>147.1</v>
      </c>
      <c r="O832">
        <v>126</v>
      </c>
      <c r="P832">
        <v>6.62</v>
      </c>
      <c r="Q832">
        <v>13.6</v>
      </c>
      <c r="R832">
        <v>3</v>
      </c>
      <c r="S832">
        <v>3.67</v>
      </c>
      <c r="T832">
        <v>1</v>
      </c>
      <c r="U832" t="s">
        <v>22</v>
      </c>
      <c r="V832">
        <f>IF(tbl_Customers[[#This Row],[churn]] = "yes", 1, 0)</f>
        <v>0</v>
      </c>
      <c r="W832" t="str">
        <f>IF(tbl_Customers[[#This Row],[number_customer_service_calls]] &lt;= 1, "0-1 Calls", IF(tbl_Customers[[#This Row],[number_customer_service_calls]] &lt;= 3, "2-3 Calls", IF(tbl_Customers[[#This Row],[number_customer_service_calls]] &lt;=5, "4-5 Calls", "6+ Calls")))</f>
        <v>0-1 Calls</v>
      </c>
      <c r="X832" t="str">
        <f>IF(tbl_Customers[[#This Row],[account_length]] &lt;= 50, "0-50", IF(tbl_Customers[[#This Row],[account_length]] &lt;=100, "51-100", IF(tbl_Customers[[#This Row],[account_length]] &lt;= 150, "101-150", "151+")))</f>
        <v>151+</v>
      </c>
      <c r="Y832" t="str">
        <f>IF(tbl_Customers[[#This Row],[total_intl_charge]] &lt;= 3, "Low Charges", "High Charges")</f>
        <v>High Charges</v>
      </c>
      <c r="Z832" t="str">
        <f>IF(tbl_Customers[[#This Row],[total_eve_calls]]&lt;=80,"Low Calls",
IF(tbl_Customers[[#This Row],[total_eve_calls]]&lt;=120,"Medium Calls","High Calls"))</f>
        <v>Low Calls</v>
      </c>
      <c r="AA832" t="str">
        <f>IF(tbl_Customers[[#This Row],[total_eve_charge]]&lt;=15,"Low Charges",
IF(tbl_Customers[[#This Row],[total_eve_charge]]&lt;=20,"Medium Charges","High Charges"))</f>
        <v>Medium Charges</v>
      </c>
      <c r="AB8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32" t="str">
        <f>IF(tbl_Customers[[#This Row],[number_vmail_messages]] = 0, "No Usage", IF(tbl_Customers[[#This Row],[number_vmail_messages]] &lt;= 20, "Low Usage", IF(tbl_Customers[[#This Row],[number_vmail_messages]] &lt;= 40, "Medium Usgae", "High Usage")))</f>
        <v>No Usage</v>
      </c>
      <c r="AD832" t="str">
        <f>IF(tbl_Customers[[#This Row],[total_day_minutes]]&lt;=150,"Low Usage", IF(tbl_Customers[[#This Row],[total_day_minutes]]&lt;=200,"Medium Usage", IF(tbl_Customers[[#This Row],[total_day_minutes]]&lt;=250,"High Usage","Very High Usage")))</f>
        <v>Very High Usage</v>
      </c>
      <c r="AE832" t="str">
        <f>IF(tbl_Customers[[#This Row],[total_intl_calls]]&lt;=5,"Low Calls", IF(tbl_Customers[[#This Row],[total_intl_calls]]&lt;=10, "Medium Calls", "High Calls"))</f>
        <v>Low Calls</v>
      </c>
      <c r="AF8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832" s="36" t="str">
        <f>IF(tbl_Customers[[#This Row],[Churn_Risk_Score]]&gt;=10,"High Risk", IF(tbl_Customers[[#This Row],[Churn_Risk_Score]]&gt;=5,"Medium Risk","Low Risk"))</f>
        <v>Medium Risk</v>
      </c>
    </row>
    <row r="833" spans="1:33" x14ac:dyDescent="0.35">
      <c r="A833">
        <v>832</v>
      </c>
      <c r="B833" t="s">
        <v>53</v>
      </c>
      <c r="C833">
        <v>50</v>
      </c>
      <c r="D833" t="s">
        <v>21</v>
      </c>
      <c r="E833" t="s">
        <v>22</v>
      </c>
      <c r="F833" t="s">
        <v>23</v>
      </c>
      <c r="G833">
        <v>35</v>
      </c>
      <c r="H833">
        <v>192.6</v>
      </c>
      <c r="I833">
        <v>97</v>
      </c>
      <c r="J833">
        <v>32.74</v>
      </c>
      <c r="K833">
        <v>135.19999999999999</v>
      </c>
      <c r="L833">
        <v>101</v>
      </c>
      <c r="M833">
        <v>11.49</v>
      </c>
      <c r="N833">
        <v>216.2</v>
      </c>
      <c r="O833">
        <v>101</v>
      </c>
      <c r="P833">
        <v>9.73</v>
      </c>
      <c r="Q833">
        <v>7.9</v>
      </c>
      <c r="R833">
        <v>2</v>
      </c>
      <c r="S833">
        <v>2.13</v>
      </c>
      <c r="T833">
        <v>2</v>
      </c>
      <c r="U833" t="s">
        <v>22</v>
      </c>
      <c r="V833">
        <f>IF(tbl_Customers[[#This Row],[churn]] = "yes", 1, 0)</f>
        <v>0</v>
      </c>
      <c r="W833" t="str">
        <f>IF(tbl_Customers[[#This Row],[number_customer_service_calls]] &lt;= 1, "0-1 Calls", IF(tbl_Customers[[#This Row],[number_customer_service_calls]] &lt;= 3, "2-3 Calls", IF(tbl_Customers[[#This Row],[number_customer_service_calls]] &lt;=5, "4-5 Calls", "6+ Calls")))</f>
        <v>2-3 Calls</v>
      </c>
      <c r="X833" t="str">
        <f>IF(tbl_Customers[[#This Row],[account_length]] &lt;= 50, "0-50", IF(tbl_Customers[[#This Row],[account_length]] &lt;=100, "51-100", IF(tbl_Customers[[#This Row],[account_length]] &lt;= 150, "101-150", "151+")))</f>
        <v>0-50</v>
      </c>
      <c r="Y833" t="str">
        <f>IF(tbl_Customers[[#This Row],[total_intl_charge]] &lt;= 3, "Low Charges", "High Charges")</f>
        <v>Low Charges</v>
      </c>
      <c r="Z833" t="str">
        <f>IF(tbl_Customers[[#This Row],[total_eve_calls]]&lt;=80,"Low Calls",
IF(tbl_Customers[[#This Row],[total_eve_calls]]&lt;=120,"Medium Calls","High Calls"))</f>
        <v>Medium Calls</v>
      </c>
      <c r="AA833" t="str">
        <f>IF(tbl_Customers[[#This Row],[total_eve_charge]]&lt;=15,"Low Charges",
IF(tbl_Customers[[#This Row],[total_eve_charge]]&lt;=20,"Medium Charges","High Charges"))</f>
        <v>Low Charges</v>
      </c>
      <c r="AB8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33" t="str">
        <f>IF(tbl_Customers[[#This Row],[number_vmail_messages]] = 0, "No Usage", IF(tbl_Customers[[#This Row],[number_vmail_messages]] &lt;= 20, "Low Usage", IF(tbl_Customers[[#This Row],[number_vmail_messages]] &lt;= 40, "Medium Usgae", "High Usage")))</f>
        <v>Medium Usgae</v>
      </c>
      <c r="AD833" t="str">
        <f>IF(tbl_Customers[[#This Row],[total_day_minutes]]&lt;=150,"Low Usage", IF(tbl_Customers[[#This Row],[total_day_minutes]]&lt;=200,"Medium Usage", IF(tbl_Customers[[#This Row],[total_day_minutes]]&lt;=250,"High Usage","Very High Usage")))</f>
        <v>Medium Usage</v>
      </c>
      <c r="AE833" t="str">
        <f>IF(tbl_Customers[[#This Row],[total_intl_calls]]&lt;=5,"Low Calls", IF(tbl_Customers[[#This Row],[total_intl_calls]]&lt;=10, "Medium Calls", "High Calls"))</f>
        <v>Low Calls</v>
      </c>
      <c r="AF8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33" s="36" t="str">
        <f>IF(tbl_Customers[[#This Row],[Churn_Risk_Score]]&gt;=10,"High Risk", IF(tbl_Customers[[#This Row],[Churn_Risk_Score]]&gt;=5,"Medium Risk","Low Risk"))</f>
        <v>Low Risk</v>
      </c>
    </row>
    <row r="834" spans="1:33" x14ac:dyDescent="0.35">
      <c r="A834">
        <v>833</v>
      </c>
      <c r="B834" t="s">
        <v>53</v>
      </c>
      <c r="C834">
        <v>45</v>
      </c>
      <c r="D834" t="s">
        <v>28</v>
      </c>
      <c r="E834" t="s">
        <v>22</v>
      </c>
      <c r="F834" t="s">
        <v>23</v>
      </c>
      <c r="G834">
        <v>26</v>
      </c>
      <c r="H834">
        <v>91.7</v>
      </c>
      <c r="I834">
        <v>104</v>
      </c>
      <c r="J834">
        <v>15.59</v>
      </c>
      <c r="K834">
        <v>150.6</v>
      </c>
      <c r="L834">
        <v>119</v>
      </c>
      <c r="M834">
        <v>12.8</v>
      </c>
      <c r="N834">
        <v>63.3</v>
      </c>
      <c r="O834">
        <v>103</v>
      </c>
      <c r="P834">
        <v>2.85</v>
      </c>
      <c r="Q834">
        <v>7.7</v>
      </c>
      <c r="R834">
        <v>5</v>
      </c>
      <c r="S834">
        <v>2.08</v>
      </c>
      <c r="T834">
        <v>1</v>
      </c>
      <c r="U834" t="s">
        <v>22</v>
      </c>
      <c r="V834">
        <f>IF(tbl_Customers[[#This Row],[churn]] = "yes", 1, 0)</f>
        <v>0</v>
      </c>
      <c r="W834" t="str">
        <f>IF(tbl_Customers[[#This Row],[number_customer_service_calls]] &lt;= 1, "0-1 Calls", IF(tbl_Customers[[#This Row],[number_customer_service_calls]] &lt;= 3, "2-3 Calls", IF(tbl_Customers[[#This Row],[number_customer_service_calls]] &lt;=5, "4-5 Calls", "6+ Calls")))</f>
        <v>0-1 Calls</v>
      </c>
      <c r="X834" t="str">
        <f>IF(tbl_Customers[[#This Row],[account_length]] &lt;= 50, "0-50", IF(tbl_Customers[[#This Row],[account_length]] &lt;=100, "51-100", IF(tbl_Customers[[#This Row],[account_length]] &lt;= 150, "101-150", "151+")))</f>
        <v>0-50</v>
      </c>
      <c r="Y834" t="str">
        <f>IF(tbl_Customers[[#This Row],[total_intl_charge]] &lt;= 3, "Low Charges", "High Charges")</f>
        <v>Low Charges</v>
      </c>
      <c r="Z834" t="str">
        <f>IF(tbl_Customers[[#This Row],[total_eve_calls]]&lt;=80,"Low Calls",
IF(tbl_Customers[[#This Row],[total_eve_calls]]&lt;=120,"Medium Calls","High Calls"))</f>
        <v>Medium Calls</v>
      </c>
      <c r="AA834" t="str">
        <f>IF(tbl_Customers[[#This Row],[total_eve_charge]]&lt;=15,"Low Charges",
IF(tbl_Customers[[#This Row],[total_eve_charge]]&lt;=20,"Medium Charges","High Charges"))</f>
        <v>Low Charges</v>
      </c>
      <c r="AB8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834" t="str">
        <f>IF(tbl_Customers[[#This Row],[number_vmail_messages]] = 0, "No Usage", IF(tbl_Customers[[#This Row],[number_vmail_messages]] &lt;= 20, "Low Usage", IF(tbl_Customers[[#This Row],[number_vmail_messages]] &lt;= 40, "Medium Usgae", "High Usage")))</f>
        <v>Medium Usgae</v>
      </c>
      <c r="AD834" t="str">
        <f>IF(tbl_Customers[[#This Row],[total_day_minutes]]&lt;=150,"Low Usage", IF(tbl_Customers[[#This Row],[total_day_minutes]]&lt;=200,"Medium Usage", IF(tbl_Customers[[#This Row],[total_day_minutes]]&lt;=250,"High Usage","Very High Usage")))</f>
        <v>Low Usage</v>
      </c>
      <c r="AE834" t="str">
        <f>IF(tbl_Customers[[#This Row],[total_intl_calls]]&lt;=5,"Low Calls", IF(tbl_Customers[[#This Row],[total_intl_calls]]&lt;=10, "Medium Calls", "High Calls"))</f>
        <v>Low Calls</v>
      </c>
      <c r="AF8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34" s="36" t="str">
        <f>IF(tbl_Customers[[#This Row],[Churn_Risk_Score]]&gt;=10,"High Risk", IF(tbl_Customers[[#This Row],[Churn_Risk_Score]]&gt;=5,"Medium Risk","Low Risk"))</f>
        <v>Low Risk</v>
      </c>
    </row>
    <row r="835" spans="1:33" x14ac:dyDescent="0.35">
      <c r="A835">
        <v>834</v>
      </c>
      <c r="B835" t="s">
        <v>71</v>
      </c>
      <c r="C835">
        <v>70</v>
      </c>
      <c r="D835" t="s">
        <v>28</v>
      </c>
      <c r="E835" t="s">
        <v>22</v>
      </c>
      <c r="F835" t="s">
        <v>22</v>
      </c>
      <c r="G835">
        <v>0</v>
      </c>
      <c r="H835">
        <v>126.3</v>
      </c>
      <c r="I835">
        <v>99</v>
      </c>
      <c r="J835">
        <v>21.47</v>
      </c>
      <c r="K835">
        <v>141.6</v>
      </c>
      <c r="L835">
        <v>106</v>
      </c>
      <c r="M835">
        <v>12.04</v>
      </c>
      <c r="N835">
        <v>255.9</v>
      </c>
      <c r="O835">
        <v>96</v>
      </c>
      <c r="P835">
        <v>11.52</v>
      </c>
      <c r="Q835">
        <v>9.6</v>
      </c>
      <c r="R835">
        <v>2</v>
      </c>
      <c r="S835">
        <v>2.59</v>
      </c>
      <c r="T835">
        <v>0</v>
      </c>
      <c r="U835" t="s">
        <v>22</v>
      </c>
      <c r="V835">
        <f>IF(tbl_Customers[[#This Row],[churn]] = "yes", 1, 0)</f>
        <v>0</v>
      </c>
      <c r="W835" t="str">
        <f>IF(tbl_Customers[[#This Row],[number_customer_service_calls]] &lt;= 1, "0-1 Calls", IF(tbl_Customers[[#This Row],[number_customer_service_calls]] &lt;= 3, "2-3 Calls", IF(tbl_Customers[[#This Row],[number_customer_service_calls]] &lt;=5, "4-5 Calls", "6+ Calls")))</f>
        <v>0-1 Calls</v>
      </c>
      <c r="X835" t="str">
        <f>IF(tbl_Customers[[#This Row],[account_length]] &lt;= 50, "0-50", IF(tbl_Customers[[#This Row],[account_length]] &lt;=100, "51-100", IF(tbl_Customers[[#This Row],[account_length]] &lt;= 150, "101-150", "151+")))</f>
        <v>51-100</v>
      </c>
      <c r="Y835" t="str">
        <f>IF(tbl_Customers[[#This Row],[total_intl_charge]] &lt;= 3, "Low Charges", "High Charges")</f>
        <v>Low Charges</v>
      </c>
      <c r="Z835" t="str">
        <f>IF(tbl_Customers[[#This Row],[total_eve_calls]]&lt;=80,"Low Calls",
IF(tbl_Customers[[#This Row],[total_eve_calls]]&lt;=120,"Medium Calls","High Calls"))</f>
        <v>Medium Calls</v>
      </c>
      <c r="AA835" t="str">
        <f>IF(tbl_Customers[[#This Row],[total_eve_charge]]&lt;=15,"Low Charges",
IF(tbl_Customers[[#This Row],[total_eve_charge]]&lt;=20,"Medium Charges","High Charges"))</f>
        <v>Low Charges</v>
      </c>
      <c r="AB8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35" t="str">
        <f>IF(tbl_Customers[[#This Row],[number_vmail_messages]] = 0, "No Usage", IF(tbl_Customers[[#This Row],[number_vmail_messages]] &lt;= 20, "Low Usage", IF(tbl_Customers[[#This Row],[number_vmail_messages]] &lt;= 40, "Medium Usgae", "High Usage")))</f>
        <v>No Usage</v>
      </c>
      <c r="AD835" t="str">
        <f>IF(tbl_Customers[[#This Row],[total_day_minutes]]&lt;=150,"Low Usage", IF(tbl_Customers[[#This Row],[total_day_minutes]]&lt;=200,"Medium Usage", IF(tbl_Customers[[#This Row],[total_day_minutes]]&lt;=250,"High Usage","Very High Usage")))</f>
        <v>Low Usage</v>
      </c>
      <c r="AE835" t="str">
        <f>IF(tbl_Customers[[#This Row],[total_intl_calls]]&lt;=5,"Low Calls", IF(tbl_Customers[[#This Row],[total_intl_calls]]&lt;=10, "Medium Calls", "High Calls"))</f>
        <v>Low Calls</v>
      </c>
      <c r="AF8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35" s="36" t="str">
        <f>IF(tbl_Customers[[#This Row],[Churn_Risk_Score]]&gt;=10,"High Risk", IF(tbl_Customers[[#This Row],[Churn_Risk_Score]]&gt;=5,"Medium Risk","Low Risk"))</f>
        <v>Low Risk</v>
      </c>
    </row>
    <row r="836" spans="1:33" x14ac:dyDescent="0.35">
      <c r="A836">
        <v>835</v>
      </c>
      <c r="B836" t="s">
        <v>62</v>
      </c>
      <c r="C836">
        <v>94</v>
      </c>
      <c r="D836" t="s">
        <v>28</v>
      </c>
      <c r="E836" t="s">
        <v>22</v>
      </c>
      <c r="F836" t="s">
        <v>22</v>
      </c>
      <c r="G836">
        <v>0</v>
      </c>
      <c r="H836">
        <v>190.6</v>
      </c>
      <c r="I836">
        <v>108</v>
      </c>
      <c r="J836">
        <v>32.4</v>
      </c>
      <c r="K836">
        <v>152.30000000000001</v>
      </c>
      <c r="L836">
        <v>95</v>
      </c>
      <c r="M836">
        <v>12.95</v>
      </c>
      <c r="N836">
        <v>144.69999999999999</v>
      </c>
      <c r="O836">
        <v>97</v>
      </c>
      <c r="P836">
        <v>6.51</v>
      </c>
      <c r="Q836">
        <v>7.5</v>
      </c>
      <c r="R836">
        <v>5</v>
      </c>
      <c r="S836">
        <v>2.0299999999999998</v>
      </c>
      <c r="T836">
        <v>1</v>
      </c>
      <c r="U836" t="s">
        <v>22</v>
      </c>
      <c r="V836">
        <f>IF(tbl_Customers[[#This Row],[churn]] = "yes", 1, 0)</f>
        <v>0</v>
      </c>
      <c r="W836" t="str">
        <f>IF(tbl_Customers[[#This Row],[number_customer_service_calls]] &lt;= 1, "0-1 Calls", IF(tbl_Customers[[#This Row],[number_customer_service_calls]] &lt;= 3, "2-3 Calls", IF(tbl_Customers[[#This Row],[number_customer_service_calls]] &lt;=5, "4-5 Calls", "6+ Calls")))</f>
        <v>0-1 Calls</v>
      </c>
      <c r="X836" t="str">
        <f>IF(tbl_Customers[[#This Row],[account_length]] &lt;= 50, "0-50", IF(tbl_Customers[[#This Row],[account_length]] &lt;=100, "51-100", IF(tbl_Customers[[#This Row],[account_length]] &lt;= 150, "101-150", "151+")))</f>
        <v>51-100</v>
      </c>
      <c r="Y836" t="str">
        <f>IF(tbl_Customers[[#This Row],[total_intl_charge]] &lt;= 3, "Low Charges", "High Charges")</f>
        <v>Low Charges</v>
      </c>
      <c r="Z836" t="str">
        <f>IF(tbl_Customers[[#This Row],[total_eve_calls]]&lt;=80,"Low Calls",
IF(tbl_Customers[[#This Row],[total_eve_calls]]&lt;=120,"Medium Calls","High Calls"))</f>
        <v>Medium Calls</v>
      </c>
      <c r="AA836" t="str">
        <f>IF(tbl_Customers[[#This Row],[total_eve_charge]]&lt;=15,"Low Charges",
IF(tbl_Customers[[#This Row],[total_eve_charge]]&lt;=20,"Medium Charges","High Charges"))</f>
        <v>Low Charges</v>
      </c>
      <c r="AB8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36" t="str">
        <f>IF(tbl_Customers[[#This Row],[number_vmail_messages]] = 0, "No Usage", IF(tbl_Customers[[#This Row],[number_vmail_messages]] &lt;= 20, "Low Usage", IF(tbl_Customers[[#This Row],[number_vmail_messages]] &lt;= 40, "Medium Usgae", "High Usage")))</f>
        <v>No Usage</v>
      </c>
      <c r="AD836" t="str">
        <f>IF(tbl_Customers[[#This Row],[total_day_minutes]]&lt;=150,"Low Usage", IF(tbl_Customers[[#This Row],[total_day_minutes]]&lt;=200,"Medium Usage", IF(tbl_Customers[[#This Row],[total_day_minutes]]&lt;=250,"High Usage","Very High Usage")))</f>
        <v>Medium Usage</v>
      </c>
      <c r="AE836" t="str">
        <f>IF(tbl_Customers[[#This Row],[total_intl_calls]]&lt;=5,"Low Calls", IF(tbl_Customers[[#This Row],[total_intl_calls]]&lt;=10, "Medium Calls", "High Calls"))</f>
        <v>Low Calls</v>
      </c>
      <c r="AF8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36" s="36" t="str">
        <f>IF(tbl_Customers[[#This Row],[Churn_Risk_Score]]&gt;=10,"High Risk", IF(tbl_Customers[[#This Row],[Churn_Risk_Score]]&gt;=5,"Medium Risk","Low Risk"))</f>
        <v>Low Risk</v>
      </c>
    </row>
    <row r="837" spans="1:33" x14ac:dyDescent="0.35">
      <c r="A837">
        <v>836</v>
      </c>
      <c r="B837" t="s">
        <v>72</v>
      </c>
      <c r="C837">
        <v>179</v>
      </c>
      <c r="D837" t="s">
        <v>28</v>
      </c>
      <c r="E837" t="s">
        <v>22</v>
      </c>
      <c r="F837" t="s">
        <v>22</v>
      </c>
      <c r="G837">
        <v>0</v>
      </c>
      <c r="H837">
        <v>116.1</v>
      </c>
      <c r="I837">
        <v>101</v>
      </c>
      <c r="J837">
        <v>19.739999999999998</v>
      </c>
      <c r="K837">
        <v>201.8</v>
      </c>
      <c r="L837">
        <v>99</v>
      </c>
      <c r="M837">
        <v>17.149999999999999</v>
      </c>
      <c r="N837">
        <v>181.9</v>
      </c>
      <c r="O837">
        <v>103</v>
      </c>
      <c r="P837">
        <v>8.19</v>
      </c>
      <c r="Q837">
        <v>11.6</v>
      </c>
      <c r="R837">
        <v>5</v>
      </c>
      <c r="S837">
        <v>3.13</v>
      </c>
      <c r="T837">
        <v>0</v>
      </c>
      <c r="U837" t="s">
        <v>22</v>
      </c>
      <c r="V837">
        <f>IF(tbl_Customers[[#This Row],[churn]] = "yes", 1, 0)</f>
        <v>0</v>
      </c>
      <c r="W837" t="str">
        <f>IF(tbl_Customers[[#This Row],[number_customer_service_calls]] &lt;= 1, "0-1 Calls", IF(tbl_Customers[[#This Row],[number_customer_service_calls]] &lt;= 3, "2-3 Calls", IF(tbl_Customers[[#This Row],[number_customer_service_calls]] &lt;=5, "4-5 Calls", "6+ Calls")))</f>
        <v>0-1 Calls</v>
      </c>
      <c r="X837" t="str">
        <f>IF(tbl_Customers[[#This Row],[account_length]] &lt;= 50, "0-50", IF(tbl_Customers[[#This Row],[account_length]] &lt;=100, "51-100", IF(tbl_Customers[[#This Row],[account_length]] &lt;= 150, "101-150", "151+")))</f>
        <v>151+</v>
      </c>
      <c r="Y837" t="str">
        <f>IF(tbl_Customers[[#This Row],[total_intl_charge]] &lt;= 3, "Low Charges", "High Charges")</f>
        <v>High Charges</v>
      </c>
      <c r="Z837" t="str">
        <f>IF(tbl_Customers[[#This Row],[total_eve_calls]]&lt;=80,"Low Calls",
IF(tbl_Customers[[#This Row],[total_eve_calls]]&lt;=120,"Medium Calls","High Calls"))</f>
        <v>Medium Calls</v>
      </c>
      <c r="AA837" t="str">
        <f>IF(tbl_Customers[[#This Row],[total_eve_charge]]&lt;=15,"Low Charges",
IF(tbl_Customers[[#This Row],[total_eve_charge]]&lt;=20,"Medium Charges","High Charges"))</f>
        <v>Medium Charges</v>
      </c>
      <c r="AB8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37" t="str">
        <f>IF(tbl_Customers[[#This Row],[number_vmail_messages]] = 0, "No Usage", IF(tbl_Customers[[#This Row],[number_vmail_messages]] &lt;= 20, "Low Usage", IF(tbl_Customers[[#This Row],[number_vmail_messages]] &lt;= 40, "Medium Usgae", "High Usage")))</f>
        <v>No Usage</v>
      </c>
      <c r="AD837" t="str">
        <f>IF(tbl_Customers[[#This Row],[total_day_minutes]]&lt;=150,"Low Usage", IF(tbl_Customers[[#This Row],[total_day_minutes]]&lt;=200,"Medium Usage", IF(tbl_Customers[[#This Row],[total_day_minutes]]&lt;=250,"High Usage","Very High Usage")))</f>
        <v>Low Usage</v>
      </c>
      <c r="AE837" t="str">
        <f>IF(tbl_Customers[[#This Row],[total_intl_calls]]&lt;=5,"Low Calls", IF(tbl_Customers[[#This Row],[total_intl_calls]]&lt;=10, "Medium Calls", "High Calls"))</f>
        <v>Low Calls</v>
      </c>
      <c r="AF8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37" s="36" t="str">
        <f>IF(tbl_Customers[[#This Row],[Churn_Risk_Score]]&gt;=10,"High Risk", IF(tbl_Customers[[#This Row],[Churn_Risk_Score]]&gt;=5,"Medium Risk","Low Risk"))</f>
        <v>Low Risk</v>
      </c>
    </row>
    <row r="838" spans="1:33" x14ac:dyDescent="0.35">
      <c r="A838">
        <v>837</v>
      </c>
      <c r="B838" t="s">
        <v>67</v>
      </c>
      <c r="C838">
        <v>116</v>
      </c>
      <c r="D838" t="s">
        <v>21</v>
      </c>
      <c r="E838" t="s">
        <v>22</v>
      </c>
      <c r="F838" t="s">
        <v>22</v>
      </c>
      <c r="G838">
        <v>0</v>
      </c>
      <c r="H838">
        <v>217.3</v>
      </c>
      <c r="I838">
        <v>91</v>
      </c>
      <c r="J838">
        <v>36.94</v>
      </c>
      <c r="K838">
        <v>216.1</v>
      </c>
      <c r="L838">
        <v>95</v>
      </c>
      <c r="M838">
        <v>18.37</v>
      </c>
      <c r="N838">
        <v>148.1</v>
      </c>
      <c r="O838">
        <v>76</v>
      </c>
      <c r="P838">
        <v>6.66</v>
      </c>
      <c r="Q838">
        <v>11.3</v>
      </c>
      <c r="R838">
        <v>3</v>
      </c>
      <c r="S838">
        <v>3.05</v>
      </c>
      <c r="T838">
        <v>2</v>
      </c>
      <c r="U838" t="s">
        <v>22</v>
      </c>
      <c r="V838">
        <f>IF(tbl_Customers[[#This Row],[churn]] = "yes", 1, 0)</f>
        <v>0</v>
      </c>
      <c r="W838" t="str">
        <f>IF(tbl_Customers[[#This Row],[number_customer_service_calls]] &lt;= 1, "0-1 Calls", IF(tbl_Customers[[#This Row],[number_customer_service_calls]] &lt;= 3, "2-3 Calls", IF(tbl_Customers[[#This Row],[number_customer_service_calls]] &lt;=5, "4-5 Calls", "6+ Calls")))</f>
        <v>2-3 Calls</v>
      </c>
      <c r="X838" t="str">
        <f>IF(tbl_Customers[[#This Row],[account_length]] &lt;= 50, "0-50", IF(tbl_Customers[[#This Row],[account_length]] &lt;=100, "51-100", IF(tbl_Customers[[#This Row],[account_length]] &lt;= 150, "101-150", "151+")))</f>
        <v>101-150</v>
      </c>
      <c r="Y838" t="str">
        <f>IF(tbl_Customers[[#This Row],[total_intl_charge]] &lt;= 3, "Low Charges", "High Charges")</f>
        <v>High Charges</v>
      </c>
      <c r="Z838" t="str">
        <f>IF(tbl_Customers[[#This Row],[total_eve_calls]]&lt;=80,"Low Calls",
IF(tbl_Customers[[#This Row],[total_eve_calls]]&lt;=120,"Medium Calls","High Calls"))</f>
        <v>Medium Calls</v>
      </c>
      <c r="AA838" t="str">
        <f>IF(tbl_Customers[[#This Row],[total_eve_charge]]&lt;=15,"Low Charges",
IF(tbl_Customers[[#This Row],[total_eve_charge]]&lt;=20,"Medium Charges","High Charges"))</f>
        <v>Medium Charges</v>
      </c>
      <c r="AB8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38" t="str">
        <f>IF(tbl_Customers[[#This Row],[number_vmail_messages]] = 0, "No Usage", IF(tbl_Customers[[#This Row],[number_vmail_messages]] &lt;= 20, "Low Usage", IF(tbl_Customers[[#This Row],[number_vmail_messages]] &lt;= 40, "Medium Usgae", "High Usage")))</f>
        <v>No Usage</v>
      </c>
      <c r="AD838" t="str">
        <f>IF(tbl_Customers[[#This Row],[total_day_minutes]]&lt;=150,"Low Usage", IF(tbl_Customers[[#This Row],[total_day_minutes]]&lt;=200,"Medium Usage", IF(tbl_Customers[[#This Row],[total_day_minutes]]&lt;=250,"High Usage","Very High Usage")))</f>
        <v>High Usage</v>
      </c>
      <c r="AE838" t="str">
        <f>IF(tbl_Customers[[#This Row],[total_intl_calls]]&lt;=5,"Low Calls", IF(tbl_Customers[[#This Row],[total_intl_calls]]&lt;=10, "Medium Calls", "High Calls"))</f>
        <v>Low Calls</v>
      </c>
      <c r="AF8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38" s="36" t="str">
        <f>IF(tbl_Customers[[#This Row],[Churn_Risk_Score]]&gt;=10,"High Risk", IF(tbl_Customers[[#This Row],[Churn_Risk_Score]]&gt;=5,"Medium Risk","Low Risk"))</f>
        <v>Low Risk</v>
      </c>
    </row>
    <row r="839" spans="1:33" x14ac:dyDescent="0.35">
      <c r="A839">
        <v>838</v>
      </c>
      <c r="B839" t="s">
        <v>75</v>
      </c>
      <c r="C839">
        <v>59</v>
      </c>
      <c r="D839" t="s">
        <v>28</v>
      </c>
      <c r="E839" t="s">
        <v>22</v>
      </c>
      <c r="F839" t="s">
        <v>22</v>
      </c>
      <c r="G839">
        <v>0</v>
      </c>
      <c r="H839">
        <v>179.4</v>
      </c>
      <c r="I839">
        <v>80</v>
      </c>
      <c r="J839">
        <v>30.5</v>
      </c>
      <c r="K839">
        <v>232.5</v>
      </c>
      <c r="L839">
        <v>99</v>
      </c>
      <c r="M839">
        <v>19.760000000000002</v>
      </c>
      <c r="N839">
        <v>175.8</v>
      </c>
      <c r="O839">
        <v>105</v>
      </c>
      <c r="P839">
        <v>7.91</v>
      </c>
      <c r="Q839">
        <v>14.7</v>
      </c>
      <c r="R839">
        <v>3</v>
      </c>
      <c r="S839">
        <v>3.97</v>
      </c>
      <c r="T839">
        <v>0</v>
      </c>
      <c r="U839" t="s">
        <v>22</v>
      </c>
      <c r="V839">
        <f>IF(tbl_Customers[[#This Row],[churn]] = "yes", 1, 0)</f>
        <v>0</v>
      </c>
      <c r="W839" t="str">
        <f>IF(tbl_Customers[[#This Row],[number_customer_service_calls]] &lt;= 1, "0-1 Calls", IF(tbl_Customers[[#This Row],[number_customer_service_calls]] &lt;= 3, "2-3 Calls", IF(tbl_Customers[[#This Row],[number_customer_service_calls]] &lt;=5, "4-5 Calls", "6+ Calls")))</f>
        <v>0-1 Calls</v>
      </c>
      <c r="X839" t="str">
        <f>IF(tbl_Customers[[#This Row],[account_length]] &lt;= 50, "0-50", IF(tbl_Customers[[#This Row],[account_length]] &lt;=100, "51-100", IF(tbl_Customers[[#This Row],[account_length]] &lt;= 150, "101-150", "151+")))</f>
        <v>51-100</v>
      </c>
      <c r="Y839" t="str">
        <f>IF(tbl_Customers[[#This Row],[total_intl_charge]] &lt;= 3, "Low Charges", "High Charges")</f>
        <v>High Charges</v>
      </c>
      <c r="Z839" t="str">
        <f>IF(tbl_Customers[[#This Row],[total_eve_calls]]&lt;=80,"Low Calls",
IF(tbl_Customers[[#This Row],[total_eve_calls]]&lt;=120,"Medium Calls","High Calls"))</f>
        <v>Medium Calls</v>
      </c>
      <c r="AA839" t="str">
        <f>IF(tbl_Customers[[#This Row],[total_eve_charge]]&lt;=15,"Low Charges",
IF(tbl_Customers[[#This Row],[total_eve_charge]]&lt;=20,"Medium Charges","High Charges"))</f>
        <v>Medium Charges</v>
      </c>
      <c r="AB8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39" t="str">
        <f>IF(tbl_Customers[[#This Row],[number_vmail_messages]] = 0, "No Usage", IF(tbl_Customers[[#This Row],[number_vmail_messages]] &lt;= 20, "Low Usage", IF(tbl_Customers[[#This Row],[number_vmail_messages]] &lt;= 40, "Medium Usgae", "High Usage")))</f>
        <v>No Usage</v>
      </c>
      <c r="AD839" t="str">
        <f>IF(tbl_Customers[[#This Row],[total_day_minutes]]&lt;=150,"Low Usage", IF(tbl_Customers[[#This Row],[total_day_minutes]]&lt;=200,"Medium Usage", IF(tbl_Customers[[#This Row],[total_day_minutes]]&lt;=250,"High Usage","Very High Usage")))</f>
        <v>Medium Usage</v>
      </c>
      <c r="AE839" t="str">
        <f>IF(tbl_Customers[[#This Row],[total_intl_calls]]&lt;=5,"Low Calls", IF(tbl_Customers[[#This Row],[total_intl_calls]]&lt;=10, "Medium Calls", "High Calls"))</f>
        <v>Low Calls</v>
      </c>
      <c r="AF8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39" s="36" t="str">
        <f>IF(tbl_Customers[[#This Row],[Churn_Risk_Score]]&gt;=10,"High Risk", IF(tbl_Customers[[#This Row],[Churn_Risk_Score]]&gt;=5,"Medium Risk","Low Risk"))</f>
        <v>Low Risk</v>
      </c>
    </row>
    <row r="840" spans="1:33" x14ac:dyDescent="0.35">
      <c r="A840">
        <v>839</v>
      </c>
      <c r="B840" t="s">
        <v>58</v>
      </c>
      <c r="C840">
        <v>165</v>
      </c>
      <c r="D840" t="s">
        <v>21</v>
      </c>
      <c r="E840" t="s">
        <v>22</v>
      </c>
      <c r="F840" t="s">
        <v>22</v>
      </c>
      <c r="G840">
        <v>0</v>
      </c>
      <c r="H840">
        <v>207.7</v>
      </c>
      <c r="I840">
        <v>109</v>
      </c>
      <c r="J840">
        <v>35.31</v>
      </c>
      <c r="K840">
        <v>164.8</v>
      </c>
      <c r="L840">
        <v>94</v>
      </c>
      <c r="M840">
        <v>14.01</v>
      </c>
      <c r="N840">
        <v>54.5</v>
      </c>
      <c r="O840">
        <v>91</v>
      </c>
      <c r="P840">
        <v>2.4500000000000002</v>
      </c>
      <c r="Q840">
        <v>7.9</v>
      </c>
      <c r="R840">
        <v>3</v>
      </c>
      <c r="S840">
        <v>2.13</v>
      </c>
      <c r="T840">
        <v>0</v>
      </c>
      <c r="U840" t="s">
        <v>22</v>
      </c>
      <c r="V840">
        <f>IF(tbl_Customers[[#This Row],[churn]] = "yes", 1, 0)</f>
        <v>0</v>
      </c>
      <c r="W840" t="str">
        <f>IF(tbl_Customers[[#This Row],[number_customer_service_calls]] &lt;= 1, "0-1 Calls", IF(tbl_Customers[[#This Row],[number_customer_service_calls]] &lt;= 3, "2-3 Calls", IF(tbl_Customers[[#This Row],[number_customer_service_calls]] &lt;=5, "4-5 Calls", "6+ Calls")))</f>
        <v>0-1 Calls</v>
      </c>
      <c r="X840" t="str">
        <f>IF(tbl_Customers[[#This Row],[account_length]] &lt;= 50, "0-50", IF(tbl_Customers[[#This Row],[account_length]] &lt;=100, "51-100", IF(tbl_Customers[[#This Row],[account_length]] &lt;= 150, "101-150", "151+")))</f>
        <v>151+</v>
      </c>
      <c r="Y840" t="str">
        <f>IF(tbl_Customers[[#This Row],[total_intl_charge]] &lt;= 3, "Low Charges", "High Charges")</f>
        <v>Low Charges</v>
      </c>
      <c r="Z840" t="str">
        <f>IF(tbl_Customers[[#This Row],[total_eve_calls]]&lt;=80,"Low Calls",
IF(tbl_Customers[[#This Row],[total_eve_calls]]&lt;=120,"Medium Calls","High Calls"))</f>
        <v>Medium Calls</v>
      </c>
      <c r="AA840" t="str">
        <f>IF(tbl_Customers[[#This Row],[total_eve_charge]]&lt;=15,"Low Charges",
IF(tbl_Customers[[#This Row],[total_eve_charge]]&lt;=20,"Medium Charges","High Charges"))</f>
        <v>Low Charges</v>
      </c>
      <c r="AB8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40" t="str">
        <f>IF(tbl_Customers[[#This Row],[number_vmail_messages]] = 0, "No Usage", IF(tbl_Customers[[#This Row],[number_vmail_messages]] &lt;= 20, "Low Usage", IF(tbl_Customers[[#This Row],[number_vmail_messages]] &lt;= 40, "Medium Usgae", "High Usage")))</f>
        <v>No Usage</v>
      </c>
      <c r="AD840" t="str">
        <f>IF(tbl_Customers[[#This Row],[total_day_minutes]]&lt;=150,"Low Usage", IF(tbl_Customers[[#This Row],[total_day_minutes]]&lt;=200,"Medium Usage", IF(tbl_Customers[[#This Row],[total_day_minutes]]&lt;=250,"High Usage","Very High Usage")))</f>
        <v>High Usage</v>
      </c>
      <c r="AE840" t="str">
        <f>IF(tbl_Customers[[#This Row],[total_intl_calls]]&lt;=5,"Low Calls", IF(tbl_Customers[[#This Row],[total_intl_calls]]&lt;=10, "Medium Calls", "High Calls"))</f>
        <v>Low Calls</v>
      </c>
      <c r="AF8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40" s="36" t="str">
        <f>IF(tbl_Customers[[#This Row],[Churn_Risk_Score]]&gt;=10,"High Risk", IF(tbl_Customers[[#This Row],[Churn_Risk_Score]]&gt;=5,"Medium Risk","Low Risk"))</f>
        <v>Low Risk</v>
      </c>
    </row>
    <row r="841" spans="1:33" x14ac:dyDescent="0.35">
      <c r="A841">
        <v>840</v>
      </c>
      <c r="B841" t="s">
        <v>71</v>
      </c>
      <c r="C841">
        <v>140</v>
      </c>
      <c r="D841" t="s">
        <v>21</v>
      </c>
      <c r="E841" t="s">
        <v>22</v>
      </c>
      <c r="F841" t="s">
        <v>22</v>
      </c>
      <c r="G841">
        <v>0</v>
      </c>
      <c r="H841">
        <v>125.3</v>
      </c>
      <c r="I841">
        <v>84</v>
      </c>
      <c r="J841">
        <v>21.3</v>
      </c>
      <c r="K841">
        <v>167.6</v>
      </c>
      <c r="L841">
        <v>121</v>
      </c>
      <c r="M841">
        <v>14.25</v>
      </c>
      <c r="N841">
        <v>260.60000000000002</v>
      </c>
      <c r="O841">
        <v>94</v>
      </c>
      <c r="P841">
        <v>11.73</v>
      </c>
      <c r="Q841">
        <v>8.4</v>
      </c>
      <c r="R841">
        <v>4</v>
      </c>
      <c r="S841">
        <v>2.27</v>
      </c>
      <c r="T841">
        <v>1</v>
      </c>
      <c r="U841" t="s">
        <v>22</v>
      </c>
      <c r="V841">
        <f>IF(tbl_Customers[[#This Row],[churn]] = "yes", 1, 0)</f>
        <v>0</v>
      </c>
      <c r="W841" t="str">
        <f>IF(tbl_Customers[[#This Row],[number_customer_service_calls]] &lt;= 1, "0-1 Calls", IF(tbl_Customers[[#This Row],[number_customer_service_calls]] &lt;= 3, "2-3 Calls", IF(tbl_Customers[[#This Row],[number_customer_service_calls]] &lt;=5, "4-5 Calls", "6+ Calls")))</f>
        <v>0-1 Calls</v>
      </c>
      <c r="X841" t="str">
        <f>IF(tbl_Customers[[#This Row],[account_length]] &lt;= 50, "0-50", IF(tbl_Customers[[#This Row],[account_length]] &lt;=100, "51-100", IF(tbl_Customers[[#This Row],[account_length]] &lt;= 150, "101-150", "151+")))</f>
        <v>101-150</v>
      </c>
      <c r="Y841" t="str">
        <f>IF(tbl_Customers[[#This Row],[total_intl_charge]] &lt;= 3, "Low Charges", "High Charges")</f>
        <v>Low Charges</v>
      </c>
      <c r="Z841" t="str">
        <f>IF(tbl_Customers[[#This Row],[total_eve_calls]]&lt;=80,"Low Calls",
IF(tbl_Customers[[#This Row],[total_eve_calls]]&lt;=120,"Medium Calls","High Calls"))</f>
        <v>High Calls</v>
      </c>
      <c r="AA841" t="str">
        <f>IF(tbl_Customers[[#This Row],[total_eve_charge]]&lt;=15,"Low Charges",
IF(tbl_Customers[[#This Row],[total_eve_charge]]&lt;=20,"Medium Charges","High Charges"))</f>
        <v>Low Charges</v>
      </c>
      <c r="AB8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41" t="str">
        <f>IF(tbl_Customers[[#This Row],[number_vmail_messages]] = 0, "No Usage", IF(tbl_Customers[[#This Row],[number_vmail_messages]] &lt;= 20, "Low Usage", IF(tbl_Customers[[#This Row],[number_vmail_messages]] &lt;= 40, "Medium Usgae", "High Usage")))</f>
        <v>No Usage</v>
      </c>
      <c r="AD841" t="str">
        <f>IF(tbl_Customers[[#This Row],[total_day_minutes]]&lt;=150,"Low Usage", IF(tbl_Customers[[#This Row],[total_day_minutes]]&lt;=200,"Medium Usage", IF(tbl_Customers[[#This Row],[total_day_minutes]]&lt;=250,"High Usage","Very High Usage")))</f>
        <v>Low Usage</v>
      </c>
      <c r="AE841" t="str">
        <f>IF(tbl_Customers[[#This Row],[total_intl_calls]]&lt;=5,"Low Calls", IF(tbl_Customers[[#This Row],[total_intl_calls]]&lt;=10, "Medium Calls", "High Calls"))</f>
        <v>Low Calls</v>
      </c>
      <c r="AF8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41" s="36" t="str">
        <f>IF(tbl_Customers[[#This Row],[Churn_Risk_Score]]&gt;=10,"High Risk", IF(tbl_Customers[[#This Row],[Churn_Risk_Score]]&gt;=5,"Medium Risk","Low Risk"))</f>
        <v>Low Risk</v>
      </c>
    </row>
    <row r="842" spans="1:33" x14ac:dyDescent="0.35">
      <c r="A842">
        <v>841</v>
      </c>
      <c r="B842" t="s">
        <v>64</v>
      </c>
      <c r="C842">
        <v>93</v>
      </c>
      <c r="D842" t="s">
        <v>25</v>
      </c>
      <c r="E842" t="s">
        <v>22</v>
      </c>
      <c r="F842" t="s">
        <v>23</v>
      </c>
      <c r="G842">
        <v>32</v>
      </c>
      <c r="H842">
        <v>138.1</v>
      </c>
      <c r="I842">
        <v>91</v>
      </c>
      <c r="J842">
        <v>23.48</v>
      </c>
      <c r="K842">
        <v>167.3</v>
      </c>
      <c r="L842">
        <v>72</v>
      </c>
      <c r="M842">
        <v>14.22</v>
      </c>
      <c r="N842">
        <v>238.9</v>
      </c>
      <c r="O842">
        <v>115</v>
      </c>
      <c r="P842">
        <v>10.75</v>
      </c>
      <c r="Q842">
        <v>6.8</v>
      </c>
      <c r="R842">
        <v>3</v>
      </c>
      <c r="S842">
        <v>1.84</v>
      </c>
      <c r="T842">
        <v>2</v>
      </c>
      <c r="U842" t="s">
        <v>22</v>
      </c>
      <c r="V842">
        <f>IF(tbl_Customers[[#This Row],[churn]] = "yes", 1, 0)</f>
        <v>0</v>
      </c>
      <c r="W842" t="str">
        <f>IF(tbl_Customers[[#This Row],[number_customer_service_calls]] &lt;= 1, "0-1 Calls", IF(tbl_Customers[[#This Row],[number_customer_service_calls]] &lt;= 3, "2-3 Calls", IF(tbl_Customers[[#This Row],[number_customer_service_calls]] &lt;=5, "4-5 Calls", "6+ Calls")))</f>
        <v>2-3 Calls</v>
      </c>
      <c r="X842" t="str">
        <f>IF(tbl_Customers[[#This Row],[account_length]] &lt;= 50, "0-50", IF(tbl_Customers[[#This Row],[account_length]] &lt;=100, "51-100", IF(tbl_Customers[[#This Row],[account_length]] &lt;= 150, "101-150", "151+")))</f>
        <v>51-100</v>
      </c>
      <c r="Y842" t="str">
        <f>IF(tbl_Customers[[#This Row],[total_intl_charge]] &lt;= 3, "Low Charges", "High Charges")</f>
        <v>Low Charges</v>
      </c>
      <c r="Z842" t="str">
        <f>IF(tbl_Customers[[#This Row],[total_eve_calls]]&lt;=80,"Low Calls",
IF(tbl_Customers[[#This Row],[total_eve_calls]]&lt;=120,"Medium Calls","High Calls"))</f>
        <v>Low Calls</v>
      </c>
      <c r="AA842" t="str">
        <f>IF(tbl_Customers[[#This Row],[total_eve_charge]]&lt;=15,"Low Charges",
IF(tbl_Customers[[#This Row],[total_eve_charge]]&lt;=20,"Medium Charges","High Charges"))</f>
        <v>Low Charges</v>
      </c>
      <c r="AB8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42" t="str">
        <f>IF(tbl_Customers[[#This Row],[number_vmail_messages]] = 0, "No Usage", IF(tbl_Customers[[#This Row],[number_vmail_messages]] &lt;= 20, "Low Usage", IF(tbl_Customers[[#This Row],[number_vmail_messages]] &lt;= 40, "Medium Usgae", "High Usage")))</f>
        <v>Medium Usgae</v>
      </c>
      <c r="AD842" t="str">
        <f>IF(tbl_Customers[[#This Row],[total_day_minutes]]&lt;=150,"Low Usage", IF(tbl_Customers[[#This Row],[total_day_minutes]]&lt;=200,"Medium Usage", IF(tbl_Customers[[#This Row],[total_day_minutes]]&lt;=250,"High Usage","Very High Usage")))</f>
        <v>Low Usage</v>
      </c>
      <c r="AE842" t="str">
        <f>IF(tbl_Customers[[#This Row],[total_intl_calls]]&lt;=5,"Low Calls", IF(tbl_Customers[[#This Row],[total_intl_calls]]&lt;=10, "Medium Calls", "High Calls"))</f>
        <v>Low Calls</v>
      </c>
      <c r="AF8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42" s="36" t="str">
        <f>IF(tbl_Customers[[#This Row],[Churn_Risk_Score]]&gt;=10,"High Risk", IF(tbl_Customers[[#This Row],[Churn_Risk_Score]]&gt;=5,"Medium Risk","Low Risk"))</f>
        <v>Low Risk</v>
      </c>
    </row>
    <row r="843" spans="1:33" x14ac:dyDescent="0.35">
      <c r="A843">
        <v>842</v>
      </c>
      <c r="B843" t="s">
        <v>26</v>
      </c>
      <c r="C843">
        <v>52</v>
      </c>
      <c r="D843" t="s">
        <v>28</v>
      </c>
      <c r="E843" t="s">
        <v>22</v>
      </c>
      <c r="F843" t="s">
        <v>23</v>
      </c>
      <c r="G843">
        <v>38</v>
      </c>
      <c r="H843">
        <v>169.3</v>
      </c>
      <c r="I843">
        <v>88</v>
      </c>
      <c r="J843">
        <v>28.78</v>
      </c>
      <c r="K843">
        <v>225.9</v>
      </c>
      <c r="L843">
        <v>97</v>
      </c>
      <c r="M843">
        <v>19.2</v>
      </c>
      <c r="N843">
        <v>172</v>
      </c>
      <c r="O843">
        <v>86</v>
      </c>
      <c r="P843">
        <v>7.74</v>
      </c>
      <c r="Q843">
        <v>8.1999999999999993</v>
      </c>
      <c r="R843">
        <v>3</v>
      </c>
      <c r="S843">
        <v>2.21</v>
      </c>
      <c r="T843">
        <v>0</v>
      </c>
      <c r="U843" t="s">
        <v>22</v>
      </c>
      <c r="V843">
        <f>IF(tbl_Customers[[#This Row],[churn]] = "yes", 1, 0)</f>
        <v>0</v>
      </c>
      <c r="W843" t="str">
        <f>IF(tbl_Customers[[#This Row],[number_customer_service_calls]] &lt;= 1, "0-1 Calls", IF(tbl_Customers[[#This Row],[number_customer_service_calls]] &lt;= 3, "2-3 Calls", IF(tbl_Customers[[#This Row],[number_customer_service_calls]] &lt;=5, "4-5 Calls", "6+ Calls")))</f>
        <v>0-1 Calls</v>
      </c>
      <c r="X843" t="str">
        <f>IF(tbl_Customers[[#This Row],[account_length]] &lt;= 50, "0-50", IF(tbl_Customers[[#This Row],[account_length]] &lt;=100, "51-100", IF(tbl_Customers[[#This Row],[account_length]] &lt;= 150, "101-150", "151+")))</f>
        <v>51-100</v>
      </c>
      <c r="Y843" t="str">
        <f>IF(tbl_Customers[[#This Row],[total_intl_charge]] &lt;= 3, "Low Charges", "High Charges")</f>
        <v>Low Charges</v>
      </c>
      <c r="Z843" t="str">
        <f>IF(tbl_Customers[[#This Row],[total_eve_calls]]&lt;=80,"Low Calls",
IF(tbl_Customers[[#This Row],[total_eve_calls]]&lt;=120,"Medium Calls","High Calls"))</f>
        <v>Medium Calls</v>
      </c>
      <c r="AA843" t="str">
        <f>IF(tbl_Customers[[#This Row],[total_eve_charge]]&lt;=15,"Low Charges",
IF(tbl_Customers[[#This Row],[total_eve_charge]]&lt;=20,"Medium Charges","High Charges"))</f>
        <v>Medium Charges</v>
      </c>
      <c r="AB8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43" t="str">
        <f>IF(tbl_Customers[[#This Row],[number_vmail_messages]] = 0, "No Usage", IF(tbl_Customers[[#This Row],[number_vmail_messages]] &lt;= 20, "Low Usage", IF(tbl_Customers[[#This Row],[number_vmail_messages]] &lt;= 40, "Medium Usgae", "High Usage")))</f>
        <v>Medium Usgae</v>
      </c>
      <c r="AD843" t="str">
        <f>IF(tbl_Customers[[#This Row],[total_day_minutes]]&lt;=150,"Low Usage", IF(tbl_Customers[[#This Row],[total_day_minutes]]&lt;=200,"Medium Usage", IF(tbl_Customers[[#This Row],[total_day_minutes]]&lt;=250,"High Usage","Very High Usage")))</f>
        <v>Medium Usage</v>
      </c>
      <c r="AE843" t="str">
        <f>IF(tbl_Customers[[#This Row],[total_intl_calls]]&lt;=5,"Low Calls", IF(tbl_Customers[[#This Row],[total_intl_calls]]&lt;=10, "Medium Calls", "High Calls"))</f>
        <v>Low Calls</v>
      </c>
      <c r="AF8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43" s="36" t="str">
        <f>IF(tbl_Customers[[#This Row],[Churn_Risk_Score]]&gt;=10,"High Risk", IF(tbl_Customers[[#This Row],[Churn_Risk_Score]]&gt;=5,"Medium Risk","Low Risk"))</f>
        <v>Low Risk</v>
      </c>
    </row>
    <row r="844" spans="1:33" x14ac:dyDescent="0.35">
      <c r="A844">
        <v>843</v>
      </c>
      <c r="B844" t="s">
        <v>54</v>
      </c>
      <c r="C844">
        <v>64</v>
      </c>
      <c r="D844" t="s">
        <v>21</v>
      </c>
      <c r="E844" t="s">
        <v>22</v>
      </c>
      <c r="F844" t="s">
        <v>23</v>
      </c>
      <c r="G844">
        <v>27</v>
      </c>
      <c r="H844">
        <v>201.3</v>
      </c>
      <c r="I844">
        <v>101</v>
      </c>
      <c r="J844">
        <v>34.22</v>
      </c>
      <c r="K844">
        <v>143.80000000000001</v>
      </c>
      <c r="L844">
        <v>89</v>
      </c>
      <c r="M844">
        <v>12.22</v>
      </c>
      <c r="N844">
        <v>150.19999999999999</v>
      </c>
      <c r="O844">
        <v>127</v>
      </c>
      <c r="P844">
        <v>6.76</v>
      </c>
      <c r="Q844">
        <v>12.3</v>
      </c>
      <c r="R844">
        <v>3</v>
      </c>
      <c r="S844">
        <v>3.32</v>
      </c>
      <c r="T844">
        <v>1</v>
      </c>
      <c r="U844" t="s">
        <v>22</v>
      </c>
      <c r="V844">
        <f>IF(tbl_Customers[[#This Row],[churn]] = "yes", 1, 0)</f>
        <v>0</v>
      </c>
      <c r="W844" t="str">
        <f>IF(tbl_Customers[[#This Row],[number_customer_service_calls]] &lt;= 1, "0-1 Calls", IF(tbl_Customers[[#This Row],[number_customer_service_calls]] &lt;= 3, "2-3 Calls", IF(tbl_Customers[[#This Row],[number_customer_service_calls]] &lt;=5, "4-5 Calls", "6+ Calls")))</f>
        <v>0-1 Calls</v>
      </c>
      <c r="X844" t="str">
        <f>IF(tbl_Customers[[#This Row],[account_length]] &lt;= 50, "0-50", IF(tbl_Customers[[#This Row],[account_length]] &lt;=100, "51-100", IF(tbl_Customers[[#This Row],[account_length]] &lt;= 150, "101-150", "151+")))</f>
        <v>51-100</v>
      </c>
      <c r="Y844" t="str">
        <f>IF(tbl_Customers[[#This Row],[total_intl_charge]] &lt;= 3, "Low Charges", "High Charges")</f>
        <v>High Charges</v>
      </c>
      <c r="Z844" t="str">
        <f>IF(tbl_Customers[[#This Row],[total_eve_calls]]&lt;=80,"Low Calls",
IF(tbl_Customers[[#This Row],[total_eve_calls]]&lt;=120,"Medium Calls","High Calls"))</f>
        <v>Medium Calls</v>
      </c>
      <c r="AA844" t="str">
        <f>IF(tbl_Customers[[#This Row],[total_eve_charge]]&lt;=15,"Low Charges",
IF(tbl_Customers[[#This Row],[total_eve_charge]]&lt;=20,"Medium Charges","High Charges"))</f>
        <v>Low Charges</v>
      </c>
      <c r="AB8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44" t="str">
        <f>IF(tbl_Customers[[#This Row],[number_vmail_messages]] = 0, "No Usage", IF(tbl_Customers[[#This Row],[number_vmail_messages]] &lt;= 20, "Low Usage", IF(tbl_Customers[[#This Row],[number_vmail_messages]] &lt;= 40, "Medium Usgae", "High Usage")))</f>
        <v>Medium Usgae</v>
      </c>
      <c r="AD844" t="str">
        <f>IF(tbl_Customers[[#This Row],[total_day_minutes]]&lt;=150,"Low Usage", IF(tbl_Customers[[#This Row],[total_day_minutes]]&lt;=200,"Medium Usage", IF(tbl_Customers[[#This Row],[total_day_minutes]]&lt;=250,"High Usage","Very High Usage")))</f>
        <v>High Usage</v>
      </c>
      <c r="AE844" t="str">
        <f>IF(tbl_Customers[[#This Row],[total_intl_calls]]&lt;=5,"Low Calls", IF(tbl_Customers[[#This Row],[total_intl_calls]]&lt;=10, "Medium Calls", "High Calls"))</f>
        <v>Low Calls</v>
      </c>
      <c r="AF8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44" s="36" t="str">
        <f>IF(tbl_Customers[[#This Row],[Churn_Risk_Score]]&gt;=10,"High Risk", IF(tbl_Customers[[#This Row],[Churn_Risk_Score]]&gt;=5,"Medium Risk","Low Risk"))</f>
        <v>Low Risk</v>
      </c>
    </row>
    <row r="845" spans="1:33" x14ac:dyDescent="0.35">
      <c r="A845">
        <v>844</v>
      </c>
      <c r="B845" t="s">
        <v>52</v>
      </c>
      <c r="C845">
        <v>48</v>
      </c>
      <c r="D845" t="s">
        <v>21</v>
      </c>
      <c r="E845" t="s">
        <v>22</v>
      </c>
      <c r="F845" t="s">
        <v>22</v>
      </c>
      <c r="G845">
        <v>0</v>
      </c>
      <c r="H845">
        <v>190.4</v>
      </c>
      <c r="I845">
        <v>92</v>
      </c>
      <c r="J845">
        <v>32.369999999999997</v>
      </c>
      <c r="K845">
        <v>317.5</v>
      </c>
      <c r="L845">
        <v>85</v>
      </c>
      <c r="M845">
        <v>26.99</v>
      </c>
      <c r="N845">
        <v>133.4</v>
      </c>
      <c r="O845">
        <v>113</v>
      </c>
      <c r="P845">
        <v>6</v>
      </c>
      <c r="Q845">
        <v>8.3000000000000007</v>
      </c>
      <c r="R845">
        <v>4</v>
      </c>
      <c r="S845">
        <v>2.2400000000000002</v>
      </c>
      <c r="T845">
        <v>2</v>
      </c>
      <c r="U845" t="s">
        <v>22</v>
      </c>
      <c r="V845">
        <f>IF(tbl_Customers[[#This Row],[churn]] = "yes", 1, 0)</f>
        <v>0</v>
      </c>
      <c r="W845" t="str">
        <f>IF(tbl_Customers[[#This Row],[number_customer_service_calls]] &lt;= 1, "0-1 Calls", IF(tbl_Customers[[#This Row],[number_customer_service_calls]] &lt;= 3, "2-3 Calls", IF(tbl_Customers[[#This Row],[number_customer_service_calls]] &lt;=5, "4-5 Calls", "6+ Calls")))</f>
        <v>2-3 Calls</v>
      </c>
      <c r="X845" t="str">
        <f>IF(tbl_Customers[[#This Row],[account_length]] &lt;= 50, "0-50", IF(tbl_Customers[[#This Row],[account_length]] &lt;=100, "51-100", IF(tbl_Customers[[#This Row],[account_length]] &lt;= 150, "101-150", "151+")))</f>
        <v>0-50</v>
      </c>
      <c r="Y845" t="str">
        <f>IF(tbl_Customers[[#This Row],[total_intl_charge]] &lt;= 3, "Low Charges", "High Charges")</f>
        <v>Low Charges</v>
      </c>
      <c r="Z845" t="str">
        <f>IF(tbl_Customers[[#This Row],[total_eve_calls]]&lt;=80,"Low Calls",
IF(tbl_Customers[[#This Row],[total_eve_calls]]&lt;=120,"Medium Calls","High Calls"))</f>
        <v>Medium Calls</v>
      </c>
      <c r="AA845" t="str">
        <f>IF(tbl_Customers[[#This Row],[total_eve_charge]]&lt;=15,"Low Charges",
IF(tbl_Customers[[#This Row],[total_eve_charge]]&lt;=20,"Medium Charges","High Charges"))</f>
        <v>High Charges</v>
      </c>
      <c r="AB8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45" t="str">
        <f>IF(tbl_Customers[[#This Row],[number_vmail_messages]] = 0, "No Usage", IF(tbl_Customers[[#This Row],[number_vmail_messages]] &lt;= 20, "Low Usage", IF(tbl_Customers[[#This Row],[number_vmail_messages]] &lt;= 40, "Medium Usgae", "High Usage")))</f>
        <v>No Usage</v>
      </c>
      <c r="AD845" t="str">
        <f>IF(tbl_Customers[[#This Row],[total_day_minutes]]&lt;=150,"Low Usage", IF(tbl_Customers[[#This Row],[total_day_minutes]]&lt;=200,"Medium Usage", IF(tbl_Customers[[#This Row],[total_day_minutes]]&lt;=250,"High Usage","Very High Usage")))</f>
        <v>Medium Usage</v>
      </c>
      <c r="AE845" t="str">
        <f>IF(tbl_Customers[[#This Row],[total_intl_calls]]&lt;=5,"Low Calls", IF(tbl_Customers[[#This Row],[total_intl_calls]]&lt;=10, "Medium Calls", "High Calls"))</f>
        <v>Low Calls</v>
      </c>
      <c r="AF8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45" s="36" t="str">
        <f>IF(tbl_Customers[[#This Row],[Churn_Risk_Score]]&gt;=10,"High Risk", IF(tbl_Customers[[#This Row],[Churn_Risk_Score]]&gt;=5,"Medium Risk","Low Risk"))</f>
        <v>Low Risk</v>
      </c>
    </row>
    <row r="846" spans="1:33" x14ac:dyDescent="0.35">
      <c r="A846">
        <v>845</v>
      </c>
      <c r="B846" t="s">
        <v>36</v>
      </c>
      <c r="C846">
        <v>181</v>
      </c>
      <c r="D846" t="s">
        <v>25</v>
      </c>
      <c r="E846" t="s">
        <v>22</v>
      </c>
      <c r="F846" t="s">
        <v>22</v>
      </c>
      <c r="G846">
        <v>0</v>
      </c>
      <c r="H846">
        <v>143.30000000000001</v>
      </c>
      <c r="I846">
        <v>91</v>
      </c>
      <c r="J846">
        <v>24.36</v>
      </c>
      <c r="K846">
        <v>195.5</v>
      </c>
      <c r="L846">
        <v>58</v>
      </c>
      <c r="M846">
        <v>16.62</v>
      </c>
      <c r="N846">
        <v>223.3</v>
      </c>
      <c r="O846">
        <v>95</v>
      </c>
      <c r="P846">
        <v>10.050000000000001</v>
      </c>
      <c r="Q846">
        <v>6</v>
      </c>
      <c r="R846">
        <v>7</v>
      </c>
      <c r="S846">
        <v>1.62</v>
      </c>
      <c r="T846">
        <v>1</v>
      </c>
      <c r="U846" t="s">
        <v>22</v>
      </c>
      <c r="V846">
        <f>IF(tbl_Customers[[#This Row],[churn]] = "yes", 1, 0)</f>
        <v>0</v>
      </c>
      <c r="W846" t="str">
        <f>IF(tbl_Customers[[#This Row],[number_customer_service_calls]] &lt;= 1, "0-1 Calls", IF(tbl_Customers[[#This Row],[number_customer_service_calls]] &lt;= 3, "2-3 Calls", IF(tbl_Customers[[#This Row],[number_customer_service_calls]] &lt;=5, "4-5 Calls", "6+ Calls")))</f>
        <v>0-1 Calls</v>
      </c>
      <c r="X846" t="str">
        <f>IF(tbl_Customers[[#This Row],[account_length]] &lt;= 50, "0-50", IF(tbl_Customers[[#This Row],[account_length]] &lt;=100, "51-100", IF(tbl_Customers[[#This Row],[account_length]] &lt;= 150, "101-150", "151+")))</f>
        <v>151+</v>
      </c>
      <c r="Y846" t="str">
        <f>IF(tbl_Customers[[#This Row],[total_intl_charge]] &lt;= 3, "Low Charges", "High Charges")</f>
        <v>Low Charges</v>
      </c>
      <c r="Z846" t="str">
        <f>IF(tbl_Customers[[#This Row],[total_eve_calls]]&lt;=80,"Low Calls",
IF(tbl_Customers[[#This Row],[total_eve_calls]]&lt;=120,"Medium Calls","High Calls"))</f>
        <v>Low Calls</v>
      </c>
      <c r="AA846" t="str">
        <f>IF(tbl_Customers[[#This Row],[total_eve_charge]]&lt;=15,"Low Charges",
IF(tbl_Customers[[#This Row],[total_eve_charge]]&lt;=20,"Medium Charges","High Charges"))</f>
        <v>Medium Charges</v>
      </c>
      <c r="AB8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46" t="str">
        <f>IF(tbl_Customers[[#This Row],[number_vmail_messages]] = 0, "No Usage", IF(tbl_Customers[[#This Row],[number_vmail_messages]] &lt;= 20, "Low Usage", IF(tbl_Customers[[#This Row],[number_vmail_messages]] &lt;= 40, "Medium Usgae", "High Usage")))</f>
        <v>No Usage</v>
      </c>
      <c r="AD846" t="str">
        <f>IF(tbl_Customers[[#This Row],[total_day_minutes]]&lt;=150,"Low Usage", IF(tbl_Customers[[#This Row],[total_day_minutes]]&lt;=200,"Medium Usage", IF(tbl_Customers[[#This Row],[total_day_minutes]]&lt;=250,"High Usage","Very High Usage")))</f>
        <v>Low Usage</v>
      </c>
      <c r="AE846" t="str">
        <f>IF(tbl_Customers[[#This Row],[total_intl_calls]]&lt;=5,"Low Calls", IF(tbl_Customers[[#This Row],[total_intl_calls]]&lt;=10, "Medium Calls", "High Calls"))</f>
        <v>Medium Calls</v>
      </c>
      <c r="AF8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46" s="36" t="str">
        <f>IF(tbl_Customers[[#This Row],[Churn_Risk_Score]]&gt;=10,"High Risk", IF(tbl_Customers[[#This Row],[Churn_Risk_Score]]&gt;=5,"Medium Risk","Low Risk"))</f>
        <v>Low Risk</v>
      </c>
    </row>
    <row r="847" spans="1:33" x14ac:dyDescent="0.35">
      <c r="A847">
        <v>846</v>
      </c>
      <c r="B847" t="s">
        <v>29</v>
      </c>
      <c r="C847">
        <v>168</v>
      </c>
      <c r="D847" t="s">
        <v>21</v>
      </c>
      <c r="E847" t="s">
        <v>22</v>
      </c>
      <c r="F847" t="s">
        <v>23</v>
      </c>
      <c r="G847">
        <v>42</v>
      </c>
      <c r="H847">
        <v>97.4</v>
      </c>
      <c r="I847">
        <v>57</v>
      </c>
      <c r="J847">
        <v>16.559999999999999</v>
      </c>
      <c r="K847">
        <v>203.6</v>
      </c>
      <c r="L847">
        <v>98</v>
      </c>
      <c r="M847">
        <v>17.309999999999999</v>
      </c>
      <c r="N847">
        <v>173.9</v>
      </c>
      <c r="O847">
        <v>124</v>
      </c>
      <c r="P847">
        <v>7.83</v>
      </c>
      <c r="Q847">
        <v>11.4</v>
      </c>
      <c r="R847">
        <v>2</v>
      </c>
      <c r="S847">
        <v>3.08</v>
      </c>
      <c r="T847">
        <v>2</v>
      </c>
      <c r="U847" t="s">
        <v>22</v>
      </c>
      <c r="V847">
        <f>IF(tbl_Customers[[#This Row],[churn]] = "yes", 1, 0)</f>
        <v>0</v>
      </c>
      <c r="W847" t="str">
        <f>IF(tbl_Customers[[#This Row],[number_customer_service_calls]] &lt;= 1, "0-1 Calls", IF(tbl_Customers[[#This Row],[number_customer_service_calls]] &lt;= 3, "2-3 Calls", IF(tbl_Customers[[#This Row],[number_customer_service_calls]] &lt;=5, "4-5 Calls", "6+ Calls")))</f>
        <v>2-3 Calls</v>
      </c>
      <c r="X847" t="str">
        <f>IF(tbl_Customers[[#This Row],[account_length]] &lt;= 50, "0-50", IF(tbl_Customers[[#This Row],[account_length]] &lt;=100, "51-100", IF(tbl_Customers[[#This Row],[account_length]] &lt;= 150, "101-150", "151+")))</f>
        <v>151+</v>
      </c>
      <c r="Y847" t="str">
        <f>IF(tbl_Customers[[#This Row],[total_intl_charge]] &lt;= 3, "Low Charges", "High Charges")</f>
        <v>High Charges</v>
      </c>
      <c r="Z847" t="str">
        <f>IF(tbl_Customers[[#This Row],[total_eve_calls]]&lt;=80,"Low Calls",
IF(tbl_Customers[[#This Row],[total_eve_calls]]&lt;=120,"Medium Calls","High Calls"))</f>
        <v>Medium Calls</v>
      </c>
      <c r="AA847" t="str">
        <f>IF(tbl_Customers[[#This Row],[total_eve_charge]]&lt;=15,"Low Charges",
IF(tbl_Customers[[#This Row],[total_eve_charge]]&lt;=20,"Medium Charges","High Charges"))</f>
        <v>Medium Charges</v>
      </c>
      <c r="AB8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47" t="str">
        <f>IF(tbl_Customers[[#This Row],[number_vmail_messages]] = 0, "No Usage", IF(tbl_Customers[[#This Row],[number_vmail_messages]] &lt;= 20, "Low Usage", IF(tbl_Customers[[#This Row],[number_vmail_messages]] &lt;= 40, "Medium Usgae", "High Usage")))</f>
        <v>High Usage</v>
      </c>
      <c r="AD847" t="str">
        <f>IF(tbl_Customers[[#This Row],[total_day_minutes]]&lt;=150,"Low Usage", IF(tbl_Customers[[#This Row],[total_day_minutes]]&lt;=200,"Medium Usage", IF(tbl_Customers[[#This Row],[total_day_minutes]]&lt;=250,"High Usage","Very High Usage")))</f>
        <v>Low Usage</v>
      </c>
      <c r="AE847" t="str">
        <f>IF(tbl_Customers[[#This Row],[total_intl_calls]]&lt;=5,"Low Calls", IF(tbl_Customers[[#This Row],[total_intl_calls]]&lt;=10, "Medium Calls", "High Calls"))</f>
        <v>Low Calls</v>
      </c>
      <c r="AF8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47" s="36" t="str">
        <f>IF(tbl_Customers[[#This Row],[Churn_Risk_Score]]&gt;=10,"High Risk", IF(tbl_Customers[[#This Row],[Churn_Risk_Score]]&gt;=5,"Medium Risk","Low Risk"))</f>
        <v>Low Risk</v>
      </c>
    </row>
    <row r="848" spans="1:33" x14ac:dyDescent="0.35">
      <c r="A848">
        <v>847</v>
      </c>
      <c r="B848" t="s">
        <v>40</v>
      </c>
      <c r="C848">
        <v>155</v>
      </c>
      <c r="D848" t="s">
        <v>21</v>
      </c>
      <c r="E848" t="s">
        <v>22</v>
      </c>
      <c r="F848" t="s">
        <v>22</v>
      </c>
      <c r="G848">
        <v>0</v>
      </c>
      <c r="H848">
        <v>181.4</v>
      </c>
      <c r="I848">
        <v>111</v>
      </c>
      <c r="J848">
        <v>30.84</v>
      </c>
      <c r="K848">
        <v>167.7</v>
      </c>
      <c r="L848">
        <v>92</v>
      </c>
      <c r="M848">
        <v>14.25</v>
      </c>
      <c r="N848">
        <v>168.5</v>
      </c>
      <c r="O848">
        <v>122</v>
      </c>
      <c r="P848">
        <v>7.58</v>
      </c>
      <c r="Q848">
        <v>11.3</v>
      </c>
      <c r="R848">
        <v>3</v>
      </c>
      <c r="S848">
        <v>3.05</v>
      </c>
      <c r="T848">
        <v>3</v>
      </c>
      <c r="U848" t="s">
        <v>22</v>
      </c>
      <c r="V848">
        <f>IF(tbl_Customers[[#This Row],[churn]] = "yes", 1, 0)</f>
        <v>0</v>
      </c>
      <c r="W848" t="str">
        <f>IF(tbl_Customers[[#This Row],[number_customer_service_calls]] &lt;= 1, "0-1 Calls", IF(tbl_Customers[[#This Row],[number_customer_service_calls]] &lt;= 3, "2-3 Calls", IF(tbl_Customers[[#This Row],[number_customer_service_calls]] &lt;=5, "4-5 Calls", "6+ Calls")))</f>
        <v>2-3 Calls</v>
      </c>
      <c r="X848" t="str">
        <f>IF(tbl_Customers[[#This Row],[account_length]] &lt;= 50, "0-50", IF(tbl_Customers[[#This Row],[account_length]] &lt;=100, "51-100", IF(tbl_Customers[[#This Row],[account_length]] &lt;= 150, "101-150", "151+")))</f>
        <v>151+</v>
      </c>
      <c r="Y848" t="str">
        <f>IF(tbl_Customers[[#This Row],[total_intl_charge]] &lt;= 3, "Low Charges", "High Charges")</f>
        <v>High Charges</v>
      </c>
      <c r="Z848" t="str">
        <f>IF(tbl_Customers[[#This Row],[total_eve_calls]]&lt;=80,"Low Calls",
IF(tbl_Customers[[#This Row],[total_eve_calls]]&lt;=120,"Medium Calls","High Calls"))</f>
        <v>Medium Calls</v>
      </c>
      <c r="AA848" t="str">
        <f>IF(tbl_Customers[[#This Row],[total_eve_charge]]&lt;=15,"Low Charges",
IF(tbl_Customers[[#This Row],[total_eve_charge]]&lt;=20,"Medium Charges","High Charges"))</f>
        <v>Low Charges</v>
      </c>
      <c r="AB8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48" t="str">
        <f>IF(tbl_Customers[[#This Row],[number_vmail_messages]] = 0, "No Usage", IF(tbl_Customers[[#This Row],[number_vmail_messages]] &lt;= 20, "Low Usage", IF(tbl_Customers[[#This Row],[number_vmail_messages]] &lt;= 40, "Medium Usgae", "High Usage")))</f>
        <v>No Usage</v>
      </c>
      <c r="AD848" t="str">
        <f>IF(tbl_Customers[[#This Row],[total_day_minutes]]&lt;=150,"Low Usage", IF(tbl_Customers[[#This Row],[total_day_minutes]]&lt;=200,"Medium Usage", IF(tbl_Customers[[#This Row],[total_day_minutes]]&lt;=250,"High Usage","Very High Usage")))</f>
        <v>Medium Usage</v>
      </c>
      <c r="AE848" t="str">
        <f>IF(tbl_Customers[[#This Row],[total_intl_calls]]&lt;=5,"Low Calls", IF(tbl_Customers[[#This Row],[total_intl_calls]]&lt;=10, "Medium Calls", "High Calls"))</f>
        <v>Low Calls</v>
      </c>
      <c r="AF8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48" s="36" t="str">
        <f>IF(tbl_Customers[[#This Row],[Churn_Risk_Score]]&gt;=10,"High Risk", IF(tbl_Customers[[#This Row],[Churn_Risk_Score]]&gt;=5,"Medium Risk","Low Risk"))</f>
        <v>Low Risk</v>
      </c>
    </row>
    <row r="849" spans="1:33" x14ac:dyDescent="0.35">
      <c r="A849">
        <v>848</v>
      </c>
      <c r="B849" t="s">
        <v>75</v>
      </c>
      <c r="C849">
        <v>105</v>
      </c>
      <c r="D849" t="s">
        <v>28</v>
      </c>
      <c r="E849" t="s">
        <v>22</v>
      </c>
      <c r="F849" t="s">
        <v>22</v>
      </c>
      <c r="G849">
        <v>0</v>
      </c>
      <c r="H849">
        <v>246.4</v>
      </c>
      <c r="I849">
        <v>83</v>
      </c>
      <c r="J849">
        <v>41.89</v>
      </c>
      <c r="K849">
        <v>256.2</v>
      </c>
      <c r="L849">
        <v>101</v>
      </c>
      <c r="M849">
        <v>21.78</v>
      </c>
      <c r="N849">
        <v>169</v>
      </c>
      <c r="O849">
        <v>151</v>
      </c>
      <c r="P849">
        <v>7.61</v>
      </c>
      <c r="Q849">
        <v>3.8</v>
      </c>
      <c r="R849">
        <v>4</v>
      </c>
      <c r="S849">
        <v>1.03</v>
      </c>
      <c r="T849">
        <v>0</v>
      </c>
      <c r="U849" t="s">
        <v>22</v>
      </c>
      <c r="V849">
        <f>IF(tbl_Customers[[#This Row],[churn]] = "yes", 1, 0)</f>
        <v>0</v>
      </c>
      <c r="W849" t="str">
        <f>IF(tbl_Customers[[#This Row],[number_customer_service_calls]] &lt;= 1, "0-1 Calls", IF(tbl_Customers[[#This Row],[number_customer_service_calls]] &lt;= 3, "2-3 Calls", IF(tbl_Customers[[#This Row],[number_customer_service_calls]] &lt;=5, "4-5 Calls", "6+ Calls")))</f>
        <v>0-1 Calls</v>
      </c>
      <c r="X849" t="str">
        <f>IF(tbl_Customers[[#This Row],[account_length]] &lt;= 50, "0-50", IF(tbl_Customers[[#This Row],[account_length]] &lt;=100, "51-100", IF(tbl_Customers[[#This Row],[account_length]] &lt;= 150, "101-150", "151+")))</f>
        <v>101-150</v>
      </c>
      <c r="Y849" t="str">
        <f>IF(tbl_Customers[[#This Row],[total_intl_charge]] &lt;= 3, "Low Charges", "High Charges")</f>
        <v>Low Charges</v>
      </c>
      <c r="Z849" t="str">
        <f>IF(tbl_Customers[[#This Row],[total_eve_calls]]&lt;=80,"Low Calls",
IF(tbl_Customers[[#This Row],[total_eve_calls]]&lt;=120,"Medium Calls","High Calls"))</f>
        <v>Medium Calls</v>
      </c>
      <c r="AA849" t="str">
        <f>IF(tbl_Customers[[#This Row],[total_eve_charge]]&lt;=15,"Low Charges",
IF(tbl_Customers[[#This Row],[total_eve_charge]]&lt;=20,"Medium Charges","High Charges"))</f>
        <v>High Charges</v>
      </c>
      <c r="AB8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49" t="str">
        <f>IF(tbl_Customers[[#This Row],[number_vmail_messages]] = 0, "No Usage", IF(tbl_Customers[[#This Row],[number_vmail_messages]] &lt;= 20, "Low Usage", IF(tbl_Customers[[#This Row],[number_vmail_messages]] &lt;= 40, "Medium Usgae", "High Usage")))</f>
        <v>No Usage</v>
      </c>
      <c r="AD849" t="str">
        <f>IF(tbl_Customers[[#This Row],[total_day_minutes]]&lt;=150,"Low Usage", IF(tbl_Customers[[#This Row],[total_day_minutes]]&lt;=200,"Medium Usage", IF(tbl_Customers[[#This Row],[total_day_minutes]]&lt;=250,"High Usage","Very High Usage")))</f>
        <v>High Usage</v>
      </c>
      <c r="AE849" t="str">
        <f>IF(tbl_Customers[[#This Row],[total_intl_calls]]&lt;=5,"Low Calls", IF(tbl_Customers[[#This Row],[total_intl_calls]]&lt;=10, "Medium Calls", "High Calls"))</f>
        <v>Low Calls</v>
      </c>
      <c r="AF8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49" s="36" t="str">
        <f>IF(tbl_Customers[[#This Row],[Churn_Risk_Score]]&gt;=10,"High Risk", IF(tbl_Customers[[#This Row],[Churn_Risk_Score]]&gt;=5,"Medium Risk","Low Risk"))</f>
        <v>Low Risk</v>
      </c>
    </row>
    <row r="850" spans="1:33" x14ac:dyDescent="0.35">
      <c r="A850">
        <v>849</v>
      </c>
      <c r="B850" t="s">
        <v>75</v>
      </c>
      <c r="C850">
        <v>182</v>
      </c>
      <c r="D850" t="s">
        <v>21</v>
      </c>
      <c r="E850" t="s">
        <v>22</v>
      </c>
      <c r="F850" t="s">
        <v>22</v>
      </c>
      <c r="G850">
        <v>0</v>
      </c>
      <c r="H850">
        <v>104.9</v>
      </c>
      <c r="I850">
        <v>111</v>
      </c>
      <c r="J850">
        <v>17.829999999999998</v>
      </c>
      <c r="K850">
        <v>198.5</v>
      </c>
      <c r="L850">
        <v>120</v>
      </c>
      <c r="M850">
        <v>16.87</v>
      </c>
      <c r="N850">
        <v>258.2</v>
      </c>
      <c r="O850">
        <v>91</v>
      </c>
      <c r="P850">
        <v>11.62</v>
      </c>
      <c r="Q850">
        <v>8</v>
      </c>
      <c r="R850">
        <v>5</v>
      </c>
      <c r="S850">
        <v>2.16</v>
      </c>
      <c r="T850">
        <v>2</v>
      </c>
      <c r="U850" t="s">
        <v>22</v>
      </c>
      <c r="V850">
        <f>IF(tbl_Customers[[#This Row],[churn]] = "yes", 1, 0)</f>
        <v>0</v>
      </c>
      <c r="W850" t="str">
        <f>IF(tbl_Customers[[#This Row],[number_customer_service_calls]] &lt;= 1, "0-1 Calls", IF(tbl_Customers[[#This Row],[number_customer_service_calls]] &lt;= 3, "2-3 Calls", IF(tbl_Customers[[#This Row],[number_customer_service_calls]] &lt;=5, "4-5 Calls", "6+ Calls")))</f>
        <v>2-3 Calls</v>
      </c>
      <c r="X850" t="str">
        <f>IF(tbl_Customers[[#This Row],[account_length]] &lt;= 50, "0-50", IF(tbl_Customers[[#This Row],[account_length]] &lt;=100, "51-100", IF(tbl_Customers[[#This Row],[account_length]] &lt;= 150, "101-150", "151+")))</f>
        <v>151+</v>
      </c>
      <c r="Y850" t="str">
        <f>IF(tbl_Customers[[#This Row],[total_intl_charge]] &lt;= 3, "Low Charges", "High Charges")</f>
        <v>Low Charges</v>
      </c>
      <c r="Z850" t="str">
        <f>IF(tbl_Customers[[#This Row],[total_eve_calls]]&lt;=80,"Low Calls",
IF(tbl_Customers[[#This Row],[total_eve_calls]]&lt;=120,"Medium Calls","High Calls"))</f>
        <v>Medium Calls</v>
      </c>
      <c r="AA850" t="str">
        <f>IF(tbl_Customers[[#This Row],[total_eve_charge]]&lt;=15,"Low Charges",
IF(tbl_Customers[[#This Row],[total_eve_charge]]&lt;=20,"Medium Charges","High Charges"))</f>
        <v>Medium Charges</v>
      </c>
      <c r="AB8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50" t="str">
        <f>IF(tbl_Customers[[#This Row],[number_vmail_messages]] = 0, "No Usage", IF(tbl_Customers[[#This Row],[number_vmail_messages]] &lt;= 20, "Low Usage", IF(tbl_Customers[[#This Row],[number_vmail_messages]] &lt;= 40, "Medium Usgae", "High Usage")))</f>
        <v>No Usage</v>
      </c>
      <c r="AD850" t="str">
        <f>IF(tbl_Customers[[#This Row],[total_day_minutes]]&lt;=150,"Low Usage", IF(tbl_Customers[[#This Row],[total_day_minutes]]&lt;=200,"Medium Usage", IF(tbl_Customers[[#This Row],[total_day_minutes]]&lt;=250,"High Usage","Very High Usage")))</f>
        <v>Low Usage</v>
      </c>
      <c r="AE850" t="str">
        <f>IF(tbl_Customers[[#This Row],[total_intl_calls]]&lt;=5,"Low Calls", IF(tbl_Customers[[#This Row],[total_intl_calls]]&lt;=10, "Medium Calls", "High Calls"))</f>
        <v>Low Calls</v>
      </c>
      <c r="AF8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50" s="36" t="str">
        <f>IF(tbl_Customers[[#This Row],[Churn_Risk_Score]]&gt;=10,"High Risk", IF(tbl_Customers[[#This Row],[Churn_Risk_Score]]&gt;=5,"Medium Risk","Low Risk"))</f>
        <v>Low Risk</v>
      </c>
    </row>
    <row r="851" spans="1:33" x14ac:dyDescent="0.35">
      <c r="A851">
        <v>850</v>
      </c>
      <c r="B851" t="s">
        <v>36</v>
      </c>
      <c r="C851">
        <v>104</v>
      </c>
      <c r="D851" t="s">
        <v>21</v>
      </c>
      <c r="E851" t="s">
        <v>22</v>
      </c>
      <c r="F851" t="s">
        <v>22</v>
      </c>
      <c r="G851">
        <v>0</v>
      </c>
      <c r="H851">
        <v>156.19999999999999</v>
      </c>
      <c r="I851">
        <v>93</v>
      </c>
      <c r="J851">
        <v>26.55</v>
      </c>
      <c r="K851">
        <v>193</v>
      </c>
      <c r="L851">
        <v>54</v>
      </c>
      <c r="M851">
        <v>16.41</v>
      </c>
      <c r="N851">
        <v>222.7</v>
      </c>
      <c r="O851">
        <v>94</v>
      </c>
      <c r="P851">
        <v>10.02</v>
      </c>
      <c r="Q851">
        <v>13.1</v>
      </c>
      <c r="R851">
        <v>5</v>
      </c>
      <c r="S851">
        <v>3.54</v>
      </c>
      <c r="T851">
        <v>1</v>
      </c>
      <c r="U851" t="s">
        <v>22</v>
      </c>
      <c r="V851">
        <f>IF(tbl_Customers[[#This Row],[churn]] = "yes", 1, 0)</f>
        <v>0</v>
      </c>
      <c r="W851" t="str">
        <f>IF(tbl_Customers[[#This Row],[number_customer_service_calls]] &lt;= 1, "0-1 Calls", IF(tbl_Customers[[#This Row],[number_customer_service_calls]] &lt;= 3, "2-3 Calls", IF(tbl_Customers[[#This Row],[number_customer_service_calls]] &lt;=5, "4-5 Calls", "6+ Calls")))</f>
        <v>0-1 Calls</v>
      </c>
      <c r="X851" t="str">
        <f>IF(tbl_Customers[[#This Row],[account_length]] &lt;= 50, "0-50", IF(tbl_Customers[[#This Row],[account_length]] &lt;=100, "51-100", IF(tbl_Customers[[#This Row],[account_length]] &lt;= 150, "101-150", "151+")))</f>
        <v>101-150</v>
      </c>
      <c r="Y851" t="str">
        <f>IF(tbl_Customers[[#This Row],[total_intl_charge]] &lt;= 3, "Low Charges", "High Charges")</f>
        <v>High Charges</v>
      </c>
      <c r="Z851" t="str">
        <f>IF(tbl_Customers[[#This Row],[total_eve_calls]]&lt;=80,"Low Calls",
IF(tbl_Customers[[#This Row],[total_eve_calls]]&lt;=120,"Medium Calls","High Calls"))</f>
        <v>Low Calls</v>
      </c>
      <c r="AA851" t="str">
        <f>IF(tbl_Customers[[#This Row],[total_eve_charge]]&lt;=15,"Low Charges",
IF(tbl_Customers[[#This Row],[total_eve_charge]]&lt;=20,"Medium Charges","High Charges"))</f>
        <v>Medium Charges</v>
      </c>
      <c r="AB8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51" t="str">
        <f>IF(tbl_Customers[[#This Row],[number_vmail_messages]] = 0, "No Usage", IF(tbl_Customers[[#This Row],[number_vmail_messages]] &lt;= 20, "Low Usage", IF(tbl_Customers[[#This Row],[number_vmail_messages]] &lt;= 40, "Medium Usgae", "High Usage")))</f>
        <v>No Usage</v>
      </c>
      <c r="AD851" t="str">
        <f>IF(tbl_Customers[[#This Row],[total_day_minutes]]&lt;=150,"Low Usage", IF(tbl_Customers[[#This Row],[total_day_minutes]]&lt;=200,"Medium Usage", IF(tbl_Customers[[#This Row],[total_day_minutes]]&lt;=250,"High Usage","Very High Usage")))</f>
        <v>Medium Usage</v>
      </c>
      <c r="AE851" t="str">
        <f>IF(tbl_Customers[[#This Row],[total_intl_calls]]&lt;=5,"Low Calls", IF(tbl_Customers[[#This Row],[total_intl_calls]]&lt;=10, "Medium Calls", "High Calls"))</f>
        <v>Low Calls</v>
      </c>
      <c r="AF8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51" s="36" t="str">
        <f>IF(tbl_Customers[[#This Row],[Churn_Risk_Score]]&gt;=10,"High Risk", IF(tbl_Customers[[#This Row],[Churn_Risk_Score]]&gt;=5,"Medium Risk","Low Risk"))</f>
        <v>Low Risk</v>
      </c>
    </row>
    <row r="852" spans="1:33" x14ac:dyDescent="0.35">
      <c r="A852">
        <v>851</v>
      </c>
      <c r="B852" t="s">
        <v>20</v>
      </c>
      <c r="C852">
        <v>102</v>
      </c>
      <c r="D852" t="s">
        <v>21</v>
      </c>
      <c r="E852" t="s">
        <v>22</v>
      </c>
      <c r="F852" t="s">
        <v>22</v>
      </c>
      <c r="G852">
        <v>0</v>
      </c>
      <c r="H852">
        <v>114.8</v>
      </c>
      <c r="I852">
        <v>125</v>
      </c>
      <c r="J852">
        <v>19.52</v>
      </c>
      <c r="K852">
        <v>81.900000000000006</v>
      </c>
      <c r="L852">
        <v>126</v>
      </c>
      <c r="M852">
        <v>6.96</v>
      </c>
      <c r="N852">
        <v>304.3</v>
      </c>
      <c r="O852">
        <v>101</v>
      </c>
      <c r="P852">
        <v>13.69</v>
      </c>
      <c r="Q852">
        <v>12</v>
      </c>
      <c r="R852">
        <v>4</v>
      </c>
      <c r="S852">
        <v>3.24</v>
      </c>
      <c r="T852">
        <v>0</v>
      </c>
      <c r="U852" t="s">
        <v>22</v>
      </c>
      <c r="V852">
        <f>IF(tbl_Customers[[#This Row],[churn]] = "yes", 1, 0)</f>
        <v>0</v>
      </c>
      <c r="W852" t="str">
        <f>IF(tbl_Customers[[#This Row],[number_customer_service_calls]] &lt;= 1, "0-1 Calls", IF(tbl_Customers[[#This Row],[number_customer_service_calls]] &lt;= 3, "2-3 Calls", IF(tbl_Customers[[#This Row],[number_customer_service_calls]] &lt;=5, "4-5 Calls", "6+ Calls")))</f>
        <v>0-1 Calls</v>
      </c>
      <c r="X852" t="str">
        <f>IF(tbl_Customers[[#This Row],[account_length]] &lt;= 50, "0-50", IF(tbl_Customers[[#This Row],[account_length]] &lt;=100, "51-100", IF(tbl_Customers[[#This Row],[account_length]] &lt;= 150, "101-150", "151+")))</f>
        <v>101-150</v>
      </c>
      <c r="Y852" t="str">
        <f>IF(tbl_Customers[[#This Row],[total_intl_charge]] &lt;= 3, "Low Charges", "High Charges")</f>
        <v>High Charges</v>
      </c>
      <c r="Z852" t="str">
        <f>IF(tbl_Customers[[#This Row],[total_eve_calls]]&lt;=80,"Low Calls",
IF(tbl_Customers[[#This Row],[total_eve_calls]]&lt;=120,"Medium Calls","High Calls"))</f>
        <v>High Calls</v>
      </c>
      <c r="AA852" t="str">
        <f>IF(tbl_Customers[[#This Row],[total_eve_charge]]&lt;=15,"Low Charges",
IF(tbl_Customers[[#This Row],[total_eve_charge]]&lt;=20,"Medium Charges","High Charges"))</f>
        <v>Low Charges</v>
      </c>
      <c r="AB8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52" t="str">
        <f>IF(tbl_Customers[[#This Row],[number_vmail_messages]] = 0, "No Usage", IF(tbl_Customers[[#This Row],[number_vmail_messages]] &lt;= 20, "Low Usage", IF(tbl_Customers[[#This Row],[number_vmail_messages]] &lt;= 40, "Medium Usgae", "High Usage")))</f>
        <v>No Usage</v>
      </c>
      <c r="AD852" t="str">
        <f>IF(tbl_Customers[[#This Row],[total_day_minutes]]&lt;=150,"Low Usage", IF(tbl_Customers[[#This Row],[total_day_minutes]]&lt;=200,"Medium Usage", IF(tbl_Customers[[#This Row],[total_day_minutes]]&lt;=250,"High Usage","Very High Usage")))</f>
        <v>Low Usage</v>
      </c>
      <c r="AE852" t="str">
        <f>IF(tbl_Customers[[#This Row],[total_intl_calls]]&lt;=5,"Low Calls", IF(tbl_Customers[[#This Row],[total_intl_calls]]&lt;=10, "Medium Calls", "High Calls"))</f>
        <v>Low Calls</v>
      </c>
      <c r="AF8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52" s="36" t="str">
        <f>IF(tbl_Customers[[#This Row],[Churn_Risk_Score]]&gt;=10,"High Risk", IF(tbl_Customers[[#This Row],[Churn_Risk_Score]]&gt;=5,"Medium Risk","Low Risk"))</f>
        <v>Low Risk</v>
      </c>
    </row>
    <row r="853" spans="1:33" x14ac:dyDescent="0.35">
      <c r="A853">
        <v>852</v>
      </c>
      <c r="B853" t="s">
        <v>68</v>
      </c>
      <c r="C853">
        <v>122</v>
      </c>
      <c r="D853" t="s">
        <v>21</v>
      </c>
      <c r="E853" t="s">
        <v>22</v>
      </c>
      <c r="F853" t="s">
        <v>22</v>
      </c>
      <c r="G853">
        <v>0</v>
      </c>
      <c r="H853">
        <v>232.5</v>
      </c>
      <c r="I853">
        <v>96</v>
      </c>
      <c r="J853">
        <v>39.53</v>
      </c>
      <c r="K853">
        <v>205.5</v>
      </c>
      <c r="L853">
        <v>120</v>
      </c>
      <c r="M853">
        <v>17.47</v>
      </c>
      <c r="N853">
        <v>213.7</v>
      </c>
      <c r="O853">
        <v>91</v>
      </c>
      <c r="P853">
        <v>9.6199999999999992</v>
      </c>
      <c r="Q853">
        <v>11.9</v>
      </c>
      <c r="R853">
        <v>2</v>
      </c>
      <c r="S853">
        <v>3.21</v>
      </c>
      <c r="T853">
        <v>0</v>
      </c>
      <c r="U853" t="s">
        <v>22</v>
      </c>
      <c r="V853">
        <f>IF(tbl_Customers[[#This Row],[churn]] = "yes", 1, 0)</f>
        <v>0</v>
      </c>
      <c r="W853" t="str">
        <f>IF(tbl_Customers[[#This Row],[number_customer_service_calls]] &lt;= 1, "0-1 Calls", IF(tbl_Customers[[#This Row],[number_customer_service_calls]] &lt;= 3, "2-3 Calls", IF(tbl_Customers[[#This Row],[number_customer_service_calls]] &lt;=5, "4-5 Calls", "6+ Calls")))</f>
        <v>0-1 Calls</v>
      </c>
      <c r="X853" t="str">
        <f>IF(tbl_Customers[[#This Row],[account_length]] &lt;= 50, "0-50", IF(tbl_Customers[[#This Row],[account_length]] &lt;=100, "51-100", IF(tbl_Customers[[#This Row],[account_length]] &lt;= 150, "101-150", "151+")))</f>
        <v>101-150</v>
      </c>
      <c r="Y853" t="str">
        <f>IF(tbl_Customers[[#This Row],[total_intl_charge]] &lt;= 3, "Low Charges", "High Charges")</f>
        <v>High Charges</v>
      </c>
      <c r="Z853" t="str">
        <f>IF(tbl_Customers[[#This Row],[total_eve_calls]]&lt;=80,"Low Calls",
IF(tbl_Customers[[#This Row],[total_eve_calls]]&lt;=120,"Medium Calls","High Calls"))</f>
        <v>Medium Calls</v>
      </c>
      <c r="AA853" t="str">
        <f>IF(tbl_Customers[[#This Row],[total_eve_charge]]&lt;=15,"Low Charges",
IF(tbl_Customers[[#This Row],[total_eve_charge]]&lt;=20,"Medium Charges","High Charges"))</f>
        <v>Medium Charges</v>
      </c>
      <c r="AB8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53" t="str">
        <f>IF(tbl_Customers[[#This Row],[number_vmail_messages]] = 0, "No Usage", IF(tbl_Customers[[#This Row],[number_vmail_messages]] &lt;= 20, "Low Usage", IF(tbl_Customers[[#This Row],[number_vmail_messages]] &lt;= 40, "Medium Usgae", "High Usage")))</f>
        <v>No Usage</v>
      </c>
      <c r="AD853" t="str">
        <f>IF(tbl_Customers[[#This Row],[total_day_minutes]]&lt;=150,"Low Usage", IF(tbl_Customers[[#This Row],[total_day_minutes]]&lt;=200,"Medium Usage", IF(tbl_Customers[[#This Row],[total_day_minutes]]&lt;=250,"High Usage","Very High Usage")))</f>
        <v>High Usage</v>
      </c>
      <c r="AE853" t="str">
        <f>IF(tbl_Customers[[#This Row],[total_intl_calls]]&lt;=5,"Low Calls", IF(tbl_Customers[[#This Row],[total_intl_calls]]&lt;=10, "Medium Calls", "High Calls"))</f>
        <v>Low Calls</v>
      </c>
      <c r="AF8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53" s="36" t="str">
        <f>IF(tbl_Customers[[#This Row],[Churn_Risk_Score]]&gt;=10,"High Risk", IF(tbl_Customers[[#This Row],[Churn_Risk_Score]]&gt;=5,"Medium Risk","Low Risk"))</f>
        <v>Low Risk</v>
      </c>
    </row>
    <row r="854" spans="1:33" x14ac:dyDescent="0.35">
      <c r="A854">
        <v>853</v>
      </c>
      <c r="B854" t="s">
        <v>43</v>
      </c>
      <c r="C854">
        <v>41</v>
      </c>
      <c r="D854" t="s">
        <v>21</v>
      </c>
      <c r="E854" t="s">
        <v>22</v>
      </c>
      <c r="F854" t="s">
        <v>22</v>
      </c>
      <c r="G854">
        <v>0</v>
      </c>
      <c r="H854">
        <v>143.6</v>
      </c>
      <c r="I854">
        <v>117</v>
      </c>
      <c r="J854">
        <v>24.41</v>
      </c>
      <c r="K854">
        <v>152.4</v>
      </c>
      <c r="L854">
        <v>108</v>
      </c>
      <c r="M854">
        <v>12.95</v>
      </c>
      <c r="N854">
        <v>194.4</v>
      </c>
      <c r="O854">
        <v>110</v>
      </c>
      <c r="P854">
        <v>8.75</v>
      </c>
      <c r="Q854">
        <v>8.6</v>
      </c>
      <c r="R854">
        <v>3</v>
      </c>
      <c r="S854">
        <v>2.3199999999999998</v>
      </c>
      <c r="T854">
        <v>1</v>
      </c>
      <c r="U854" t="s">
        <v>22</v>
      </c>
      <c r="V854">
        <f>IF(tbl_Customers[[#This Row],[churn]] = "yes", 1, 0)</f>
        <v>0</v>
      </c>
      <c r="W854" t="str">
        <f>IF(tbl_Customers[[#This Row],[number_customer_service_calls]] &lt;= 1, "0-1 Calls", IF(tbl_Customers[[#This Row],[number_customer_service_calls]] &lt;= 3, "2-3 Calls", IF(tbl_Customers[[#This Row],[number_customer_service_calls]] &lt;=5, "4-5 Calls", "6+ Calls")))</f>
        <v>0-1 Calls</v>
      </c>
      <c r="X854" t="str">
        <f>IF(tbl_Customers[[#This Row],[account_length]] &lt;= 50, "0-50", IF(tbl_Customers[[#This Row],[account_length]] &lt;=100, "51-100", IF(tbl_Customers[[#This Row],[account_length]] &lt;= 150, "101-150", "151+")))</f>
        <v>0-50</v>
      </c>
      <c r="Y854" t="str">
        <f>IF(tbl_Customers[[#This Row],[total_intl_charge]] &lt;= 3, "Low Charges", "High Charges")</f>
        <v>Low Charges</v>
      </c>
      <c r="Z854" t="str">
        <f>IF(tbl_Customers[[#This Row],[total_eve_calls]]&lt;=80,"Low Calls",
IF(tbl_Customers[[#This Row],[total_eve_calls]]&lt;=120,"Medium Calls","High Calls"))</f>
        <v>Medium Calls</v>
      </c>
      <c r="AA854" t="str">
        <f>IF(tbl_Customers[[#This Row],[total_eve_charge]]&lt;=15,"Low Charges",
IF(tbl_Customers[[#This Row],[total_eve_charge]]&lt;=20,"Medium Charges","High Charges"))</f>
        <v>Low Charges</v>
      </c>
      <c r="AB8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854" t="str">
        <f>IF(tbl_Customers[[#This Row],[number_vmail_messages]] = 0, "No Usage", IF(tbl_Customers[[#This Row],[number_vmail_messages]] &lt;= 20, "Low Usage", IF(tbl_Customers[[#This Row],[number_vmail_messages]] &lt;= 40, "Medium Usgae", "High Usage")))</f>
        <v>No Usage</v>
      </c>
      <c r="AD854" t="str">
        <f>IF(tbl_Customers[[#This Row],[total_day_minutes]]&lt;=150,"Low Usage", IF(tbl_Customers[[#This Row],[total_day_minutes]]&lt;=200,"Medium Usage", IF(tbl_Customers[[#This Row],[total_day_minutes]]&lt;=250,"High Usage","Very High Usage")))</f>
        <v>Low Usage</v>
      </c>
      <c r="AE854" t="str">
        <f>IF(tbl_Customers[[#This Row],[total_intl_calls]]&lt;=5,"Low Calls", IF(tbl_Customers[[#This Row],[total_intl_calls]]&lt;=10, "Medium Calls", "High Calls"))</f>
        <v>Low Calls</v>
      </c>
      <c r="AF8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54" s="36" t="str">
        <f>IF(tbl_Customers[[#This Row],[Churn_Risk_Score]]&gt;=10,"High Risk", IF(tbl_Customers[[#This Row],[Churn_Risk_Score]]&gt;=5,"Medium Risk","Low Risk"))</f>
        <v>Low Risk</v>
      </c>
    </row>
    <row r="855" spans="1:33" x14ac:dyDescent="0.35">
      <c r="A855">
        <v>854</v>
      </c>
      <c r="B855" t="s">
        <v>48</v>
      </c>
      <c r="C855">
        <v>132</v>
      </c>
      <c r="D855" t="s">
        <v>21</v>
      </c>
      <c r="E855" t="s">
        <v>22</v>
      </c>
      <c r="F855" t="s">
        <v>22</v>
      </c>
      <c r="G855">
        <v>0</v>
      </c>
      <c r="H855">
        <v>176.7</v>
      </c>
      <c r="I855">
        <v>132</v>
      </c>
      <c r="J855">
        <v>30.04</v>
      </c>
      <c r="K855">
        <v>244.1</v>
      </c>
      <c r="L855">
        <v>80</v>
      </c>
      <c r="M855">
        <v>20.75</v>
      </c>
      <c r="N855">
        <v>176.3</v>
      </c>
      <c r="O855">
        <v>120</v>
      </c>
      <c r="P855">
        <v>7.93</v>
      </c>
      <c r="Q855">
        <v>9.1</v>
      </c>
      <c r="R855">
        <v>4</v>
      </c>
      <c r="S855">
        <v>2.46</v>
      </c>
      <c r="T855">
        <v>2</v>
      </c>
      <c r="U855" t="s">
        <v>22</v>
      </c>
      <c r="V855">
        <f>IF(tbl_Customers[[#This Row],[churn]] = "yes", 1, 0)</f>
        <v>0</v>
      </c>
      <c r="W855" t="str">
        <f>IF(tbl_Customers[[#This Row],[number_customer_service_calls]] &lt;= 1, "0-1 Calls", IF(tbl_Customers[[#This Row],[number_customer_service_calls]] &lt;= 3, "2-3 Calls", IF(tbl_Customers[[#This Row],[number_customer_service_calls]] &lt;=5, "4-5 Calls", "6+ Calls")))</f>
        <v>2-3 Calls</v>
      </c>
      <c r="X855" t="str">
        <f>IF(tbl_Customers[[#This Row],[account_length]] &lt;= 50, "0-50", IF(tbl_Customers[[#This Row],[account_length]] &lt;=100, "51-100", IF(tbl_Customers[[#This Row],[account_length]] &lt;= 150, "101-150", "151+")))</f>
        <v>101-150</v>
      </c>
      <c r="Y855" t="str">
        <f>IF(tbl_Customers[[#This Row],[total_intl_charge]] &lt;= 3, "Low Charges", "High Charges")</f>
        <v>Low Charges</v>
      </c>
      <c r="Z855" t="str">
        <f>IF(tbl_Customers[[#This Row],[total_eve_calls]]&lt;=80,"Low Calls",
IF(tbl_Customers[[#This Row],[total_eve_calls]]&lt;=120,"Medium Calls","High Calls"))</f>
        <v>Low Calls</v>
      </c>
      <c r="AA855" t="str">
        <f>IF(tbl_Customers[[#This Row],[total_eve_charge]]&lt;=15,"Low Charges",
IF(tbl_Customers[[#This Row],[total_eve_charge]]&lt;=20,"Medium Charges","High Charges"))</f>
        <v>High Charges</v>
      </c>
      <c r="AB8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55" t="str">
        <f>IF(tbl_Customers[[#This Row],[number_vmail_messages]] = 0, "No Usage", IF(tbl_Customers[[#This Row],[number_vmail_messages]] &lt;= 20, "Low Usage", IF(tbl_Customers[[#This Row],[number_vmail_messages]] &lt;= 40, "Medium Usgae", "High Usage")))</f>
        <v>No Usage</v>
      </c>
      <c r="AD855" t="str">
        <f>IF(tbl_Customers[[#This Row],[total_day_minutes]]&lt;=150,"Low Usage", IF(tbl_Customers[[#This Row],[total_day_minutes]]&lt;=200,"Medium Usage", IF(tbl_Customers[[#This Row],[total_day_minutes]]&lt;=250,"High Usage","Very High Usage")))</f>
        <v>Medium Usage</v>
      </c>
      <c r="AE855" t="str">
        <f>IF(tbl_Customers[[#This Row],[total_intl_calls]]&lt;=5,"Low Calls", IF(tbl_Customers[[#This Row],[total_intl_calls]]&lt;=10, "Medium Calls", "High Calls"))</f>
        <v>Low Calls</v>
      </c>
      <c r="AF8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55" s="36" t="str">
        <f>IF(tbl_Customers[[#This Row],[Churn_Risk_Score]]&gt;=10,"High Risk", IF(tbl_Customers[[#This Row],[Churn_Risk_Score]]&gt;=5,"Medium Risk","Low Risk"))</f>
        <v>Low Risk</v>
      </c>
    </row>
    <row r="856" spans="1:33" x14ac:dyDescent="0.35">
      <c r="A856">
        <v>855</v>
      </c>
      <c r="B856" t="s">
        <v>44</v>
      </c>
      <c r="C856">
        <v>76</v>
      </c>
      <c r="D856" t="s">
        <v>21</v>
      </c>
      <c r="E856" t="s">
        <v>22</v>
      </c>
      <c r="F856" t="s">
        <v>22</v>
      </c>
      <c r="G856">
        <v>0</v>
      </c>
      <c r="H856">
        <v>263.39999999999998</v>
      </c>
      <c r="I856">
        <v>148</v>
      </c>
      <c r="J856">
        <v>44.78</v>
      </c>
      <c r="K856">
        <v>230.3</v>
      </c>
      <c r="L856">
        <v>69</v>
      </c>
      <c r="M856">
        <v>19.579999999999998</v>
      </c>
      <c r="N856">
        <v>170.6</v>
      </c>
      <c r="O856">
        <v>101</v>
      </c>
      <c r="P856">
        <v>7.68</v>
      </c>
      <c r="Q856">
        <v>11.4</v>
      </c>
      <c r="R856">
        <v>5</v>
      </c>
      <c r="S856">
        <v>3.08</v>
      </c>
      <c r="T856">
        <v>1</v>
      </c>
      <c r="U856" t="s">
        <v>23</v>
      </c>
      <c r="V856">
        <f>IF(tbl_Customers[[#This Row],[churn]] = "yes", 1, 0)</f>
        <v>1</v>
      </c>
      <c r="W856" t="str">
        <f>IF(tbl_Customers[[#This Row],[number_customer_service_calls]] &lt;= 1, "0-1 Calls", IF(tbl_Customers[[#This Row],[number_customer_service_calls]] &lt;= 3, "2-3 Calls", IF(tbl_Customers[[#This Row],[number_customer_service_calls]] &lt;=5, "4-5 Calls", "6+ Calls")))</f>
        <v>0-1 Calls</v>
      </c>
      <c r="X856" t="str">
        <f>IF(tbl_Customers[[#This Row],[account_length]] &lt;= 50, "0-50", IF(tbl_Customers[[#This Row],[account_length]] &lt;=100, "51-100", IF(tbl_Customers[[#This Row],[account_length]] &lt;= 150, "101-150", "151+")))</f>
        <v>51-100</v>
      </c>
      <c r="Y856" t="str">
        <f>IF(tbl_Customers[[#This Row],[total_intl_charge]] &lt;= 3, "Low Charges", "High Charges")</f>
        <v>High Charges</v>
      </c>
      <c r="Z856" t="str">
        <f>IF(tbl_Customers[[#This Row],[total_eve_calls]]&lt;=80,"Low Calls",
IF(tbl_Customers[[#This Row],[total_eve_calls]]&lt;=120,"Medium Calls","High Calls"))</f>
        <v>Low Calls</v>
      </c>
      <c r="AA856" t="str">
        <f>IF(tbl_Customers[[#This Row],[total_eve_charge]]&lt;=15,"Low Charges",
IF(tbl_Customers[[#This Row],[total_eve_charge]]&lt;=20,"Medium Charges","High Charges"))</f>
        <v>Medium Charges</v>
      </c>
      <c r="AB8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56" t="str">
        <f>IF(tbl_Customers[[#This Row],[number_vmail_messages]] = 0, "No Usage", IF(tbl_Customers[[#This Row],[number_vmail_messages]] &lt;= 20, "Low Usage", IF(tbl_Customers[[#This Row],[number_vmail_messages]] &lt;= 40, "Medium Usgae", "High Usage")))</f>
        <v>No Usage</v>
      </c>
      <c r="AD856" t="str">
        <f>IF(tbl_Customers[[#This Row],[total_day_minutes]]&lt;=150,"Low Usage", IF(tbl_Customers[[#This Row],[total_day_minutes]]&lt;=200,"Medium Usage", IF(tbl_Customers[[#This Row],[total_day_minutes]]&lt;=250,"High Usage","Very High Usage")))</f>
        <v>Very High Usage</v>
      </c>
      <c r="AE856" t="str">
        <f>IF(tbl_Customers[[#This Row],[total_intl_calls]]&lt;=5,"Low Calls", IF(tbl_Customers[[#This Row],[total_intl_calls]]&lt;=10, "Medium Calls", "High Calls"))</f>
        <v>Low Calls</v>
      </c>
      <c r="AF8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856" s="36" t="str">
        <f>IF(tbl_Customers[[#This Row],[Churn_Risk_Score]]&gt;=10,"High Risk", IF(tbl_Customers[[#This Row],[Churn_Risk_Score]]&gt;=5,"Medium Risk","Low Risk"))</f>
        <v>Medium Risk</v>
      </c>
    </row>
    <row r="857" spans="1:33" x14ac:dyDescent="0.35">
      <c r="A857">
        <v>856</v>
      </c>
      <c r="B857" t="s">
        <v>31</v>
      </c>
      <c r="C857">
        <v>13</v>
      </c>
      <c r="D857" t="s">
        <v>21</v>
      </c>
      <c r="E857" t="s">
        <v>22</v>
      </c>
      <c r="F857" t="s">
        <v>22</v>
      </c>
      <c r="G857">
        <v>0</v>
      </c>
      <c r="H857">
        <v>146.4</v>
      </c>
      <c r="I857">
        <v>74</v>
      </c>
      <c r="J857">
        <v>24.89</v>
      </c>
      <c r="K857">
        <v>148.5</v>
      </c>
      <c r="L857">
        <v>92</v>
      </c>
      <c r="M857">
        <v>12.62</v>
      </c>
      <c r="N857">
        <v>216.7</v>
      </c>
      <c r="O857">
        <v>96</v>
      </c>
      <c r="P857">
        <v>9.75</v>
      </c>
      <c r="Q857">
        <v>11.3</v>
      </c>
      <c r="R857">
        <v>3</v>
      </c>
      <c r="S857">
        <v>3.05</v>
      </c>
      <c r="T857">
        <v>1</v>
      </c>
      <c r="U857" t="s">
        <v>22</v>
      </c>
      <c r="V857">
        <f>IF(tbl_Customers[[#This Row],[churn]] = "yes", 1, 0)</f>
        <v>0</v>
      </c>
      <c r="W857" t="str">
        <f>IF(tbl_Customers[[#This Row],[number_customer_service_calls]] &lt;= 1, "0-1 Calls", IF(tbl_Customers[[#This Row],[number_customer_service_calls]] &lt;= 3, "2-3 Calls", IF(tbl_Customers[[#This Row],[number_customer_service_calls]] &lt;=5, "4-5 Calls", "6+ Calls")))</f>
        <v>0-1 Calls</v>
      </c>
      <c r="X857" t="str">
        <f>IF(tbl_Customers[[#This Row],[account_length]] &lt;= 50, "0-50", IF(tbl_Customers[[#This Row],[account_length]] &lt;=100, "51-100", IF(tbl_Customers[[#This Row],[account_length]] &lt;= 150, "101-150", "151+")))</f>
        <v>0-50</v>
      </c>
      <c r="Y857" t="str">
        <f>IF(tbl_Customers[[#This Row],[total_intl_charge]] &lt;= 3, "Low Charges", "High Charges")</f>
        <v>High Charges</v>
      </c>
      <c r="Z857" t="str">
        <f>IF(tbl_Customers[[#This Row],[total_eve_calls]]&lt;=80,"Low Calls",
IF(tbl_Customers[[#This Row],[total_eve_calls]]&lt;=120,"Medium Calls","High Calls"))</f>
        <v>Medium Calls</v>
      </c>
      <c r="AA857" t="str">
        <f>IF(tbl_Customers[[#This Row],[total_eve_charge]]&lt;=15,"Low Charges",
IF(tbl_Customers[[#This Row],[total_eve_charge]]&lt;=20,"Medium Charges","High Charges"))</f>
        <v>Low Charges</v>
      </c>
      <c r="AB8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57" t="str">
        <f>IF(tbl_Customers[[#This Row],[number_vmail_messages]] = 0, "No Usage", IF(tbl_Customers[[#This Row],[number_vmail_messages]] &lt;= 20, "Low Usage", IF(tbl_Customers[[#This Row],[number_vmail_messages]] &lt;= 40, "Medium Usgae", "High Usage")))</f>
        <v>No Usage</v>
      </c>
      <c r="AD857" t="str">
        <f>IF(tbl_Customers[[#This Row],[total_day_minutes]]&lt;=150,"Low Usage", IF(tbl_Customers[[#This Row],[total_day_minutes]]&lt;=200,"Medium Usage", IF(tbl_Customers[[#This Row],[total_day_minutes]]&lt;=250,"High Usage","Very High Usage")))</f>
        <v>Low Usage</v>
      </c>
      <c r="AE857" t="str">
        <f>IF(tbl_Customers[[#This Row],[total_intl_calls]]&lt;=5,"Low Calls", IF(tbl_Customers[[#This Row],[total_intl_calls]]&lt;=10, "Medium Calls", "High Calls"))</f>
        <v>Low Calls</v>
      </c>
      <c r="AF8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57" s="36" t="str">
        <f>IF(tbl_Customers[[#This Row],[Churn_Risk_Score]]&gt;=10,"High Risk", IF(tbl_Customers[[#This Row],[Churn_Risk_Score]]&gt;=5,"Medium Risk","Low Risk"))</f>
        <v>Low Risk</v>
      </c>
    </row>
    <row r="858" spans="1:33" x14ac:dyDescent="0.35">
      <c r="A858">
        <v>857</v>
      </c>
      <c r="B858" t="s">
        <v>45</v>
      </c>
      <c r="C858">
        <v>115</v>
      </c>
      <c r="D858" t="s">
        <v>21</v>
      </c>
      <c r="E858" t="s">
        <v>22</v>
      </c>
      <c r="F858" t="s">
        <v>23</v>
      </c>
      <c r="G858">
        <v>33</v>
      </c>
      <c r="H858">
        <v>145</v>
      </c>
      <c r="I858">
        <v>72</v>
      </c>
      <c r="J858">
        <v>24.65</v>
      </c>
      <c r="K858">
        <v>194.5</v>
      </c>
      <c r="L858">
        <v>157</v>
      </c>
      <c r="M858">
        <v>16.53</v>
      </c>
      <c r="N858">
        <v>242.3</v>
      </c>
      <c r="O858">
        <v>138</v>
      </c>
      <c r="P858">
        <v>10.9</v>
      </c>
      <c r="Q858">
        <v>14.2</v>
      </c>
      <c r="R858">
        <v>3</v>
      </c>
      <c r="S858">
        <v>3.83</v>
      </c>
      <c r="T858">
        <v>2</v>
      </c>
      <c r="U858" t="s">
        <v>22</v>
      </c>
      <c r="V858">
        <f>IF(tbl_Customers[[#This Row],[churn]] = "yes", 1, 0)</f>
        <v>0</v>
      </c>
      <c r="W858" t="str">
        <f>IF(tbl_Customers[[#This Row],[number_customer_service_calls]] &lt;= 1, "0-1 Calls", IF(tbl_Customers[[#This Row],[number_customer_service_calls]] &lt;= 3, "2-3 Calls", IF(tbl_Customers[[#This Row],[number_customer_service_calls]] &lt;=5, "4-5 Calls", "6+ Calls")))</f>
        <v>2-3 Calls</v>
      </c>
      <c r="X858" t="str">
        <f>IF(tbl_Customers[[#This Row],[account_length]] &lt;= 50, "0-50", IF(tbl_Customers[[#This Row],[account_length]] &lt;=100, "51-100", IF(tbl_Customers[[#This Row],[account_length]] &lt;= 150, "101-150", "151+")))</f>
        <v>101-150</v>
      </c>
      <c r="Y858" t="str">
        <f>IF(tbl_Customers[[#This Row],[total_intl_charge]] &lt;= 3, "Low Charges", "High Charges")</f>
        <v>High Charges</v>
      </c>
      <c r="Z858" t="str">
        <f>IF(tbl_Customers[[#This Row],[total_eve_calls]]&lt;=80,"Low Calls",
IF(tbl_Customers[[#This Row],[total_eve_calls]]&lt;=120,"Medium Calls","High Calls"))</f>
        <v>High Calls</v>
      </c>
      <c r="AA858" t="str">
        <f>IF(tbl_Customers[[#This Row],[total_eve_charge]]&lt;=15,"Low Charges",
IF(tbl_Customers[[#This Row],[total_eve_charge]]&lt;=20,"Medium Charges","High Charges"))</f>
        <v>Medium Charges</v>
      </c>
      <c r="AB8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58" t="str">
        <f>IF(tbl_Customers[[#This Row],[number_vmail_messages]] = 0, "No Usage", IF(tbl_Customers[[#This Row],[number_vmail_messages]] &lt;= 20, "Low Usage", IF(tbl_Customers[[#This Row],[number_vmail_messages]] &lt;= 40, "Medium Usgae", "High Usage")))</f>
        <v>Medium Usgae</v>
      </c>
      <c r="AD858" t="str">
        <f>IF(tbl_Customers[[#This Row],[total_day_minutes]]&lt;=150,"Low Usage", IF(tbl_Customers[[#This Row],[total_day_minutes]]&lt;=200,"Medium Usage", IF(tbl_Customers[[#This Row],[total_day_minutes]]&lt;=250,"High Usage","Very High Usage")))</f>
        <v>Low Usage</v>
      </c>
      <c r="AE858" t="str">
        <f>IF(tbl_Customers[[#This Row],[total_intl_calls]]&lt;=5,"Low Calls", IF(tbl_Customers[[#This Row],[total_intl_calls]]&lt;=10, "Medium Calls", "High Calls"))</f>
        <v>Low Calls</v>
      </c>
      <c r="AF8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58" s="36" t="str">
        <f>IF(tbl_Customers[[#This Row],[Churn_Risk_Score]]&gt;=10,"High Risk", IF(tbl_Customers[[#This Row],[Churn_Risk_Score]]&gt;=5,"Medium Risk","Low Risk"))</f>
        <v>Low Risk</v>
      </c>
    </row>
    <row r="859" spans="1:33" x14ac:dyDescent="0.35">
      <c r="A859">
        <v>858</v>
      </c>
      <c r="B859" t="s">
        <v>31</v>
      </c>
      <c r="C859">
        <v>67</v>
      </c>
      <c r="D859" t="s">
        <v>25</v>
      </c>
      <c r="E859" t="s">
        <v>22</v>
      </c>
      <c r="F859" t="s">
        <v>22</v>
      </c>
      <c r="G859">
        <v>0</v>
      </c>
      <c r="H859">
        <v>167.8</v>
      </c>
      <c r="I859">
        <v>91</v>
      </c>
      <c r="J859">
        <v>28.53</v>
      </c>
      <c r="K859">
        <v>167.7</v>
      </c>
      <c r="L859">
        <v>69</v>
      </c>
      <c r="M859">
        <v>14.25</v>
      </c>
      <c r="N859">
        <v>110.3</v>
      </c>
      <c r="O859">
        <v>71</v>
      </c>
      <c r="P859">
        <v>4.96</v>
      </c>
      <c r="Q859">
        <v>8.4</v>
      </c>
      <c r="R859">
        <v>12</v>
      </c>
      <c r="S859">
        <v>2.27</v>
      </c>
      <c r="T859">
        <v>1</v>
      </c>
      <c r="U859" t="s">
        <v>22</v>
      </c>
      <c r="V859">
        <f>IF(tbl_Customers[[#This Row],[churn]] = "yes", 1, 0)</f>
        <v>0</v>
      </c>
      <c r="W859" t="str">
        <f>IF(tbl_Customers[[#This Row],[number_customer_service_calls]] &lt;= 1, "0-1 Calls", IF(tbl_Customers[[#This Row],[number_customer_service_calls]] &lt;= 3, "2-3 Calls", IF(tbl_Customers[[#This Row],[number_customer_service_calls]] &lt;=5, "4-5 Calls", "6+ Calls")))</f>
        <v>0-1 Calls</v>
      </c>
      <c r="X859" t="str">
        <f>IF(tbl_Customers[[#This Row],[account_length]] &lt;= 50, "0-50", IF(tbl_Customers[[#This Row],[account_length]] &lt;=100, "51-100", IF(tbl_Customers[[#This Row],[account_length]] &lt;= 150, "101-150", "151+")))</f>
        <v>51-100</v>
      </c>
      <c r="Y859" t="str">
        <f>IF(tbl_Customers[[#This Row],[total_intl_charge]] &lt;= 3, "Low Charges", "High Charges")</f>
        <v>Low Charges</v>
      </c>
      <c r="Z859" t="str">
        <f>IF(tbl_Customers[[#This Row],[total_eve_calls]]&lt;=80,"Low Calls",
IF(tbl_Customers[[#This Row],[total_eve_calls]]&lt;=120,"Medium Calls","High Calls"))</f>
        <v>Low Calls</v>
      </c>
      <c r="AA859" t="str">
        <f>IF(tbl_Customers[[#This Row],[total_eve_charge]]&lt;=15,"Low Charges",
IF(tbl_Customers[[#This Row],[total_eve_charge]]&lt;=20,"Medium Charges","High Charges"))</f>
        <v>Low Charges</v>
      </c>
      <c r="AB8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859" t="str">
        <f>IF(tbl_Customers[[#This Row],[number_vmail_messages]] = 0, "No Usage", IF(tbl_Customers[[#This Row],[number_vmail_messages]] &lt;= 20, "Low Usage", IF(tbl_Customers[[#This Row],[number_vmail_messages]] &lt;= 40, "Medium Usgae", "High Usage")))</f>
        <v>No Usage</v>
      </c>
      <c r="AD859" t="str">
        <f>IF(tbl_Customers[[#This Row],[total_day_minutes]]&lt;=150,"Low Usage", IF(tbl_Customers[[#This Row],[total_day_minutes]]&lt;=200,"Medium Usage", IF(tbl_Customers[[#This Row],[total_day_minutes]]&lt;=250,"High Usage","Very High Usage")))</f>
        <v>Medium Usage</v>
      </c>
      <c r="AE859" t="str">
        <f>IF(tbl_Customers[[#This Row],[total_intl_calls]]&lt;=5,"Low Calls", IF(tbl_Customers[[#This Row],[total_intl_calls]]&lt;=10, "Medium Calls", "High Calls"))</f>
        <v>High Calls</v>
      </c>
      <c r="AF8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59" s="36" t="str">
        <f>IF(tbl_Customers[[#This Row],[Churn_Risk_Score]]&gt;=10,"High Risk", IF(tbl_Customers[[#This Row],[Churn_Risk_Score]]&gt;=5,"Medium Risk","Low Risk"))</f>
        <v>Low Risk</v>
      </c>
    </row>
    <row r="860" spans="1:33" x14ac:dyDescent="0.35">
      <c r="A860">
        <v>859</v>
      </c>
      <c r="B860" t="s">
        <v>50</v>
      </c>
      <c r="C860">
        <v>100</v>
      </c>
      <c r="D860" t="s">
        <v>28</v>
      </c>
      <c r="E860" t="s">
        <v>22</v>
      </c>
      <c r="F860" t="s">
        <v>22</v>
      </c>
      <c r="G860">
        <v>0</v>
      </c>
      <c r="H860">
        <v>142.5</v>
      </c>
      <c r="I860">
        <v>87</v>
      </c>
      <c r="J860">
        <v>24.23</v>
      </c>
      <c r="K860">
        <v>195.7</v>
      </c>
      <c r="L860">
        <v>88</v>
      </c>
      <c r="M860">
        <v>16.63</v>
      </c>
      <c r="N860">
        <v>122.1</v>
      </c>
      <c r="O860">
        <v>117</v>
      </c>
      <c r="P860">
        <v>5.49</v>
      </c>
      <c r="Q860">
        <v>7.8</v>
      </c>
      <c r="R860">
        <v>8</v>
      </c>
      <c r="S860">
        <v>2.11</v>
      </c>
      <c r="T860">
        <v>2</v>
      </c>
      <c r="U860" t="s">
        <v>22</v>
      </c>
      <c r="V860">
        <f>IF(tbl_Customers[[#This Row],[churn]] = "yes", 1, 0)</f>
        <v>0</v>
      </c>
      <c r="W860" t="str">
        <f>IF(tbl_Customers[[#This Row],[number_customer_service_calls]] &lt;= 1, "0-1 Calls", IF(tbl_Customers[[#This Row],[number_customer_service_calls]] &lt;= 3, "2-3 Calls", IF(tbl_Customers[[#This Row],[number_customer_service_calls]] &lt;=5, "4-5 Calls", "6+ Calls")))</f>
        <v>2-3 Calls</v>
      </c>
      <c r="X860" t="str">
        <f>IF(tbl_Customers[[#This Row],[account_length]] &lt;= 50, "0-50", IF(tbl_Customers[[#This Row],[account_length]] &lt;=100, "51-100", IF(tbl_Customers[[#This Row],[account_length]] &lt;= 150, "101-150", "151+")))</f>
        <v>51-100</v>
      </c>
      <c r="Y860" t="str">
        <f>IF(tbl_Customers[[#This Row],[total_intl_charge]] &lt;= 3, "Low Charges", "High Charges")</f>
        <v>Low Charges</v>
      </c>
      <c r="Z860" t="str">
        <f>IF(tbl_Customers[[#This Row],[total_eve_calls]]&lt;=80,"Low Calls",
IF(tbl_Customers[[#This Row],[total_eve_calls]]&lt;=120,"Medium Calls","High Calls"))</f>
        <v>Medium Calls</v>
      </c>
      <c r="AA860" t="str">
        <f>IF(tbl_Customers[[#This Row],[total_eve_charge]]&lt;=15,"Low Charges",
IF(tbl_Customers[[#This Row],[total_eve_charge]]&lt;=20,"Medium Charges","High Charges"))</f>
        <v>Medium Charges</v>
      </c>
      <c r="AB8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860" t="str">
        <f>IF(tbl_Customers[[#This Row],[number_vmail_messages]] = 0, "No Usage", IF(tbl_Customers[[#This Row],[number_vmail_messages]] &lt;= 20, "Low Usage", IF(tbl_Customers[[#This Row],[number_vmail_messages]] &lt;= 40, "Medium Usgae", "High Usage")))</f>
        <v>No Usage</v>
      </c>
      <c r="AD860" t="str">
        <f>IF(tbl_Customers[[#This Row],[total_day_minutes]]&lt;=150,"Low Usage", IF(tbl_Customers[[#This Row],[total_day_minutes]]&lt;=200,"Medium Usage", IF(tbl_Customers[[#This Row],[total_day_minutes]]&lt;=250,"High Usage","Very High Usage")))</f>
        <v>Low Usage</v>
      </c>
      <c r="AE860" t="str">
        <f>IF(tbl_Customers[[#This Row],[total_intl_calls]]&lt;=5,"Low Calls", IF(tbl_Customers[[#This Row],[total_intl_calls]]&lt;=10, "Medium Calls", "High Calls"))</f>
        <v>Medium Calls</v>
      </c>
      <c r="AF8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60" s="36" t="str">
        <f>IF(tbl_Customers[[#This Row],[Churn_Risk_Score]]&gt;=10,"High Risk", IF(tbl_Customers[[#This Row],[Churn_Risk_Score]]&gt;=5,"Medium Risk","Low Risk"))</f>
        <v>Low Risk</v>
      </c>
    </row>
    <row r="861" spans="1:33" x14ac:dyDescent="0.35">
      <c r="A861">
        <v>860</v>
      </c>
      <c r="B861" t="s">
        <v>47</v>
      </c>
      <c r="C861">
        <v>146</v>
      </c>
      <c r="D861" t="s">
        <v>28</v>
      </c>
      <c r="E861" t="s">
        <v>23</v>
      </c>
      <c r="F861" t="s">
        <v>22</v>
      </c>
      <c r="G861">
        <v>0</v>
      </c>
      <c r="H861">
        <v>133</v>
      </c>
      <c r="I861">
        <v>65</v>
      </c>
      <c r="J861">
        <v>22.61</v>
      </c>
      <c r="K861">
        <v>262.8</v>
      </c>
      <c r="L861">
        <v>93</v>
      </c>
      <c r="M861">
        <v>22.34</v>
      </c>
      <c r="N861">
        <v>214.3</v>
      </c>
      <c r="O861">
        <v>128</v>
      </c>
      <c r="P861">
        <v>9.64</v>
      </c>
      <c r="Q861">
        <v>11.2</v>
      </c>
      <c r="R861">
        <v>3</v>
      </c>
      <c r="S861">
        <v>3.02</v>
      </c>
      <c r="T861">
        <v>1</v>
      </c>
      <c r="U861" t="s">
        <v>22</v>
      </c>
      <c r="V861">
        <f>IF(tbl_Customers[[#This Row],[churn]] = "yes", 1, 0)</f>
        <v>0</v>
      </c>
      <c r="W861" t="str">
        <f>IF(tbl_Customers[[#This Row],[number_customer_service_calls]] &lt;= 1, "0-1 Calls", IF(tbl_Customers[[#This Row],[number_customer_service_calls]] &lt;= 3, "2-3 Calls", IF(tbl_Customers[[#This Row],[number_customer_service_calls]] &lt;=5, "4-5 Calls", "6+ Calls")))</f>
        <v>0-1 Calls</v>
      </c>
      <c r="X861" t="str">
        <f>IF(tbl_Customers[[#This Row],[account_length]] &lt;= 50, "0-50", IF(tbl_Customers[[#This Row],[account_length]] &lt;=100, "51-100", IF(tbl_Customers[[#This Row],[account_length]] &lt;= 150, "101-150", "151+")))</f>
        <v>101-150</v>
      </c>
      <c r="Y861" t="str">
        <f>IF(tbl_Customers[[#This Row],[total_intl_charge]] &lt;= 3, "Low Charges", "High Charges")</f>
        <v>High Charges</v>
      </c>
      <c r="Z861" t="str">
        <f>IF(tbl_Customers[[#This Row],[total_eve_calls]]&lt;=80,"Low Calls",
IF(tbl_Customers[[#This Row],[total_eve_calls]]&lt;=120,"Medium Calls","High Calls"))</f>
        <v>Medium Calls</v>
      </c>
      <c r="AA861" t="str">
        <f>IF(tbl_Customers[[#This Row],[total_eve_charge]]&lt;=15,"Low Charges",
IF(tbl_Customers[[#This Row],[total_eve_charge]]&lt;=20,"Medium Charges","High Charges"))</f>
        <v>High Charges</v>
      </c>
      <c r="AB8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61" t="str">
        <f>IF(tbl_Customers[[#This Row],[number_vmail_messages]] = 0, "No Usage", IF(tbl_Customers[[#This Row],[number_vmail_messages]] &lt;= 20, "Low Usage", IF(tbl_Customers[[#This Row],[number_vmail_messages]] &lt;= 40, "Medium Usgae", "High Usage")))</f>
        <v>No Usage</v>
      </c>
      <c r="AD861" t="str">
        <f>IF(tbl_Customers[[#This Row],[total_day_minutes]]&lt;=150,"Low Usage", IF(tbl_Customers[[#This Row],[total_day_minutes]]&lt;=200,"Medium Usage", IF(tbl_Customers[[#This Row],[total_day_minutes]]&lt;=250,"High Usage","Very High Usage")))</f>
        <v>Low Usage</v>
      </c>
      <c r="AE861" t="str">
        <f>IF(tbl_Customers[[#This Row],[total_intl_calls]]&lt;=5,"Low Calls", IF(tbl_Customers[[#This Row],[total_intl_calls]]&lt;=10, "Medium Calls", "High Calls"))</f>
        <v>Low Calls</v>
      </c>
      <c r="AF8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861" s="36" t="str">
        <f>IF(tbl_Customers[[#This Row],[Churn_Risk_Score]]&gt;=10,"High Risk", IF(tbl_Customers[[#This Row],[Churn_Risk_Score]]&gt;=5,"Medium Risk","Low Risk"))</f>
        <v>Medium Risk</v>
      </c>
    </row>
    <row r="862" spans="1:33" x14ac:dyDescent="0.35">
      <c r="A862">
        <v>861</v>
      </c>
      <c r="B862" t="s">
        <v>63</v>
      </c>
      <c r="C862">
        <v>148</v>
      </c>
      <c r="D862" t="s">
        <v>21</v>
      </c>
      <c r="E862" t="s">
        <v>22</v>
      </c>
      <c r="F862" t="s">
        <v>23</v>
      </c>
      <c r="G862">
        <v>11</v>
      </c>
      <c r="H862">
        <v>252.9</v>
      </c>
      <c r="I862">
        <v>129</v>
      </c>
      <c r="J862">
        <v>42.99</v>
      </c>
      <c r="K862">
        <v>284.3</v>
      </c>
      <c r="L862">
        <v>88</v>
      </c>
      <c r="M862">
        <v>24.17</v>
      </c>
      <c r="N862">
        <v>262.8</v>
      </c>
      <c r="O862">
        <v>99</v>
      </c>
      <c r="P862">
        <v>11.83</v>
      </c>
      <c r="Q862">
        <v>12.3</v>
      </c>
      <c r="R862">
        <v>1</v>
      </c>
      <c r="S862">
        <v>3.32</v>
      </c>
      <c r="T862">
        <v>1</v>
      </c>
      <c r="U862" t="s">
        <v>22</v>
      </c>
      <c r="V862">
        <f>IF(tbl_Customers[[#This Row],[churn]] = "yes", 1, 0)</f>
        <v>0</v>
      </c>
      <c r="W862" t="str">
        <f>IF(tbl_Customers[[#This Row],[number_customer_service_calls]] &lt;= 1, "0-1 Calls", IF(tbl_Customers[[#This Row],[number_customer_service_calls]] &lt;= 3, "2-3 Calls", IF(tbl_Customers[[#This Row],[number_customer_service_calls]] &lt;=5, "4-5 Calls", "6+ Calls")))</f>
        <v>0-1 Calls</v>
      </c>
      <c r="X862" t="str">
        <f>IF(tbl_Customers[[#This Row],[account_length]] &lt;= 50, "0-50", IF(tbl_Customers[[#This Row],[account_length]] &lt;=100, "51-100", IF(tbl_Customers[[#This Row],[account_length]] &lt;= 150, "101-150", "151+")))</f>
        <v>101-150</v>
      </c>
      <c r="Y862" t="str">
        <f>IF(tbl_Customers[[#This Row],[total_intl_charge]] &lt;= 3, "Low Charges", "High Charges")</f>
        <v>High Charges</v>
      </c>
      <c r="Z862" t="str">
        <f>IF(tbl_Customers[[#This Row],[total_eve_calls]]&lt;=80,"Low Calls",
IF(tbl_Customers[[#This Row],[total_eve_calls]]&lt;=120,"Medium Calls","High Calls"))</f>
        <v>Medium Calls</v>
      </c>
      <c r="AA862" t="str">
        <f>IF(tbl_Customers[[#This Row],[total_eve_charge]]&lt;=15,"Low Charges",
IF(tbl_Customers[[#This Row],[total_eve_charge]]&lt;=20,"Medium Charges","High Charges"))</f>
        <v>High Charges</v>
      </c>
      <c r="AB8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62" t="str">
        <f>IF(tbl_Customers[[#This Row],[number_vmail_messages]] = 0, "No Usage", IF(tbl_Customers[[#This Row],[number_vmail_messages]] &lt;= 20, "Low Usage", IF(tbl_Customers[[#This Row],[number_vmail_messages]] &lt;= 40, "Medium Usgae", "High Usage")))</f>
        <v>Low Usage</v>
      </c>
      <c r="AD862" t="str">
        <f>IF(tbl_Customers[[#This Row],[total_day_minutes]]&lt;=150,"Low Usage", IF(tbl_Customers[[#This Row],[total_day_minutes]]&lt;=200,"Medium Usage", IF(tbl_Customers[[#This Row],[total_day_minutes]]&lt;=250,"High Usage","Very High Usage")))</f>
        <v>Very High Usage</v>
      </c>
      <c r="AE862" t="str">
        <f>IF(tbl_Customers[[#This Row],[total_intl_calls]]&lt;=5,"Low Calls", IF(tbl_Customers[[#This Row],[total_intl_calls]]&lt;=10, "Medium Calls", "High Calls"))</f>
        <v>Low Calls</v>
      </c>
      <c r="AF8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862" s="36" t="str">
        <f>IF(tbl_Customers[[#This Row],[Churn_Risk_Score]]&gt;=10,"High Risk", IF(tbl_Customers[[#This Row],[Churn_Risk_Score]]&gt;=5,"Medium Risk","Low Risk"))</f>
        <v>Medium Risk</v>
      </c>
    </row>
    <row r="863" spans="1:33" x14ac:dyDescent="0.35">
      <c r="A863">
        <v>862</v>
      </c>
      <c r="B863" t="s">
        <v>68</v>
      </c>
      <c r="C863">
        <v>67</v>
      </c>
      <c r="D863" t="s">
        <v>21</v>
      </c>
      <c r="E863" t="s">
        <v>22</v>
      </c>
      <c r="F863" t="s">
        <v>23</v>
      </c>
      <c r="G863">
        <v>28</v>
      </c>
      <c r="H863">
        <v>95</v>
      </c>
      <c r="I863">
        <v>94</v>
      </c>
      <c r="J863">
        <v>16.149999999999999</v>
      </c>
      <c r="K863">
        <v>291.2</v>
      </c>
      <c r="L863">
        <v>73</v>
      </c>
      <c r="M863">
        <v>24.75</v>
      </c>
      <c r="N863">
        <v>159.6</v>
      </c>
      <c r="O863">
        <v>114</v>
      </c>
      <c r="P863">
        <v>7.18</v>
      </c>
      <c r="Q863">
        <v>10</v>
      </c>
      <c r="R863">
        <v>2</v>
      </c>
      <c r="S863">
        <v>2.7</v>
      </c>
      <c r="T863">
        <v>2</v>
      </c>
      <c r="U863" t="s">
        <v>22</v>
      </c>
      <c r="V863">
        <f>IF(tbl_Customers[[#This Row],[churn]] = "yes", 1, 0)</f>
        <v>0</v>
      </c>
      <c r="W863" t="str">
        <f>IF(tbl_Customers[[#This Row],[number_customer_service_calls]] &lt;= 1, "0-1 Calls", IF(tbl_Customers[[#This Row],[number_customer_service_calls]] &lt;= 3, "2-3 Calls", IF(tbl_Customers[[#This Row],[number_customer_service_calls]] &lt;=5, "4-5 Calls", "6+ Calls")))</f>
        <v>2-3 Calls</v>
      </c>
      <c r="X863" t="str">
        <f>IF(tbl_Customers[[#This Row],[account_length]] &lt;= 50, "0-50", IF(tbl_Customers[[#This Row],[account_length]] &lt;=100, "51-100", IF(tbl_Customers[[#This Row],[account_length]] &lt;= 150, "101-150", "151+")))</f>
        <v>51-100</v>
      </c>
      <c r="Y863" t="str">
        <f>IF(tbl_Customers[[#This Row],[total_intl_charge]] &lt;= 3, "Low Charges", "High Charges")</f>
        <v>Low Charges</v>
      </c>
      <c r="Z863" t="str">
        <f>IF(tbl_Customers[[#This Row],[total_eve_calls]]&lt;=80,"Low Calls",
IF(tbl_Customers[[#This Row],[total_eve_calls]]&lt;=120,"Medium Calls","High Calls"))</f>
        <v>Low Calls</v>
      </c>
      <c r="AA863" t="str">
        <f>IF(tbl_Customers[[#This Row],[total_eve_charge]]&lt;=15,"Low Charges",
IF(tbl_Customers[[#This Row],[total_eve_charge]]&lt;=20,"Medium Charges","High Charges"))</f>
        <v>High Charges</v>
      </c>
      <c r="AB8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63" t="str">
        <f>IF(tbl_Customers[[#This Row],[number_vmail_messages]] = 0, "No Usage", IF(tbl_Customers[[#This Row],[number_vmail_messages]] &lt;= 20, "Low Usage", IF(tbl_Customers[[#This Row],[number_vmail_messages]] &lt;= 40, "Medium Usgae", "High Usage")))</f>
        <v>Medium Usgae</v>
      </c>
      <c r="AD863" t="str">
        <f>IF(tbl_Customers[[#This Row],[total_day_minutes]]&lt;=150,"Low Usage", IF(tbl_Customers[[#This Row],[total_day_minutes]]&lt;=200,"Medium Usage", IF(tbl_Customers[[#This Row],[total_day_minutes]]&lt;=250,"High Usage","Very High Usage")))</f>
        <v>Low Usage</v>
      </c>
      <c r="AE863" t="str">
        <f>IF(tbl_Customers[[#This Row],[total_intl_calls]]&lt;=5,"Low Calls", IF(tbl_Customers[[#This Row],[total_intl_calls]]&lt;=10, "Medium Calls", "High Calls"))</f>
        <v>Low Calls</v>
      </c>
      <c r="AF8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63" s="36" t="str">
        <f>IF(tbl_Customers[[#This Row],[Churn_Risk_Score]]&gt;=10,"High Risk", IF(tbl_Customers[[#This Row],[Churn_Risk_Score]]&gt;=5,"Medium Risk","Low Risk"))</f>
        <v>Low Risk</v>
      </c>
    </row>
    <row r="864" spans="1:33" x14ac:dyDescent="0.35">
      <c r="A864">
        <v>863</v>
      </c>
      <c r="B864" t="s">
        <v>55</v>
      </c>
      <c r="C864">
        <v>161</v>
      </c>
      <c r="D864" t="s">
        <v>28</v>
      </c>
      <c r="E864" t="s">
        <v>23</v>
      </c>
      <c r="F864" t="s">
        <v>22</v>
      </c>
      <c r="G864">
        <v>0</v>
      </c>
      <c r="H864">
        <v>194.2</v>
      </c>
      <c r="I864">
        <v>106</v>
      </c>
      <c r="J864">
        <v>33.01</v>
      </c>
      <c r="K864">
        <v>249.4</v>
      </c>
      <c r="L864">
        <v>105</v>
      </c>
      <c r="M864">
        <v>21.2</v>
      </c>
      <c r="N864">
        <v>254.9</v>
      </c>
      <c r="O864">
        <v>129</v>
      </c>
      <c r="P864">
        <v>11.47</v>
      </c>
      <c r="Q864">
        <v>12.9</v>
      </c>
      <c r="R864">
        <v>1</v>
      </c>
      <c r="S864">
        <v>3.48</v>
      </c>
      <c r="T864">
        <v>1</v>
      </c>
      <c r="U864" t="s">
        <v>23</v>
      </c>
      <c r="V864">
        <f>IF(tbl_Customers[[#This Row],[churn]] = "yes", 1, 0)</f>
        <v>1</v>
      </c>
      <c r="W864" t="str">
        <f>IF(tbl_Customers[[#This Row],[number_customer_service_calls]] &lt;= 1, "0-1 Calls", IF(tbl_Customers[[#This Row],[number_customer_service_calls]] &lt;= 3, "2-3 Calls", IF(tbl_Customers[[#This Row],[number_customer_service_calls]] &lt;=5, "4-5 Calls", "6+ Calls")))</f>
        <v>0-1 Calls</v>
      </c>
      <c r="X864" t="str">
        <f>IF(tbl_Customers[[#This Row],[account_length]] &lt;= 50, "0-50", IF(tbl_Customers[[#This Row],[account_length]] &lt;=100, "51-100", IF(tbl_Customers[[#This Row],[account_length]] &lt;= 150, "101-150", "151+")))</f>
        <v>151+</v>
      </c>
      <c r="Y864" t="str">
        <f>IF(tbl_Customers[[#This Row],[total_intl_charge]] &lt;= 3, "Low Charges", "High Charges")</f>
        <v>High Charges</v>
      </c>
      <c r="Z864" t="str">
        <f>IF(tbl_Customers[[#This Row],[total_eve_calls]]&lt;=80,"Low Calls",
IF(tbl_Customers[[#This Row],[total_eve_calls]]&lt;=120,"Medium Calls","High Calls"))</f>
        <v>Medium Calls</v>
      </c>
      <c r="AA864" t="str">
        <f>IF(tbl_Customers[[#This Row],[total_eve_charge]]&lt;=15,"Low Charges",
IF(tbl_Customers[[#This Row],[total_eve_charge]]&lt;=20,"Medium Charges","High Charges"))</f>
        <v>High Charges</v>
      </c>
      <c r="AB8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64" t="str">
        <f>IF(tbl_Customers[[#This Row],[number_vmail_messages]] = 0, "No Usage", IF(tbl_Customers[[#This Row],[number_vmail_messages]] &lt;= 20, "Low Usage", IF(tbl_Customers[[#This Row],[number_vmail_messages]] &lt;= 40, "Medium Usgae", "High Usage")))</f>
        <v>No Usage</v>
      </c>
      <c r="AD864" t="str">
        <f>IF(tbl_Customers[[#This Row],[total_day_minutes]]&lt;=150,"Low Usage", IF(tbl_Customers[[#This Row],[total_day_minutes]]&lt;=200,"Medium Usage", IF(tbl_Customers[[#This Row],[total_day_minutes]]&lt;=250,"High Usage","Very High Usage")))</f>
        <v>Medium Usage</v>
      </c>
      <c r="AE864" t="str">
        <f>IF(tbl_Customers[[#This Row],[total_intl_calls]]&lt;=5,"Low Calls", IF(tbl_Customers[[#This Row],[total_intl_calls]]&lt;=10, "Medium Calls", "High Calls"))</f>
        <v>Low Calls</v>
      </c>
      <c r="AF8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864" s="36" t="str">
        <f>IF(tbl_Customers[[#This Row],[Churn_Risk_Score]]&gt;=10,"High Risk", IF(tbl_Customers[[#This Row],[Churn_Risk_Score]]&gt;=5,"Medium Risk","Low Risk"))</f>
        <v>Medium Risk</v>
      </c>
    </row>
    <row r="865" spans="1:33" x14ac:dyDescent="0.35">
      <c r="A865">
        <v>864</v>
      </c>
      <c r="B865" t="s">
        <v>70</v>
      </c>
      <c r="C865">
        <v>70</v>
      </c>
      <c r="D865" t="s">
        <v>21</v>
      </c>
      <c r="E865" t="s">
        <v>22</v>
      </c>
      <c r="F865" t="s">
        <v>22</v>
      </c>
      <c r="G865">
        <v>0</v>
      </c>
      <c r="H865">
        <v>222.8</v>
      </c>
      <c r="I865">
        <v>114</v>
      </c>
      <c r="J865">
        <v>37.880000000000003</v>
      </c>
      <c r="K865">
        <v>215.9</v>
      </c>
      <c r="L865">
        <v>113</v>
      </c>
      <c r="M865">
        <v>18.350000000000001</v>
      </c>
      <c r="N865">
        <v>223.5</v>
      </c>
      <c r="O865">
        <v>122</v>
      </c>
      <c r="P865">
        <v>10.06</v>
      </c>
      <c r="Q865">
        <v>0</v>
      </c>
      <c r="R865">
        <v>0</v>
      </c>
      <c r="S865">
        <v>0</v>
      </c>
      <c r="T865">
        <v>1</v>
      </c>
      <c r="U865" t="s">
        <v>22</v>
      </c>
      <c r="V865">
        <f>IF(tbl_Customers[[#This Row],[churn]] = "yes", 1, 0)</f>
        <v>0</v>
      </c>
      <c r="W865" t="str">
        <f>IF(tbl_Customers[[#This Row],[number_customer_service_calls]] &lt;= 1, "0-1 Calls", IF(tbl_Customers[[#This Row],[number_customer_service_calls]] &lt;= 3, "2-3 Calls", IF(tbl_Customers[[#This Row],[number_customer_service_calls]] &lt;=5, "4-5 Calls", "6+ Calls")))</f>
        <v>0-1 Calls</v>
      </c>
      <c r="X865" t="str">
        <f>IF(tbl_Customers[[#This Row],[account_length]] &lt;= 50, "0-50", IF(tbl_Customers[[#This Row],[account_length]] &lt;=100, "51-100", IF(tbl_Customers[[#This Row],[account_length]] &lt;= 150, "101-150", "151+")))</f>
        <v>51-100</v>
      </c>
      <c r="Y865" t="str">
        <f>IF(tbl_Customers[[#This Row],[total_intl_charge]] &lt;= 3, "Low Charges", "High Charges")</f>
        <v>Low Charges</v>
      </c>
      <c r="Z865" t="str">
        <f>IF(tbl_Customers[[#This Row],[total_eve_calls]]&lt;=80,"Low Calls",
IF(tbl_Customers[[#This Row],[total_eve_calls]]&lt;=120,"Medium Calls","High Calls"))</f>
        <v>Medium Calls</v>
      </c>
      <c r="AA865" t="str">
        <f>IF(tbl_Customers[[#This Row],[total_eve_charge]]&lt;=15,"Low Charges",
IF(tbl_Customers[[#This Row],[total_eve_charge]]&lt;=20,"Medium Charges","High Charges"))</f>
        <v>Medium Charges</v>
      </c>
      <c r="AB8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65" t="str">
        <f>IF(tbl_Customers[[#This Row],[number_vmail_messages]] = 0, "No Usage", IF(tbl_Customers[[#This Row],[number_vmail_messages]] &lt;= 20, "Low Usage", IF(tbl_Customers[[#This Row],[number_vmail_messages]] &lt;= 40, "Medium Usgae", "High Usage")))</f>
        <v>No Usage</v>
      </c>
      <c r="AD865" t="str">
        <f>IF(tbl_Customers[[#This Row],[total_day_minutes]]&lt;=150,"Low Usage", IF(tbl_Customers[[#This Row],[total_day_minutes]]&lt;=200,"Medium Usage", IF(tbl_Customers[[#This Row],[total_day_minutes]]&lt;=250,"High Usage","Very High Usage")))</f>
        <v>High Usage</v>
      </c>
      <c r="AE865" t="str">
        <f>IF(tbl_Customers[[#This Row],[total_intl_calls]]&lt;=5,"Low Calls", IF(tbl_Customers[[#This Row],[total_intl_calls]]&lt;=10, "Medium Calls", "High Calls"))</f>
        <v>Low Calls</v>
      </c>
      <c r="AF8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65" s="36" t="str">
        <f>IF(tbl_Customers[[#This Row],[Churn_Risk_Score]]&gt;=10,"High Risk", IF(tbl_Customers[[#This Row],[Churn_Risk_Score]]&gt;=5,"Medium Risk","Low Risk"))</f>
        <v>Low Risk</v>
      </c>
    </row>
    <row r="866" spans="1:33" x14ac:dyDescent="0.35">
      <c r="A866">
        <v>865</v>
      </c>
      <c r="B866" t="s">
        <v>38</v>
      </c>
      <c r="C866">
        <v>99</v>
      </c>
      <c r="D866" t="s">
        <v>21</v>
      </c>
      <c r="E866" t="s">
        <v>22</v>
      </c>
      <c r="F866" t="s">
        <v>23</v>
      </c>
      <c r="G866">
        <v>42</v>
      </c>
      <c r="H866">
        <v>216</v>
      </c>
      <c r="I866">
        <v>125</v>
      </c>
      <c r="J866">
        <v>36.72</v>
      </c>
      <c r="K866">
        <v>232.3</v>
      </c>
      <c r="L866">
        <v>104</v>
      </c>
      <c r="M866">
        <v>19.75</v>
      </c>
      <c r="N866">
        <v>215.5</v>
      </c>
      <c r="O866">
        <v>100</v>
      </c>
      <c r="P866">
        <v>9.6999999999999993</v>
      </c>
      <c r="Q866">
        <v>9.3000000000000007</v>
      </c>
      <c r="R866">
        <v>4</v>
      </c>
      <c r="S866">
        <v>2.5099999999999998</v>
      </c>
      <c r="T866">
        <v>2</v>
      </c>
      <c r="U866" t="s">
        <v>23</v>
      </c>
      <c r="V866">
        <f>IF(tbl_Customers[[#This Row],[churn]] = "yes", 1, 0)</f>
        <v>1</v>
      </c>
      <c r="W866" t="str">
        <f>IF(tbl_Customers[[#This Row],[number_customer_service_calls]] &lt;= 1, "0-1 Calls", IF(tbl_Customers[[#This Row],[number_customer_service_calls]] &lt;= 3, "2-3 Calls", IF(tbl_Customers[[#This Row],[number_customer_service_calls]] &lt;=5, "4-5 Calls", "6+ Calls")))</f>
        <v>2-3 Calls</v>
      </c>
      <c r="X866" t="str">
        <f>IF(tbl_Customers[[#This Row],[account_length]] &lt;= 50, "0-50", IF(tbl_Customers[[#This Row],[account_length]] &lt;=100, "51-100", IF(tbl_Customers[[#This Row],[account_length]] &lt;= 150, "101-150", "151+")))</f>
        <v>51-100</v>
      </c>
      <c r="Y866" t="str">
        <f>IF(tbl_Customers[[#This Row],[total_intl_charge]] &lt;= 3, "Low Charges", "High Charges")</f>
        <v>Low Charges</v>
      </c>
      <c r="Z866" t="str">
        <f>IF(tbl_Customers[[#This Row],[total_eve_calls]]&lt;=80,"Low Calls",
IF(tbl_Customers[[#This Row],[total_eve_calls]]&lt;=120,"Medium Calls","High Calls"))</f>
        <v>Medium Calls</v>
      </c>
      <c r="AA866" t="str">
        <f>IF(tbl_Customers[[#This Row],[total_eve_charge]]&lt;=15,"Low Charges",
IF(tbl_Customers[[#This Row],[total_eve_charge]]&lt;=20,"Medium Charges","High Charges"))</f>
        <v>Medium Charges</v>
      </c>
      <c r="AB8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66" t="str">
        <f>IF(tbl_Customers[[#This Row],[number_vmail_messages]] = 0, "No Usage", IF(tbl_Customers[[#This Row],[number_vmail_messages]] &lt;= 20, "Low Usage", IF(tbl_Customers[[#This Row],[number_vmail_messages]] &lt;= 40, "Medium Usgae", "High Usage")))</f>
        <v>High Usage</v>
      </c>
      <c r="AD866" t="str">
        <f>IF(tbl_Customers[[#This Row],[total_day_minutes]]&lt;=150,"Low Usage", IF(tbl_Customers[[#This Row],[total_day_minutes]]&lt;=200,"Medium Usage", IF(tbl_Customers[[#This Row],[total_day_minutes]]&lt;=250,"High Usage","Very High Usage")))</f>
        <v>High Usage</v>
      </c>
      <c r="AE866" t="str">
        <f>IF(tbl_Customers[[#This Row],[total_intl_calls]]&lt;=5,"Low Calls", IF(tbl_Customers[[#This Row],[total_intl_calls]]&lt;=10, "Medium Calls", "High Calls"))</f>
        <v>Low Calls</v>
      </c>
      <c r="AF8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66" s="36" t="str">
        <f>IF(tbl_Customers[[#This Row],[Churn_Risk_Score]]&gt;=10,"High Risk", IF(tbl_Customers[[#This Row],[Churn_Risk_Score]]&gt;=5,"Medium Risk","Low Risk"))</f>
        <v>Low Risk</v>
      </c>
    </row>
    <row r="867" spans="1:33" x14ac:dyDescent="0.35">
      <c r="A867">
        <v>866</v>
      </c>
      <c r="B867" t="s">
        <v>55</v>
      </c>
      <c r="C867">
        <v>87</v>
      </c>
      <c r="D867" t="s">
        <v>21</v>
      </c>
      <c r="E867" t="s">
        <v>22</v>
      </c>
      <c r="F867" t="s">
        <v>22</v>
      </c>
      <c r="G867">
        <v>0</v>
      </c>
      <c r="H867">
        <v>146.30000000000001</v>
      </c>
      <c r="I867">
        <v>108</v>
      </c>
      <c r="J867">
        <v>24.87</v>
      </c>
      <c r="K867">
        <v>171.8</v>
      </c>
      <c r="L867">
        <v>102</v>
      </c>
      <c r="M867">
        <v>14.6</v>
      </c>
      <c r="N867">
        <v>167.5</v>
      </c>
      <c r="O867">
        <v>66</v>
      </c>
      <c r="P867">
        <v>7.54</v>
      </c>
      <c r="Q867">
        <v>5.3</v>
      </c>
      <c r="R867">
        <v>9</v>
      </c>
      <c r="S867">
        <v>1.43</v>
      </c>
      <c r="T867">
        <v>1</v>
      </c>
      <c r="U867" t="s">
        <v>22</v>
      </c>
      <c r="V867">
        <f>IF(tbl_Customers[[#This Row],[churn]] = "yes", 1, 0)</f>
        <v>0</v>
      </c>
      <c r="W867" t="str">
        <f>IF(tbl_Customers[[#This Row],[number_customer_service_calls]] &lt;= 1, "0-1 Calls", IF(tbl_Customers[[#This Row],[number_customer_service_calls]] &lt;= 3, "2-3 Calls", IF(tbl_Customers[[#This Row],[number_customer_service_calls]] &lt;=5, "4-5 Calls", "6+ Calls")))</f>
        <v>0-1 Calls</v>
      </c>
      <c r="X867" t="str">
        <f>IF(tbl_Customers[[#This Row],[account_length]] &lt;= 50, "0-50", IF(tbl_Customers[[#This Row],[account_length]] &lt;=100, "51-100", IF(tbl_Customers[[#This Row],[account_length]] &lt;= 150, "101-150", "151+")))</f>
        <v>51-100</v>
      </c>
      <c r="Y867" t="str">
        <f>IF(tbl_Customers[[#This Row],[total_intl_charge]] &lt;= 3, "Low Charges", "High Charges")</f>
        <v>Low Charges</v>
      </c>
      <c r="Z867" t="str">
        <f>IF(tbl_Customers[[#This Row],[total_eve_calls]]&lt;=80,"Low Calls",
IF(tbl_Customers[[#This Row],[total_eve_calls]]&lt;=120,"Medium Calls","High Calls"))</f>
        <v>Medium Calls</v>
      </c>
      <c r="AA867" t="str">
        <f>IF(tbl_Customers[[#This Row],[total_eve_charge]]&lt;=15,"Low Charges",
IF(tbl_Customers[[#This Row],[total_eve_charge]]&lt;=20,"Medium Charges","High Charges"))</f>
        <v>Low Charges</v>
      </c>
      <c r="AB8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867" t="str">
        <f>IF(tbl_Customers[[#This Row],[number_vmail_messages]] = 0, "No Usage", IF(tbl_Customers[[#This Row],[number_vmail_messages]] &lt;= 20, "Low Usage", IF(tbl_Customers[[#This Row],[number_vmail_messages]] &lt;= 40, "Medium Usgae", "High Usage")))</f>
        <v>No Usage</v>
      </c>
      <c r="AD867" t="str">
        <f>IF(tbl_Customers[[#This Row],[total_day_minutes]]&lt;=150,"Low Usage", IF(tbl_Customers[[#This Row],[total_day_minutes]]&lt;=200,"Medium Usage", IF(tbl_Customers[[#This Row],[total_day_minutes]]&lt;=250,"High Usage","Very High Usage")))</f>
        <v>Low Usage</v>
      </c>
      <c r="AE867" t="str">
        <f>IF(tbl_Customers[[#This Row],[total_intl_calls]]&lt;=5,"Low Calls", IF(tbl_Customers[[#This Row],[total_intl_calls]]&lt;=10, "Medium Calls", "High Calls"))</f>
        <v>Medium Calls</v>
      </c>
      <c r="AF8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67" s="36" t="str">
        <f>IF(tbl_Customers[[#This Row],[Churn_Risk_Score]]&gt;=10,"High Risk", IF(tbl_Customers[[#This Row],[Churn_Risk_Score]]&gt;=5,"Medium Risk","Low Risk"))</f>
        <v>Low Risk</v>
      </c>
    </row>
    <row r="868" spans="1:33" x14ac:dyDescent="0.35">
      <c r="A868">
        <v>867</v>
      </c>
      <c r="B868" t="s">
        <v>54</v>
      </c>
      <c r="C868">
        <v>131</v>
      </c>
      <c r="D868" t="s">
        <v>25</v>
      </c>
      <c r="E868" t="s">
        <v>22</v>
      </c>
      <c r="F868" t="s">
        <v>22</v>
      </c>
      <c r="G868">
        <v>0</v>
      </c>
      <c r="H868">
        <v>94.4</v>
      </c>
      <c r="I868">
        <v>80</v>
      </c>
      <c r="J868">
        <v>16.05</v>
      </c>
      <c r="K868">
        <v>215.1</v>
      </c>
      <c r="L868">
        <v>101</v>
      </c>
      <c r="M868">
        <v>18.28</v>
      </c>
      <c r="N868">
        <v>179.7</v>
      </c>
      <c r="O868">
        <v>108</v>
      </c>
      <c r="P868">
        <v>8.09</v>
      </c>
      <c r="Q868">
        <v>13.1</v>
      </c>
      <c r="R868">
        <v>9</v>
      </c>
      <c r="S868">
        <v>3.54</v>
      </c>
      <c r="T868">
        <v>2</v>
      </c>
      <c r="U868" t="s">
        <v>22</v>
      </c>
      <c r="V868">
        <f>IF(tbl_Customers[[#This Row],[churn]] = "yes", 1, 0)</f>
        <v>0</v>
      </c>
      <c r="W868" t="str">
        <f>IF(tbl_Customers[[#This Row],[number_customer_service_calls]] &lt;= 1, "0-1 Calls", IF(tbl_Customers[[#This Row],[number_customer_service_calls]] &lt;= 3, "2-3 Calls", IF(tbl_Customers[[#This Row],[number_customer_service_calls]] &lt;=5, "4-5 Calls", "6+ Calls")))</f>
        <v>2-3 Calls</v>
      </c>
      <c r="X868" t="str">
        <f>IF(tbl_Customers[[#This Row],[account_length]] &lt;= 50, "0-50", IF(tbl_Customers[[#This Row],[account_length]] &lt;=100, "51-100", IF(tbl_Customers[[#This Row],[account_length]] &lt;= 150, "101-150", "151+")))</f>
        <v>101-150</v>
      </c>
      <c r="Y868" t="str">
        <f>IF(tbl_Customers[[#This Row],[total_intl_charge]] &lt;= 3, "Low Charges", "High Charges")</f>
        <v>High Charges</v>
      </c>
      <c r="Z868" t="str">
        <f>IF(tbl_Customers[[#This Row],[total_eve_calls]]&lt;=80,"Low Calls",
IF(tbl_Customers[[#This Row],[total_eve_calls]]&lt;=120,"Medium Calls","High Calls"))</f>
        <v>Medium Calls</v>
      </c>
      <c r="AA868" t="str">
        <f>IF(tbl_Customers[[#This Row],[total_eve_charge]]&lt;=15,"Low Charges",
IF(tbl_Customers[[#This Row],[total_eve_charge]]&lt;=20,"Medium Charges","High Charges"))</f>
        <v>Medium Charges</v>
      </c>
      <c r="AB8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68" t="str">
        <f>IF(tbl_Customers[[#This Row],[number_vmail_messages]] = 0, "No Usage", IF(tbl_Customers[[#This Row],[number_vmail_messages]] &lt;= 20, "Low Usage", IF(tbl_Customers[[#This Row],[number_vmail_messages]] &lt;= 40, "Medium Usgae", "High Usage")))</f>
        <v>No Usage</v>
      </c>
      <c r="AD868" t="str">
        <f>IF(tbl_Customers[[#This Row],[total_day_minutes]]&lt;=150,"Low Usage", IF(tbl_Customers[[#This Row],[total_day_minutes]]&lt;=200,"Medium Usage", IF(tbl_Customers[[#This Row],[total_day_minutes]]&lt;=250,"High Usage","Very High Usage")))</f>
        <v>Low Usage</v>
      </c>
      <c r="AE868" t="str">
        <f>IF(tbl_Customers[[#This Row],[total_intl_calls]]&lt;=5,"Low Calls", IF(tbl_Customers[[#This Row],[total_intl_calls]]&lt;=10, "Medium Calls", "High Calls"))</f>
        <v>Medium Calls</v>
      </c>
      <c r="AF8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68" s="36" t="str">
        <f>IF(tbl_Customers[[#This Row],[Churn_Risk_Score]]&gt;=10,"High Risk", IF(tbl_Customers[[#This Row],[Churn_Risk_Score]]&gt;=5,"Medium Risk","Low Risk"))</f>
        <v>Low Risk</v>
      </c>
    </row>
    <row r="869" spans="1:33" x14ac:dyDescent="0.35">
      <c r="A869">
        <v>868</v>
      </c>
      <c r="B869" t="s">
        <v>64</v>
      </c>
      <c r="C869">
        <v>119</v>
      </c>
      <c r="D869" t="s">
        <v>28</v>
      </c>
      <c r="E869" t="s">
        <v>22</v>
      </c>
      <c r="F869" t="s">
        <v>22</v>
      </c>
      <c r="G869">
        <v>0</v>
      </c>
      <c r="H869">
        <v>190.4</v>
      </c>
      <c r="I869">
        <v>74</v>
      </c>
      <c r="J869">
        <v>32.369999999999997</v>
      </c>
      <c r="K869">
        <v>215.6</v>
      </c>
      <c r="L869">
        <v>113</v>
      </c>
      <c r="M869">
        <v>18.329999999999998</v>
      </c>
      <c r="N869">
        <v>161.19999999999999</v>
      </c>
      <c r="O869">
        <v>111</v>
      </c>
      <c r="P869">
        <v>7.25</v>
      </c>
      <c r="Q869">
        <v>10</v>
      </c>
      <c r="R869">
        <v>1</v>
      </c>
      <c r="S869">
        <v>2.7</v>
      </c>
      <c r="T869">
        <v>2</v>
      </c>
      <c r="U869" t="s">
        <v>22</v>
      </c>
      <c r="V869">
        <f>IF(tbl_Customers[[#This Row],[churn]] = "yes", 1, 0)</f>
        <v>0</v>
      </c>
      <c r="W869" t="str">
        <f>IF(tbl_Customers[[#This Row],[number_customer_service_calls]] &lt;= 1, "0-1 Calls", IF(tbl_Customers[[#This Row],[number_customer_service_calls]] &lt;= 3, "2-3 Calls", IF(tbl_Customers[[#This Row],[number_customer_service_calls]] &lt;=5, "4-5 Calls", "6+ Calls")))</f>
        <v>2-3 Calls</v>
      </c>
      <c r="X869" t="str">
        <f>IF(tbl_Customers[[#This Row],[account_length]] &lt;= 50, "0-50", IF(tbl_Customers[[#This Row],[account_length]] &lt;=100, "51-100", IF(tbl_Customers[[#This Row],[account_length]] &lt;= 150, "101-150", "151+")))</f>
        <v>101-150</v>
      </c>
      <c r="Y869" t="str">
        <f>IF(tbl_Customers[[#This Row],[total_intl_charge]] &lt;= 3, "Low Charges", "High Charges")</f>
        <v>Low Charges</v>
      </c>
      <c r="Z869" t="str">
        <f>IF(tbl_Customers[[#This Row],[total_eve_calls]]&lt;=80,"Low Calls",
IF(tbl_Customers[[#This Row],[total_eve_calls]]&lt;=120,"Medium Calls","High Calls"))</f>
        <v>Medium Calls</v>
      </c>
      <c r="AA869" t="str">
        <f>IF(tbl_Customers[[#This Row],[total_eve_charge]]&lt;=15,"Low Charges",
IF(tbl_Customers[[#This Row],[total_eve_charge]]&lt;=20,"Medium Charges","High Charges"))</f>
        <v>Medium Charges</v>
      </c>
      <c r="AB8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69" t="str">
        <f>IF(tbl_Customers[[#This Row],[number_vmail_messages]] = 0, "No Usage", IF(tbl_Customers[[#This Row],[number_vmail_messages]] &lt;= 20, "Low Usage", IF(tbl_Customers[[#This Row],[number_vmail_messages]] &lt;= 40, "Medium Usgae", "High Usage")))</f>
        <v>No Usage</v>
      </c>
      <c r="AD869" t="str">
        <f>IF(tbl_Customers[[#This Row],[total_day_minutes]]&lt;=150,"Low Usage", IF(tbl_Customers[[#This Row],[total_day_minutes]]&lt;=200,"Medium Usage", IF(tbl_Customers[[#This Row],[total_day_minutes]]&lt;=250,"High Usage","Very High Usage")))</f>
        <v>Medium Usage</v>
      </c>
      <c r="AE869" t="str">
        <f>IF(tbl_Customers[[#This Row],[total_intl_calls]]&lt;=5,"Low Calls", IF(tbl_Customers[[#This Row],[total_intl_calls]]&lt;=10, "Medium Calls", "High Calls"))</f>
        <v>Low Calls</v>
      </c>
      <c r="AF8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69" s="36" t="str">
        <f>IF(tbl_Customers[[#This Row],[Churn_Risk_Score]]&gt;=10,"High Risk", IF(tbl_Customers[[#This Row],[Churn_Risk_Score]]&gt;=5,"Medium Risk","Low Risk"))</f>
        <v>Low Risk</v>
      </c>
    </row>
    <row r="870" spans="1:33" x14ac:dyDescent="0.35">
      <c r="A870">
        <v>869</v>
      </c>
      <c r="B870" t="s">
        <v>29</v>
      </c>
      <c r="C870">
        <v>119</v>
      </c>
      <c r="D870" t="s">
        <v>25</v>
      </c>
      <c r="E870" t="s">
        <v>22</v>
      </c>
      <c r="F870" t="s">
        <v>23</v>
      </c>
      <c r="G870">
        <v>32</v>
      </c>
      <c r="H870">
        <v>142.6</v>
      </c>
      <c r="I870">
        <v>77</v>
      </c>
      <c r="J870">
        <v>24.24</v>
      </c>
      <c r="K870">
        <v>208.2</v>
      </c>
      <c r="L870">
        <v>126</v>
      </c>
      <c r="M870">
        <v>17.7</v>
      </c>
      <c r="N870">
        <v>171</v>
      </c>
      <c r="O870">
        <v>102</v>
      </c>
      <c r="P870">
        <v>7.69</v>
      </c>
      <c r="Q870">
        <v>12</v>
      </c>
      <c r="R870">
        <v>2</v>
      </c>
      <c r="S870">
        <v>3.24</v>
      </c>
      <c r="T870">
        <v>3</v>
      </c>
      <c r="U870" t="s">
        <v>22</v>
      </c>
      <c r="V870">
        <f>IF(tbl_Customers[[#This Row],[churn]] = "yes", 1, 0)</f>
        <v>0</v>
      </c>
      <c r="W870" t="str">
        <f>IF(tbl_Customers[[#This Row],[number_customer_service_calls]] &lt;= 1, "0-1 Calls", IF(tbl_Customers[[#This Row],[number_customer_service_calls]] &lt;= 3, "2-3 Calls", IF(tbl_Customers[[#This Row],[number_customer_service_calls]] &lt;=5, "4-5 Calls", "6+ Calls")))</f>
        <v>2-3 Calls</v>
      </c>
      <c r="X870" t="str">
        <f>IF(tbl_Customers[[#This Row],[account_length]] &lt;= 50, "0-50", IF(tbl_Customers[[#This Row],[account_length]] &lt;=100, "51-100", IF(tbl_Customers[[#This Row],[account_length]] &lt;= 150, "101-150", "151+")))</f>
        <v>101-150</v>
      </c>
      <c r="Y870" t="str">
        <f>IF(tbl_Customers[[#This Row],[total_intl_charge]] &lt;= 3, "Low Charges", "High Charges")</f>
        <v>High Charges</v>
      </c>
      <c r="Z870" t="str">
        <f>IF(tbl_Customers[[#This Row],[total_eve_calls]]&lt;=80,"Low Calls",
IF(tbl_Customers[[#This Row],[total_eve_calls]]&lt;=120,"Medium Calls","High Calls"))</f>
        <v>High Calls</v>
      </c>
      <c r="AA870" t="str">
        <f>IF(tbl_Customers[[#This Row],[total_eve_charge]]&lt;=15,"Low Charges",
IF(tbl_Customers[[#This Row],[total_eve_charge]]&lt;=20,"Medium Charges","High Charges"))</f>
        <v>Medium Charges</v>
      </c>
      <c r="AB8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70" t="str">
        <f>IF(tbl_Customers[[#This Row],[number_vmail_messages]] = 0, "No Usage", IF(tbl_Customers[[#This Row],[number_vmail_messages]] &lt;= 20, "Low Usage", IF(tbl_Customers[[#This Row],[number_vmail_messages]] &lt;= 40, "Medium Usgae", "High Usage")))</f>
        <v>Medium Usgae</v>
      </c>
      <c r="AD870" t="str">
        <f>IF(tbl_Customers[[#This Row],[total_day_minutes]]&lt;=150,"Low Usage", IF(tbl_Customers[[#This Row],[total_day_minutes]]&lt;=200,"Medium Usage", IF(tbl_Customers[[#This Row],[total_day_minutes]]&lt;=250,"High Usage","Very High Usage")))</f>
        <v>Low Usage</v>
      </c>
      <c r="AE870" t="str">
        <f>IF(tbl_Customers[[#This Row],[total_intl_calls]]&lt;=5,"Low Calls", IF(tbl_Customers[[#This Row],[total_intl_calls]]&lt;=10, "Medium Calls", "High Calls"))</f>
        <v>Low Calls</v>
      </c>
      <c r="AF8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70" s="36" t="str">
        <f>IF(tbl_Customers[[#This Row],[Churn_Risk_Score]]&gt;=10,"High Risk", IF(tbl_Customers[[#This Row],[Churn_Risk_Score]]&gt;=5,"Medium Risk","Low Risk"))</f>
        <v>Low Risk</v>
      </c>
    </row>
    <row r="871" spans="1:33" x14ac:dyDescent="0.35">
      <c r="A871">
        <v>870</v>
      </c>
      <c r="B871" t="s">
        <v>33</v>
      </c>
      <c r="C871">
        <v>87</v>
      </c>
      <c r="D871" t="s">
        <v>28</v>
      </c>
      <c r="E871" t="s">
        <v>23</v>
      </c>
      <c r="F871" t="s">
        <v>22</v>
      </c>
      <c r="G871">
        <v>0</v>
      </c>
      <c r="H871">
        <v>134.19999999999999</v>
      </c>
      <c r="I871">
        <v>80</v>
      </c>
      <c r="J871">
        <v>22.81</v>
      </c>
      <c r="K871">
        <v>165</v>
      </c>
      <c r="L871">
        <v>71</v>
      </c>
      <c r="M871">
        <v>14.03</v>
      </c>
      <c r="N871">
        <v>173.1</v>
      </c>
      <c r="O871">
        <v>102</v>
      </c>
      <c r="P871">
        <v>7.79</v>
      </c>
      <c r="Q871">
        <v>10.7</v>
      </c>
      <c r="R871">
        <v>5</v>
      </c>
      <c r="S871">
        <v>2.89</v>
      </c>
      <c r="T871">
        <v>0</v>
      </c>
      <c r="U871" t="s">
        <v>22</v>
      </c>
      <c r="V871">
        <f>IF(tbl_Customers[[#This Row],[churn]] = "yes", 1, 0)</f>
        <v>0</v>
      </c>
      <c r="W871" t="str">
        <f>IF(tbl_Customers[[#This Row],[number_customer_service_calls]] &lt;= 1, "0-1 Calls", IF(tbl_Customers[[#This Row],[number_customer_service_calls]] &lt;= 3, "2-3 Calls", IF(tbl_Customers[[#This Row],[number_customer_service_calls]] &lt;=5, "4-5 Calls", "6+ Calls")))</f>
        <v>0-1 Calls</v>
      </c>
      <c r="X871" t="str">
        <f>IF(tbl_Customers[[#This Row],[account_length]] &lt;= 50, "0-50", IF(tbl_Customers[[#This Row],[account_length]] &lt;=100, "51-100", IF(tbl_Customers[[#This Row],[account_length]] &lt;= 150, "101-150", "151+")))</f>
        <v>51-100</v>
      </c>
      <c r="Y871" t="str">
        <f>IF(tbl_Customers[[#This Row],[total_intl_charge]] &lt;= 3, "Low Charges", "High Charges")</f>
        <v>Low Charges</v>
      </c>
      <c r="Z871" t="str">
        <f>IF(tbl_Customers[[#This Row],[total_eve_calls]]&lt;=80,"Low Calls",
IF(tbl_Customers[[#This Row],[total_eve_calls]]&lt;=120,"Medium Calls","High Calls"))</f>
        <v>Low Calls</v>
      </c>
      <c r="AA871" t="str">
        <f>IF(tbl_Customers[[#This Row],[total_eve_charge]]&lt;=15,"Low Charges",
IF(tbl_Customers[[#This Row],[total_eve_charge]]&lt;=20,"Medium Charges","High Charges"))</f>
        <v>Low Charges</v>
      </c>
      <c r="AB8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71" t="str">
        <f>IF(tbl_Customers[[#This Row],[number_vmail_messages]] = 0, "No Usage", IF(tbl_Customers[[#This Row],[number_vmail_messages]] &lt;= 20, "Low Usage", IF(tbl_Customers[[#This Row],[number_vmail_messages]] &lt;= 40, "Medium Usgae", "High Usage")))</f>
        <v>No Usage</v>
      </c>
      <c r="AD871" t="str">
        <f>IF(tbl_Customers[[#This Row],[total_day_minutes]]&lt;=150,"Low Usage", IF(tbl_Customers[[#This Row],[total_day_minutes]]&lt;=200,"Medium Usage", IF(tbl_Customers[[#This Row],[total_day_minutes]]&lt;=250,"High Usage","Very High Usage")))</f>
        <v>Low Usage</v>
      </c>
      <c r="AE871" t="str">
        <f>IF(tbl_Customers[[#This Row],[total_intl_calls]]&lt;=5,"Low Calls", IF(tbl_Customers[[#This Row],[total_intl_calls]]&lt;=10, "Medium Calls", "High Calls"))</f>
        <v>Low Calls</v>
      </c>
      <c r="AF8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71" s="36" t="str">
        <f>IF(tbl_Customers[[#This Row],[Churn_Risk_Score]]&gt;=10,"High Risk", IF(tbl_Customers[[#This Row],[Churn_Risk_Score]]&gt;=5,"Medium Risk","Low Risk"))</f>
        <v>Low Risk</v>
      </c>
    </row>
    <row r="872" spans="1:33" x14ac:dyDescent="0.35">
      <c r="A872">
        <v>871</v>
      </c>
      <c r="B872" t="s">
        <v>56</v>
      </c>
      <c r="C872">
        <v>112</v>
      </c>
      <c r="D872" t="s">
        <v>21</v>
      </c>
      <c r="E872" t="s">
        <v>22</v>
      </c>
      <c r="F872" t="s">
        <v>22</v>
      </c>
      <c r="G872">
        <v>0</v>
      </c>
      <c r="H872">
        <v>111.9</v>
      </c>
      <c r="I872">
        <v>92</v>
      </c>
      <c r="J872">
        <v>19.02</v>
      </c>
      <c r="K872">
        <v>114</v>
      </c>
      <c r="L872">
        <v>143</v>
      </c>
      <c r="M872">
        <v>9.69</v>
      </c>
      <c r="N872">
        <v>146.80000000000001</v>
      </c>
      <c r="O872">
        <v>79</v>
      </c>
      <c r="P872">
        <v>6.61</v>
      </c>
      <c r="Q872">
        <v>14.1</v>
      </c>
      <c r="R872">
        <v>3</v>
      </c>
      <c r="S872">
        <v>3.81</v>
      </c>
      <c r="T872">
        <v>5</v>
      </c>
      <c r="U872" t="s">
        <v>23</v>
      </c>
      <c r="V872">
        <f>IF(tbl_Customers[[#This Row],[churn]] = "yes", 1, 0)</f>
        <v>1</v>
      </c>
      <c r="W872" t="str">
        <f>IF(tbl_Customers[[#This Row],[number_customer_service_calls]] &lt;= 1, "0-1 Calls", IF(tbl_Customers[[#This Row],[number_customer_service_calls]] &lt;= 3, "2-3 Calls", IF(tbl_Customers[[#This Row],[number_customer_service_calls]] &lt;=5, "4-5 Calls", "6+ Calls")))</f>
        <v>4-5 Calls</v>
      </c>
      <c r="X872" t="str">
        <f>IF(tbl_Customers[[#This Row],[account_length]] &lt;= 50, "0-50", IF(tbl_Customers[[#This Row],[account_length]] &lt;=100, "51-100", IF(tbl_Customers[[#This Row],[account_length]] &lt;= 150, "101-150", "151+")))</f>
        <v>101-150</v>
      </c>
      <c r="Y872" t="str">
        <f>IF(tbl_Customers[[#This Row],[total_intl_charge]] &lt;= 3, "Low Charges", "High Charges")</f>
        <v>High Charges</v>
      </c>
      <c r="Z872" t="str">
        <f>IF(tbl_Customers[[#This Row],[total_eve_calls]]&lt;=80,"Low Calls",
IF(tbl_Customers[[#This Row],[total_eve_calls]]&lt;=120,"Medium Calls","High Calls"))</f>
        <v>High Calls</v>
      </c>
      <c r="AA872" t="str">
        <f>IF(tbl_Customers[[#This Row],[total_eve_charge]]&lt;=15,"Low Charges",
IF(tbl_Customers[[#This Row],[total_eve_charge]]&lt;=20,"Medium Charges","High Charges"))</f>
        <v>Low Charges</v>
      </c>
      <c r="AB8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72" t="str">
        <f>IF(tbl_Customers[[#This Row],[number_vmail_messages]] = 0, "No Usage", IF(tbl_Customers[[#This Row],[number_vmail_messages]] &lt;= 20, "Low Usage", IF(tbl_Customers[[#This Row],[number_vmail_messages]] &lt;= 40, "Medium Usgae", "High Usage")))</f>
        <v>No Usage</v>
      </c>
      <c r="AD872" t="str">
        <f>IF(tbl_Customers[[#This Row],[total_day_minutes]]&lt;=150,"Low Usage", IF(tbl_Customers[[#This Row],[total_day_minutes]]&lt;=200,"Medium Usage", IF(tbl_Customers[[#This Row],[total_day_minutes]]&lt;=250,"High Usage","Very High Usage")))</f>
        <v>Low Usage</v>
      </c>
      <c r="AE872" t="str">
        <f>IF(tbl_Customers[[#This Row],[total_intl_calls]]&lt;=5,"Low Calls", IF(tbl_Customers[[#This Row],[total_intl_calls]]&lt;=10, "Medium Calls", "High Calls"))</f>
        <v>Low Calls</v>
      </c>
      <c r="AF8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872" s="36" t="str">
        <f>IF(tbl_Customers[[#This Row],[Churn_Risk_Score]]&gt;=10,"High Risk", IF(tbl_Customers[[#This Row],[Churn_Risk_Score]]&gt;=5,"Medium Risk","Low Risk"))</f>
        <v>Medium Risk</v>
      </c>
    </row>
    <row r="873" spans="1:33" x14ac:dyDescent="0.35">
      <c r="A873">
        <v>872</v>
      </c>
      <c r="B873" t="s">
        <v>33</v>
      </c>
      <c r="C873">
        <v>75</v>
      </c>
      <c r="D873" t="s">
        <v>21</v>
      </c>
      <c r="E873" t="s">
        <v>22</v>
      </c>
      <c r="F873" t="s">
        <v>22</v>
      </c>
      <c r="G873">
        <v>0</v>
      </c>
      <c r="H873">
        <v>122.8</v>
      </c>
      <c r="I873">
        <v>89</v>
      </c>
      <c r="J873">
        <v>20.88</v>
      </c>
      <c r="K873">
        <v>211.3</v>
      </c>
      <c r="L873">
        <v>104</v>
      </c>
      <c r="M873">
        <v>17.96</v>
      </c>
      <c r="N873">
        <v>261.39999999999998</v>
      </c>
      <c r="O873">
        <v>91</v>
      </c>
      <c r="P873">
        <v>11.76</v>
      </c>
      <c r="Q873">
        <v>10.7</v>
      </c>
      <c r="R873">
        <v>2</v>
      </c>
      <c r="S873">
        <v>2.89</v>
      </c>
      <c r="T873">
        <v>2</v>
      </c>
      <c r="U873" t="s">
        <v>22</v>
      </c>
      <c r="V873">
        <f>IF(tbl_Customers[[#This Row],[churn]] = "yes", 1, 0)</f>
        <v>0</v>
      </c>
      <c r="W873" t="str">
        <f>IF(tbl_Customers[[#This Row],[number_customer_service_calls]] &lt;= 1, "0-1 Calls", IF(tbl_Customers[[#This Row],[number_customer_service_calls]] &lt;= 3, "2-3 Calls", IF(tbl_Customers[[#This Row],[number_customer_service_calls]] &lt;=5, "4-5 Calls", "6+ Calls")))</f>
        <v>2-3 Calls</v>
      </c>
      <c r="X873" t="str">
        <f>IF(tbl_Customers[[#This Row],[account_length]] &lt;= 50, "0-50", IF(tbl_Customers[[#This Row],[account_length]] &lt;=100, "51-100", IF(tbl_Customers[[#This Row],[account_length]] &lt;= 150, "101-150", "151+")))</f>
        <v>51-100</v>
      </c>
      <c r="Y873" t="str">
        <f>IF(tbl_Customers[[#This Row],[total_intl_charge]] &lt;= 3, "Low Charges", "High Charges")</f>
        <v>Low Charges</v>
      </c>
      <c r="Z873" t="str">
        <f>IF(tbl_Customers[[#This Row],[total_eve_calls]]&lt;=80,"Low Calls",
IF(tbl_Customers[[#This Row],[total_eve_calls]]&lt;=120,"Medium Calls","High Calls"))</f>
        <v>Medium Calls</v>
      </c>
      <c r="AA873" t="str">
        <f>IF(tbl_Customers[[#This Row],[total_eve_charge]]&lt;=15,"Low Charges",
IF(tbl_Customers[[#This Row],[total_eve_charge]]&lt;=20,"Medium Charges","High Charges"))</f>
        <v>Medium Charges</v>
      </c>
      <c r="AB8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73" t="str">
        <f>IF(tbl_Customers[[#This Row],[number_vmail_messages]] = 0, "No Usage", IF(tbl_Customers[[#This Row],[number_vmail_messages]] &lt;= 20, "Low Usage", IF(tbl_Customers[[#This Row],[number_vmail_messages]] &lt;= 40, "Medium Usgae", "High Usage")))</f>
        <v>No Usage</v>
      </c>
      <c r="AD873" t="str">
        <f>IF(tbl_Customers[[#This Row],[total_day_minutes]]&lt;=150,"Low Usage", IF(tbl_Customers[[#This Row],[total_day_minutes]]&lt;=200,"Medium Usage", IF(tbl_Customers[[#This Row],[total_day_minutes]]&lt;=250,"High Usage","Very High Usage")))</f>
        <v>Low Usage</v>
      </c>
      <c r="AE873" t="str">
        <f>IF(tbl_Customers[[#This Row],[total_intl_calls]]&lt;=5,"Low Calls", IF(tbl_Customers[[#This Row],[total_intl_calls]]&lt;=10, "Medium Calls", "High Calls"))</f>
        <v>Low Calls</v>
      </c>
      <c r="AF8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73" s="36" t="str">
        <f>IF(tbl_Customers[[#This Row],[Churn_Risk_Score]]&gt;=10,"High Risk", IF(tbl_Customers[[#This Row],[Churn_Risk_Score]]&gt;=5,"Medium Risk","Low Risk"))</f>
        <v>Low Risk</v>
      </c>
    </row>
    <row r="874" spans="1:33" x14ac:dyDescent="0.35">
      <c r="A874">
        <v>873</v>
      </c>
      <c r="B874" t="s">
        <v>74</v>
      </c>
      <c r="C874">
        <v>150</v>
      </c>
      <c r="D874" t="s">
        <v>28</v>
      </c>
      <c r="E874" t="s">
        <v>22</v>
      </c>
      <c r="F874" t="s">
        <v>22</v>
      </c>
      <c r="G874">
        <v>0</v>
      </c>
      <c r="H874">
        <v>189.3</v>
      </c>
      <c r="I874">
        <v>77</v>
      </c>
      <c r="J874">
        <v>32.18</v>
      </c>
      <c r="K874">
        <v>220.9</v>
      </c>
      <c r="L874">
        <v>105</v>
      </c>
      <c r="M874">
        <v>18.78</v>
      </c>
      <c r="N874">
        <v>238.7</v>
      </c>
      <c r="O874">
        <v>117</v>
      </c>
      <c r="P874">
        <v>10.74</v>
      </c>
      <c r="Q874">
        <v>9.1999999999999993</v>
      </c>
      <c r="R874">
        <v>5</v>
      </c>
      <c r="S874">
        <v>2.48</v>
      </c>
      <c r="T874">
        <v>4</v>
      </c>
      <c r="U874" t="s">
        <v>22</v>
      </c>
      <c r="V874">
        <f>IF(tbl_Customers[[#This Row],[churn]] = "yes", 1, 0)</f>
        <v>0</v>
      </c>
      <c r="W874" t="str">
        <f>IF(tbl_Customers[[#This Row],[number_customer_service_calls]] &lt;= 1, "0-1 Calls", IF(tbl_Customers[[#This Row],[number_customer_service_calls]] &lt;= 3, "2-3 Calls", IF(tbl_Customers[[#This Row],[number_customer_service_calls]] &lt;=5, "4-5 Calls", "6+ Calls")))</f>
        <v>4-5 Calls</v>
      </c>
      <c r="X874" t="str">
        <f>IF(tbl_Customers[[#This Row],[account_length]] &lt;= 50, "0-50", IF(tbl_Customers[[#This Row],[account_length]] &lt;=100, "51-100", IF(tbl_Customers[[#This Row],[account_length]] &lt;= 150, "101-150", "151+")))</f>
        <v>101-150</v>
      </c>
      <c r="Y874" t="str">
        <f>IF(tbl_Customers[[#This Row],[total_intl_charge]] &lt;= 3, "Low Charges", "High Charges")</f>
        <v>Low Charges</v>
      </c>
      <c r="Z874" t="str">
        <f>IF(tbl_Customers[[#This Row],[total_eve_calls]]&lt;=80,"Low Calls",
IF(tbl_Customers[[#This Row],[total_eve_calls]]&lt;=120,"Medium Calls","High Calls"))</f>
        <v>Medium Calls</v>
      </c>
      <c r="AA874" t="str">
        <f>IF(tbl_Customers[[#This Row],[total_eve_charge]]&lt;=15,"Low Charges",
IF(tbl_Customers[[#This Row],[total_eve_charge]]&lt;=20,"Medium Charges","High Charges"))</f>
        <v>Medium Charges</v>
      </c>
      <c r="AB8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74" t="str">
        <f>IF(tbl_Customers[[#This Row],[number_vmail_messages]] = 0, "No Usage", IF(tbl_Customers[[#This Row],[number_vmail_messages]] &lt;= 20, "Low Usage", IF(tbl_Customers[[#This Row],[number_vmail_messages]] &lt;= 40, "Medium Usgae", "High Usage")))</f>
        <v>No Usage</v>
      </c>
      <c r="AD874" t="str">
        <f>IF(tbl_Customers[[#This Row],[total_day_minutes]]&lt;=150,"Low Usage", IF(tbl_Customers[[#This Row],[total_day_minutes]]&lt;=200,"Medium Usage", IF(tbl_Customers[[#This Row],[total_day_minutes]]&lt;=250,"High Usage","Very High Usage")))</f>
        <v>Medium Usage</v>
      </c>
      <c r="AE874" t="str">
        <f>IF(tbl_Customers[[#This Row],[total_intl_calls]]&lt;=5,"Low Calls", IF(tbl_Customers[[#This Row],[total_intl_calls]]&lt;=10, "Medium Calls", "High Calls"))</f>
        <v>Low Calls</v>
      </c>
      <c r="AF8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74" s="36" t="str">
        <f>IF(tbl_Customers[[#This Row],[Churn_Risk_Score]]&gt;=10,"High Risk", IF(tbl_Customers[[#This Row],[Churn_Risk_Score]]&gt;=5,"Medium Risk","Low Risk"))</f>
        <v>Medium Risk</v>
      </c>
    </row>
    <row r="875" spans="1:33" x14ac:dyDescent="0.35">
      <c r="A875">
        <v>874</v>
      </c>
      <c r="B875" t="s">
        <v>32</v>
      </c>
      <c r="C875">
        <v>161</v>
      </c>
      <c r="D875" t="s">
        <v>28</v>
      </c>
      <c r="E875" t="s">
        <v>22</v>
      </c>
      <c r="F875" t="s">
        <v>23</v>
      </c>
      <c r="G875">
        <v>38</v>
      </c>
      <c r="H875">
        <v>240.4</v>
      </c>
      <c r="I875">
        <v>112</v>
      </c>
      <c r="J875">
        <v>40.869999999999997</v>
      </c>
      <c r="K875">
        <v>201.8</v>
      </c>
      <c r="L875">
        <v>102</v>
      </c>
      <c r="M875">
        <v>17.149999999999999</v>
      </c>
      <c r="N875">
        <v>206.1</v>
      </c>
      <c r="O875">
        <v>112</v>
      </c>
      <c r="P875">
        <v>9.27</v>
      </c>
      <c r="Q875">
        <v>16.100000000000001</v>
      </c>
      <c r="R875">
        <v>6</v>
      </c>
      <c r="S875">
        <v>4.3499999999999996</v>
      </c>
      <c r="T875">
        <v>0</v>
      </c>
      <c r="U875" t="s">
        <v>22</v>
      </c>
      <c r="V875">
        <f>IF(tbl_Customers[[#This Row],[churn]] = "yes", 1, 0)</f>
        <v>0</v>
      </c>
      <c r="W875" t="str">
        <f>IF(tbl_Customers[[#This Row],[number_customer_service_calls]] &lt;= 1, "0-1 Calls", IF(tbl_Customers[[#This Row],[number_customer_service_calls]] &lt;= 3, "2-3 Calls", IF(tbl_Customers[[#This Row],[number_customer_service_calls]] &lt;=5, "4-5 Calls", "6+ Calls")))</f>
        <v>0-1 Calls</v>
      </c>
      <c r="X875" t="str">
        <f>IF(tbl_Customers[[#This Row],[account_length]] &lt;= 50, "0-50", IF(tbl_Customers[[#This Row],[account_length]] &lt;=100, "51-100", IF(tbl_Customers[[#This Row],[account_length]] &lt;= 150, "101-150", "151+")))</f>
        <v>151+</v>
      </c>
      <c r="Y875" t="str">
        <f>IF(tbl_Customers[[#This Row],[total_intl_charge]] &lt;= 3, "Low Charges", "High Charges")</f>
        <v>High Charges</v>
      </c>
      <c r="Z875" t="str">
        <f>IF(tbl_Customers[[#This Row],[total_eve_calls]]&lt;=80,"Low Calls",
IF(tbl_Customers[[#This Row],[total_eve_calls]]&lt;=120,"Medium Calls","High Calls"))</f>
        <v>Medium Calls</v>
      </c>
      <c r="AA875" t="str">
        <f>IF(tbl_Customers[[#This Row],[total_eve_charge]]&lt;=15,"Low Charges",
IF(tbl_Customers[[#This Row],[total_eve_charge]]&lt;=20,"Medium Charges","High Charges"))</f>
        <v>Medium Charges</v>
      </c>
      <c r="AB8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75" t="str">
        <f>IF(tbl_Customers[[#This Row],[number_vmail_messages]] = 0, "No Usage", IF(tbl_Customers[[#This Row],[number_vmail_messages]] &lt;= 20, "Low Usage", IF(tbl_Customers[[#This Row],[number_vmail_messages]] &lt;= 40, "Medium Usgae", "High Usage")))</f>
        <v>Medium Usgae</v>
      </c>
      <c r="AD875" t="str">
        <f>IF(tbl_Customers[[#This Row],[total_day_minutes]]&lt;=150,"Low Usage", IF(tbl_Customers[[#This Row],[total_day_minutes]]&lt;=200,"Medium Usage", IF(tbl_Customers[[#This Row],[total_day_minutes]]&lt;=250,"High Usage","Very High Usage")))</f>
        <v>High Usage</v>
      </c>
      <c r="AE875" t="str">
        <f>IF(tbl_Customers[[#This Row],[total_intl_calls]]&lt;=5,"Low Calls", IF(tbl_Customers[[#This Row],[total_intl_calls]]&lt;=10, "Medium Calls", "High Calls"))</f>
        <v>Medium Calls</v>
      </c>
      <c r="AF8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75" s="36" t="str">
        <f>IF(tbl_Customers[[#This Row],[Churn_Risk_Score]]&gt;=10,"High Risk", IF(tbl_Customers[[#This Row],[Churn_Risk_Score]]&gt;=5,"Medium Risk","Low Risk"))</f>
        <v>Low Risk</v>
      </c>
    </row>
    <row r="876" spans="1:33" x14ac:dyDescent="0.35">
      <c r="A876">
        <v>875</v>
      </c>
      <c r="B876" t="s">
        <v>40</v>
      </c>
      <c r="C876">
        <v>91</v>
      </c>
      <c r="D876" t="s">
        <v>28</v>
      </c>
      <c r="E876" t="s">
        <v>23</v>
      </c>
      <c r="F876" t="s">
        <v>23</v>
      </c>
      <c r="G876">
        <v>24</v>
      </c>
      <c r="H876">
        <v>93.5</v>
      </c>
      <c r="I876">
        <v>112</v>
      </c>
      <c r="J876">
        <v>15.9</v>
      </c>
      <c r="K876">
        <v>183.4</v>
      </c>
      <c r="L876">
        <v>128</v>
      </c>
      <c r="M876">
        <v>15.59</v>
      </c>
      <c r="N876">
        <v>240.7</v>
      </c>
      <c r="O876">
        <v>133</v>
      </c>
      <c r="P876">
        <v>10.83</v>
      </c>
      <c r="Q876">
        <v>9.9</v>
      </c>
      <c r="R876">
        <v>3</v>
      </c>
      <c r="S876">
        <v>2.67</v>
      </c>
      <c r="T876">
        <v>0</v>
      </c>
      <c r="U876" t="s">
        <v>22</v>
      </c>
      <c r="V876">
        <f>IF(tbl_Customers[[#This Row],[churn]] = "yes", 1, 0)</f>
        <v>0</v>
      </c>
      <c r="W876" t="str">
        <f>IF(tbl_Customers[[#This Row],[number_customer_service_calls]] &lt;= 1, "0-1 Calls", IF(tbl_Customers[[#This Row],[number_customer_service_calls]] &lt;= 3, "2-3 Calls", IF(tbl_Customers[[#This Row],[number_customer_service_calls]] &lt;=5, "4-5 Calls", "6+ Calls")))</f>
        <v>0-1 Calls</v>
      </c>
      <c r="X876" t="str">
        <f>IF(tbl_Customers[[#This Row],[account_length]] &lt;= 50, "0-50", IF(tbl_Customers[[#This Row],[account_length]] &lt;=100, "51-100", IF(tbl_Customers[[#This Row],[account_length]] &lt;= 150, "101-150", "151+")))</f>
        <v>51-100</v>
      </c>
      <c r="Y876" t="str">
        <f>IF(tbl_Customers[[#This Row],[total_intl_charge]] &lt;= 3, "Low Charges", "High Charges")</f>
        <v>Low Charges</v>
      </c>
      <c r="Z876" t="str">
        <f>IF(tbl_Customers[[#This Row],[total_eve_calls]]&lt;=80,"Low Calls",
IF(tbl_Customers[[#This Row],[total_eve_calls]]&lt;=120,"Medium Calls","High Calls"))</f>
        <v>High Calls</v>
      </c>
      <c r="AA876" t="str">
        <f>IF(tbl_Customers[[#This Row],[total_eve_charge]]&lt;=15,"Low Charges",
IF(tbl_Customers[[#This Row],[total_eve_charge]]&lt;=20,"Medium Charges","High Charges"))</f>
        <v>Medium Charges</v>
      </c>
      <c r="AB8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76" t="str">
        <f>IF(tbl_Customers[[#This Row],[number_vmail_messages]] = 0, "No Usage", IF(tbl_Customers[[#This Row],[number_vmail_messages]] &lt;= 20, "Low Usage", IF(tbl_Customers[[#This Row],[number_vmail_messages]] &lt;= 40, "Medium Usgae", "High Usage")))</f>
        <v>Medium Usgae</v>
      </c>
      <c r="AD876" t="str">
        <f>IF(tbl_Customers[[#This Row],[total_day_minutes]]&lt;=150,"Low Usage", IF(tbl_Customers[[#This Row],[total_day_minutes]]&lt;=200,"Medium Usage", IF(tbl_Customers[[#This Row],[total_day_minutes]]&lt;=250,"High Usage","Very High Usage")))</f>
        <v>Low Usage</v>
      </c>
      <c r="AE876" t="str">
        <f>IF(tbl_Customers[[#This Row],[total_intl_calls]]&lt;=5,"Low Calls", IF(tbl_Customers[[#This Row],[total_intl_calls]]&lt;=10, "Medium Calls", "High Calls"))</f>
        <v>Low Calls</v>
      </c>
      <c r="AF8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76" s="36" t="str">
        <f>IF(tbl_Customers[[#This Row],[Churn_Risk_Score]]&gt;=10,"High Risk", IF(tbl_Customers[[#This Row],[Churn_Risk_Score]]&gt;=5,"Medium Risk","Low Risk"))</f>
        <v>Low Risk</v>
      </c>
    </row>
    <row r="877" spans="1:33" x14ac:dyDescent="0.35">
      <c r="A877">
        <v>876</v>
      </c>
      <c r="B877" t="s">
        <v>70</v>
      </c>
      <c r="C877">
        <v>124</v>
      </c>
      <c r="D877" t="s">
        <v>21</v>
      </c>
      <c r="E877" t="s">
        <v>22</v>
      </c>
      <c r="F877" t="s">
        <v>22</v>
      </c>
      <c r="G877">
        <v>0</v>
      </c>
      <c r="H877">
        <v>158.6</v>
      </c>
      <c r="I877">
        <v>104</v>
      </c>
      <c r="J877">
        <v>26.96</v>
      </c>
      <c r="K877">
        <v>211.2</v>
      </c>
      <c r="L877">
        <v>77</v>
      </c>
      <c r="M877">
        <v>17.95</v>
      </c>
      <c r="N877">
        <v>179.3</v>
      </c>
      <c r="O877">
        <v>104</v>
      </c>
      <c r="P877">
        <v>8.07</v>
      </c>
      <c r="Q877">
        <v>10.199999999999999</v>
      </c>
      <c r="R877">
        <v>8</v>
      </c>
      <c r="S877">
        <v>2.75</v>
      </c>
      <c r="T877">
        <v>3</v>
      </c>
      <c r="U877" t="s">
        <v>22</v>
      </c>
      <c r="V877">
        <f>IF(tbl_Customers[[#This Row],[churn]] = "yes", 1, 0)</f>
        <v>0</v>
      </c>
      <c r="W877" t="str">
        <f>IF(tbl_Customers[[#This Row],[number_customer_service_calls]] &lt;= 1, "0-1 Calls", IF(tbl_Customers[[#This Row],[number_customer_service_calls]] &lt;= 3, "2-3 Calls", IF(tbl_Customers[[#This Row],[number_customer_service_calls]] &lt;=5, "4-5 Calls", "6+ Calls")))</f>
        <v>2-3 Calls</v>
      </c>
      <c r="X877" t="str">
        <f>IF(tbl_Customers[[#This Row],[account_length]] &lt;= 50, "0-50", IF(tbl_Customers[[#This Row],[account_length]] &lt;=100, "51-100", IF(tbl_Customers[[#This Row],[account_length]] &lt;= 150, "101-150", "151+")))</f>
        <v>101-150</v>
      </c>
      <c r="Y877" t="str">
        <f>IF(tbl_Customers[[#This Row],[total_intl_charge]] &lt;= 3, "Low Charges", "High Charges")</f>
        <v>Low Charges</v>
      </c>
      <c r="Z877" t="str">
        <f>IF(tbl_Customers[[#This Row],[total_eve_calls]]&lt;=80,"Low Calls",
IF(tbl_Customers[[#This Row],[total_eve_calls]]&lt;=120,"Medium Calls","High Calls"))</f>
        <v>Low Calls</v>
      </c>
      <c r="AA877" t="str">
        <f>IF(tbl_Customers[[#This Row],[total_eve_charge]]&lt;=15,"Low Charges",
IF(tbl_Customers[[#This Row],[total_eve_charge]]&lt;=20,"Medium Charges","High Charges"))</f>
        <v>Medium Charges</v>
      </c>
      <c r="AB8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77" t="str">
        <f>IF(tbl_Customers[[#This Row],[number_vmail_messages]] = 0, "No Usage", IF(tbl_Customers[[#This Row],[number_vmail_messages]] &lt;= 20, "Low Usage", IF(tbl_Customers[[#This Row],[number_vmail_messages]] &lt;= 40, "Medium Usgae", "High Usage")))</f>
        <v>No Usage</v>
      </c>
      <c r="AD877" t="str">
        <f>IF(tbl_Customers[[#This Row],[total_day_minutes]]&lt;=150,"Low Usage", IF(tbl_Customers[[#This Row],[total_day_minutes]]&lt;=200,"Medium Usage", IF(tbl_Customers[[#This Row],[total_day_minutes]]&lt;=250,"High Usage","Very High Usage")))</f>
        <v>Medium Usage</v>
      </c>
      <c r="AE877" t="str">
        <f>IF(tbl_Customers[[#This Row],[total_intl_calls]]&lt;=5,"Low Calls", IF(tbl_Customers[[#This Row],[total_intl_calls]]&lt;=10, "Medium Calls", "High Calls"))</f>
        <v>Medium Calls</v>
      </c>
      <c r="AF8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77" s="36" t="str">
        <f>IF(tbl_Customers[[#This Row],[Churn_Risk_Score]]&gt;=10,"High Risk", IF(tbl_Customers[[#This Row],[Churn_Risk_Score]]&gt;=5,"Medium Risk","Low Risk"))</f>
        <v>Low Risk</v>
      </c>
    </row>
    <row r="878" spans="1:33" x14ac:dyDescent="0.35">
      <c r="A878">
        <v>877</v>
      </c>
      <c r="B878" t="s">
        <v>36</v>
      </c>
      <c r="C878">
        <v>94</v>
      </c>
      <c r="D878" t="s">
        <v>28</v>
      </c>
      <c r="E878" t="s">
        <v>23</v>
      </c>
      <c r="F878" t="s">
        <v>22</v>
      </c>
      <c r="G878">
        <v>0</v>
      </c>
      <c r="H878">
        <v>243.2</v>
      </c>
      <c r="I878">
        <v>109</v>
      </c>
      <c r="J878">
        <v>41.34</v>
      </c>
      <c r="K878">
        <v>147</v>
      </c>
      <c r="L878">
        <v>88</v>
      </c>
      <c r="M878">
        <v>12.5</v>
      </c>
      <c r="N878">
        <v>94.9</v>
      </c>
      <c r="O878">
        <v>99</v>
      </c>
      <c r="P878">
        <v>4.2699999999999996</v>
      </c>
      <c r="Q878">
        <v>7.2</v>
      </c>
      <c r="R878">
        <v>4</v>
      </c>
      <c r="S878">
        <v>1.94</v>
      </c>
      <c r="T878">
        <v>4</v>
      </c>
      <c r="U878" t="s">
        <v>22</v>
      </c>
      <c r="V878">
        <f>IF(tbl_Customers[[#This Row],[churn]] = "yes", 1, 0)</f>
        <v>0</v>
      </c>
      <c r="W878" t="str">
        <f>IF(tbl_Customers[[#This Row],[number_customer_service_calls]] &lt;= 1, "0-1 Calls", IF(tbl_Customers[[#This Row],[number_customer_service_calls]] &lt;= 3, "2-3 Calls", IF(tbl_Customers[[#This Row],[number_customer_service_calls]] &lt;=5, "4-5 Calls", "6+ Calls")))</f>
        <v>4-5 Calls</v>
      </c>
      <c r="X878" t="str">
        <f>IF(tbl_Customers[[#This Row],[account_length]] &lt;= 50, "0-50", IF(tbl_Customers[[#This Row],[account_length]] &lt;=100, "51-100", IF(tbl_Customers[[#This Row],[account_length]] &lt;= 150, "101-150", "151+")))</f>
        <v>51-100</v>
      </c>
      <c r="Y878" t="str">
        <f>IF(tbl_Customers[[#This Row],[total_intl_charge]] &lt;= 3, "Low Charges", "High Charges")</f>
        <v>Low Charges</v>
      </c>
      <c r="Z878" t="str">
        <f>IF(tbl_Customers[[#This Row],[total_eve_calls]]&lt;=80,"Low Calls",
IF(tbl_Customers[[#This Row],[total_eve_calls]]&lt;=120,"Medium Calls","High Calls"))</f>
        <v>Medium Calls</v>
      </c>
      <c r="AA878" t="str">
        <f>IF(tbl_Customers[[#This Row],[total_eve_charge]]&lt;=15,"Low Charges",
IF(tbl_Customers[[#This Row],[total_eve_charge]]&lt;=20,"Medium Charges","High Charges"))</f>
        <v>Low Charges</v>
      </c>
      <c r="AB8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78" t="str">
        <f>IF(tbl_Customers[[#This Row],[number_vmail_messages]] = 0, "No Usage", IF(tbl_Customers[[#This Row],[number_vmail_messages]] &lt;= 20, "Low Usage", IF(tbl_Customers[[#This Row],[number_vmail_messages]] &lt;= 40, "Medium Usgae", "High Usage")))</f>
        <v>No Usage</v>
      </c>
      <c r="AD878" t="str">
        <f>IF(tbl_Customers[[#This Row],[total_day_minutes]]&lt;=150,"Low Usage", IF(tbl_Customers[[#This Row],[total_day_minutes]]&lt;=200,"Medium Usage", IF(tbl_Customers[[#This Row],[total_day_minutes]]&lt;=250,"High Usage","Very High Usage")))</f>
        <v>High Usage</v>
      </c>
      <c r="AE878" t="str">
        <f>IF(tbl_Customers[[#This Row],[total_intl_calls]]&lt;=5,"Low Calls", IF(tbl_Customers[[#This Row],[total_intl_calls]]&lt;=10, "Medium Calls", "High Calls"))</f>
        <v>Low Calls</v>
      </c>
      <c r="AF8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878" s="36" t="str">
        <f>IF(tbl_Customers[[#This Row],[Churn_Risk_Score]]&gt;=10,"High Risk", IF(tbl_Customers[[#This Row],[Churn_Risk_Score]]&gt;=5,"Medium Risk","Low Risk"))</f>
        <v>Medium Risk</v>
      </c>
    </row>
    <row r="879" spans="1:33" x14ac:dyDescent="0.35">
      <c r="A879">
        <v>878</v>
      </c>
      <c r="B879" t="s">
        <v>39</v>
      </c>
      <c r="C879">
        <v>217</v>
      </c>
      <c r="D879" t="s">
        <v>25</v>
      </c>
      <c r="E879" t="s">
        <v>22</v>
      </c>
      <c r="F879" t="s">
        <v>22</v>
      </c>
      <c r="G879">
        <v>0</v>
      </c>
      <c r="H879">
        <v>176.4</v>
      </c>
      <c r="I879">
        <v>115</v>
      </c>
      <c r="J879">
        <v>29.99</v>
      </c>
      <c r="K879">
        <v>158.80000000000001</v>
      </c>
      <c r="L879">
        <v>128</v>
      </c>
      <c r="M879">
        <v>13.5</v>
      </c>
      <c r="N879">
        <v>306.60000000000002</v>
      </c>
      <c r="O879">
        <v>107</v>
      </c>
      <c r="P879">
        <v>13.8</v>
      </c>
      <c r="Q879">
        <v>9.3000000000000007</v>
      </c>
      <c r="R879">
        <v>3</v>
      </c>
      <c r="S879">
        <v>2.5099999999999998</v>
      </c>
      <c r="T879">
        <v>4</v>
      </c>
      <c r="U879" t="s">
        <v>22</v>
      </c>
      <c r="V879">
        <f>IF(tbl_Customers[[#This Row],[churn]] = "yes", 1, 0)</f>
        <v>0</v>
      </c>
      <c r="W879" t="str">
        <f>IF(tbl_Customers[[#This Row],[number_customer_service_calls]] &lt;= 1, "0-1 Calls", IF(tbl_Customers[[#This Row],[number_customer_service_calls]] &lt;= 3, "2-3 Calls", IF(tbl_Customers[[#This Row],[number_customer_service_calls]] &lt;=5, "4-5 Calls", "6+ Calls")))</f>
        <v>4-5 Calls</v>
      </c>
      <c r="X879" t="str">
        <f>IF(tbl_Customers[[#This Row],[account_length]] &lt;= 50, "0-50", IF(tbl_Customers[[#This Row],[account_length]] &lt;=100, "51-100", IF(tbl_Customers[[#This Row],[account_length]] &lt;= 150, "101-150", "151+")))</f>
        <v>151+</v>
      </c>
      <c r="Y879" t="str">
        <f>IF(tbl_Customers[[#This Row],[total_intl_charge]] &lt;= 3, "Low Charges", "High Charges")</f>
        <v>Low Charges</v>
      </c>
      <c r="Z879" t="str">
        <f>IF(tbl_Customers[[#This Row],[total_eve_calls]]&lt;=80,"Low Calls",
IF(tbl_Customers[[#This Row],[total_eve_calls]]&lt;=120,"Medium Calls","High Calls"))</f>
        <v>High Calls</v>
      </c>
      <c r="AA879" t="str">
        <f>IF(tbl_Customers[[#This Row],[total_eve_charge]]&lt;=15,"Low Charges",
IF(tbl_Customers[[#This Row],[total_eve_charge]]&lt;=20,"Medium Charges","High Charges"))</f>
        <v>Low Charges</v>
      </c>
      <c r="AB8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79" t="str">
        <f>IF(tbl_Customers[[#This Row],[number_vmail_messages]] = 0, "No Usage", IF(tbl_Customers[[#This Row],[number_vmail_messages]] &lt;= 20, "Low Usage", IF(tbl_Customers[[#This Row],[number_vmail_messages]] &lt;= 40, "Medium Usgae", "High Usage")))</f>
        <v>No Usage</v>
      </c>
      <c r="AD879" t="str">
        <f>IF(tbl_Customers[[#This Row],[total_day_minutes]]&lt;=150,"Low Usage", IF(tbl_Customers[[#This Row],[total_day_minutes]]&lt;=200,"Medium Usage", IF(tbl_Customers[[#This Row],[total_day_minutes]]&lt;=250,"High Usage","Very High Usage")))</f>
        <v>Medium Usage</v>
      </c>
      <c r="AE879" t="str">
        <f>IF(tbl_Customers[[#This Row],[total_intl_calls]]&lt;=5,"Low Calls", IF(tbl_Customers[[#This Row],[total_intl_calls]]&lt;=10, "Medium Calls", "High Calls"))</f>
        <v>Low Calls</v>
      </c>
      <c r="AF8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79" s="36" t="str">
        <f>IF(tbl_Customers[[#This Row],[Churn_Risk_Score]]&gt;=10,"High Risk", IF(tbl_Customers[[#This Row],[Churn_Risk_Score]]&gt;=5,"Medium Risk","Low Risk"))</f>
        <v>Medium Risk</v>
      </c>
    </row>
    <row r="880" spans="1:33" x14ac:dyDescent="0.35">
      <c r="A880">
        <v>879</v>
      </c>
      <c r="B880" t="s">
        <v>33</v>
      </c>
      <c r="C880">
        <v>158</v>
      </c>
      <c r="D880" t="s">
        <v>28</v>
      </c>
      <c r="E880" t="s">
        <v>22</v>
      </c>
      <c r="F880" t="s">
        <v>22</v>
      </c>
      <c r="G880">
        <v>0</v>
      </c>
      <c r="H880">
        <v>220.9</v>
      </c>
      <c r="I880">
        <v>129</v>
      </c>
      <c r="J880">
        <v>37.549999999999997</v>
      </c>
      <c r="K880">
        <v>242.2</v>
      </c>
      <c r="L880">
        <v>108</v>
      </c>
      <c r="M880">
        <v>20.59</v>
      </c>
      <c r="N880">
        <v>233.3</v>
      </c>
      <c r="O880">
        <v>75</v>
      </c>
      <c r="P880">
        <v>10.5</v>
      </c>
      <c r="Q880">
        <v>6.4</v>
      </c>
      <c r="R880">
        <v>5</v>
      </c>
      <c r="S880">
        <v>1.73</v>
      </c>
      <c r="T880">
        <v>0</v>
      </c>
      <c r="U880" t="s">
        <v>22</v>
      </c>
      <c r="V880">
        <f>IF(tbl_Customers[[#This Row],[churn]] = "yes", 1, 0)</f>
        <v>0</v>
      </c>
      <c r="W880" t="str">
        <f>IF(tbl_Customers[[#This Row],[number_customer_service_calls]] &lt;= 1, "0-1 Calls", IF(tbl_Customers[[#This Row],[number_customer_service_calls]] &lt;= 3, "2-3 Calls", IF(tbl_Customers[[#This Row],[number_customer_service_calls]] &lt;=5, "4-5 Calls", "6+ Calls")))</f>
        <v>0-1 Calls</v>
      </c>
      <c r="X880" t="str">
        <f>IF(tbl_Customers[[#This Row],[account_length]] &lt;= 50, "0-50", IF(tbl_Customers[[#This Row],[account_length]] &lt;=100, "51-100", IF(tbl_Customers[[#This Row],[account_length]] &lt;= 150, "101-150", "151+")))</f>
        <v>151+</v>
      </c>
      <c r="Y880" t="str">
        <f>IF(tbl_Customers[[#This Row],[total_intl_charge]] &lt;= 3, "Low Charges", "High Charges")</f>
        <v>Low Charges</v>
      </c>
      <c r="Z880" t="str">
        <f>IF(tbl_Customers[[#This Row],[total_eve_calls]]&lt;=80,"Low Calls",
IF(tbl_Customers[[#This Row],[total_eve_calls]]&lt;=120,"Medium Calls","High Calls"))</f>
        <v>Medium Calls</v>
      </c>
      <c r="AA880" t="str">
        <f>IF(tbl_Customers[[#This Row],[total_eve_charge]]&lt;=15,"Low Charges",
IF(tbl_Customers[[#This Row],[total_eve_charge]]&lt;=20,"Medium Charges","High Charges"))</f>
        <v>High Charges</v>
      </c>
      <c r="AB8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80" t="str">
        <f>IF(tbl_Customers[[#This Row],[number_vmail_messages]] = 0, "No Usage", IF(tbl_Customers[[#This Row],[number_vmail_messages]] &lt;= 20, "Low Usage", IF(tbl_Customers[[#This Row],[number_vmail_messages]] &lt;= 40, "Medium Usgae", "High Usage")))</f>
        <v>No Usage</v>
      </c>
      <c r="AD880" t="str">
        <f>IF(tbl_Customers[[#This Row],[total_day_minutes]]&lt;=150,"Low Usage", IF(tbl_Customers[[#This Row],[total_day_minutes]]&lt;=200,"Medium Usage", IF(tbl_Customers[[#This Row],[total_day_minutes]]&lt;=250,"High Usage","Very High Usage")))</f>
        <v>High Usage</v>
      </c>
      <c r="AE880" t="str">
        <f>IF(tbl_Customers[[#This Row],[total_intl_calls]]&lt;=5,"Low Calls", IF(tbl_Customers[[#This Row],[total_intl_calls]]&lt;=10, "Medium Calls", "High Calls"))</f>
        <v>Low Calls</v>
      </c>
      <c r="AF8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0" s="36" t="str">
        <f>IF(tbl_Customers[[#This Row],[Churn_Risk_Score]]&gt;=10,"High Risk", IF(tbl_Customers[[#This Row],[Churn_Risk_Score]]&gt;=5,"Medium Risk","Low Risk"))</f>
        <v>Low Risk</v>
      </c>
    </row>
    <row r="881" spans="1:33" x14ac:dyDescent="0.35">
      <c r="A881">
        <v>880</v>
      </c>
      <c r="B881" t="s">
        <v>62</v>
      </c>
      <c r="C881">
        <v>102</v>
      </c>
      <c r="D881" t="s">
        <v>21</v>
      </c>
      <c r="E881" t="s">
        <v>22</v>
      </c>
      <c r="F881" t="s">
        <v>22</v>
      </c>
      <c r="G881">
        <v>0</v>
      </c>
      <c r="H881">
        <v>144.4</v>
      </c>
      <c r="I881">
        <v>87</v>
      </c>
      <c r="J881">
        <v>24.55</v>
      </c>
      <c r="K881">
        <v>266.5</v>
      </c>
      <c r="L881">
        <v>128</v>
      </c>
      <c r="M881">
        <v>22.65</v>
      </c>
      <c r="N881">
        <v>217.6</v>
      </c>
      <c r="O881">
        <v>59</v>
      </c>
      <c r="P881">
        <v>9.7899999999999991</v>
      </c>
      <c r="Q881">
        <v>7.1</v>
      </c>
      <c r="R881">
        <v>7</v>
      </c>
      <c r="S881">
        <v>1.92</v>
      </c>
      <c r="T881">
        <v>0</v>
      </c>
      <c r="U881" t="s">
        <v>22</v>
      </c>
      <c r="V881">
        <f>IF(tbl_Customers[[#This Row],[churn]] = "yes", 1, 0)</f>
        <v>0</v>
      </c>
      <c r="W881" t="str">
        <f>IF(tbl_Customers[[#This Row],[number_customer_service_calls]] &lt;= 1, "0-1 Calls", IF(tbl_Customers[[#This Row],[number_customer_service_calls]] &lt;= 3, "2-3 Calls", IF(tbl_Customers[[#This Row],[number_customer_service_calls]] &lt;=5, "4-5 Calls", "6+ Calls")))</f>
        <v>0-1 Calls</v>
      </c>
      <c r="X881" t="str">
        <f>IF(tbl_Customers[[#This Row],[account_length]] &lt;= 50, "0-50", IF(tbl_Customers[[#This Row],[account_length]] &lt;=100, "51-100", IF(tbl_Customers[[#This Row],[account_length]] &lt;= 150, "101-150", "151+")))</f>
        <v>101-150</v>
      </c>
      <c r="Y881" t="str">
        <f>IF(tbl_Customers[[#This Row],[total_intl_charge]] &lt;= 3, "Low Charges", "High Charges")</f>
        <v>Low Charges</v>
      </c>
      <c r="Z881" t="str">
        <f>IF(tbl_Customers[[#This Row],[total_eve_calls]]&lt;=80,"Low Calls",
IF(tbl_Customers[[#This Row],[total_eve_calls]]&lt;=120,"Medium Calls","High Calls"))</f>
        <v>High Calls</v>
      </c>
      <c r="AA881" t="str">
        <f>IF(tbl_Customers[[#This Row],[total_eve_charge]]&lt;=15,"Low Charges",
IF(tbl_Customers[[#This Row],[total_eve_charge]]&lt;=20,"Medium Charges","High Charges"))</f>
        <v>High Charges</v>
      </c>
      <c r="AB8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81" t="str">
        <f>IF(tbl_Customers[[#This Row],[number_vmail_messages]] = 0, "No Usage", IF(tbl_Customers[[#This Row],[number_vmail_messages]] &lt;= 20, "Low Usage", IF(tbl_Customers[[#This Row],[number_vmail_messages]] &lt;= 40, "Medium Usgae", "High Usage")))</f>
        <v>No Usage</v>
      </c>
      <c r="AD881" t="str">
        <f>IF(tbl_Customers[[#This Row],[total_day_minutes]]&lt;=150,"Low Usage", IF(tbl_Customers[[#This Row],[total_day_minutes]]&lt;=200,"Medium Usage", IF(tbl_Customers[[#This Row],[total_day_minutes]]&lt;=250,"High Usage","Very High Usage")))</f>
        <v>Low Usage</v>
      </c>
      <c r="AE881" t="str">
        <f>IF(tbl_Customers[[#This Row],[total_intl_calls]]&lt;=5,"Low Calls", IF(tbl_Customers[[#This Row],[total_intl_calls]]&lt;=10, "Medium Calls", "High Calls"))</f>
        <v>Medium Calls</v>
      </c>
      <c r="AF8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1" s="36" t="str">
        <f>IF(tbl_Customers[[#This Row],[Churn_Risk_Score]]&gt;=10,"High Risk", IF(tbl_Customers[[#This Row],[Churn_Risk_Score]]&gt;=5,"Medium Risk","Low Risk"))</f>
        <v>Low Risk</v>
      </c>
    </row>
    <row r="882" spans="1:33" x14ac:dyDescent="0.35">
      <c r="A882">
        <v>881</v>
      </c>
      <c r="B882" t="s">
        <v>55</v>
      </c>
      <c r="C882">
        <v>85</v>
      </c>
      <c r="D882" t="s">
        <v>28</v>
      </c>
      <c r="E882" t="s">
        <v>22</v>
      </c>
      <c r="F882" t="s">
        <v>22</v>
      </c>
      <c r="G882">
        <v>0</v>
      </c>
      <c r="H882">
        <v>212.3</v>
      </c>
      <c r="I882">
        <v>107</v>
      </c>
      <c r="J882">
        <v>36.090000000000003</v>
      </c>
      <c r="K882">
        <v>228.4</v>
      </c>
      <c r="L882">
        <v>103</v>
      </c>
      <c r="M882">
        <v>19.41</v>
      </c>
      <c r="N882">
        <v>163.30000000000001</v>
      </c>
      <c r="O882">
        <v>116</v>
      </c>
      <c r="P882">
        <v>7.35</v>
      </c>
      <c r="Q882">
        <v>7.7</v>
      </c>
      <c r="R882">
        <v>3</v>
      </c>
      <c r="S882">
        <v>2.08</v>
      </c>
      <c r="T882">
        <v>0</v>
      </c>
      <c r="U882" t="s">
        <v>22</v>
      </c>
      <c r="V882">
        <f>IF(tbl_Customers[[#This Row],[churn]] = "yes", 1, 0)</f>
        <v>0</v>
      </c>
      <c r="W882" t="str">
        <f>IF(tbl_Customers[[#This Row],[number_customer_service_calls]] &lt;= 1, "0-1 Calls", IF(tbl_Customers[[#This Row],[number_customer_service_calls]] &lt;= 3, "2-3 Calls", IF(tbl_Customers[[#This Row],[number_customer_service_calls]] &lt;=5, "4-5 Calls", "6+ Calls")))</f>
        <v>0-1 Calls</v>
      </c>
      <c r="X882" t="str">
        <f>IF(tbl_Customers[[#This Row],[account_length]] &lt;= 50, "0-50", IF(tbl_Customers[[#This Row],[account_length]] &lt;=100, "51-100", IF(tbl_Customers[[#This Row],[account_length]] &lt;= 150, "101-150", "151+")))</f>
        <v>51-100</v>
      </c>
      <c r="Y882" t="str">
        <f>IF(tbl_Customers[[#This Row],[total_intl_charge]] &lt;= 3, "Low Charges", "High Charges")</f>
        <v>Low Charges</v>
      </c>
      <c r="Z882" t="str">
        <f>IF(tbl_Customers[[#This Row],[total_eve_calls]]&lt;=80,"Low Calls",
IF(tbl_Customers[[#This Row],[total_eve_calls]]&lt;=120,"Medium Calls","High Calls"))</f>
        <v>Medium Calls</v>
      </c>
      <c r="AA882" t="str">
        <f>IF(tbl_Customers[[#This Row],[total_eve_charge]]&lt;=15,"Low Charges",
IF(tbl_Customers[[#This Row],[total_eve_charge]]&lt;=20,"Medium Charges","High Charges"))</f>
        <v>Medium Charges</v>
      </c>
      <c r="AB8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82" t="str">
        <f>IF(tbl_Customers[[#This Row],[number_vmail_messages]] = 0, "No Usage", IF(tbl_Customers[[#This Row],[number_vmail_messages]] &lt;= 20, "Low Usage", IF(tbl_Customers[[#This Row],[number_vmail_messages]] &lt;= 40, "Medium Usgae", "High Usage")))</f>
        <v>No Usage</v>
      </c>
      <c r="AD882" t="str">
        <f>IF(tbl_Customers[[#This Row],[total_day_minutes]]&lt;=150,"Low Usage", IF(tbl_Customers[[#This Row],[total_day_minutes]]&lt;=200,"Medium Usage", IF(tbl_Customers[[#This Row],[total_day_minutes]]&lt;=250,"High Usage","Very High Usage")))</f>
        <v>High Usage</v>
      </c>
      <c r="AE882" t="str">
        <f>IF(tbl_Customers[[#This Row],[total_intl_calls]]&lt;=5,"Low Calls", IF(tbl_Customers[[#This Row],[total_intl_calls]]&lt;=10, "Medium Calls", "High Calls"))</f>
        <v>Low Calls</v>
      </c>
      <c r="AF8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2" s="36" t="str">
        <f>IF(tbl_Customers[[#This Row],[Churn_Risk_Score]]&gt;=10,"High Risk", IF(tbl_Customers[[#This Row],[Churn_Risk_Score]]&gt;=5,"Medium Risk","Low Risk"))</f>
        <v>Low Risk</v>
      </c>
    </row>
    <row r="883" spans="1:33" x14ac:dyDescent="0.35">
      <c r="A883">
        <v>882</v>
      </c>
      <c r="B883" t="s">
        <v>26</v>
      </c>
      <c r="C883">
        <v>79</v>
      </c>
      <c r="D883" t="s">
        <v>28</v>
      </c>
      <c r="E883" t="s">
        <v>22</v>
      </c>
      <c r="F883" t="s">
        <v>22</v>
      </c>
      <c r="G883">
        <v>0</v>
      </c>
      <c r="H883">
        <v>147</v>
      </c>
      <c r="I883">
        <v>72</v>
      </c>
      <c r="J883">
        <v>24.99</v>
      </c>
      <c r="K883">
        <v>165.7</v>
      </c>
      <c r="L883">
        <v>102</v>
      </c>
      <c r="M883">
        <v>14.08</v>
      </c>
      <c r="N883">
        <v>243.2</v>
      </c>
      <c r="O883">
        <v>107</v>
      </c>
      <c r="P883">
        <v>10.94</v>
      </c>
      <c r="Q883">
        <v>8.4</v>
      </c>
      <c r="R883">
        <v>9</v>
      </c>
      <c r="S883">
        <v>2.27</v>
      </c>
      <c r="T883">
        <v>1</v>
      </c>
      <c r="U883" t="s">
        <v>22</v>
      </c>
      <c r="V883">
        <f>IF(tbl_Customers[[#This Row],[churn]] = "yes", 1, 0)</f>
        <v>0</v>
      </c>
      <c r="W883" t="str">
        <f>IF(tbl_Customers[[#This Row],[number_customer_service_calls]] &lt;= 1, "0-1 Calls", IF(tbl_Customers[[#This Row],[number_customer_service_calls]] &lt;= 3, "2-3 Calls", IF(tbl_Customers[[#This Row],[number_customer_service_calls]] &lt;=5, "4-5 Calls", "6+ Calls")))</f>
        <v>0-1 Calls</v>
      </c>
      <c r="X883" t="str">
        <f>IF(tbl_Customers[[#This Row],[account_length]] &lt;= 50, "0-50", IF(tbl_Customers[[#This Row],[account_length]] &lt;=100, "51-100", IF(tbl_Customers[[#This Row],[account_length]] &lt;= 150, "101-150", "151+")))</f>
        <v>51-100</v>
      </c>
      <c r="Y883" t="str">
        <f>IF(tbl_Customers[[#This Row],[total_intl_charge]] &lt;= 3, "Low Charges", "High Charges")</f>
        <v>Low Charges</v>
      </c>
      <c r="Z883" t="str">
        <f>IF(tbl_Customers[[#This Row],[total_eve_calls]]&lt;=80,"Low Calls",
IF(tbl_Customers[[#This Row],[total_eve_calls]]&lt;=120,"Medium Calls","High Calls"))</f>
        <v>Medium Calls</v>
      </c>
      <c r="AA883" t="str">
        <f>IF(tbl_Customers[[#This Row],[total_eve_charge]]&lt;=15,"Low Charges",
IF(tbl_Customers[[#This Row],[total_eve_charge]]&lt;=20,"Medium Charges","High Charges"))</f>
        <v>Low Charges</v>
      </c>
      <c r="AB8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83" t="str">
        <f>IF(tbl_Customers[[#This Row],[number_vmail_messages]] = 0, "No Usage", IF(tbl_Customers[[#This Row],[number_vmail_messages]] &lt;= 20, "Low Usage", IF(tbl_Customers[[#This Row],[number_vmail_messages]] &lt;= 40, "Medium Usgae", "High Usage")))</f>
        <v>No Usage</v>
      </c>
      <c r="AD883" t="str">
        <f>IF(tbl_Customers[[#This Row],[total_day_minutes]]&lt;=150,"Low Usage", IF(tbl_Customers[[#This Row],[total_day_minutes]]&lt;=200,"Medium Usage", IF(tbl_Customers[[#This Row],[total_day_minutes]]&lt;=250,"High Usage","Very High Usage")))</f>
        <v>Low Usage</v>
      </c>
      <c r="AE883" t="str">
        <f>IF(tbl_Customers[[#This Row],[total_intl_calls]]&lt;=5,"Low Calls", IF(tbl_Customers[[#This Row],[total_intl_calls]]&lt;=10, "Medium Calls", "High Calls"))</f>
        <v>Medium Calls</v>
      </c>
      <c r="AF8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3" s="36" t="str">
        <f>IF(tbl_Customers[[#This Row],[Churn_Risk_Score]]&gt;=10,"High Risk", IF(tbl_Customers[[#This Row],[Churn_Risk_Score]]&gt;=5,"Medium Risk","Low Risk"))</f>
        <v>Low Risk</v>
      </c>
    </row>
    <row r="884" spans="1:33" x14ac:dyDescent="0.35">
      <c r="A884">
        <v>883</v>
      </c>
      <c r="B884" t="s">
        <v>60</v>
      </c>
      <c r="C884">
        <v>139</v>
      </c>
      <c r="D884" t="s">
        <v>28</v>
      </c>
      <c r="E884" t="s">
        <v>22</v>
      </c>
      <c r="F884" t="s">
        <v>23</v>
      </c>
      <c r="G884">
        <v>25</v>
      </c>
      <c r="H884">
        <v>96.2</v>
      </c>
      <c r="I884">
        <v>112</v>
      </c>
      <c r="J884">
        <v>16.350000000000001</v>
      </c>
      <c r="K884">
        <v>178.9</v>
      </c>
      <c r="L884">
        <v>70</v>
      </c>
      <c r="M884">
        <v>15.21</v>
      </c>
      <c r="N884">
        <v>182.1</v>
      </c>
      <c r="O884">
        <v>84</v>
      </c>
      <c r="P884">
        <v>8.19</v>
      </c>
      <c r="Q884">
        <v>12.9</v>
      </c>
      <c r="R884">
        <v>10</v>
      </c>
      <c r="S884">
        <v>3.48</v>
      </c>
      <c r="T884">
        <v>2</v>
      </c>
      <c r="U884" t="s">
        <v>22</v>
      </c>
      <c r="V884">
        <f>IF(tbl_Customers[[#This Row],[churn]] = "yes", 1, 0)</f>
        <v>0</v>
      </c>
      <c r="W884" t="str">
        <f>IF(tbl_Customers[[#This Row],[number_customer_service_calls]] &lt;= 1, "0-1 Calls", IF(tbl_Customers[[#This Row],[number_customer_service_calls]] &lt;= 3, "2-3 Calls", IF(tbl_Customers[[#This Row],[number_customer_service_calls]] &lt;=5, "4-5 Calls", "6+ Calls")))</f>
        <v>2-3 Calls</v>
      </c>
      <c r="X884" t="str">
        <f>IF(tbl_Customers[[#This Row],[account_length]] &lt;= 50, "0-50", IF(tbl_Customers[[#This Row],[account_length]] &lt;=100, "51-100", IF(tbl_Customers[[#This Row],[account_length]] &lt;= 150, "101-150", "151+")))</f>
        <v>101-150</v>
      </c>
      <c r="Y884" t="str">
        <f>IF(tbl_Customers[[#This Row],[total_intl_charge]] &lt;= 3, "Low Charges", "High Charges")</f>
        <v>High Charges</v>
      </c>
      <c r="Z884" t="str">
        <f>IF(tbl_Customers[[#This Row],[total_eve_calls]]&lt;=80,"Low Calls",
IF(tbl_Customers[[#This Row],[total_eve_calls]]&lt;=120,"Medium Calls","High Calls"))</f>
        <v>Low Calls</v>
      </c>
      <c r="AA884" t="str">
        <f>IF(tbl_Customers[[#This Row],[total_eve_charge]]&lt;=15,"Low Charges",
IF(tbl_Customers[[#This Row],[total_eve_charge]]&lt;=20,"Medium Charges","High Charges"))</f>
        <v>Medium Charges</v>
      </c>
      <c r="AB8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84" t="str">
        <f>IF(tbl_Customers[[#This Row],[number_vmail_messages]] = 0, "No Usage", IF(tbl_Customers[[#This Row],[number_vmail_messages]] &lt;= 20, "Low Usage", IF(tbl_Customers[[#This Row],[number_vmail_messages]] &lt;= 40, "Medium Usgae", "High Usage")))</f>
        <v>Medium Usgae</v>
      </c>
      <c r="AD884" t="str">
        <f>IF(tbl_Customers[[#This Row],[total_day_minutes]]&lt;=150,"Low Usage", IF(tbl_Customers[[#This Row],[total_day_minutes]]&lt;=200,"Medium Usage", IF(tbl_Customers[[#This Row],[total_day_minutes]]&lt;=250,"High Usage","Very High Usage")))</f>
        <v>Low Usage</v>
      </c>
      <c r="AE884" t="str">
        <f>IF(tbl_Customers[[#This Row],[total_intl_calls]]&lt;=5,"Low Calls", IF(tbl_Customers[[#This Row],[total_intl_calls]]&lt;=10, "Medium Calls", "High Calls"))</f>
        <v>Medium Calls</v>
      </c>
      <c r="AF8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84" s="36" t="str">
        <f>IF(tbl_Customers[[#This Row],[Churn_Risk_Score]]&gt;=10,"High Risk", IF(tbl_Customers[[#This Row],[Churn_Risk_Score]]&gt;=5,"Medium Risk","Low Risk"))</f>
        <v>Low Risk</v>
      </c>
    </row>
    <row r="885" spans="1:33" x14ac:dyDescent="0.35">
      <c r="A885">
        <v>884</v>
      </c>
      <c r="B885" t="s">
        <v>58</v>
      </c>
      <c r="C885">
        <v>103</v>
      </c>
      <c r="D885" t="s">
        <v>21</v>
      </c>
      <c r="E885" t="s">
        <v>22</v>
      </c>
      <c r="F885" t="s">
        <v>22</v>
      </c>
      <c r="G885">
        <v>0</v>
      </c>
      <c r="H885">
        <v>263.39999999999998</v>
      </c>
      <c r="I885">
        <v>118</v>
      </c>
      <c r="J885">
        <v>44.78</v>
      </c>
      <c r="K885">
        <v>179.1</v>
      </c>
      <c r="L885">
        <v>69</v>
      </c>
      <c r="M885">
        <v>15.22</v>
      </c>
      <c r="N885">
        <v>214.7</v>
      </c>
      <c r="O885">
        <v>112</v>
      </c>
      <c r="P885">
        <v>9.66</v>
      </c>
      <c r="Q885">
        <v>10.3</v>
      </c>
      <c r="R885">
        <v>2</v>
      </c>
      <c r="S885">
        <v>2.78</v>
      </c>
      <c r="T885">
        <v>0</v>
      </c>
      <c r="U885" t="s">
        <v>22</v>
      </c>
      <c r="V885">
        <f>IF(tbl_Customers[[#This Row],[churn]] = "yes", 1, 0)</f>
        <v>0</v>
      </c>
      <c r="W885" t="str">
        <f>IF(tbl_Customers[[#This Row],[number_customer_service_calls]] &lt;= 1, "0-1 Calls", IF(tbl_Customers[[#This Row],[number_customer_service_calls]] &lt;= 3, "2-3 Calls", IF(tbl_Customers[[#This Row],[number_customer_service_calls]] &lt;=5, "4-5 Calls", "6+ Calls")))</f>
        <v>0-1 Calls</v>
      </c>
      <c r="X885" t="str">
        <f>IF(tbl_Customers[[#This Row],[account_length]] &lt;= 50, "0-50", IF(tbl_Customers[[#This Row],[account_length]] &lt;=100, "51-100", IF(tbl_Customers[[#This Row],[account_length]] &lt;= 150, "101-150", "151+")))</f>
        <v>101-150</v>
      </c>
      <c r="Y885" t="str">
        <f>IF(tbl_Customers[[#This Row],[total_intl_charge]] &lt;= 3, "Low Charges", "High Charges")</f>
        <v>Low Charges</v>
      </c>
      <c r="Z885" t="str">
        <f>IF(tbl_Customers[[#This Row],[total_eve_calls]]&lt;=80,"Low Calls",
IF(tbl_Customers[[#This Row],[total_eve_calls]]&lt;=120,"Medium Calls","High Calls"))</f>
        <v>Low Calls</v>
      </c>
      <c r="AA885" t="str">
        <f>IF(tbl_Customers[[#This Row],[total_eve_charge]]&lt;=15,"Low Charges",
IF(tbl_Customers[[#This Row],[total_eve_charge]]&lt;=20,"Medium Charges","High Charges"))</f>
        <v>Medium Charges</v>
      </c>
      <c r="AB8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85" t="str">
        <f>IF(tbl_Customers[[#This Row],[number_vmail_messages]] = 0, "No Usage", IF(tbl_Customers[[#This Row],[number_vmail_messages]] &lt;= 20, "Low Usage", IF(tbl_Customers[[#This Row],[number_vmail_messages]] &lt;= 40, "Medium Usgae", "High Usage")))</f>
        <v>No Usage</v>
      </c>
      <c r="AD885" t="str">
        <f>IF(tbl_Customers[[#This Row],[total_day_minutes]]&lt;=150,"Low Usage", IF(tbl_Customers[[#This Row],[total_day_minutes]]&lt;=200,"Medium Usage", IF(tbl_Customers[[#This Row],[total_day_minutes]]&lt;=250,"High Usage","Very High Usage")))</f>
        <v>Very High Usage</v>
      </c>
      <c r="AE885" t="str">
        <f>IF(tbl_Customers[[#This Row],[total_intl_calls]]&lt;=5,"Low Calls", IF(tbl_Customers[[#This Row],[total_intl_calls]]&lt;=10, "Medium Calls", "High Calls"))</f>
        <v>Low Calls</v>
      </c>
      <c r="AF8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885" s="36" t="str">
        <f>IF(tbl_Customers[[#This Row],[Churn_Risk_Score]]&gt;=10,"High Risk", IF(tbl_Customers[[#This Row],[Churn_Risk_Score]]&gt;=5,"Medium Risk","Low Risk"))</f>
        <v>Medium Risk</v>
      </c>
    </row>
    <row r="886" spans="1:33" x14ac:dyDescent="0.35">
      <c r="A886">
        <v>885</v>
      </c>
      <c r="B886" t="s">
        <v>46</v>
      </c>
      <c r="C886">
        <v>78</v>
      </c>
      <c r="D886" t="s">
        <v>25</v>
      </c>
      <c r="E886" t="s">
        <v>22</v>
      </c>
      <c r="F886" t="s">
        <v>22</v>
      </c>
      <c r="G886">
        <v>0</v>
      </c>
      <c r="H886">
        <v>162.30000000000001</v>
      </c>
      <c r="I886">
        <v>116</v>
      </c>
      <c r="J886">
        <v>27.59</v>
      </c>
      <c r="K886">
        <v>192.4</v>
      </c>
      <c r="L886">
        <v>86</v>
      </c>
      <c r="M886">
        <v>16.350000000000001</v>
      </c>
      <c r="N886">
        <v>240.6</v>
      </c>
      <c r="O886">
        <v>100</v>
      </c>
      <c r="P886">
        <v>10.83</v>
      </c>
      <c r="Q886">
        <v>10.1</v>
      </c>
      <c r="R886">
        <v>3</v>
      </c>
      <c r="S886">
        <v>2.73</v>
      </c>
      <c r="T886">
        <v>2</v>
      </c>
      <c r="U886" t="s">
        <v>22</v>
      </c>
      <c r="V886">
        <f>IF(tbl_Customers[[#This Row],[churn]] = "yes", 1, 0)</f>
        <v>0</v>
      </c>
      <c r="W886" t="str">
        <f>IF(tbl_Customers[[#This Row],[number_customer_service_calls]] &lt;= 1, "0-1 Calls", IF(tbl_Customers[[#This Row],[number_customer_service_calls]] &lt;= 3, "2-3 Calls", IF(tbl_Customers[[#This Row],[number_customer_service_calls]] &lt;=5, "4-5 Calls", "6+ Calls")))</f>
        <v>2-3 Calls</v>
      </c>
      <c r="X886" t="str">
        <f>IF(tbl_Customers[[#This Row],[account_length]] &lt;= 50, "0-50", IF(tbl_Customers[[#This Row],[account_length]] &lt;=100, "51-100", IF(tbl_Customers[[#This Row],[account_length]] &lt;= 150, "101-150", "151+")))</f>
        <v>51-100</v>
      </c>
      <c r="Y886" t="str">
        <f>IF(tbl_Customers[[#This Row],[total_intl_charge]] &lt;= 3, "Low Charges", "High Charges")</f>
        <v>Low Charges</v>
      </c>
      <c r="Z886" t="str">
        <f>IF(tbl_Customers[[#This Row],[total_eve_calls]]&lt;=80,"Low Calls",
IF(tbl_Customers[[#This Row],[total_eve_calls]]&lt;=120,"Medium Calls","High Calls"))</f>
        <v>Medium Calls</v>
      </c>
      <c r="AA886" t="str">
        <f>IF(tbl_Customers[[#This Row],[total_eve_charge]]&lt;=15,"Low Charges",
IF(tbl_Customers[[#This Row],[total_eve_charge]]&lt;=20,"Medium Charges","High Charges"))</f>
        <v>Medium Charges</v>
      </c>
      <c r="AB8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86" t="str">
        <f>IF(tbl_Customers[[#This Row],[number_vmail_messages]] = 0, "No Usage", IF(tbl_Customers[[#This Row],[number_vmail_messages]] &lt;= 20, "Low Usage", IF(tbl_Customers[[#This Row],[number_vmail_messages]] &lt;= 40, "Medium Usgae", "High Usage")))</f>
        <v>No Usage</v>
      </c>
      <c r="AD886" t="str">
        <f>IF(tbl_Customers[[#This Row],[total_day_minutes]]&lt;=150,"Low Usage", IF(tbl_Customers[[#This Row],[total_day_minutes]]&lt;=200,"Medium Usage", IF(tbl_Customers[[#This Row],[total_day_minutes]]&lt;=250,"High Usage","Very High Usage")))</f>
        <v>Medium Usage</v>
      </c>
      <c r="AE886" t="str">
        <f>IF(tbl_Customers[[#This Row],[total_intl_calls]]&lt;=5,"Low Calls", IF(tbl_Customers[[#This Row],[total_intl_calls]]&lt;=10, "Medium Calls", "High Calls"))</f>
        <v>Low Calls</v>
      </c>
      <c r="AF8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6" s="36" t="str">
        <f>IF(tbl_Customers[[#This Row],[Churn_Risk_Score]]&gt;=10,"High Risk", IF(tbl_Customers[[#This Row],[Churn_Risk_Score]]&gt;=5,"Medium Risk","Low Risk"))</f>
        <v>Low Risk</v>
      </c>
    </row>
    <row r="887" spans="1:33" x14ac:dyDescent="0.35">
      <c r="A887">
        <v>886</v>
      </c>
      <c r="B887" t="s">
        <v>47</v>
      </c>
      <c r="C887">
        <v>50</v>
      </c>
      <c r="D887" t="s">
        <v>25</v>
      </c>
      <c r="E887" t="s">
        <v>22</v>
      </c>
      <c r="F887" t="s">
        <v>22</v>
      </c>
      <c r="G887">
        <v>0</v>
      </c>
      <c r="H887">
        <v>183.6</v>
      </c>
      <c r="I887">
        <v>107</v>
      </c>
      <c r="J887">
        <v>31.21</v>
      </c>
      <c r="K887">
        <v>58.6</v>
      </c>
      <c r="L887">
        <v>118</v>
      </c>
      <c r="M887">
        <v>4.9800000000000004</v>
      </c>
      <c r="N887">
        <v>202.6</v>
      </c>
      <c r="O887">
        <v>99</v>
      </c>
      <c r="P887">
        <v>9.1199999999999992</v>
      </c>
      <c r="Q887">
        <v>8.6999999999999993</v>
      </c>
      <c r="R887">
        <v>3</v>
      </c>
      <c r="S887">
        <v>2.35</v>
      </c>
      <c r="T887">
        <v>1</v>
      </c>
      <c r="U887" t="s">
        <v>22</v>
      </c>
      <c r="V887">
        <f>IF(tbl_Customers[[#This Row],[churn]] = "yes", 1, 0)</f>
        <v>0</v>
      </c>
      <c r="W887" t="str">
        <f>IF(tbl_Customers[[#This Row],[number_customer_service_calls]] &lt;= 1, "0-1 Calls", IF(tbl_Customers[[#This Row],[number_customer_service_calls]] &lt;= 3, "2-3 Calls", IF(tbl_Customers[[#This Row],[number_customer_service_calls]] &lt;=5, "4-5 Calls", "6+ Calls")))</f>
        <v>0-1 Calls</v>
      </c>
      <c r="X887" t="str">
        <f>IF(tbl_Customers[[#This Row],[account_length]] &lt;= 50, "0-50", IF(tbl_Customers[[#This Row],[account_length]] &lt;=100, "51-100", IF(tbl_Customers[[#This Row],[account_length]] &lt;= 150, "101-150", "151+")))</f>
        <v>0-50</v>
      </c>
      <c r="Y887" t="str">
        <f>IF(tbl_Customers[[#This Row],[total_intl_charge]] &lt;= 3, "Low Charges", "High Charges")</f>
        <v>Low Charges</v>
      </c>
      <c r="Z887" t="str">
        <f>IF(tbl_Customers[[#This Row],[total_eve_calls]]&lt;=80,"Low Calls",
IF(tbl_Customers[[#This Row],[total_eve_calls]]&lt;=120,"Medium Calls","High Calls"))</f>
        <v>Medium Calls</v>
      </c>
      <c r="AA887" t="str">
        <f>IF(tbl_Customers[[#This Row],[total_eve_charge]]&lt;=15,"Low Charges",
IF(tbl_Customers[[#This Row],[total_eve_charge]]&lt;=20,"Medium Charges","High Charges"))</f>
        <v>Low Charges</v>
      </c>
      <c r="AB8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87" t="str">
        <f>IF(tbl_Customers[[#This Row],[number_vmail_messages]] = 0, "No Usage", IF(tbl_Customers[[#This Row],[number_vmail_messages]] &lt;= 20, "Low Usage", IF(tbl_Customers[[#This Row],[number_vmail_messages]] &lt;= 40, "Medium Usgae", "High Usage")))</f>
        <v>No Usage</v>
      </c>
      <c r="AD887" t="str">
        <f>IF(tbl_Customers[[#This Row],[total_day_minutes]]&lt;=150,"Low Usage", IF(tbl_Customers[[#This Row],[total_day_minutes]]&lt;=200,"Medium Usage", IF(tbl_Customers[[#This Row],[total_day_minutes]]&lt;=250,"High Usage","Very High Usage")))</f>
        <v>Medium Usage</v>
      </c>
      <c r="AE887" t="str">
        <f>IF(tbl_Customers[[#This Row],[total_intl_calls]]&lt;=5,"Low Calls", IF(tbl_Customers[[#This Row],[total_intl_calls]]&lt;=10, "Medium Calls", "High Calls"))</f>
        <v>Low Calls</v>
      </c>
      <c r="AF8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7" s="36" t="str">
        <f>IF(tbl_Customers[[#This Row],[Churn_Risk_Score]]&gt;=10,"High Risk", IF(tbl_Customers[[#This Row],[Churn_Risk_Score]]&gt;=5,"Medium Risk","Low Risk"))</f>
        <v>Low Risk</v>
      </c>
    </row>
    <row r="888" spans="1:33" x14ac:dyDescent="0.35">
      <c r="A888">
        <v>887</v>
      </c>
      <c r="B888" t="s">
        <v>70</v>
      </c>
      <c r="C888">
        <v>67</v>
      </c>
      <c r="D888" t="s">
        <v>25</v>
      </c>
      <c r="E888" t="s">
        <v>22</v>
      </c>
      <c r="F888" t="s">
        <v>22</v>
      </c>
      <c r="G888">
        <v>0</v>
      </c>
      <c r="H888">
        <v>201.4</v>
      </c>
      <c r="I888">
        <v>101</v>
      </c>
      <c r="J888">
        <v>34.24</v>
      </c>
      <c r="K888">
        <v>97.6</v>
      </c>
      <c r="L888">
        <v>122</v>
      </c>
      <c r="M888">
        <v>8.3000000000000007</v>
      </c>
      <c r="N888">
        <v>202.5</v>
      </c>
      <c r="O888">
        <v>119</v>
      </c>
      <c r="P888">
        <v>9.11</v>
      </c>
      <c r="Q888">
        <v>7</v>
      </c>
      <c r="R888">
        <v>3</v>
      </c>
      <c r="S888">
        <v>1.89</v>
      </c>
      <c r="T888">
        <v>0</v>
      </c>
      <c r="U888" t="s">
        <v>22</v>
      </c>
      <c r="V888">
        <f>IF(tbl_Customers[[#This Row],[churn]] = "yes", 1, 0)</f>
        <v>0</v>
      </c>
      <c r="W888" t="str">
        <f>IF(tbl_Customers[[#This Row],[number_customer_service_calls]] &lt;= 1, "0-1 Calls", IF(tbl_Customers[[#This Row],[number_customer_service_calls]] &lt;= 3, "2-3 Calls", IF(tbl_Customers[[#This Row],[number_customer_service_calls]] &lt;=5, "4-5 Calls", "6+ Calls")))</f>
        <v>0-1 Calls</v>
      </c>
      <c r="X888" t="str">
        <f>IF(tbl_Customers[[#This Row],[account_length]] &lt;= 50, "0-50", IF(tbl_Customers[[#This Row],[account_length]] &lt;=100, "51-100", IF(tbl_Customers[[#This Row],[account_length]] &lt;= 150, "101-150", "151+")))</f>
        <v>51-100</v>
      </c>
      <c r="Y888" t="str">
        <f>IF(tbl_Customers[[#This Row],[total_intl_charge]] &lt;= 3, "Low Charges", "High Charges")</f>
        <v>Low Charges</v>
      </c>
      <c r="Z888" t="str">
        <f>IF(tbl_Customers[[#This Row],[total_eve_calls]]&lt;=80,"Low Calls",
IF(tbl_Customers[[#This Row],[total_eve_calls]]&lt;=120,"Medium Calls","High Calls"))</f>
        <v>High Calls</v>
      </c>
      <c r="AA888" t="str">
        <f>IF(tbl_Customers[[#This Row],[total_eve_charge]]&lt;=15,"Low Charges",
IF(tbl_Customers[[#This Row],[total_eve_charge]]&lt;=20,"Medium Charges","High Charges"))</f>
        <v>Low Charges</v>
      </c>
      <c r="AB8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88" t="str">
        <f>IF(tbl_Customers[[#This Row],[number_vmail_messages]] = 0, "No Usage", IF(tbl_Customers[[#This Row],[number_vmail_messages]] &lt;= 20, "Low Usage", IF(tbl_Customers[[#This Row],[number_vmail_messages]] &lt;= 40, "Medium Usgae", "High Usage")))</f>
        <v>No Usage</v>
      </c>
      <c r="AD888" t="str">
        <f>IF(tbl_Customers[[#This Row],[total_day_minutes]]&lt;=150,"Low Usage", IF(tbl_Customers[[#This Row],[total_day_minutes]]&lt;=200,"Medium Usage", IF(tbl_Customers[[#This Row],[total_day_minutes]]&lt;=250,"High Usage","Very High Usage")))</f>
        <v>High Usage</v>
      </c>
      <c r="AE888" t="str">
        <f>IF(tbl_Customers[[#This Row],[total_intl_calls]]&lt;=5,"Low Calls", IF(tbl_Customers[[#This Row],[total_intl_calls]]&lt;=10, "Medium Calls", "High Calls"))</f>
        <v>Low Calls</v>
      </c>
      <c r="AF8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88" s="36" t="str">
        <f>IF(tbl_Customers[[#This Row],[Churn_Risk_Score]]&gt;=10,"High Risk", IF(tbl_Customers[[#This Row],[Churn_Risk_Score]]&gt;=5,"Medium Risk","Low Risk"))</f>
        <v>Low Risk</v>
      </c>
    </row>
    <row r="889" spans="1:33" x14ac:dyDescent="0.35">
      <c r="A889">
        <v>888</v>
      </c>
      <c r="B889" t="s">
        <v>31</v>
      </c>
      <c r="C889">
        <v>86</v>
      </c>
      <c r="D889" t="s">
        <v>21</v>
      </c>
      <c r="E889" t="s">
        <v>22</v>
      </c>
      <c r="F889" t="s">
        <v>23</v>
      </c>
      <c r="G889">
        <v>38</v>
      </c>
      <c r="H889">
        <v>123</v>
      </c>
      <c r="I889">
        <v>158</v>
      </c>
      <c r="J889">
        <v>20.91</v>
      </c>
      <c r="K889">
        <v>133.9</v>
      </c>
      <c r="L889">
        <v>119</v>
      </c>
      <c r="M889">
        <v>11.38</v>
      </c>
      <c r="N889">
        <v>138.19999999999999</v>
      </c>
      <c r="O889">
        <v>103</v>
      </c>
      <c r="P889">
        <v>6.22</v>
      </c>
      <c r="Q889">
        <v>13.3</v>
      </c>
      <c r="R889">
        <v>4</v>
      </c>
      <c r="S889">
        <v>3.59</v>
      </c>
      <c r="T889">
        <v>1</v>
      </c>
      <c r="U889" t="s">
        <v>22</v>
      </c>
      <c r="V889">
        <f>IF(tbl_Customers[[#This Row],[churn]] = "yes", 1, 0)</f>
        <v>0</v>
      </c>
      <c r="W889" t="str">
        <f>IF(tbl_Customers[[#This Row],[number_customer_service_calls]] &lt;= 1, "0-1 Calls", IF(tbl_Customers[[#This Row],[number_customer_service_calls]] &lt;= 3, "2-3 Calls", IF(tbl_Customers[[#This Row],[number_customer_service_calls]] &lt;=5, "4-5 Calls", "6+ Calls")))</f>
        <v>0-1 Calls</v>
      </c>
      <c r="X889" t="str">
        <f>IF(tbl_Customers[[#This Row],[account_length]] &lt;= 50, "0-50", IF(tbl_Customers[[#This Row],[account_length]] &lt;=100, "51-100", IF(tbl_Customers[[#This Row],[account_length]] &lt;= 150, "101-150", "151+")))</f>
        <v>51-100</v>
      </c>
      <c r="Y889" t="str">
        <f>IF(tbl_Customers[[#This Row],[total_intl_charge]] &lt;= 3, "Low Charges", "High Charges")</f>
        <v>High Charges</v>
      </c>
      <c r="Z889" t="str">
        <f>IF(tbl_Customers[[#This Row],[total_eve_calls]]&lt;=80,"Low Calls",
IF(tbl_Customers[[#This Row],[total_eve_calls]]&lt;=120,"Medium Calls","High Calls"))</f>
        <v>Medium Calls</v>
      </c>
      <c r="AA889" t="str">
        <f>IF(tbl_Customers[[#This Row],[total_eve_charge]]&lt;=15,"Low Charges",
IF(tbl_Customers[[#This Row],[total_eve_charge]]&lt;=20,"Medium Charges","High Charges"))</f>
        <v>Low Charges</v>
      </c>
      <c r="AB8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89" t="str">
        <f>IF(tbl_Customers[[#This Row],[number_vmail_messages]] = 0, "No Usage", IF(tbl_Customers[[#This Row],[number_vmail_messages]] &lt;= 20, "Low Usage", IF(tbl_Customers[[#This Row],[number_vmail_messages]] &lt;= 40, "Medium Usgae", "High Usage")))</f>
        <v>Medium Usgae</v>
      </c>
      <c r="AD889" t="str">
        <f>IF(tbl_Customers[[#This Row],[total_day_minutes]]&lt;=150,"Low Usage", IF(tbl_Customers[[#This Row],[total_day_minutes]]&lt;=200,"Medium Usage", IF(tbl_Customers[[#This Row],[total_day_minutes]]&lt;=250,"High Usage","Very High Usage")))</f>
        <v>Low Usage</v>
      </c>
      <c r="AE889" t="str">
        <f>IF(tbl_Customers[[#This Row],[total_intl_calls]]&lt;=5,"Low Calls", IF(tbl_Customers[[#This Row],[total_intl_calls]]&lt;=10, "Medium Calls", "High Calls"))</f>
        <v>Low Calls</v>
      </c>
      <c r="AF8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89" s="36" t="str">
        <f>IF(tbl_Customers[[#This Row],[Churn_Risk_Score]]&gt;=10,"High Risk", IF(tbl_Customers[[#This Row],[Churn_Risk_Score]]&gt;=5,"Medium Risk","Low Risk"))</f>
        <v>Low Risk</v>
      </c>
    </row>
    <row r="890" spans="1:33" x14ac:dyDescent="0.35">
      <c r="A890">
        <v>889</v>
      </c>
      <c r="B890" t="s">
        <v>61</v>
      </c>
      <c r="C890">
        <v>174</v>
      </c>
      <c r="D890" t="s">
        <v>21</v>
      </c>
      <c r="E890" t="s">
        <v>22</v>
      </c>
      <c r="F890" t="s">
        <v>22</v>
      </c>
      <c r="G890">
        <v>0</v>
      </c>
      <c r="H890">
        <v>239.2</v>
      </c>
      <c r="I890">
        <v>72</v>
      </c>
      <c r="J890">
        <v>40.659999999999997</v>
      </c>
      <c r="K890">
        <v>188.5</v>
      </c>
      <c r="L890">
        <v>124</v>
      </c>
      <c r="M890">
        <v>16.02</v>
      </c>
      <c r="N890">
        <v>105.6</v>
      </c>
      <c r="O890">
        <v>116</v>
      </c>
      <c r="P890">
        <v>4.75</v>
      </c>
      <c r="Q890">
        <v>8.8000000000000007</v>
      </c>
      <c r="R890">
        <v>3</v>
      </c>
      <c r="S890">
        <v>2.38</v>
      </c>
      <c r="T890">
        <v>1</v>
      </c>
      <c r="U890" t="s">
        <v>22</v>
      </c>
      <c r="V890">
        <f>IF(tbl_Customers[[#This Row],[churn]] = "yes", 1, 0)</f>
        <v>0</v>
      </c>
      <c r="W890" t="str">
        <f>IF(tbl_Customers[[#This Row],[number_customer_service_calls]] &lt;= 1, "0-1 Calls", IF(tbl_Customers[[#This Row],[number_customer_service_calls]] &lt;= 3, "2-3 Calls", IF(tbl_Customers[[#This Row],[number_customer_service_calls]] &lt;=5, "4-5 Calls", "6+ Calls")))</f>
        <v>0-1 Calls</v>
      </c>
      <c r="X890" t="str">
        <f>IF(tbl_Customers[[#This Row],[account_length]] &lt;= 50, "0-50", IF(tbl_Customers[[#This Row],[account_length]] &lt;=100, "51-100", IF(tbl_Customers[[#This Row],[account_length]] &lt;= 150, "101-150", "151+")))</f>
        <v>151+</v>
      </c>
      <c r="Y890" t="str">
        <f>IF(tbl_Customers[[#This Row],[total_intl_charge]] &lt;= 3, "Low Charges", "High Charges")</f>
        <v>Low Charges</v>
      </c>
      <c r="Z890" t="str">
        <f>IF(tbl_Customers[[#This Row],[total_eve_calls]]&lt;=80,"Low Calls",
IF(tbl_Customers[[#This Row],[total_eve_calls]]&lt;=120,"Medium Calls","High Calls"))</f>
        <v>High Calls</v>
      </c>
      <c r="AA890" t="str">
        <f>IF(tbl_Customers[[#This Row],[total_eve_charge]]&lt;=15,"Low Charges",
IF(tbl_Customers[[#This Row],[total_eve_charge]]&lt;=20,"Medium Charges","High Charges"))</f>
        <v>Medium Charges</v>
      </c>
      <c r="AB8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890" t="str">
        <f>IF(tbl_Customers[[#This Row],[number_vmail_messages]] = 0, "No Usage", IF(tbl_Customers[[#This Row],[number_vmail_messages]] &lt;= 20, "Low Usage", IF(tbl_Customers[[#This Row],[number_vmail_messages]] &lt;= 40, "Medium Usgae", "High Usage")))</f>
        <v>No Usage</v>
      </c>
      <c r="AD890" t="str">
        <f>IF(tbl_Customers[[#This Row],[total_day_minutes]]&lt;=150,"Low Usage", IF(tbl_Customers[[#This Row],[total_day_minutes]]&lt;=200,"Medium Usage", IF(tbl_Customers[[#This Row],[total_day_minutes]]&lt;=250,"High Usage","Very High Usage")))</f>
        <v>High Usage</v>
      </c>
      <c r="AE890" t="str">
        <f>IF(tbl_Customers[[#This Row],[total_intl_calls]]&lt;=5,"Low Calls", IF(tbl_Customers[[#This Row],[total_intl_calls]]&lt;=10, "Medium Calls", "High Calls"))</f>
        <v>Low Calls</v>
      </c>
      <c r="AF8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90" s="36" t="str">
        <f>IF(tbl_Customers[[#This Row],[Churn_Risk_Score]]&gt;=10,"High Risk", IF(tbl_Customers[[#This Row],[Churn_Risk_Score]]&gt;=5,"Medium Risk","Low Risk"))</f>
        <v>Low Risk</v>
      </c>
    </row>
    <row r="891" spans="1:33" x14ac:dyDescent="0.35">
      <c r="A891">
        <v>890</v>
      </c>
      <c r="B891" t="s">
        <v>20</v>
      </c>
      <c r="C891">
        <v>124</v>
      </c>
      <c r="D891" t="s">
        <v>28</v>
      </c>
      <c r="E891" t="s">
        <v>22</v>
      </c>
      <c r="F891" t="s">
        <v>22</v>
      </c>
      <c r="G891">
        <v>0</v>
      </c>
      <c r="H891">
        <v>193</v>
      </c>
      <c r="I891">
        <v>97</v>
      </c>
      <c r="J891">
        <v>32.81</v>
      </c>
      <c r="K891">
        <v>89.8</v>
      </c>
      <c r="L891">
        <v>99</v>
      </c>
      <c r="M891">
        <v>7.63</v>
      </c>
      <c r="N891">
        <v>172.8</v>
      </c>
      <c r="O891">
        <v>104</v>
      </c>
      <c r="P891">
        <v>7.78</v>
      </c>
      <c r="Q891">
        <v>15.3</v>
      </c>
      <c r="R891">
        <v>3</v>
      </c>
      <c r="S891">
        <v>4.13</v>
      </c>
      <c r="T891">
        <v>1</v>
      </c>
      <c r="U891" t="s">
        <v>22</v>
      </c>
      <c r="V891">
        <f>IF(tbl_Customers[[#This Row],[churn]] = "yes", 1, 0)</f>
        <v>0</v>
      </c>
      <c r="W891" t="str">
        <f>IF(tbl_Customers[[#This Row],[number_customer_service_calls]] &lt;= 1, "0-1 Calls", IF(tbl_Customers[[#This Row],[number_customer_service_calls]] &lt;= 3, "2-3 Calls", IF(tbl_Customers[[#This Row],[number_customer_service_calls]] &lt;=5, "4-5 Calls", "6+ Calls")))</f>
        <v>0-1 Calls</v>
      </c>
      <c r="X891" t="str">
        <f>IF(tbl_Customers[[#This Row],[account_length]] &lt;= 50, "0-50", IF(tbl_Customers[[#This Row],[account_length]] &lt;=100, "51-100", IF(tbl_Customers[[#This Row],[account_length]] &lt;= 150, "101-150", "151+")))</f>
        <v>101-150</v>
      </c>
      <c r="Y891" t="str">
        <f>IF(tbl_Customers[[#This Row],[total_intl_charge]] &lt;= 3, "Low Charges", "High Charges")</f>
        <v>High Charges</v>
      </c>
      <c r="Z891" t="str">
        <f>IF(tbl_Customers[[#This Row],[total_eve_calls]]&lt;=80,"Low Calls",
IF(tbl_Customers[[#This Row],[total_eve_calls]]&lt;=120,"Medium Calls","High Calls"))</f>
        <v>Medium Calls</v>
      </c>
      <c r="AA891" t="str">
        <f>IF(tbl_Customers[[#This Row],[total_eve_charge]]&lt;=15,"Low Charges",
IF(tbl_Customers[[#This Row],[total_eve_charge]]&lt;=20,"Medium Charges","High Charges"))</f>
        <v>Low Charges</v>
      </c>
      <c r="AB8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91" t="str">
        <f>IF(tbl_Customers[[#This Row],[number_vmail_messages]] = 0, "No Usage", IF(tbl_Customers[[#This Row],[number_vmail_messages]] &lt;= 20, "Low Usage", IF(tbl_Customers[[#This Row],[number_vmail_messages]] &lt;= 40, "Medium Usgae", "High Usage")))</f>
        <v>No Usage</v>
      </c>
      <c r="AD891" t="str">
        <f>IF(tbl_Customers[[#This Row],[total_day_minutes]]&lt;=150,"Low Usage", IF(tbl_Customers[[#This Row],[total_day_minutes]]&lt;=200,"Medium Usage", IF(tbl_Customers[[#This Row],[total_day_minutes]]&lt;=250,"High Usage","Very High Usage")))</f>
        <v>Medium Usage</v>
      </c>
      <c r="AE891" t="str">
        <f>IF(tbl_Customers[[#This Row],[total_intl_calls]]&lt;=5,"Low Calls", IF(tbl_Customers[[#This Row],[total_intl_calls]]&lt;=10, "Medium Calls", "High Calls"))</f>
        <v>Low Calls</v>
      </c>
      <c r="AF8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91" s="36" t="str">
        <f>IF(tbl_Customers[[#This Row],[Churn_Risk_Score]]&gt;=10,"High Risk", IF(tbl_Customers[[#This Row],[Churn_Risk_Score]]&gt;=5,"Medium Risk","Low Risk"))</f>
        <v>Low Risk</v>
      </c>
    </row>
    <row r="892" spans="1:33" x14ac:dyDescent="0.35">
      <c r="A892">
        <v>891</v>
      </c>
      <c r="B892" t="s">
        <v>33</v>
      </c>
      <c r="C892">
        <v>190</v>
      </c>
      <c r="D892" t="s">
        <v>21</v>
      </c>
      <c r="E892" t="s">
        <v>22</v>
      </c>
      <c r="F892" t="s">
        <v>23</v>
      </c>
      <c r="G892">
        <v>26</v>
      </c>
      <c r="H892">
        <v>116.7</v>
      </c>
      <c r="I892">
        <v>71</v>
      </c>
      <c r="J892">
        <v>19.84</v>
      </c>
      <c r="K892">
        <v>145.9</v>
      </c>
      <c r="L892">
        <v>88</v>
      </c>
      <c r="M892">
        <v>12.4</v>
      </c>
      <c r="N892">
        <v>175.1</v>
      </c>
      <c r="O892">
        <v>103</v>
      </c>
      <c r="P892">
        <v>7.88</v>
      </c>
      <c r="Q892">
        <v>9.9</v>
      </c>
      <c r="R892">
        <v>3</v>
      </c>
      <c r="S892">
        <v>2.67</v>
      </c>
      <c r="T892">
        <v>1</v>
      </c>
      <c r="U892" t="s">
        <v>22</v>
      </c>
      <c r="V892">
        <f>IF(tbl_Customers[[#This Row],[churn]] = "yes", 1, 0)</f>
        <v>0</v>
      </c>
      <c r="W892" t="str">
        <f>IF(tbl_Customers[[#This Row],[number_customer_service_calls]] &lt;= 1, "0-1 Calls", IF(tbl_Customers[[#This Row],[number_customer_service_calls]] &lt;= 3, "2-3 Calls", IF(tbl_Customers[[#This Row],[number_customer_service_calls]] &lt;=5, "4-5 Calls", "6+ Calls")))</f>
        <v>0-1 Calls</v>
      </c>
      <c r="X892" t="str">
        <f>IF(tbl_Customers[[#This Row],[account_length]] &lt;= 50, "0-50", IF(tbl_Customers[[#This Row],[account_length]] &lt;=100, "51-100", IF(tbl_Customers[[#This Row],[account_length]] &lt;= 150, "101-150", "151+")))</f>
        <v>151+</v>
      </c>
      <c r="Y892" t="str">
        <f>IF(tbl_Customers[[#This Row],[total_intl_charge]] &lt;= 3, "Low Charges", "High Charges")</f>
        <v>Low Charges</v>
      </c>
      <c r="Z892" t="str">
        <f>IF(tbl_Customers[[#This Row],[total_eve_calls]]&lt;=80,"Low Calls",
IF(tbl_Customers[[#This Row],[total_eve_calls]]&lt;=120,"Medium Calls","High Calls"))</f>
        <v>Medium Calls</v>
      </c>
      <c r="AA892" t="str">
        <f>IF(tbl_Customers[[#This Row],[total_eve_charge]]&lt;=15,"Low Charges",
IF(tbl_Customers[[#This Row],[total_eve_charge]]&lt;=20,"Medium Charges","High Charges"))</f>
        <v>Low Charges</v>
      </c>
      <c r="AB8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892" t="str">
        <f>IF(tbl_Customers[[#This Row],[number_vmail_messages]] = 0, "No Usage", IF(tbl_Customers[[#This Row],[number_vmail_messages]] &lt;= 20, "Low Usage", IF(tbl_Customers[[#This Row],[number_vmail_messages]] &lt;= 40, "Medium Usgae", "High Usage")))</f>
        <v>Medium Usgae</v>
      </c>
      <c r="AD892" t="str">
        <f>IF(tbl_Customers[[#This Row],[total_day_minutes]]&lt;=150,"Low Usage", IF(tbl_Customers[[#This Row],[total_day_minutes]]&lt;=200,"Medium Usage", IF(tbl_Customers[[#This Row],[total_day_minutes]]&lt;=250,"High Usage","Very High Usage")))</f>
        <v>Low Usage</v>
      </c>
      <c r="AE892" t="str">
        <f>IF(tbl_Customers[[#This Row],[total_intl_calls]]&lt;=5,"Low Calls", IF(tbl_Customers[[#This Row],[total_intl_calls]]&lt;=10, "Medium Calls", "High Calls"))</f>
        <v>Low Calls</v>
      </c>
      <c r="AF8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92" s="36" t="str">
        <f>IF(tbl_Customers[[#This Row],[Churn_Risk_Score]]&gt;=10,"High Risk", IF(tbl_Customers[[#This Row],[Churn_Risk_Score]]&gt;=5,"Medium Risk","Low Risk"))</f>
        <v>Low Risk</v>
      </c>
    </row>
    <row r="893" spans="1:33" x14ac:dyDescent="0.35">
      <c r="A893">
        <v>892</v>
      </c>
      <c r="B893" t="s">
        <v>45</v>
      </c>
      <c r="C893">
        <v>101</v>
      </c>
      <c r="D893" t="s">
        <v>28</v>
      </c>
      <c r="E893" t="s">
        <v>22</v>
      </c>
      <c r="F893" t="s">
        <v>22</v>
      </c>
      <c r="G893">
        <v>0</v>
      </c>
      <c r="H893">
        <v>93.8</v>
      </c>
      <c r="I893">
        <v>127</v>
      </c>
      <c r="J893">
        <v>15.95</v>
      </c>
      <c r="K893">
        <v>150</v>
      </c>
      <c r="L893">
        <v>104</v>
      </c>
      <c r="M893">
        <v>12.75</v>
      </c>
      <c r="N893">
        <v>241.1</v>
      </c>
      <c r="O893">
        <v>116</v>
      </c>
      <c r="P893">
        <v>10.85</v>
      </c>
      <c r="Q893">
        <v>10.7</v>
      </c>
      <c r="R893">
        <v>2</v>
      </c>
      <c r="S893">
        <v>2.89</v>
      </c>
      <c r="T893">
        <v>1</v>
      </c>
      <c r="U893" t="s">
        <v>22</v>
      </c>
      <c r="V893">
        <f>IF(tbl_Customers[[#This Row],[churn]] = "yes", 1, 0)</f>
        <v>0</v>
      </c>
      <c r="W893" t="str">
        <f>IF(tbl_Customers[[#This Row],[number_customer_service_calls]] &lt;= 1, "0-1 Calls", IF(tbl_Customers[[#This Row],[number_customer_service_calls]] &lt;= 3, "2-3 Calls", IF(tbl_Customers[[#This Row],[number_customer_service_calls]] &lt;=5, "4-5 Calls", "6+ Calls")))</f>
        <v>0-1 Calls</v>
      </c>
      <c r="X893" t="str">
        <f>IF(tbl_Customers[[#This Row],[account_length]] &lt;= 50, "0-50", IF(tbl_Customers[[#This Row],[account_length]] &lt;=100, "51-100", IF(tbl_Customers[[#This Row],[account_length]] &lt;= 150, "101-150", "151+")))</f>
        <v>101-150</v>
      </c>
      <c r="Y893" t="str">
        <f>IF(tbl_Customers[[#This Row],[total_intl_charge]] &lt;= 3, "Low Charges", "High Charges")</f>
        <v>Low Charges</v>
      </c>
      <c r="Z893" t="str">
        <f>IF(tbl_Customers[[#This Row],[total_eve_calls]]&lt;=80,"Low Calls",
IF(tbl_Customers[[#This Row],[total_eve_calls]]&lt;=120,"Medium Calls","High Calls"))</f>
        <v>Medium Calls</v>
      </c>
      <c r="AA893" t="str">
        <f>IF(tbl_Customers[[#This Row],[total_eve_charge]]&lt;=15,"Low Charges",
IF(tbl_Customers[[#This Row],[total_eve_charge]]&lt;=20,"Medium Charges","High Charges"))</f>
        <v>Low Charges</v>
      </c>
      <c r="AB8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93" t="str">
        <f>IF(tbl_Customers[[#This Row],[number_vmail_messages]] = 0, "No Usage", IF(tbl_Customers[[#This Row],[number_vmail_messages]] &lt;= 20, "Low Usage", IF(tbl_Customers[[#This Row],[number_vmail_messages]] &lt;= 40, "Medium Usgae", "High Usage")))</f>
        <v>No Usage</v>
      </c>
      <c r="AD893" t="str">
        <f>IF(tbl_Customers[[#This Row],[total_day_minutes]]&lt;=150,"Low Usage", IF(tbl_Customers[[#This Row],[total_day_minutes]]&lt;=200,"Medium Usage", IF(tbl_Customers[[#This Row],[total_day_minutes]]&lt;=250,"High Usage","Very High Usage")))</f>
        <v>Low Usage</v>
      </c>
      <c r="AE893" t="str">
        <f>IF(tbl_Customers[[#This Row],[total_intl_calls]]&lt;=5,"Low Calls", IF(tbl_Customers[[#This Row],[total_intl_calls]]&lt;=10, "Medium Calls", "High Calls"))</f>
        <v>Low Calls</v>
      </c>
      <c r="AF8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93" s="36" t="str">
        <f>IF(tbl_Customers[[#This Row],[Churn_Risk_Score]]&gt;=10,"High Risk", IF(tbl_Customers[[#This Row],[Churn_Risk_Score]]&gt;=5,"Medium Risk","Low Risk"))</f>
        <v>Low Risk</v>
      </c>
    </row>
    <row r="894" spans="1:33" x14ac:dyDescent="0.35">
      <c r="A894">
        <v>893</v>
      </c>
      <c r="B894" t="s">
        <v>36</v>
      </c>
      <c r="C894">
        <v>68</v>
      </c>
      <c r="D894" t="s">
        <v>21</v>
      </c>
      <c r="E894" t="s">
        <v>22</v>
      </c>
      <c r="F894" t="s">
        <v>23</v>
      </c>
      <c r="G894">
        <v>29</v>
      </c>
      <c r="H894">
        <v>239.5</v>
      </c>
      <c r="I894">
        <v>82</v>
      </c>
      <c r="J894">
        <v>40.72</v>
      </c>
      <c r="K894">
        <v>203.8</v>
      </c>
      <c r="L894">
        <v>105</v>
      </c>
      <c r="M894">
        <v>17.32</v>
      </c>
      <c r="N894">
        <v>167.8</v>
      </c>
      <c r="O894">
        <v>70</v>
      </c>
      <c r="P894">
        <v>7.55</v>
      </c>
      <c r="Q894">
        <v>9.9</v>
      </c>
      <c r="R894">
        <v>6</v>
      </c>
      <c r="S894">
        <v>2.67</v>
      </c>
      <c r="T894">
        <v>0</v>
      </c>
      <c r="U894" t="s">
        <v>22</v>
      </c>
      <c r="V894">
        <f>IF(tbl_Customers[[#This Row],[churn]] = "yes", 1, 0)</f>
        <v>0</v>
      </c>
      <c r="W894" t="str">
        <f>IF(tbl_Customers[[#This Row],[number_customer_service_calls]] &lt;= 1, "0-1 Calls", IF(tbl_Customers[[#This Row],[number_customer_service_calls]] &lt;= 3, "2-3 Calls", IF(tbl_Customers[[#This Row],[number_customer_service_calls]] &lt;=5, "4-5 Calls", "6+ Calls")))</f>
        <v>0-1 Calls</v>
      </c>
      <c r="X894" t="str">
        <f>IF(tbl_Customers[[#This Row],[account_length]] &lt;= 50, "0-50", IF(tbl_Customers[[#This Row],[account_length]] &lt;=100, "51-100", IF(tbl_Customers[[#This Row],[account_length]] &lt;= 150, "101-150", "151+")))</f>
        <v>51-100</v>
      </c>
      <c r="Y894" t="str">
        <f>IF(tbl_Customers[[#This Row],[total_intl_charge]] &lt;= 3, "Low Charges", "High Charges")</f>
        <v>Low Charges</v>
      </c>
      <c r="Z894" t="str">
        <f>IF(tbl_Customers[[#This Row],[total_eve_calls]]&lt;=80,"Low Calls",
IF(tbl_Customers[[#This Row],[total_eve_calls]]&lt;=120,"Medium Calls","High Calls"))</f>
        <v>Medium Calls</v>
      </c>
      <c r="AA894" t="str">
        <f>IF(tbl_Customers[[#This Row],[total_eve_charge]]&lt;=15,"Low Charges",
IF(tbl_Customers[[#This Row],[total_eve_charge]]&lt;=20,"Medium Charges","High Charges"))</f>
        <v>Medium Charges</v>
      </c>
      <c r="AB8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94" t="str">
        <f>IF(tbl_Customers[[#This Row],[number_vmail_messages]] = 0, "No Usage", IF(tbl_Customers[[#This Row],[number_vmail_messages]] &lt;= 20, "Low Usage", IF(tbl_Customers[[#This Row],[number_vmail_messages]] &lt;= 40, "Medium Usgae", "High Usage")))</f>
        <v>Medium Usgae</v>
      </c>
      <c r="AD894" t="str">
        <f>IF(tbl_Customers[[#This Row],[total_day_minutes]]&lt;=150,"Low Usage", IF(tbl_Customers[[#This Row],[total_day_minutes]]&lt;=200,"Medium Usage", IF(tbl_Customers[[#This Row],[total_day_minutes]]&lt;=250,"High Usage","Very High Usage")))</f>
        <v>High Usage</v>
      </c>
      <c r="AE894" t="str">
        <f>IF(tbl_Customers[[#This Row],[total_intl_calls]]&lt;=5,"Low Calls", IF(tbl_Customers[[#This Row],[total_intl_calls]]&lt;=10, "Medium Calls", "High Calls"))</f>
        <v>Medium Calls</v>
      </c>
      <c r="AF8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894" s="36" t="str">
        <f>IF(tbl_Customers[[#This Row],[Churn_Risk_Score]]&gt;=10,"High Risk", IF(tbl_Customers[[#This Row],[Churn_Risk_Score]]&gt;=5,"Medium Risk","Low Risk"))</f>
        <v>Low Risk</v>
      </c>
    </row>
    <row r="895" spans="1:33" x14ac:dyDescent="0.35">
      <c r="A895">
        <v>894</v>
      </c>
      <c r="B895" t="s">
        <v>70</v>
      </c>
      <c r="C895">
        <v>117</v>
      </c>
      <c r="D895" t="s">
        <v>28</v>
      </c>
      <c r="E895" t="s">
        <v>22</v>
      </c>
      <c r="F895" t="s">
        <v>23</v>
      </c>
      <c r="G895">
        <v>25</v>
      </c>
      <c r="H895">
        <v>216</v>
      </c>
      <c r="I895">
        <v>140</v>
      </c>
      <c r="J895">
        <v>36.72</v>
      </c>
      <c r="K895">
        <v>224.1</v>
      </c>
      <c r="L895">
        <v>69</v>
      </c>
      <c r="M895">
        <v>19.05</v>
      </c>
      <c r="N895">
        <v>267.89999999999998</v>
      </c>
      <c r="O895">
        <v>112</v>
      </c>
      <c r="P895">
        <v>12.06</v>
      </c>
      <c r="Q895">
        <v>11.8</v>
      </c>
      <c r="R895">
        <v>4</v>
      </c>
      <c r="S895">
        <v>3.19</v>
      </c>
      <c r="T895">
        <v>0</v>
      </c>
      <c r="U895" t="s">
        <v>22</v>
      </c>
      <c r="V895">
        <f>IF(tbl_Customers[[#This Row],[churn]] = "yes", 1, 0)</f>
        <v>0</v>
      </c>
      <c r="W895" t="str">
        <f>IF(tbl_Customers[[#This Row],[number_customer_service_calls]] &lt;= 1, "0-1 Calls", IF(tbl_Customers[[#This Row],[number_customer_service_calls]] &lt;= 3, "2-3 Calls", IF(tbl_Customers[[#This Row],[number_customer_service_calls]] &lt;=5, "4-5 Calls", "6+ Calls")))</f>
        <v>0-1 Calls</v>
      </c>
      <c r="X895" t="str">
        <f>IF(tbl_Customers[[#This Row],[account_length]] &lt;= 50, "0-50", IF(tbl_Customers[[#This Row],[account_length]] &lt;=100, "51-100", IF(tbl_Customers[[#This Row],[account_length]] &lt;= 150, "101-150", "151+")))</f>
        <v>101-150</v>
      </c>
      <c r="Y895" t="str">
        <f>IF(tbl_Customers[[#This Row],[total_intl_charge]] &lt;= 3, "Low Charges", "High Charges")</f>
        <v>High Charges</v>
      </c>
      <c r="Z895" t="str">
        <f>IF(tbl_Customers[[#This Row],[total_eve_calls]]&lt;=80,"Low Calls",
IF(tbl_Customers[[#This Row],[total_eve_calls]]&lt;=120,"Medium Calls","High Calls"))</f>
        <v>Low Calls</v>
      </c>
      <c r="AA895" t="str">
        <f>IF(tbl_Customers[[#This Row],[total_eve_charge]]&lt;=15,"Low Charges",
IF(tbl_Customers[[#This Row],[total_eve_charge]]&lt;=20,"Medium Charges","High Charges"))</f>
        <v>Medium Charges</v>
      </c>
      <c r="AB8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95" t="str">
        <f>IF(tbl_Customers[[#This Row],[number_vmail_messages]] = 0, "No Usage", IF(tbl_Customers[[#This Row],[number_vmail_messages]] &lt;= 20, "Low Usage", IF(tbl_Customers[[#This Row],[number_vmail_messages]] &lt;= 40, "Medium Usgae", "High Usage")))</f>
        <v>Medium Usgae</v>
      </c>
      <c r="AD895" t="str">
        <f>IF(tbl_Customers[[#This Row],[total_day_minutes]]&lt;=150,"Low Usage", IF(tbl_Customers[[#This Row],[total_day_minutes]]&lt;=200,"Medium Usage", IF(tbl_Customers[[#This Row],[total_day_minutes]]&lt;=250,"High Usage","Very High Usage")))</f>
        <v>High Usage</v>
      </c>
      <c r="AE895" t="str">
        <f>IF(tbl_Customers[[#This Row],[total_intl_calls]]&lt;=5,"Low Calls", IF(tbl_Customers[[#This Row],[total_intl_calls]]&lt;=10, "Medium Calls", "High Calls"))</f>
        <v>Low Calls</v>
      </c>
      <c r="AF8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95" s="36" t="str">
        <f>IF(tbl_Customers[[#This Row],[Churn_Risk_Score]]&gt;=10,"High Risk", IF(tbl_Customers[[#This Row],[Churn_Risk_Score]]&gt;=5,"Medium Risk","Low Risk"))</f>
        <v>Low Risk</v>
      </c>
    </row>
    <row r="896" spans="1:33" x14ac:dyDescent="0.35">
      <c r="A896">
        <v>895</v>
      </c>
      <c r="B896" t="s">
        <v>30</v>
      </c>
      <c r="C896">
        <v>118</v>
      </c>
      <c r="D896" t="s">
        <v>25</v>
      </c>
      <c r="E896" t="s">
        <v>22</v>
      </c>
      <c r="F896" t="s">
        <v>22</v>
      </c>
      <c r="G896">
        <v>0</v>
      </c>
      <c r="H896">
        <v>187.4</v>
      </c>
      <c r="I896">
        <v>97</v>
      </c>
      <c r="J896">
        <v>31.86</v>
      </c>
      <c r="K896">
        <v>177.8</v>
      </c>
      <c r="L896">
        <v>89</v>
      </c>
      <c r="M896">
        <v>15.11</v>
      </c>
      <c r="N896">
        <v>233.4</v>
      </c>
      <c r="O896">
        <v>97</v>
      </c>
      <c r="P896">
        <v>10.5</v>
      </c>
      <c r="Q896">
        <v>12.2</v>
      </c>
      <c r="R896">
        <v>6</v>
      </c>
      <c r="S896">
        <v>3.29</v>
      </c>
      <c r="T896">
        <v>1</v>
      </c>
      <c r="U896" t="s">
        <v>22</v>
      </c>
      <c r="V896">
        <f>IF(tbl_Customers[[#This Row],[churn]] = "yes", 1, 0)</f>
        <v>0</v>
      </c>
      <c r="W896" t="str">
        <f>IF(tbl_Customers[[#This Row],[number_customer_service_calls]] &lt;= 1, "0-1 Calls", IF(tbl_Customers[[#This Row],[number_customer_service_calls]] &lt;= 3, "2-3 Calls", IF(tbl_Customers[[#This Row],[number_customer_service_calls]] &lt;=5, "4-5 Calls", "6+ Calls")))</f>
        <v>0-1 Calls</v>
      </c>
      <c r="X896" t="str">
        <f>IF(tbl_Customers[[#This Row],[account_length]] &lt;= 50, "0-50", IF(tbl_Customers[[#This Row],[account_length]] &lt;=100, "51-100", IF(tbl_Customers[[#This Row],[account_length]] &lt;= 150, "101-150", "151+")))</f>
        <v>101-150</v>
      </c>
      <c r="Y896" t="str">
        <f>IF(tbl_Customers[[#This Row],[total_intl_charge]] &lt;= 3, "Low Charges", "High Charges")</f>
        <v>High Charges</v>
      </c>
      <c r="Z896" t="str">
        <f>IF(tbl_Customers[[#This Row],[total_eve_calls]]&lt;=80,"Low Calls",
IF(tbl_Customers[[#This Row],[total_eve_calls]]&lt;=120,"Medium Calls","High Calls"))</f>
        <v>Medium Calls</v>
      </c>
      <c r="AA896" t="str">
        <f>IF(tbl_Customers[[#This Row],[total_eve_charge]]&lt;=15,"Low Charges",
IF(tbl_Customers[[#This Row],[total_eve_charge]]&lt;=20,"Medium Charges","High Charges"))</f>
        <v>Medium Charges</v>
      </c>
      <c r="AB8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96" t="str">
        <f>IF(tbl_Customers[[#This Row],[number_vmail_messages]] = 0, "No Usage", IF(tbl_Customers[[#This Row],[number_vmail_messages]] &lt;= 20, "Low Usage", IF(tbl_Customers[[#This Row],[number_vmail_messages]] &lt;= 40, "Medium Usgae", "High Usage")))</f>
        <v>No Usage</v>
      </c>
      <c r="AD896" t="str">
        <f>IF(tbl_Customers[[#This Row],[total_day_minutes]]&lt;=150,"Low Usage", IF(tbl_Customers[[#This Row],[total_day_minutes]]&lt;=200,"Medium Usage", IF(tbl_Customers[[#This Row],[total_day_minutes]]&lt;=250,"High Usage","Very High Usage")))</f>
        <v>Medium Usage</v>
      </c>
      <c r="AE896" t="str">
        <f>IF(tbl_Customers[[#This Row],[total_intl_calls]]&lt;=5,"Low Calls", IF(tbl_Customers[[#This Row],[total_intl_calls]]&lt;=10, "Medium Calls", "High Calls"))</f>
        <v>Medium Calls</v>
      </c>
      <c r="AF8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96" s="36" t="str">
        <f>IF(tbl_Customers[[#This Row],[Churn_Risk_Score]]&gt;=10,"High Risk", IF(tbl_Customers[[#This Row],[Churn_Risk_Score]]&gt;=5,"Medium Risk","Low Risk"))</f>
        <v>Low Risk</v>
      </c>
    </row>
    <row r="897" spans="1:33" x14ac:dyDescent="0.35">
      <c r="A897">
        <v>896</v>
      </c>
      <c r="B897" t="s">
        <v>62</v>
      </c>
      <c r="C897">
        <v>22</v>
      </c>
      <c r="D897" t="s">
        <v>28</v>
      </c>
      <c r="E897" t="s">
        <v>22</v>
      </c>
      <c r="F897" t="s">
        <v>22</v>
      </c>
      <c r="G897">
        <v>0</v>
      </c>
      <c r="H897">
        <v>160.4</v>
      </c>
      <c r="I897">
        <v>108</v>
      </c>
      <c r="J897">
        <v>27.27</v>
      </c>
      <c r="K897">
        <v>218.1</v>
      </c>
      <c r="L897">
        <v>88</v>
      </c>
      <c r="M897">
        <v>18.54</v>
      </c>
      <c r="N897">
        <v>192.9</v>
      </c>
      <c r="O897">
        <v>115</v>
      </c>
      <c r="P897">
        <v>8.68</v>
      </c>
      <c r="Q897">
        <v>12.5</v>
      </c>
      <c r="R897">
        <v>4</v>
      </c>
      <c r="S897">
        <v>3.38</v>
      </c>
      <c r="T897">
        <v>1</v>
      </c>
      <c r="U897" t="s">
        <v>22</v>
      </c>
      <c r="V897">
        <f>IF(tbl_Customers[[#This Row],[churn]] = "yes", 1, 0)</f>
        <v>0</v>
      </c>
      <c r="W897" t="str">
        <f>IF(tbl_Customers[[#This Row],[number_customer_service_calls]] &lt;= 1, "0-1 Calls", IF(tbl_Customers[[#This Row],[number_customer_service_calls]] &lt;= 3, "2-3 Calls", IF(tbl_Customers[[#This Row],[number_customer_service_calls]] &lt;=5, "4-5 Calls", "6+ Calls")))</f>
        <v>0-1 Calls</v>
      </c>
      <c r="X897" t="str">
        <f>IF(tbl_Customers[[#This Row],[account_length]] &lt;= 50, "0-50", IF(tbl_Customers[[#This Row],[account_length]] &lt;=100, "51-100", IF(tbl_Customers[[#This Row],[account_length]] &lt;= 150, "101-150", "151+")))</f>
        <v>0-50</v>
      </c>
      <c r="Y897" t="str">
        <f>IF(tbl_Customers[[#This Row],[total_intl_charge]] &lt;= 3, "Low Charges", "High Charges")</f>
        <v>High Charges</v>
      </c>
      <c r="Z897" t="str">
        <f>IF(tbl_Customers[[#This Row],[total_eve_calls]]&lt;=80,"Low Calls",
IF(tbl_Customers[[#This Row],[total_eve_calls]]&lt;=120,"Medium Calls","High Calls"))</f>
        <v>Medium Calls</v>
      </c>
      <c r="AA897" t="str">
        <f>IF(tbl_Customers[[#This Row],[total_eve_charge]]&lt;=15,"Low Charges",
IF(tbl_Customers[[#This Row],[total_eve_charge]]&lt;=20,"Medium Charges","High Charges"))</f>
        <v>Medium Charges</v>
      </c>
      <c r="AB8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97" t="str">
        <f>IF(tbl_Customers[[#This Row],[number_vmail_messages]] = 0, "No Usage", IF(tbl_Customers[[#This Row],[number_vmail_messages]] &lt;= 20, "Low Usage", IF(tbl_Customers[[#This Row],[number_vmail_messages]] &lt;= 40, "Medium Usgae", "High Usage")))</f>
        <v>No Usage</v>
      </c>
      <c r="AD897" t="str">
        <f>IF(tbl_Customers[[#This Row],[total_day_minutes]]&lt;=150,"Low Usage", IF(tbl_Customers[[#This Row],[total_day_minutes]]&lt;=200,"Medium Usage", IF(tbl_Customers[[#This Row],[total_day_minutes]]&lt;=250,"High Usage","Very High Usage")))</f>
        <v>Medium Usage</v>
      </c>
      <c r="AE897" t="str">
        <f>IF(tbl_Customers[[#This Row],[total_intl_calls]]&lt;=5,"Low Calls", IF(tbl_Customers[[#This Row],[total_intl_calls]]&lt;=10, "Medium Calls", "High Calls"))</f>
        <v>Low Calls</v>
      </c>
      <c r="AF8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897" s="36" t="str">
        <f>IF(tbl_Customers[[#This Row],[Churn_Risk_Score]]&gt;=10,"High Risk", IF(tbl_Customers[[#This Row],[Churn_Risk_Score]]&gt;=5,"Medium Risk","Low Risk"))</f>
        <v>Low Risk</v>
      </c>
    </row>
    <row r="898" spans="1:33" x14ac:dyDescent="0.35">
      <c r="A898">
        <v>897</v>
      </c>
      <c r="B898" t="s">
        <v>73</v>
      </c>
      <c r="C898">
        <v>134</v>
      </c>
      <c r="D898" t="s">
        <v>25</v>
      </c>
      <c r="E898" t="s">
        <v>22</v>
      </c>
      <c r="F898" t="s">
        <v>22</v>
      </c>
      <c r="G898">
        <v>0</v>
      </c>
      <c r="H898">
        <v>205.3</v>
      </c>
      <c r="I898">
        <v>122</v>
      </c>
      <c r="J898">
        <v>34.9</v>
      </c>
      <c r="K898">
        <v>240.5</v>
      </c>
      <c r="L898">
        <v>155</v>
      </c>
      <c r="M898">
        <v>20.440000000000001</v>
      </c>
      <c r="N898">
        <v>179.1</v>
      </c>
      <c r="O898">
        <v>107</v>
      </c>
      <c r="P898">
        <v>8.06</v>
      </c>
      <c r="Q898">
        <v>5</v>
      </c>
      <c r="R898">
        <v>9</v>
      </c>
      <c r="S898">
        <v>1.35</v>
      </c>
      <c r="T898">
        <v>1</v>
      </c>
      <c r="U898" t="s">
        <v>22</v>
      </c>
      <c r="V898">
        <f>IF(tbl_Customers[[#This Row],[churn]] = "yes", 1, 0)</f>
        <v>0</v>
      </c>
      <c r="W898" t="str">
        <f>IF(tbl_Customers[[#This Row],[number_customer_service_calls]] &lt;= 1, "0-1 Calls", IF(tbl_Customers[[#This Row],[number_customer_service_calls]] &lt;= 3, "2-3 Calls", IF(tbl_Customers[[#This Row],[number_customer_service_calls]] &lt;=5, "4-5 Calls", "6+ Calls")))</f>
        <v>0-1 Calls</v>
      </c>
      <c r="X898" t="str">
        <f>IF(tbl_Customers[[#This Row],[account_length]] &lt;= 50, "0-50", IF(tbl_Customers[[#This Row],[account_length]] &lt;=100, "51-100", IF(tbl_Customers[[#This Row],[account_length]] &lt;= 150, "101-150", "151+")))</f>
        <v>101-150</v>
      </c>
      <c r="Y898" t="str">
        <f>IF(tbl_Customers[[#This Row],[total_intl_charge]] &lt;= 3, "Low Charges", "High Charges")</f>
        <v>Low Charges</v>
      </c>
      <c r="Z898" t="str">
        <f>IF(tbl_Customers[[#This Row],[total_eve_calls]]&lt;=80,"Low Calls",
IF(tbl_Customers[[#This Row],[total_eve_calls]]&lt;=120,"Medium Calls","High Calls"))</f>
        <v>High Calls</v>
      </c>
      <c r="AA898" t="str">
        <f>IF(tbl_Customers[[#This Row],[total_eve_charge]]&lt;=15,"Low Charges",
IF(tbl_Customers[[#This Row],[total_eve_charge]]&lt;=20,"Medium Charges","High Charges"))</f>
        <v>High Charges</v>
      </c>
      <c r="AB8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898" t="str">
        <f>IF(tbl_Customers[[#This Row],[number_vmail_messages]] = 0, "No Usage", IF(tbl_Customers[[#This Row],[number_vmail_messages]] &lt;= 20, "Low Usage", IF(tbl_Customers[[#This Row],[number_vmail_messages]] &lt;= 40, "Medium Usgae", "High Usage")))</f>
        <v>No Usage</v>
      </c>
      <c r="AD898" t="str">
        <f>IF(tbl_Customers[[#This Row],[total_day_minutes]]&lt;=150,"Low Usage", IF(tbl_Customers[[#This Row],[total_day_minutes]]&lt;=200,"Medium Usage", IF(tbl_Customers[[#This Row],[total_day_minutes]]&lt;=250,"High Usage","Very High Usage")))</f>
        <v>High Usage</v>
      </c>
      <c r="AE898" t="str">
        <f>IF(tbl_Customers[[#This Row],[total_intl_calls]]&lt;=5,"Low Calls", IF(tbl_Customers[[#This Row],[total_intl_calls]]&lt;=10, "Medium Calls", "High Calls"))</f>
        <v>Medium Calls</v>
      </c>
      <c r="AF8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898" s="36" t="str">
        <f>IF(tbl_Customers[[#This Row],[Churn_Risk_Score]]&gt;=10,"High Risk", IF(tbl_Customers[[#This Row],[Churn_Risk_Score]]&gt;=5,"Medium Risk","Low Risk"))</f>
        <v>Low Risk</v>
      </c>
    </row>
    <row r="899" spans="1:33" x14ac:dyDescent="0.35">
      <c r="A899">
        <v>898</v>
      </c>
      <c r="B899" t="s">
        <v>29</v>
      </c>
      <c r="C899">
        <v>164</v>
      </c>
      <c r="D899" t="s">
        <v>25</v>
      </c>
      <c r="E899" t="s">
        <v>22</v>
      </c>
      <c r="F899" t="s">
        <v>23</v>
      </c>
      <c r="G899">
        <v>25</v>
      </c>
      <c r="H899">
        <v>219.1</v>
      </c>
      <c r="I899">
        <v>88</v>
      </c>
      <c r="J899">
        <v>37.25</v>
      </c>
      <c r="K899">
        <v>151.5</v>
      </c>
      <c r="L899">
        <v>99</v>
      </c>
      <c r="M899">
        <v>12.88</v>
      </c>
      <c r="N899">
        <v>50.1</v>
      </c>
      <c r="O899">
        <v>60</v>
      </c>
      <c r="P899">
        <v>2.25</v>
      </c>
      <c r="Q899">
        <v>14.3</v>
      </c>
      <c r="R899">
        <v>6</v>
      </c>
      <c r="S899">
        <v>3.86</v>
      </c>
      <c r="T899">
        <v>1</v>
      </c>
      <c r="U899" t="s">
        <v>22</v>
      </c>
      <c r="V899">
        <f>IF(tbl_Customers[[#This Row],[churn]] = "yes", 1, 0)</f>
        <v>0</v>
      </c>
      <c r="W899" t="str">
        <f>IF(tbl_Customers[[#This Row],[number_customer_service_calls]] &lt;= 1, "0-1 Calls", IF(tbl_Customers[[#This Row],[number_customer_service_calls]] &lt;= 3, "2-3 Calls", IF(tbl_Customers[[#This Row],[number_customer_service_calls]] &lt;=5, "4-5 Calls", "6+ Calls")))</f>
        <v>0-1 Calls</v>
      </c>
      <c r="X899" t="str">
        <f>IF(tbl_Customers[[#This Row],[account_length]] &lt;= 50, "0-50", IF(tbl_Customers[[#This Row],[account_length]] &lt;=100, "51-100", IF(tbl_Customers[[#This Row],[account_length]] &lt;= 150, "101-150", "151+")))</f>
        <v>151+</v>
      </c>
      <c r="Y899" t="str">
        <f>IF(tbl_Customers[[#This Row],[total_intl_charge]] &lt;= 3, "Low Charges", "High Charges")</f>
        <v>High Charges</v>
      </c>
      <c r="Z899" t="str">
        <f>IF(tbl_Customers[[#This Row],[total_eve_calls]]&lt;=80,"Low Calls",
IF(tbl_Customers[[#This Row],[total_eve_calls]]&lt;=120,"Medium Calls","High Calls"))</f>
        <v>Medium Calls</v>
      </c>
      <c r="AA899" t="str">
        <f>IF(tbl_Customers[[#This Row],[total_eve_charge]]&lt;=15,"Low Charges",
IF(tbl_Customers[[#This Row],[total_eve_charge]]&lt;=20,"Medium Charges","High Charges"))</f>
        <v>Low Charges</v>
      </c>
      <c r="AB8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899" t="str">
        <f>IF(tbl_Customers[[#This Row],[number_vmail_messages]] = 0, "No Usage", IF(tbl_Customers[[#This Row],[number_vmail_messages]] &lt;= 20, "Low Usage", IF(tbl_Customers[[#This Row],[number_vmail_messages]] &lt;= 40, "Medium Usgae", "High Usage")))</f>
        <v>Medium Usgae</v>
      </c>
      <c r="AD899" t="str">
        <f>IF(tbl_Customers[[#This Row],[total_day_minutes]]&lt;=150,"Low Usage", IF(tbl_Customers[[#This Row],[total_day_minutes]]&lt;=200,"Medium Usage", IF(tbl_Customers[[#This Row],[total_day_minutes]]&lt;=250,"High Usage","Very High Usage")))</f>
        <v>High Usage</v>
      </c>
      <c r="AE899" t="str">
        <f>IF(tbl_Customers[[#This Row],[total_intl_calls]]&lt;=5,"Low Calls", IF(tbl_Customers[[#This Row],[total_intl_calls]]&lt;=10, "Medium Calls", "High Calls"))</f>
        <v>Medium Calls</v>
      </c>
      <c r="AF8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899" s="36" t="str">
        <f>IF(tbl_Customers[[#This Row],[Churn_Risk_Score]]&gt;=10,"High Risk", IF(tbl_Customers[[#This Row],[Churn_Risk_Score]]&gt;=5,"Medium Risk","Low Risk"))</f>
        <v>Low Risk</v>
      </c>
    </row>
    <row r="900" spans="1:33" x14ac:dyDescent="0.35">
      <c r="A900">
        <v>899</v>
      </c>
      <c r="B900" t="s">
        <v>66</v>
      </c>
      <c r="C900">
        <v>177</v>
      </c>
      <c r="D900" t="s">
        <v>21</v>
      </c>
      <c r="E900" t="s">
        <v>22</v>
      </c>
      <c r="F900" t="s">
        <v>22</v>
      </c>
      <c r="G900">
        <v>0</v>
      </c>
      <c r="H900">
        <v>232.8</v>
      </c>
      <c r="I900">
        <v>106</v>
      </c>
      <c r="J900">
        <v>39.58</v>
      </c>
      <c r="K900">
        <v>175.2</v>
      </c>
      <c r="L900">
        <v>97</v>
      </c>
      <c r="M900">
        <v>14.89</v>
      </c>
      <c r="N900">
        <v>212.2</v>
      </c>
      <c r="O900">
        <v>77</v>
      </c>
      <c r="P900">
        <v>9.5500000000000007</v>
      </c>
      <c r="Q900">
        <v>12.5</v>
      </c>
      <c r="R900">
        <v>7</v>
      </c>
      <c r="S900">
        <v>3.38</v>
      </c>
      <c r="T900">
        <v>2</v>
      </c>
      <c r="U900" t="s">
        <v>22</v>
      </c>
      <c r="V900">
        <f>IF(tbl_Customers[[#This Row],[churn]] = "yes", 1, 0)</f>
        <v>0</v>
      </c>
      <c r="W900" t="str">
        <f>IF(tbl_Customers[[#This Row],[number_customer_service_calls]] &lt;= 1, "0-1 Calls", IF(tbl_Customers[[#This Row],[number_customer_service_calls]] &lt;= 3, "2-3 Calls", IF(tbl_Customers[[#This Row],[number_customer_service_calls]] &lt;=5, "4-5 Calls", "6+ Calls")))</f>
        <v>2-3 Calls</v>
      </c>
      <c r="X900" t="str">
        <f>IF(tbl_Customers[[#This Row],[account_length]] &lt;= 50, "0-50", IF(tbl_Customers[[#This Row],[account_length]] &lt;=100, "51-100", IF(tbl_Customers[[#This Row],[account_length]] &lt;= 150, "101-150", "151+")))</f>
        <v>151+</v>
      </c>
      <c r="Y900" t="str">
        <f>IF(tbl_Customers[[#This Row],[total_intl_charge]] &lt;= 3, "Low Charges", "High Charges")</f>
        <v>High Charges</v>
      </c>
      <c r="Z900" t="str">
        <f>IF(tbl_Customers[[#This Row],[total_eve_calls]]&lt;=80,"Low Calls",
IF(tbl_Customers[[#This Row],[total_eve_calls]]&lt;=120,"Medium Calls","High Calls"))</f>
        <v>Medium Calls</v>
      </c>
      <c r="AA900" t="str">
        <f>IF(tbl_Customers[[#This Row],[total_eve_charge]]&lt;=15,"Low Charges",
IF(tbl_Customers[[#This Row],[total_eve_charge]]&lt;=20,"Medium Charges","High Charges"))</f>
        <v>Low Charges</v>
      </c>
      <c r="AB9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00" t="str">
        <f>IF(tbl_Customers[[#This Row],[number_vmail_messages]] = 0, "No Usage", IF(tbl_Customers[[#This Row],[number_vmail_messages]] &lt;= 20, "Low Usage", IF(tbl_Customers[[#This Row],[number_vmail_messages]] &lt;= 40, "Medium Usgae", "High Usage")))</f>
        <v>No Usage</v>
      </c>
      <c r="AD900" t="str">
        <f>IF(tbl_Customers[[#This Row],[total_day_minutes]]&lt;=150,"Low Usage", IF(tbl_Customers[[#This Row],[total_day_minutes]]&lt;=200,"Medium Usage", IF(tbl_Customers[[#This Row],[total_day_minutes]]&lt;=250,"High Usage","Very High Usage")))</f>
        <v>High Usage</v>
      </c>
      <c r="AE900" t="str">
        <f>IF(tbl_Customers[[#This Row],[total_intl_calls]]&lt;=5,"Low Calls", IF(tbl_Customers[[#This Row],[total_intl_calls]]&lt;=10, "Medium Calls", "High Calls"))</f>
        <v>Medium Calls</v>
      </c>
      <c r="AF9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00" s="36" t="str">
        <f>IF(tbl_Customers[[#This Row],[Churn_Risk_Score]]&gt;=10,"High Risk", IF(tbl_Customers[[#This Row],[Churn_Risk_Score]]&gt;=5,"Medium Risk","Low Risk"))</f>
        <v>Low Risk</v>
      </c>
    </row>
    <row r="901" spans="1:33" x14ac:dyDescent="0.35">
      <c r="A901">
        <v>900</v>
      </c>
      <c r="B901" t="s">
        <v>46</v>
      </c>
      <c r="C901">
        <v>110</v>
      </c>
      <c r="D901" t="s">
        <v>25</v>
      </c>
      <c r="E901" t="s">
        <v>22</v>
      </c>
      <c r="F901" t="s">
        <v>22</v>
      </c>
      <c r="G901">
        <v>0</v>
      </c>
      <c r="H901">
        <v>162</v>
      </c>
      <c r="I901">
        <v>81</v>
      </c>
      <c r="J901">
        <v>27.54</v>
      </c>
      <c r="K901">
        <v>247.5</v>
      </c>
      <c r="L901">
        <v>89</v>
      </c>
      <c r="M901">
        <v>21.04</v>
      </c>
      <c r="N901">
        <v>155.5</v>
      </c>
      <c r="O901">
        <v>99</v>
      </c>
      <c r="P901">
        <v>7</v>
      </c>
      <c r="Q901">
        <v>8.9</v>
      </c>
      <c r="R901">
        <v>8</v>
      </c>
      <c r="S901">
        <v>2.4</v>
      </c>
      <c r="T901">
        <v>0</v>
      </c>
      <c r="U901" t="s">
        <v>22</v>
      </c>
      <c r="V901">
        <f>IF(tbl_Customers[[#This Row],[churn]] = "yes", 1, 0)</f>
        <v>0</v>
      </c>
      <c r="W901" t="str">
        <f>IF(tbl_Customers[[#This Row],[number_customer_service_calls]] &lt;= 1, "0-1 Calls", IF(tbl_Customers[[#This Row],[number_customer_service_calls]] &lt;= 3, "2-3 Calls", IF(tbl_Customers[[#This Row],[number_customer_service_calls]] &lt;=5, "4-5 Calls", "6+ Calls")))</f>
        <v>0-1 Calls</v>
      </c>
      <c r="X901" t="str">
        <f>IF(tbl_Customers[[#This Row],[account_length]] &lt;= 50, "0-50", IF(tbl_Customers[[#This Row],[account_length]] &lt;=100, "51-100", IF(tbl_Customers[[#This Row],[account_length]] &lt;= 150, "101-150", "151+")))</f>
        <v>101-150</v>
      </c>
      <c r="Y901" t="str">
        <f>IF(tbl_Customers[[#This Row],[total_intl_charge]] &lt;= 3, "Low Charges", "High Charges")</f>
        <v>Low Charges</v>
      </c>
      <c r="Z901" t="str">
        <f>IF(tbl_Customers[[#This Row],[total_eve_calls]]&lt;=80,"Low Calls",
IF(tbl_Customers[[#This Row],[total_eve_calls]]&lt;=120,"Medium Calls","High Calls"))</f>
        <v>Medium Calls</v>
      </c>
      <c r="AA901" t="str">
        <f>IF(tbl_Customers[[#This Row],[total_eve_charge]]&lt;=15,"Low Charges",
IF(tbl_Customers[[#This Row],[total_eve_charge]]&lt;=20,"Medium Charges","High Charges"))</f>
        <v>High Charges</v>
      </c>
      <c r="AB9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01" t="str">
        <f>IF(tbl_Customers[[#This Row],[number_vmail_messages]] = 0, "No Usage", IF(tbl_Customers[[#This Row],[number_vmail_messages]] &lt;= 20, "Low Usage", IF(tbl_Customers[[#This Row],[number_vmail_messages]] &lt;= 40, "Medium Usgae", "High Usage")))</f>
        <v>No Usage</v>
      </c>
      <c r="AD901" t="str">
        <f>IF(tbl_Customers[[#This Row],[total_day_minutes]]&lt;=150,"Low Usage", IF(tbl_Customers[[#This Row],[total_day_minutes]]&lt;=200,"Medium Usage", IF(tbl_Customers[[#This Row],[total_day_minutes]]&lt;=250,"High Usage","Very High Usage")))</f>
        <v>Medium Usage</v>
      </c>
      <c r="AE901" t="str">
        <f>IF(tbl_Customers[[#This Row],[total_intl_calls]]&lt;=5,"Low Calls", IF(tbl_Customers[[#This Row],[total_intl_calls]]&lt;=10, "Medium Calls", "High Calls"))</f>
        <v>Medium Calls</v>
      </c>
      <c r="AF9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01" s="36" t="str">
        <f>IF(tbl_Customers[[#This Row],[Churn_Risk_Score]]&gt;=10,"High Risk", IF(tbl_Customers[[#This Row],[Churn_Risk_Score]]&gt;=5,"Medium Risk","Low Risk"))</f>
        <v>Low Risk</v>
      </c>
    </row>
    <row r="902" spans="1:33" x14ac:dyDescent="0.35">
      <c r="A902">
        <v>901</v>
      </c>
      <c r="B902" t="s">
        <v>44</v>
      </c>
      <c r="C902">
        <v>53</v>
      </c>
      <c r="D902" t="s">
        <v>21</v>
      </c>
      <c r="E902" t="s">
        <v>22</v>
      </c>
      <c r="F902" t="s">
        <v>23</v>
      </c>
      <c r="G902">
        <v>27</v>
      </c>
      <c r="H902">
        <v>25.9</v>
      </c>
      <c r="I902">
        <v>119</v>
      </c>
      <c r="J902">
        <v>4.4000000000000004</v>
      </c>
      <c r="K902">
        <v>206.5</v>
      </c>
      <c r="L902">
        <v>96</v>
      </c>
      <c r="M902">
        <v>17.55</v>
      </c>
      <c r="N902">
        <v>228.1</v>
      </c>
      <c r="O902">
        <v>64</v>
      </c>
      <c r="P902">
        <v>10.26</v>
      </c>
      <c r="Q902">
        <v>6.5</v>
      </c>
      <c r="R902">
        <v>7</v>
      </c>
      <c r="S902">
        <v>1.76</v>
      </c>
      <c r="T902">
        <v>1</v>
      </c>
      <c r="U902" t="s">
        <v>22</v>
      </c>
      <c r="V902">
        <f>IF(tbl_Customers[[#This Row],[churn]] = "yes", 1, 0)</f>
        <v>0</v>
      </c>
      <c r="W902" t="str">
        <f>IF(tbl_Customers[[#This Row],[number_customer_service_calls]] &lt;= 1, "0-1 Calls", IF(tbl_Customers[[#This Row],[number_customer_service_calls]] &lt;= 3, "2-3 Calls", IF(tbl_Customers[[#This Row],[number_customer_service_calls]] &lt;=5, "4-5 Calls", "6+ Calls")))</f>
        <v>0-1 Calls</v>
      </c>
      <c r="X902" t="str">
        <f>IF(tbl_Customers[[#This Row],[account_length]] &lt;= 50, "0-50", IF(tbl_Customers[[#This Row],[account_length]] &lt;=100, "51-100", IF(tbl_Customers[[#This Row],[account_length]] &lt;= 150, "101-150", "151+")))</f>
        <v>51-100</v>
      </c>
      <c r="Y902" t="str">
        <f>IF(tbl_Customers[[#This Row],[total_intl_charge]] &lt;= 3, "Low Charges", "High Charges")</f>
        <v>Low Charges</v>
      </c>
      <c r="Z902" t="str">
        <f>IF(tbl_Customers[[#This Row],[total_eve_calls]]&lt;=80,"Low Calls",
IF(tbl_Customers[[#This Row],[total_eve_calls]]&lt;=120,"Medium Calls","High Calls"))</f>
        <v>Medium Calls</v>
      </c>
      <c r="AA902" t="str">
        <f>IF(tbl_Customers[[#This Row],[total_eve_charge]]&lt;=15,"Low Charges",
IF(tbl_Customers[[#This Row],[total_eve_charge]]&lt;=20,"Medium Charges","High Charges"))</f>
        <v>Medium Charges</v>
      </c>
      <c r="AB9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02" t="str">
        <f>IF(tbl_Customers[[#This Row],[number_vmail_messages]] = 0, "No Usage", IF(tbl_Customers[[#This Row],[number_vmail_messages]] &lt;= 20, "Low Usage", IF(tbl_Customers[[#This Row],[number_vmail_messages]] &lt;= 40, "Medium Usgae", "High Usage")))</f>
        <v>Medium Usgae</v>
      </c>
      <c r="AD902" t="str">
        <f>IF(tbl_Customers[[#This Row],[total_day_minutes]]&lt;=150,"Low Usage", IF(tbl_Customers[[#This Row],[total_day_minutes]]&lt;=200,"Medium Usage", IF(tbl_Customers[[#This Row],[total_day_minutes]]&lt;=250,"High Usage","Very High Usage")))</f>
        <v>Low Usage</v>
      </c>
      <c r="AE902" t="str">
        <f>IF(tbl_Customers[[#This Row],[total_intl_calls]]&lt;=5,"Low Calls", IF(tbl_Customers[[#This Row],[total_intl_calls]]&lt;=10, "Medium Calls", "High Calls"))</f>
        <v>Medium Calls</v>
      </c>
      <c r="AF9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02" s="36" t="str">
        <f>IF(tbl_Customers[[#This Row],[Churn_Risk_Score]]&gt;=10,"High Risk", IF(tbl_Customers[[#This Row],[Churn_Risk_Score]]&gt;=5,"Medium Risk","Low Risk"))</f>
        <v>Low Risk</v>
      </c>
    </row>
    <row r="903" spans="1:33" x14ac:dyDescent="0.35">
      <c r="A903">
        <v>902</v>
      </c>
      <c r="B903" t="s">
        <v>66</v>
      </c>
      <c r="C903">
        <v>80</v>
      </c>
      <c r="D903" t="s">
        <v>25</v>
      </c>
      <c r="E903" t="s">
        <v>22</v>
      </c>
      <c r="F903" t="s">
        <v>22</v>
      </c>
      <c r="G903">
        <v>0</v>
      </c>
      <c r="H903">
        <v>322.3</v>
      </c>
      <c r="I903">
        <v>113</v>
      </c>
      <c r="J903">
        <v>54.79</v>
      </c>
      <c r="K903">
        <v>222</v>
      </c>
      <c r="L903">
        <v>95</v>
      </c>
      <c r="M903">
        <v>18.87</v>
      </c>
      <c r="N903">
        <v>162.80000000000001</v>
      </c>
      <c r="O903">
        <v>123</v>
      </c>
      <c r="P903">
        <v>7.33</v>
      </c>
      <c r="Q903">
        <v>6.7</v>
      </c>
      <c r="R903">
        <v>8</v>
      </c>
      <c r="S903">
        <v>1.81</v>
      </c>
      <c r="T903">
        <v>0</v>
      </c>
      <c r="U903" t="s">
        <v>23</v>
      </c>
      <c r="V903">
        <f>IF(tbl_Customers[[#This Row],[churn]] = "yes", 1, 0)</f>
        <v>1</v>
      </c>
      <c r="W903" t="str">
        <f>IF(tbl_Customers[[#This Row],[number_customer_service_calls]] &lt;= 1, "0-1 Calls", IF(tbl_Customers[[#This Row],[number_customer_service_calls]] &lt;= 3, "2-3 Calls", IF(tbl_Customers[[#This Row],[number_customer_service_calls]] &lt;=5, "4-5 Calls", "6+ Calls")))</f>
        <v>0-1 Calls</v>
      </c>
      <c r="X903" t="str">
        <f>IF(tbl_Customers[[#This Row],[account_length]] &lt;= 50, "0-50", IF(tbl_Customers[[#This Row],[account_length]] &lt;=100, "51-100", IF(tbl_Customers[[#This Row],[account_length]] &lt;= 150, "101-150", "151+")))</f>
        <v>51-100</v>
      </c>
      <c r="Y903" t="str">
        <f>IF(tbl_Customers[[#This Row],[total_intl_charge]] &lt;= 3, "Low Charges", "High Charges")</f>
        <v>Low Charges</v>
      </c>
      <c r="Z903" t="str">
        <f>IF(tbl_Customers[[#This Row],[total_eve_calls]]&lt;=80,"Low Calls",
IF(tbl_Customers[[#This Row],[total_eve_calls]]&lt;=120,"Medium Calls","High Calls"))</f>
        <v>Medium Calls</v>
      </c>
      <c r="AA903" t="str">
        <f>IF(tbl_Customers[[#This Row],[total_eve_charge]]&lt;=15,"Low Charges",
IF(tbl_Customers[[#This Row],[total_eve_charge]]&lt;=20,"Medium Charges","High Charges"))</f>
        <v>Medium Charges</v>
      </c>
      <c r="AB9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03" t="str">
        <f>IF(tbl_Customers[[#This Row],[number_vmail_messages]] = 0, "No Usage", IF(tbl_Customers[[#This Row],[number_vmail_messages]] &lt;= 20, "Low Usage", IF(tbl_Customers[[#This Row],[number_vmail_messages]] &lt;= 40, "Medium Usgae", "High Usage")))</f>
        <v>No Usage</v>
      </c>
      <c r="AD903" t="str">
        <f>IF(tbl_Customers[[#This Row],[total_day_minutes]]&lt;=150,"Low Usage", IF(tbl_Customers[[#This Row],[total_day_minutes]]&lt;=200,"Medium Usage", IF(tbl_Customers[[#This Row],[total_day_minutes]]&lt;=250,"High Usage","Very High Usage")))</f>
        <v>Very High Usage</v>
      </c>
      <c r="AE903" t="str">
        <f>IF(tbl_Customers[[#This Row],[total_intl_calls]]&lt;=5,"Low Calls", IF(tbl_Customers[[#This Row],[total_intl_calls]]&lt;=10, "Medium Calls", "High Calls"))</f>
        <v>Medium Calls</v>
      </c>
      <c r="AF9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03" s="36" t="str">
        <f>IF(tbl_Customers[[#This Row],[Churn_Risk_Score]]&gt;=10,"High Risk", IF(tbl_Customers[[#This Row],[Churn_Risk_Score]]&gt;=5,"Medium Risk","Low Risk"))</f>
        <v>Medium Risk</v>
      </c>
    </row>
    <row r="904" spans="1:33" x14ac:dyDescent="0.35">
      <c r="A904">
        <v>903</v>
      </c>
      <c r="B904" t="s">
        <v>60</v>
      </c>
      <c r="C904">
        <v>158</v>
      </c>
      <c r="D904" t="s">
        <v>25</v>
      </c>
      <c r="E904" t="s">
        <v>22</v>
      </c>
      <c r="F904" t="s">
        <v>22</v>
      </c>
      <c r="G904">
        <v>0</v>
      </c>
      <c r="H904">
        <v>209.9</v>
      </c>
      <c r="I904">
        <v>112</v>
      </c>
      <c r="J904">
        <v>35.68</v>
      </c>
      <c r="K904">
        <v>221.3</v>
      </c>
      <c r="L904">
        <v>82</v>
      </c>
      <c r="M904">
        <v>18.809999999999999</v>
      </c>
      <c r="N904">
        <v>210</v>
      </c>
      <c r="O904">
        <v>93</v>
      </c>
      <c r="P904">
        <v>9.4499999999999993</v>
      </c>
      <c r="Q904">
        <v>8.1999999999999993</v>
      </c>
      <c r="R904">
        <v>3</v>
      </c>
      <c r="S904">
        <v>2.21</v>
      </c>
      <c r="T904">
        <v>1</v>
      </c>
      <c r="U904" t="s">
        <v>22</v>
      </c>
      <c r="V904">
        <f>IF(tbl_Customers[[#This Row],[churn]] = "yes", 1, 0)</f>
        <v>0</v>
      </c>
      <c r="W904" t="str">
        <f>IF(tbl_Customers[[#This Row],[number_customer_service_calls]] &lt;= 1, "0-1 Calls", IF(tbl_Customers[[#This Row],[number_customer_service_calls]] &lt;= 3, "2-3 Calls", IF(tbl_Customers[[#This Row],[number_customer_service_calls]] &lt;=5, "4-5 Calls", "6+ Calls")))</f>
        <v>0-1 Calls</v>
      </c>
      <c r="X904" t="str">
        <f>IF(tbl_Customers[[#This Row],[account_length]] &lt;= 50, "0-50", IF(tbl_Customers[[#This Row],[account_length]] &lt;=100, "51-100", IF(tbl_Customers[[#This Row],[account_length]] &lt;= 150, "101-150", "151+")))</f>
        <v>151+</v>
      </c>
      <c r="Y904" t="str">
        <f>IF(tbl_Customers[[#This Row],[total_intl_charge]] &lt;= 3, "Low Charges", "High Charges")</f>
        <v>Low Charges</v>
      </c>
      <c r="Z904" t="str">
        <f>IF(tbl_Customers[[#This Row],[total_eve_calls]]&lt;=80,"Low Calls",
IF(tbl_Customers[[#This Row],[total_eve_calls]]&lt;=120,"Medium Calls","High Calls"))</f>
        <v>Medium Calls</v>
      </c>
      <c r="AA904" t="str">
        <f>IF(tbl_Customers[[#This Row],[total_eve_charge]]&lt;=15,"Low Charges",
IF(tbl_Customers[[#This Row],[total_eve_charge]]&lt;=20,"Medium Charges","High Charges"))</f>
        <v>Medium Charges</v>
      </c>
      <c r="AB9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04" t="str">
        <f>IF(tbl_Customers[[#This Row],[number_vmail_messages]] = 0, "No Usage", IF(tbl_Customers[[#This Row],[number_vmail_messages]] &lt;= 20, "Low Usage", IF(tbl_Customers[[#This Row],[number_vmail_messages]] &lt;= 40, "Medium Usgae", "High Usage")))</f>
        <v>No Usage</v>
      </c>
      <c r="AD904" t="str">
        <f>IF(tbl_Customers[[#This Row],[total_day_minutes]]&lt;=150,"Low Usage", IF(tbl_Customers[[#This Row],[total_day_minutes]]&lt;=200,"Medium Usage", IF(tbl_Customers[[#This Row],[total_day_minutes]]&lt;=250,"High Usage","Very High Usage")))</f>
        <v>High Usage</v>
      </c>
      <c r="AE904" t="str">
        <f>IF(tbl_Customers[[#This Row],[total_intl_calls]]&lt;=5,"Low Calls", IF(tbl_Customers[[#This Row],[total_intl_calls]]&lt;=10, "Medium Calls", "High Calls"))</f>
        <v>Low Calls</v>
      </c>
      <c r="AF9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04" s="36" t="str">
        <f>IF(tbl_Customers[[#This Row],[Churn_Risk_Score]]&gt;=10,"High Risk", IF(tbl_Customers[[#This Row],[Churn_Risk_Score]]&gt;=5,"Medium Risk","Low Risk"))</f>
        <v>Low Risk</v>
      </c>
    </row>
    <row r="905" spans="1:33" x14ac:dyDescent="0.35">
      <c r="A905">
        <v>904</v>
      </c>
      <c r="B905" t="s">
        <v>20</v>
      </c>
      <c r="C905">
        <v>114</v>
      </c>
      <c r="D905" t="s">
        <v>21</v>
      </c>
      <c r="E905" t="s">
        <v>22</v>
      </c>
      <c r="F905" t="s">
        <v>22</v>
      </c>
      <c r="G905">
        <v>0</v>
      </c>
      <c r="H905">
        <v>191.5</v>
      </c>
      <c r="I905">
        <v>88</v>
      </c>
      <c r="J905">
        <v>32.56</v>
      </c>
      <c r="K905">
        <v>175.2</v>
      </c>
      <c r="L905">
        <v>78</v>
      </c>
      <c r="M905">
        <v>14.89</v>
      </c>
      <c r="N905">
        <v>220.3</v>
      </c>
      <c r="O905">
        <v>118</v>
      </c>
      <c r="P905">
        <v>9.91</v>
      </c>
      <c r="Q905">
        <v>0</v>
      </c>
      <c r="R905">
        <v>0</v>
      </c>
      <c r="S905">
        <v>0</v>
      </c>
      <c r="T905">
        <v>0</v>
      </c>
      <c r="U905" t="s">
        <v>22</v>
      </c>
      <c r="V905">
        <f>IF(tbl_Customers[[#This Row],[churn]] = "yes", 1, 0)</f>
        <v>0</v>
      </c>
      <c r="W905" t="str">
        <f>IF(tbl_Customers[[#This Row],[number_customer_service_calls]] &lt;= 1, "0-1 Calls", IF(tbl_Customers[[#This Row],[number_customer_service_calls]] &lt;= 3, "2-3 Calls", IF(tbl_Customers[[#This Row],[number_customer_service_calls]] &lt;=5, "4-5 Calls", "6+ Calls")))</f>
        <v>0-1 Calls</v>
      </c>
      <c r="X905" t="str">
        <f>IF(tbl_Customers[[#This Row],[account_length]] &lt;= 50, "0-50", IF(tbl_Customers[[#This Row],[account_length]] &lt;=100, "51-100", IF(tbl_Customers[[#This Row],[account_length]] &lt;= 150, "101-150", "151+")))</f>
        <v>101-150</v>
      </c>
      <c r="Y905" t="str">
        <f>IF(tbl_Customers[[#This Row],[total_intl_charge]] &lt;= 3, "Low Charges", "High Charges")</f>
        <v>Low Charges</v>
      </c>
      <c r="Z905" t="str">
        <f>IF(tbl_Customers[[#This Row],[total_eve_calls]]&lt;=80,"Low Calls",
IF(tbl_Customers[[#This Row],[total_eve_calls]]&lt;=120,"Medium Calls","High Calls"))</f>
        <v>Low Calls</v>
      </c>
      <c r="AA905" t="str">
        <f>IF(tbl_Customers[[#This Row],[total_eve_charge]]&lt;=15,"Low Charges",
IF(tbl_Customers[[#This Row],[total_eve_charge]]&lt;=20,"Medium Charges","High Charges"))</f>
        <v>Low Charges</v>
      </c>
      <c r="AB9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05" t="str">
        <f>IF(tbl_Customers[[#This Row],[number_vmail_messages]] = 0, "No Usage", IF(tbl_Customers[[#This Row],[number_vmail_messages]] &lt;= 20, "Low Usage", IF(tbl_Customers[[#This Row],[number_vmail_messages]] &lt;= 40, "Medium Usgae", "High Usage")))</f>
        <v>No Usage</v>
      </c>
      <c r="AD905" t="str">
        <f>IF(tbl_Customers[[#This Row],[total_day_minutes]]&lt;=150,"Low Usage", IF(tbl_Customers[[#This Row],[total_day_minutes]]&lt;=200,"Medium Usage", IF(tbl_Customers[[#This Row],[total_day_minutes]]&lt;=250,"High Usage","Very High Usage")))</f>
        <v>Medium Usage</v>
      </c>
      <c r="AE905" t="str">
        <f>IF(tbl_Customers[[#This Row],[total_intl_calls]]&lt;=5,"Low Calls", IF(tbl_Customers[[#This Row],[total_intl_calls]]&lt;=10, "Medium Calls", "High Calls"))</f>
        <v>Low Calls</v>
      </c>
      <c r="AF9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05" s="36" t="str">
        <f>IF(tbl_Customers[[#This Row],[Churn_Risk_Score]]&gt;=10,"High Risk", IF(tbl_Customers[[#This Row],[Churn_Risk_Score]]&gt;=5,"Medium Risk","Low Risk"))</f>
        <v>Low Risk</v>
      </c>
    </row>
    <row r="906" spans="1:33" x14ac:dyDescent="0.35">
      <c r="A906">
        <v>905</v>
      </c>
      <c r="B906" t="s">
        <v>58</v>
      </c>
      <c r="C906">
        <v>64</v>
      </c>
      <c r="D906" t="s">
        <v>25</v>
      </c>
      <c r="E906" t="s">
        <v>22</v>
      </c>
      <c r="F906" t="s">
        <v>23</v>
      </c>
      <c r="G906">
        <v>19</v>
      </c>
      <c r="H906">
        <v>291.10000000000002</v>
      </c>
      <c r="I906">
        <v>150</v>
      </c>
      <c r="J906">
        <v>49.49</v>
      </c>
      <c r="K906">
        <v>226.7</v>
      </c>
      <c r="L906">
        <v>123</v>
      </c>
      <c r="M906">
        <v>19.27</v>
      </c>
      <c r="N906">
        <v>219.1</v>
      </c>
      <c r="O906">
        <v>67</v>
      </c>
      <c r="P906">
        <v>9.86</v>
      </c>
      <c r="Q906">
        <v>7.5</v>
      </c>
      <c r="R906">
        <v>2</v>
      </c>
      <c r="S906">
        <v>2.0299999999999998</v>
      </c>
      <c r="T906">
        <v>1</v>
      </c>
      <c r="U906" t="s">
        <v>22</v>
      </c>
      <c r="V906">
        <f>IF(tbl_Customers[[#This Row],[churn]] = "yes", 1, 0)</f>
        <v>0</v>
      </c>
      <c r="W906" t="str">
        <f>IF(tbl_Customers[[#This Row],[number_customer_service_calls]] &lt;= 1, "0-1 Calls", IF(tbl_Customers[[#This Row],[number_customer_service_calls]] &lt;= 3, "2-3 Calls", IF(tbl_Customers[[#This Row],[number_customer_service_calls]] &lt;=5, "4-5 Calls", "6+ Calls")))</f>
        <v>0-1 Calls</v>
      </c>
      <c r="X906" t="str">
        <f>IF(tbl_Customers[[#This Row],[account_length]] &lt;= 50, "0-50", IF(tbl_Customers[[#This Row],[account_length]] &lt;=100, "51-100", IF(tbl_Customers[[#This Row],[account_length]] &lt;= 150, "101-150", "151+")))</f>
        <v>51-100</v>
      </c>
      <c r="Y906" t="str">
        <f>IF(tbl_Customers[[#This Row],[total_intl_charge]] &lt;= 3, "Low Charges", "High Charges")</f>
        <v>Low Charges</v>
      </c>
      <c r="Z906" t="str">
        <f>IF(tbl_Customers[[#This Row],[total_eve_calls]]&lt;=80,"Low Calls",
IF(tbl_Customers[[#This Row],[total_eve_calls]]&lt;=120,"Medium Calls","High Calls"))</f>
        <v>High Calls</v>
      </c>
      <c r="AA906" t="str">
        <f>IF(tbl_Customers[[#This Row],[total_eve_charge]]&lt;=15,"Low Charges",
IF(tbl_Customers[[#This Row],[total_eve_charge]]&lt;=20,"Medium Charges","High Charges"))</f>
        <v>Medium Charges</v>
      </c>
      <c r="AB9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06" t="str">
        <f>IF(tbl_Customers[[#This Row],[number_vmail_messages]] = 0, "No Usage", IF(tbl_Customers[[#This Row],[number_vmail_messages]] &lt;= 20, "Low Usage", IF(tbl_Customers[[#This Row],[number_vmail_messages]] &lt;= 40, "Medium Usgae", "High Usage")))</f>
        <v>Low Usage</v>
      </c>
      <c r="AD906" t="str">
        <f>IF(tbl_Customers[[#This Row],[total_day_minutes]]&lt;=150,"Low Usage", IF(tbl_Customers[[#This Row],[total_day_minutes]]&lt;=200,"Medium Usage", IF(tbl_Customers[[#This Row],[total_day_minutes]]&lt;=250,"High Usage","Very High Usage")))</f>
        <v>Very High Usage</v>
      </c>
      <c r="AE906" t="str">
        <f>IF(tbl_Customers[[#This Row],[total_intl_calls]]&lt;=5,"Low Calls", IF(tbl_Customers[[#This Row],[total_intl_calls]]&lt;=10, "Medium Calls", "High Calls"))</f>
        <v>Low Calls</v>
      </c>
      <c r="AF9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06" s="36" t="str">
        <f>IF(tbl_Customers[[#This Row],[Churn_Risk_Score]]&gt;=10,"High Risk", IF(tbl_Customers[[#This Row],[Churn_Risk_Score]]&gt;=5,"Medium Risk","Low Risk"))</f>
        <v>Low Risk</v>
      </c>
    </row>
    <row r="907" spans="1:33" x14ac:dyDescent="0.35">
      <c r="A907">
        <v>906</v>
      </c>
      <c r="B907" t="s">
        <v>57</v>
      </c>
      <c r="C907">
        <v>88</v>
      </c>
      <c r="D907" t="s">
        <v>21</v>
      </c>
      <c r="E907" t="s">
        <v>22</v>
      </c>
      <c r="F907" t="s">
        <v>22</v>
      </c>
      <c r="G907">
        <v>0</v>
      </c>
      <c r="H907">
        <v>215.6</v>
      </c>
      <c r="I907">
        <v>115</v>
      </c>
      <c r="J907">
        <v>36.65</v>
      </c>
      <c r="K907">
        <v>216.2</v>
      </c>
      <c r="L907">
        <v>85</v>
      </c>
      <c r="M907">
        <v>18.38</v>
      </c>
      <c r="N907">
        <v>171.3</v>
      </c>
      <c r="O907">
        <v>65</v>
      </c>
      <c r="P907">
        <v>7.71</v>
      </c>
      <c r="Q907">
        <v>11.8</v>
      </c>
      <c r="R907">
        <v>1</v>
      </c>
      <c r="S907">
        <v>3.19</v>
      </c>
      <c r="T907">
        <v>3</v>
      </c>
      <c r="U907" t="s">
        <v>22</v>
      </c>
      <c r="V907">
        <f>IF(tbl_Customers[[#This Row],[churn]] = "yes", 1, 0)</f>
        <v>0</v>
      </c>
      <c r="W907" t="str">
        <f>IF(tbl_Customers[[#This Row],[number_customer_service_calls]] &lt;= 1, "0-1 Calls", IF(tbl_Customers[[#This Row],[number_customer_service_calls]] &lt;= 3, "2-3 Calls", IF(tbl_Customers[[#This Row],[number_customer_service_calls]] &lt;=5, "4-5 Calls", "6+ Calls")))</f>
        <v>2-3 Calls</v>
      </c>
      <c r="X907" t="str">
        <f>IF(tbl_Customers[[#This Row],[account_length]] &lt;= 50, "0-50", IF(tbl_Customers[[#This Row],[account_length]] &lt;=100, "51-100", IF(tbl_Customers[[#This Row],[account_length]] &lt;= 150, "101-150", "151+")))</f>
        <v>51-100</v>
      </c>
      <c r="Y907" t="str">
        <f>IF(tbl_Customers[[#This Row],[total_intl_charge]] &lt;= 3, "Low Charges", "High Charges")</f>
        <v>High Charges</v>
      </c>
      <c r="Z907" t="str">
        <f>IF(tbl_Customers[[#This Row],[total_eve_calls]]&lt;=80,"Low Calls",
IF(tbl_Customers[[#This Row],[total_eve_calls]]&lt;=120,"Medium Calls","High Calls"))</f>
        <v>Medium Calls</v>
      </c>
      <c r="AA907" t="str">
        <f>IF(tbl_Customers[[#This Row],[total_eve_charge]]&lt;=15,"Low Charges",
IF(tbl_Customers[[#This Row],[total_eve_charge]]&lt;=20,"Medium Charges","High Charges"))</f>
        <v>Medium Charges</v>
      </c>
      <c r="AB9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07" t="str">
        <f>IF(tbl_Customers[[#This Row],[number_vmail_messages]] = 0, "No Usage", IF(tbl_Customers[[#This Row],[number_vmail_messages]] &lt;= 20, "Low Usage", IF(tbl_Customers[[#This Row],[number_vmail_messages]] &lt;= 40, "Medium Usgae", "High Usage")))</f>
        <v>No Usage</v>
      </c>
      <c r="AD907" t="str">
        <f>IF(tbl_Customers[[#This Row],[total_day_minutes]]&lt;=150,"Low Usage", IF(tbl_Customers[[#This Row],[total_day_minutes]]&lt;=200,"Medium Usage", IF(tbl_Customers[[#This Row],[total_day_minutes]]&lt;=250,"High Usage","Very High Usage")))</f>
        <v>High Usage</v>
      </c>
      <c r="AE907" t="str">
        <f>IF(tbl_Customers[[#This Row],[total_intl_calls]]&lt;=5,"Low Calls", IF(tbl_Customers[[#This Row],[total_intl_calls]]&lt;=10, "Medium Calls", "High Calls"))</f>
        <v>Low Calls</v>
      </c>
      <c r="AF9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07" s="36" t="str">
        <f>IF(tbl_Customers[[#This Row],[Churn_Risk_Score]]&gt;=10,"High Risk", IF(tbl_Customers[[#This Row],[Churn_Risk_Score]]&gt;=5,"Medium Risk","Low Risk"))</f>
        <v>Low Risk</v>
      </c>
    </row>
    <row r="908" spans="1:33" x14ac:dyDescent="0.35">
      <c r="A908">
        <v>907</v>
      </c>
      <c r="B908" t="s">
        <v>55</v>
      </c>
      <c r="C908">
        <v>82</v>
      </c>
      <c r="D908" t="s">
        <v>28</v>
      </c>
      <c r="E908" t="s">
        <v>23</v>
      </c>
      <c r="F908" t="s">
        <v>22</v>
      </c>
      <c r="G908">
        <v>0</v>
      </c>
      <c r="H908">
        <v>208.8</v>
      </c>
      <c r="I908">
        <v>101</v>
      </c>
      <c r="J908">
        <v>35.5</v>
      </c>
      <c r="K908">
        <v>213.7</v>
      </c>
      <c r="L908">
        <v>87</v>
      </c>
      <c r="M908">
        <v>18.16</v>
      </c>
      <c r="N908">
        <v>175.1</v>
      </c>
      <c r="O908">
        <v>86</v>
      </c>
      <c r="P908">
        <v>7.88</v>
      </c>
      <c r="Q908">
        <v>12.4</v>
      </c>
      <c r="R908">
        <v>6</v>
      </c>
      <c r="S908">
        <v>3.35</v>
      </c>
      <c r="T908">
        <v>3</v>
      </c>
      <c r="U908" t="s">
        <v>22</v>
      </c>
      <c r="V908">
        <f>IF(tbl_Customers[[#This Row],[churn]] = "yes", 1, 0)</f>
        <v>0</v>
      </c>
      <c r="W908" t="str">
        <f>IF(tbl_Customers[[#This Row],[number_customer_service_calls]] &lt;= 1, "0-1 Calls", IF(tbl_Customers[[#This Row],[number_customer_service_calls]] &lt;= 3, "2-3 Calls", IF(tbl_Customers[[#This Row],[number_customer_service_calls]] &lt;=5, "4-5 Calls", "6+ Calls")))</f>
        <v>2-3 Calls</v>
      </c>
      <c r="X908" t="str">
        <f>IF(tbl_Customers[[#This Row],[account_length]] &lt;= 50, "0-50", IF(tbl_Customers[[#This Row],[account_length]] &lt;=100, "51-100", IF(tbl_Customers[[#This Row],[account_length]] &lt;= 150, "101-150", "151+")))</f>
        <v>51-100</v>
      </c>
      <c r="Y908" t="str">
        <f>IF(tbl_Customers[[#This Row],[total_intl_charge]] &lt;= 3, "Low Charges", "High Charges")</f>
        <v>High Charges</v>
      </c>
      <c r="Z908" t="str">
        <f>IF(tbl_Customers[[#This Row],[total_eve_calls]]&lt;=80,"Low Calls",
IF(tbl_Customers[[#This Row],[total_eve_calls]]&lt;=120,"Medium Calls","High Calls"))</f>
        <v>Medium Calls</v>
      </c>
      <c r="AA908" t="str">
        <f>IF(tbl_Customers[[#This Row],[total_eve_charge]]&lt;=15,"Low Charges",
IF(tbl_Customers[[#This Row],[total_eve_charge]]&lt;=20,"Medium Charges","High Charges"))</f>
        <v>Medium Charges</v>
      </c>
      <c r="AB9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08" t="str">
        <f>IF(tbl_Customers[[#This Row],[number_vmail_messages]] = 0, "No Usage", IF(tbl_Customers[[#This Row],[number_vmail_messages]] &lt;= 20, "Low Usage", IF(tbl_Customers[[#This Row],[number_vmail_messages]] &lt;= 40, "Medium Usgae", "High Usage")))</f>
        <v>No Usage</v>
      </c>
      <c r="AD908" t="str">
        <f>IF(tbl_Customers[[#This Row],[total_day_minutes]]&lt;=150,"Low Usage", IF(tbl_Customers[[#This Row],[total_day_minutes]]&lt;=200,"Medium Usage", IF(tbl_Customers[[#This Row],[total_day_minutes]]&lt;=250,"High Usage","Very High Usage")))</f>
        <v>High Usage</v>
      </c>
      <c r="AE908" t="str">
        <f>IF(tbl_Customers[[#This Row],[total_intl_calls]]&lt;=5,"Low Calls", IF(tbl_Customers[[#This Row],[total_intl_calls]]&lt;=10, "Medium Calls", "High Calls"))</f>
        <v>Medium Calls</v>
      </c>
      <c r="AF9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908" s="36" t="str">
        <f>IF(tbl_Customers[[#This Row],[Churn_Risk_Score]]&gt;=10,"High Risk", IF(tbl_Customers[[#This Row],[Churn_Risk_Score]]&gt;=5,"Medium Risk","Low Risk"))</f>
        <v>Medium Risk</v>
      </c>
    </row>
    <row r="909" spans="1:33" x14ac:dyDescent="0.35">
      <c r="A909">
        <v>908</v>
      </c>
      <c r="B909" t="s">
        <v>65</v>
      </c>
      <c r="C909">
        <v>111</v>
      </c>
      <c r="D909" t="s">
        <v>21</v>
      </c>
      <c r="E909" t="s">
        <v>22</v>
      </c>
      <c r="F909" t="s">
        <v>22</v>
      </c>
      <c r="G909">
        <v>0</v>
      </c>
      <c r="H909">
        <v>255.9</v>
      </c>
      <c r="I909">
        <v>97</v>
      </c>
      <c r="J909">
        <v>43.5</v>
      </c>
      <c r="K909">
        <v>204.1</v>
      </c>
      <c r="L909">
        <v>129</v>
      </c>
      <c r="M909">
        <v>17.350000000000001</v>
      </c>
      <c r="N909">
        <v>171.3</v>
      </c>
      <c r="O909">
        <v>84</v>
      </c>
      <c r="P909">
        <v>7.71</v>
      </c>
      <c r="Q909">
        <v>12.3</v>
      </c>
      <c r="R909">
        <v>5</v>
      </c>
      <c r="S909">
        <v>3.32</v>
      </c>
      <c r="T909">
        <v>3</v>
      </c>
      <c r="U909" t="s">
        <v>22</v>
      </c>
      <c r="V909">
        <f>IF(tbl_Customers[[#This Row],[churn]] = "yes", 1, 0)</f>
        <v>0</v>
      </c>
      <c r="W909" t="str">
        <f>IF(tbl_Customers[[#This Row],[number_customer_service_calls]] &lt;= 1, "0-1 Calls", IF(tbl_Customers[[#This Row],[number_customer_service_calls]] &lt;= 3, "2-3 Calls", IF(tbl_Customers[[#This Row],[number_customer_service_calls]] &lt;=5, "4-5 Calls", "6+ Calls")))</f>
        <v>2-3 Calls</v>
      </c>
      <c r="X909" t="str">
        <f>IF(tbl_Customers[[#This Row],[account_length]] &lt;= 50, "0-50", IF(tbl_Customers[[#This Row],[account_length]] &lt;=100, "51-100", IF(tbl_Customers[[#This Row],[account_length]] &lt;= 150, "101-150", "151+")))</f>
        <v>101-150</v>
      </c>
      <c r="Y909" t="str">
        <f>IF(tbl_Customers[[#This Row],[total_intl_charge]] &lt;= 3, "Low Charges", "High Charges")</f>
        <v>High Charges</v>
      </c>
      <c r="Z909" t="str">
        <f>IF(tbl_Customers[[#This Row],[total_eve_calls]]&lt;=80,"Low Calls",
IF(tbl_Customers[[#This Row],[total_eve_calls]]&lt;=120,"Medium Calls","High Calls"))</f>
        <v>High Calls</v>
      </c>
      <c r="AA909" t="str">
        <f>IF(tbl_Customers[[#This Row],[total_eve_charge]]&lt;=15,"Low Charges",
IF(tbl_Customers[[#This Row],[total_eve_charge]]&lt;=20,"Medium Charges","High Charges"))</f>
        <v>Medium Charges</v>
      </c>
      <c r="AB9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09" t="str">
        <f>IF(tbl_Customers[[#This Row],[number_vmail_messages]] = 0, "No Usage", IF(tbl_Customers[[#This Row],[number_vmail_messages]] &lt;= 20, "Low Usage", IF(tbl_Customers[[#This Row],[number_vmail_messages]] &lt;= 40, "Medium Usgae", "High Usage")))</f>
        <v>No Usage</v>
      </c>
      <c r="AD909" t="str">
        <f>IF(tbl_Customers[[#This Row],[total_day_minutes]]&lt;=150,"Low Usage", IF(tbl_Customers[[#This Row],[total_day_minutes]]&lt;=200,"Medium Usage", IF(tbl_Customers[[#This Row],[total_day_minutes]]&lt;=250,"High Usage","Very High Usage")))</f>
        <v>Very High Usage</v>
      </c>
      <c r="AE909" t="str">
        <f>IF(tbl_Customers[[#This Row],[total_intl_calls]]&lt;=5,"Low Calls", IF(tbl_Customers[[#This Row],[total_intl_calls]]&lt;=10, "Medium Calls", "High Calls"))</f>
        <v>Low Calls</v>
      </c>
      <c r="AF9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09" s="36" t="str">
        <f>IF(tbl_Customers[[#This Row],[Churn_Risk_Score]]&gt;=10,"High Risk", IF(tbl_Customers[[#This Row],[Churn_Risk_Score]]&gt;=5,"Medium Risk","Low Risk"))</f>
        <v>Medium Risk</v>
      </c>
    </row>
    <row r="910" spans="1:33" x14ac:dyDescent="0.35">
      <c r="A910">
        <v>909</v>
      </c>
      <c r="B910" t="s">
        <v>35</v>
      </c>
      <c r="C910">
        <v>60</v>
      </c>
      <c r="D910" t="s">
        <v>25</v>
      </c>
      <c r="E910" t="s">
        <v>22</v>
      </c>
      <c r="F910" t="s">
        <v>22</v>
      </c>
      <c r="G910">
        <v>0</v>
      </c>
      <c r="H910">
        <v>252.7</v>
      </c>
      <c r="I910">
        <v>97</v>
      </c>
      <c r="J910">
        <v>42.96</v>
      </c>
      <c r="K910">
        <v>221.1</v>
      </c>
      <c r="L910">
        <v>121</v>
      </c>
      <c r="M910">
        <v>18.79</v>
      </c>
      <c r="N910">
        <v>109.9</v>
      </c>
      <c r="O910">
        <v>100</v>
      </c>
      <c r="P910">
        <v>4.95</v>
      </c>
      <c r="Q910">
        <v>12.4</v>
      </c>
      <c r="R910">
        <v>4</v>
      </c>
      <c r="S910">
        <v>3.35</v>
      </c>
      <c r="T910">
        <v>2</v>
      </c>
      <c r="U910" t="s">
        <v>22</v>
      </c>
      <c r="V910">
        <f>IF(tbl_Customers[[#This Row],[churn]] = "yes", 1, 0)</f>
        <v>0</v>
      </c>
      <c r="W910" t="str">
        <f>IF(tbl_Customers[[#This Row],[number_customer_service_calls]] &lt;= 1, "0-1 Calls", IF(tbl_Customers[[#This Row],[number_customer_service_calls]] &lt;= 3, "2-3 Calls", IF(tbl_Customers[[#This Row],[number_customer_service_calls]] &lt;=5, "4-5 Calls", "6+ Calls")))</f>
        <v>2-3 Calls</v>
      </c>
      <c r="X910" t="str">
        <f>IF(tbl_Customers[[#This Row],[account_length]] &lt;= 50, "0-50", IF(tbl_Customers[[#This Row],[account_length]] &lt;=100, "51-100", IF(tbl_Customers[[#This Row],[account_length]] &lt;= 150, "101-150", "151+")))</f>
        <v>51-100</v>
      </c>
      <c r="Y910" t="str">
        <f>IF(tbl_Customers[[#This Row],[total_intl_charge]] &lt;= 3, "Low Charges", "High Charges")</f>
        <v>High Charges</v>
      </c>
      <c r="Z910" t="str">
        <f>IF(tbl_Customers[[#This Row],[total_eve_calls]]&lt;=80,"Low Calls",
IF(tbl_Customers[[#This Row],[total_eve_calls]]&lt;=120,"Medium Calls","High Calls"))</f>
        <v>High Calls</v>
      </c>
      <c r="AA910" t="str">
        <f>IF(tbl_Customers[[#This Row],[total_eve_charge]]&lt;=15,"Low Charges",
IF(tbl_Customers[[#This Row],[total_eve_charge]]&lt;=20,"Medium Charges","High Charges"))</f>
        <v>Medium Charges</v>
      </c>
      <c r="AB9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10" t="str">
        <f>IF(tbl_Customers[[#This Row],[number_vmail_messages]] = 0, "No Usage", IF(tbl_Customers[[#This Row],[number_vmail_messages]] &lt;= 20, "Low Usage", IF(tbl_Customers[[#This Row],[number_vmail_messages]] &lt;= 40, "Medium Usgae", "High Usage")))</f>
        <v>No Usage</v>
      </c>
      <c r="AD910" t="str">
        <f>IF(tbl_Customers[[#This Row],[total_day_minutes]]&lt;=150,"Low Usage", IF(tbl_Customers[[#This Row],[total_day_minutes]]&lt;=200,"Medium Usage", IF(tbl_Customers[[#This Row],[total_day_minutes]]&lt;=250,"High Usage","Very High Usage")))</f>
        <v>Very High Usage</v>
      </c>
      <c r="AE910" t="str">
        <f>IF(tbl_Customers[[#This Row],[total_intl_calls]]&lt;=5,"Low Calls", IF(tbl_Customers[[#This Row],[total_intl_calls]]&lt;=10, "Medium Calls", "High Calls"))</f>
        <v>Low Calls</v>
      </c>
      <c r="AF9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10" s="36" t="str">
        <f>IF(tbl_Customers[[#This Row],[Churn_Risk_Score]]&gt;=10,"High Risk", IF(tbl_Customers[[#This Row],[Churn_Risk_Score]]&gt;=5,"Medium Risk","Low Risk"))</f>
        <v>Medium Risk</v>
      </c>
    </row>
    <row r="911" spans="1:33" x14ac:dyDescent="0.35">
      <c r="A911">
        <v>910</v>
      </c>
      <c r="B911" t="s">
        <v>24</v>
      </c>
      <c r="C911">
        <v>113</v>
      </c>
      <c r="D911" t="s">
        <v>25</v>
      </c>
      <c r="E911" t="s">
        <v>22</v>
      </c>
      <c r="F911" t="s">
        <v>22</v>
      </c>
      <c r="G911">
        <v>0</v>
      </c>
      <c r="H911">
        <v>132.1</v>
      </c>
      <c r="I911">
        <v>72</v>
      </c>
      <c r="J911">
        <v>22.46</v>
      </c>
      <c r="K911">
        <v>247.5</v>
      </c>
      <c r="L911">
        <v>107</v>
      </c>
      <c r="M911">
        <v>21.04</v>
      </c>
      <c r="N911">
        <v>246.2</v>
      </c>
      <c r="O911">
        <v>123</v>
      </c>
      <c r="P911">
        <v>11.08</v>
      </c>
      <c r="Q911">
        <v>6.9</v>
      </c>
      <c r="R911">
        <v>6</v>
      </c>
      <c r="S911">
        <v>1.86</v>
      </c>
      <c r="T911">
        <v>3</v>
      </c>
      <c r="U911" t="s">
        <v>22</v>
      </c>
      <c r="V911">
        <f>IF(tbl_Customers[[#This Row],[churn]] = "yes", 1, 0)</f>
        <v>0</v>
      </c>
      <c r="W911" t="str">
        <f>IF(tbl_Customers[[#This Row],[number_customer_service_calls]] &lt;= 1, "0-1 Calls", IF(tbl_Customers[[#This Row],[number_customer_service_calls]] &lt;= 3, "2-3 Calls", IF(tbl_Customers[[#This Row],[number_customer_service_calls]] &lt;=5, "4-5 Calls", "6+ Calls")))</f>
        <v>2-3 Calls</v>
      </c>
      <c r="X911" t="str">
        <f>IF(tbl_Customers[[#This Row],[account_length]] &lt;= 50, "0-50", IF(tbl_Customers[[#This Row],[account_length]] &lt;=100, "51-100", IF(tbl_Customers[[#This Row],[account_length]] &lt;= 150, "101-150", "151+")))</f>
        <v>101-150</v>
      </c>
      <c r="Y911" t="str">
        <f>IF(tbl_Customers[[#This Row],[total_intl_charge]] &lt;= 3, "Low Charges", "High Charges")</f>
        <v>Low Charges</v>
      </c>
      <c r="Z911" t="str">
        <f>IF(tbl_Customers[[#This Row],[total_eve_calls]]&lt;=80,"Low Calls",
IF(tbl_Customers[[#This Row],[total_eve_calls]]&lt;=120,"Medium Calls","High Calls"))</f>
        <v>Medium Calls</v>
      </c>
      <c r="AA911" t="str">
        <f>IF(tbl_Customers[[#This Row],[total_eve_charge]]&lt;=15,"Low Charges",
IF(tbl_Customers[[#This Row],[total_eve_charge]]&lt;=20,"Medium Charges","High Charges"))</f>
        <v>High Charges</v>
      </c>
      <c r="AB9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11" t="str">
        <f>IF(tbl_Customers[[#This Row],[number_vmail_messages]] = 0, "No Usage", IF(tbl_Customers[[#This Row],[number_vmail_messages]] &lt;= 20, "Low Usage", IF(tbl_Customers[[#This Row],[number_vmail_messages]] &lt;= 40, "Medium Usgae", "High Usage")))</f>
        <v>No Usage</v>
      </c>
      <c r="AD911" t="str">
        <f>IF(tbl_Customers[[#This Row],[total_day_minutes]]&lt;=150,"Low Usage", IF(tbl_Customers[[#This Row],[total_day_minutes]]&lt;=200,"Medium Usage", IF(tbl_Customers[[#This Row],[total_day_minutes]]&lt;=250,"High Usage","Very High Usage")))</f>
        <v>Low Usage</v>
      </c>
      <c r="AE911" t="str">
        <f>IF(tbl_Customers[[#This Row],[total_intl_calls]]&lt;=5,"Low Calls", IF(tbl_Customers[[#This Row],[total_intl_calls]]&lt;=10, "Medium Calls", "High Calls"))</f>
        <v>Medium Calls</v>
      </c>
      <c r="AF9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11" s="36" t="str">
        <f>IF(tbl_Customers[[#This Row],[Churn_Risk_Score]]&gt;=10,"High Risk", IF(tbl_Customers[[#This Row],[Churn_Risk_Score]]&gt;=5,"Medium Risk","Low Risk"))</f>
        <v>Low Risk</v>
      </c>
    </row>
    <row r="912" spans="1:33" x14ac:dyDescent="0.35">
      <c r="A912">
        <v>911</v>
      </c>
      <c r="B912" t="s">
        <v>40</v>
      </c>
      <c r="C912">
        <v>109</v>
      </c>
      <c r="D912" t="s">
        <v>25</v>
      </c>
      <c r="E912" t="s">
        <v>22</v>
      </c>
      <c r="F912" t="s">
        <v>22</v>
      </c>
      <c r="G912">
        <v>0</v>
      </c>
      <c r="H912">
        <v>217</v>
      </c>
      <c r="I912">
        <v>115</v>
      </c>
      <c r="J912">
        <v>36.89</v>
      </c>
      <c r="K912">
        <v>207</v>
      </c>
      <c r="L912">
        <v>142</v>
      </c>
      <c r="M912">
        <v>17.600000000000001</v>
      </c>
      <c r="N912">
        <v>268</v>
      </c>
      <c r="O912">
        <v>106</v>
      </c>
      <c r="P912">
        <v>12.06</v>
      </c>
      <c r="Q912">
        <v>8.1999999999999993</v>
      </c>
      <c r="R912">
        <v>4</v>
      </c>
      <c r="S912">
        <v>2.21</v>
      </c>
      <c r="T912">
        <v>1</v>
      </c>
      <c r="U912" t="s">
        <v>22</v>
      </c>
      <c r="V912">
        <f>IF(tbl_Customers[[#This Row],[churn]] = "yes", 1, 0)</f>
        <v>0</v>
      </c>
      <c r="W912" t="str">
        <f>IF(tbl_Customers[[#This Row],[number_customer_service_calls]] &lt;= 1, "0-1 Calls", IF(tbl_Customers[[#This Row],[number_customer_service_calls]] &lt;= 3, "2-3 Calls", IF(tbl_Customers[[#This Row],[number_customer_service_calls]] &lt;=5, "4-5 Calls", "6+ Calls")))</f>
        <v>0-1 Calls</v>
      </c>
      <c r="X912" t="str">
        <f>IF(tbl_Customers[[#This Row],[account_length]] &lt;= 50, "0-50", IF(tbl_Customers[[#This Row],[account_length]] &lt;=100, "51-100", IF(tbl_Customers[[#This Row],[account_length]] &lt;= 150, "101-150", "151+")))</f>
        <v>101-150</v>
      </c>
      <c r="Y912" t="str">
        <f>IF(tbl_Customers[[#This Row],[total_intl_charge]] &lt;= 3, "Low Charges", "High Charges")</f>
        <v>Low Charges</v>
      </c>
      <c r="Z912" t="str">
        <f>IF(tbl_Customers[[#This Row],[total_eve_calls]]&lt;=80,"Low Calls",
IF(tbl_Customers[[#This Row],[total_eve_calls]]&lt;=120,"Medium Calls","High Calls"))</f>
        <v>High Calls</v>
      </c>
      <c r="AA912" t="str">
        <f>IF(tbl_Customers[[#This Row],[total_eve_charge]]&lt;=15,"Low Charges",
IF(tbl_Customers[[#This Row],[total_eve_charge]]&lt;=20,"Medium Charges","High Charges"))</f>
        <v>Medium Charges</v>
      </c>
      <c r="AB9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12" t="str">
        <f>IF(tbl_Customers[[#This Row],[number_vmail_messages]] = 0, "No Usage", IF(tbl_Customers[[#This Row],[number_vmail_messages]] &lt;= 20, "Low Usage", IF(tbl_Customers[[#This Row],[number_vmail_messages]] &lt;= 40, "Medium Usgae", "High Usage")))</f>
        <v>No Usage</v>
      </c>
      <c r="AD912" t="str">
        <f>IF(tbl_Customers[[#This Row],[total_day_minutes]]&lt;=150,"Low Usage", IF(tbl_Customers[[#This Row],[total_day_minutes]]&lt;=200,"Medium Usage", IF(tbl_Customers[[#This Row],[total_day_minutes]]&lt;=250,"High Usage","Very High Usage")))</f>
        <v>High Usage</v>
      </c>
      <c r="AE912" t="str">
        <f>IF(tbl_Customers[[#This Row],[total_intl_calls]]&lt;=5,"Low Calls", IF(tbl_Customers[[#This Row],[total_intl_calls]]&lt;=10, "Medium Calls", "High Calls"))</f>
        <v>Low Calls</v>
      </c>
      <c r="AF9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12" s="36" t="str">
        <f>IF(tbl_Customers[[#This Row],[Churn_Risk_Score]]&gt;=10,"High Risk", IF(tbl_Customers[[#This Row],[Churn_Risk_Score]]&gt;=5,"Medium Risk","Low Risk"))</f>
        <v>Low Risk</v>
      </c>
    </row>
    <row r="913" spans="1:33" x14ac:dyDescent="0.35">
      <c r="A913">
        <v>912</v>
      </c>
      <c r="B913" t="s">
        <v>32</v>
      </c>
      <c r="C913">
        <v>105</v>
      </c>
      <c r="D913" t="s">
        <v>28</v>
      </c>
      <c r="E913" t="s">
        <v>22</v>
      </c>
      <c r="F913" t="s">
        <v>23</v>
      </c>
      <c r="G913">
        <v>42</v>
      </c>
      <c r="H913">
        <v>101.9</v>
      </c>
      <c r="I913">
        <v>79</v>
      </c>
      <c r="J913">
        <v>17.32</v>
      </c>
      <c r="K913">
        <v>223.1</v>
      </c>
      <c r="L913">
        <v>97</v>
      </c>
      <c r="M913">
        <v>18.96</v>
      </c>
      <c r="N913">
        <v>241.6</v>
      </c>
      <c r="O913">
        <v>77</v>
      </c>
      <c r="P913">
        <v>10.87</v>
      </c>
      <c r="Q913">
        <v>12.9</v>
      </c>
      <c r="R913">
        <v>2</v>
      </c>
      <c r="S913">
        <v>3.48</v>
      </c>
      <c r="T913">
        <v>0</v>
      </c>
      <c r="U913" t="s">
        <v>22</v>
      </c>
      <c r="V913">
        <f>IF(tbl_Customers[[#This Row],[churn]] = "yes", 1, 0)</f>
        <v>0</v>
      </c>
      <c r="W913" t="str">
        <f>IF(tbl_Customers[[#This Row],[number_customer_service_calls]] &lt;= 1, "0-1 Calls", IF(tbl_Customers[[#This Row],[number_customer_service_calls]] &lt;= 3, "2-3 Calls", IF(tbl_Customers[[#This Row],[number_customer_service_calls]] &lt;=5, "4-5 Calls", "6+ Calls")))</f>
        <v>0-1 Calls</v>
      </c>
      <c r="X913" t="str">
        <f>IF(tbl_Customers[[#This Row],[account_length]] &lt;= 50, "0-50", IF(tbl_Customers[[#This Row],[account_length]] &lt;=100, "51-100", IF(tbl_Customers[[#This Row],[account_length]] &lt;= 150, "101-150", "151+")))</f>
        <v>101-150</v>
      </c>
      <c r="Y913" t="str">
        <f>IF(tbl_Customers[[#This Row],[total_intl_charge]] &lt;= 3, "Low Charges", "High Charges")</f>
        <v>High Charges</v>
      </c>
      <c r="Z913" t="str">
        <f>IF(tbl_Customers[[#This Row],[total_eve_calls]]&lt;=80,"Low Calls",
IF(tbl_Customers[[#This Row],[total_eve_calls]]&lt;=120,"Medium Calls","High Calls"))</f>
        <v>Medium Calls</v>
      </c>
      <c r="AA913" t="str">
        <f>IF(tbl_Customers[[#This Row],[total_eve_charge]]&lt;=15,"Low Charges",
IF(tbl_Customers[[#This Row],[total_eve_charge]]&lt;=20,"Medium Charges","High Charges"))</f>
        <v>Medium Charges</v>
      </c>
      <c r="AB9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13" t="str">
        <f>IF(tbl_Customers[[#This Row],[number_vmail_messages]] = 0, "No Usage", IF(tbl_Customers[[#This Row],[number_vmail_messages]] &lt;= 20, "Low Usage", IF(tbl_Customers[[#This Row],[number_vmail_messages]] &lt;= 40, "Medium Usgae", "High Usage")))</f>
        <v>High Usage</v>
      </c>
      <c r="AD913" t="str">
        <f>IF(tbl_Customers[[#This Row],[total_day_minutes]]&lt;=150,"Low Usage", IF(tbl_Customers[[#This Row],[total_day_minutes]]&lt;=200,"Medium Usage", IF(tbl_Customers[[#This Row],[total_day_minutes]]&lt;=250,"High Usage","Very High Usage")))</f>
        <v>Low Usage</v>
      </c>
      <c r="AE913" t="str">
        <f>IF(tbl_Customers[[#This Row],[total_intl_calls]]&lt;=5,"Low Calls", IF(tbl_Customers[[#This Row],[total_intl_calls]]&lt;=10, "Medium Calls", "High Calls"))</f>
        <v>Low Calls</v>
      </c>
      <c r="AF9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13" s="36" t="str">
        <f>IF(tbl_Customers[[#This Row],[Churn_Risk_Score]]&gt;=10,"High Risk", IF(tbl_Customers[[#This Row],[Churn_Risk_Score]]&gt;=5,"Medium Risk","Low Risk"))</f>
        <v>Low Risk</v>
      </c>
    </row>
    <row r="914" spans="1:33" x14ac:dyDescent="0.35">
      <c r="A914">
        <v>913</v>
      </c>
      <c r="B914" t="s">
        <v>54</v>
      </c>
      <c r="C914">
        <v>85</v>
      </c>
      <c r="D914" t="s">
        <v>28</v>
      </c>
      <c r="E914" t="s">
        <v>22</v>
      </c>
      <c r="F914" t="s">
        <v>22</v>
      </c>
      <c r="G914">
        <v>0</v>
      </c>
      <c r="H914">
        <v>211.5</v>
      </c>
      <c r="I914">
        <v>100</v>
      </c>
      <c r="J914">
        <v>35.96</v>
      </c>
      <c r="K914">
        <v>184.6</v>
      </c>
      <c r="L914">
        <v>88</v>
      </c>
      <c r="M914">
        <v>15.69</v>
      </c>
      <c r="N914">
        <v>164.3</v>
      </c>
      <c r="O914">
        <v>131</v>
      </c>
      <c r="P914">
        <v>7.39</v>
      </c>
      <c r="Q914">
        <v>13.3</v>
      </c>
      <c r="R914">
        <v>4</v>
      </c>
      <c r="S914">
        <v>3.59</v>
      </c>
      <c r="T914">
        <v>2</v>
      </c>
      <c r="U914" t="s">
        <v>22</v>
      </c>
      <c r="V914">
        <f>IF(tbl_Customers[[#This Row],[churn]] = "yes", 1, 0)</f>
        <v>0</v>
      </c>
      <c r="W914" t="str">
        <f>IF(tbl_Customers[[#This Row],[number_customer_service_calls]] &lt;= 1, "0-1 Calls", IF(tbl_Customers[[#This Row],[number_customer_service_calls]] &lt;= 3, "2-3 Calls", IF(tbl_Customers[[#This Row],[number_customer_service_calls]] &lt;=5, "4-5 Calls", "6+ Calls")))</f>
        <v>2-3 Calls</v>
      </c>
      <c r="X914" t="str">
        <f>IF(tbl_Customers[[#This Row],[account_length]] &lt;= 50, "0-50", IF(tbl_Customers[[#This Row],[account_length]] &lt;=100, "51-100", IF(tbl_Customers[[#This Row],[account_length]] &lt;= 150, "101-150", "151+")))</f>
        <v>51-100</v>
      </c>
      <c r="Y914" t="str">
        <f>IF(tbl_Customers[[#This Row],[total_intl_charge]] &lt;= 3, "Low Charges", "High Charges")</f>
        <v>High Charges</v>
      </c>
      <c r="Z914" t="str">
        <f>IF(tbl_Customers[[#This Row],[total_eve_calls]]&lt;=80,"Low Calls",
IF(tbl_Customers[[#This Row],[total_eve_calls]]&lt;=120,"Medium Calls","High Calls"))</f>
        <v>Medium Calls</v>
      </c>
      <c r="AA914" t="str">
        <f>IF(tbl_Customers[[#This Row],[total_eve_charge]]&lt;=15,"Low Charges",
IF(tbl_Customers[[#This Row],[total_eve_charge]]&lt;=20,"Medium Charges","High Charges"))</f>
        <v>Medium Charges</v>
      </c>
      <c r="AB9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14" t="str">
        <f>IF(tbl_Customers[[#This Row],[number_vmail_messages]] = 0, "No Usage", IF(tbl_Customers[[#This Row],[number_vmail_messages]] &lt;= 20, "Low Usage", IF(tbl_Customers[[#This Row],[number_vmail_messages]] &lt;= 40, "Medium Usgae", "High Usage")))</f>
        <v>No Usage</v>
      </c>
      <c r="AD914" t="str">
        <f>IF(tbl_Customers[[#This Row],[total_day_minutes]]&lt;=150,"Low Usage", IF(tbl_Customers[[#This Row],[total_day_minutes]]&lt;=200,"Medium Usage", IF(tbl_Customers[[#This Row],[total_day_minutes]]&lt;=250,"High Usage","Very High Usage")))</f>
        <v>High Usage</v>
      </c>
      <c r="AE914" t="str">
        <f>IF(tbl_Customers[[#This Row],[total_intl_calls]]&lt;=5,"Low Calls", IF(tbl_Customers[[#This Row],[total_intl_calls]]&lt;=10, "Medium Calls", "High Calls"))</f>
        <v>Low Calls</v>
      </c>
      <c r="AF9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14" s="36" t="str">
        <f>IF(tbl_Customers[[#This Row],[Churn_Risk_Score]]&gt;=10,"High Risk", IF(tbl_Customers[[#This Row],[Churn_Risk_Score]]&gt;=5,"Medium Risk","Low Risk"))</f>
        <v>Low Risk</v>
      </c>
    </row>
    <row r="915" spans="1:33" x14ac:dyDescent="0.35">
      <c r="A915">
        <v>914</v>
      </c>
      <c r="B915" t="s">
        <v>66</v>
      </c>
      <c r="C915">
        <v>59</v>
      </c>
      <c r="D915" t="s">
        <v>28</v>
      </c>
      <c r="E915" t="s">
        <v>22</v>
      </c>
      <c r="F915" t="s">
        <v>22</v>
      </c>
      <c r="G915">
        <v>0</v>
      </c>
      <c r="H915">
        <v>166.3</v>
      </c>
      <c r="I915">
        <v>95</v>
      </c>
      <c r="J915">
        <v>28.27</v>
      </c>
      <c r="K915">
        <v>239.3</v>
      </c>
      <c r="L915">
        <v>87</v>
      </c>
      <c r="M915">
        <v>20.34</v>
      </c>
      <c r="N915">
        <v>123.2</v>
      </c>
      <c r="O915">
        <v>108</v>
      </c>
      <c r="P915">
        <v>5.54</v>
      </c>
      <c r="Q915">
        <v>10</v>
      </c>
      <c r="R915">
        <v>3</v>
      </c>
      <c r="S915">
        <v>2.7</v>
      </c>
      <c r="T915">
        <v>2</v>
      </c>
      <c r="U915" t="s">
        <v>22</v>
      </c>
      <c r="V915">
        <f>IF(tbl_Customers[[#This Row],[churn]] = "yes", 1, 0)</f>
        <v>0</v>
      </c>
      <c r="W915" t="str">
        <f>IF(tbl_Customers[[#This Row],[number_customer_service_calls]] &lt;= 1, "0-1 Calls", IF(tbl_Customers[[#This Row],[number_customer_service_calls]] &lt;= 3, "2-3 Calls", IF(tbl_Customers[[#This Row],[number_customer_service_calls]] &lt;=5, "4-5 Calls", "6+ Calls")))</f>
        <v>2-3 Calls</v>
      </c>
      <c r="X915" t="str">
        <f>IF(tbl_Customers[[#This Row],[account_length]] &lt;= 50, "0-50", IF(tbl_Customers[[#This Row],[account_length]] &lt;=100, "51-100", IF(tbl_Customers[[#This Row],[account_length]] &lt;= 150, "101-150", "151+")))</f>
        <v>51-100</v>
      </c>
      <c r="Y915" t="str">
        <f>IF(tbl_Customers[[#This Row],[total_intl_charge]] &lt;= 3, "Low Charges", "High Charges")</f>
        <v>Low Charges</v>
      </c>
      <c r="Z915" t="str">
        <f>IF(tbl_Customers[[#This Row],[total_eve_calls]]&lt;=80,"Low Calls",
IF(tbl_Customers[[#This Row],[total_eve_calls]]&lt;=120,"Medium Calls","High Calls"))</f>
        <v>Medium Calls</v>
      </c>
      <c r="AA915" t="str">
        <f>IF(tbl_Customers[[#This Row],[total_eve_charge]]&lt;=15,"Low Charges",
IF(tbl_Customers[[#This Row],[total_eve_charge]]&lt;=20,"Medium Charges","High Charges"))</f>
        <v>High Charges</v>
      </c>
      <c r="AB9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15" t="str">
        <f>IF(tbl_Customers[[#This Row],[number_vmail_messages]] = 0, "No Usage", IF(tbl_Customers[[#This Row],[number_vmail_messages]] &lt;= 20, "Low Usage", IF(tbl_Customers[[#This Row],[number_vmail_messages]] &lt;= 40, "Medium Usgae", "High Usage")))</f>
        <v>No Usage</v>
      </c>
      <c r="AD915" t="str">
        <f>IF(tbl_Customers[[#This Row],[total_day_minutes]]&lt;=150,"Low Usage", IF(tbl_Customers[[#This Row],[total_day_minutes]]&lt;=200,"Medium Usage", IF(tbl_Customers[[#This Row],[total_day_minutes]]&lt;=250,"High Usage","Very High Usage")))</f>
        <v>Medium Usage</v>
      </c>
      <c r="AE915" t="str">
        <f>IF(tbl_Customers[[#This Row],[total_intl_calls]]&lt;=5,"Low Calls", IF(tbl_Customers[[#This Row],[total_intl_calls]]&lt;=10, "Medium Calls", "High Calls"))</f>
        <v>Low Calls</v>
      </c>
      <c r="AF9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15" s="36" t="str">
        <f>IF(tbl_Customers[[#This Row],[Churn_Risk_Score]]&gt;=10,"High Risk", IF(tbl_Customers[[#This Row],[Churn_Risk_Score]]&gt;=5,"Medium Risk","Low Risk"))</f>
        <v>Low Risk</v>
      </c>
    </row>
    <row r="916" spans="1:33" x14ac:dyDescent="0.35">
      <c r="A916">
        <v>915</v>
      </c>
      <c r="B916" t="s">
        <v>57</v>
      </c>
      <c r="C916">
        <v>148</v>
      </c>
      <c r="D916" t="s">
        <v>25</v>
      </c>
      <c r="E916" t="s">
        <v>22</v>
      </c>
      <c r="F916" t="s">
        <v>22</v>
      </c>
      <c r="G916">
        <v>0</v>
      </c>
      <c r="H916">
        <v>185.2</v>
      </c>
      <c r="I916">
        <v>87</v>
      </c>
      <c r="J916">
        <v>31.48</v>
      </c>
      <c r="K916">
        <v>170.4</v>
      </c>
      <c r="L916">
        <v>96</v>
      </c>
      <c r="M916">
        <v>14.48</v>
      </c>
      <c r="N916">
        <v>165.1</v>
      </c>
      <c r="O916">
        <v>104</v>
      </c>
      <c r="P916">
        <v>7.43</v>
      </c>
      <c r="Q916">
        <v>9.5</v>
      </c>
      <c r="R916">
        <v>13</v>
      </c>
      <c r="S916">
        <v>2.57</v>
      </c>
      <c r="T916">
        <v>1</v>
      </c>
      <c r="U916" t="s">
        <v>22</v>
      </c>
      <c r="V916">
        <f>IF(tbl_Customers[[#This Row],[churn]] = "yes", 1, 0)</f>
        <v>0</v>
      </c>
      <c r="W916" t="str">
        <f>IF(tbl_Customers[[#This Row],[number_customer_service_calls]] &lt;= 1, "0-1 Calls", IF(tbl_Customers[[#This Row],[number_customer_service_calls]] &lt;= 3, "2-3 Calls", IF(tbl_Customers[[#This Row],[number_customer_service_calls]] &lt;=5, "4-5 Calls", "6+ Calls")))</f>
        <v>0-1 Calls</v>
      </c>
      <c r="X916" t="str">
        <f>IF(tbl_Customers[[#This Row],[account_length]] &lt;= 50, "0-50", IF(tbl_Customers[[#This Row],[account_length]] &lt;=100, "51-100", IF(tbl_Customers[[#This Row],[account_length]] &lt;= 150, "101-150", "151+")))</f>
        <v>101-150</v>
      </c>
      <c r="Y916" t="str">
        <f>IF(tbl_Customers[[#This Row],[total_intl_charge]] &lt;= 3, "Low Charges", "High Charges")</f>
        <v>Low Charges</v>
      </c>
      <c r="Z916" t="str">
        <f>IF(tbl_Customers[[#This Row],[total_eve_calls]]&lt;=80,"Low Calls",
IF(tbl_Customers[[#This Row],[total_eve_calls]]&lt;=120,"Medium Calls","High Calls"))</f>
        <v>Medium Calls</v>
      </c>
      <c r="AA916" t="str">
        <f>IF(tbl_Customers[[#This Row],[total_eve_charge]]&lt;=15,"Low Charges",
IF(tbl_Customers[[#This Row],[total_eve_charge]]&lt;=20,"Medium Charges","High Charges"))</f>
        <v>Low Charges</v>
      </c>
      <c r="AB9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16" t="str">
        <f>IF(tbl_Customers[[#This Row],[number_vmail_messages]] = 0, "No Usage", IF(tbl_Customers[[#This Row],[number_vmail_messages]] &lt;= 20, "Low Usage", IF(tbl_Customers[[#This Row],[number_vmail_messages]] &lt;= 40, "Medium Usgae", "High Usage")))</f>
        <v>No Usage</v>
      </c>
      <c r="AD916" t="str">
        <f>IF(tbl_Customers[[#This Row],[total_day_minutes]]&lt;=150,"Low Usage", IF(tbl_Customers[[#This Row],[total_day_minutes]]&lt;=200,"Medium Usage", IF(tbl_Customers[[#This Row],[total_day_minutes]]&lt;=250,"High Usage","Very High Usage")))</f>
        <v>Medium Usage</v>
      </c>
      <c r="AE916" t="str">
        <f>IF(tbl_Customers[[#This Row],[total_intl_calls]]&lt;=5,"Low Calls", IF(tbl_Customers[[#This Row],[total_intl_calls]]&lt;=10, "Medium Calls", "High Calls"))</f>
        <v>High Calls</v>
      </c>
      <c r="AF9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16" s="36" t="str">
        <f>IF(tbl_Customers[[#This Row],[Churn_Risk_Score]]&gt;=10,"High Risk", IF(tbl_Customers[[#This Row],[Churn_Risk_Score]]&gt;=5,"Medium Risk","Low Risk"))</f>
        <v>Low Risk</v>
      </c>
    </row>
    <row r="917" spans="1:33" x14ac:dyDescent="0.35">
      <c r="A917">
        <v>916</v>
      </c>
      <c r="B917" t="s">
        <v>47</v>
      </c>
      <c r="C917">
        <v>115</v>
      </c>
      <c r="D917" t="s">
        <v>21</v>
      </c>
      <c r="E917" t="s">
        <v>22</v>
      </c>
      <c r="F917" t="s">
        <v>22</v>
      </c>
      <c r="G917">
        <v>0</v>
      </c>
      <c r="H917">
        <v>245.2</v>
      </c>
      <c r="I917">
        <v>105</v>
      </c>
      <c r="J917">
        <v>41.68</v>
      </c>
      <c r="K917">
        <v>159</v>
      </c>
      <c r="L917">
        <v>109</v>
      </c>
      <c r="M917">
        <v>13.52</v>
      </c>
      <c r="N917">
        <v>229.9</v>
      </c>
      <c r="O917">
        <v>74</v>
      </c>
      <c r="P917">
        <v>10.35</v>
      </c>
      <c r="Q917">
        <v>7.2</v>
      </c>
      <c r="R917">
        <v>8</v>
      </c>
      <c r="S917">
        <v>1.94</v>
      </c>
      <c r="T917">
        <v>0</v>
      </c>
      <c r="U917" t="s">
        <v>22</v>
      </c>
      <c r="V917">
        <f>IF(tbl_Customers[[#This Row],[churn]] = "yes", 1, 0)</f>
        <v>0</v>
      </c>
      <c r="W917" t="str">
        <f>IF(tbl_Customers[[#This Row],[number_customer_service_calls]] &lt;= 1, "0-1 Calls", IF(tbl_Customers[[#This Row],[number_customer_service_calls]] &lt;= 3, "2-3 Calls", IF(tbl_Customers[[#This Row],[number_customer_service_calls]] &lt;=5, "4-5 Calls", "6+ Calls")))</f>
        <v>0-1 Calls</v>
      </c>
      <c r="X917" t="str">
        <f>IF(tbl_Customers[[#This Row],[account_length]] &lt;= 50, "0-50", IF(tbl_Customers[[#This Row],[account_length]] &lt;=100, "51-100", IF(tbl_Customers[[#This Row],[account_length]] &lt;= 150, "101-150", "151+")))</f>
        <v>101-150</v>
      </c>
      <c r="Y917" t="str">
        <f>IF(tbl_Customers[[#This Row],[total_intl_charge]] &lt;= 3, "Low Charges", "High Charges")</f>
        <v>Low Charges</v>
      </c>
      <c r="Z917" t="str">
        <f>IF(tbl_Customers[[#This Row],[total_eve_calls]]&lt;=80,"Low Calls",
IF(tbl_Customers[[#This Row],[total_eve_calls]]&lt;=120,"Medium Calls","High Calls"))</f>
        <v>Medium Calls</v>
      </c>
      <c r="AA917" t="str">
        <f>IF(tbl_Customers[[#This Row],[total_eve_charge]]&lt;=15,"Low Charges",
IF(tbl_Customers[[#This Row],[total_eve_charge]]&lt;=20,"Medium Charges","High Charges"))</f>
        <v>Low Charges</v>
      </c>
      <c r="AB9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17" t="str">
        <f>IF(tbl_Customers[[#This Row],[number_vmail_messages]] = 0, "No Usage", IF(tbl_Customers[[#This Row],[number_vmail_messages]] &lt;= 20, "Low Usage", IF(tbl_Customers[[#This Row],[number_vmail_messages]] &lt;= 40, "Medium Usgae", "High Usage")))</f>
        <v>No Usage</v>
      </c>
      <c r="AD917" t="str">
        <f>IF(tbl_Customers[[#This Row],[total_day_minutes]]&lt;=150,"Low Usage", IF(tbl_Customers[[#This Row],[total_day_minutes]]&lt;=200,"Medium Usage", IF(tbl_Customers[[#This Row],[total_day_minutes]]&lt;=250,"High Usage","Very High Usage")))</f>
        <v>High Usage</v>
      </c>
      <c r="AE917" t="str">
        <f>IF(tbl_Customers[[#This Row],[total_intl_calls]]&lt;=5,"Low Calls", IF(tbl_Customers[[#This Row],[total_intl_calls]]&lt;=10, "Medium Calls", "High Calls"))</f>
        <v>Medium Calls</v>
      </c>
      <c r="AF9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17" s="36" t="str">
        <f>IF(tbl_Customers[[#This Row],[Churn_Risk_Score]]&gt;=10,"High Risk", IF(tbl_Customers[[#This Row],[Churn_Risk_Score]]&gt;=5,"Medium Risk","Low Risk"))</f>
        <v>Low Risk</v>
      </c>
    </row>
    <row r="918" spans="1:33" x14ac:dyDescent="0.35">
      <c r="A918">
        <v>917</v>
      </c>
      <c r="B918" t="s">
        <v>37</v>
      </c>
      <c r="C918">
        <v>106</v>
      </c>
      <c r="D918" t="s">
        <v>28</v>
      </c>
      <c r="E918" t="s">
        <v>22</v>
      </c>
      <c r="F918" t="s">
        <v>22</v>
      </c>
      <c r="G918">
        <v>0</v>
      </c>
      <c r="H918">
        <v>274.39999999999998</v>
      </c>
      <c r="I918">
        <v>120</v>
      </c>
      <c r="J918">
        <v>46.65</v>
      </c>
      <c r="K918">
        <v>198.6</v>
      </c>
      <c r="L918">
        <v>82</v>
      </c>
      <c r="M918">
        <v>16.88</v>
      </c>
      <c r="N918">
        <v>160.80000000000001</v>
      </c>
      <c r="O918">
        <v>62</v>
      </c>
      <c r="P918">
        <v>7.24</v>
      </c>
      <c r="Q918">
        <v>6</v>
      </c>
      <c r="R918">
        <v>3</v>
      </c>
      <c r="S918">
        <v>1.62</v>
      </c>
      <c r="T918">
        <v>1</v>
      </c>
      <c r="U918" t="s">
        <v>22</v>
      </c>
      <c r="V918">
        <f>IF(tbl_Customers[[#This Row],[churn]] = "yes", 1, 0)</f>
        <v>0</v>
      </c>
      <c r="W918" t="str">
        <f>IF(tbl_Customers[[#This Row],[number_customer_service_calls]] &lt;= 1, "0-1 Calls", IF(tbl_Customers[[#This Row],[number_customer_service_calls]] &lt;= 3, "2-3 Calls", IF(tbl_Customers[[#This Row],[number_customer_service_calls]] &lt;=5, "4-5 Calls", "6+ Calls")))</f>
        <v>0-1 Calls</v>
      </c>
      <c r="X918" t="str">
        <f>IF(tbl_Customers[[#This Row],[account_length]] &lt;= 50, "0-50", IF(tbl_Customers[[#This Row],[account_length]] &lt;=100, "51-100", IF(tbl_Customers[[#This Row],[account_length]] &lt;= 150, "101-150", "151+")))</f>
        <v>101-150</v>
      </c>
      <c r="Y918" t="str">
        <f>IF(tbl_Customers[[#This Row],[total_intl_charge]] &lt;= 3, "Low Charges", "High Charges")</f>
        <v>Low Charges</v>
      </c>
      <c r="Z918" t="str">
        <f>IF(tbl_Customers[[#This Row],[total_eve_calls]]&lt;=80,"Low Calls",
IF(tbl_Customers[[#This Row],[total_eve_calls]]&lt;=120,"Medium Calls","High Calls"))</f>
        <v>Medium Calls</v>
      </c>
      <c r="AA918" t="str">
        <f>IF(tbl_Customers[[#This Row],[total_eve_charge]]&lt;=15,"Low Charges",
IF(tbl_Customers[[#This Row],[total_eve_charge]]&lt;=20,"Medium Charges","High Charges"))</f>
        <v>Medium Charges</v>
      </c>
      <c r="AB9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18" t="str">
        <f>IF(tbl_Customers[[#This Row],[number_vmail_messages]] = 0, "No Usage", IF(tbl_Customers[[#This Row],[number_vmail_messages]] &lt;= 20, "Low Usage", IF(tbl_Customers[[#This Row],[number_vmail_messages]] &lt;= 40, "Medium Usgae", "High Usage")))</f>
        <v>No Usage</v>
      </c>
      <c r="AD918" t="str">
        <f>IF(tbl_Customers[[#This Row],[total_day_minutes]]&lt;=150,"Low Usage", IF(tbl_Customers[[#This Row],[total_day_minutes]]&lt;=200,"Medium Usage", IF(tbl_Customers[[#This Row],[total_day_minutes]]&lt;=250,"High Usage","Very High Usage")))</f>
        <v>Very High Usage</v>
      </c>
      <c r="AE918" t="str">
        <f>IF(tbl_Customers[[#This Row],[total_intl_calls]]&lt;=5,"Low Calls", IF(tbl_Customers[[#This Row],[total_intl_calls]]&lt;=10, "Medium Calls", "High Calls"))</f>
        <v>Low Calls</v>
      </c>
      <c r="AF9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18" s="36" t="str">
        <f>IF(tbl_Customers[[#This Row],[Churn_Risk_Score]]&gt;=10,"High Risk", IF(tbl_Customers[[#This Row],[Churn_Risk_Score]]&gt;=5,"Medium Risk","Low Risk"))</f>
        <v>Medium Risk</v>
      </c>
    </row>
    <row r="919" spans="1:33" x14ac:dyDescent="0.35">
      <c r="A919">
        <v>918</v>
      </c>
      <c r="B919" t="s">
        <v>33</v>
      </c>
      <c r="C919">
        <v>93</v>
      </c>
      <c r="D919" t="s">
        <v>21</v>
      </c>
      <c r="E919" t="s">
        <v>22</v>
      </c>
      <c r="F919" t="s">
        <v>22</v>
      </c>
      <c r="G919">
        <v>0</v>
      </c>
      <c r="H919">
        <v>98.4</v>
      </c>
      <c r="I919">
        <v>78</v>
      </c>
      <c r="J919">
        <v>16.73</v>
      </c>
      <c r="K919">
        <v>249.6</v>
      </c>
      <c r="L919">
        <v>129</v>
      </c>
      <c r="M919">
        <v>21.22</v>
      </c>
      <c r="N919">
        <v>248.2</v>
      </c>
      <c r="O919">
        <v>114</v>
      </c>
      <c r="P919">
        <v>11.17</v>
      </c>
      <c r="Q919">
        <v>14.2</v>
      </c>
      <c r="R919">
        <v>4</v>
      </c>
      <c r="S919">
        <v>3.83</v>
      </c>
      <c r="T919">
        <v>1</v>
      </c>
      <c r="U919" t="s">
        <v>22</v>
      </c>
      <c r="V919">
        <f>IF(tbl_Customers[[#This Row],[churn]] = "yes", 1, 0)</f>
        <v>0</v>
      </c>
      <c r="W919" t="str">
        <f>IF(tbl_Customers[[#This Row],[number_customer_service_calls]] &lt;= 1, "0-1 Calls", IF(tbl_Customers[[#This Row],[number_customer_service_calls]] &lt;= 3, "2-3 Calls", IF(tbl_Customers[[#This Row],[number_customer_service_calls]] &lt;=5, "4-5 Calls", "6+ Calls")))</f>
        <v>0-1 Calls</v>
      </c>
      <c r="X919" t="str">
        <f>IF(tbl_Customers[[#This Row],[account_length]] &lt;= 50, "0-50", IF(tbl_Customers[[#This Row],[account_length]] &lt;=100, "51-100", IF(tbl_Customers[[#This Row],[account_length]] &lt;= 150, "101-150", "151+")))</f>
        <v>51-100</v>
      </c>
      <c r="Y919" t="str">
        <f>IF(tbl_Customers[[#This Row],[total_intl_charge]] &lt;= 3, "Low Charges", "High Charges")</f>
        <v>High Charges</v>
      </c>
      <c r="Z919" t="str">
        <f>IF(tbl_Customers[[#This Row],[total_eve_calls]]&lt;=80,"Low Calls",
IF(tbl_Customers[[#This Row],[total_eve_calls]]&lt;=120,"Medium Calls","High Calls"))</f>
        <v>High Calls</v>
      </c>
      <c r="AA919" t="str">
        <f>IF(tbl_Customers[[#This Row],[total_eve_charge]]&lt;=15,"Low Charges",
IF(tbl_Customers[[#This Row],[total_eve_charge]]&lt;=20,"Medium Charges","High Charges"))</f>
        <v>High Charges</v>
      </c>
      <c r="AB9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19" t="str">
        <f>IF(tbl_Customers[[#This Row],[number_vmail_messages]] = 0, "No Usage", IF(tbl_Customers[[#This Row],[number_vmail_messages]] &lt;= 20, "Low Usage", IF(tbl_Customers[[#This Row],[number_vmail_messages]] &lt;= 40, "Medium Usgae", "High Usage")))</f>
        <v>No Usage</v>
      </c>
      <c r="AD919" t="str">
        <f>IF(tbl_Customers[[#This Row],[total_day_minutes]]&lt;=150,"Low Usage", IF(tbl_Customers[[#This Row],[total_day_minutes]]&lt;=200,"Medium Usage", IF(tbl_Customers[[#This Row],[total_day_minutes]]&lt;=250,"High Usage","Very High Usage")))</f>
        <v>Low Usage</v>
      </c>
      <c r="AE919" t="str">
        <f>IF(tbl_Customers[[#This Row],[total_intl_calls]]&lt;=5,"Low Calls", IF(tbl_Customers[[#This Row],[total_intl_calls]]&lt;=10, "Medium Calls", "High Calls"))</f>
        <v>Low Calls</v>
      </c>
      <c r="AF9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19" s="36" t="str">
        <f>IF(tbl_Customers[[#This Row],[Churn_Risk_Score]]&gt;=10,"High Risk", IF(tbl_Customers[[#This Row],[Churn_Risk_Score]]&gt;=5,"Medium Risk","Low Risk"))</f>
        <v>Low Risk</v>
      </c>
    </row>
    <row r="920" spans="1:33" x14ac:dyDescent="0.35">
      <c r="A920">
        <v>919</v>
      </c>
      <c r="B920" t="s">
        <v>65</v>
      </c>
      <c r="C920">
        <v>57</v>
      </c>
      <c r="D920" t="s">
        <v>21</v>
      </c>
      <c r="E920" t="s">
        <v>22</v>
      </c>
      <c r="F920" t="s">
        <v>23</v>
      </c>
      <c r="G920">
        <v>29</v>
      </c>
      <c r="H920">
        <v>279.89999999999998</v>
      </c>
      <c r="I920">
        <v>121</v>
      </c>
      <c r="J920">
        <v>47.58</v>
      </c>
      <c r="K920">
        <v>223.1</v>
      </c>
      <c r="L920">
        <v>109</v>
      </c>
      <c r="M920">
        <v>18.96</v>
      </c>
      <c r="N920">
        <v>251.7</v>
      </c>
      <c r="O920">
        <v>94</v>
      </c>
      <c r="P920">
        <v>11.33</v>
      </c>
      <c r="Q920">
        <v>13</v>
      </c>
      <c r="R920">
        <v>2</v>
      </c>
      <c r="S920">
        <v>3.51</v>
      </c>
      <c r="T920">
        <v>1</v>
      </c>
      <c r="U920" t="s">
        <v>22</v>
      </c>
      <c r="V920">
        <f>IF(tbl_Customers[[#This Row],[churn]] = "yes", 1, 0)</f>
        <v>0</v>
      </c>
      <c r="W920" t="str">
        <f>IF(tbl_Customers[[#This Row],[number_customer_service_calls]] &lt;= 1, "0-1 Calls", IF(tbl_Customers[[#This Row],[number_customer_service_calls]] &lt;= 3, "2-3 Calls", IF(tbl_Customers[[#This Row],[number_customer_service_calls]] &lt;=5, "4-5 Calls", "6+ Calls")))</f>
        <v>0-1 Calls</v>
      </c>
      <c r="X920" t="str">
        <f>IF(tbl_Customers[[#This Row],[account_length]] &lt;= 50, "0-50", IF(tbl_Customers[[#This Row],[account_length]] &lt;=100, "51-100", IF(tbl_Customers[[#This Row],[account_length]] &lt;= 150, "101-150", "151+")))</f>
        <v>51-100</v>
      </c>
      <c r="Y920" t="str">
        <f>IF(tbl_Customers[[#This Row],[total_intl_charge]] &lt;= 3, "Low Charges", "High Charges")</f>
        <v>High Charges</v>
      </c>
      <c r="Z920" t="str">
        <f>IF(tbl_Customers[[#This Row],[total_eve_calls]]&lt;=80,"Low Calls",
IF(tbl_Customers[[#This Row],[total_eve_calls]]&lt;=120,"Medium Calls","High Calls"))</f>
        <v>Medium Calls</v>
      </c>
      <c r="AA920" t="str">
        <f>IF(tbl_Customers[[#This Row],[total_eve_charge]]&lt;=15,"Low Charges",
IF(tbl_Customers[[#This Row],[total_eve_charge]]&lt;=20,"Medium Charges","High Charges"))</f>
        <v>Medium Charges</v>
      </c>
      <c r="AB9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20" t="str">
        <f>IF(tbl_Customers[[#This Row],[number_vmail_messages]] = 0, "No Usage", IF(tbl_Customers[[#This Row],[number_vmail_messages]] &lt;= 20, "Low Usage", IF(tbl_Customers[[#This Row],[number_vmail_messages]] &lt;= 40, "Medium Usgae", "High Usage")))</f>
        <v>Medium Usgae</v>
      </c>
      <c r="AD920" t="str">
        <f>IF(tbl_Customers[[#This Row],[total_day_minutes]]&lt;=150,"Low Usage", IF(tbl_Customers[[#This Row],[total_day_minutes]]&lt;=200,"Medium Usage", IF(tbl_Customers[[#This Row],[total_day_minutes]]&lt;=250,"High Usage","Very High Usage")))</f>
        <v>Very High Usage</v>
      </c>
      <c r="AE920" t="str">
        <f>IF(tbl_Customers[[#This Row],[total_intl_calls]]&lt;=5,"Low Calls", IF(tbl_Customers[[#This Row],[total_intl_calls]]&lt;=10, "Medium Calls", "High Calls"))</f>
        <v>Low Calls</v>
      </c>
      <c r="AF9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920" s="36" t="str">
        <f>IF(tbl_Customers[[#This Row],[Churn_Risk_Score]]&gt;=10,"High Risk", IF(tbl_Customers[[#This Row],[Churn_Risk_Score]]&gt;=5,"Medium Risk","Low Risk"))</f>
        <v>Medium Risk</v>
      </c>
    </row>
    <row r="921" spans="1:33" x14ac:dyDescent="0.35">
      <c r="A921">
        <v>920</v>
      </c>
      <c r="B921" t="s">
        <v>75</v>
      </c>
      <c r="C921">
        <v>98</v>
      </c>
      <c r="D921" t="s">
        <v>28</v>
      </c>
      <c r="E921" t="s">
        <v>22</v>
      </c>
      <c r="F921" t="s">
        <v>22</v>
      </c>
      <c r="G921">
        <v>0</v>
      </c>
      <c r="H921">
        <v>187.2</v>
      </c>
      <c r="I921">
        <v>127</v>
      </c>
      <c r="J921">
        <v>31.82</v>
      </c>
      <c r="K921">
        <v>195.6</v>
      </c>
      <c r="L921">
        <v>88</v>
      </c>
      <c r="M921">
        <v>16.63</v>
      </c>
      <c r="N921">
        <v>181.8</v>
      </c>
      <c r="O921">
        <v>129</v>
      </c>
      <c r="P921">
        <v>8.18</v>
      </c>
      <c r="Q921">
        <v>5.0999999999999996</v>
      </c>
      <c r="R921">
        <v>4</v>
      </c>
      <c r="S921">
        <v>1.38</v>
      </c>
      <c r="T921">
        <v>1</v>
      </c>
      <c r="U921" t="s">
        <v>22</v>
      </c>
      <c r="V921">
        <f>IF(tbl_Customers[[#This Row],[churn]] = "yes", 1, 0)</f>
        <v>0</v>
      </c>
      <c r="W921" t="str">
        <f>IF(tbl_Customers[[#This Row],[number_customer_service_calls]] &lt;= 1, "0-1 Calls", IF(tbl_Customers[[#This Row],[number_customer_service_calls]] &lt;= 3, "2-3 Calls", IF(tbl_Customers[[#This Row],[number_customer_service_calls]] &lt;=5, "4-5 Calls", "6+ Calls")))</f>
        <v>0-1 Calls</v>
      </c>
      <c r="X921" t="str">
        <f>IF(tbl_Customers[[#This Row],[account_length]] &lt;= 50, "0-50", IF(tbl_Customers[[#This Row],[account_length]] &lt;=100, "51-100", IF(tbl_Customers[[#This Row],[account_length]] &lt;= 150, "101-150", "151+")))</f>
        <v>51-100</v>
      </c>
      <c r="Y921" t="str">
        <f>IF(tbl_Customers[[#This Row],[total_intl_charge]] &lt;= 3, "Low Charges", "High Charges")</f>
        <v>Low Charges</v>
      </c>
      <c r="Z921" t="str">
        <f>IF(tbl_Customers[[#This Row],[total_eve_calls]]&lt;=80,"Low Calls",
IF(tbl_Customers[[#This Row],[total_eve_calls]]&lt;=120,"Medium Calls","High Calls"))</f>
        <v>Medium Calls</v>
      </c>
      <c r="AA921" t="str">
        <f>IF(tbl_Customers[[#This Row],[total_eve_charge]]&lt;=15,"Low Charges",
IF(tbl_Customers[[#This Row],[total_eve_charge]]&lt;=20,"Medium Charges","High Charges"))</f>
        <v>Medium Charges</v>
      </c>
      <c r="AB9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21" t="str">
        <f>IF(tbl_Customers[[#This Row],[number_vmail_messages]] = 0, "No Usage", IF(tbl_Customers[[#This Row],[number_vmail_messages]] &lt;= 20, "Low Usage", IF(tbl_Customers[[#This Row],[number_vmail_messages]] &lt;= 40, "Medium Usgae", "High Usage")))</f>
        <v>No Usage</v>
      </c>
      <c r="AD921" t="str">
        <f>IF(tbl_Customers[[#This Row],[total_day_minutes]]&lt;=150,"Low Usage", IF(tbl_Customers[[#This Row],[total_day_minutes]]&lt;=200,"Medium Usage", IF(tbl_Customers[[#This Row],[total_day_minutes]]&lt;=250,"High Usage","Very High Usage")))</f>
        <v>Medium Usage</v>
      </c>
      <c r="AE921" t="str">
        <f>IF(tbl_Customers[[#This Row],[total_intl_calls]]&lt;=5,"Low Calls", IF(tbl_Customers[[#This Row],[total_intl_calls]]&lt;=10, "Medium Calls", "High Calls"))</f>
        <v>Low Calls</v>
      </c>
      <c r="AF9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21" s="36" t="str">
        <f>IF(tbl_Customers[[#This Row],[Churn_Risk_Score]]&gt;=10,"High Risk", IF(tbl_Customers[[#This Row],[Churn_Risk_Score]]&gt;=5,"Medium Risk","Low Risk"))</f>
        <v>Low Risk</v>
      </c>
    </row>
    <row r="922" spans="1:33" x14ac:dyDescent="0.35">
      <c r="A922">
        <v>921</v>
      </c>
      <c r="B922" t="s">
        <v>45</v>
      </c>
      <c r="C922">
        <v>157</v>
      </c>
      <c r="D922" t="s">
        <v>21</v>
      </c>
      <c r="E922" t="s">
        <v>22</v>
      </c>
      <c r="F922" t="s">
        <v>22</v>
      </c>
      <c r="G922">
        <v>0</v>
      </c>
      <c r="H922">
        <v>276.2</v>
      </c>
      <c r="I922">
        <v>95</v>
      </c>
      <c r="J922">
        <v>46.95</v>
      </c>
      <c r="K922">
        <v>165.8</v>
      </c>
      <c r="L922">
        <v>119</v>
      </c>
      <c r="M922">
        <v>14.09</v>
      </c>
      <c r="N922">
        <v>151.6</v>
      </c>
      <c r="O922">
        <v>79</v>
      </c>
      <c r="P922">
        <v>6.82</v>
      </c>
      <c r="Q922">
        <v>2.2000000000000002</v>
      </c>
      <c r="R922">
        <v>4</v>
      </c>
      <c r="S922">
        <v>0.59</v>
      </c>
      <c r="T922">
        <v>3</v>
      </c>
      <c r="U922" t="s">
        <v>22</v>
      </c>
      <c r="V922">
        <f>IF(tbl_Customers[[#This Row],[churn]] = "yes", 1, 0)</f>
        <v>0</v>
      </c>
      <c r="W922" t="str">
        <f>IF(tbl_Customers[[#This Row],[number_customer_service_calls]] &lt;= 1, "0-1 Calls", IF(tbl_Customers[[#This Row],[number_customer_service_calls]] &lt;= 3, "2-3 Calls", IF(tbl_Customers[[#This Row],[number_customer_service_calls]] &lt;=5, "4-5 Calls", "6+ Calls")))</f>
        <v>2-3 Calls</v>
      </c>
      <c r="X922" t="str">
        <f>IF(tbl_Customers[[#This Row],[account_length]] &lt;= 50, "0-50", IF(tbl_Customers[[#This Row],[account_length]] &lt;=100, "51-100", IF(tbl_Customers[[#This Row],[account_length]] &lt;= 150, "101-150", "151+")))</f>
        <v>151+</v>
      </c>
      <c r="Y922" t="str">
        <f>IF(tbl_Customers[[#This Row],[total_intl_charge]] &lt;= 3, "Low Charges", "High Charges")</f>
        <v>Low Charges</v>
      </c>
      <c r="Z922" t="str">
        <f>IF(tbl_Customers[[#This Row],[total_eve_calls]]&lt;=80,"Low Calls",
IF(tbl_Customers[[#This Row],[total_eve_calls]]&lt;=120,"Medium Calls","High Calls"))</f>
        <v>Medium Calls</v>
      </c>
      <c r="AA922" t="str">
        <f>IF(tbl_Customers[[#This Row],[total_eve_charge]]&lt;=15,"Low Charges",
IF(tbl_Customers[[#This Row],[total_eve_charge]]&lt;=20,"Medium Charges","High Charges"))</f>
        <v>Low Charges</v>
      </c>
      <c r="AB9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22" t="str">
        <f>IF(tbl_Customers[[#This Row],[number_vmail_messages]] = 0, "No Usage", IF(tbl_Customers[[#This Row],[number_vmail_messages]] &lt;= 20, "Low Usage", IF(tbl_Customers[[#This Row],[number_vmail_messages]] &lt;= 40, "Medium Usgae", "High Usage")))</f>
        <v>No Usage</v>
      </c>
      <c r="AD922" t="str">
        <f>IF(tbl_Customers[[#This Row],[total_day_minutes]]&lt;=150,"Low Usage", IF(tbl_Customers[[#This Row],[total_day_minutes]]&lt;=200,"Medium Usage", IF(tbl_Customers[[#This Row],[total_day_minutes]]&lt;=250,"High Usage","Very High Usage")))</f>
        <v>Very High Usage</v>
      </c>
      <c r="AE922" t="str">
        <f>IF(tbl_Customers[[#This Row],[total_intl_calls]]&lt;=5,"Low Calls", IF(tbl_Customers[[#This Row],[total_intl_calls]]&lt;=10, "Medium Calls", "High Calls"))</f>
        <v>Low Calls</v>
      </c>
      <c r="AF9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22" s="36" t="str">
        <f>IF(tbl_Customers[[#This Row],[Churn_Risk_Score]]&gt;=10,"High Risk", IF(tbl_Customers[[#This Row],[Churn_Risk_Score]]&gt;=5,"Medium Risk","Low Risk"))</f>
        <v>Medium Risk</v>
      </c>
    </row>
    <row r="923" spans="1:33" x14ac:dyDescent="0.35">
      <c r="A923">
        <v>922</v>
      </c>
      <c r="B923" t="s">
        <v>51</v>
      </c>
      <c r="C923">
        <v>116</v>
      </c>
      <c r="D923" t="s">
        <v>21</v>
      </c>
      <c r="E923" t="s">
        <v>22</v>
      </c>
      <c r="F923" t="s">
        <v>23</v>
      </c>
      <c r="G923">
        <v>35</v>
      </c>
      <c r="H923">
        <v>200.4</v>
      </c>
      <c r="I923">
        <v>104</v>
      </c>
      <c r="J923">
        <v>34.07</v>
      </c>
      <c r="K923">
        <v>272.8</v>
      </c>
      <c r="L923">
        <v>89</v>
      </c>
      <c r="M923">
        <v>23.19</v>
      </c>
      <c r="N923">
        <v>214.5</v>
      </c>
      <c r="O923">
        <v>100</v>
      </c>
      <c r="P923">
        <v>9.65</v>
      </c>
      <c r="Q923">
        <v>8.3000000000000007</v>
      </c>
      <c r="R923">
        <v>4</v>
      </c>
      <c r="S923">
        <v>2.2400000000000002</v>
      </c>
      <c r="T923">
        <v>1</v>
      </c>
      <c r="U923" t="s">
        <v>22</v>
      </c>
      <c r="V923">
        <f>IF(tbl_Customers[[#This Row],[churn]] = "yes", 1, 0)</f>
        <v>0</v>
      </c>
      <c r="W923" t="str">
        <f>IF(tbl_Customers[[#This Row],[number_customer_service_calls]] &lt;= 1, "0-1 Calls", IF(tbl_Customers[[#This Row],[number_customer_service_calls]] &lt;= 3, "2-3 Calls", IF(tbl_Customers[[#This Row],[number_customer_service_calls]] &lt;=5, "4-5 Calls", "6+ Calls")))</f>
        <v>0-1 Calls</v>
      </c>
      <c r="X923" t="str">
        <f>IF(tbl_Customers[[#This Row],[account_length]] &lt;= 50, "0-50", IF(tbl_Customers[[#This Row],[account_length]] &lt;=100, "51-100", IF(tbl_Customers[[#This Row],[account_length]] &lt;= 150, "101-150", "151+")))</f>
        <v>101-150</v>
      </c>
      <c r="Y923" t="str">
        <f>IF(tbl_Customers[[#This Row],[total_intl_charge]] &lt;= 3, "Low Charges", "High Charges")</f>
        <v>Low Charges</v>
      </c>
      <c r="Z923" t="str">
        <f>IF(tbl_Customers[[#This Row],[total_eve_calls]]&lt;=80,"Low Calls",
IF(tbl_Customers[[#This Row],[total_eve_calls]]&lt;=120,"Medium Calls","High Calls"))</f>
        <v>Medium Calls</v>
      </c>
      <c r="AA923" t="str">
        <f>IF(tbl_Customers[[#This Row],[total_eve_charge]]&lt;=15,"Low Charges",
IF(tbl_Customers[[#This Row],[total_eve_charge]]&lt;=20,"Medium Charges","High Charges"))</f>
        <v>High Charges</v>
      </c>
      <c r="AB9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23" t="str">
        <f>IF(tbl_Customers[[#This Row],[number_vmail_messages]] = 0, "No Usage", IF(tbl_Customers[[#This Row],[number_vmail_messages]] &lt;= 20, "Low Usage", IF(tbl_Customers[[#This Row],[number_vmail_messages]] &lt;= 40, "Medium Usgae", "High Usage")))</f>
        <v>Medium Usgae</v>
      </c>
      <c r="AD923" t="str">
        <f>IF(tbl_Customers[[#This Row],[total_day_minutes]]&lt;=150,"Low Usage", IF(tbl_Customers[[#This Row],[total_day_minutes]]&lt;=200,"Medium Usage", IF(tbl_Customers[[#This Row],[total_day_minutes]]&lt;=250,"High Usage","Very High Usage")))</f>
        <v>High Usage</v>
      </c>
      <c r="AE923" t="str">
        <f>IF(tbl_Customers[[#This Row],[total_intl_calls]]&lt;=5,"Low Calls", IF(tbl_Customers[[#This Row],[total_intl_calls]]&lt;=10, "Medium Calls", "High Calls"))</f>
        <v>Low Calls</v>
      </c>
      <c r="AF9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23" s="36" t="str">
        <f>IF(tbl_Customers[[#This Row],[Churn_Risk_Score]]&gt;=10,"High Risk", IF(tbl_Customers[[#This Row],[Churn_Risk_Score]]&gt;=5,"Medium Risk","Low Risk"))</f>
        <v>Low Risk</v>
      </c>
    </row>
    <row r="924" spans="1:33" x14ac:dyDescent="0.35">
      <c r="A924">
        <v>923</v>
      </c>
      <c r="B924" t="s">
        <v>31</v>
      </c>
      <c r="C924">
        <v>30</v>
      </c>
      <c r="D924" t="s">
        <v>28</v>
      </c>
      <c r="E924" t="s">
        <v>22</v>
      </c>
      <c r="F924" t="s">
        <v>22</v>
      </c>
      <c r="G924">
        <v>0</v>
      </c>
      <c r="H924">
        <v>162.30000000000001</v>
      </c>
      <c r="I924">
        <v>96</v>
      </c>
      <c r="J924">
        <v>27.59</v>
      </c>
      <c r="K924">
        <v>244</v>
      </c>
      <c r="L924">
        <v>122</v>
      </c>
      <c r="M924">
        <v>20.74</v>
      </c>
      <c r="N924">
        <v>180.1</v>
      </c>
      <c r="O924">
        <v>89</v>
      </c>
      <c r="P924">
        <v>8.1</v>
      </c>
      <c r="Q924">
        <v>9.1</v>
      </c>
      <c r="R924">
        <v>4</v>
      </c>
      <c r="S924">
        <v>2.46</v>
      </c>
      <c r="T924">
        <v>2</v>
      </c>
      <c r="U924" t="s">
        <v>22</v>
      </c>
      <c r="V924">
        <f>IF(tbl_Customers[[#This Row],[churn]] = "yes", 1, 0)</f>
        <v>0</v>
      </c>
      <c r="W924" t="str">
        <f>IF(tbl_Customers[[#This Row],[number_customer_service_calls]] &lt;= 1, "0-1 Calls", IF(tbl_Customers[[#This Row],[number_customer_service_calls]] &lt;= 3, "2-3 Calls", IF(tbl_Customers[[#This Row],[number_customer_service_calls]] &lt;=5, "4-5 Calls", "6+ Calls")))</f>
        <v>2-3 Calls</v>
      </c>
      <c r="X924" t="str">
        <f>IF(tbl_Customers[[#This Row],[account_length]] &lt;= 50, "0-50", IF(tbl_Customers[[#This Row],[account_length]] &lt;=100, "51-100", IF(tbl_Customers[[#This Row],[account_length]] &lt;= 150, "101-150", "151+")))</f>
        <v>0-50</v>
      </c>
      <c r="Y924" t="str">
        <f>IF(tbl_Customers[[#This Row],[total_intl_charge]] &lt;= 3, "Low Charges", "High Charges")</f>
        <v>Low Charges</v>
      </c>
      <c r="Z924" t="str">
        <f>IF(tbl_Customers[[#This Row],[total_eve_calls]]&lt;=80,"Low Calls",
IF(tbl_Customers[[#This Row],[total_eve_calls]]&lt;=120,"Medium Calls","High Calls"))</f>
        <v>High Calls</v>
      </c>
      <c r="AA924" t="str">
        <f>IF(tbl_Customers[[#This Row],[total_eve_charge]]&lt;=15,"Low Charges",
IF(tbl_Customers[[#This Row],[total_eve_charge]]&lt;=20,"Medium Charges","High Charges"))</f>
        <v>High Charges</v>
      </c>
      <c r="AB9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24" t="str">
        <f>IF(tbl_Customers[[#This Row],[number_vmail_messages]] = 0, "No Usage", IF(tbl_Customers[[#This Row],[number_vmail_messages]] &lt;= 20, "Low Usage", IF(tbl_Customers[[#This Row],[number_vmail_messages]] &lt;= 40, "Medium Usgae", "High Usage")))</f>
        <v>No Usage</v>
      </c>
      <c r="AD924" t="str">
        <f>IF(tbl_Customers[[#This Row],[total_day_minutes]]&lt;=150,"Low Usage", IF(tbl_Customers[[#This Row],[total_day_minutes]]&lt;=200,"Medium Usage", IF(tbl_Customers[[#This Row],[total_day_minutes]]&lt;=250,"High Usage","Very High Usage")))</f>
        <v>Medium Usage</v>
      </c>
      <c r="AE924" t="str">
        <f>IF(tbl_Customers[[#This Row],[total_intl_calls]]&lt;=5,"Low Calls", IF(tbl_Customers[[#This Row],[total_intl_calls]]&lt;=10, "Medium Calls", "High Calls"))</f>
        <v>Low Calls</v>
      </c>
      <c r="AF9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24" s="36" t="str">
        <f>IF(tbl_Customers[[#This Row],[Churn_Risk_Score]]&gt;=10,"High Risk", IF(tbl_Customers[[#This Row],[Churn_Risk_Score]]&gt;=5,"Medium Risk","Low Risk"))</f>
        <v>Low Risk</v>
      </c>
    </row>
    <row r="925" spans="1:33" x14ac:dyDescent="0.35">
      <c r="A925">
        <v>924</v>
      </c>
      <c r="B925" t="s">
        <v>24</v>
      </c>
      <c r="C925">
        <v>111</v>
      </c>
      <c r="D925" t="s">
        <v>28</v>
      </c>
      <c r="E925" t="s">
        <v>22</v>
      </c>
      <c r="F925" t="s">
        <v>22</v>
      </c>
      <c r="G925">
        <v>0</v>
      </c>
      <c r="H925">
        <v>176.9</v>
      </c>
      <c r="I925">
        <v>128</v>
      </c>
      <c r="J925">
        <v>30.07</v>
      </c>
      <c r="K925">
        <v>102.8</v>
      </c>
      <c r="L925">
        <v>56</v>
      </c>
      <c r="M925">
        <v>8.74</v>
      </c>
      <c r="N925">
        <v>213.7</v>
      </c>
      <c r="O925">
        <v>84</v>
      </c>
      <c r="P925">
        <v>9.6199999999999992</v>
      </c>
      <c r="Q925">
        <v>10.5</v>
      </c>
      <c r="R925">
        <v>2</v>
      </c>
      <c r="S925">
        <v>2.84</v>
      </c>
      <c r="T925">
        <v>4</v>
      </c>
      <c r="U925" t="s">
        <v>23</v>
      </c>
      <c r="V925">
        <f>IF(tbl_Customers[[#This Row],[churn]] = "yes", 1, 0)</f>
        <v>1</v>
      </c>
      <c r="W925" t="str">
        <f>IF(tbl_Customers[[#This Row],[number_customer_service_calls]] &lt;= 1, "0-1 Calls", IF(tbl_Customers[[#This Row],[number_customer_service_calls]] &lt;= 3, "2-3 Calls", IF(tbl_Customers[[#This Row],[number_customer_service_calls]] &lt;=5, "4-5 Calls", "6+ Calls")))</f>
        <v>4-5 Calls</v>
      </c>
      <c r="X925" t="str">
        <f>IF(tbl_Customers[[#This Row],[account_length]] &lt;= 50, "0-50", IF(tbl_Customers[[#This Row],[account_length]] &lt;=100, "51-100", IF(tbl_Customers[[#This Row],[account_length]] &lt;= 150, "101-150", "151+")))</f>
        <v>101-150</v>
      </c>
      <c r="Y925" t="str">
        <f>IF(tbl_Customers[[#This Row],[total_intl_charge]] &lt;= 3, "Low Charges", "High Charges")</f>
        <v>Low Charges</v>
      </c>
      <c r="Z925" t="str">
        <f>IF(tbl_Customers[[#This Row],[total_eve_calls]]&lt;=80,"Low Calls",
IF(tbl_Customers[[#This Row],[total_eve_calls]]&lt;=120,"Medium Calls","High Calls"))</f>
        <v>Low Calls</v>
      </c>
      <c r="AA925" t="str">
        <f>IF(tbl_Customers[[#This Row],[total_eve_charge]]&lt;=15,"Low Charges",
IF(tbl_Customers[[#This Row],[total_eve_charge]]&lt;=20,"Medium Charges","High Charges"))</f>
        <v>Low Charges</v>
      </c>
      <c r="AB9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25" t="str">
        <f>IF(tbl_Customers[[#This Row],[number_vmail_messages]] = 0, "No Usage", IF(tbl_Customers[[#This Row],[number_vmail_messages]] &lt;= 20, "Low Usage", IF(tbl_Customers[[#This Row],[number_vmail_messages]] &lt;= 40, "Medium Usgae", "High Usage")))</f>
        <v>No Usage</v>
      </c>
      <c r="AD925" t="str">
        <f>IF(tbl_Customers[[#This Row],[total_day_minutes]]&lt;=150,"Low Usage", IF(tbl_Customers[[#This Row],[total_day_minutes]]&lt;=200,"Medium Usage", IF(tbl_Customers[[#This Row],[total_day_minutes]]&lt;=250,"High Usage","Very High Usage")))</f>
        <v>Medium Usage</v>
      </c>
      <c r="AE925" t="str">
        <f>IF(tbl_Customers[[#This Row],[total_intl_calls]]&lt;=5,"Low Calls", IF(tbl_Customers[[#This Row],[total_intl_calls]]&lt;=10, "Medium Calls", "High Calls"))</f>
        <v>Low Calls</v>
      </c>
      <c r="AF9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25" s="36" t="str">
        <f>IF(tbl_Customers[[#This Row],[Churn_Risk_Score]]&gt;=10,"High Risk", IF(tbl_Customers[[#This Row],[Churn_Risk_Score]]&gt;=5,"Medium Risk","Low Risk"))</f>
        <v>Medium Risk</v>
      </c>
    </row>
    <row r="926" spans="1:33" x14ac:dyDescent="0.35">
      <c r="A926">
        <v>925</v>
      </c>
      <c r="B926" t="s">
        <v>70</v>
      </c>
      <c r="C926">
        <v>52</v>
      </c>
      <c r="D926" t="s">
        <v>21</v>
      </c>
      <c r="E926" t="s">
        <v>22</v>
      </c>
      <c r="F926" t="s">
        <v>22</v>
      </c>
      <c r="G926">
        <v>0</v>
      </c>
      <c r="H926">
        <v>165.5</v>
      </c>
      <c r="I926">
        <v>78</v>
      </c>
      <c r="J926">
        <v>28.14</v>
      </c>
      <c r="K926">
        <v>205.5</v>
      </c>
      <c r="L926">
        <v>89</v>
      </c>
      <c r="M926">
        <v>17.47</v>
      </c>
      <c r="N926">
        <v>213.6</v>
      </c>
      <c r="O926">
        <v>124</v>
      </c>
      <c r="P926">
        <v>9.61</v>
      </c>
      <c r="Q926">
        <v>12.2</v>
      </c>
      <c r="R926">
        <v>6</v>
      </c>
      <c r="S926">
        <v>3.29</v>
      </c>
      <c r="T926">
        <v>0</v>
      </c>
      <c r="U926" t="s">
        <v>22</v>
      </c>
      <c r="V926">
        <f>IF(tbl_Customers[[#This Row],[churn]] = "yes", 1, 0)</f>
        <v>0</v>
      </c>
      <c r="W926" t="str">
        <f>IF(tbl_Customers[[#This Row],[number_customer_service_calls]] &lt;= 1, "0-1 Calls", IF(tbl_Customers[[#This Row],[number_customer_service_calls]] &lt;= 3, "2-3 Calls", IF(tbl_Customers[[#This Row],[number_customer_service_calls]] &lt;=5, "4-5 Calls", "6+ Calls")))</f>
        <v>0-1 Calls</v>
      </c>
      <c r="X926" t="str">
        <f>IF(tbl_Customers[[#This Row],[account_length]] &lt;= 50, "0-50", IF(tbl_Customers[[#This Row],[account_length]] &lt;=100, "51-100", IF(tbl_Customers[[#This Row],[account_length]] &lt;= 150, "101-150", "151+")))</f>
        <v>51-100</v>
      </c>
      <c r="Y926" t="str">
        <f>IF(tbl_Customers[[#This Row],[total_intl_charge]] &lt;= 3, "Low Charges", "High Charges")</f>
        <v>High Charges</v>
      </c>
      <c r="Z926" t="str">
        <f>IF(tbl_Customers[[#This Row],[total_eve_calls]]&lt;=80,"Low Calls",
IF(tbl_Customers[[#This Row],[total_eve_calls]]&lt;=120,"Medium Calls","High Calls"))</f>
        <v>Medium Calls</v>
      </c>
      <c r="AA926" t="str">
        <f>IF(tbl_Customers[[#This Row],[total_eve_charge]]&lt;=15,"Low Charges",
IF(tbl_Customers[[#This Row],[total_eve_charge]]&lt;=20,"Medium Charges","High Charges"))</f>
        <v>Medium Charges</v>
      </c>
      <c r="AB9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26" t="str">
        <f>IF(tbl_Customers[[#This Row],[number_vmail_messages]] = 0, "No Usage", IF(tbl_Customers[[#This Row],[number_vmail_messages]] &lt;= 20, "Low Usage", IF(tbl_Customers[[#This Row],[number_vmail_messages]] &lt;= 40, "Medium Usgae", "High Usage")))</f>
        <v>No Usage</v>
      </c>
      <c r="AD926" t="str">
        <f>IF(tbl_Customers[[#This Row],[total_day_minutes]]&lt;=150,"Low Usage", IF(tbl_Customers[[#This Row],[total_day_minutes]]&lt;=200,"Medium Usage", IF(tbl_Customers[[#This Row],[total_day_minutes]]&lt;=250,"High Usage","Very High Usage")))</f>
        <v>Medium Usage</v>
      </c>
      <c r="AE926" t="str">
        <f>IF(tbl_Customers[[#This Row],[total_intl_calls]]&lt;=5,"Low Calls", IF(tbl_Customers[[#This Row],[total_intl_calls]]&lt;=10, "Medium Calls", "High Calls"))</f>
        <v>Medium Calls</v>
      </c>
      <c r="AF9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26" s="36" t="str">
        <f>IF(tbl_Customers[[#This Row],[Churn_Risk_Score]]&gt;=10,"High Risk", IF(tbl_Customers[[#This Row],[Churn_Risk_Score]]&gt;=5,"Medium Risk","Low Risk"))</f>
        <v>Low Risk</v>
      </c>
    </row>
    <row r="927" spans="1:33" x14ac:dyDescent="0.35">
      <c r="A927">
        <v>926</v>
      </c>
      <c r="B927" t="s">
        <v>68</v>
      </c>
      <c r="C927">
        <v>72</v>
      </c>
      <c r="D927" t="s">
        <v>21</v>
      </c>
      <c r="E927" t="s">
        <v>22</v>
      </c>
      <c r="F927" t="s">
        <v>22</v>
      </c>
      <c r="G927">
        <v>0</v>
      </c>
      <c r="H927">
        <v>217.8</v>
      </c>
      <c r="I927">
        <v>93</v>
      </c>
      <c r="J927">
        <v>37.03</v>
      </c>
      <c r="K927">
        <v>189.7</v>
      </c>
      <c r="L927">
        <v>113</v>
      </c>
      <c r="M927">
        <v>16.12</v>
      </c>
      <c r="N927">
        <v>182.6</v>
      </c>
      <c r="O927">
        <v>91</v>
      </c>
      <c r="P927">
        <v>8.2200000000000006</v>
      </c>
      <c r="Q927">
        <v>10.4</v>
      </c>
      <c r="R927">
        <v>5</v>
      </c>
      <c r="S927">
        <v>2.81</v>
      </c>
      <c r="T927">
        <v>4</v>
      </c>
      <c r="U927" t="s">
        <v>22</v>
      </c>
      <c r="V927">
        <f>IF(tbl_Customers[[#This Row],[churn]] = "yes", 1, 0)</f>
        <v>0</v>
      </c>
      <c r="W927" t="str">
        <f>IF(tbl_Customers[[#This Row],[number_customer_service_calls]] &lt;= 1, "0-1 Calls", IF(tbl_Customers[[#This Row],[number_customer_service_calls]] &lt;= 3, "2-3 Calls", IF(tbl_Customers[[#This Row],[number_customer_service_calls]] &lt;=5, "4-5 Calls", "6+ Calls")))</f>
        <v>4-5 Calls</v>
      </c>
      <c r="X927" t="str">
        <f>IF(tbl_Customers[[#This Row],[account_length]] &lt;= 50, "0-50", IF(tbl_Customers[[#This Row],[account_length]] &lt;=100, "51-100", IF(tbl_Customers[[#This Row],[account_length]] &lt;= 150, "101-150", "151+")))</f>
        <v>51-100</v>
      </c>
      <c r="Y927" t="str">
        <f>IF(tbl_Customers[[#This Row],[total_intl_charge]] &lt;= 3, "Low Charges", "High Charges")</f>
        <v>Low Charges</v>
      </c>
      <c r="Z927" t="str">
        <f>IF(tbl_Customers[[#This Row],[total_eve_calls]]&lt;=80,"Low Calls",
IF(tbl_Customers[[#This Row],[total_eve_calls]]&lt;=120,"Medium Calls","High Calls"))</f>
        <v>Medium Calls</v>
      </c>
      <c r="AA927" t="str">
        <f>IF(tbl_Customers[[#This Row],[total_eve_charge]]&lt;=15,"Low Charges",
IF(tbl_Customers[[#This Row],[total_eve_charge]]&lt;=20,"Medium Charges","High Charges"))</f>
        <v>Medium Charges</v>
      </c>
      <c r="AB9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27" t="str">
        <f>IF(tbl_Customers[[#This Row],[number_vmail_messages]] = 0, "No Usage", IF(tbl_Customers[[#This Row],[number_vmail_messages]] &lt;= 20, "Low Usage", IF(tbl_Customers[[#This Row],[number_vmail_messages]] &lt;= 40, "Medium Usgae", "High Usage")))</f>
        <v>No Usage</v>
      </c>
      <c r="AD927" t="str">
        <f>IF(tbl_Customers[[#This Row],[total_day_minutes]]&lt;=150,"Low Usage", IF(tbl_Customers[[#This Row],[total_day_minutes]]&lt;=200,"Medium Usage", IF(tbl_Customers[[#This Row],[total_day_minutes]]&lt;=250,"High Usage","Very High Usage")))</f>
        <v>High Usage</v>
      </c>
      <c r="AE927" t="str">
        <f>IF(tbl_Customers[[#This Row],[total_intl_calls]]&lt;=5,"Low Calls", IF(tbl_Customers[[#This Row],[total_intl_calls]]&lt;=10, "Medium Calls", "High Calls"))</f>
        <v>Low Calls</v>
      </c>
      <c r="AF9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27" s="36" t="str">
        <f>IF(tbl_Customers[[#This Row],[Churn_Risk_Score]]&gt;=10,"High Risk", IF(tbl_Customers[[#This Row],[Churn_Risk_Score]]&gt;=5,"Medium Risk","Low Risk"))</f>
        <v>Medium Risk</v>
      </c>
    </row>
    <row r="928" spans="1:33" x14ac:dyDescent="0.35">
      <c r="A928">
        <v>927</v>
      </c>
      <c r="B928" t="s">
        <v>24</v>
      </c>
      <c r="C928">
        <v>135</v>
      </c>
      <c r="D928" t="s">
        <v>28</v>
      </c>
      <c r="E928" t="s">
        <v>22</v>
      </c>
      <c r="F928" t="s">
        <v>23</v>
      </c>
      <c r="G928">
        <v>28</v>
      </c>
      <c r="H928">
        <v>201.4</v>
      </c>
      <c r="I928">
        <v>100</v>
      </c>
      <c r="J928">
        <v>34.24</v>
      </c>
      <c r="K928">
        <v>246.5</v>
      </c>
      <c r="L928">
        <v>117</v>
      </c>
      <c r="M928">
        <v>20.95</v>
      </c>
      <c r="N928">
        <v>154.80000000000001</v>
      </c>
      <c r="O928">
        <v>131</v>
      </c>
      <c r="P928">
        <v>6.97</v>
      </c>
      <c r="Q928">
        <v>12.9</v>
      </c>
      <c r="R928">
        <v>4</v>
      </c>
      <c r="S928">
        <v>3.48</v>
      </c>
      <c r="T928">
        <v>2</v>
      </c>
      <c r="U928" t="s">
        <v>23</v>
      </c>
      <c r="V928">
        <f>IF(tbl_Customers[[#This Row],[churn]] = "yes", 1, 0)</f>
        <v>1</v>
      </c>
      <c r="W928" t="str">
        <f>IF(tbl_Customers[[#This Row],[number_customer_service_calls]] &lt;= 1, "0-1 Calls", IF(tbl_Customers[[#This Row],[number_customer_service_calls]] &lt;= 3, "2-3 Calls", IF(tbl_Customers[[#This Row],[number_customer_service_calls]] &lt;=5, "4-5 Calls", "6+ Calls")))</f>
        <v>2-3 Calls</v>
      </c>
      <c r="X928" t="str">
        <f>IF(tbl_Customers[[#This Row],[account_length]] &lt;= 50, "0-50", IF(tbl_Customers[[#This Row],[account_length]] &lt;=100, "51-100", IF(tbl_Customers[[#This Row],[account_length]] &lt;= 150, "101-150", "151+")))</f>
        <v>101-150</v>
      </c>
      <c r="Y928" t="str">
        <f>IF(tbl_Customers[[#This Row],[total_intl_charge]] &lt;= 3, "Low Charges", "High Charges")</f>
        <v>High Charges</v>
      </c>
      <c r="Z928" t="str">
        <f>IF(tbl_Customers[[#This Row],[total_eve_calls]]&lt;=80,"Low Calls",
IF(tbl_Customers[[#This Row],[total_eve_calls]]&lt;=120,"Medium Calls","High Calls"))</f>
        <v>Medium Calls</v>
      </c>
      <c r="AA928" t="str">
        <f>IF(tbl_Customers[[#This Row],[total_eve_charge]]&lt;=15,"Low Charges",
IF(tbl_Customers[[#This Row],[total_eve_charge]]&lt;=20,"Medium Charges","High Charges"))</f>
        <v>High Charges</v>
      </c>
      <c r="AB9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28" t="str">
        <f>IF(tbl_Customers[[#This Row],[number_vmail_messages]] = 0, "No Usage", IF(tbl_Customers[[#This Row],[number_vmail_messages]] &lt;= 20, "Low Usage", IF(tbl_Customers[[#This Row],[number_vmail_messages]] &lt;= 40, "Medium Usgae", "High Usage")))</f>
        <v>Medium Usgae</v>
      </c>
      <c r="AD928" t="str">
        <f>IF(tbl_Customers[[#This Row],[total_day_minutes]]&lt;=150,"Low Usage", IF(tbl_Customers[[#This Row],[total_day_minutes]]&lt;=200,"Medium Usage", IF(tbl_Customers[[#This Row],[total_day_minutes]]&lt;=250,"High Usage","Very High Usage")))</f>
        <v>High Usage</v>
      </c>
      <c r="AE928" t="str">
        <f>IF(tbl_Customers[[#This Row],[total_intl_calls]]&lt;=5,"Low Calls", IF(tbl_Customers[[#This Row],[total_intl_calls]]&lt;=10, "Medium Calls", "High Calls"))</f>
        <v>Low Calls</v>
      </c>
      <c r="AF9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28" s="36" t="str">
        <f>IF(tbl_Customers[[#This Row],[Churn_Risk_Score]]&gt;=10,"High Risk", IF(tbl_Customers[[#This Row],[Churn_Risk_Score]]&gt;=5,"Medium Risk","Low Risk"))</f>
        <v>Low Risk</v>
      </c>
    </row>
    <row r="929" spans="1:33" x14ac:dyDescent="0.35">
      <c r="A929">
        <v>928</v>
      </c>
      <c r="B929" t="s">
        <v>58</v>
      </c>
      <c r="C929">
        <v>86</v>
      </c>
      <c r="D929" t="s">
        <v>28</v>
      </c>
      <c r="E929" t="s">
        <v>22</v>
      </c>
      <c r="F929" t="s">
        <v>22</v>
      </c>
      <c r="G929">
        <v>0</v>
      </c>
      <c r="H929">
        <v>190.5</v>
      </c>
      <c r="I929">
        <v>115</v>
      </c>
      <c r="J929">
        <v>32.39</v>
      </c>
      <c r="K929">
        <v>179.6</v>
      </c>
      <c r="L929">
        <v>130</v>
      </c>
      <c r="M929">
        <v>15.27</v>
      </c>
      <c r="N929">
        <v>258.5</v>
      </c>
      <c r="O929">
        <v>89</v>
      </c>
      <c r="P929">
        <v>11.63</v>
      </c>
      <c r="Q929">
        <v>10.1</v>
      </c>
      <c r="R929">
        <v>5</v>
      </c>
      <c r="S929">
        <v>2.73</v>
      </c>
      <c r="T929">
        <v>3</v>
      </c>
      <c r="U929" t="s">
        <v>22</v>
      </c>
      <c r="V929">
        <f>IF(tbl_Customers[[#This Row],[churn]] = "yes", 1, 0)</f>
        <v>0</v>
      </c>
      <c r="W929" t="str">
        <f>IF(tbl_Customers[[#This Row],[number_customer_service_calls]] &lt;= 1, "0-1 Calls", IF(tbl_Customers[[#This Row],[number_customer_service_calls]] &lt;= 3, "2-3 Calls", IF(tbl_Customers[[#This Row],[number_customer_service_calls]] &lt;=5, "4-5 Calls", "6+ Calls")))</f>
        <v>2-3 Calls</v>
      </c>
      <c r="X929" t="str">
        <f>IF(tbl_Customers[[#This Row],[account_length]] &lt;= 50, "0-50", IF(tbl_Customers[[#This Row],[account_length]] &lt;=100, "51-100", IF(tbl_Customers[[#This Row],[account_length]] &lt;= 150, "101-150", "151+")))</f>
        <v>51-100</v>
      </c>
      <c r="Y929" t="str">
        <f>IF(tbl_Customers[[#This Row],[total_intl_charge]] &lt;= 3, "Low Charges", "High Charges")</f>
        <v>Low Charges</v>
      </c>
      <c r="Z929" t="str">
        <f>IF(tbl_Customers[[#This Row],[total_eve_calls]]&lt;=80,"Low Calls",
IF(tbl_Customers[[#This Row],[total_eve_calls]]&lt;=120,"Medium Calls","High Calls"))</f>
        <v>High Calls</v>
      </c>
      <c r="AA929" t="str">
        <f>IF(tbl_Customers[[#This Row],[total_eve_charge]]&lt;=15,"Low Charges",
IF(tbl_Customers[[#This Row],[total_eve_charge]]&lt;=20,"Medium Charges","High Charges"))</f>
        <v>Medium Charges</v>
      </c>
      <c r="AB9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29" t="str">
        <f>IF(tbl_Customers[[#This Row],[number_vmail_messages]] = 0, "No Usage", IF(tbl_Customers[[#This Row],[number_vmail_messages]] &lt;= 20, "Low Usage", IF(tbl_Customers[[#This Row],[number_vmail_messages]] &lt;= 40, "Medium Usgae", "High Usage")))</f>
        <v>No Usage</v>
      </c>
      <c r="AD929" t="str">
        <f>IF(tbl_Customers[[#This Row],[total_day_minutes]]&lt;=150,"Low Usage", IF(tbl_Customers[[#This Row],[total_day_minutes]]&lt;=200,"Medium Usage", IF(tbl_Customers[[#This Row],[total_day_minutes]]&lt;=250,"High Usage","Very High Usage")))</f>
        <v>Medium Usage</v>
      </c>
      <c r="AE929" t="str">
        <f>IF(tbl_Customers[[#This Row],[total_intl_calls]]&lt;=5,"Low Calls", IF(tbl_Customers[[#This Row],[total_intl_calls]]&lt;=10, "Medium Calls", "High Calls"))</f>
        <v>Low Calls</v>
      </c>
      <c r="AF9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29" s="36" t="str">
        <f>IF(tbl_Customers[[#This Row],[Churn_Risk_Score]]&gt;=10,"High Risk", IF(tbl_Customers[[#This Row],[Churn_Risk_Score]]&gt;=5,"Medium Risk","Low Risk"))</f>
        <v>Low Risk</v>
      </c>
    </row>
    <row r="930" spans="1:33" x14ac:dyDescent="0.35">
      <c r="A930">
        <v>929</v>
      </c>
      <c r="B930" t="s">
        <v>54</v>
      </c>
      <c r="C930">
        <v>98</v>
      </c>
      <c r="D930" t="s">
        <v>21</v>
      </c>
      <c r="E930" t="s">
        <v>22</v>
      </c>
      <c r="F930" t="s">
        <v>23</v>
      </c>
      <c r="G930">
        <v>29</v>
      </c>
      <c r="H930">
        <v>179.9</v>
      </c>
      <c r="I930">
        <v>97</v>
      </c>
      <c r="J930">
        <v>30.58</v>
      </c>
      <c r="K930">
        <v>189.2</v>
      </c>
      <c r="L930">
        <v>89</v>
      </c>
      <c r="M930">
        <v>16.079999999999998</v>
      </c>
      <c r="N930">
        <v>164.3</v>
      </c>
      <c r="O930">
        <v>76</v>
      </c>
      <c r="P930">
        <v>7.39</v>
      </c>
      <c r="Q930">
        <v>12.8</v>
      </c>
      <c r="R930">
        <v>7</v>
      </c>
      <c r="S930">
        <v>3.46</v>
      </c>
      <c r="T930">
        <v>3</v>
      </c>
      <c r="U930" t="s">
        <v>22</v>
      </c>
      <c r="V930">
        <f>IF(tbl_Customers[[#This Row],[churn]] = "yes", 1, 0)</f>
        <v>0</v>
      </c>
      <c r="W930" t="str">
        <f>IF(tbl_Customers[[#This Row],[number_customer_service_calls]] &lt;= 1, "0-1 Calls", IF(tbl_Customers[[#This Row],[number_customer_service_calls]] &lt;= 3, "2-3 Calls", IF(tbl_Customers[[#This Row],[number_customer_service_calls]] &lt;=5, "4-5 Calls", "6+ Calls")))</f>
        <v>2-3 Calls</v>
      </c>
      <c r="X930" t="str">
        <f>IF(tbl_Customers[[#This Row],[account_length]] &lt;= 50, "0-50", IF(tbl_Customers[[#This Row],[account_length]] &lt;=100, "51-100", IF(tbl_Customers[[#This Row],[account_length]] &lt;= 150, "101-150", "151+")))</f>
        <v>51-100</v>
      </c>
      <c r="Y930" t="str">
        <f>IF(tbl_Customers[[#This Row],[total_intl_charge]] &lt;= 3, "Low Charges", "High Charges")</f>
        <v>High Charges</v>
      </c>
      <c r="Z930" t="str">
        <f>IF(tbl_Customers[[#This Row],[total_eve_calls]]&lt;=80,"Low Calls",
IF(tbl_Customers[[#This Row],[total_eve_calls]]&lt;=120,"Medium Calls","High Calls"))</f>
        <v>Medium Calls</v>
      </c>
      <c r="AA930" t="str">
        <f>IF(tbl_Customers[[#This Row],[total_eve_charge]]&lt;=15,"Low Charges",
IF(tbl_Customers[[#This Row],[total_eve_charge]]&lt;=20,"Medium Charges","High Charges"))</f>
        <v>Medium Charges</v>
      </c>
      <c r="AB9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30" t="str">
        <f>IF(tbl_Customers[[#This Row],[number_vmail_messages]] = 0, "No Usage", IF(tbl_Customers[[#This Row],[number_vmail_messages]] &lt;= 20, "Low Usage", IF(tbl_Customers[[#This Row],[number_vmail_messages]] &lt;= 40, "Medium Usgae", "High Usage")))</f>
        <v>Medium Usgae</v>
      </c>
      <c r="AD930" t="str">
        <f>IF(tbl_Customers[[#This Row],[total_day_minutes]]&lt;=150,"Low Usage", IF(tbl_Customers[[#This Row],[total_day_minutes]]&lt;=200,"Medium Usage", IF(tbl_Customers[[#This Row],[total_day_minutes]]&lt;=250,"High Usage","Very High Usage")))</f>
        <v>Medium Usage</v>
      </c>
      <c r="AE930" t="str">
        <f>IF(tbl_Customers[[#This Row],[total_intl_calls]]&lt;=5,"Low Calls", IF(tbl_Customers[[#This Row],[total_intl_calls]]&lt;=10, "Medium Calls", "High Calls"))</f>
        <v>Medium Calls</v>
      </c>
      <c r="AF9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30" s="36" t="str">
        <f>IF(tbl_Customers[[#This Row],[Churn_Risk_Score]]&gt;=10,"High Risk", IF(tbl_Customers[[#This Row],[Churn_Risk_Score]]&gt;=5,"Medium Risk","Low Risk"))</f>
        <v>Low Risk</v>
      </c>
    </row>
    <row r="931" spans="1:33" x14ac:dyDescent="0.35">
      <c r="A931">
        <v>930</v>
      </c>
      <c r="B931" t="s">
        <v>44</v>
      </c>
      <c r="C931">
        <v>151</v>
      </c>
      <c r="D931" t="s">
        <v>28</v>
      </c>
      <c r="E931" t="s">
        <v>22</v>
      </c>
      <c r="F931" t="s">
        <v>22</v>
      </c>
      <c r="G931">
        <v>0</v>
      </c>
      <c r="H931">
        <v>235.9</v>
      </c>
      <c r="I931">
        <v>104</v>
      </c>
      <c r="J931">
        <v>40.1</v>
      </c>
      <c r="K931">
        <v>80.599999999999994</v>
      </c>
      <c r="L931">
        <v>91</v>
      </c>
      <c r="M931">
        <v>6.85</v>
      </c>
      <c r="N931">
        <v>212.8</v>
      </c>
      <c r="O931">
        <v>116</v>
      </c>
      <c r="P931">
        <v>9.58</v>
      </c>
      <c r="Q931">
        <v>5.8</v>
      </c>
      <c r="R931">
        <v>2</v>
      </c>
      <c r="S931">
        <v>1.57</v>
      </c>
      <c r="T931">
        <v>3</v>
      </c>
      <c r="U931" t="s">
        <v>22</v>
      </c>
      <c r="V931">
        <f>IF(tbl_Customers[[#This Row],[churn]] = "yes", 1, 0)</f>
        <v>0</v>
      </c>
      <c r="W931" t="str">
        <f>IF(tbl_Customers[[#This Row],[number_customer_service_calls]] &lt;= 1, "0-1 Calls", IF(tbl_Customers[[#This Row],[number_customer_service_calls]] &lt;= 3, "2-3 Calls", IF(tbl_Customers[[#This Row],[number_customer_service_calls]] &lt;=5, "4-5 Calls", "6+ Calls")))</f>
        <v>2-3 Calls</v>
      </c>
      <c r="X931" t="str">
        <f>IF(tbl_Customers[[#This Row],[account_length]] &lt;= 50, "0-50", IF(tbl_Customers[[#This Row],[account_length]] &lt;=100, "51-100", IF(tbl_Customers[[#This Row],[account_length]] &lt;= 150, "101-150", "151+")))</f>
        <v>151+</v>
      </c>
      <c r="Y931" t="str">
        <f>IF(tbl_Customers[[#This Row],[total_intl_charge]] &lt;= 3, "Low Charges", "High Charges")</f>
        <v>Low Charges</v>
      </c>
      <c r="Z931" t="str">
        <f>IF(tbl_Customers[[#This Row],[total_eve_calls]]&lt;=80,"Low Calls",
IF(tbl_Customers[[#This Row],[total_eve_calls]]&lt;=120,"Medium Calls","High Calls"))</f>
        <v>Medium Calls</v>
      </c>
      <c r="AA931" t="str">
        <f>IF(tbl_Customers[[#This Row],[total_eve_charge]]&lt;=15,"Low Charges",
IF(tbl_Customers[[#This Row],[total_eve_charge]]&lt;=20,"Medium Charges","High Charges"))</f>
        <v>Low Charges</v>
      </c>
      <c r="AB9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31" t="str">
        <f>IF(tbl_Customers[[#This Row],[number_vmail_messages]] = 0, "No Usage", IF(tbl_Customers[[#This Row],[number_vmail_messages]] &lt;= 20, "Low Usage", IF(tbl_Customers[[#This Row],[number_vmail_messages]] &lt;= 40, "Medium Usgae", "High Usage")))</f>
        <v>No Usage</v>
      </c>
      <c r="AD931" t="str">
        <f>IF(tbl_Customers[[#This Row],[total_day_minutes]]&lt;=150,"Low Usage", IF(tbl_Customers[[#This Row],[total_day_minutes]]&lt;=200,"Medium Usage", IF(tbl_Customers[[#This Row],[total_day_minutes]]&lt;=250,"High Usage","Very High Usage")))</f>
        <v>High Usage</v>
      </c>
      <c r="AE931" t="str">
        <f>IF(tbl_Customers[[#This Row],[total_intl_calls]]&lt;=5,"Low Calls", IF(tbl_Customers[[#This Row],[total_intl_calls]]&lt;=10, "Medium Calls", "High Calls"))</f>
        <v>Low Calls</v>
      </c>
      <c r="AF9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31" s="36" t="str">
        <f>IF(tbl_Customers[[#This Row],[Churn_Risk_Score]]&gt;=10,"High Risk", IF(tbl_Customers[[#This Row],[Churn_Risk_Score]]&gt;=5,"Medium Risk","Low Risk"))</f>
        <v>Low Risk</v>
      </c>
    </row>
    <row r="932" spans="1:33" x14ac:dyDescent="0.35">
      <c r="A932">
        <v>931</v>
      </c>
      <c r="B932" t="s">
        <v>37</v>
      </c>
      <c r="C932">
        <v>118</v>
      </c>
      <c r="D932" t="s">
        <v>21</v>
      </c>
      <c r="E932" t="s">
        <v>22</v>
      </c>
      <c r="F932" t="s">
        <v>22</v>
      </c>
      <c r="G932">
        <v>0</v>
      </c>
      <c r="H932">
        <v>140.4</v>
      </c>
      <c r="I932">
        <v>112</v>
      </c>
      <c r="J932">
        <v>23.87</v>
      </c>
      <c r="K932">
        <v>187.1</v>
      </c>
      <c r="L932">
        <v>60</v>
      </c>
      <c r="M932">
        <v>15.9</v>
      </c>
      <c r="N932">
        <v>207.9</v>
      </c>
      <c r="O932">
        <v>155</v>
      </c>
      <c r="P932">
        <v>9.36</v>
      </c>
      <c r="Q932">
        <v>7.9</v>
      </c>
      <c r="R932">
        <v>1</v>
      </c>
      <c r="S932">
        <v>2.13</v>
      </c>
      <c r="T932">
        <v>0</v>
      </c>
      <c r="U932" t="s">
        <v>22</v>
      </c>
      <c r="V932">
        <f>IF(tbl_Customers[[#This Row],[churn]] = "yes", 1, 0)</f>
        <v>0</v>
      </c>
      <c r="W932" t="str">
        <f>IF(tbl_Customers[[#This Row],[number_customer_service_calls]] &lt;= 1, "0-1 Calls", IF(tbl_Customers[[#This Row],[number_customer_service_calls]] &lt;= 3, "2-3 Calls", IF(tbl_Customers[[#This Row],[number_customer_service_calls]] &lt;=5, "4-5 Calls", "6+ Calls")))</f>
        <v>0-1 Calls</v>
      </c>
      <c r="X932" t="str">
        <f>IF(tbl_Customers[[#This Row],[account_length]] &lt;= 50, "0-50", IF(tbl_Customers[[#This Row],[account_length]] &lt;=100, "51-100", IF(tbl_Customers[[#This Row],[account_length]] &lt;= 150, "101-150", "151+")))</f>
        <v>101-150</v>
      </c>
      <c r="Y932" t="str">
        <f>IF(tbl_Customers[[#This Row],[total_intl_charge]] &lt;= 3, "Low Charges", "High Charges")</f>
        <v>Low Charges</v>
      </c>
      <c r="Z932" t="str">
        <f>IF(tbl_Customers[[#This Row],[total_eve_calls]]&lt;=80,"Low Calls",
IF(tbl_Customers[[#This Row],[total_eve_calls]]&lt;=120,"Medium Calls","High Calls"))</f>
        <v>Low Calls</v>
      </c>
      <c r="AA932" t="str">
        <f>IF(tbl_Customers[[#This Row],[total_eve_charge]]&lt;=15,"Low Charges",
IF(tbl_Customers[[#This Row],[total_eve_charge]]&lt;=20,"Medium Charges","High Charges"))</f>
        <v>Medium Charges</v>
      </c>
      <c r="AB9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32" t="str">
        <f>IF(tbl_Customers[[#This Row],[number_vmail_messages]] = 0, "No Usage", IF(tbl_Customers[[#This Row],[number_vmail_messages]] &lt;= 20, "Low Usage", IF(tbl_Customers[[#This Row],[number_vmail_messages]] &lt;= 40, "Medium Usgae", "High Usage")))</f>
        <v>No Usage</v>
      </c>
      <c r="AD932" t="str">
        <f>IF(tbl_Customers[[#This Row],[total_day_minutes]]&lt;=150,"Low Usage", IF(tbl_Customers[[#This Row],[total_day_minutes]]&lt;=200,"Medium Usage", IF(tbl_Customers[[#This Row],[total_day_minutes]]&lt;=250,"High Usage","Very High Usage")))</f>
        <v>Low Usage</v>
      </c>
      <c r="AE932" t="str">
        <f>IF(tbl_Customers[[#This Row],[total_intl_calls]]&lt;=5,"Low Calls", IF(tbl_Customers[[#This Row],[total_intl_calls]]&lt;=10, "Medium Calls", "High Calls"))</f>
        <v>Low Calls</v>
      </c>
      <c r="AF9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32" s="36" t="str">
        <f>IF(tbl_Customers[[#This Row],[Churn_Risk_Score]]&gt;=10,"High Risk", IF(tbl_Customers[[#This Row],[Churn_Risk_Score]]&gt;=5,"Medium Risk","Low Risk"))</f>
        <v>Low Risk</v>
      </c>
    </row>
    <row r="933" spans="1:33" x14ac:dyDescent="0.35">
      <c r="A933">
        <v>932</v>
      </c>
      <c r="B933" t="s">
        <v>36</v>
      </c>
      <c r="C933">
        <v>117</v>
      </c>
      <c r="D933" t="s">
        <v>21</v>
      </c>
      <c r="E933" t="s">
        <v>22</v>
      </c>
      <c r="F933" t="s">
        <v>22</v>
      </c>
      <c r="G933">
        <v>0</v>
      </c>
      <c r="H933">
        <v>144.6</v>
      </c>
      <c r="I933">
        <v>115</v>
      </c>
      <c r="J933">
        <v>24.58</v>
      </c>
      <c r="K933">
        <v>258.8</v>
      </c>
      <c r="L933">
        <v>66</v>
      </c>
      <c r="M933">
        <v>22</v>
      </c>
      <c r="N933">
        <v>253.2</v>
      </c>
      <c r="O933">
        <v>113</v>
      </c>
      <c r="P933">
        <v>11.39</v>
      </c>
      <c r="Q933">
        <v>7.4</v>
      </c>
      <c r="R933">
        <v>9</v>
      </c>
      <c r="S933">
        <v>2</v>
      </c>
      <c r="T933">
        <v>2</v>
      </c>
      <c r="U933" t="s">
        <v>22</v>
      </c>
      <c r="V933">
        <f>IF(tbl_Customers[[#This Row],[churn]] = "yes", 1, 0)</f>
        <v>0</v>
      </c>
      <c r="W933" t="str">
        <f>IF(tbl_Customers[[#This Row],[number_customer_service_calls]] &lt;= 1, "0-1 Calls", IF(tbl_Customers[[#This Row],[number_customer_service_calls]] &lt;= 3, "2-3 Calls", IF(tbl_Customers[[#This Row],[number_customer_service_calls]] &lt;=5, "4-5 Calls", "6+ Calls")))</f>
        <v>2-3 Calls</v>
      </c>
      <c r="X933" t="str">
        <f>IF(tbl_Customers[[#This Row],[account_length]] &lt;= 50, "0-50", IF(tbl_Customers[[#This Row],[account_length]] &lt;=100, "51-100", IF(tbl_Customers[[#This Row],[account_length]] &lt;= 150, "101-150", "151+")))</f>
        <v>101-150</v>
      </c>
      <c r="Y933" t="str">
        <f>IF(tbl_Customers[[#This Row],[total_intl_charge]] &lt;= 3, "Low Charges", "High Charges")</f>
        <v>Low Charges</v>
      </c>
      <c r="Z933" t="str">
        <f>IF(tbl_Customers[[#This Row],[total_eve_calls]]&lt;=80,"Low Calls",
IF(tbl_Customers[[#This Row],[total_eve_calls]]&lt;=120,"Medium Calls","High Calls"))</f>
        <v>Low Calls</v>
      </c>
      <c r="AA933" t="str">
        <f>IF(tbl_Customers[[#This Row],[total_eve_charge]]&lt;=15,"Low Charges",
IF(tbl_Customers[[#This Row],[total_eve_charge]]&lt;=20,"Medium Charges","High Charges"))</f>
        <v>High Charges</v>
      </c>
      <c r="AB9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33" t="str">
        <f>IF(tbl_Customers[[#This Row],[number_vmail_messages]] = 0, "No Usage", IF(tbl_Customers[[#This Row],[number_vmail_messages]] &lt;= 20, "Low Usage", IF(tbl_Customers[[#This Row],[number_vmail_messages]] &lt;= 40, "Medium Usgae", "High Usage")))</f>
        <v>No Usage</v>
      </c>
      <c r="AD933" t="str">
        <f>IF(tbl_Customers[[#This Row],[total_day_minutes]]&lt;=150,"Low Usage", IF(tbl_Customers[[#This Row],[total_day_minutes]]&lt;=200,"Medium Usage", IF(tbl_Customers[[#This Row],[total_day_minutes]]&lt;=250,"High Usage","Very High Usage")))</f>
        <v>Low Usage</v>
      </c>
      <c r="AE933" t="str">
        <f>IF(tbl_Customers[[#This Row],[total_intl_calls]]&lt;=5,"Low Calls", IF(tbl_Customers[[#This Row],[total_intl_calls]]&lt;=10, "Medium Calls", "High Calls"))</f>
        <v>Medium Calls</v>
      </c>
      <c r="AF9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33" s="36" t="str">
        <f>IF(tbl_Customers[[#This Row],[Churn_Risk_Score]]&gt;=10,"High Risk", IF(tbl_Customers[[#This Row],[Churn_Risk_Score]]&gt;=5,"Medium Risk","Low Risk"))</f>
        <v>Low Risk</v>
      </c>
    </row>
    <row r="934" spans="1:33" x14ac:dyDescent="0.35">
      <c r="A934">
        <v>933</v>
      </c>
      <c r="B934" t="s">
        <v>29</v>
      </c>
      <c r="C934">
        <v>55</v>
      </c>
      <c r="D934" t="s">
        <v>28</v>
      </c>
      <c r="E934" t="s">
        <v>22</v>
      </c>
      <c r="F934" t="s">
        <v>22</v>
      </c>
      <c r="G934">
        <v>0</v>
      </c>
      <c r="H934">
        <v>189</v>
      </c>
      <c r="I934">
        <v>100</v>
      </c>
      <c r="J934">
        <v>32.130000000000003</v>
      </c>
      <c r="K934">
        <v>118.5</v>
      </c>
      <c r="L934">
        <v>99</v>
      </c>
      <c r="M934">
        <v>10.07</v>
      </c>
      <c r="N934">
        <v>248.1</v>
      </c>
      <c r="O934">
        <v>87</v>
      </c>
      <c r="P934">
        <v>11.16</v>
      </c>
      <c r="Q934">
        <v>17.100000000000001</v>
      </c>
      <c r="R934">
        <v>6</v>
      </c>
      <c r="S934">
        <v>4.62</v>
      </c>
      <c r="T934">
        <v>0</v>
      </c>
      <c r="U934" t="s">
        <v>22</v>
      </c>
      <c r="V934">
        <f>IF(tbl_Customers[[#This Row],[churn]] = "yes", 1, 0)</f>
        <v>0</v>
      </c>
      <c r="W934" t="str">
        <f>IF(tbl_Customers[[#This Row],[number_customer_service_calls]] &lt;= 1, "0-1 Calls", IF(tbl_Customers[[#This Row],[number_customer_service_calls]] &lt;= 3, "2-3 Calls", IF(tbl_Customers[[#This Row],[number_customer_service_calls]] &lt;=5, "4-5 Calls", "6+ Calls")))</f>
        <v>0-1 Calls</v>
      </c>
      <c r="X934" t="str">
        <f>IF(tbl_Customers[[#This Row],[account_length]] &lt;= 50, "0-50", IF(tbl_Customers[[#This Row],[account_length]] &lt;=100, "51-100", IF(tbl_Customers[[#This Row],[account_length]] &lt;= 150, "101-150", "151+")))</f>
        <v>51-100</v>
      </c>
      <c r="Y934" t="str">
        <f>IF(tbl_Customers[[#This Row],[total_intl_charge]] &lt;= 3, "Low Charges", "High Charges")</f>
        <v>High Charges</v>
      </c>
      <c r="Z934" t="str">
        <f>IF(tbl_Customers[[#This Row],[total_eve_calls]]&lt;=80,"Low Calls",
IF(tbl_Customers[[#This Row],[total_eve_calls]]&lt;=120,"Medium Calls","High Calls"))</f>
        <v>Medium Calls</v>
      </c>
      <c r="AA934" t="str">
        <f>IF(tbl_Customers[[#This Row],[total_eve_charge]]&lt;=15,"Low Charges",
IF(tbl_Customers[[#This Row],[total_eve_charge]]&lt;=20,"Medium Charges","High Charges"))</f>
        <v>Low Charges</v>
      </c>
      <c r="AB9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34" t="str">
        <f>IF(tbl_Customers[[#This Row],[number_vmail_messages]] = 0, "No Usage", IF(tbl_Customers[[#This Row],[number_vmail_messages]] &lt;= 20, "Low Usage", IF(tbl_Customers[[#This Row],[number_vmail_messages]] &lt;= 40, "Medium Usgae", "High Usage")))</f>
        <v>No Usage</v>
      </c>
      <c r="AD934" t="str">
        <f>IF(tbl_Customers[[#This Row],[total_day_minutes]]&lt;=150,"Low Usage", IF(tbl_Customers[[#This Row],[total_day_minutes]]&lt;=200,"Medium Usage", IF(tbl_Customers[[#This Row],[total_day_minutes]]&lt;=250,"High Usage","Very High Usage")))</f>
        <v>Medium Usage</v>
      </c>
      <c r="AE934" t="str">
        <f>IF(tbl_Customers[[#This Row],[total_intl_calls]]&lt;=5,"Low Calls", IF(tbl_Customers[[#This Row],[total_intl_calls]]&lt;=10, "Medium Calls", "High Calls"))</f>
        <v>Medium Calls</v>
      </c>
      <c r="AF9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34" s="36" t="str">
        <f>IF(tbl_Customers[[#This Row],[Churn_Risk_Score]]&gt;=10,"High Risk", IF(tbl_Customers[[#This Row],[Churn_Risk_Score]]&gt;=5,"Medium Risk","Low Risk"))</f>
        <v>Low Risk</v>
      </c>
    </row>
    <row r="935" spans="1:33" x14ac:dyDescent="0.35">
      <c r="A935">
        <v>934</v>
      </c>
      <c r="B935" t="s">
        <v>37</v>
      </c>
      <c r="C935">
        <v>82</v>
      </c>
      <c r="D935" t="s">
        <v>25</v>
      </c>
      <c r="E935" t="s">
        <v>22</v>
      </c>
      <c r="F935" t="s">
        <v>22</v>
      </c>
      <c r="G935">
        <v>0</v>
      </c>
      <c r="H935">
        <v>101</v>
      </c>
      <c r="I935">
        <v>93</v>
      </c>
      <c r="J935">
        <v>17.170000000000002</v>
      </c>
      <c r="K935">
        <v>155.6</v>
      </c>
      <c r="L935">
        <v>104</v>
      </c>
      <c r="M935">
        <v>13.23</v>
      </c>
      <c r="N935">
        <v>304.39999999999998</v>
      </c>
      <c r="O935">
        <v>93</v>
      </c>
      <c r="P935">
        <v>13.7</v>
      </c>
      <c r="Q935">
        <v>13.3</v>
      </c>
      <c r="R935">
        <v>2</v>
      </c>
      <c r="S935">
        <v>3.59</v>
      </c>
      <c r="T935">
        <v>0</v>
      </c>
      <c r="U935" t="s">
        <v>22</v>
      </c>
      <c r="V935">
        <f>IF(tbl_Customers[[#This Row],[churn]] = "yes", 1, 0)</f>
        <v>0</v>
      </c>
      <c r="W935" t="str">
        <f>IF(tbl_Customers[[#This Row],[number_customer_service_calls]] &lt;= 1, "0-1 Calls", IF(tbl_Customers[[#This Row],[number_customer_service_calls]] &lt;= 3, "2-3 Calls", IF(tbl_Customers[[#This Row],[number_customer_service_calls]] &lt;=5, "4-5 Calls", "6+ Calls")))</f>
        <v>0-1 Calls</v>
      </c>
      <c r="X935" t="str">
        <f>IF(tbl_Customers[[#This Row],[account_length]] &lt;= 50, "0-50", IF(tbl_Customers[[#This Row],[account_length]] &lt;=100, "51-100", IF(tbl_Customers[[#This Row],[account_length]] &lt;= 150, "101-150", "151+")))</f>
        <v>51-100</v>
      </c>
      <c r="Y935" t="str">
        <f>IF(tbl_Customers[[#This Row],[total_intl_charge]] &lt;= 3, "Low Charges", "High Charges")</f>
        <v>High Charges</v>
      </c>
      <c r="Z935" t="str">
        <f>IF(tbl_Customers[[#This Row],[total_eve_calls]]&lt;=80,"Low Calls",
IF(tbl_Customers[[#This Row],[total_eve_calls]]&lt;=120,"Medium Calls","High Calls"))</f>
        <v>Medium Calls</v>
      </c>
      <c r="AA935" t="str">
        <f>IF(tbl_Customers[[#This Row],[total_eve_charge]]&lt;=15,"Low Charges",
IF(tbl_Customers[[#This Row],[total_eve_charge]]&lt;=20,"Medium Charges","High Charges"))</f>
        <v>Low Charges</v>
      </c>
      <c r="AB9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35" t="str">
        <f>IF(tbl_Customers[[#This Row],[number_vmail_messages]] = 0, "No Usage", IF(tbl_Customers[[#This Row],[number_vmail_messages]] &lt;= 20, "Low Usage", IF(tbl_Customers[[#This Row],[number_vmail_messages]] &lt;= 40, "Medium Usgae", "High Usage")))</f>
        <v>No Usage</v>
      </c>
      <c r="AD935" t="str">
        <f>IF(tbl_Customers[[#This Row],[total_day_minutes]]&lt;=150,"Low Usage", IF(tbl_Customers[[#This Row],[total_day_minutes]]&lt;=200,"Medium Usage", IF(tbl_Customers[[#This Row],[total_day_minutes]]&lt;=250,"High Usage","Very High Usage")))</f>
        <v>Low Usage</v>
      </c>
      <c r="AE935" t="str">
        <f>IF(tbl_Customers[[#This Row],[total_intl_calls]]&lt;=5,"Low Calls", IF(tbl_Customers[[#This Row],[total_intl_calls]]&lt;=10, "Medium Calls", "High Calls"))</f>
        <v>Low Calls</v>
      </c>
      <c r="AF9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35" s="36" t="str">
        <f>IF(tbl_Customers[[#This Row],[Churn_Risk_Score]]&gt;=10,"High Risk", IF(tbl_Customers[[#This Row],[Churn_Risk_Score]]&gt;=5,"Medium Risk","Low Risk"))</f>
        <v>Low Risk</v>
      </c>
    </row>
    <row r="936" spans="1:33" x14ac:dyDescent="0.35">
      <c r="A936">
        <v>935</v>
      </c>
      <c r="B936" t="s">
        <v>34</v>
      </c>
      <c r="C936">
        <v>152</v>
      </c>
      <c r="D936" t="s">
        <v>21</v>
      </c>
      <c r="E936" t="s">
        <v>22</v>
      </c>
      <c r="F936" t="s">
        <v>22</v>
      </c>
      <c r="G936">
        <v>0</v>
      </c>
      <c r="H936">
        <v>206.3</v>
      </c>
      <c r="I936">
        <v>98</v>
      </c>
      <c r="J936">
        <v>35.07</v>
      </c>
      <c r="K936">
        <v>292.8</v>
      </c>
      <c r="L936">
        <v>82</v>
      </c>
      <c r="M936">
        <v>24.89</v>
      </c>
      <c r="N936">
        <v>43.7</v>
      </c>
      <c r="O936">
        <v>121</v>
      </c>
      <c r="P936">
        <v>1.97</v>
      </c>
      <c r="Q936">
        <v>10.6</v>
      </c>
      <c r="R936">
        <v>4</v>
      </c>
      <c r="S936">
        <v>2.86</v>
      </c>
      <c r="T936">
        <v>1</v>
      </c>
      <c r="U936" t="s">
        <v>22</v>
      </c>
      <c r="V936">
        <f>IF(tbl_Customers[[#This Row],[churn]] = "yes", 1, 0)</f>
        <v>0</v>
      </c>
      <c r="W936" t="str">
        <f>IF(tbl_Customers[[#This Row],[number_customer_service_calls]] &lt;= 1, "0-1 Calls", IF(tbl_Customers[[#This Row],[number_customer_service_calls]] &lt;= 3, "2-3 Calls", IF(tbl_Customers[[#This Row],[number_customer_service_calls]] &lt;=5, "4-5 Calls", "6+ Calls")))</f>
        <v>0-1 Calls</v>
      </c>
      <c r="X936" t="str">
        <f>IF(tbl_Customers[[#This Row],[account_length]] &lt;= 50, "0-50", IF(tbl_Customers[[#This Row],[account_length]] &lt;=100, "51-100", IF(tbl_Customers[[#This Row],[account_length]] &lt;= 150, "101-150", "151+")))</f>
        <v>151+</v>
      </c>
      <c r="Y936" t="str">
        <f>IF(tbl_Customers[[#This Row],[total_intl_charge]] &lt;= 3, "Low Charges", "High Charges")</f>
        <v>Low Charges</v>
      </c>
      <c r="Z936" t="str">
        <f>IF(tbl_Customers[[#This Row],[total_eve_calls]]&lt;=80,"Low Calls",
IF(tbl_Customers[[#This Row],[total_eve_calls]]&lt;=120,"Medium Calls","High Calls"))</f>
        <v>Medium Calls</v>
      </c>
      <c r="AA936" t="str">
        <f>IF(tbl_Customers[[#This Row],[total_eve_charge]]&lt;=15,"Low Charges",
IF(tbl_Customers[[#This Row],[total_eve_charge]]&lt;=20,"Medium Charges","High Charges"))</f>
        <v>High Charges</v>
      </c>
      <c r="AB9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36" t="str">
        <f>IF(tbl_Customers[[#This Row],[number_vmail_messages]] = 0, "No Usage", IF(tbl_Customers[[#This Row],[number_vmail_messages]] &lt;= 20, "Low Usage", IF(tbl_Customers[[#This Row],[number_vmail_messages]] &lt;= 40, "Medium Usgae", "High Usage")))</f>
        <v>No Usage</v>
      </c>
      <c r="AD936" t="str">
        <f>IF(tbl_Customers[[#This Row],[total_day_minutes]]&lt;=150,"Low Usage", IF(tbl_Customers[[#This Row],[total_day_minutes]]&lt;=200,"Medium Usage", IF(tbl_Customers[[#This Row],[total_day_minutes]]&lt;=250,"High Usage","Very High Usage")))</f>
        <v>High Usage</v>
      </c>
      <c r="AE936" t="str">
        <f>IF(tbl_Customers[[#This Row],[total_intl_calls]]&lt;=5,"Low Calls", IF(tbl_Customers[[#This Row],[total_intl_calls]]&lt;=10, "Medium Calls", "High Calls"))</f>
        <v>Low Calls</v>
      </c>
      <c r="AF9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36" s="36" t="str">
        <f>IF(tbl_Customers[[#This Row],[Churn_Risk_Score]]&gt;=10,"High Risk", IF(tbl_Customers[[#This Row],[Churn_Risk_Score]]&gt;=5,"Medium Risk","Low Risk"))</f>
        <v>Low Risk</v>
      </c>
    </row>
    <row r="937" spans="1:33" x14ac:dyDescent="0.35">
      <c r="A937">
        <v>936</v>
      </c>
      <c r="B937" t="s">
        <v>71</v>
      </c>
      <c r="C937">
        <v>108</v>
      </c>
      <c r="D937" t="s">
        <v>25</v>
      </c>
      <c r="E937" t="s">
        <v>22</v>
      </c>
      <c r="F937" t="s">
        <v>23</v>
      </c>
      <c r="G937">
        <v>15</v>
      </c>
      <c r="H937">
        <v>165.1</v>
      </c>
      <c r="I937">
        <v>85</v>
      </c>
      <c r="J937">
        <v>28.07</v>
      </c>
      <c r="K937">
        <v>267</v>
      </c>
      <c r="L937">
        <v>93</v>
      </c>
      <c r="M937">
        <v>22.7</v>
      </c>
      <c r="N937">
        <v>250.7</v>
      </c>
      <c r="O937">
        <v>114</v>
      </c>
      <c r="P937">
        <v>11.28</v>
      </c>
      <c r="Q937">
        <v>10.9</v>
      </c>
      <c r="R937">
        <v>4</v>
      </c>
      <c r="S937">
        <v>2.94</v>
      </c>
      <c r="T937">
        <v>1</v>
      </c>
      <c r="U937" t="s">
        <v>22</v>
      </c>
      <c r="V937">
        <f>IF(tbl_Customers[[#This Row],[churn]] = "yes", 1, 0)</f>
        <v>0</v>
      </c>
      <c r="W937" t="str">
        <f>IF(tbl_Customers[[#This Row],[number_customer_service_calls]] &lt;= 1, "0-1 Calls", IF(tbl_Customers[[#This Row],[number_customer_service_calls]] &lt;= 3, "2-3 Calls", IF(tbl_Customers[[#This Row],[number_customer_service_calls]] &lt;=5, "4-5 Calls", "6+ Calls")))</f>
        <v>0-1 Calls</v>
      </c>
      <c r="X937" t="str">
        <f>IF(tbl_Customers[[#This Row],[account_length]] &lt;= 50, "0-50", IF(tbl_Customers[[#This Row],[account_length]] &lt;=100, "51-100", IF(tbl_Customers[[#This Row],[account_length]] &lt;= 150, "101-150", "151+")))</f>
        <v>101-150</v>
      </c>
      <c r="Y937" t="str">
        <f>IF(tbl_Customers[[#This Row],[total_intl_charge]] &lt;= 3, "Low Charges", "High Charges")</f>
        <v>Low Charges</v>
      </c>
      <c r="Z937" t="str">
        <f>IF(tbl_Customers[[#This Row],[total_eve_calls]]&lt;=80,"Low Calls",
IF(tbl_Customers[[#This Row],[total_eve_calls]]&lt;=120,"Medium Calls","High Calls"))</f>
        <v>Medium Calls</v>
      </c>
      <c r="AA937" t="str">
        <f>IF(tbl_Customers[[#This Row],[total_eve_charge]]&lt;=15,"Low Charges",
IF(tbl_Customers[[#This Row],[total_eve_charge]]&lt;=20,"Medium Charges","High Charges"))</f>
        <v>High Charges</v>
      </c>
      <c r="AB9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37" t="str">
        <f>IF(tbl_Customers[[#This Row],[number_vmail_messages]] = 0, "No Usage", IF(tbl_Customers[[#This Row],[number_vmail_messages]] &lt;= 20, "Low Usage", IF(tbl_Customers[[#This Row],[number_vmail_messages]] &lt;= 40, "Medium Usgae", "High Usage")))</f>
        <v>Low Usage</v>
      </c>
      <c r="AD937" t="str">
        <f>IF(tbl_Customers[[#This Row],[total_day_minutes]]&lt;=150,"Low Usage", IF(tbl_Customers[[#This Row],[total_day_minutes]]&lt;=200,"Medium Usage", IF(tbl_Customers[[#This Row],[total_day_minutes]]&lt;=250,"High Usage","Very High Usage")))</f>
        <v>Medium Usage</v>
      </c>
      <c r="AE937" t="str">
        <f>IF(tbl_Customers[[#This Row],[total_intl_calls]]&lt;=5,"Low Calls", IF(tbl_Customers[[#This Row],[total_intl_calls]]&lt;=10, "Medium Calls", "High Calls"))</f>
        <v>Low Calls</v>
      </c>
      <c r="AF9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37" s="36" t="str">
        <f>IF(tbl_Customers[[#This Row],[Churn_Risk_Score]]&gt;=10,"High Risk", IF(tbl_Customers[[#This Row],[Churn_Risk_Score]]&gt;=5,"Medium Risk","Low Risk"))</f>
        <v>Low Risk</v>
      </c>
    </row>
    <row r="938" spans="1:33" x14ac:dyDescent="0.35">
      <c r="A938">
        <v>937</v>
      </c>
      <c r="B938" t="s">
        <v>20</v>
      </c>
      <c r="C938">
        <v>98</v>
      </c>
      <c r="D938" t="s">
        <v>25</v>
      </c>
      <c r="E938" t="s">
        <v>22</v>
      </c>
      <c r="F938" t="s">
        <v>22</v>
      </c>
      <c r="G938">
        <v>0</v>
      </c>
      <c r="H938">
        <v>165</v>
      </c>
      <c r="I938">
        <v>129</v>
      </c>
      <c r="J938">
        <v>28.05</v>
      </c>
      <c r="K938">
        <v>202.6</v>
      </c>
      <c r="L938">
        <v>113</v>
      </c>
      <c r="M938">
        <v>17.22</v>
      </c>
      <c r="N938">
        <v>172.3</v>
      </c>
      <c r="O938">
        <v>94</v>
      </c>
      <c r="P938">
        <v>7.75</v>
      </c>
      <c r="Q938">
        <v>12.5</v>
      </c>
      <c r="R938">
        <v>7</v>
      </c>
      <c r="S938">
        <v>3.38</v>
      </c>
      <c r="T938">
        <v>1</v>
      </c>
      <c r="U938" t="s">
        <v>23</v>
      </c>
      <c r="V938">
        <f>IF(tbl_Customers[[#This Row],[churn]] = "yes", 1, 0)</f>
        <v>1</v>
      </c>
      <c r="W938" t="str">
        <f>IF(tbl_Customers[[#This Row],[number_customer_service_calls]] &lt;= 1, "0-1 Calls", IF(tbl_Customers[[#This Row],[number_customer_service_calls]] &lt;= 3, "2-3 Calls", IF(tbl_Customers[[#This Row],[number_customer_service_calls]] &lt;=5, "4-5 Calls", "6+ Calls")))</f>
        <v>0-1 Calls</v>
      </c>
      <c r="X938" t="str">
        <f>IF(tbl_Customers[[#This Row],[account_length]] &lt;= 50, "0-50", IF(tbl_Customers[[#This Row],[account_length]] &lt;=100, "51-100", IF(tbl_Customers[[#This Row],[account_length]] &lt;= 150, "101-150", "151+")))</f>
        <v>51-100</v>
      </c>
      <c r="Y938" t="str">
        <f>IF(tbl_Customers[[#This Row],[total_intl_charge]] &lt;= 3, "Low Charges", "High Charges")</f>
        <v>High Charges</v>
      </c>
      <c r="Z938" t="str">
        <f>IF(tbl_Customers[[#This Row],[total_eve_calls]]&lt;=80,"Low Calls",
IF(tbl_Customers[[#This Row],[total_eve_calls]]&lt;=120,"Medium Calls","High Calls"))</f>
        <v>Medium Calls</v>
      </c>
      <c r="AA938" t="str">
        <f>IF(tbl_Customers[[#This Row],[total_eve_charge]]&lt;=15,"Low Charges",
IF(tbl_Customers[[#This Row],[total_eve_charge]]&lt;=20,"Medium Charges","High Charges"))</f>
        <v>Medium Charges</v>
      </c>
      <c r="AB9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38" t="str">
        <f>IF(tbl_Customers[[#This Row],[number_vmail_messages]] = 0, "No Usage", IF(tbl_Customers[[#This Row],[number_vmail_messages]] &lt;= 20, "Low Usage", IF(tbl_Customers[[#This Row],[number_vmail_messages]] &lt;= 40, "Medium Usgae", "High Usage")))</f>
        <v>No Usage</v>
      </c>
      <c r="AD938" t="str">
        <f>IF(tbl_Customers[[#This Row],[total_day_minutes]]&lt;=150,"Low Usage", IF(tbl_Customers[[#This Row],[total_day_minutes]]&lt;=200,"Medium Usage", IF(tbl_Customers[[#This Row],[total_day_minutes]]&lt;=250,"High Usage","Very High Usage")))</f>
        <v>Medium Usage</v>
      </c>
      <c r="AE938" t="str">
        <f>IF(tbl_Customers[[#This Row],[total_intl_calls]]&lt;=5,"Low Calls", IF(tbl_Customers[[#This Row],[total_intl_calls]]&lt;=10, "Medium Calls", "High Calls"))</f>
        <v>Medium Calls</v>
      </c>
      <c r="AF9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38" s="36" t="str">
        <f>IF(tbl_Customers[[#This Row],[Churn_Risk_Score]]&gt;=10,"High Risk", IF(tbl_Customers[[#This Row],[Churn_Risk_Score]]&gt;=5,"Medium Risk","Low Risk"))</f>
        <v>Low Risk</v>
      </c>
    </row>
    <row r="939" spans="1:33" x14ac:dyDescent="0.35">
      <c r="A939">
        <v>938</v>
      </c>
      <c r="B939" t="s">
        <v>72</v>
      </c>
      <c r="C939">
        <v>130</v>
      </c>
      <c r="D939" t="s">
        <v>21</v>
      </c>
      <c r="E939" t="s">
        <v>22</v>
      </c>
      <c r="F939" t="s">
        <v>22</v>
      </c>
      <c r="G939">
        <v>0</v>
      </c>
      <c r="H939">
        <v>155.9</v>
      </c>
      <c r="I939">
        <v>95</v>
      </c>
      <c r="J939">
        <v>26.5</v>
      </c>
      <c r="K939">
        <v>256.10000000000002</v>
      </c>
      <c r="L939">
        <v>97</v>
      </c>
      <c r="M939">
        <v>21.77</v>
      </c>
      <c r="N939">
        <v>262.89999999999998</v>
      </c>
      <c r="O939">
        <v>103</v>
      </c>
      <c r="P939">
        <v>11.83</v>
      </c>
      <c r="Q939">
        <v>11.7</v>
      </c>
      <c r="R939">
        <v>3</v>
      </c>
      <c r="S939">
        <v>3.16</v>
      </c>
      <c r="T939">
        <v>3</v>
      </c>
      <c r="U939" t="s">
        <v>22</v>
      </c>
      <c r="V939">
        <f>IF(tbl_Customers[[#This Row],[churn]] = "yes", 1, 0)</f>
        <v>0</v>
      </c>
      <c r="W939" t="str">
        <f>IF(tbl_Customers[[#This Row],[number_customer_service_calls]] &lt;= 1, "0-1 Calls", IF(tbl_Customers[[#This Row],[number_customer_service_calls]] &lt;= 3, "2-3 Calls", IF(tbl_Customers[[#This Row],[number_customer_service_calls]] &lt;=5, "4-5 Calls", "6+ Calls")))</f>
        <v>2-3 Calls</v>
      </c>
      <c r="X939" t="str">
        <f>IF(tbl_Customers[[#This Row],[account_length]] &lt;= 50, "0-50", IF(tbl_Customers[[#This Row],[account_length]] &lt;=100, "51-100", IF(tbl_Customers[[#This Row],[account_length]] &lt;= 150, "101-150", "151+")))</f>
        <v>101-150</v>
      </c>
      <c r="Y939" t="str">
        <f>IF(tbl_Customers[[#This Row],[total_intl_charge]] &lt;= 3, "Low Charges", "High Charges")</f>
        <v>High Charges</v>
      </c>
      <c r="Z939" t="str">
        <f>IF(tbl_Customers[[#This Row],[total_eve_calls]]&lt;=80,"Low Calls",
IF(tbl_Customers[[#This Row],[total_eve_calls]]&lt;=120,"Medium Calls","High Calls"))</f>
        <v>Medium Calls</v>
      </c>
      <c r="AA939" t="str">
        <f>IF(tbl_Customers[[#This Row],[total_eve_charge]]&lt;=15,"Low Charges",
IF(tbl_Customers[[#This Row],[total_eve_charge]]&lt;=20,"Medium Charges","High Charges"))</f>
        <v>High Charges</v>
      </c>
      <c r="AB9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39" t="str">
        <f>IF(tbl_Customers[[#This Row],[number_vmail_messages]] = 0, "No Usage", IF(tbl_Customers[[#This Row],[number_vmail_messages]] &lt;= 20, "Low Usage", IF(tbl_Customers[[#This Row],[number_vmail_messages]] &lt;= 40, "Medium Usgae", "High Usage")))</f>
        <v>No Usage</v>
      </c>
      <c r="AD939" t="str">
        <f>IF(tbl_Customers[[#This Row],[total_day_minutes]]&lt;=150,"Low Usage", IF(tbl_Customers[[#This Row],[total_day_minutes]]&lt;=200,"Medium Usage", IF(tbl_Customers[[#This Row],[total_day_minutes]]&lt;=250,"High Usage","Very High Usage")))</f>
        <v>Medium Usage</v>
      </c>
      <c r="AE939" t="str">
        <f>IF(tbl_Customers[[#This Row],[total_intl_calls]]&lt;=5,"Low Calls", IF(tbl_Customers[[#This Row],[total_intl_calls]]&lt;=10, "Medium Calls", "High Calls"))</f>
        <v>Low Calls</v>
      </c>
      <c r="AF9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39" s="36" t="str">
        <f>IF(tbl_Customers[[#This Row],[Churn_Risk_Score]]&gt;=10,"High Risk", IF(tbl_Customers[[#This Row],[Churn_Risk_Score]]&gt;=5,"Medium Risk","Low Risk"))</f>
        <v>Low Risk</v>
      </c>
    </row>
    <row r="940" spans="1:33" x14ac:dyDescent="0.35">
      <c r="A940">
        <v>939</v>
      </c>
      <c r="B940" t="s">
        <v>40</v>
      </c>
      <c r="C940">
        <v>136</v>
      </c>
      <c r="D940" t="s">
        <v>25</v>
      </c>
      <c r="E940" t="s">
        <v>23</v>
      </c>
      <c r="F940" t="s">
        <v>22</v>
      </c>
      <c r="G940">
        <v>0</v>
      </c>
      <c r="H940">
        <v>199.2</v>
      </c>
      <c r="I940">
        <v>122</v>
      </c>
      <c r="J940">
        <v>33.86</v>
      </c>
      <c r="K940">
        <v>214.7</v>
      </c>
      <c r="L940">
        <v>114</v>
      </c>
      <c r="M940">
        <v>18.25</v>
      </c>
      <c r="N940">
        <v>150.9</v>
      </c>
      <c r="O940">
        <v>105</v>
      </c>
      <c r="P940">
        <v>6.79</v>
      </c>
      <c r="Q940">
        <v>11.8</v>
      </c>
      <c r="R940">
        <v>7</v>
      </c>
      <c r="S940">
        <v>3.19</v>
      </c>
      <c r="T940">
        <v>1</v>
      </c>
      <c r="U940" t="s">
        <v>22</v>
      </c>
      <c r="V940">
        <f>IF(tbl_Customers[[#This Row],[churn]] = "yes", 1, 0)</f>
        <v>0</v>
      </c>
      <c r="W940" t="str">
        <f>IF(tbl_Customers[[#This Row],[number_customer_service_calls]] &lt;= 1, "0-1 Calls", IF(tbl_Customers[[#This Row],[number_customer_service_calls]] &lt;= 3, "2-3 Calls", IF(tbl_Customers[[#This Row],[number_customer_service_calls]] &lt;=5, "4-5 Calls", "6+ Calls")))</f>
        <v>0-1 Calls</v>
      </c>
      <c r="X940" t="str">
        <f>IF(tbl_Customers[[#This Row],[account_length]] &lt;= 50, "0-50", IF(tbl_Customers[[#This Row],[account_length]] &lt;=100, "51-100", IF(tbl_Customers[[#This Row],[account_length]] &lt;= 150, "101-150", "151+")))</f>
        <v>101-150</v>
      </c>
      <c r="Y940" t="str">
        <f>IF(tbl_Customers[[#This Row],[total_intl_charge]] &lt;= 3, "Low Charges", "High Charges")</f>
        <v>High Charges</v>
      </c>
      <c r="Z940" t="str">
        <f>IF(tbl_Customers[[#This Row],[total_eve_calls]]&lt;=80,"Low Calls",
IF(tbl_Customers[[#This Row],[total_eve_calls]]&lt;=120,"Medium Calls","High Calls"))</f>
        <v>Medium Calls</v>
      </c>
      <c r="AA940" t="str">
        <f>IF(tbl_Customers[[#This Row],[total_eve_charge]]&lt;=15,"Low Charges",
IF(tbl_Customers[[#This Row],[total_eve_charge]]&lt;=20,"Medium Charges","High Charges"))</f>
        <v>Medium Charges</v>
      </c>
      <c r="AB9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40" t="str">
        <f>IF(tbl_Customers[[#This Row],[number_vmail_messages]] = 0, "No Usage", IF(tbl_Customers[[#This Row],[number_vmail_messages]] &lt;= 20, "Low Usage", IF(tbl_Customers[[#This Row],[number_vmail_messages]] &lt;= 40, "Medium Usgae", "High Usage")))</f>
        <v>No Usage</v>
      </c>
      <c r="AD940" t="str">
        <f>IF(tbl_Customers[[#This Row],[total_day_minutes]]&lt;=150,"Low Usage", IF(tbl_Customers[[#This Row],[total_day_minutes]]&lt;=200,"Medium Usage", IF(tbl_Customers[[#This Row],[total_day_minutes]]&lt;=250,"High Usage","Very High Usage")))</f>
        <v>Medium Usage</v>
      </c>
      <c r="AE940" t="str">
        <f>IF(tbl_Customers[[#This Row],[total_intl_calls]]&lt;=5,"Low Calls", IF(tbl_Customers[[#This Row],[total_intl_calls]]&lt;=10, "Medium Calls", "High Calls"))</f>
        <v>Medium Calls</v>
      </c>
      <c r="AF9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940" s="36" t="str">
        <f>IF(tbl_Customers[[#This Row],[Churn_Risk_Score]]&gt;=10,"High Risk", IF(tbl_Customers[[#This Row],[Churn_Risk_Score]]&gt;=5,"Medium Risk","Low Risk"))</f>
        <v>Medium Risk</v>
      </c>
    </row>
    <row r="941" spans="1:33" x14ac:dyDescent="0.35">
      <c r="A941">
        <v>940</v>
      </c>
      <c r="B941" t="s">
        <v>27</v>
      </c>
      <c r="C941">
        <v>47</v>
      </c>
      <c r="D941" t="s">
        <v>21</v>
      </c>
      <c r="E941" t="s">
        <v>22</v>
      </c>
      <c r="F941" t="s">
        <v>22</v>
      </c>
      <c r="G941">
        <v>0</v>
      </c>
      <c r="H941">
        <v>155.30000000000001</v>
      </c>
      <c r="I941">
        <v>116</v>
      </c>
      <c r="J941">
        <v>26.4</v>
      </c>
      <c r="K941">
        <v>188.2</v>
      </c>
      <c r="L941">
        <v>85</v>
      </c>
      <c r="M941">
        <v>16</v>
      </c>
      <c r="N941">
        <v>247</v>
      </c>
      <c r="O941">
        <v>73</v>
      </c>
      <c r="P941">
        <v>11.12</v>
      </c>
      <c r="Q941">
        <v>12.3</v>
      </c>
      <c r="R941">
        <v>4</v>
      </c>
      <c r="S941">
        <v>3.32</v>
      </c>
      <c r="T941">
        <v>3</v>
      </c>
      <c r="U941" t="s">
        <v>22</v>
      </c>
      <c r="V941">
        <f>IF(tbl_Customers[[#This Row],[churn]] = "yes", 1, 0)</f>
        <v>0</v>
      </c>
      <c r="W941" t="str">
        <f>IF(tbl_Customers[[#This Row],[number_customer_service_calls]] &lt;= 1, "0-1 Calls", IF(tbl_Customers[[#This Row],[number_customer_service_calls]] &lt;= 3, "2-3 Calls", IF(tbl_Customers[[#This Row],[number_customer_service_calls]] &lt;=5, "4-5 Calls", "6+ Calls")))</f>
        <v>2-3 Calls</v>
      </c>
      <c r="X941" t="str">
        <f>IF(tbl_Customers[[#This Row],[account_length]] &lt;= 50, "0-50", IF(tbl_Customers[[#This Row],[account_length]] &lt;=100, "51-100", IF(tbl_Customers[[#This Row],[account_length]] &lt;= 150, "101-150", "151+")))</f>
        <v>0-50</v>
      </c>
      <c r="Y941" t="str">
        <f>IF(tbl_Customers[[#This Row],[total_intl_charge]] &lt;= 3, "Low Charges", "High Charges")</f>
        <v>High Charges</v>
      </c>
      <c r="Z941" t="str">
        <f>IF(tbl_Customers[[#This Row],[total_eve_calls]]&lt;=80,"Low Calls",
IF(tbl_Customers[[#This Row],[total_eve_calls]]&lt;=120,"Medium Calls","High Calls"))</f>
        <v>Medium Calls</v>
      </c>
      <c r="AA941" t="str">
        <f>IF(tbl_Customers[[#This Row],[total_eve_charge]]&lt;=15,"Low Charges",
IF(tbl_Customers[[#This Row],[total_eve_charge]]&lt;=20,"Medium Charges","High Charges"))</f>
        <v>Medium Charges</v>
      </c>
      <c r="AB9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41" t="str">
        <f>IF(tbl_Customers[[#This Row],[number_vmail_messages]] = 0, "No Usage", IF(tbl_Customers[[#This Row],[number_vmail_messages]] &lt;= 20, "Low Usage", IF(tbl_Customers[[#This Row],[number_vmail_messages]] &lt;= 40, "Medium Usgae", "High Usage")))</f>
        <v>No Usage</v>
      </c>
      <c r="AD941" t="str">
        <f>IF(tbl_Customers[[#This Row],[total_day_minutes]]&lt;=150,"Low Usage", IF(tbl_Customers[[#This Row],[total_day_minutes]]&lt;=200,"Medium Usage", IF(tbl_Customers[[#This Row],[total_day_minutes]]&lt;=250,"High Usage","Very High Usage")))</f>
        <v>Medium Usage</v>
      </c>
      <c r="AE941" t="str">
        <f>IF(tbl_Customers[[#This Row],[total_intl_calls]]&lt;=5,"Low Calls", IF(tbl_Customers[[#This Row],[total_intl_calls]]&lt;=10, "Medium Calls", "High Calls"))</f>
        <v>Low Calls</v>
      </c>
      <c r="AF9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41" s="36" t="str">
        <f>IF(tbl_Customers[[#This Row],[Churn_Risk_Score]]&gt;=10,"High Risk", IF(tbl_Customers[[#This Row],[Churn_Risk_Score]]&gt;=5,"Medium Risk","Low Risk"))</f>
        <v>Low Risk</v>
      </c>
    </row>
    <row r="942" spans="1:33" x14ac:dyDescent="0.35">
      <c r="A942">
        <v>941</v>
      </c>
      <c r="B942" t="s">
        <v>26</v>
      </c>
      <c r="C942">
        <v>189</v>
      </c>
      <c r="D942" t="s">
        <v>21</v>
      </c>
      <c r="E942" t="s">
        <v>22</v>
      </c>
      <c r="F942" t="s">
        <v>22</v>
      </c>
      <c r="G942">
        <v>0</v>
      </c>
      <c r="H942">
        <v>208.3</v>
      </c>
      <c r="I942">
        <v>106</v>
      </c>
      <c r="J942">
        <v>35.409999999999997</v>
      </c>
      <c r="K942">
        <v>236.7</v>
      </c>
      <c r="L942">
        <v>123</v>
      </c>
      <c r="M942">
        <v>20.12</v>
      </c>
      <c r="N942">
        <v>179.1</v>
      </c>
      <c r="O942">
        <v>120</v>
      </c>
      <c r="P942">
        <v>8.06</v>
      </c>
      <c r="Q942">
        <v>11.3</v>
      </c>
      <c r="R942">
        <v>5</v>
      </c>
      <c r="S942">
        <v>3.05</v>
      </c>
      <c r="T942">
        <v>3</v>
      </c>
      <c r="U942" t="s">
        <v>22</v>
      </c>
      <c r="V942">
        <f>IF(tbl_Customers[[#This Row],[churn]] = "yes", 1, 0)</f>
        <v>0</v>
      </c>
      <c r="W942" t="str">
        <f>IF(tbl_Customers[[#This Row],[number_customer_service_calls]] &lt;= 1, "0-1 Calls", IF(tbl_Customers[[#This Row],[number_customer_service_calls]] &lt;= 3, "2-3 Calls", IF(tbl_Customers[[#This Row],[number_customer_service_calls]] &lt;=5, "4-5 Calls", "6+ Calls")))</f>
        <v>2-3 Calls</v>
      </c>
      <c r="X942" t="str">
        <f>IF(tbl_Customers[[#This Row],[account_length]] &lt;= 50, "0-50", IF(tbl_Customers[[#This Row],[account_length]] &lt;=100, "51-100", IF(tbl_Customers[[#This Row],[account_length]] &lt;= 150, "101-150", "151+")))</f>
        <v>151+</v>
      </c>
      <c r="Y942" t="str">
        <f>IF(tbl_Customers[[#This Row],[total_intl_charge]] &lt;= 3, "Low Charges", "High Charges")</f>
        <v>High Charges</v>
      </c>
      <c r="Z942" t="str">
        <f>IF(tbl_Customers[[#This Row],[total_eve_calls]]&lt;=80,"Low Calls",
IF(tbl_Customers[[#This Row],[total_eve_calls]]&lt;=120,"Medium Calls","High Calls"))</f>
        <v>High Calls</v>
      </c>
      <c r="AA942" t="str">
        <f>IF(tbl_Customers[[#This Row],[total_eve_charge]]&lt;=15,"Low Charges",
IF(tbl_Customers[[#This Row],[total_eve_charge]]&lt;=20,"Medium Charges","High Charges"))</f>
        <v>High Charges</v>
      </c>
      <c r="AB9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42" t="str">
        <f>IF(tbl_Customers[[#This Row],[number_vmail_messages]] = 0, "No Usage", IF(tbl_Customers[[#This Row],[number_vmail_messages]] &lt;= 20, "Low Usage", IF(tbl_Customers[[#This Row],[number_vmail_messages]] &lt;= 40, "Medium Usgae", "High Usage")))</f>
        <v>No Usage</v>
      </c>
      <c r="AD942" t="str">
        <f>IF(tbl_Customers[[#This Row],[total_day_minutes]]&lt;=150,"Low Usage", IF(tbl_Customers[[#This Row],[total_day_minutes]]&lt;=200,"Medium Usage", IF(tbl_Customers[[#This Row],[total_day_minutes]]&lt;=250,"High Usage","Very High Usage")))</f>
        <v>High Usage</v>
      </c>
      <c r="AE942" t="str">
        <f>IF(tbl_Customers[[#This Row],[total_intl_calls]]&lt;=5,"Low Calls", IF(tbl_Customers[[#This Row],[total_intl_calls]]&lt;=10, "Medium Calls", "High Calls"))</f>
        <v>Low Calls</v>
      </c>
      <c r="AF9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42" s="36" t="str">
        <f>IF(tbl_Customers[[#This Row],[Churn_Risk_Score]]&gt;=10,"High Risk", IF(tbl_Customers[[#This Row],[Churn_Risk_Score]]&gt;=5,"Medium Risk","Low Risk"))</f>
        <v>Low Risk</v>
      </c>
    </row>
    <row r="943" spans="1:33" x14ac:dyDescent="0.35">
      <c r="A943">
        <v>942</v>
      </c>
      <c r="B943" t="s">
        <v>65</v>
      </c>
      <c r="C943">
        <v>107</v>
      </c>
      <c r="D943" t="s">
        <v>21</v>
      </c>
      <c r="E943" t="s">
        <v>22</v>
      </c>
      <c r="F943" t="s">
        <v>22</v>
      </c>
      <c r="G943">
        <v>0</v>
      </c>
      <c r="H943">
        <v>157.1</v>
      </c>
      <c r="I943">
        <v>79</v>
      </c>
      <c r="J943">
        <v>26.71</v>
      </c>
      <c r="K943">
        <v>162.6</v>
      </c>
      <c r="L943">
        <v>124</v>
      </c>
      <c r="M943">
        <v>13.82</v>
      </c>
      <c r="N943">
        <v>150</v>
      </c>
      <c r="O943">
        <v>138</v>
      </c>
      <c r="P943">
        <v>6.75</v>
      </c>
      <c r="Q943">
        <v>12.1</v>
      </c>
      <c r="R943">
        <v>6</v>
      </c>
      <c r="S943">
        <v>3.27</v>
      </c>
      <c r="T943">
        <v>1</v>
      </c>
      <c r="U943" t="s">
        <v>22</v>
      </c>
      <c r="V943">
        <f>IF(tbl_Customers[[#This Row],[churn]] = "yes", 1, 0)</f>
        <v>0</v>
      </c>
      <c r="W943" t="str">
        <f>IF(tbl_Customers[[#This Row],[number_customer_service_calls]] &lt;= 1, "0-1 Calls", IF(tbl_Customers[[#This Row],[number_customer_service_calls]] &lt;= 3, "2-3 Calls", IF(tbl_Customers[[#This Row],[number_customer_service_calls]] &lt;=5, "4-5 Calls", "6+ Calls")))</f>
        <v>0-1 Calls</v>
      </c>
      <c r="X943" t="str">
        <f>IF(tbl_Customers[[#This Row],[account_length]] &lt;= 50, "0-50", IF(tbl_Customers[[#This Row],[account_length]] &lt;=100, "51-100", IF(tbl_Customers[[#This Row],[account_length]] &lt;= 150, "101-150", "151+")))</f>
        <v>101-150</v>
      </c>
      <c r="Y943" t="str">
        <f>IF(tbl_Customers[[#This Row],[total_intl_charge]] &lt;= 3, "Low Charges", "High Charges")</f>
        <v>High Charges</v>
      </c>
      <c r="Z943" t="str">
        <f>IF(tbl_Customers[[#This Row],[total_eve_calls]]&lt;=80,"Low Calls",
IF(tbl_Customers[[#This Row],[total_eve_calls]]&lt;=120,"Medium Calls","High Calls"))</f>
        <v>High Calls</v>
      </c>
      <c r="AA943" t="str">
        <f>IF(tbl_Customers[[#This Row],[total_eve_charge]]&lt;=15,"Low Charges",
IF(tbl_Customers[[#This Row],[total_eve_charge]]&lt;=20,"Medium Charges","High Charges"))</f>
        <v>Low Charges</v>
      </c>
      <c r="AB9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43" t="str">
        <f>IF(tbl_Customers[[#This Row],[number_vmail_messages]] = 0, "No Usage", IF(tbl_Customers[[#This Row],[number_vmail_messages]] &lt;= 20, "Low Usage", IF(tbl_Customers[[#This Row],[number_vmail_messages]] &lt;= 40, "Medium Usgae", "High Usage")))</f>
        <v>No Usage</v>
      </c>
      <c r="AD943" t="str">
        <f>IF(tbl_Customers[[#This Row],[total_day_minutes]]&lt;=150,"Low Usage", IF(tbl_Customers[[#This Row],[total_day_minutes]]&lt;=200,"Medium Usage", IF(tbl_Customers[[#This Row],[total_day_minutes]]&lt;=250,"High Usage","Very High Usage")))</f>
        <v>Medium Usage</v>
      </c>
      <c r="AE943" t="str">
        <f>IF(tbl_Customers[[#This Row],[total_intl_calls]]&lt;=5,"Low Calls", IF(tbl_Customers[[#This Row],[total_intl_calls]]&lt;=10, "Medium Calls", "High Calls"))</f>
        <v>Medium Calls</v>
      </c>
      <c r="AF9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43" s="36" t="str">
        <f>IF(tbl_Customers[[#This Row],[Churn_Risk_Score]]&gt;=10,"High Risk", IF(tbl_Customers[[#This Row],[Churn_Risk_Score]]&gt;=5,"Medium Risk","Low Risk"))</f>
        <v>Low Risk</v>
      </c>
    </row>
    <row r="944" spans="1:33" x14ac:dyDescent="0.35">
      <c r="A944">
        <v>943</v>
      </c>
      <c r="B944" t="s">
        <v>53</v>
      </c>
      <c r="C944">
        <v>91</v>
      </c>
      <c r="D944" t="s">
        <v>21</v>
      </c>
      <c r="E944" t="s">
        <v>22</v>
      </c>
      <c r="F944" t="s">
        <v>22</v>
      </c>
      <c r="G944">
        <v>0</v>
      </c>
      <c r="H944">
        <v>154.4</v>
      </c>
      <c r="I944">
        <v>165</v>
      </c>
      <c r="J944">
        <v>26.25</v>
      </c>
      <c r="K944">
        <v>168.3</v>
      </c>
      <c r="L944">
        <v>121</v>
      </c>
      <c r="M944">
        <v>14.31</v>
      </c>
      <c r="N944">
        <v>239.9</v>
      </c>
      <c r="O944">
        <v>81</v>
      </c>
      <c r="P944">
        <v>10.8</v>
      </c>
      <c r="Q944">
        <v>11.7</v>
      </c>
      <c r="R944">
        <v>4</v>
      </c>
      <c r="S944">
        <v>3.16</v>
      </c>
      <c r="T944">
        <v>5</v>
      </c>
      <c r="U944" t="s">
        <v>23</v>
      </c>
      <c r="V944">
        <f>IF(tbl_Customers[[#This Row],[churn]] = "yes", 1, 0)</f>
        <v>1</v>
      </c>
      <c r="W944" t="str">
        <f>IF(tbl_Customers[[#This Row],[number_customer_service_calls]] &lt;= 1, "0-1 Calls", IF(tbl_Customers[[#This Row],[number_customer_service_calls]] &lt;= 3, "2-3 Calls", IF(tbl_Customers[[#This Row],[number_customer_service_calls]] &lt;=5, "4-5 Calls", "6+ Calls")))</f>
        <v>4-5 Calls</v>
      </c>
      <c r="X944" t="str">
        <f>IF(tbl_Customers[[#This Row],[account_length]] &lt;= 50, "0-50", IF(tbl_Customers[[#This Row],[account_length]] &lt;=100, "51-100", IF(tbl_Customers[[#This Row],[account_length]] &lt;= 150, "101-150", "151+")))</f>
        <v>51-100</v>
      </c>
      <c r="Y944" t="str">
        <f>IF(tbl_Customers[[#This Row],[total_intl_charge]] &lt;= 3, "Low Charges", "High Charges")</f>
        <v>High Charges</v>
      </c>
      <c r="Z944" t="str">
        <f>IF(tbl_Customers[[#This Row],[total_eve_calls]]&lt;=80,"Low Calls",
IF(tbl_Customers[[#This Row],[total_eve_calls]]&lt;=120,"Medium Calls","High Calls"))</f>
        <v>High Calls</v>
      </c>
      <c r="AA944" t="str">
        <f>IF(tbl_Customers[[#This Row],[total_eve_charge]]&lt;=15,"Low Charges",
IF(tbl_Customers[[#This Row],[total_eve_charge]]&lt;=20,"Medium Charges","High Charges"))</f>
        <v>Low Charges</v>
      </c>
      <c r="AB9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44" t="str">
        <f>IF(tbl_Customers[[#This Row],[number_vmail_messages]] = 0, "No Usage", IF(tbl_Customers[[#This Row],[number_vmail_messages]] &lt;= 20, "Low Usage", IF(tbl_Customers[[#This Row],[number_vmail_messages]] &lt;= 40, "Medium Usgae", "High Usage")))</f>
        <v>No Usage</v>
      </c>
      <c r="AD944" t="str">
        <f>IF(tbl_Customers[[#This Row],[total_day_minutes]]&lt;=150,"Low Usage", IF(tbl_Customers[[#This Row],[total_day_minutes]]&lt;=200,"Medium Usage", IF(tbl_Customers[[#This Row],[total_day_minutes]]&lt;=250,"High Usage","Very High Usage")))</f>
        <v>Medium Usage</v>
      </c>
      <c r="AE944" t="str">
        <f>IF(tbl_Customers[[#This Row],[total_intl_calls]]&lt;=5,"Low Calls", IF(tbl_Customers[[#This Row],[total_intl_calls]]&lt;=10, "Medium Calls", "High Calls"))</f>
        <v>Low Calls</v>
      </c>
      <c r="AF9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44" s="36" t="str">
        <f>IF(tbl_Customers[[#This Row],[Churn_Risk_Score]]&gt;=10,"High Risk", IF(tbl_Customers[[#This Row],[Churn_Risk_Score]]&gt;=5,"Medium Risk","Low Risk"))</f>
        <v>Medium Risk</v>
      </c>
    </row>
    <row r="945" spans="1:33" x14ac:dyDescent="0.35">
      <c r="A945">
        <v>944</v>
      </c>
      <c r="B945" t="s">
        <v>69</v>
      </c>
      <c r="C945">
        <v>159</v>
      </c>
      <c r="D945" t="s">
        <v>21</v>
      </c>
      <c r="E945" t="s">
        <v>22</v>
      </c>
      <c r="F945" t="s">
        <v>22</v>
      </c>
      <c r="G945">
        <v>0</v>
      </c>
      <c r="H945">
        <v>189.1</v>
      </c>
      <c r="I945">
        <v>105</v>
      </c>
      <c r="J945">
        <v>32.15</v>
      </c>
      <c r="K945">
        <v>246.1</v>
      </c>
      <c r="L945">
        <v>147</v>
      </c>
      <c r="M945">
        <v>20.92</v>
      </c>
      <c r="N945">
        <v>242</v>
      </c>
      <c r="O945">
        <v>106</v>
      </c>
      <c r="P945">
        <v>10.89</v>
      </c>
      <c r="Q945">
        <v>10.4</v>
      </c>
      <c r="R945">
        <v>5</v>
      </c>
      <c r="S945">
        <v>2.81</v>
      </c>
      <c r="T945">
        <v>1</v>
      </c>
      <c r="U945" t="s">
        <v>23</v>
      </c>
      <c r="V945">
        <f>IF(tbl_Customers[[#This Row],[churn]] = "yes", 1, 0)</f>
        <v>1</v>
      </c>
      <c r="W945" t="str">
        <f>IF(tbl_Customers[[#This Row],[number_customer_service_calls]] &lt;= 1, "0-1 Calls", IF(tbl_Customers[[#This Row],[number_customer_service_calls]] &lt;= 3, "2-3 Calls", IF(tbl_Customers[[#This Row],[number_customer_service_calls]] &lt;=5, "4-5 Calls", "6+ Calls")))</f>
        <v>0-1 Calls</v>
      </c>
      <c r="X945" t="str">
        <f>IF(tbl_Customers[[#This Row],[account_length]] &lt;= 50, "0-50", IF(tbl_Customers[[#This Row],[account_length]] &lt;=100, "51-100", IF(tbl_Customers[[#This Row],[account_length]] &lt;= 150, "101-150", "151+")))</f>
        <v>151+</v>
      </c>
      <c r="Y945" t="str">
        <f>IF(tbl_Customers[[#This Row],[total_intl_charge]] &lt;= 3, "Low Charges", "High Charges")</f>
        <v>Low Charges</v>
      </c>
      <c r="Z945" t="str">
        <f>IF(tbl_Customers[[#This Row],[total_eve_calls]]&lt;=80,"Low Calls",
IF(tbl_Customers[[#This Row],[total_eve_calls]]&lt;=120,"Medium Calls","High Calls"))</f>
        <v>High Calls</v>
      </c>
      <c r="AA945" t="str">
        <f>IF(tbl_Customers[[#This Row],[total_eve_charge]]&lt;=15,"Low Charges",
IF(tbl_Customers[[#This Row],[total_eve_charge]]&lt;=20,"Medium Charges","High Charges"))</f>
        <v>High Charges</v>
      </c>
      <c r="AB9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45" t="str">
        <f>IF(tbl_Customers[[#This Row],[number_vmail_messages]] = 0, "No Usage", IF(tbl_Customers[[#This Row],[number_vmail_messages]] &lt;= 20, "Low Usage", IF(tbl_Customers[[#This Row],[number_vmail_messages]] &lt;= 40, "Medium Usgae", "High Usage")))</f>
        <v>No Usage</v>
      </c>
      <c r="AD945" t="str">
        <f>IF(tbl_Customers[[#This Row],[total_day_minutes]]&lt;=150,"Low Usage", IF(tbl_Customers[[#This Row],[total_day_minutes]]&lt;=200,"Medium Usage", IF(tbl_Customers[[#This Row],[total_day_minutes]]&lt;=250,"High Usage","Very High Usage")))</f>
        <v>Medium Usage</v>
      </c>
      <c r="AE945" t="str">
        <f>IF(tbl_Customers[[#This Row],[total_intl_calls]]&lt;=5,"Low Calls", IF(tbl_Customers[[#This Row],[total_intl_calls]]&lt;=10, "Medium Calls", "High Calls"))</f>
        <v>Low Calls</v>
      </c>
      <c r="AF9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45" s="36" t="str">
        <f>IF(tbl_Customers[[#This Row],[Churn_Risk_Score]]&gt;=10,"High Risk", IF(tbl_Customers[[#This Row],[Churn_Risk_Score]]&gt;=5,"Medium Risk","Low Risk"))</f>
        <v>Low Risk</v>
      </c>
    </row>
    <row r="946" spans="1:33" x14ac:dyDescent="0.35">
      <c r="A946">
        <v>945</v>
      </c>
      <c r="B946" t="s">
        <v>38</v>
      </c>
      <c r="C946">
        <v>11</v>
      </c>
      <c r="D946" t="s">
        <v>25</v>
      </c>
      <c r="E946" t="s">
        <v>22</v>
      </c>
      <c r="F946" t="s">
        <v>23</v>
      </c>
      <c r="G946">
        <v>24</v>
      </c>
      <c r="H946">
        <v>131.5</v>
      </c>
      <c r="I946">
        <v>98</v>
      </c>
      <c r="J946">
        <v>22.36</v>
      </c>
      <c r="K946">
        <v>230.2</v>
      </c>
      <c r="L946">
        <v>111</v>
      </c>
      <c r="M946">
        <v>19.57</v>
      </c>
      <c r="N946">
        <v>283.7</v>
      </c>
      <c r="O946">
        <v>87</v>
      </c>
      <c r="P946">
        <v>12.77</v>
      </c>
      <c r="Q946">
        <v>10</v>
      </c>
      <c r="R946">
        <v>3</v>
      </c>
      <c r="S946">
        <v>2.7</v>
      </c>
      <c r="T946">
        <v>2</v>
      </c>
      <c r="U946" t="s">
        <v>22</v>
      </c>
      <c r="V946">
        <f>IF(tbl_Customers[[#This Row],[churn]] = "yes", 1, 0)</f>
        <v>0</v>
      </c>
      <c r="W946" t="str">
        <f>IF(tbl_Customers[[#This Row],[number_customer_service_calls]] &lt;= 1, "0-1 Calls", IF(tbl_Customers[[#This Row],[number_customer_service_calls]] &lt;= 3, "2-3 Calls", IF(tbl_Customers[[#This Row],[number_customer_service_calls]] &lt;=5, "4-5 Calls", "6+ Calls")))</f>
        <v>2-3 Calls</v>
      </c>
      <c r="X946" t="str">
        <f>IF(tbl_Customers[[#This Row],[account_length]] &lt;= 50, "0-50", IF(tbl_Customers[[#This Row],[account_length]] &lt;=100, "51-100", IF(tbl_Customers[[#This Row],[account_length]] &lt;= 150, "101-150", "151+")))</f>
        <v>0-50</v>
      </c>
      <c r="Y946" t="str">
        <f>IF(tbl_Customers[[#This Row],[total_intl_charge]] &lt;= 3, "Low Charges", "High Charges")</f>
        <v>Low Charges</v>
      </c>
      <c r="Z946" t="str">
        <f>IF(tbl_Customers[[#This Row],[total_eve_calls]]&lt;=80,"Low Calls",
IF(tbl_Customers[[#This Row],[total_eve_calls]]&lt;=120,"Medium Calls","High Calls"))</f>
        <v>Medium Calls</v>
      </c>
      <c r="AA946" t="str">
        <f>IF(tbl_Customers[[#This Row],[total_eve_charge]]&lt;=15,"Low Charges",
IF(tbl_Customers[[#This Row],[total_eve_charge]]&lt;=20,"Medium Charges","High Charges"))</f>
        <v>Medium Charges</v>
      </c>
      <c r="AB9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46" t="str">
        <f>IF(tbl_Customers[[#This Row],[number_vmail_messages]] = 0, "No Usage", IF(tbl_Customers[[#This Row],[number_vmail_messages]] &lt;= 20, "Low Usage", IF(tbl_Customers[[#This Row],[number_vmail_messages]] &lt;= 40, "Medium Usgae", "High Usage")))</f>
        <v>Medium Usgae</v>
      </c>
      <c r="AD946" t="str">
        <f>IF(tbl_Customers[[#This Row],[total_day_minutes]]&lt;=150,"Low Usage", IF(tbl_Customers[[#This Row],[total_day_minutes]]&lt;=200,"Medium Usage", IF(tbl_Customers[[#This Row],[total_day_minutes]]&lt;=250,"High Usage","Very High Usage")))</f>
        <v>Low Usage</v>
      </c>
      <c r="AE946" t="str">
        <f>IF(tbl_Customers[[#This Row],[total_intl_calls]]&lt;=5,"Low Calls", IF(tbl_Customers[[#This Row],[total_intl_calls]]&lt;=10, "Medium Calls", "High Calls"))</f>
        <v>Low Calls</v>
      </c>
      <c r="AF9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46" s="36" t="str">
        <f>IF(tbl_Customers[[#This Row],[Churn_Risk_Score]]&gt;=10,"High Risk", IF(tbl_Customers[[#This Row],[Churn_Risk_Score]]&gt;=5,"Medium Risk","Low Risk"))</f>
        <v>Low Risk</v>
      </c>
    </row>
    <row r="947" spans="1:33" x14ac:dyDescent="0.35">
      <c r="A947">
        <v>946</v>
      </c>
      <c r="B947" t="s">
        <v>36</v>
      </c>
      <c r="C947">
        <v>167</v>
      </c>
      <c r="D947" t="s">
        <v>21</v>
      </c>
      <c r="E947" t="s">
        <v>22</v>
      </c>
      <c r="F947" t="s">
        <v>22</v>
      </c>
      <c r="G947">
        <v>0</v>
      </c>
      <c r="H947">
        <v>166.4</v>
      </c>
      <c r="I947">
        <v>85</v>
      </c>
      <c r="J947">
        <v>28.29</v>
      </c>
      <c r="K947">
        <v>243.2</v>
      </c>
      <c r="L947">
        <v>135</v>
      </c>
      <c r="M947">
        <v>20.67</v>
      </c>
      <c r="N947">
        <v>229.2</v>
      </c>
      <c r="O947">
        <v>95</v>
      </c>
      <c r="P947">
        <v>10.31</v>
      </c>
      <c r="Q947">
        <v>9.9</v>
      </c>
      <c r="R947">
        <v>5</v>
      </c>
      <c r="S947">
        <v>2.67</v>
      </c>
      <c r="T947">
        <v>1</v>
      </c>
      <c r="U947" t="s">
        <v>22</v>
      </c>
      <c r="V947">
        <f>IF(tbl_Customers[[#This Row],[churn]] = "yes", 1, 0)</f>
        <v>0</v>
      </c>
      <c r="W947" t="str">
        <f>IF(tbl_Customers[[#This Row],[number_customer_service_calls]] &lt;= 1, "0-1 Calls", IF(tbl_Customers[[#This Row],[number_customer_service_calls]] &lt;= 3, "2-3 Calls", IF(tbl_Customers[[#This Row],[number_customer_service_calls]] &lt;=5, "4-5 Calls", "6+ Calls")))</f>
        <v>0-1 Calls</v>
      </c>
      <c r="X947" t="str">
        <f>IF(tbl_Customers[[#This Row],[account_length]] &lt;= 50, "0-50", IF(tbl_Customers[[#This Row],[account_length]] &lt;=100, "51-100", IF(tbl_Customers[[#This Row],[account_length]] &lt;= 150, "101-150", "151+")))</f>
        <v>151+</v>
      </c>
      <c r="Y947" t="str">
        <f>IF(tbl_Customers[[#This Row],[total_intl_charge]] &lt;= 3, "Low Charges", "High Charges")</f>
        <v>Low Charges</v>
      </c>
      <c r="Z947" t="str">
        <f>IF(tbl_Customers[[#This Row],[total_eve_calls]]&lt;=80,"Low Calls",
IF(tbl_Customers[[#This Row],[total_eve_calls]]&lt;=120,"Medium Calls","High Calls"))</f>
        <v>High Calls</v>
      </c>
      <c r="AA947" t="str">
        <f>IF(tbl_Customers[[#This Row],[total_eve_charge]]&lt;=15,"Low Charges",
IF(tbl_Customers[[#This Row],[total_eve_charge]]&lt;=20,"Medium Charges","High Charges"))</f>
        <v>High Charges</v>
      </c>
      <c r="AB9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47" t="str">
        <f>IF(tbl_Customers[[#This Row],[number_vmail_messages]] = 0, "No Usage", IF(tbl_Customers[[#This Row],[number_vmail_messages]] &lt;= 20, "Low Usage", IF(tbl_Customers[[#This Row],[number_vmail_messages]] &lt;= 40, "Medium Usgae", "High Usage")))</f>
        <v>No Usage</v>
      </c>
      <c r="AD947" t="str">
        <f>IF(tbl_Customers[[#This Row],[total_day_minutes]]&lt;=150,"Low Usage", IF(tbl_Customers[[#This Row],[total_day_minutes]]&lt;=200,"Medium Usage", IF(tbl_Customers[[#This Row],[total_day_minutes]]&lt;=250,"High Usage","Very High Usage")))</f>
        <v>Medium Usage</v>
      </c>
      <c r="AE947" t="str">
        <f>IF(tbl_Customers[[#This Row],[total_intl_calls]]&lt;=5,"Low Calls", IF(tbl_Customers[[#This Row],[total_intl_calls]]&lt;=10, "Medium Calls", "High Calls"))</f>
        <v>Low Calls</v>
      </c>
      <c r="AF9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47" s="36" t="str">
        <f>IF(tbl_Customers[[#This Row],[Churn_Risk_Score]]&gt;=10,"High Risk", IF(tbl_Customers[[#This Row],[Churn_Risk_Score]]&gt;=5,"Medium Risk","Low Risk"))</f>
        <v>Low Risk</v>
      </c>
    </row>
    <row r="948" spans="1:33" x14ac:dyDescent="0.35">
      <c r="A948">
        <v>947</v>
      </c>
      <c r="B948" t="s">
        <v>64</v>
      </c>
      <c r="C948">
        <v>99</v>
      </c>
      <c r="D948" t="s">
        <v>25</v>
      </c>
      <c r="E948" t="s">
        <v>22</v>
      </c>
      <c r="F948" t="s">
        <v>23</v>
      </c>
      <c r="G948">
        <v>19</v>
      </c>
      <c r="H948">
        <v>87.7</v>
      </c>
      <c r="I948">
        <v>103</v>
      </c>
      <c r="J948">
        <v>14.91</v>
      </c>
      <c r="K948">
        <v>223</v>
      </c>
      <c r="L948">
        <v>86</v>
      </c>
      <c r="M948">
        <v>18.96</v>
      </c>
      <c r="N948">
        <v>182.3</v>
      </c>
      <c r="O948">
        <v>112</v>
      </c>
      <c r="P948">
        <v>8.1999999999999993</v>
      </c>
      <c r="Q948">
        <v>7.3</v>
      </c>
      <c r="R948">
        <v>4</v>
      </c>
      <c r="S948">
        <v>1.97</v>
      </c>
      <c r="T948">
        <v>2</v>
      </c>
      <c r="U948" t="s">
        <v>22</v>
      </c>
      <c r="V948">
        <f>IF(tbl_Customers[[#This Row],[churn]] = "yes", 1, 0)</f>
        <v>0</v>
      </c>
      <c r="W948" t="str">
        <f>IF(tbl_Customers[[#This Row],[number_customer_service_calls]] &lt;= 1, "0-1 Calls", IF(tbl_Customers[[#This Row],[number_customer_service_calls]] &lt;= 3, "2-3 Calls", IF(tbl_Customers[[#This Row],[number_customer_service_calls]] &lt;=5, "4-5 Calls", "6+ Calls")))</f>
        <v>2-3 Calls</v>
      </c>
      <c r="X948" t="str">
        <f>IF(tbl_Customers[[#This Row],[account_length]] &lt;= 50, "0-50", IF(tbl_Customers[[#This Row],[account_length]] &lt;=100, "51-100", IF(tbl_Customers[[#This Row],[account_length]] &lt;= 150, "101-150", "151+")))</f>
        <v>51-100</v>
      </c>
      <c r="Y948" t="str">
        <f>IF(tbl_Customers[[#This Row],[total_intl_charge]] &lt;= 3, "Low Charges", "High Charges")</f>
        <v>Low Charges</v>
      </c>
      <c r="Z948" t="str">
        <f>IF(tbl_Customers[[#This Row],[total_eve_calls]]&lt;=80,"Low Calls",
IF(tbl_Customers[[#This Row],[total_eve_calls]]&lt;=120,"Medium Calls","High Calls"))</f>
        <v>Medium Calls</v>
      </c>
      <c r="AA948" t="str">
        <f>IF(tbl_Customers[[#This Row],[total_eve_charge]]&lt;=15,"Low Charges",
IF(tbl_Customers[[#This Row],[total_eve_charge]]&lt;=20,"Medium Charges","High Charges"))</f>
        <v>Medium Charges</v>
      </c>
      <c r="AB9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48" t="str">
        <f>IF(tbl_Customers[[#This Row],[number_vmail_messages]] = 0, "No Usage", IF(tbl_Customers[[#This Row],[number_vmail_messages]] &lt;= 20, "Low Usage", IF(tbl_Customers[[#This Row],[number_vmail_messages]] &lt;= 40, "Medium Usgae", "High Usage")))</f>
        <v>Low Usage</v>
      </c>
      <c r="AD948" t="str">
        <f>IF(tbl_Customers[[#This Row],[total_day_minutes]]&lt;=150,"Low Usage", IF(tbl_Customers[[#This Row],[total_day_minutes]]&lt;=200,"Medium Usage", IF(tbl_Customers[[#This Row],[total_day_minutes]]&lt;=250,"High Usage","Very High Usage")))</f>
        <v>Low Usage</v>
      </c>
      <c r="AE948" t="str">
        <f>IF(tbl_Customers[[#This Row],[total_intl_calls]]&lt;=5,"Low Calls", IF(tbl_Customers[[#This Row],[total_intl_calls]]&lt;=10, "Medium Calls", "High Calls"))</f>
        <v>Low Calls</v>
      </c>
      <c r="AF9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48" s="36" t="str">
        <f>IF(tbl_Customers[[#This Row],[Churn_Risk_Score]]&gt;=10,"High Risk", IF(tbl_Customers[[#This Row],[Churn_Risk_Score]]&gt;=5,"Medium Risk","Low Risk"))</f>
        <v>Low Risk</v>
      </c>
    </row>
    <row r="949" spans="1:33" x14ac:dyDescent="0.35">
      <c r="A949">
        <v>948</v>
      </c>
      <c r="B949" t="s">
        <v>70</v>
      </c>
      <c r="C949">
        <v>159</v>
      </c>
      <c r="D949" t="s">
        <v>21</v>
      </c>
      <c r="E949" t="s">
        <v>22</v>
      </c>
      <c r="F949" t="s">
        <v>23</v>
      </c>
      <c r="G949">
        <v>19</v>
      </c>
      <c r="H949">
        <v>184.1</v>
      </c>
      <c r="I949">
        <v>78</v>
      </c>
      <c r="J949">
        <v>31.3</v>
      </c>
      <c r="K949">
        <v>194.5</v>
      </c>
      <c r="L949">
        <v>71</v>
      </c>
      <c r="M949">
        <v>16.53</v>
      </c>
      <c r="N949">
        <v>225.6</v>
      </c>
      <c r="O949">
        <v>101</v>
      </c>
      <c r="P949">
        <v>10.15</v>
      </c>
      <c r="Q949">
        <v>16.899999999999999</v>
      </c>
      <c r="R949">
        <v>3</v>
      </c>
      <c r="S949">
        <v>4.5599999999999996</v>
      </c>
      <c r="T949">
        <v>0</v>
      </c>
      <c r="U949" t="s">
        <v>22</v>
      </c>
      <c r="V949">
        <f>IF(tbl_Customers[[#This Row],[churn]] = "yes", 1, 0)</f>
        <v>0</v>
      </c>
      <c r="W949" t="str">
        <f>IF(tbl_Customers[[#This Row],[number_customer_service_calls]] &lt;= 1, "0-1 Calls", IF(tbl_Customers[[#This Row],[number_customer_service_calls]] &lt;= 3, "2-3 Calls", IF(tbl_Customers[[#This Row],[number_customer_service_calls]] &lt;=5, "4-5 Calls", "6+ Calls")))</f>
        <v>0-1 Calls</v>
      </c>
      <c r="X949" t="str">
        <f>IF(tbl_Customers[[#This Row],[account_length]] &lt;= 50, "0-50", IF(tbl_Customers[[#This Row],[account_length]] &lt;=100, "51-100", IF(tbl_Customers[[#This Row],[account_length]] &lt;= 150, "101-150", "151+")))</f>
        <v>151+</v>
      </c>
      <c r="Y949" t="str">
        <f>IF(tbl_Customers[[#This Row],[total_intl_charge]] &lt;= 3, "Low Charges", "High Charges")</f>
        <v>High Charges</v>
      </c>
      <c r="Z949" t="str">
        <f>IF(tbl_Customers[[#This Row],[total_eve_calls]]&lt;=80,"Low Calls",
IF(tbl_Customers[[#This Row],[total_eve_calls]]&lt;=120,"Medium Calls","High Calls"))</f>
        <v>Low Calls</v>
      </c>
      <c r="AA949" t="str">
        <f>IF(tbl_Customers[[#This Row],[total_eve_charge]]&lt;=15,"Low Charges",
IF(tbl_Customers[[#This Row],[total_eve_charge]]&lt;=20,"Medium Charges","High Charges"))</f>
        <v>Medium Charges</v>
      </c>
      <c r="AB9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49" t="str">
        <f>IF(tbl_Customers[[#This Row],[number_vmail_messages]] = 0, "No Usage", IF(tbl_Customers[[#This Row],[number_vmail_messages]] &lt;= 20, "Low Usage", IF(tbl_Customers[[#This Row],[number_vmail_messages]] &lt;= 40, "Medium Usgae", "High Usage")))</f>
        <v>Low Usage</v>
      </c>
      <c r="AD949" t="str">
        <f>IF(tbl_Customers[[#This Row],[total_day_minutes]]&lt;=150,"Low Usage", IF(tbl_Customers[[#This Row],[total_day_minutes]]&lt;=200,"Medium Usage", IF(tbl_Customers[[#This Row],[total_day_minutes]]&lt;=250,"High Usage","Very High Usage")))</f>
        <v>Medium Usage</v>
      </c>
      <c r="AE949" t="str">
        <f>IF(tbl_Customers[[#This Row],[total_intl_calls]]&lt;=5,"Low Calls", IF(tbl_Customers[[#This Row],[total_intl_calls]]&lt;=10, "Medium Calls", "High Calls"))</f>
        <v>Low Calls</v>
      </c>
      <c r="AF9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49" s="36" t="str">
        <f>IF(tbl_Customers[[#This Row],[Churn_Risk_Score]]&gt;=10,"High Risk", IF(tbl_Customers[[#This Row],[Churn_Risk_Score]]&gt;=5,"Medium Risk","Low Risk"))</f>
        <v>Low Risk</v>
      </c>
    </row>
    <row r="950" spans="1:33" x14ac:dyDescent="0.35">
      <c r="A950">
        <v>949</v>
      </c>
      <c r="B950" t="s">
        <v>68</v>
      </c>
      <c r="C950">
        <v>71</v>
      </c>
      <c r="D950" t="s">
        <v>21</v>
      </c>
      <c r="E950" t="s">
        <v>22</v>
      </c>
      <c r="F950" t="s">
        <v>22</v>
      </c>
      <c r="G950">
        <v>0</v>
      </c>
      <c r="H950">
        <v>103.3</v>
      </c>
      <c r="I950">
        <v>103</v>
      </c>
      <c r="J950">
        <v>17.559999999999999</v>
      </c>
      <c r="K950">
        <v>138.5</v>
      </c>
      <c r="L950">
        <v>79</v>
      </c>
      <c r="M950">
        <v>11.77</v>
      </c>
      <c r="N950">
        <v>164.8</v>
      </c>
      <c r="O950">
        <v>98</v>
      </c>
      <c r="P950">
        <v>7.42</v>
      </c>
      <c r="Q950">
        <v>9</v>
      </c>
      <c r="R950">
        <v>2</v>
      </c>
      <c r="S950">
        <v>2.4300000000000002</v>
      </c>
      <c r="T950">
        <v>2</v>
      </c>
      <c r="U950" t="s">
        <v>22</v>
      </c>
      <c r="V950">
        <f>IF(tbl_Customers[[#This Row],[churn]] = "yes", 1, 0)</f>
        <v>0</v>
      </c>
      <c r="W950" t="str">
        <f>IF(tbl_Customers[[#This Row],[number_customer_service_calls]] &lt;= 1, "0-1 Calls", IF(tbl_Customers[[#This Row],[number_customer_service_calls]] &lt;= 3, "2-3 Calls", IF(tbl_Customers[[#This Row],[number_customer_service_calls]] &lt;=5, "4-5 Calls", "6+ Calls")))</f>
        <v>2-3 Calls</v>
      </c>
      <c r="X950" t="str">
        <f>IF(tbl_Customers[[#This Row],[account_length]] &lt;= 50, "0-50", IF(tbl_Customers[[#This Row],[account_length]] &lt;=100, "51-100", IF(tbl_Customers[[#This Row],[account_length]] &lt;= 150, "101-150", "151+")))</f>
        <v>51-100</v>
      </c>
      <c r="Y950" t="str">
        <f>IF(tbl_Customers[[#This Row],[total_intl_charge]] &lt;= 3, "Low Charges", "High Charges")</f>
        <v>Low Charges</v>
      </c>
      <c r="Z950" t="str">
        <f>IF(tbl_Customers[[#This Row],[total_eve_calls]]&lt;=80,"Low Calls",
IF(tbl_Customers[[#This Row],[total_eve_calls]]&lt;=120,"Medium Calls","High Calls"))</f>
        <v>Low Calls</v>
      </c>
      <c r="AA950" t="str">
        <f>IF(tbl_Customers[[#This Row],[total_eve_charge]]&lt;=15,"Low Charges",
IF(tbl_Customers[[#This Row],[total_eve_charge]]&lt;=20,"Medium Charges","High Charges"))</f>
        <v>Low Charges</v>
      </c>
      <c r="AB9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950" t="str">
        <f>IF(tbl_Customers[[#This Row],[number_vmail_messages]] = 0, "No Usage", IF(tbl_Customers[[#This Row],[number_vmail_messages]] &lt;= 20, "Low Usage", IF(tbl_Customers[[#This Row],[number_vmail_messages]] &lt;= 40, "Medium Usgae", "High Usage")))</f>
        <v>No Usage</v>
      </c>
      <c r="AD950" t="str">
        <f>IF(tbl_Customers[[#This Row],[total_day_minutes]]&lt;=150,"Low Usage", IF(tbl_Customers[[#This Row],[total_day_minutes]]&lt;=200,"Medium Usage", IF(tbl_Customers[[#This Row],[total_day_minutes]]&lt;=250,"High Usage","Very High Usage")))</f>
        <v>Low Usage</v>
      </c>
      <c r="AE950" t="str">
        <f>IF(tbl_Customers[[#This Row],[total_intl_calls]]&lt;=5,"Low Calls", IF(tbl_Customers[[#This Row],[total_intl_calls]]&lt;=10, "Medium Calls", "High Calls"))</f>
        <v>Low Calls</v>
      </c>
      <c r="AF9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50" s="36" t="str">
        <f>IF(tbl_Customers[[#This Row],[Churn_Risk_Score]]&gt;=10,"High Risk", IF(tbl_Customers[[#This Row],[Churn_Risk_Score]]&gt;=5,"Medium Risk","Low Risk"))</f>
        <v>Low Risk</v>
      </c>
    </row>
    <row r="951" spans="1:33" x14ac:dyDescent="0.35">
      <c r="A951">
        <v>950</v>
      </c>
      <c r="B951" t="s">
        <v>73</v>
      </c>
      <c r="C951">
        <v>122</v>
      </c>
      <c r="D951" t="s">
        <v>21</v>
      </c>
      <c r="E951" t="s">
        <v>22</v>
      </c>
      <c r="F951" t="s">
        <v>22</v>
      </c>
      <c r="G951">
        <v>0</v>
      </c>
      <c r="H951">
        <v>35.1</v>
      </c>
      <c r="I951">
        <v>62</v>
      </c>
      <c r="J951">
        <v>5.97</v>
      </c>
      <c r="K951">
        <v>180.8</v>
      </c>
      <c r="L951">
        <v>89</v>
      </c>
      <c r="M951">
        <v>15.37</v>
      </c>
      <c r="N951">
        <v>251.6</v>
      </c>
      <c r="O951">
        <v>58</v>
      </c>
      <c r="P951">
        <v>11.32</v>
      </c>
      <c r="Q951">
        <v>12.7</v>
      </c>
      <c r="R951">
        <v>2</v>
      </c>
      <c r="S951">
        <v>3.43</v>
      </c>
      <c r="T951">
        <v>1</v>
      </c>
      <c r="U951" t="s">
        <v>22</v>
      </c>
      <c r="V951">
        <f>IF(tbl_Customers[[#This Row],[churn]] = "yes", 1, 0)</f>
        <v>0</v>
      </c>
      <c r="W951" t="str">
        <f>IF(tbl_Customers[[#This Row],[number_customer_service_calls]] &lt;= 1, "0-1 Calls", IF(tbl_Customers[[#This Row],[number_customer_service_calls]] &lt;= 3, "2-3 Calls", IF(tbl_Customers[[#This Row],[number_customer_service_calls]] &lt;=5, "4-5 Calls", "6+ Calls")))</f>
        <v>0-1 Calls</v>
      </c>
      <c r="X951" t="str">
        <f>IF(tbl_Customers[[#This Row],[account_length]] &lt;= 50, "0-50", IF(tbl_Customers[[#This Row],[account_length]] &lt;=100, "51-100", IF(tbl_Customers[[#This Row],[account_length]] &lt;= 150, "101-150", "151+")))</f>
        <v>101-150</v>
      </c>
      <c r="Y951" t="str">
        <f>IF(tbl_Customers[[#This Row],[total_intl_charge]] &lt;= 3, "Low Charges", "High Charges")</f>
        <v>High Charges</v>
      </c>
      <c r="Z951" t="str">
        <f>IF(tbl_Customers[[#This Row],[total_eve_calls]]&lt;=80,"Low Calls",
IF(tbl_Customers[[#This Row],[total_eve_calls]]&lt;=120,"Medium Calls","High Calls"))</f>
        <v>Medium Calls</v>
      </c>
      <c r="AA951" t="str">
        <f>IF(tbl_Customers[[#This Row],[total_eve_charge]]&lt;=15,"Low Charges",
IF(tbl_Customers[[#This Row],[total_eve_charge]]&lt;=20,"Medium Charges","High Charges"))</f>
        <v>Medium Charges</v>
      </c>
      <c r="AB9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1" t="str">
        <f>IF(tbl_Customers[[#This Row],[number_vmail_messages]] = 0, "No Usage", IF(tbl_Customers[[#This Row],[number_vmail_messages]] &lt;= 20, "Low Usage", IF(tbl_Customers[[#This Row],[number_vmail_messages]] &lt;= 40, "Medium Usgae", "High Usage")))</f>
        <v>No Usage</v>
      </c>
      <c r="AD951" t="str">
        <f>IF(tbl_Customers[[#This Row],[total_day_minutes]]&lt;=150,"Low Usage", IF(tbl_Customers[[#This Row],[total_day_minutes]]&lt;=200,"Medium Usage", IF(tbl_Customers[[#This Row],[total_day_minutes]]&lt;=250,"High Usage","Very High Usage")))</f>
        <v>Low Usage</v>
      </c>
      <c r="AE951" t="str">
        <f>IF(tbl_Customers[[#This Row],[total_intl_calls]]&lt;=5,"Low Calls", IF(tbl_Customers[[#This Row],[total_intl_calls]]&lt;=10, "Medium Calls", "High Calls"))</f>
        <v>Low Calls</v>
      </c>
      <c r="AF9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51" s="36" t="str">
        <f>IF(tbl_Customers[[#This Row],[Churn_Risk_Score]]&gt;=10,"High Risk", IF(tbl_Customers[[#This Row],[Churn_Risk_Score]]&gt;=5,"Medium Risk","Low Risk"))</f>
        <v>Low Risk</v>
      </c>
    </row>
    <row r="952" spans="1:33" x14ac:dyDescent="0.35">
      <c r="A952">
        <v>951</v>
      </c>
      <c r="B952" t="s">
        <v>31</v>
      </c>
      <c r="C952">
        <v>83</v>
      </c>
      <c r="D952" t="s">
        <v>21</v>
      </c>
      <c r="E952" t="s">
        <v>22</v>
      </c>
      <c r="F952" t="s">
        <v>23</v>
      </c>
      <c r="G952">
        <v>37</v>
      </c>
      <c r="H952">
        <v>78.5</v>
      </c>
      <c r="I952">
        <v>109</v>
      </c>
      <c r="J952">
        <v>13.35</v>
      </c>
      <c r="K952">
        <v>210.5</v>
      </c>
      <c r="L952">
        <v>101</v>
      </c>
      <c r="M952">
        <v>17.89</v>
      </c>
      <c r="N952">
        <v>179.7</v>
      </c>
      <c r="O952">
        <v>102</v>
      </c>
      <c r="P952">
        <v>8.09</v>
      </c>
      <c r="Q952">
        <v>11.8</v>
      </c>
      <c r="R952">
        <v>4</v>
      </c>
      <c r="S952">
        <v>3.19</v>
      </c>
      <c r="T952">
        <v>1</v>
      </c>
      <c r="U952" t="s">
        <v>22</v>
      </c>
      <c r="V952">
        <f>IF(tbl_Customers[[#This Row],[churn]] = "yes", 1, 0)</f>
        <v>0</v>
      </c>
      <c r="W952" t="str">
        <f>IF(tbl_Customers[[#This Row],[number_customer_service_calls]] &lt;= 1, "0-1 Calls", IF(tbl_Customers[[#This Row],[number_customer_service_calls]] &lt;= 3, "2-3 Calls", IF(tbl_Customers[[#This Row],[number_customer_service_calls]] &lt;=5, "4-5 Calls", "6+ Calls")))</f>
        <v>0-1 Calls</v>
      </c>
      <c r="X952" t="str">
        <f>IF(tbl_Customers[[#This Row],[account_length]] &lt;= 50, "0-50", IF(tbl_Customers[[#This Row],[account_length]] &lt;=100, "51-100", IF(tbl_Customers[[#This Row],[account_length]] &lt;= 150, "101-150", "151+")))</f>
        <v>51-100</v>
      </c>
      <c r="Y952" t="str">
        <f>IF(tbl_Customers[[#This Row],[total_intl_charge]] &lt;= 3, "Low Charges", "High Charges")</f>
        <v>High Charges</v>
      </c>
      <c r="Z952" t="str">
        <f>IF(tbl_Customers[[#This Row],[total_eve_calls]]&lt;=80,"Low Calls",
IF(tbl_Customers[[#This Row],[total_eve_calls]]&lt;=120,"Medium Calls","High Calls"))</f>
        <v>Medium Calls</v>
      </c>
      <c r="AA952" t="str">
        <f>IF(tbl_Customers[[#This Row],[total_eve_charge]]&lt;=15,"Low Charges",
IF(tbl_Customers[[#This Row],[total_eve_charge]]&lt;=20,"Medium Charges","High Charges"))</f>
        <v>Medium Charges</v>
      </c>
      <c r="AB9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2" t="str">
        <f>IF(tbl_Customers[[#This Row],[number_vmail_messages]] = 0, "No Usage", IF(tbl_Customers[[#This Row],[number_vmail_messages]] &lt;= 20, "Low Usage", IF(tbl_Customers[[#This Row],[number_vmail_messages]] &lt;= 40, "Medium Usgae", "High Usage")))</f>
        <v>Medium Usgae</v>
      </c>
      <c r="AD952" t="str">
        <f>IF(tbl_Customers[[#This Row],[total_day_minutes]]&lt;=150,"Low Usage", IF(tbl_Customers[[#This Row],[total_day_minutes]]&lt;=200,"Medium Usage", IF(tbl_Customers[[#This Row],[total_day_minutes]]&lt;=250,"High Usage","Very High Usage")))</f>
        <v>Low Usage</v>
      </c>
      <c r="AE952" t="str">
        <f>IF(tbl_Customers[[#This Row],[total_intl_calls]]&lt;=5,"Low Calls", IF(tbl_Customers[[#This Row],[total_intl_calls]]&lt;=10, "Medium Calls", "High Calls"))</f>
        <v>Low Calls</v>
      </c>
      <c r="AF9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52" s="36" t="str">
        <f>IF(tbl_Customers[[#This Row],[Churn_Risk_Score]]&gt;=10,"High Risk", IF(tbl_Customers[[#This Row],[Churn_Risk_Score]]&gt;=5,"Medium Risk","Low Risk"))</f>
        <v>Low Risk</v>
      </c>
    </row>
    <row r="953" spans="1:33" x14ac:dyDescent="0.35">
      <c r="A953">
        <v>952</v>
      </c>
      <c r="B953" t="s">
        <v>62</v>
      </c>
      <c r="C953">
        <v>64</v>
      </c>
      <c r="D953" t="s">
        <v>25</v>
      </c>
      <c r="E953" t="s">
        <v>22</v>
      </c>
      <c r="F953" t="s">
        <v>22</v>
      </c>
      <c r="G953">
        <v>0</v>
      </c>
      <c r="H953">
        <v>148.1</v>
      </c>
      <c r="I953">
        <v>73</v>
      </c>
      <c r="J953">
        <v>25.18</v>
      </c>
      <c r="K953">
        <v>164.9</v>
      </c>
      <c r="L953">
        <v>101</v>
      </c>
      <c r="M953">
        <v>14.02</v>
      </c>
      <c r="N953">
        <v>216</v>
      </c>
      <c r="O953">
        <v>125</v>
      </c>
      <c r="P953">
        <v>9.7200000000000006</v>
      </c>
      <c r="Q953">
        <v>12.3</v>
      </c>
      <c r="R953">
        <v>2</v>
      </c>
      <c r="S953">
        <v>3.32</v>
      </c>
      <c r="T953">
        <v>5</v>
      </c>
      <c r="U953" t="s">
        <v>23</v>
      </c>
      <c r="V953">
        <f>IF(tbl_Customers[[#This Row],[churn]] = "yes", 1, 0)</f>
        <v>1</v>
      </c>
      <c r="W953" t="str">
        <f>IF(tbl_Customers[[#This Row],[number_customer_service_calls]] &lt;= 1, "0-1 Calls", IF(tbl_Customers[[#This Row],[number_customer_service_calls]] &lt;= 3, "2-3 Calls", IF(tbl_Customers[[#This Row],[number_customer_service_calls]] &lt;=5, "4-5 Calls", "6+ Calls")))</f>
        <v>4-5 Calls</v>
      </c>
      <c r="X953" t="str">
        <f>IF(tbl_Customers[[#This Row],[account_length]] &lt;= 50, "0-50", IF(tbl_Customers[[#This Row],[account_length]] &lt;=100, "51-100", IF(tbl_Customers[[#This Row],[account_length]] &lt;= 150, "101-150", "151+")))</f>
        <v>51-100</v>
      </c>
      <c r="Y953" t="str">
        <f>IF(tbl_Customers[[#This Row],[total_intl_charge]] &lt;= 3, "Low Charges", "High Charges")</f>
        <v>High Charges</v>
      </c>
      <c r="Z953" t="str">
        <f>IF(tbl_Customers[[#This Row],[total_eve_calls]]&lt;=80,"Low Calls",
IF(tbl_Customers[[#This Row],[total_eve_calls]]&lt;=120,"Medium Calls","High Calls"))</f>
        <v>Medium Calls</v>
      </c>
      <c r="AA953" t="str">
        <f>IF(tbl_Customers[[#This Row],[total_eve_charge]]&lt;=15,"Low Charges",
IF(tbl_Customers[[#This Row],[total_eve_charge]]&lt;=20,"Medium Charges","High Charges"))</f>
        <v>Low Charges</v>
      </c>
      <c r="AB9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3" t="str">
        <f>IF(tbl_Customers[[#This Row],[number_vmail_messages]] = 0, "No Usage", IF(tbl_Customers[[#This Row],[number_vmail_messages]] &lt;= 20, "Low Usage", IF(tbl_Customers[[#This Row],[number_vmail_messages]] &lt;= 40, "Medium Usgae", "High Usage")))</f>
        <v>No Usage</v>
      </c>
      <c r="AD953" t="str">
        <f>IF(tbl_Customers[[#This Row],[total_day_minutes]]&lt;=150,"Low Usage", IF(tbl_Customers[[#This Row],[total_day_minutes]]&lt;=200,"Medium Usage", IF(tbl_Customers[[#This Row],[total_day_minutes]]&lt;=250,"High Usage","Very High Usage")))</f>
        <v>Low Usage</v>
      </c>
      <c r="AE953" t="str">
        <f>IF(tbl_Customers[[#This Row],[total_intl_calls]]&lt;=5,"Low Calls", IF(tbl_Customers[[#This Row],[total_intl_calls]]&lt;=10, "Medium Calls", "High Calls"))</f>
        <v>Low Calls</v>
      </c>
      <c r="AF9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53" s="36" t="str">
        <f>IF(tbl_Customers[[#This Row],[Churn_Risk_Score]]&gt;=10,"High Risk", IF(tbl_Customers[[#This Row],[Churn_Risk_Score]]&gt;=5,"Medium Risk","Low Risk"))</f>
        <v>Medium Risk</v>
      </c>
    </row>
    <row r="954" spans="1:33" x14ac:dyDescent="0.35">
      <c r="A954">
        <v>953</v>
      </c>
      <c r="B954" t="s">
        <v>37</v>
      </c>
      <c r="C954">
        <v>144</v>
      </c>
      <c r="D954" t="s">
        <v>21</v>
      </c>
      <c r="E954" t="s">
        <v>22</v>
      </c>
      <c r="F954" t="s">
        <v>23</v>
      </c>
      <c r="G954">
        <v>33</v>
      </c>
      <c r="H954">
        <v>251.6</v>
      </c>
      <c r="I954">
        <v>87</v>
      </c>
      <c r="J954">
        <v>42.77</v>
      </c>
      <c r="K954">
        <v>197.6</v>
      </c>
      <c r="L954">
        <v>118</v>
      </c>
      <c r="M954">
        <v>16.8</v>
      </c>
      <c r="N954">
        <v>209.2</v>
      </c>
      <c r="O954">
        <v>97</v>
      </c>
      <c r="P954">
        <v>9.41</v>
      </c>
      <c r="Q954">
        <v>12.2</v>
      </c>
      <c r="R954">
        <v>3</v>
      </c>
      <c r="S954">
        <v>3.29</v>
      </c>
      <c r="T954">
        <v>2</v>
      </c>
      <c r="U954" t="s">
        <v>22</v>
      </c>
      <c r="V954">
        <f>IF(tbl_Customers[[#This Row],[churn]] = "yes", 1, 0)</f>
        <v>0</v>
      </c>
      <c r="W954" t="str">
        <f>IF(tbl_Customers[[#This Row],[number_customer_service_calls]] &lt;= 1, "0-1 Calls", IF(tbl_Customers[[#This Row],[number_customer_service_calls]] &lt;= 3, "2-3 Calls", IF(tbl_Customers[[#This Row],[number_customer_service_calls]] &lt;=5, "4-5 Calls", "6+ Calls")))</f>
        <v>2-3 Calls</v>
      </c>
      <c r="X954" t="str">
        <f>IF(tbl_Customers[[#This Row],[account_length]] &lt;= 50, "0-50", IF(tbl_Customers[[#This Row],[account_length]] &lt;=100, "51-100", IF(tbl_Customers[[#This Row],[account_length]] &lt;= 150, "101-150", "151+")))</f>
        <v>101-150</v>
      </c>
      <c r="Y954" t="str">
        <f>IF(tbl_Customers[[#This Row],[total_intl_charge]] &lt;= 3, "Low Charges", "High Charges")</f>
        <v>High Charges</v>
      </c>
      <c r="Z954" t="str">
        <f>IF(tbl_Customers[[#This Row],[total_eve_calls]]&lt;=80,"Low Calls",
IF(tbl_Customers[[#This Row],[total_eve_calls]]&lt;=120,"Medium Calls","High Calls"))</f>
        <v>Medium Calls</v>
      </c>
      <c r="AA954" t="str">
        <f>IF(tbl_Customers[[#This Row],[total_eve_charge]]&lt;=15,"Low Charges",
IF(tbl_Customers[[#This Row],[total_eve_charge]]&lt;=20,"Medium Charges","High Charges"))</f>
        <v>Medium Charges</v>
      </c>
      <c r="AB9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4" t="str">
        <f>IF(tbl_Customers[[#This Row],[number_vmail_messages]] = 0, "No Usage", IF(tbl_Customers[[#This Row],[number_vmail_messages]] &lt;= 20, "Low Usage", IF(tbl_Customers[[#This Row],[number_vmail_messages]] &lt;= 40, "Medium Usgae", "High Usage")))</f>
        <v>Medium Usgae</v>
      </c>
      <c r="AD954" t="str">
        <f>IF(tbl_Customers[[#This Row],[total_day_minutes]]&lt;=150,"Low Usage", IF(tbl_Customers[[#This Row],[total_day_minutes]]&lt;=200,"Medium Usage", IF(tbl_Customers[[#This Row],[total_day_minutes]]&lt;=250,"High Usage","Very High Usage")))</f>
        <v>Very High Usage</v>
      </c>
      <c r="AE954" t="str">
        <f>IF(tbl_Customers[[#This Row],[total_intl_calls]]&lt;=5,"Low Calls", IF(tbl_Customers[[#This Row],[total_intl_calls]]&lt;=10, "Medium Calls", "High Calls"))</f>
        <v>Low Calls</v>
      </c>
      <c r="AF9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954" s="36" t="str">
        <f>IF(tbl_Customers[[#This Row],[Churn_Risk_Score]]&gt;=10,"High Risk", IF(tbl_Customers[[#This Row],[Churn_Risk_Score]]&gt;=5,"Medium Risk","Low Risk"))</f>
        <v>Medium Risk</v>
      </c>
    </row>
    <row r="955" spans="1:33" x14ac:dyDescent="0.35">
      <c r="A955">
        <v>954</v>
      </c>
      <c r="B955" t="s">
        <v>44</v>
      </c>
      <c r="C955">
        <v>106</v>
      </c>
      <c r="D955" t="s">
        <v>21</v>
      </c>
      <c r="E955" t="s">
        <v>23</v>
      </c>
      <c r="F955" t="s">
        <v>23</v>
      </c>
      <c r="G955">
        <v>26</v>
      </c>
      <c r="H955">
        <v>270.3</v>
      </c>
      <c r="I955">
        <v>111</v>
      </c>
      <c r="J955">
        <v>45.95</v>
      </c>
      <c r="K955">
        <v>215.2</v>
      </c>
      <c r="L955">
        <v>90</v>
      </c>
      <c r="M955">
        <v>18.29</v>
      </c>
      <c r="N955">
        <v>254</v>
      </c>
      <c r="O955">
        <v>133</v>
      </c>
      <c r="P955">
        <v>11.43</v>
      </c>
      <c r="Q955">
        <v>14.4</v>
      </c>
      <c r="R955">
        <v>7</v>
      </c>
      <c r="S955">
        <v>3.89</v>
      </c>
      <c r="T955">
        <v>1</v>
      </c>
      <c r="U955" t="s">
        <v>23</v>
      </c>
      <c r="V955">
        <f>IF(tbl_Customers[[#This Row],[churn]] = "yes", 1, 0)</f>
        <v>1</v>
      </c>
      <c r="W955" t="str">
        <f>IF(tbl_Customers[[#This Row],[number_customer_service_calls]] &lt;= 1, "0-1 Calls", IF(tbl_Customers[[#This Row],[number_customer_service_calls]] &lt;= 3, "2-3 Calls", IF(tbl_Customers[[#This Row],[number_customer_service_calls]] &lt;=5, "4-5 Calls", "6+ Calls")))</f>
        <v>0-1 Calls</v>
      </c>
      <c r="X955" t="str">
        <f>IF(tbl_Customers[[#This Row],[account_length]] &lt;= 50, "0-50", IF(tbl_Customers[[#This Row],[account_length]] &lt;=100, "51-100", IF(tbl_Customers[[#This Row],[account_length]] &lt;= 150, "101-150", "151+")))</f>
        <v>101-150</v>
      </c>
      <c r="Y955" t="str">
        <f>IF(tbl_Customers[[#This Row],[total_intl_charge]] &lt;= 3, "Low Charges", "High Charges")</f>
        <v>High Charges</v>
      </c>
      <c r="Z955" t="str">
        <f>IF(tbl_Customers[[#This Row],[total_eve_calls]]&lt;=80,"Low Calls",
IF(tbl_Customers[[#This Row],[total_eve_calls]]&lt;=120,"Medium Calls","High Calls"))</f>
        <v>Medium Calls</v>
      </c>
      <c r="AA955" t="str">
        <f>IF(tbl_Customers[[#This Row],[total_eve_charge]]&lt;=15,"Low Charges",
IF(tbl_Customers[[#This Row],[total_eve_charge]]&lt;=20,"Medium Charges","High Charges"))</f>
        <v>Medium Charges</v>
      </c>
      <c r="AB9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55" t="str">
        <f>IF(tbl_Customers[[#This Row],[number_vmail_messages]] = 0, "No Usage", IF(tbl_Customers[[#This Row],[number_vmail_messages]] &lt;= 20, "Low Usage", IF(tbl_Customers[[#This Row],[number_vmail_messages]] &lt;= 40, "Medium Usgae", "High Usage")))</f>
        <v>Medium Usgae</v>
      </c>
      <c r="AD955" t="str">
        <f>IF(tbl_Customers[[#This Row],[total_day_minutes]]&lt;=150,"Low Usage", IF(tbl_Customers[[#This Row],[total_day_minutes]]&lt;=200,"Medium Usage", IF(tbl_Customers[[#This Row],[total_day_minutes]]&lt;=250,"High Usage","Very High Usage")))</f>
        <v>Very High Usage</v>
      </c>
      <c r="AE955" t="str">
        <f>IF(tbl_Customers[[#This Row],[total_intl_calls]]&lt;=5,"Low Calls", IF(tbl_Customers[[#This Row],[total_intl_calls]]&lt;=10, "Medium Calls", "High Calls"))</f>
        <v>Medium Calls</v>
      </c>
      <c r="AF9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955" s="36" t="str">
        <f>IF(tbl_Customers[[#This Row],[Churn_Risk_Score]]&gt;=10,"High Risk", IF(tbl_Customers[[#This Row],[Churn_Risk_Score]]&gt;=5,"Medium Risk","Low Risk"))</f>
        <v>High Risk</v>
      </c>
    </row>
    <row r="956" spans="1:33" x14ac:dyDescent="0.35">
      <c r="A956">
        <v>955</v>
      </c>
      <c r="B956" t="s">
        <v>39</v>
      </c>
      <c r="C956">
        <v>19</v>
      </c>
      <c r="D956" t="s">
        <v>28</v>
      </c>
      <c r="E956" t="s">
        <v>22</v>
      </c>
      <c r="F956" t="s">
        <v>23</v>
      </c>
      <c r="G956">
        <v>34</v>
      </c>
      <c r="H956">
        <v>156.6</v>
      </c>
      <c r="I956">
        <v>97</v>
      </c>
      <c r="J956">
        <v>26.62</v>
      </c>
      <c r="K956">
        <v>224.2</v>
      </c>
      <c r="L956">
        <v>97</v>
      </c>
      <c r="M956">
        <v>19.059999999999999</v>
      </c>
      <c r="N956">
        <v>260.89999999999998</v>
      </c>
      <c r="O956">
        <v>135</v>
      </c>
      <c r="P956">
        <v>11.74</v>
      </c>
      <c r="Q956">
        <v>11.3</v>
      </c>
      <c r="R956">
        <v>1</v>
      </c>
      <c r="S956">
        <v>3.05</v>
      </c>
      <c r="T956">
        <v>1</v>
      </c>
      <c r="U956" t="s">
        <v>22</v>
      </c>
      <c r="V956">
        <f>IF(tbl_Customers[[#This Row],[churn]] = "yes", 1, 0)</f>
        <v>0</v>
      </c>
      <c r="W956" t="str">
        <f>IF(tbl_Customers[[#This Row],[number_customer_service_calls]] &lt;= 1, "0-1 Calls", IF(tbl_Customers[[#This Row],[number_customer_service_calls]] &lt;= 3, "2-3 Calls", IF(tbl_Customers[[#This Row],[number_customer_service_calls]] &lt;=5, "4-5 Calls", "6+ Calls")))</f>
        <v>0-1 Calls</v>
      </c>
      <c r="X956" t="str">
        <f>IF(tbl_Customers[[#This Row],[account_length]] &lt;= 50, "0-50", IF(tbl_Customers[[#This Row],[account_length]] &lt;=100, "51-100", IF(tbl_Customers[[#This Row],[account_length]] &lt;= 150, "101-150", "151+")))</f>
        <v>0-50</v>
      </c>
      <c r="Y956" t="str">
        <f>IF(tbl_Customers[[#This Row],[total_intl_charge]] &lt;= 3, "Low Charges", "High Charges")</f>
        <v>High Charges</v>
      </c>
      <c r="Z956" t="str">
        <f>IF(tbl_Customers[[#This Row],[total_eve_calls]]&lt;=80,"Low Calls",
IF(tbl_Customers[[#This Row],[total_eve_calls]]&lt;=120,"Medium Calls","High Calls"))</f>
        <v>Medium Calls</v>
      </c>
      <c r="AA956" t="str">
        <f>IF(tbl_Customers[[#This Row],[total_eve_charge]]&lt;=15,"Low Charges",
IF(tbl_Customers[[#This Row],[total_eve_charge]]&lt;=20,"Medium Charges","High Charges"))</f>
        <v>Medium Charges</v>
      </c>
      <c r="AB9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6" t="str">
        <f>IF(tbl_Customers[[#This Row],[number_vmail_messages]] = 0, "No Usage", IF(tbl_Customers[[#This Row],[number_vmail_messages]] &lt;= 20, "Low Usage", IF(tbl_Customers[[#This Row],[number_vmail_messages]] &lt;= 40, "Medium Usgae", "High Usage")))</f>
        <v>Medium Usgae</v>
      </c>
      <c r="AD956" t="str">
        <f>IF(tbl_Customers[[#This Row],[total_day_minutes]]&lt;=150,"Low Usage", IF(tbl_Customers[[#This Row],[total_day_minutes]]&lt;=200,"Medium Usage", IF(tbl_Customers[[#This Row],[total_day_minutes]]&lt;=250,"High Usage","Very High Usage")))</f>
        <v>Medium Usage</v>
      </c>
      <c r="AE956" t="str">
        <f>IF(tbl_Customers[[#This Row],[total_intl_calls]]&lt;=5,"Low Calls", IF(tbl_Customers[[#This Row],[total_intl_calls]]&lt;=10, "Medium Calls", "High Calls"))</f>
        <v>Low Calls</v>
      </c>
      <c r="AF9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56" s="36" t="str">
        <f>IF(tbl_Customers[[#This Row],[Churn_Risk_Score]]&gt;=10,"High Risk", IF(tbl_Customers[[#This Row],[Churn_Risk_Score]]&gt;=5,"Medium Risk","Low Risk"))</f>
        <v>Low Risk</v>
      </c>
    </row>
    <row r="957" spans="1:33" x14ac:dyDescent="0.35">
      <c r="A957">
        <v>956</v>
      </c>
      <c r="B957" t="s">
        <v>27</v>
      </c>
      <c r="C957">
        <v>46</v>
      </c>
      <c r="D957" t="s">
        <v>25</v>
      </c>
      <c r="E957" t="s">
        <v>22</v>
      </c>
      <c r="F957" t="s">
        <v>22</v>
      </c>
      <c r="G957">
        <v>0</v>
      </c>
      <c r="H957">
        <v>139.4</v>
      </c>
      <c r="I957">
        <v>81</v>
      </c>
      <c r="J957">
        <v>23.7</v>
      </c>
      <c r="K957">
        <v>223.7</v>
      </c>
      <c r="L957">
        <v>113</v>
      </c>
      <c r="M957">
        <v>19.010000000000002</v>
      </c>
      <c r="N957">
        <v>173.1</v>
      </c>
      <c r="O957">
        <v>77</v>
      </c>
      <c r="P957">
        <v>7.79</v>
      </c>
      <c r="Q957">
        <v>13.6</v>
      </c>
      <c r="R957">
        <v>6</v>
      </c>
      <c r="S957">
        <v>3.67</v>
      </c>
      <c r="T957">
        <v>1</v>
      </c>
      <c r="U957" t="s">
        <v>22</v>
      </c>
      <c r="V957">
        <f>IF(tbl_Customers[[#This Row],[churn]] = "yes", 1, 0)</f>
        <v>0</v>
      </c>
      <c r="W957" t="str">
        <f>IF(tbl_Customers[[#This Row],[number_customer_service_calls]] &lt;= 1, "0-1 Calls", IF(tbl_Customers[[#This Row],[number_customer_service_calls]] &lt;= 3, "2-3 Calls", IF(tbl_Customers[[#This Row],[number_customer_service_calls]] &lt;=5, "4-5 Calls", "6+ Calls")))</f>
        <v>0-1 Calls</v>
      </c>
      <c r="X957" t="str">
        <f>IF(tbl_Customers[[#This Row],[account_length]] &lt;= 50, "0-50", IF(tbl_Customers[[#This Row],[account_length]] &lt;=100, "51-100", IF(tbl_Customers[[#This Row],[account_length]] &lt;= 150, "101-150", "151+")))</f>
        <v>0-50</v>
      </c>
      <c r="Y957" t="str">
        <f>IF(tbl_Customers[[#This Row],[total_intl_charge]] &lt;= 3, "Low Charges", "High Charges")</f>
        <v>High Charges</v>
      </c>
      <c r="Z957" t="str">
        <f>IF(tbl_Customers[[#This Row],[total_eve_calls]]&lt;=80,"Low Calls",
IF(tbl_Customers[[#This Row],[total_eve_calls]]&lt;=120,"Medium Calls","High Calls"))</f>
        <v>Medium Calls</v>
      </c>
      <c r="AA957" t="str">
        <f>IF(tbl_Customers[[#This Row],[total_eve_charge]]&lt;=15,"Low Charges",
IF(tbl_Customers[[#This Row],[total_eve_charge]]&lt;=20,"Medium Charges","High Charges"))</f>
        <v>Medium Charges</v>
      </c>
      <c r="AB9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7" t="str">
        <f>IF(tbl_Customers[[#This Row],[number_vmail_messages]] = 0, "No Usage", IF(tbl_Customers[[#This Row],[number_vmail_messages]] &lt;= 20, "Low Usage", IF(tbl_Customers[[#This Row],[number_vmail_messages]] &lt;= 40, "Medium Usgae", "High Usage")))</f>
        <v>No Usage</v>
      </c>
      <c r="AD957" t="str">
        <f>IF(tbl_Customers[[#This Row],[total_day_minutes]]&lt;=150,"Low Usage", IF(tbl_Customers[[#This Row],[total_day_minutes]]&lt;=200,"Medium Usage", IF(tbl_Customers[[#This Row],[total_day_minutes]]&lt;=250,"High Usage","Very High Usage")))</f>
        <v>Low Usage</v>
      </c>
      <c r="AE957" t="str">
        <f>IF(tbl_Customers[[#This Row],[total_intl_calls]]&lt;=5,"Low Calls", IF(tbl_Customers[[#This Row],[total_intl_calls]]&lt;=10, "Medium Calls", "High Calls"))</f>
        <v>Medium Calls</v>
      </c>
      <c r="AF9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57" s="36" t="str">
        <f>IF(tbl_Customers[[#This Row],[Churn_Risk_Score]]&gt;=10,"High Risk", IF(tbl_Customers[[#This Row],[Churn_Risk_Score]]&gt;=5,"Medium Risk","Low Risk"))</f>
        <v>Low Risk</v>
      </c>
    </row>
    <row r="958" spans="1:33" x14ac:dyDescent="0.35">
      <c r="A958">
        <v>957</v>
      </c>
      <c r="B958" t="s">
        <v>72</v>
      </c>
      <c r="C958">
        <v>127</v>
      </c>
      <c r="D958" t="s">
        <v>28</v>
      </c>
      <c r="E958" t="s">
        <v>22</v>
      </c>
      <c r="F958" t="s">
        <v>22</v>
      </c>
      <c r="G958">
        <v>0</v>
      </c>
      <c r="H958">
        <v>220.2</v>
      </c>
      <c r="I958">
        <v>108</v>
      </c>
      <c r="J958">
        <v>37.43</v>
      </c>
      <c r="K958">
        <v>188.4</v>
      </c>
      <c r="L958">
        <v>124</v>
      </c>
      <c r="M958">
        <v>16.010000000000002</v>
      </c>
      <c r="N958">
        <v>172.7</v>
      </c>
      <c r="O958">
        <v>113</v>
      </c>
      <c r="P958">
        <v>7.77</v>
      </c>
      <c r="Q958">
        <v>11.7</v>
      </c>
      <c r="R958">
        <v>3</v>
      </c>
      <c r="S958">
        <v>3.16</v>
      </c>
      <c r="T958">
        <v>2</v>
      </c>
      <c r="U958" t="s">
        <v>22</v>
      </c>
      <c r="V958">
        <f>IF(tbl_Customers[[#This Row],[churn]] = "yes", 1, 0)</f>
        <v>0</v>
      </c>
      <c r="W958" t="str">
        <f>IF(tbl_Customers[[#This Row],[number_customer_service_calls]] &lt;= 1, "0-1 Calls", IF(tbl_Customers[[#This Row],[number_customer_service_calls]] &lt;= 3, "2-3 Calls", IF(tbl_Customers[[#This Row],[number_customer_service_calls]] &lt;=5, "4-5 Calls", "6+ Calls")))</f>
        <v>2-3 Calls</v>
      </c>
      <c r="X958" t="str">
        <f>IF(tbl_Customers[[#This Row],[account_length]] &lt;= 50, "0-50", IF(tbl_Customers[[#This Row],[account_length]] &lt;=100, "51-100", IF(tbl_Customers[[#This Row],[account_length]] &lt;= 150, "101-150", "151+")))</f>
        <v>101-150</v>
      </c>
      <c r="Y958" t="str">
        <f>IF(tbl_Customers[[#This Row],[total_intl_charge]] &lt;= 3, "Low Charges", "High Charges")</f>
        <v>High Charges</v>
      </c>
      <c r="Z958" t="str">
        <f>IF(tbl_Customers[[#This Row],[total_eve_calls]]&lt;=80,"Low Calls",
IF(tbl_Customers[[#This Row],[total_eve_calls]]&lt;=120,"Medium Calls","High Calls"))</f>
        <v>High Calls</v>
      </c>
      <c r="AA958" t="str">
        <f>IF(tbl_Customers[[#This Row],[total_eve_charge]]&lt;=15,"Low Charges",
IF(tbl_Customers[[#This Row],[total_eve_charge]]&lt;=20,"Medium Charges","High Charges"))</f>
        <v>Medium Charges</v>
      </c>
      <c r="AB9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8" t="str">
        <f>IF(tbl_Customers[[#This Row],[number_vmail_messages]] = 0, "No Usage", IF(tbl_Customers[[#This Row],[number_vmail_messages]] &lt;= 20, "Low Usage", IF(tbl_Customers[[#This Row],[number_vmail_messages]] &lt;= 40, "Medium Usgae", "High Usage")))</f>
        <v>No Usage</v>
      </c>
      <c r="AD958" t="str">
        <f>IF(tbl_Customers[[#This Row],[total_day_minutes]]&lt;=150,"Low Usage", IF(tbl_Customers[[#This Row],[total_day_minutes]]&lt;=200,"Medium Usage", IF(tbl_Customers[[#This Row],[total_day_minutes]]&lt;=250,"High Usage","Very High Usage")))</f>
        <v>High Usage</v>
      </c>
      <c r="AE958" t="str">
        <f>IF(tbl_Customers[[#This Row],[total_intl_calls]]&lt;=5,"Low Calls", IF(tbl_Customers[[#This Row],[total_intl_calls]]&lt;=10, "Medium Calls", "High Calls"))</f>
        <v>Low Calls</v>
      </c>
      <c r="AF9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58" s="36" t="str">
        <f>IF(tbl_Customers[[#This Row],[Churn_Risk_Score]]&gt;=10,"High Risk", IF(tbl_Customers[[#This Row],[Churn_Risk_Score]]&gt;=5,"Medium Risk","Low Risk"))</f>
        <v>Low Risk</v>
      </c>
    </row>
    <row r="959" spans="1:33" x14ac:dyDescent="0.35">
      <c r="A959">
        <v>958</v>
      </c>
      <c r="B959" t="s">
        <v>30</v>
      </c>
      <c r="C959">
        <v>9</v>
      </c>
      <c r="D959" t="s">
        <v>21</v>
      </c>
      <c r="E959" t="s">
        <v>22</v>
      </c>
      <c r="F959" t="s">
        <v>23</v>
      </c>
      <c r="G959">
        <v>39</v>
      </c>
      <c r="H959">
        <v>214.1</v>
      </c>
      <c r="I959">
        <v>108</v>
      </c>
      <c r="J959">
        <v>36.4</v>
      </c>
      <c r="K959">
        <v>169.2</v>
      </c>
      <c r="L959">
        <v>115</v>
      </c>
      <c r="M959">
        <v>14.38</v>
      </c>
      <c r="N959">
        <v>189.7</v>
      </c>
      <c r="O959">
        <v>117</v>
      </c>
      <c r="P959">
        <v>8.5399999999999991</v>
      </c>
      <c r="Q959">
        <v>10.1</v>
      </c>
      <c r="R959">
        <v>3</v>
      </c>
      <c r="S959">
        <v>2.73</v>
      </c>
      <c r="T959">
        <v>1</v>
      </c>
      <c r="U959" t="s">
        <v>22</v>
      </c>
      <c r="V959">
        <f>IF(tbl_Customers[[#This Row],[churn]] = "yes", 1, 0)</f>
        <v>0</v>
      </c>
      <c r="W959" t="str">
        <f>IF(tbl_Customers[[#This Row],[number_customer_service_calls]] &lt;= 1, "0-1 Calls", IF(tbl_Customers[[#This Row],[number_customer_service_calls]] &lt;= 3, "2-3 Calls", IF(tbl_Customers[[#This Row],[number_customer_service_calls]] &lt;=5, "4-5 Calls", "6+ Calls")))</f>
        <v>0-1 Calls</v>
      </c>
      <c r="X959" t="str">
        <f>IF(tbl_Customers[[#This Row],[account_length]] &lt;= 50, "0-50", IF(tbl_Customers[[#This Row],[account_length]] &lt;=100, "51-100", IF(tbl_Customers[[#This Row],[account_length]] &lt;= 150, "101-150", "151+")))</f>
        <v>0-50</v>
      </c>
      <c r="Y959" t="str">
        <f>IF(tbl_Customers[[#This Row],[total_intl_charge]] &lt;= 3, "Low Charges", "High Charges")</f>
        <v>Low Charges</v>
      </c>
      <c r="Z959" t="str">
        <f>IF(tbl_Customers[[#This Row],[total_eve_calls]]&lt;=80,"Low Calls",
IF(tbl_Customers[[#This Row],[total_eve_calls]]&lt;=120,"Medium Calls","High Calls"))</f>
        <v>Medium Calls</v>
      </c>
      <c r="AA959" t="str">
        <f>IF(tbl_Customers[[#This Row],[total_eve_charge]]&lt;=15,"Low Charges",
IF(tbl_Customers[[#This Row],[total_eve_charge]]&lt;=20,"Medium Charges","High Charges"))</f>
        <v>Low Charges</v>
      </c>
      <c r="AB9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59" t="str">
        <f>IF(tbl_Customers[[#This Row],[number_vmail_messages]] = 0, "No Usage", IF(tbl_Customers[[#This Row],[number_vmail_messages]] &lt;= 20, "Low Usage", IF(tbl_Customers[[#This Row],[number_vmail_messages]] &lt;= 40, "Medium Usgae", "High Usage")))</f>
        <v>Medium Usgae</v>
      </c>
      <c r="AD959" t="str">
        <f>IF(tbl_Customers[[#This Row],[total_day_minutes]]&lt;=150,"Low Usage", IF(tbl_Customers[[#This Row],[total_day_minutes]]&lt;=200,"Medium Usage", IF(tbl_Customers[[#This Row],[total_day_minutes]]&lt;=250,"High Usage","Very High Usage")))</f>
        <v>High Usage</v>
      </c>
      <c r="AE959" t="str">
        <f>IF(tbl_Customers[[#This Row],[total_intl_calls]]&lt;=5,"Low Calls", IF(tbl_Customers[[#This Row],[total_intl_calls]]&lt;=10, "Medium Calls", "High Calls"))</f>
        <v>Low Calls</v>
      </c>
      <c r="AF9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59" s="36" t="str">
        <f>IF(tbl_Customers[[#This Row],[Churn_Risk_Score]]&gt;=10,"High Risk", IF(tbl_Customers[[#This Row],[Churn_Risk_Score]]&gt;=5,"Medium Risk","Low Risk"))</f>
        <v>Low Risk</v>
      </c>
    </row>
    <row r="960" spans="1:33" x14ac:dyDescent="0.35">
      <c r="A960">
        <v>959</v>
      </c>
      <c r="B960" t="s">
        <v>41</v>
      </c>
      <c r="C960">
        <v>157</v>
      </c>
      <c r="D960" t="s">
        <v>21</v>
      </c>
      <c r="E960" t="s">
        <v>22</v>
      </c>
      <c r="F960" t="s">
        <v>22</v>
      </c>
      <c r="G960">
        <v>0</v>
      </c>
      <c r="H960">
        <v>196</v>
      </c>
      <c r="I960">
        <v>74</v>
      </c>
      <c r="J960">
        <v>33.32</v>
      </c>
      <c r="K960">
        <v>213.4</v>
      </c>
      <c r="L960">
        <v>96</v>
      </c>
      <c r="M960">
        <v>18.14</v>
      </c>
      <c r="N960">
        <v>196.8</v>
      </c>
      <c r="O960">
        <v>81</v>
      </c>
      <c r="P960">
        <v>8.86</v>
      </c>
      <c r="Q960">
        <v>7.9</v>
      </c>
      <c r="R960">
        <v>6</v>
      </c>
      <c r="S960">
        <v>2.13</v>
      </c>
      <c r="T960">
        <v>1</v>
      </c>
      <c r="U960" t="s">
        <v>22</v>
      </c>
      <c r="V960">
        <f>IF(tbl_Customers[[#This Row],[churn]] = "yes", 1, 0)</f>
        <v>0</v>
      </c>
      <c r="W960" t="str">
        <f>IF(tbl_Customers[[#This Row],[number_customer_service_calls]] &lt;= 1, "0-1 Calls", IF(tbl_Customers[[#This Row],[number_customer_service_calls]] &lt;= 3, "2-3 Calls", IF(tbl_Customers[[#This Row],[number_customer_service_calls]] &lt;=5, "4-5 Calls", "6+ Calls")))</f>
        <v>0-1 Calls</v>
      </c>
      <c r="X960" t="str">
        <f>IF(tbl_Customers[[#This Row],[account_length]] &lt;= 50, "0-50", IF(tbl_Customers[[#This Row],[account_length]] &lt;=100, "51-100", IF(tbl_Customers[[#This Row],[account_length]] &lt;= 150, "101-150", "151+")))</f>
        <v>151+</v>
      </c>
      <c r="Y960" t="str">
        <f>IF(tbl_Customers[[#This Row],[total_intl_charge]] &lt;= 3, "Low Charges", "High Charges")</f>
        <v>Low Charges</v>
      </c>
      <c r="Z960" t="str">
        <f>IF(tbl_Customers[[#This Row],[total_eve_calls]]&lt;=80,"Low Calls",
IF(tbl_Customers[[#This Row],[total_eve_calls]]&lt;=120,"Medium Calls","High Calls"))</f>
        <v>Medium Calls</v>
      </c>
      <c r="AA960" t="str">
        <f>IF(tbl_Customers[[#This Row],[total_eve_charge]]&lt;=15,"Low Charges",
IF(tbl_Customers[[#This Row],[total_eve_charge]]&lt;=20,"Medium Charges","High Charges"))</f>
        <v>Medium Charges</v>
      </c>
      <c r="AB9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60" t="str">
        <f>IF(tbl_Customers[[#This Row],[number_vmail_messages]] = 0, "No Usage", IF(tbl_Customers[[#This Row],[number_vmail_messages]] &lt;= 20, "Low Usage", IF(tbl_Customers[[#This Row],[number_vmail_messages]] &lt;= 40, "Medium Usgae", "High Usage")))</f>
        <v>No Usage</v>
      </c>
      <c r="AD960" t="str">
        <f>IF(tbl_Customers[[#This Row],[total_day_minutes]]&lt;=150,"Low Usage", IF(tbl_Customers[[#This Row],[total_day_minutes]]&lt;=200,"Medium Usage", IF(tbl_Customers[[#This Row],[total_day_minutes]]&lt;=250,"High Usage","Very High Usage")))</f>
        <v>Medium Usage</v>
      </c>
      <c r="AE960" t="str">
        <f>IF(tbl_Customers[[#This Row],[total_intl_calls]]&lt;=5,"Low Calls", IF(tbl_Customers[[#This Row],[total_intl_calls]]&lt;=10, "Medium Calls", "High Calls"))</f>
        <v>Medium Calls</v>
      </c>
      <c r="AF9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60" s="36" t="str">
        <f>IF(tbl_Customers[[#This Row],[Churn_Risk_Score]]&gt;=10,"High Risk", IF(tbl_Customers[[#This Row],[Churn_Risk_Score]]&gt;=5,"Medium Risk","Low Risk"))</f>
        <v>Low Risk</v>
      </c>
    </row>
    <row r="961" spans="1:33" x14ac:dyDescent="0.35">
      <c r="A961">
        <v>960</v>
      </c>
      <c r="B961" t="s">
        <v>53</v>
      </c>
      <c r="C961">
        <v>105</v>
      </c>
      <c r="D961" t="s">
        <v>21</v>
      </c>
      <c r="E961" t="s">
        <v>22</v>
      </c>
      <c r="F961" t="s">
        <v>23</v>
      </c>
      <c r="G961">
        <v>29</v>
      </c>
      <c r="H961">
        <v>179.4</v>
      </c>
      <c r="I961">
        <v>113</v>
      </c>
      <c r="J961">
        <v>30.5</v>
      </c>
      <c r="K961">
        <v>275.39999999999998</v>
      </c>
      <c r="L961">
        <v>100</v>
      </c>
      <c r="M961">
        <v>23.41</v>
      </c>
      <c r="N961">
        <v>246.1</v>
      </c>
      <c r="O961">
        <v>105</v>
      </c>
      <c r="P961">
        <v>11.07</v>
      </c>
      <c r="Q961">
        <v>10</v>
      </c>
      <c r="R961">
        <v>5</v>
      </c>
      <c r="S961">
        <v>2.7</v>
      </c>
      <c r="T961">
        <v>0</v>
      </c>
      <c r="U961" t="s">
        <v>22</v>
      </c>
      <c r="V961">
        <f>IF(tbl_Customers[[#This Row],[churn]] = "yes", 1, 0)</f>
        <v>0</v>
      </c>
      <c r="W961" t="str">
        <f>IF(tbl_Customers[[#This Row],[number_customer_service_calls]] &lt;= 1, "0-1 Calls", IF(tbl_Customers[[#This Row],[number_customer_service_calls]] &lt;= 3, "2-3 Calls", IF(tbl_Customers[[#This Row],[number_customer_service_calls]] &lt;=5, "4-5 Calls", "6+ Calls")))</f>
        <v>0-1 Calls</v>
      </c>
      <c r="X961" t="str">
        <f>IF(tbl_Customers[[#This Row],[account_length]] &lt;= 50, "0-50", IF(tbl_Customers[[#This Row],[account_length]] &lt;=100, "51-100", IF(tbl_Customers[[#This Row],[account_length]] &lt;= 150, "101-150", "151+")))</f>
        <v>101-150</v>
      </c>
      <c r="Y961" t="str">
        <f>IF(tbl_Customers[[#This Row],[total_intl_charge]] &lt;= 3, "Low Charges", "High Charges")</f>
        <v>Low Charges</v>
      </c>
      <c r="Z961" t="str">
        <f>IF(tbl_Customers[[#This Row],[total_eve_calls]]&lt;=80,"Low Calls",
IF(tbl_Customers[[#This Row],[total_eve_calls]]&lt;=120,"Medium Calls","High Calls"))</f>
        <v>Medium Calls</v>
      </c>
      <c r="AA961" t="str">
        <f>IF(tbl_Customers[[#This Row],[total_eve_charge]]&lt;=15,"Low Charges",
IF(tbl_Customers[[#This Row],[total_eve_charge]]&lt;=20,"Medium Charges","High Charges"))</f>
        <v>High Charges</v>
      </c>
      <c r="AB9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61" t="str">
        <f>IF(tbl_Customers[[#This Row],[number_vmail_messages]] = 0, "No Usage", IF(tbl_Customers[[#This Row],[number_vmail_messages]] &lt;= 20, "Low Usage", IF(tbl_Customers[[#This Row],[number_vmail_messages]] &lt;= 40, "Medium Usgae", "High Usage")))</f>
        <v>Medium Usgae</v>
      </c>
      <c r="AD961" t="str">
        <f>IF(tbl_Customers[[#This Row],[total_day_minutes]]&lt;=150,"Low Usage", IF(tbl_Customers[[#This Row],[total_day_minutes]]&lt;=200,"Medium Usage", IF(tbl_Customers[[#This Row],[total_day_minutes]]&lt;=250,"High Usage","Very High Usage")))</f>
        <v>Medium Usage</v>
      </c>
      <c r="AE961" t="str">
        <f>IF(tbl_Customers[[#This Row],[total_intl_calls]]&lt;=5,"Low Calls", IF(tbl_Customers[[#This Row],[total_intl_calls]]&lt;=10, "Medium Calls", "High Calls"))</f>
        <v>Low Calls</v>
      </c>
      <c r="AF9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61" s="36" t="str">
        <f>IF(tbl_Customers[[#This Row],[Churn_Risk_Score]]&gt;=10,"High Risk", IF(tbl_Customers[[#This Row],[Churn_Risk_Score]]&gt;=5,"Medium Risk","Low Risk"))</f>
        <v>Low Risk</v>
      </c>
    </row>
    <row r="962" spans="1:33" x14ac:dyDescent="0.35">
      <c r="A962">
        <v>961</v>
      </c>
      <c r="B962" t="s">
        <v>46</v>
      </c>
      <c r="C962">
        <v>155</v>
      </c>
      <c r="D962" t="s">
        <v>25</v>
      </c>
      <c r="E962" t="s">
        <v>22</v>
      </c>
      <c r="F962" t="s">
        <v>22</v>
      </c>
      <c r="G962">
        <v>0</v>
      </c>
      <c r="H962">
        <v>216.7</v>
      </c>
      <c r="I962">
        <v>30</v>
      </c>
      <c r="J962">
        <v>36.840000000000003</v>
      </c>
      <c r="K962">
        <v>144.30000000000001</v>
      </c>
      <c r="L962">
        <v>125</v>
      </c>
      <c r="M962">
        <v>12.27</v>
      </c>
      <c r="N962">
        <v>135.30000000000001</v>
      </c>
      <c r="O962">
        <v>106</v>
      </c>
      <c r="P962">
        <v>6.09</v>
      </c>
      <c r="Q962">
        <v>10.8</v>
      </c>
      <c r="R962">
        <v>1</v>
      </c>
      <c r="S962">
        <v>2.92</v>
      </c>
      <c r="T962">
        <v>2</v>
      </c>
      <c r="U962" t="s">
        <v>22</v>
      </c>
      <c r="V962">
        <f>IF(tbl_Customers[[#This Row],[churn]] = "yes", 1, 0)</f>
        <v>0</v>
      </c>
      <c r="W962" t="str">
        <f>IF(tbl_Customers[[#This Row],[number_customer_service_calls]] &lt;= 1, "0-1 Calls", IF(tbl_Customers[[#This Row],[number_customer_service_calls]] &lt;= 3, "2-3 Calls", IF(tbl_Customers[[#This Row],[number_customer_service_calls]] &lt;=5, "4-5 Calls", "6+ Calls")))</f>
        <v>2-3 Calls</v>
      </c>
      <c r="X962" t="str">
        <f>IF(tbl_Customers[[#This Row],[account_length]] &lt;= 50, "0-50", IF(tbl_Customers[[#This Row],[account_length]] &lt;=100, "51-100", IF(tbl_Customers[[#This Row],[account_length]] &lt;= 150, "101-150", "151+")))</f>
        <v>151+</v>
      </c>
      <c r="Y962" t="str">
        <f>IF(tbl_Customers[[#This Row],[total_intl_charge]] &lt;= 3, "Low Charges", "High Charges")</f>
        <v>Low Charges</v>
      </c>
      <c r="Z962" t="str">
        <f>IF(tbl_Customers[[#This Row],[total_eve_calls]]&lt;=80,"Low Calls",
IF(tbl_Customers[[#This Row],[total_eve_calls]]&lt;=120,"Medium Calls","High Calls"))</f>
        <v>High Calls</v>
      </c>
      <c r="AA962" t="str">
        <f>IF(tbl_Customers[[#This Row],[total_eve_charge]]&lt;=15,"Low Charges",
IF(tbl_Customers[[#This Row],[total_eve_charge]]&lt;=20,"Medium Charges","High Charges"))</f>
        <v>Low Charges</v>
      </c>
      <c r="AB9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62" t="str">
        <f>IF(tbl_Customers[[#This Row],[number_vmail_messages]] = 0, "No Usage", IF(tbl_Customers[[#This Row],[number_vmail_messages]] &lt;= 20, "Low Usage", IF(tbl_Customers[[#This Row],[number_vmail_messages]] &lt;= 40, "Medium Usgae", "High Usage")))</f>
        <v>No Usage</v>
      </c>
      <c r="AD962" t="str">
        <f>IF(tbl_Customers[[#This Row],[total_day_minutes]]&lt;=150,"Low Usage", IF(tbl_Customers[[#This Row],[total_day_minutes]]&lt;=200,"Medium Usage", IF(tbl_Customers[[#This Row],[total_day_minutes]]&lt;=250,"High Usage","Very High Usage")))</f>
        <v>High Usage</v>
      </c>
      <c r="AE962" t="str">
        <f>IF(tbl_Customers[[#This Row],[total_intl_calls]]&lt;=5,"Low Calls", IF(tbl_Customers[[#This Row],[total_intl_calls]]&lt;=10, "Medium Calls", "High Calls"))</f>
        <v>Low Calls</v>
      </c>
      <c r="AF9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62" s="36" t="str">
        <f>IF(tbl_Customers[[#This Row],[Churn_Risk_Score]]&gt;=10,"High Risk", IF(tbl_Customers[[#This Row],[Churn_Risk_Score]]&gt;=5,"Medium Risk","Low Risk"))</f>
        <v>Low Risk</v>
      </c>
    </row>
    <row r="963" spans="1:33" x14ac:dyDescent="0.35">
      <c r="A963">
        <v>962</v>
      </c>
      <c r="B963" t="s">
        <v>59</v>
      </c>
      <c r="C963">
        <v>161</v>
      </c>
      <c r="D963" t="s">
        <v>21</v>
      </c>
      <c r="E963" t="s">
        <v>22</v>
      </c>
      <c r="F963" t="s">
        <v>22</v>
      </c>
      <c r="G963">
        <v>0</v>
      </c>
      <c r="H963">
        <v>151.6</v>
      </c>
      <c r="I963">
        <v>117</v>
      </c>
      <c r="J963">
        <v>25.77</v>
      </c>
      <c r="K963">
        <v>219.4</v>
      </c>
      <c r="L963">
        <v>87</v>
      </c>
      <c r="M963">
        <v>18.649999999999999</v>
      </c>
      <c r="N963">
        <v>224.7</v>
      </c>
      <c r="O963">
        <v>68</v>
      </c>
      <c r="P963">
        <v>10.11</v>
      </c>
      <c r="Q963">
        <v>4</v>
      </c>
      <c r="R963">
        <v>5</v>
      </c>
      <c r="S963">
        <v>1.08</v>
      </c>
      <c r="T963">
        <v>1</v>
      </c>
      <c r="U963" t="s">
        <v>22</v>
      </c>
      <c r="V963">
        <f>IF(tbl_Customers[[#This Row],[churn]] = "yes", 1, 0)</f>
        <v>0</v>
      </c>
      <c r="W963" t="str">
        <f>IF(tbl_Customers[[#This Row],[number_customer_service_calls]] &lt;= 1, "0-1 Calls", IF(tbl_Customers[[#This Row],[number_customer_service_calls]] &lt;= 3, "2-3 Calls", IF(tbl_Customers[[#This Row],[number_customer_service_calls]] &lt;=5, "4-5 Calls", "6+ Calls")))</f>
        <v>0-1 Calls</v>
      </c>
      <c r="X963" t="str">
        <f>IF(tbl_Customers[[#This Row],[account_length]] &lt;= 50, "0-50", IF(tbl_Customers[[#This Row],[account_length]] &lt;=100, "51-100", IF(tbl_Customers[[#This Row],[account_length]] &lt;= 150, "101-150", "151+")))</f>
        <v>151+</v>
      </c>
      <c r="Y963" t="str">
        <f>IF(tbl_Customers[[#This Row],[total_intl_charge]] &lt;= 3, "Low Charges", "High Charges")</f>
        <v>Low Charges</v>
      </c>
      <c r="Z963" t="str">
        <f>IF(tbl_Customers[[#This Row],[total_eve_calls]]&lt;=80,"Low Calls",
IF(tbl_Customers[[#This Row],[total_eve_calls]]&lt;=120,"Medium Calls","High Calls"))</f>
        <v>Medium Calls</v>
      </c>
      <c r="AA963" t="str">
        <f>IF(tbl_Customers[[#This Row],[total_eve_charge]]&lt;=15,"Low Charges",
IF(tbl_Customers[[#This Row],[total_eve_charge]]&lt;=20,"Medium Charges","High Charges"))</f>
        <v>Medium Charges</v>
      </c>
      <c r="AB9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63" t="str">
        <f>IF(tbl_Customers[[#This Row],[number_vmail_messages]] = 0, "No Usage", IF(tbl_Customers[[#This Row],[number_vmail_messages]] &lt;= 20, "Low Usage", IF(tbl_Customers[[#This Row],[number_vmail_messages]] &lt;= 40, "Medium Usgae", "High Usage")))</f>
        <v>No Usage</v>
      </c>
      <c r="AD963" t="str">
        <f>IF(tbl_Customers[[#This Row],[total_day_minutes]]&lt;=150,"Low Usage", IF(tbl_Customers[[#This Row],[total_day_minutes]]&lt;=200,"Medium Usage", IF(tbl_Customers[[#This Row],[total_day_minutes]]&lt;=250,"High Usage","Very High Usage")))</f>
        <v>Medium Usage</v>
      </c>
      <c r="AE963" t="str">
        <f>IF(tbl_Customers[[#This Row],[total_intl_calls]]&lt;=5,"Low Calls", IF(tbl_Customers[[#This Row],[total_intl_calls]]&lt;=10, "Medium Calls", "High Calls"))</f>
        <v>Low Calls</v>
      </c>
      <c r="AF9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63" s="36" t="str">
        <f>IF(tbl_Customers[[#This Row],[Churn_Risk_Score]]&gt;=10,"High Risk", IF(tbl_Customers[[#This Row],[Churn_Risk_Score]]&gt;=5,"Medium Risk","Low Risk"))</f>
        <v>Low Risk</v>
      </c>
    </row>
    <row r="964" spans="1:33" x14ac:dyDescent="0.35">
      <c r="A964">
        <v>963</v>
      </c>
      <c r="B964" t="s">
        <v>60</v>
      </c>
      <c r="C964">
        <v>95</v>
      </c>
      <c r="D964" t="s">
        <v>25</v>
      </c>
      <c r="E964" t="s">
        <v>22</v>
      </c>
      <c r="F964" t="s">
        <v>23</v>
      </c>
      <c r="G964">
        <v>32</v>
      </c>
      <c r="H964">
        <v>262.2</v>
      </c>
      <c r="I964">
        <v>123</v>
      </c>
      <c r="J964">
        <v>44.57</v>
      </c>
      <c r="K964">
        <v>165.2</v>
      </c>
      <c r="L964">
        <v>82</v>
      </c>
      <c r="M964">
        <v>14.04</v>
      </c>
      <c r="N964">
        <v>194.3</v>
      </c>
      <c r="O964">
        <v>57</v>
      </c>
      <c r="P964">
        <v>8.74</v>
      </c>
      <c r="Q964">
        <v>10.6</v>
      </c>
      <c r="R964">
        <v>5</v>
      </c>
      <c r="S964">
        <v>2.86</v>
      </c>
      <c r="T964">
        <v>0</v>
      </c>
      <c r="U964" t="s">
        <v>22</v>
      </c>
      <c r="V964">
        <f>IF(tbl_Customers[[#This Row],[churn]] = "yes", 1, 0)</f>
        <v>0</v>
      </c>
      <c r="W964" t="str">
        <f>IF(tbl_Customers[[#This Row],[number_customer_service_calls]] &lt;= 1, "0-1 Calls", IF(tbl_Customers[[#This Row],[number_customer_service_calls]] &lt;= 3, "2-3 Calls", IF(tbl_Customers[[#This Row],[number_customer_service_calls]] &lt;=5, "4-5 Calls", "6+ Calls")))</f>
        <v>0-1 Calls</v>
      </c>
      <c r="X964" t="str">
        <f>IF(tbl_Customers[[#This Row],[account_length]] &lt;= 50, "0-50", IF(tbl_Customers[[#This Row],[account_length]] &lt;=100, "51-100", IF(tbl_Customers[[#This Row],[account_length]] &lt;= 150, "101-150", "151+")))</f>
        <v>51-100</v>
      </c>
      <c r="Y964" t="str">
        <f>IF(tbl_Customers[[#This Row],[total_intl_charge]] &lt;= 3, "Low Charges", "High Charges")</f>
        <v>Low Charges</v>
      </c>
      <c r="Z964" t="str">
        <f>IF(tbl_Customers[[#This Row],[total_eve_calls]]&lt;=80,"Low Calls",
IF(tbl_Customers[[#This Row],[total_eve_calls]]&lt;=120,"Medium Calls","High Calls"))</f>
        <v>Medium Calls</v>
      </c>
      <c r="AA964" t="str">
        <f>IF(tbl_Customers[[#This Row],[total_eve_charge]]&lt;=15,"Low Charges",
IF(tbl_Customers[[#This Row],[total_eve_charge]]&lt;=20,"Medium Charges","High Charges"))</f>
        <v>Low Charges</v>
      </c>
      <c r="AB9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64" t="str">
        <f>IF(tbl_Customers[[#This Row],[number_vmail_messages]] = 0, "No Usage", IF(tbl_Customers[[#This Row],[number_vmail_messages]] &lt;= 20, "Low Usage", IF(tbl_Customers[[#This Row],[number_vmail_messages]] &lt;= 40, "Medium Usgae", "High Usage")))</f>
        <v>Medium Usgae</v>
      </c>
      <c r="AD964" t="str">
        <f>IF(tbl_Customers[[#This Row],[total_day_minutes]]&lt;=150,"Low Usage", IF(tbl_Customers[[#This Row],[total_day_minutes]]&lt;=200,"Medium Usage", IF(tbl_Customers[[#This Row],[total_day_minutes]]&lt;=250,"High Usage","Very High Usage")))</f>
        <v>Very High Usage</v>
      </c>
      <c r="AE964" t="str">
        <f>IF(tbl_Customers[[#This Row],[total_intl_calls]]&lt;=5,"Low Calls", IF(tbl_Customers[[#This Row],[total_intl_calls]]&lt;=10, "Medium Calls", "High Calls"))</f>
        <v>Low Calls</v>
      </c>
      <c r="AF9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64" s="36" t="str">
        <f>IF(tbl_Customers[[#This Row],[Churn_Risk_Score]]&gt;=10,"High Risk", IF(tbl_Customers[[#This Row],[Churn_Risk_Score]]&gt;=5,"Medium Risk","Low Risk"))</f>
        <v>Low Risk</v>
      </c>
    </row>
    <row r="965" spans="1:33" x14ac:dyDescent="0.35">
      <c r="A965">
        <v>964</v>
      </c>
      <c r="B965" t="s">
        <v>36</v>
      </c>
      <c r="C965">
        <v>122</v>
      </c>
      <c r="D965" t="s">
        <v>21</v>
      </c>
      <c r="E965" t="s">
        <v>22</v>
      </c>
      <c r="F965" t="s">
        <v>22</v>
      </c>
      <c r="G965">
        <v>0</v>
      </c>
      <c r="H965">
        <v>173.6</v>
      </c>
      <c r="I965">
        <v>110</v>
      </c>
      <c r="J965">
        <v>29.51</v>
      </c>
      <c r="K965">
        <v>91.7</v>
      </c>
      <c r="L965">
        <v>84</v>
      </c>
      <c r="M965">
        <v>7.79</v>
      </c>
      <c r="N965">
        <v>211.7</v>
      </c>
      <c r="O965">
        <v>103</v>
      </c>
      <c r="P965">
        <v>9.5299999999999994</v>
      </c>
      <c r="Q965">
        <v>9.6999999999999993</v>
      </c>
      <c r="R965">
        <v>7</v>
      </c>
      <c r="S965">
        <v>2.62</v>
      </c>
      <c r="T965">
        <v>3</v>
      </c>
      <c r="U965" t="s">
        <v>22</v>
      </c>
      <c r="V965">
        <f>IF(tbl_Customers[[#This Row],[churn]] = "yes", 1, 0)</f>
        <v>0</v>
      </c>
      <c r="W965" t="str">
        <f>IF(tbl_Customers[[#This Row],[number_customer_service_calls]] &lt;= 1, "0-1 Calls", IF(tbl_Customers[[#This Row],[number_customer_service_calls]] &lt;= 3, "2-3 Calls", IF(tbl_Customers[[#This Row],[number_customer_service_calls]] &lt;=5, "4-5 Calls", "6+ Calls")))</f>
        <v>2-3 Calls</v>
      </c>
      <c r="X965" t="str">
        <f>IF(tbl_Customers[[#This Row],[account_length]] &lt;= 50, "0-50", IF(tbl_Customers[[#This Row],[account_length]] &lt;=100, "51-100", IF(tbl_Customers[[#This Row],[account_length]] &lt;= 150, "101-150", "151+")))</f>
        <v>101-150</v>
      </c>
      <c r="Y965" t="str">
        <f>IF(tbl_Customers[[#This Row],[total_intl_charge]] &lt;= 3, "Low Charges", "High Charges")</f>
        <v>Low Charges</v>
      </c>
      <c r="Z965" t="str">
        <f>IF(tbl_Customers[[#This Row],[total_eve_calls]]&lt;=80,"Low Calls",
IF(tbl_Customers[[#This Row],[total_eve_calls]]&lt;=120,"Medium Calls","High Calls"))</f>
        <v>Medium Calls</v>
      </c>
      <c r="AA965" t="str">
        <f>IF(tbl_Customers[[#This Row],[total_eve_charge]]&lt;=15,"Low Charges",
IF(tbl_Customers[[#This Row],[total_eve_charge]]&lt;=20,"Medium Charges","High Charges"))</f>
        <v>Low Charges</v>
      </c>
      <c r="AB9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65" t="str">
        <f>IF(tbl_Customers[[#This Row],[number_vmail_messages]] = 0, "No Usage", IF(tbl_Customers[[#This Row],[number_vmail_messages]] &lt;= 20, "Low Usage", IF(tbl_Customers[[#This Row],[number_vmail_messages]] &lt;= 40, "Medium Usgae", "High Usage")))</f>
        <v>No Usage</v>
      </c>
      <c r="AD965" t="str">
        <f>IF(tbl_Customers[[#This Row],[total_day_minutes]]&lt;=150,"Low Usage", IF(tbl_Customers[[#This Row],[total_day_minutes]]&lt;=200,"Medium Usage", IF(tbl_Customers[[#This Row],[total_day_minutes]]&lt;=250,"High Usage","Very High Usage")))</f>
        <v>Medium Usage</v>
      </c>
      <c r="AE965" t="str">
        <f>IF(tbl_Customers[[#This Row],[total_intl_calls]]&lt;=5,"Low Calls", IF(tbl_Customers[[#This Row],[total_intl_calls]]&lt;=10, "Medium Calls", "High Calls"))</f>
        <v>Medium Calls</v>
      </c>
      <c r="AF9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65" s="36" t="str">
        <f>IF(tbl_Customers[[#This Row],[Churn_Risk_Score]]&gt;=10,"High Risk", IF(tbl_Customers[[#This Row],[Churn_Risk_Score]]&gt;=5,"Medium Risk","Low Risk"))</f>
        <v>Low Risk</v>
      </c>
    </row>
    <row r="966" spans="1:33" x14ac:dyDescent="0.35">
      <c r="A966">
        <v>965</v>
      </c>
      <c r="B966" t="s">
        <v>45</v>
      </c>
      <c r="C966">
        <v>119</v>
      </c>
      <c r="D966" t="s">
        <v>25</v>
      </c>
      <c r="E966" t="s">
        <v>22</v>
      </c>
      <c r="F966" t="s">
        <v>23</v>
      </c>
      <c r="G966">
        <v>24</v>
      </c>
      <c r="H966">
        <v>217.2</v>
      </c>
      <c r="I966">
        <v>94</v>
      </c>
      <c r="J966">
        <v>36.92</v>
      </c>
      <c r="K966">
        <v>138.69999999999999</v>
      </c>
      <c r="L966">
        <v>52</v>
      </c>
      <c r="M966">
        <v>11.79</v>
      </c>
      <c r="N966">
        <v>139.30000000000001</v>
      </c>
      <c r="O966">
        <v>85</v>
      </c>
      <c r="P966">
        <v>6.27</v>
      </c>
      <c r="Q966">
        <v>11.3</v>
      </c>
      <c r="R966">
        <v>4</v>
      </c>
      <c r="S966">
        <v>3.05</v>
      </c>
      <c r="T966">
        <v>0</v>
      </c>
      <c r="U966" t="s">
        <v>22</v>
      </c>
      <c r="V966">
        <f>IF(tbl_Customers[[#This Row],[churn]] = "yes", 1, 0)</f>
        <v>0</v>
      </c>
      <c r="W966" t="str">
        <f>IF(tbl_Customers[[#This Row],[number_customer_service_calls]] &lt;= 1, "0-1 Calls", IF(tbl_Customers[[#This Row],[number_customer_service_calls]] &lt;= 3, "2-3 Calls", IF(tbl_Customers[[#This Row],[number_customer_service_calls]] &lt;=5, "4-5 Calls", "6+ Calls")))</f>
        <v>0-1 Calls</v>
      </c>
      <c r="X966" t="str">
        <f>IF(tbl_Customers[[#This Row],[account_length]] &lt;= 50, "0-50", IF(tbl_Customers[[#This Row],[account_length]] &lt;=100, "51-100", IF(tbl_Customers[[#This Row],[account_length]] &lt;= 150, "101-150", "151+")))</f>
        <v>101-150</v>
      </c>
      <c r="Y966" t="str">
        <f>IF(tbl_Customers[[#This Row],[total_intl_charge]] &lt;= 3, "Low Charges", "High Charges")</f>
        <v>High Charges</v>
      </c>
      <c r="Z966" t="str">
        <f>IF(tbl_Customers[[#This Row],[total_eve_calls]]&lt;=80,"Low Calls",
IF(tbl_Customers[[#This Row],[total_eve_calls]]&lt;=120,"Medium Calls","High Calls"))</f>
        <v>Low Calls</v>
      </c>
      <c r="AA966" t="str">
        <f>IF(tbl_Customers[[#This Row],[total_eve_charge]]&lt;=15,"Low Charges",
IF(tbl_Customers[[#This Row],[total_eve_charge]]&lt;=20,"Medium Charges","High Charges"))</f>
        <v>Low Charges</v>
      </c>
      <c r="AB9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66" t="str">
        <f>IF(tbl_Customers[[#This Row],[number_vmail_messages]] = 0, "No Usage", IF(tbl_Customers[[#This Row],[number_vmail_messages]] &lt;= 20, "Low Usage", IF(tbl_Customers[[#This Row],[number_vmail_messages]] &lt;= 40, "Medium Usgae", "High Usage")))</f>
        <v>Medium Usgae</v>
      </c>
      <c r="AD966" t="str">
        <f>IF(tbl_Customers[[#This Row],[total_day_minutes]]&lt;=150,"Low Usage", IF(tbl_Customers[[#This Row],[total_day_minutes]]&lt;=200,"Medium Usage", IF(tbl_Customers[[#This Row],[total_day_minutes]]&lt;=250,"High Usage","Very High Usage")))</f>
        <v>High Usage</v>
      </c>
      <c r="AE966" t="str">
        <f>IF(tbl_Customers[[#This Row],[total_intl_calls]]&lt;=5,"Low Calls", IF(tbl_Customers[[#This Row],[total_intl_calls]]&lt;=10, "Medium Calls", "High Calls"))</f>
        <v>Low Calls</v>
      </c>
      <c r="AF9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66" s="36" t="str">
        <f>IF(tbl_Customers[[#This Row],[Churn_Risk_Score]]&gt;=10,"High Risk", IF(tbl_Customers[[#This Row],[Churn_Risk_Score]]&gt;=5,"Medium Risk","Low Risk"))</f>
        <v>Low Risk</v>
      </c>
    </row>
    <row r="967" spans="1:33" x14ac:dyDescent="0.35">
      <c r="A967">
        <v>966</v>
      </c>
      <c r="B967" t="s">
        <v>74</v>
      </c>
      <c r="C967">
        <v>99</v>
      </c>
      <c r="D967" t="s">
        <v>25</v>
      </c>
      <c r="E967" t="s">
        <v>22</v>
      </c>
      <c r="F967" t="s">
        <v>22</v>
      </c>
      <c r="G967">
        <v>0</v>
      </c>
      <c r="H967">
        <v>95.4</v>
      </c>
      <c r="I967">
        <v>105</v>
      </c>
      <c r="J967">
        <v>16.22</v>
      </c>
      <c r="K967">
        <v>207.2</v>
      </c>
      <c r="L967">
        <v>101</v>
      </c>
      <c r="M967">
        <v>17.61</v>
      </c>
      <c r="N967">
        <v>136</v>
      </c>
      <c r="O967">
        <v>117</v>
      </c>
      <c r="P967">
        <v>6.12</v>
      </c>
      <c r="Q967">
        <v>5.6</v>
      </c>
      <c r="R967">
        <v>5</v>
      </c>
      <c r="S967">
        <v>1.51</v>
      </c>
      <c r="T967">
        <v>1</v>
      </c>
      <c r="U967" t="s">
        <v>22</v>
      </c>
      <c r="V967">
        <f>IF(tbl_Customers[[#This Row],[churn]] = "yes", 1, 0)</f>
        <v>0</v>
      </c>
      <c r="W967" t="str">
        <f>IF(tbl_Customers[[#This Row],[number_customer_service_calls]] &lt;= 1, "0-1 Calls", IF(tbl_Customers[[#This Row],[number_customer_service_calls]] &lt;= 3, "2-3 Calls", IF(tbl_Customers[[#This Row],[number_customer_service_calls]] &lt;=5, "4-5 Calls", "6+ Calls")))</f>
        <v>0-1 Calls</v>
      </c>
      <c r="X967" t="str">
        <f>IF(tbl_Customers[[#This Row],[account_length]] &lt;= 50, "0-50", IF(tbl_Customers[[#This Row],[account_length]] &lt;=100, "51-100", IF(tbl_Customers[[#This Row],[account_length]] &lt;= 150, "101-150", "151+")))</f>
        <v>51-100</v>
      </c>
      <c r="Y967" t="str">
        <f>IF(tbl_Customers[[#This Row],[total_intl_charge]] &lt;= 3, "Low Charges", "High Charges")</f>
        <v>Low Charges</v>
      </c>
      <c r="Z967" t="str">
        <f>IF(tbl_Customers[[#This Row],[total_eve_calls]]&lt;=80,"Low Calls",
IF(tbl_Customers[[#This Row],[total_eve_calls]]&lt;=120,"Medium Calls","High Calls"))</f>
        <v>Medium Calls</v>
      </c>
      <c r="AA967" t="str">
        <f>IF(tbl_Customers[[#This Row],[total_eve_charge]]&lt;=15,"Low Charges",
IF(tbl_Customers[[#This Row],[total_eve_charge]]&lt;=20,"Medium Charges","High Charges"))</f>
        <v>Medium Charges</v>
      </c>
      <c r="AB9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67" t="str">
        <f>IF(tbl_Customers[[#This Row],[number_vmail_messages]] = 0, "No Usage", IF(tbl_Customers[[#This Row],[number_vmail_messages]] &lt;= 20, "Low Usage", IF(tbl_Customers[[#This Row],[number_vmail_messages]] &lt;= 40, "Medium Usgae", "High Usage")))</f>
        <v>No Usage</v>
      </c>
      <c r="AD967" t="str">
        <f>IF(tbl_Customers[[#This Row],[total_day_minutes]]&lt;=150,"Low Usage", IF(tbl_Customers[[#This Row],[total_day_minutes]]&lt;=200,"Medium Usage", IF(tbl_Customers[[#This Row],[total_day_minutes]]&lt;=250,"High Usage","Very High Usage")))</f>
        <v>Low Usage</v>
      </c>
      <c r="AE967" t="str">
        <f>IF(tbl_Customers[[#This Row],[total_intl_calls]]&lt;=5,"Low Calls", IF(tbl_Customers[[#This Row],[total_intl_calls]]&lt;=10, "Medium Calls", "High Calls"))</f>
        <v>Low Calls</v>
      </c>
      <c r="AF9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67" s="36" t="str">
        <f>IF(tbl_Customers[[#This Row],[Churn_Risk_Score]]&gt;=10,"High Risk", IF(tbl_Customers[[#This Row],[Churn_Risk_Score]]&gt;=5,"Medium Risk","Low Risk"))</f>
        <v>Low Risk</v>
      </c>
    </row>
    <row r="968" spans="1:33" x14ac:dyDescent="0.35">
      <c r="A968">
        <v>967</v>
      </c>
      <c r="B968" t="s">
        <v>41</v>
      </c>
      <c r="C968">
        <v>76</v>
      </c>
      <c r="D968" t="s">
        <v>25</v>
      </c>
      <c r="E968" t="s">
        <v>22</v>
      </c>
      <c r="F968" t="s">
        <v>23</v>
      </c>
      <c r="G968">
        <v>26</v>
      </c>
      <c r="H968">
        <v>214.6</v>
      </c>
      <c r="I968">
        <v>110</v>
      </c>
      <c r="J968">
        <v>36.479999999999997</v>
      </c>
      <c r="K968">
        <v>205.2</v>
      </c>
      <c r="L968">
        <v>87</v>
      </c>
      <c r="M968">
        <v>17.440000000000001</v>
      </c>
      <c r="N968">
        <v>134.6</v>
      </c>
      <c r="O968">
        <v>140</v>
      </c>
      <c r="P968">
        <v>6.06</v>
      </c>
      <c r="Q968">
        <v>8.1</v>
      </c>
      <c r="R968">
        <v>2</v>
      </c>
      <c r="S968">
        <v>2.19</v>
      </c>
      <c r="T968">
        <v>1</v>
      </c>
      <c r="U968" t="s">
        <v>22</v>
      </c>
      <c r="V968">
        <f>IF(tbl_Customers[[#This Row],[churn]] = "yes", 1, 0)</f>
        <v>0</v>
      </c>
      <c r="W968" t="str">
        <f>IF(tbl_Customers[[#This Row],[number_customer_service_calls]] &lt;= 1, "0-1 Calls", IF(tbl_Customers[[#This Row],[number_customer_service_calls]] &lt;= 3, "2-3 Calls", IF(tbl_Customers[[#This Row],[number_customer_service_calls]] &lt;=5, "4-5 Calls", "6+ Calls")))</f>
        <v>0-1 Calls</v>
      </c>
      <c r="X968" t="str">
        <f>IF(tbl_Customers[[#This Row],[account_length]] &lt;= 50, "0-50", IF(tbl_Customers[[#This Row],[account_length]] &lt;=100, "51-100", IF(tbl_Customers[[#This Row],[account_length]] &lt;= 150, "101-150", "151+")))</f>
        <v>51-100</v>
      </c>
      <c r="Y968" t="str">
        <f>IF(tbl_Customers[[#This Row],[total_intl_charge]] &lt;= 3, "Low Charges", "High Charges")</f>
        <v>Low Charges</v>
      </c>
      <c r="Z968" t="str">
        <f>IF(tbl_Customers[[#This Row],[total_eve_calls]]&lt;=80,"Low Calls",
IF(tbl_Customers[[#This Row],[total_eve_calls]]&lt;=120,"Medium Calls","High Calls"))</f>
        <v>Medium Calls</v>
      </c>
      <c r="AA968" t="str">
        <f>IF(tbl_Customers[[#This Row],[total_eve_charge]]&lt;=15,"Low Charges",
IF(tbl_Customers[[#This Row],[total_eve_charge]]&lt;=20,"Medium Charges","High Charges"))</f>
        <v>Medium Charges</v>
      </c>
      <c r="AB9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68" t="str">
        <f>IF(tbl_Customers[[#This Row],[number_vmail_messages]] = 0, "No Usage", IF(tbl_Customers[[#This Row],[number_vmail_messages]] &lt;= 20, "Low Usage", IF(tbl_Customers[[#This Row],[number_vmail_messages]] &lt;= 40, "Medium Usgae", "High Usage")))</f>
        <v>Medium Usgae</v>
      </c>
      <c r="AD968" t="str">
        <f>IF(tbl_Customers[[#This Row],[total_day_minutes]]&lt;=150,"Low Usage", IF(tbl_Customers[[#This Row],[total_day_minutes]]&lt;=200,"Medium Usage", IF(tbl_Customers[[#This Row],[total_day_minutes]]&lt;=250,"High Usage","Very High Usage")))</f>
        <v>High Usage</v>
      </c>
      <c r="AE968" t="str">
        <f>IF(tbl_Customers[[#This Row],[total_intl_calls]]&lt;=5,"Low Calls", IF(tbl_Customers[[#This Row],[total_intl_calls]]&lt;=10, "Medium Calls", "High Calls"))</f>
        <v>Low Calls</v>
      </c>
      <c r="AF9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68" s="36" t="str">
        <f>IF(tbl_Customers[[#This Row],[Churn_Risk_Score]]&gt;=10,"High Risk", IF(tbl_Customers[[#This Row],[Churn_Risk_Score]]&gt;=5,"Medium Risk","Low Risk"))</f>
        <v>Low Risk</v>
      </c>
    </row>
    <row r="969" spans="1:33" x14ac:dyDescent="0.35">
      <c r="A969">
        <v>968</v>
      </c>
      <c r="B969" t="s">
        <v>70</v>
      </c>
      <c r="C969">
        <v>167</v>
      </c>
      <c r="D969" t="s">
        <v>21</v>
      </c>
      <c r="E969" t="s">
        <v>22</v>
      </c>
      <c r="F969" t="s">
        <v>22</v>
      </c>
      <c r="G969">
        <v>0</v>
      </c>
      <c r="H969">
        <v>131.6</v>
      </c>
      <c r="I969">
        <v>120</v>
      </c>
      <c r="J969">
        <v>22.37</v>
      </c>
      <c r="K969">
        <v>211.3</v>
      </c>
      <c r="L969">
        <v>96</v>
      </c>
      <c r="M969">
        <v>17.96</v>
      </c>
      <c r="N969">
        <v>168.3</v>
      </c>
      <c r="O969">
        <v>97</v>
      </c>
      <c r="P969">
        <v>7.57</v>
      </c>
      <c r="Q969">
        <v>11.1</v>
      </c>
      <c r="R969">
        <v>4</v>
      </c>
      <c r="S969">
        <v>3</v>
      </c>
      <c r="T969">
        <v>4</v>
      </c>
      <c r="U969" t="s">
        <v>23</v>
      </c>
      <c r="V969">
        <f>IF(tbl_Customers[[#This Row],[churn]] = "yes", 1, 0)</f>
        <v>1</v>
      </c>
      <c r="W969" t="str">
        <f>IF(tbl_Customers[[#This Row],[number_customer_service_calls]] &lt;= 1, "0-1 Calls", IF(tbl_Customers[[#This Row],[number_customer_service_calls]] &lt;= 3, "2-3 Calls", IF(tbl_Customers[[#This Row],[number_customer_service_calls]] &lt;=5, "4-5 Calls", "6+ Calls")))</f>
        <v>4-5 Calls</v>
      </c>
      <c r="X969" t="str">
        <f>IF(tbl_Customers[[#This Row],[account_length]] &lt;= 50, "0-50", IF(tbl_Customers[[#This Row],[account_length]] &lt;=100, "51-100", IF(tbl_Customers[[#This Row],[account_length]] &lt;= 150, "101-150", "151+")))</f>
        <v>151+</v>
      </c>
      <c r="Y969" t="str">
        <f>IF(tbl_Customers[[#This Row],[total_intl_charge]] &lt;= 3, "Low Charges", "High Charges")</f>
        <v>Low Charges</v>
      </c>
      <c r="Z969" t="str">
        <f>IF(tbl_Customers[[#This Row],[total_eve_calls]]&lt;=80,"Low Calls",
IF(tbl_Customers[[#This Row],[total_eve_calls]]&lt;=120,"Medium Calls","High Calls"))</f>
        <v>Medium Calls</v>
      </c>
      <c r="AA969" t="str">
        <f>IF(tbl_Customers[[#This Row],[total_eve_charge]]&lt;=15,"Low Charges",
IF(tbl_Customers[[#This Row],[total_eve_charge]]&lt;=20,"Medium Charges","High Charges"))</f>
        <v>Medium Charges</v>
      </c>
      <c r="AB9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69" t="str">
        <f>IF(tbl_Customers[[#This Row],[number_vmail_messages]] = 0, "No Usage", IF(tbl_Customers[[#This Row],[number_vmail_messages]] &lt;= 20, "Low Usage", IF(tbl_Customers[[#This Row],[number_vmail_messages]] &lt;= 40, "Medium Usgae", "High Usage")))</f>
        <v>No Usage</v>
      </c>
      <c r="AD969" t="str">
        <f>IF(tbl_Customers[[#This Row],[total_day_minutes]]&lt;=150,"Low Usage", IF(tbl_Customers[[#This Row],[total_day_minutes]]&lt;=200,"Medium Usage", IF(tbl_Customers[[#This Row],[total_day_minutes]]&lt;=250,"High Usage","Very High Usage")))</f>
        <v>Low Usage</v>
      </c>
      <c r="AE969" t="str">
        <f>IF(tbl_Customers[[#This Row],[total_intl_calls]]&lt;=5,"Low Calls", IF(tbl_Customers[[#This Row],[total_intl_calls]]&lt;=10, "Medium Calls", "High Calls"))</f>
        <v>Low Calls</v>
      </c>
      <c r="AF9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69" s="36" t="str">
        <f>IF(tbl_Customers[[#This Row],[Churn_Risk_Score]]&gt;=10,"High Risk", IF(tbl_Customers[[#This Row],[Churn_Risk_Score]]&gt;=5,"Medium Risk","Low Risk"))</f>
        <v>Medium Risk</v>
      </c>
    </row>
    <row r="970" spans="1:33" x14ac:dyDescent="0.35">
      <c r="A970">
        <v>969</v>
      </c>
      <c r="B970" t="s">
        <v>24</v>
      </c>
      <c r="C970">
        <v>129</v>
      </c>
      <c r="D970" t="s">
        <v>21</v>
      </c>
      <c r="E970" t="s">
        <v>22</v>
      </c>
      <c r="F970" t="s">
        <v>22</v>
      </c>
      <c r="G970">
        <v>0</v>
      </c>
      <c r="H970">
        <v>168.4</v>
      </c>
      <c r="I970">
        <v>117</v>
      </c>
      <c r="J970">
        <v>28.63</v>
      </c>
      <c r="K970">
        <v>217.1</v>
      </c>
      <c r="L970">
        <v>129</v>
      </c>
      <c r="M970">
        <v>18.45</v>
      </c>
      <c r="N970">
        <v>81.599999999999994</v>
      </c>
      <c r="O970">
        <v>100</v>
      </c>
      <c r="P970">
        <v>3.67</v>
      </c>
      <c r="Q970">
        <v>11.8</v>
      </c>
      <c r="R970">
        <v>7</v>
      </c>
      <c r="S970">
        <v>3.19</v>
      </c>
      <c r="T970">
        <v>1</v>
      </c>
      <c r="U970" t="s">
        <v>22</v>
      </c>
      <c r="V970">
        <f>IF(tbl_Customers[[#This Row],[churn]] = "yes", 1, 0)</f>
        <v>0</v>
      </c>
      <c r="W970" t="str">
        <f>IF(tbl_Customers[[#This Row],[number_customer_service_calls]] &lt;= 1, "0-1 Calls", IF(tbl_Customers[[#This Row],[number_customer_service_calls]] &lt;= 3, "2-3 Calls", IF(tbl_Customers[[#This Row],[number_customer_service_calls]] &lt;=5, "4-5 Calls", "6+ Calls")))</f>
        <v>0-1 Calls</v>
      </c>
      <c r="X970" t="str">
        <f>IF(tbl_Customers[[#This Row],[account_length]] &lt;= 50, "0-50", IF(tbl_Customers[[#This Row],[account_length]] &lt;=100, "51-100", IF(tbl_Customers[[#This Row],[account_length]] &lt;= 150, "101-150", "151+")))</f>
        <v>101-150</v>
      </c>
      <c r="Y970" t="str">
        <f>IF(tbl_Customers[[#This Row],[total_intl_charge]] &lt;= 3, "Low Charges", "High Charges")</f>
        <v>High Charges</v>
      </c>
      <c r="Z970" t="str">
        <f>IF(tbl_Customers[[#This Row],[total_eve_calls]]&lt;=80,"Low Calls",
IF(tbl_Customers[[#This Row],[total_eve_calls]]&lt;=120,"Medium Calls","High Calls"))</f>
        <v>High Calls</v>
      </c>
      <c r="AA970" t="str">
        <f>IF(tbl_Customers[[#This Row],[total_eve_charge]]&lt;=15,"Low Charges",
IF(tbl_Customers[[#This Row],[total_eve_charge]]&lt;=20,"Medium Charges","High Charges"))</f>
        <v>Medium Charges</v>
      </c>
      <c r="AB9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70" t="str">
        <f>IF(tbl_Customers[[#This Row],[number_vmail_messages]] = 0, "No Usage", IF(tbl_Customers[[#This Row],[number_vmail_messages]] &lt;= 20, "Low Usage", IF(tbl_Customers[[#This Row],[number_vmail_messages]] &lt;= 40, "Medium Usgae", "High Usage")))</f>
        <v>No Usage</v>
      </c>
      <c r="AD970" t="str">
        <f>IF(tbl_Customers[[#This Row],[total_day_minutes]]&lt;=150,"Low Usage", IF(tbl_Customers[[#This Row],[total_day_minutes]]&lt;=200,"Medium Usage", IF(tbl_Customers[[#This Row],[total_day_minutes]]&lt;=250,"High Usage","Very High Usage")))</f>
        <v>Medium Usage</v>
      </c>
      <c r="AE970" t="str">
        <f>IF(tbl_Customers[[#This Row],[total_intl_calls]]&lt;=5,"Low Calls", IF(tbl_Customers[[#This Row],[total_intl_calls]]&lt;=10, "Medium Calls", "High Calls"))</f>
        <v>Medium Calls</v>
      </c>
      <c r="AF9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70" s="36" t="str">
        <f>IF(tbl_Customers[[#This Row],[Churn_Risk_Score]]&gt;=10,"High Risk", IF(tbl_Customers[[#This Row],[Churn_Risk_Score]]&gt;=5,"Medium Risk","Low Risk"))</f>
        <v>Low Risk</v>
      </c>
    </row>
    <row r="971" spans="1:33" x14ac:dyDescent="0.35">
      <c r="A971">
        <v>970</v>
      </c>
      <c r="B971" t="s">
        <v>40</v>
      </c>
      <c r="C971">
        <v>116</v>
      </c>
      <c r="D971" t="s">
        <v>25</v>
      </c>
      <c r="E971" t="s">
        <v>22</v>
      </c>
      <c r="F971" t="s">
        <v>22</v>
      </c>
      <c r="G971">
        <v>0</v>
      </c>
      <c r="H971">
        <v>146.4</v>
      </c>
      <c r="I971">
        <v>123</v>
      </c>
      <c r="J971">
        <v>24.89</v>
      </c>
      <c r="K971">
        <v>176.6</v>
      </c>
      <c r="L971">
        <v>113</v>
      </c>
      <c r="M971">
        <v>15.01</v>
      </c>
      <c r="N971">
        <v>212.6</v>
      </c>
      <c r="O971">
        <v>102</v>
      </c>
      <c r="P971">
        <v>9.57</v>
      </c>
      <c r="Q971">
        <v>7.8</v>
      </c>
      <c r="R971">
        <v>5</v>
      </c>
      <c r="S971">
        <v>2.11</v>
      </c>
      <c r="T971">
        <v>1</v>
      </c>
      <c r="U971" t="s">
        <v>22</v>
      </c>
      <c r="V971">
        <f>IF(tbl_Customers[[#This Row],[churn]] = "yes", 1, 0)</f>
        <v>0</v>
      </c>
      <c r="W971" t="str">
        <f>IF(tbl_Customers[[#This Row],[number_customer_service_calls]] &lt;= 1, "0-1 Calls", IF(tbl_Customers[[#This Row],[number_customer_service_calls]] &lt;= 3, "2-3 Calls", IF(tbl_Customers[[#This Row],[number_customer_service_calls]] &lt;=5, "4-5 Calls", "6+ Calls")))</f>
        <v>0-1 Calls</v>
      </c>
      <c r="X971" t="str">
        <f>IF(tbl_Customers[[#This Row],[account_length]] &lt;= 50, "0-50", IF(tbl_Customers[[#This Row],[account_length]] &lt;=100, "51-100", IF(tbl_Customers[[#This Row],[account_length]] &lt;= 150, "101-150", "151+")))</f>
        <v>101-150</v>
      </c>
      <c r="Y971" t="str">
        <f>IF(tbl_Customers[[#This Row],[total_intl_charge]] &lt;= 3, "Low Charges", "High Charges")</f>
        <v>Low Charges</v>
      </c>
      <c r="Z971" t="str">
        <f>IF(tbl_Customers[[#This Row],[total_eve_calls]]&lt;=80,"Low Calls",
IF(tbl_Customers[[#This Row],[total_eve_calls]]&lt;=120,"Medium Calls","High Calls"))</f>
        <v>Medium Calls</v>
      </c>
      <c r="AA971" t="str">
        <f>IF(tbl_Customers[[#This Row],[total_eve_charge]]&lt;=15,"Low Charges",
IF(tbl_Customers[[#This Row],[total_eve_charge]]&lt;=20,"Medium Charges","High Charges"))</f>
        <v>Medium Charges</v>
      </c>
      <c r="AB9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71" t="str">
        <f>IF(tbl_Customers[[#This Row],[number_vmail_messages]] = 0, "No Usage", IF(tbl_Customers[[#This Row],[number_vmail_messages]] &lt;= 20, "Low Usage", IF(tbl_Customers[[#This Row],[number_vmail_messages]] &lt;= 40, "Medium Usgae", "High Usage")))</f>
        <v>No Usage</v>
      </c>
      <c r="AD971" t="str">
        <f>IF(tbl_Customers[[#This Row],[total_day_minutes]]&lt;=150,"Low Usage", IF(tbl_Customers[[#This Row],[total_day_minutes]]&lt;=200,"Medium Usage", IF(tbl_Customers[[#This Row],[total_day_minutes]]&lt;=250,"High Usage","Very High Usage")))</f>
        <v>Low Usage</v>
      </c>
      <c r="AE971" t="str">
        <f>IF(tbl_Customers[[#This Row],[total_intl_calls]]&lt;=5,"Low Calls", IF(tbl_Customers[[#This Row],[total_intl_calls]]&lt;=10, "Medium Calls", "High Calls"))</f>
        <v>Low Calls</v>
      </c>
      <c r="AF9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71" s="36" t="str">
        <f>IF(tbl_Customers[[#This Row],[Churn_Risk_Score]]&gt;=10,"High Risk", IF(tbl_Customers[[#This Row],[Churn_Risk_Score]]&gt;=5,"Medium Risk","Low Risk"))</f>
        <v>Low Risk</v>
      </c>
    </row>
    <row r="972" spans="1:33" x14ac:dyDescent="0.35">
      <c r="A972">
        <v>971</v>
      </c>
      <c r="B972" t="s">
        <v>56</v>
      </c>
      <c r="C972">
        <v>60</v>
      </c>
      <c r="D972" t="s">
        <v>21</v>
      </c>
      <c r="E972" t="s">
        <v>23</v>
      </c>
      <c r="F972" t="s">
        <v>22</v>
      </c>
      <c r="G972">
        <v>0</v>
      </c>
      <c r="H972">
        <v>183</v>
      </c>
      <c r="I972">
        <v>110</v>
      </c>
      <c r="J972">
        <v>31.11</v>
      </c>
      <c r="K972">
        <v>206.7</v>
      </c>
      <c r="L972">
        <v>93</v>
      </c>
      <c r="M972">
        <v>17.57</v>
      </c>
      <c r="N972">
        <v>203.8</v>
      </c>
      <c r="O972">
        <v>119</v>
      </c>
      <c r="P972">
        <v>9.17</v>
      </c>
      <c r="Q972">
        <v>11.1</v>
      </c>
      <c r="R972">
        <v>6</v>
      </c>
      <c r="S972">
        <v>3</v>
      </c>
      <c r="T972">
        <v>1</v>
      </c>
      <c r="U972" t="s">
        <v>22</v>
      </c>
      <c r="V972">
        <f>IF(tbl_Customers[[#This Row],[churn]] = "yes", 1, 0)</f>
        <v>0</v>
      </c>
      <c r="W972" t="str">
        <f>IF(tbl_Customers[[#This Row],[number_customer_service_calls]] &lt;= 1, "0-1 Calls", IF(tbl_Customers[[#This Row],[number_customer_service_calls]] &lt;= 3, "2-3 Calls", IF(tbl_Customers[[#This Row],[number_customer_service_calls]] &lt;=5, "4-5 Calls", "6+ Calls")))</f>
        <v>0-1 Calls</v>
      </c>
      <c r="X972" t="str">
        <f>IF(tbl_Customers[[#This Row],[account_length]] &lt;= 50, "0-50", IF(tbl_Customers[[#This Row],[account_length]] &lt;=100, "51-100", IF(tbl_Customers[[#This Row],[account_length]] &lt;= 150, "101-150", "151+")))</f>
        <v>51-100</v>
      </c>
      <c r="Y972" t="str">
        <f>IF(tbl_Customers[[#This Row],[total_intl_charge]] &lt;= 3, "Low Charges", "High Charges")</f>
        <v>Low Charges</v>
      </c>
      <c r="Z972" t="str">
        <f>IF(tbl_Customers[[#This Row],[total_eve_calls]]&lt;=80,"Low Calls",
IF(tbl_Customers[[#This Row],[total_eve_calls]]&lt;=120,"Medium Calls","High Calls"))</f>
        <v>Medium Calls</v>
      </c>
      <c r="AA972" t="str">
        <f>IF(tbl_Customers[[#This Row],[total_eve_charge]]&lt;=15,"Low Charges",
IF(tbl_Customers[[#This Row],[total_eve_charge]]&lt;=20,"Medium Charges","High Charges"))</f>
        <v>Medium Charges</v>
      </c>
      <c r="AB9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72" t="str">
        <f>IF(tbl_Customers[[#This Row],[number_vmail_messages]] = 0, "No Usage", IF(tbl_Customers[[#This Row],[number_vmail_messages]] &lt;= 20, "Low Usage", IF(tbl_Customers[[#This Row],[number_vmail_messages]] &lt;= 40, "Medium Usgae", "High Usage")))</f>
        <v>No Usage</v>
      </c>
      <c r="AD972" t="str">
        <f>IF(tbl_Customers[[#This Row],[total_day_minutes]]&lt;=150,"Low Usage", IF(tbl_Customers[[#This Row],[total_day_minutes]]&lt;=200,"Medium Usage", IF(tbl_Customers[[#This Row],[total_day_minutes]]&lt;=250,"High Usage","Very High Usage")))</f>
        <v>Medium Usage</v>
      </c>
      <c r="AE972" t="str">
        <f>IF(tbl_Customers[[#This Row],[total_intl_calls]]&lt;=5,"Low Calls", IF(tbl_Customers[[#This Row],[total_intl_calls]]&lt;=10, "Medium Calls", "High Calls"))</f>
        <v>Medium Calls</v>
      </c>
      <c r="AF9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72" s="36" t="str">
        <f>IF(tbl_Customers[[#This Row],[Churn_Risk_Score]]&gt;=10,"High Risk", IF(tbl_Customers[[#This Row],[Churn_Risk_Score]]&gt;=5,"Medium Risk","Low Risk"))</f>
        <v>Low Risk</v>
      </c>
    </row>
    <row r="973" spans="1:33" x14ac:dyDescent="0.35">
      <c r="A973">
        <v>972</v>
      </c>
      <c r="B973" t="s">
        <v>70</v>
      </c>
      <c r="C973">
        <v>128</v>
      </c>
      <c r="D973" t="s">
        <v>21</v>
      </c>
      <c r="E973" t="s">
        <v>22</v>
      </c>
      <c r="F973" t="s">
        <v>22</v>
      </c>
      <c r="G973">
        <v>0</v>
      </c>
      <c r="H973">
        <v>103.3</v>
      </c>
      <c r="I973">
        <v>122</v>
      </c>
      <c r="J973">
        <v>17.559999999999999</v>
      </c>
      <c r="K973">
        <v>245.9</v>
      </c>
      <c r="L973">
        <v>123</v>
      </c>
      <c r="M973">
        <v>20.9</v>
      </c>
      <c r="N973">
        <v>161.1</v>
      </c>
      <c r="O973">
        <v>95</v>
      </c>
      <c r="P973">
        <v>7.25</v>
      </c>
      <c r="Q973">
        <v>6.4</v>
      </c>
      <c r="R973">
        <v>7</v>
      </c>
      <c r="S973">
        <v>1.73</v>
      </c>
      <c r="T973">
        <v>0</v>
      </c>
      <c r="U973" t="s">
        <v>22</v>
      </c>
      <c r="V973">
        <f>IF(tbl_Customers[[#This Row],[churn]] = "yes", 1, 0)</f>
        <v>0</v>
      </c>
      <c r="W973" t="str">
        <f>IF(tbl_Customers[[#This Row],[number_customer_service_calls]] &lt;= 1, "0-1 Calls", IF(tbl_Customers[[#This Row],[number_customer_service_calls]] &lt;= 3, "2-3 Calls", IF(tbl_Customers[[#This Row],[number_customer_service_calls]] &lt;=5, "4-5 Calls", "6+ Calls")))</f>
        <v>0-1 Calls</v>
      </c>
      <c r="X973" t="str">
        <f>IF(tbl_Customers[[#This Row],[account_length]] &lt;= 50, "0-50", IF(tbl_Customers[[#This Row],[account_length]] &lt;=100, "51-100", IF(tbl_Customers[[#This Row],[account_length]] &lt;= 150, "101-150", "151+")))</f>
        <v>101-150</v>
      </c>
      <c r="Y973" t="str">
        <f>IF(tbl_Customers[[#This Row],[total_intl_charge]] &lt;= 3, "Low Charges", "High Charges")</f>
        <v>Low Charges</v>
      </c>
      <c r="Z973" t="str">
        <f>IF(tbl_Customers[[#This Row],[total_eve_calls]]&lt;=80,"Low Calls",
IF(tbl_Customers[[#This Row],[total_eve_calls]]&lt;=120,"Medium Calls","High Calls"))</f>
        <v>High Calls</v>
      </c>
      <c r="AA973" t="str">
        <f>IF(tbl_Customers[[#This Row],[total_eve_charge]]&lt;=15,"Low Charges",
IF(tbl_Customers[[#This Row],[total_eve_charge]]&lt;=20,"Medium Charges","High Charges"))</f>
        <v>High Charges</v>
      </c>
      <c r="AB9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73" t="str">
        <f>IF(tbl_Customers[[#This Row],[number_vmail_messages]] = 0, "No Usage", IF(tbl_Customers[[#This Row],[number_vmail_messages]] &lt;= 20, "Low Usage", IF(tbl_Customers[[#This Row],[number_vmail_messages]] &lt;= 40, "Medium Usgae", "High Usage")))</f>
        <v>No Usage</v>
      </c>
      <c r="AD973" t="str">
        <f>IF(tbl_Customers[[#This Row],[total_day_minutes]]&lt;=150,"Low Usage", IF(tbl_Customers[[#This Row],[total_day_minutes]]&lt;=200,"Medium Usage", IF(tbl_Customers[[#This Row],[total_day_minutes]]&lt;=250,"High Usage","Very High Usage")))</f>
        <v>Low Usage</v>
      </c>
      <c r="AE973" t="str">
        <f>IF(tbl_Customers[[#This Row],[total_intl_calls]]&lt;=5,"Low Calls", IF(tbl_Customers[[#This Row],[total_intl_calls]]&lt;=10, "Medium Calls", "High Calls"))</f>
        <v>Medium Calls</v>
      </c>
      <c r="AF9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73" s="36" t="str">
        <f>IF(tbl_Customers[[#This Row],[Churn_Risk_Score]]&gt;=10,"High Risk", IF(tbl_Customers[[#This Row],[Churn_Risk_Score]]&gt;=5,"Medium Risk","Low Risk"))</f>
        <v>Low Risk</v>
      </c>
    </row>
    <row r="974" spans="1:33" x14ac:dyDescent="0.35">
      <c r="A974">
        <v>973</v>
      </c>
      <c r="B974" t="s">
        <v>39</v>
      </c>
      <c r="C974">
        <v>47</v>
      </c>
      <c r="D974" t="s">
        <v>25</v>
      </c>
      <c r="E974" t="s">
        <v>22</v>
      </c>
      <c r="F974" t="s">
        <v>23</v>
      </c>
      <c r="G974">
        <v>28</v>
      </c>
      <c r="H974">
        <v>112.2</v>
      </c>
      <c r="I974">
        <v>70</v>
      </c>
      <c r="J974">
        <v>19.07</v>
      </c>
      <c r="K974">
        <v>154.80000000000001</v>
      </c>
      <c r="L974">
        <v>106</v>
      </c>
      <c r="M974">
        <v>13.16</v>
      </c>
      <c r="N974">
        <v>166.7</v>
      </c>
      <c r="O974">
        <v>105</v>
      </c>
      <c r="P974">
        <v>7.5</v>
      </c>
      <c r="Q974">
        <v>10.6</v>
      </c>
      <c r="R974">
        <v>2</v>
      </c>
      <c r="S974">
        <v>2.86</v>
      </c>
      <c r="T974">
        <v>0</v>
      </c>
      <c r="U974" t="s">
        <v>22</v>
      </c>
      <c r="V974">
        <f>IF(tbl_Customers[[#This Row],[churn]] = "yes", 1, 0)</f>
        <v>0</v>
      </c>
      <c r="W974" t="str">
        <f>IF(tbl_Customers[[#This Row],[number_customer_service_calls]] &lt;= 1, "0-1 Calls", IF(tbl_Customers[[#This Row],[number_customer_service_calls]] &lt;= 3, "2-3 Calls", IF(tbl_Customers[[#This Row],[number_customer_service_calls]] &lt;=5, "4-5 Calls", "6+ Calls")))</f>
        <v>0-1 Calls</v>
      </c>
      <c r="X974" t="str">
        <f>IF(tbl_Customers[[#This Row],[account_length]] &lt;= 50, "0-50", IF(tbl_Customers[[#This Row],[account_length]] &lt;=100, "51-100", IF(tbl_Customers[[#This Row],[account_length]] &lt;= 150, "101-150", "151+")))</f>
        <v>0-50</v>
      </c>
      <c r="Y974" t="str">
        <f>IF(tbl_Customers[[#This Row],[total_intl_charge]] &lt;= 3, "Low Charges", "High Charges")</f>
        <v>Low Charges</v>
      </c>
      <c r="Z974" t="str">
        <f>IF(tbl_Customers[[#This Row],[total_eve_calls]]&lt;=80,"Low Calls",
IF(tbl_Customers[[#This Row],[total_eve_calls]]&lt;=120,"Medium Calls","High Calls"))</f>
        <v>Medium Calls</v>
      </c>
      <c r="AA974" t="str">
        <f>IF(tbl_Customers[[#This Row],[total_eve_charge]]&lt;=15,"Low Charges",
IF(tbl_Customers[[#This Row],[total_eve_charge]]&lt;=20,"Medium Charges","High Charges"))</f>
        <v>Low Charges</v>
      </c>
      <c r="AB9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74" t="str">
        <f>IF(tbl_Customers[[#This Row],[number_vmail_messages]] = 0, "No Usage", IF(tbl_Customers[[#This Row],[number_vmail_messages]] &lt;= 20, "Low Usage", IF(tbl_Customers[[#This Row],[number_vmail_messages]] &lt;= 40, "Medium Usgae", "High Usage")))</f>
        <v>Medium Usgae</v>
      </c>
      <c r="AD974" t="str">
        <f>IF(tbl_Customers[[#This Row],[total_day_minutes]]&lt;=150,"Low Usage", IF(tbl_Customers[[#This Row],[total_day_minutes]]&lt;=200,"Medium Usage", IF(tbl_Customers[[#This Row],[total_day_minutes]]&lt;=250,"High Usage","Very High Usage")))</f>
        <v>Low Usage</v>
      </c>
      <c r="AE974" t="str">
        <f>IF(tbl_Customers[[#This Row],[total_intl_calls]]&lt;=5,"Low Calls", IF(tbl_Customers[[#This Row],[total_intl_calls]]&lt;=10, "Medium Calls", "High Calls"))</f>
        <v>Low Calls</v>
      </c>
      <c r="AF9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74" s="36" t="str">
        <f>IF(tbl_Customers[[#This Row],[Churn_Risk_Score]]&gt;=10,"High Risk", IF(tbl_Customers[[#This Row],[Churn_Risk_Score]]&gt;=5,"Medium Risk","Low Risk"))</f>
        <v>Low Risk</v>
      </c>
    </row>
    <row r="975" spans="1:33" x14ac:dyDescent="0.35">
      <c r="A975">
        <v>974</v>
      </c>
      <c r="B975" t="s">
        <v>60</v>
      </c>
      <c r="C975">
        <v>40</v>
      </c>
      <c r="D975" t="s">
        <v>28</v>
      </c>
      <c r="E975" t="s">
        <v>23</v>
      </c>
      <c r="F975" t="s">
        <v>22</v>
      </c>
      <c r="G975">
        <v>0</v>
      </c>
      <c r="H975">
        <v>170.7</v>
      </c>
      <c r="I975">
        <v>55</v>
      </c>
      <c r="J975">
        <v>29.02</v>
      </c>
      <c r="K975">
        <v>179.1</v>
      </c>
      <c r="L975">
        <v>108</v>
      </c>
      <c r="M975">
        <v>15.22</v>
      </c>
      <c r="N975">
        <v>281.89999999999998</v>
      </c>
      <c r="O975">
        <v>89</v>
      </c>
      <c r="P975">
        <v>12.69</v>
      </c>
      <c r="Q975">
        <v>8.1999999999999993</v>
      </c>
      <c r="R975">
        <v>9</v>
      </c>
      <c r="S975">
        <v>2.21</v>
      </c>
      <c r="T975">
        <v>3</v>
      </c>
      <c r="U975" t="s">
        <v>22</v>
      </c>
      <c r="V975">
        <f>IF(tbl_Customers[[#This Row],[churn]] = "yes", 1, 0)</f>
        <v>0</v>
      </c>
      <c r="W975" t="str">
        <f>IF(tbl_Customers[[#This Row],[number_customer_service_calls]] &lt;= 1, "0-1 Calls", IF(tbl_Customers[[#This Row],[number_customer_service_calls]] &lt;= 3, "2-3 Calls", IF(tbl_Customers[[#This Row],[number_customer_service_calls]] &lt;=5, "4-5 Calls", "6+ Calls")))</f>
        <v>2-3 Calls</v>
      </c>
      <c r="X975" t="str">
        <f>IF(tbl_Customers[[#This Row],[account_length]] &lt;= 50, "0-50", IF(tbl_Customers[[#This Row],[account_length]] &lt;=100, "51-100", IF(tbl_Customers[[#This Row],[account_length]] &lt;= 150, "101-150", "151+")))</f>
        <v>0-50</v>
      </c>
      <c r="Y975" t="str">
        <f>IF(tbl_Customers[[#This Row],[total_intl_charge]] &lt;= 3, "Low Charges", "High Charges")</f>
        <v>Low Charges</v>
      </c>
      <c r="Z975" t="str">
        <f>IF(tbl_Customers[[#This Row],[total_eve_calls]]&lt;=80,"Low Calls",
IF(tbl_Customers[[#This Row],[total_eve_calls]]&lt;=120,"Medium Calls","High Calls"))</f>
        <v>Medium Calls</v>
      </c>
      <c r="AA975" t="str">
        <f>IF(tbl_Customers[[#This Row],[total_eve_charge]]&lt;=15,"Low Charges",
IF(tbl_Customers[[#This Row],[total_eve_charge]]&lt;=20,"Medium Charges","High Charges"))</f>
        <v>Medium Charges</v>
      </c>
      <c r="AB9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75" t="str">
        <f>IF(tbl_Customers[[#This Row],[number_vmail_messages]] = 0, "No Usage", IF(tbl_Customers[[#This Row],[number_vmail_messages]] &lt;= 20, "Low Usage", IF(tbl_Customers[[#This Row],[number_vmail_messages]] &lt;= 40, "Medium Usgae", "High Usage")))</f>
        <v>No Usage</v>
      </c>
      <c r="AD975" t="str">
        <f>IF(tbl_Customers[[#This Row],[total_day_minutes]]&lt;=150,"Low Usage", IF(tbl_Customers[[#This Row],[total_day_minutes]]&lt;=200,"Medium Usage", IF(tbl_Customers[[#This Row],[total_day_minutes]]&lt;=250,"High Usage","Very High Usage")))</f>
        <v>Medium Usage</v>
      </c>
      <c r="AE975" t="str">
        <f>IF(tbl_Customers[[#This Row],[total_intl_calls]]&lt;=5,"Low Calls", IF(tbl_Customers[[#This Row],[total_intl_calls]]&lt;=10, "Medium Calls", "High Calls"))</f>
        <v>Medium Calls</v>
      </c>
      <c r="AF9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75" s="36" t="str">
        <f>IF(tbl_Customers[[#This Row],[Churn_Risk_Score]]&gt;=10,"High Risk", IF(tbl_Customers[[#This Row],[Churn_Risk_Score]]&gt;=5,"Medium Risk","Low Risk"))</f>
        <v>Low Risk</v>
      </c>
    </row>
    <row r="976" spans="1:33" x14ac:dyDescent="0.35">
      <c r="A976">
        <v>975</v>
      </c>
      <c r="B976" t="s">
        <v>47</v>
      </c>
      <c r="C976">
        <v>173</v>
      </c>
      <c r="D976" t="s">
        <v>28</v>
      </c>
      <c r="E976" t="s">
        <v>22</v>
      </c>
      <c r="F976" t="s">
        <v>22</v>
      </c>
      <c r="G976">
        <v>0</v>
      </c>
      <c r="H976">
        <v>172.5</v>
      </c>
      <c r="I976">
        <v>78</v>
      </c>
      <c r="J976">
        <v>29.33</v>
      </c>
      <c r="K976">
        <v>142.6</v>
      </c>
      <c r="L976">
        <v>91</v>
      </c>
      <c r="M976">
        <v>12.12</v>
      </c>
      <c r="N976">
        <v>102</v>
      </c>
      <c r="O976">
        <v>63</v>
      </c>
      <c r="P976">
        <v>4.59</v>
      </c>
      <c r="Q976">
        <v>10.9</v>
      </c>
      <c r="R976">
        <v>2</v>
      </c>
      <c r="S976">
        <v>2.94</v>
      </c>
      <c r="T976">
        <v>0</v>
      </c>
      <c r="U976" t="s">
        <v>22</v>
      </c>
      <c r="V976">
        <f>IF(tbl_Customers[[#This Row],[churn]] = "yes", 1, 0)</f>
        <v>0</v>
      </c>
      <c r="W976" t="str">
        <f>IF(tbl_Customers[[#This Row],[number_customer_service_calls]] &lt;= 1, "0-1 Calls", IF(tbl_Customers[[#This Row],[number_customer_service_calls]] &lt;= 3, "2-3 Calls", IF(tbl_Customers[[#This Row],[number_customer_service_calls]] &lt;=5, "4-5 Calls", "6+ Calls")))</f>
        <v>0-1 Calls</v>
      </c>
      <c r="X976" t="str">
        <f>IF(tbl_Customers[[#This Row],[account_length]] &lt;= 50, "0-50", IF(tbl_Customers[[#This Row],[account_length]] &lt;=100, "51-100", IF(tbl_Customers[[#This Row],[account_length]] &lt;= 150, "101-150", "151+")))</f>
        <v>151+</v>
      </c>
      <c r="Y976" t="str">
        <f>IF(tbl_Customers[[#This Row],[total_intl_charge]] &lt;= 3, "Low Charges", "High Charges")</f>
        <v>Low Charges</v>
      </c>
      <c r="Z976" t="str">
        <f>IF(tbl_Customers[[#This Row],[total_eve_calls]]&lt;=80,"Low Calls",
IF(tbl_Customers[[#This Row],[total_eve_calls]]&lt;=120,"Medium Calls","High Calls"))</f>
        <v>Medium Calls</v>
      </c>
      <c r="AA976" t="str">
        <f>IF(tbl_Customers[[#This Row],[total_eve_charge]]&lt;=15,"Low Charges",
IF(tbl_Customers[[#This Row],[total_eve_charge]]&lt;=20,"Medium Charges","High Charges"))</f>
        <v>Low Charges</v>
      </c>
      <c r="AB9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76" t="str">
        <f>IF(tbl_Customers[[#This Row],[number_vmail_messages]] = 0, "No Usage", IF(tbl_Customers[[#This Row],[number_vmail_messages]] &lt;= 20, "Low Usage", IF(tbl_Customers[[#This Row],[number_vmail_messages]] &lt;= 40, "Medium Usgae", "High Usage")))</f>
        <v>No Usage</v>
      </c>
      <c r="AD976" t="str">
        <f>IF(tbl_Customers[[#This Row],[total_day_minutes]]&lt;=150,"Low Usage", IF(tbl_Customers[[#This Row],[total_day_minutes]]&lt;=200,"Medium Usage", IF(tbl_Customers[[#This Row],[total_day_minutes]]&lt;=250,"High Usage","Very High Usage")))</f>
        <v>Medium Usage</v>
      </c>
      <c r="AE976" t="str">
        <f>IF(tbl_Customers[[#This Row],[total_intl_calls]]&lt;=5,"Low Calls", IF(tbl_Customers[[#This Row],[total_intl_calls]]&lt;=10, "Medium Calls", "High Calls"))</f>
        <v>Low Calls</v>
      </c>
      <c r="AF9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76" s="36" t="str">
        <f>IF(tbl_Customers[[#This Row],[Churn_Risk_Score]]&gt;=10,"High Risk", IF(tbl_Customers[[#This Row],[Churn_Risk_Score]]&gt;=5,"Medium Risk","Low Risk"))</f>
        <v>Low Risk</v>
      </c>
    </row>
    <row r="977" spans="1:33" x14ac:dyDescent="0.35">
      <c r="A977">
        <v>976</v>
      </c>
      <c r="B977" t="s">
        <v>67</v>
      </c>
      <c r="C977">
        <v>66</v>
      </c>
      <c r="D977" t="s">
        <v>25</v>
      </c>
      <c r="E977" t="s">
        <v>22</v>
      </c>
      <c r="F977" t="s">
        <v>23</v>
      </c>
      <c r="G977">
        <v>32</v>
      </c>
      <c r="H977">
        <v>187.8</v>
      </c>
      <c r="I977">
        <v>117</v>
      </c>
      <c r="J977">
        <v>31.93</v>
      </c>
      <c r="K977">
        <v>129.80000000000001</v>
      </c>
      <c r="L977">
        <v>90</v>
      </c>
      <c r="M977">
        <v>11.03</v>
      </c>
      <c r="N977">
        <v>132.30000000000001</v>
      </c>
      <c r="O977">
        <v>113</v>
      </c>
      <c r="P977">
        <v>5.95</v>
      </c>
      <c r="Q977">
        <v>12</v>
      </c>
      <c r="R977">
        <v>3</v>
      </c>
      <c r="S977">
        <v>3.24</v>
      </c>
      <c r="T977">
        <v>2</v>
      </c>
      <c r="U977" t="s">
        <v>22</v>
      </c>
      <c r="V977">
        <f>IF(tbl_Customers[[#This Row],[churn]] = "yes", 1, 0)</f>
        <v>0</v>
      </c>
      <c r="W977" t="str">
        <f>IF(tbl_Customers[[#This Row],[number_customer_service_calls]] &lt;= 1, "0-1 Calls", IF(tbl_Customers[[#This Row],[number_customer_service_calls]] &lt;= 3, "2-3 Calls", IF(tbl_Customers[[#This Row],[number_customer_service_calls]] &lt;=5, "4-5 Calls", "6+ Calls")))</f>
        <v>2-3 Calls</v>
      </c>
      <c r="X977" t="str">
        <f>IF(tbl_Customers[[#This Row],[account_length]] &lt;= 50, "0-50", IF(tbl_Customers[[#This Row],[account_length]] &lt;=100, "51-100", IF(tbl_Customers[[#This Row],[account_length]] &lt;= 150, "101-150", "151+")))</f>
        <v>51-100</v>
      </c>
      <c r="Y977" t="str">
        <f>IF(tbl_Customers[[#This Row],[total_intl_charge]] &lt;= 3, "Low Charges", "High Charges")</f>
        <v>High Charges</v>
      </c>
      <c r="Z977" t="str">
        <f>IF(tbl_Customers[[#This Row],[total_eve_calls]]&lt;=80,"Low Calls",
IF(tbl_Customers[[#This Row],[total_eve_calls]]&lt;=120,"Medium Calls","High Calls"))</f>
        <v>Medium Calls</v>
      </c>
      <c r="AA977" t="str">
        <f>IF(tbl_Customers[[#This Row],[total_eve_charge]]&lt;=15,"Low Charges",
IF(tbl_Customers[[#This Row],[total_eve_charge]]&lt;=20,"Medium Charges","High Charges"))</f>
        <v>Low Charges</v>
      </c>
      <c r="AB9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77" t="str">
        <f>IF(tbl_Customers[[#This Row],[number_vmail_messages]] = 0, "No Usage", IF(tbl_Customers[[#This Row],[number_vmail_messages]] &lt;= 20, "Low Usage", IF(tbl_Customers[[#This Row],[number_vmail_messages]] &lt;= 40, "Medium Usgae", "High Usage")))</f>
        <v>Medium Usgae</v>
      </c>
      <c r="AD977" t="str">
        <f>IF(tbl_Customers[[#This Row],[total_day_minutes]]&lt;=150,"Low Usage", IF(tbl_Customers[[#This Row],[total_day_minutes]]&lt;=200,"Medium Usage", IF(tbl_Customers[[#This Row],[total_day_minutes]]&lt;=250,"High Usage","Very High Usage")))</f>
        <v>Medium Usage</v>
      </c>
      <c r="AE977" t="str">
        <f>IF(tbl_Customers[[#This Row],[total_intl_calls]]&lt;=5,"Low Calls", IF(tbl_Customers[[#This Row],[total_intl_calls]]&lt;=10, "Medium Calls", "High Calls"))</f>
        <v>Low Calls</v>
      </c>
      <c r="AF9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77" s="36" t="str">
        <f>IF(tbl_Customers[[#This Row],[Churn_Risk_Score]]&gt;=10,"High Risk", IF(tbl_Customers[[#This Row],[Churn_Risk_Score]]&gt;=5,"Medium Risk","Low Risk"))</f>
        <v>Low Risk</v>
      </c>
    </row>
    <row r="978" spans="1:33" x14ac:dyDescent="0.35">
      <c r="A978">
        <v>977</v>
      </c>
      <c r="B978" t="s">
        <v>64</v>
      </c>
      <c r="C978">
        <v>50</v>
      </c>
      <c r="D978" t="s">
        <v>21</v>
      </c>
      <c r="E978" t="s">
        <v>23</v>
      </c>
      <c r="F978" t="s">
        <v>23</v>
      </c>
      <c r="G978">
        <v>26</v>
      </c>
      <c r="H978">
        <v>307.10000000000002</v>
      </c>
      <c r="I978">
        <v>94</v>
      </c>
      <c r="J978">
        <v>52.21</v>
      </c>
      <c r="K978">
        <v>289.39999999999998</v>
      </c>
      <c r="L978">
        <v>78</v>
      </c>
      <c r="M978">
        <v>24.6</v>
      </c>
      <c r="N978">
        <v>174.9</v>
      </c>
      <c r="O978">
        <v>109</v>
      </c>
      <c r="P978">
        <v>7.87</v>
      </c>
      <c r="Q978">
        <v>8</v>
      </c>
      <c r="R978">
        <v>3</v>
      </c>
      <c r="S978">
        <v>2.16</v>
      </c>
      <c r="T978">
        <v>0</v>
      </c>
      <c r="U978" t="s">
        <v>22</v>
      </c>
      <c r="V978">
        <f>IF(tbl_Customers[[#This Row],[churn]] = "yes", 1, 0)</f>
        <v>0</v>
      </c>
      <c r="W978" t="str">
        <f>IF(tbl_Customers[[#This Row],[number_customer_service_calls]] &lt;= 1, "0-1 Calls", IF(tbl_Customers[[#This Row],[number_customer_service_calls]] &lt;= 3, "2-3 Calls", IF(tbl_Customers[[#This Row],[number_customer_service_calls]] &lt;=5, "4-5 Calls", "6+ Calls")))</f>
        <v>0-1 Calls</v>
      </c>
      <c r="X978" t="str">
        <f>IF(tbl_Customers[[#This Row],[account_length]] &lt;= 50, "0-50", IF(tbl_Customers[[#This Row],[account_length]] &lt;=100, "51-100", IF(tbl_Customers[[#This Row],[account_length]] &lt;= 150, "101-150", "151+")))</f>
        <v>0-50</v>
      </c>
      <c r="Y978" t="str">
        <f>IF(tbl_Customers[[#This Row],[total_intl_charge]] &lt;= 3, "Low Charges", "High Charges")</f>
        <v>Low Charges</v>
      </c>
      <c r="Z978" t="str">
        <f>IF(tbl_Customers[[#This Row],[total_eve_calls]]&lt;=80,"Low Calls",
IF(tbl_Customers[[#This Row],[total_eve_calls]]&lt;=120,"Medium Calls","High Calls"))</f>
        <v>Low Calls</v>
      </c>
      <c r="AA978" t="str">
        <f>IF(tbl_Customers[[#This Row],[total_eve_charge]]&lt;=15,"Low Charges",
IF(tbl_Customers[[#This Row],[total_eve_charge]]&lt;=20,"Medium Charges","High Charges"))</f>
        <v>High Charges</v>
      </c>
      <c r="AB9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78" t="str">
        <f>IF(tbl_Customers[[#This Row],[number_vmail_messages]] = 0, "No Usage", IF(tbl_Customers[[#This Row],[number_vmail_messages]] &lt;= 20, "Low Usage", IF(tbl_Customers[[#This Row],[number_vmail_messages]] &lt;= 40, "Medium Usgae", "High Usage")))</f>
        <v>Medium Usgae</v>
      </c>
      <c r="AD978" t="str">
        <f>IF(tbl_Customers[[#This Row],[total_day_minutes]]&lt;=150,"Low Usage", IF(tbl_Customers[[#This Row],[total_day_minutes]]&lt;=200,"Medium Usage", IF(tbl_Customers[[#This Row],[total_day_minutes]]&lt;=250,"High Usage","Very High Usage")))</f>
        <v>Very High Usage</v>
      </c>
      <c r="AE978" t="str">
        <f>IF(tbl_Customers[[#This Row],[total_intl_calls]]&lt;=5,"Low Calls", IF(tbl_Customers[[#This Row],[total_intl_calls]]&lt;=10, "Medium Calls", "High Calls"))</f>
        <v>Low Calls</v>
      </c>
      <c r="AF9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978" s="36" t="str">
        <f>IF(tbl_Customers[[#This Row],[Churn_Risk_Score]]&gt;=10,"High Risk", IF(tbl_Customers[[#This Row],[Churn_Risk_Score]]&gt;=5,"Medium Risk","Low Risk"))</f>
        <v>Medium Risk</v>
      </c>
    </row>
    <row r="979" spans="1:33" x14ac:dyDescent="0.35">
      <c r="A979">
        <v>978</v>
      </c>
      <c r="B979" t="s">
        <v>70</v>
      </c>
      <c r="C979">
        <v>130</v>
      </c>
      <c r="D979" t="s">
        <v>28</v>
      </c>
      <c r="E979" t="s">
        <v>22</v>
      </c>
      <c r="F979" t="s">
        <v>22</v>
      </c>
      <c r="G979">
        <v>0</v>
      </c>
      <c r="H979">
        <v>154</v>
      </c>
      <c r="I979">
        <v>95</v>
      </c>
      <c r="J979">
        <v>26.18</v>
      </c>
      <c r="K979">
        <v>205.9</v>
      </c>
      <c r="L979">
        <v>106</v>
      </c>
      <c r="M979">
        <v>17.5</v>
      </c>
      <c r="N979">
        <v>233.7</v>
      </c>
      <c r="O979">
        <v>75</v>
      </c>
      <c r="P979">
        <v>10.52</v>
      </c>
      <c r="Q979">
        <v>12.9</v>
      </c>
      <c r="R979">
        <v>1</v>
      </c>
      <c r="S979">
        <v>3.48</v>
      </c>
      <c r="T979">
        <v>1</v>
      </c>
      <c r="U979" t="s">
        <v>22</v>
      </c>
      <c r="V979">
        <f>IF(tbl_Customers[[#This Row],[churn]] = "yes", 1, 0)</f>
        <v>0</v>
      </c>
      <c r="W979" t="str">
        <f>IF(tbl_Customers[[#This Row],[number_customer_service_calls]] &lt;= 1, "0-1 Calls", IF(tbl_Customers[[#This Row],[number_customer_service_calls]] &lt;= 3, "2-3 Calls", IF(tbl_Customers[[#This Row],[number_customer_service_calls]] &lt;=5, "4-5 Calls", "6+ Calls")))</f>
        <v>0-1 Calls</v>
      </c>
      <c r="X979" t="str">
        <f>IF(tbl_Customers[[#This Row],[account_length]] &lt;= 50, "0-50", IF(tbl_Customers[[#This Row],[account_length]] &lt;=100, "51-100", IF(tbl_Customers[[#This Row],[account_length]] &lt;= 150, "101-150", "151+")))</f>
        <v>101-150</v>
      </c>
      <c r="Y979" t="str">
        <f>IF(tbl_Customers[[#This Row],[total_intl_charge]] &lt;= 3, "Low Charges", "High Charges")</f>
        <v>High Charges</v>
      </c>
      <c r="Z979" t="str">
        <f>IF(tbl_Customers[[#This Row],[total_eve_calls]]&lt;=80,"Low Calls",
IF(tbl_Customers[[#This Row],[total_eve_calls]]&lt;=120,"Medium Calls","High Calls"))</f>
        <v>Medium Calls</v>
      </c>
      <c r="AA979" t="str">
        <f>IF(tbl_Customers[[#This Row],[total_eve_charge]]&lt;=15,"Low Charges",
IF(tbl_Customers[[#This Row],[total_eve_charge]]&lt;=20,"Medium Charges","High Charges"))</f>
        <v>Medium Charges</v>
      </c>
      <c r="AB9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79" t="str">
        <f>IF(tbl_Customers[[#This Row],[number_vmail_messages]] = 0, "No Usage", IF(tbl_Customers[[#This Row],[number_vmail_messages]] &lt;= 20, "Low Usage", IF(tbl_Customers[[#This Row],[number_vmail_messages]] &lt;= 40, "Medium Usgae", "High Usage")))</f>
        <v>No Usage</v>
      </c>
      <c r="AD979" t="str">
        <f>IF(tbl_Customers[[#This Row],[total_day_minutes]]&lt;=150,"Low Usage", IF(tbl_Customers[[#This Row],[total_day_minutes]]&lt;=200,"Medium Usage", IF(tbl_Customers[[#This Row],[total_day_minutes]]&lt;=250,"High Usage","Very High Usage")))</f>
        <v>Medium Usage</v>
      </c>
      <c r="AE979" t="str">
        <f>IF(tbl_Customers[[#This Row],[total_intl_calls]]&lt;=5,"Low Calls", IF(tbl_Customers[[#This Row],[total_intl_calls]]&lt;=10, "Medium Calls", "High Calls"))</f>
        <v>Low Calls</v>
      </c>
      <c r="AF9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79" s="36" t="str">
        <f>IF(tbl_Customers[[#This Row],[Churn_Risk_Score]]&gt;=10,"High Risk", IF(tbl_Customers[[#This Row],[Churn_Risk_Score]]&gt;=5,"Medium Risk","Low Risk"))</f>
        <v>Low Risk</v>
      </c>
    </row>
    <row r="980" spans="1:33" x14ac:dyDescent="0.35">
      <c r="A980">
        <v>979</v>
      </c>
      <c r="B980" t="s">
        <v>54</v>
      </c>
      <c r="C980">
        <v>89</v>
      </c>
      <c r="D980" t="s">
        <v>28</v>
      </c>
      <c r="E980" t="s">
        <v>23</v>
      </c>
      <c r="F980" t="s">
        <v>22</v>
      </c>
      <c r="G980">
        <v>0</v>
      </c>
      <c r="H980">
        <v>125.6</v>
      </c>
      <c r="I980">
        <v>108</v>
      </c>
      <c r="J980">
        <v>21.35</v>
      </c>
      <c r="K980">
        <v>213</v>
      </c>
      <c r="L980">
        <v>90</v>
      </c>
      <c r="M980">
        <v>18.11</v>
      </c>
      <c r="N980">
        <v>181.7</v>
      </c>
      <c r="O980">
        <v>108</v>
      </c>
      <c r="P980">
        <v>8.18</v>
      </c>
      <c r="Q980">
        <v>5.4</v>
      </c>
      <c r="R980">
        <v>5</v>
      </c>
      <c r="S980">
        <v>1.46</v>
      </c>
      <c r="T980">
        <v>1</v>
      </c>
      <c r="U980" t="s">
        <v>22</v>
      </c>
      <c r="V980">
        <f>IF(tbl_Customers[[#This Row],[churn]] = "yes", 1, 0)</f>
        <v>0</v>
      </c>
      <c r="W980" t="str">
        <f>IF(tbl_Customers[[#This Row],[number_customer_service_calls]] &lt;= 1, "0-1 Calls", IF(tbl_Customers[[#This Row],[number_customer_service_calls]] &lt;= 3, "2-3 Calls", IF(tbl_Customers[[#This Row],[number_customer_service_calls]] &lt;=5, "4-5 Calls", "6+ Calls")))</f>
        <v>0-1 Calls</v>
      </c>
      <c r="X980" t="str">
        <f>IF(tbl_Customers[[#This Row],[account_length]] &lt;= 50, "0-50", IF(tbl_Customers[[#This Row],[account_length]] &lt;=100, "51-100", IF(tbl_Customers[[#This Row],[account_length]] &lt;= 150, "101-150", "151+")))</f>
        <v>51-100</v>
      </c>
      <c r="Y980" t="str">
        <f>IF(tbl_Customers[[#This Row],[total_intl_charge]] &lt;= 3, "Low Charges", "High Charges")</f>
        <v>Low Charges</v>
      </c>
      <c r="Z980" t="str">
        <f>IF(tbl_Customers[[#This Row],[total_eve_calls]]&lt;=80,"Low Calls",
IF(tbl_Customers[[#This Row],[total_eve_calls]]&lt;=120,"Medium Calls","High Calls"))</f>
        <v>Medium Calls</v>
      </c>
      <c r="AA980" t="str">
        <f>IF(tbl_Customers[[#This Row],[total_eve_charge]]&lt;=15,"Low Charges",
IF(tbl_Customers[[#This Row],[total_eve_charge]]&lt;=20,"Medium Charges","High Charges"))</f>
        <v>Medium Charges</v>
      </c>
      <c r="AB9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80" t="str">
        <f>IF(tbl_Customers[[#This Row],[number_vmail_messages]] = 0, "No Usage", IF(tbl_Customers[[#This Row],[number_vmail_messages]] &lt;= 20, "Low Usage", IF(tbl_Customers[[#This Row],[number_vmail_messages]] &lt;= 40, "Medium Usgae", "High Usage")))</f>
        <v>No Usage</v>
      </c>
      <c r="AD980" t="str">
        <f>IF(tbl_Customers[[#This Row],[total_day_minutes]]&lt;=150,"Low Usage", IF(tbl_Customers[[#This Row],[total_day_minutes]]&lt;=200,"Medium Usage", IF(tbl_Customers[[#This Row],[total_day_minutes]]&lt;=250,"High Usage","Very High Usage")))</f>
        <v>Low Usage</v>
      </c>
      <c r="AE980" t="str">
        <f>IF(tbl_Customers[[#This Row],[total_intl_calls]]&lt;=5,"Low Calls", IF(tbl_Customers[[#This Row],[total_intl_calls]]&lt;=10, "Medium Calls", "High Calls"))</f>
        <v>Low Calls</v>
      </c>
      <c r="AF9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80" s="36" t="str">
        <f>IF(tbl_Customers[[#This Row],[Churn_Risk_Score]]&gt;=10,"High Risk", IF(tbl_Customers[[#This Row],[Churn_Risk_Score]]&gt;=5,"Medium Risk","Low Risk"))</f>
        <v>Low Risk</v>
      </c>
    </row>
    <row r="981" spans="1:33" x14ac:dyDescent="0.35">
      <c r="A981">
        <v>980</v>
      </c>
      <c r="B981" t="s">
        <v>32</v>
      </c>
      <c r="C981">
        <v>108</v>
      </c>
      <c r="D981" t="s">
        <v>21</v>
      </c>
      <c r="E981" t="s">
        <v>22</v>
      </c>
      <c r="F981" t="s">
        <v>22</v>
      </c>
      <c r="G981">
        <v>0</v>
      </c>
      <c r="H981">
        <v>199.3</v>
      </c>
      <c r="I981">
        <v>104</v>
      </c>
      <c r="J981">
        <v>33.880000000000003</v>
      </c>
      <c r="K981">
        <v>224.2</v>
      </c>
      <c r="L981">
        <v>92</v>
      </c>
      <c r="M981">
        <v>19.059999999999999</v>
      </c>
      <c r="N981">
        <v>140.1</v>
      </c>
      <c r="O981">
        <v>57</v>
      </c>
      <c r="P981">
        <v>6.3</v>
      </c>
      <c r="Q981">
        <v>15.2</v>
      </c>
      <c r="R981">
        <v>2</v>
      </c>
      <c r="S981">
        <v>4.0999999999999996</v>
      </c>
      <c r="T981">
        <v>0</v>
      </c>
      <c r="U981" t="s">
        <v>22</v>
      </c>
      <c r="V981">
        <f>IF(tbl_Customers[[#This Row],[churn]] = "yes", 1, 0)</f>
        <v>0</v>
      </c>
      <c r="W981" t="str">
        <f>IF(tbl_Customers[[#This Row],[number_customer_service_calls]] &lt;= 1, "0-1 Calls", IF(tbl_Customers[[#This Row],[number_customer_service_calls]] &lt;= 3, "2-3 Calls", IF(tbl_Customers[[#This Row],[number_customer_service_calls]] &lt;=5, "4-5 Calls", "6+ Calls")))</f>
        <v>0-1 Calls</v>
      </c>
      <c r="X981" t="str">
        <f>IF(tbl_Customers[[#This Row],[account_length]] &lt;= 50, "0-50", IF(tbl_Customers[[#This Row],[account_length]] &lt;=100, "51-100", IF(tbl_Customers[[#This Row],[account_length]] &lt;= 150, "101-150", "151+")))</f>
        <v>101-150</v>
      </c>
      <c r="Y981" t="str">
        <f>IF(tbl_Customers[[#This Row],[total_intl_charge]] &lt;= 3, "Low Charges", "High Charges")</f>
        <v>High Charges</v>
      </c>
      <c r="Z981" t="str">
        <f>IF(tbl_Customers[[#This Row],[total_eve_calls]]&lt;=80,"Low Calls",
IF(tbl_Customers[[#This Row],[total_eve_calls]]&lt;=120,"Medium Calls","High Calls"))</f>
        <v>Medium Calls</v>
      </c>
      <c r="AA981" t="str">
        <f>IF(tbl_Customers[[#This Row],[total_eve_charge]]&lt;=15,"Low Charges",
IF(tbl_Customers[[#This Row],[total_eve_charge]]&lt;=20,"Medium Charges","High Charges"))</f>
        <v>Medium Charges</v>
      </c>
      <c r="AB9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81" t="str">
        <f>IF(tbl_Customers[[#This Row],[number_vmail_messages]] = 0, "No Usage", IF(tbl_Customers[[#This Row],[number_vmail_messages]] &lt;= 20, "Low Usage", IF(tbl_Customers[[#This Row],[number_vmail_messages]] &lt;= 40, "Medium Usgae", "High Usage")))</f>
        <v>No Usage</v>
      </c>
      <c r="AD981" t="str">
        <f>IF(tbl_Customers[[#This Row],[total_day_minutes]]&lt;=150,"Low Usage", IF(tbl_Customers[[#This Row],[total_day_minutes]]&lt;=200,"Medium Usage", IF(tbl_Customers[[#This Row],[total_day_minutes]]&lt;=250,"High Usage","Very High Usage")))</f>
        <v>Medium Usage</v>
      </c>
      <c r="AE981" t="str">
        <f>IF(tbl_Customers[[#This Row],[total_intl_calls]]&lt;=5,"Low Calls", IF(tbl_Customers[[#This Row],[total_intl_calls]]&lt;=10, "Medium Calls", "High Calls"))</f>
        <v>Low Calls</v>
      </c>
      <c r="AF9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81" s="36" t="str">
        <f>IF(tbl_Customers[[#This Row],[Churn_Risk_Score]]&gt;=10,"High Risk", IF(tbl_Customers[[#This Row],[Churn_Risk_Score]]&gt;=5,"Medium Risk","Low Risk"))</f>
        <v>Low Risk</v>
      </c>
    </row>
    <row r="982" spans="1:33" x14ac:dyDescent="0.35">
      <c r="A982">
        <v>981</v>
      </c>
      <c r="B982" t="s">
        <v>39</v>
      </c>
      <c r="C982">
        <v>32</v>
      </c>
      <c r="D982" t="s">
        <v>25</v>
      </c>
      <c r="E982" t="s">
        <v>22</v>
      </c>
      <c r="F982" t="s">
        <v>22</v>
      </c>
      <c r="G982">
        <v>0</v>
      </c>
      <c r="H982">
        <v>157.9</v>
      </c>
      <c r="I982">
        <v>88</v>
      </c>
      <c r="J982">
        <v>26.84</v>
      </c>
      <c r="K982">
        <v>180.8</v>
      </c>
      <c r="L982">
        <v>132</v>
      </c>
      <c r="M982">
        <v>15.37</v>
      </c>
      <c r="N982">
        <v>132.5</v>
      </c>
      <c r="O982">
        <v>102</v>
      </c>
      <c r="P982">
        <v>5.96</v>
      </c>
      <c r="Q982">
        <v>12.8</v>
      </c>
      <c r="R982">
        <v>3</v>
      </c>
      <c r="S982">
        <v>3.46</v>
      </c>
      <c r="T982">
        <v>1</v>
      </c>
      <c r="U982" t="s">
        <v>22</v>
      </c>
      <c r="V982">
        <f>IF(tbl_Customers[[#This Row],[churn]] = "yes", 1, 0)</f>
        <v>0</v>
      </c>
      <c r="W982" t="str">
        <f>IF(tbl_Customers[[#This Row],[number_customer_service_calls]] &lt;= 1, "0-1 Calls", IF(tbl_Customers[[#This Row],[number_customer_service_calls]] &lt;= 3, "2-3 Calls", IF(tbl_Customers[[#This Row],[number_customer_service_calls]] &lt;=5, "4-5 Calls", "6+ Calls")))</f>
        <v>0-1 Calls</v>
      </c>
      <c r="X982" t="str">
        <f>IF(tbl_Customers[[#This Row],[account_length]] &lt;= 50, "0-50", IF(tbl_Customers[[#This Row],[account_length]] &lt;=100, "51-100", IF(tbl_Customers[[#This Row],[account_length]] &lt;= 150, "101-150", "151+")))</f>
        <v>0-50</v>
      </c>
      <c r="Y982" t="str">
        <f>IF(tbl_Customers[[#This Row],[total_intl_charge]] &lt;= 3, "Low Charges", "High Charges")</f>
        <v>High Charges</v>
      </c>
      <c r="Z982" t="str">
        <f>IF(tbl_Customers[[#This Row],[total_eve_calls]]&lt;=80,"Low Calls",
IF(tbl_Customers[[#This Row],[total_eve_calls]]&lt;=120,"Medium Calls","High Calls"))</f>
        <v>High Calls</v>
      </c>
      <c r="AA982" t="str">
        <f>IF(tbl_Customers[[#This Row],[total_eve_charge]]&lt;=15,"Low Charges",
IF(tbl_Customers[[#This Row],[total_eve_charge]]&lt;=20,"Medium Charges","High Charges"))</f>
        <v>Medium Charges</v>
      </c>
      <c r="AB9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82" t="str">
        <f>IF(tbl_Customers[[#This Row],[number_vmail_messages]] = 0, "No Usage", IF(tbl_Customers[[#This Row],[number_vmail_messages]] &lt;= 20, "Low Usage", IF(tbl_Customers[[#This Row],[number_vmail_messages]] &lt;= 40, "Medium Usgae", "High Usage")))</f>
        <v>No Usage</v>
      </c>
      <c r="AD982" t="str">
        <f>IF(tbl_Customers[[#This Row],[total_day_minutes]]&lt;=150,"Low Usage", IF(tbl_Customers[[#This Row],[total_day_minutes]]&lt;=200,"Medium Usage", IF(tbl_Customers[[#This Row],[total_day_minutes]]&lt;=250,"High Usage","Very High Usage")))</f>
        <v>Medium Usage</v>
      </c>
      <c r="AE982" t="str">
        <f>IF(tbl_Customers[[#This Row],[total_intl_calls]]&lt;=5,"Low Calls", IF(tbl_Customers[[#This Row],[total_intl_calls]]&lt;=10, "Medium Calls", "High Calls"))</f>
        <v>Low Calls</v>
      </c>
      <c r="AF9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82" s="36" t="str">
        <f>IF(tbl_Customers[[#This Row],[Churn_Risk_Score]]&gt;=10,"High Risk", IF(tbl_Customers[[#This Row],[Churn_Risk_Score]]&gt;=5,"Medium Risk","Low Risk"))</f>
        <v>Low Risk</v>
      </c>
    </row>
    <row r="983" spans="1:33" x14ac:dyDescent="0.35">
      <c r="A983">
        <v>982</v>
      </c>
      <c r="B983" t="s">
        <v>27</v>
      </c>
      <c r="C983">
        <v>166</v>
      </c>
      <c r="D983" t="s">
        <v>21</v>
      </c>
      <c r="E983" t="s">
        <v>22</v>
      </c>
      <c r="F983" t="s">
        <v>22</v>
      </c>
      <c r="G983">
        <v>0</v>
      </c>
      <c r="H983">
        <v>203.4</v>
      </c>
      <c r="I983">
        <v>81</v>
      </c>
      <c r="J983">
        <v>34.58</v>
      </c>
      <c r="K983">
        <v>167.7</v>
      </c>
      <c r="L983">
        <v>110</v>
      </c>
      <c r="M983">
        <v>14.25</v>
      </c>
      <c r="N983">
        <v>132</v>
      </c>
      <c r="O983">
        <v>124</v>
      </c>
      <c r="P983">
        <v>5.94</v>
      </c>
      <c r="Q983">
        <v>9.1999999999999993</v>
      </c>
      <c r="R983">
        <v>5</v>
      </c>
      <c r="S983">
        <v>2.48</v>
      </c>
      <c r="T983">
        <v>2</v>
      </c>
      <c r="U983" t="s">
        <v>22</v>
      </c>
      <c r="V983">
        <f>IF(tbl_Customers[[#This Row],[churn]] = "yes", 1, 0)</f>
        <v>0</v>
      </c>
      <c r="W983" t="str">
        <f>IF(tbl_Customers[[#This Row],[number_customer_service_calls]] &lt;= 1, "0-1 Calls", IF(tbl_Customers[[#This Row],[number_customer_service_calls]] &lt;= 3, "2-3 Calls", IF(tbl_Customers[[#This Row],[number_customer_service_calls]] &lt;=5, "4-5 Calls", "6+ Calls")))</f>
        <v>2-3 Calls</v>
      </c>
      <c r="X983" t="str">
        <f>IF(tbl_Customers[[#This Row],[account_length]] &lt;= 50, "0-50", IF(tbl_Customers[[#This Row],[account_length]] &lt;=100, "51-100", IF(tbl_Customers[[#This Row],[account_length]] &lt;= 150, "101-150", "151+")))</f>
        <v>151+</v>
      </c>
      <c r="Y983" t="str">
        <f>IF(tbl_Customers[[#This Row],[total_intl_charge]] &lt;= 3, "Low Charges", "High Charges")</f>
        <v>Low Charges</v>
      </c>
      <c r="Z983" t="str">
        <f>IF(tbl_Customers[[#This Row],[total_eve_calls]]&lt;=80,"Low Calls",
IF(tbl_Customers[[#This Row],[total_eve_calls]]&lt;=120,"Medium Calls","High Calls"))</f>
        <v>Medium Calls</v>
      </c>
      <c r="AA983" t="str">
        <f>IF(tbl_Customers[[#This Row],[total_eve_charge]]&lt;=15,"Low Charges",
IF(tbl_Customers[[#This Row],[total_eve_charge]]&lt;=20,"Medium Charges","High Charges"))</f>
        <v>Low Charges</v>
      </c>
      <c r="AB9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83" t="str">
        <f>IF(tbl_Customers[[#This Row],[number_vmail_messages]] = 0, "No Usage", IF(tbl_Customers[[#This Row],[number_vmail_messages]] &lt;= 20, "Low Usage", IF(tbl_Customers[[#This Row],[number_vmail_messages]] &lt;= 40, "Medium Usgae", "High Usage")))</f>
        <v>No Usage</v>
      </c>
      <c r="AD983" t="str">
        <f>IF(tbl_Customers[[#This Row],[total_day_minutes]]&lt;=150,"Low Usage", IF(tbl_Customers[[#This Row],[total_day_minutes]]&lt;=200,"Medium Usage", IF(tbl_Customers[[#This Row],[total_day_minutes]]&lt;=250,"High Usage","Very High Usage")))</f>
        <v>High Usage</v>
      </c>
      <c r="AE983" t="str">
        <f>IF(tbl_Customers[[#This Row],[total_intl_calls]]&lt;=5,"Low Calls", IF(tbl_Customers[[#This Row],[total_intl_calls]]&lt;=10, "Medium Calls", "High Calls"))</f>
        <v>Low Calls</v>
      </c>
      <c r="AF9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83" s="36" t="str">
        <f>IF(tbl_Customers[[#This Row],[Churn_Risk_Score]]&gt;=10,"High Risk", IF(tbl_Customers[[#This Row],[Churn_Risk_Score]]&gt;=5,"Medium Risk","Low Risk"))</f>
        <v>Low Risk</v>
      </c>
    </row>
    <row r="984" spans="1:33" x14ac:dyDescent="0.35">
      <c r="A984">
        <v>983</v>
      </c>
      <c r="B984" t="s">
        <v>56</v>
      </c>
      <c r="C984">
        <v>72</v>
      </c>
      <c r="D984" t="s">
        <v>25</v>
      </c>
      <c r="E984" t="s">
        <v>22</v>
      </c>
      <c r="F984" t="s">
        <v>23</v>
      </c>
      <c r="G984">
        <v>39</v>
      </c>
      <c r="H984">
        <v>92.8</v>
      </c>
      <c r="I984">
        <v>98</v>
      </c>
      <c r="J984">
        <v>15.78</v>
      </c>
      <c r="K984">
        <v>271.2</v>
      </c>
      <c r="L984">
        <v>115</v>
      </c>
      <c r="M984">
        <v>23.05</v>
      </c>
      <c r="N984">
        <v>167.1</v>
      </c>
      <c r="O984">
        <v>83</v>
      </c>
      <c r="P984">
        <v>7.52</v>
      </c>
      <c r="Q984">
        <v>5.8</v>
      </c>
      <c r="R984">
        <v>7</v>
      </c>
      <c r="S984">
        <v>1.57</v>
      </c>
      <c r="T984">
        <v>1</v>
      </c>
      <c r="U984" t="s">
        <v>22</v>
      </c>
      <c r="V984">
        <f>IF(tbl_Customers[[#This Row],[churn]] = "yes", 1, 0)</f>
        <v>0</v>
      </c>
      <c r="W984" t="str">
        <f>IF(tbl_Customers[[#This Row],[number_customer_service_calls]] &lt;= 1, "0-1 Calls", IF(tbl_Customers[[#This Row],[number_customer_service_calls]] &lt;= 3, "2-3 Calls", IF(tbl_Customers[[#This Row],[number_customer_service_calls]] &lt;=5, "4-5 Calls", "6+ Calls")))</f>
        <v>0-1 Calls</v>
      </c>
      <c r="X984" t="str">
        <f>IF(tbl_Customers[[#This Row],[account_length]] &lt;= 50, "0-50", IF(tbl_Customers[[#This Row],[account_length]] &lt;=100, "51-100", IF(tbl_Customers[[#This Row],[account_length]] &lt;= 150, "101-150", "151+")))</f>
        <v>51-100</v>
      </c>
      <c r="Y984" t="str">
        <f>IF(tbl_Customers[[#This Row],[total_intl_charge]] &lt;= 3, "Low Charges", "High Charges")</f>
        <v>Low Charges</v>
      </c>
      <c r="Z984" t="str">
        <f>IF(tbl_Customers[[#This Row],[total_eve_calls]]&lt;=80,"Low Calls",
IF(tbl_Customers[[#This Row],[total_eve_calls]]&lt;=120,"Medium Calls","High Calls"))</f>
        <v>Medium Calls</v>
      </c>
      <c r="AA984" t="str">
        <f>IF(tbl_Customers[[#This Row],[total_eve_charge]]&lt;=15,"Low Charges",
IF(tbl_Customers[[#This Row],[total_eve_charge]]&lt;=20,"Medium Charges","High Charges"))</f>
        <v>High Charges</v>
      </c>
      <c r="AB9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84" t="str">
        <f>IF(tbl_Customers[[#This Row],[number_vmail_messages]] = 0, "No Usage", IF(tbl_Customers[[#This Row],[number_vmail_messages]] &lt;= 20, "Low Usage", IF(tbl_Customers[[#This Row],[number_vmail_messages]] &lt;= 40, "Medium Usgae", "High Usage")))</f>
        <v>Medium Usgae</v>
      </c>
      <c r="AD984" t="str">
        <f>IF(tbl_Customers[[#This Row],[total_day_minutes]]&lt;=150,"Low Usage", IF(tbl_Customers[[#This Row],[total_day_minutes]]&lt;=200,"Medium Usage", IF(tbl_Customers[[#This Row],[total_day_minutes]]&lt;=250,"High Usage","Very High Usage")))</f>
        <v>Low Usage</v>
      </c>
      <c r="AE984" t="str">
        <f>IF(tbl_Customers[[#This Row],[total_intl_calls]]&lt;=5,"Low Calls", IF(tbl_Customers[[#This Row],[total_intl_calls]]&lt;=10, "Medium Calls", "High Calls"))</f>
        <v>Medium Calls</v>
      </c>
      <c r="AF9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84" s="36" t="str">
        <f>IF(tbl_Customers[[#This Row],[Churn_Risk_Score]]&gt;=10,"High Risk", IF(tbl_Customers[[#This Row],[Churn_Risk_Score]]&gt;=5,"Medium Risk","Low Risk"))</f>
        <v>Low Risk</v>
      </c>
    </row>
    <row r="985" spans="1:33" x14ac:dyDescent="0.35">
      <c r="A985">
        <v>984</v>
      </c>
      <c r="B985" t="s">
        <v>34</v>
      </c>
      <c r="C985">
        <v>134</v>
      </c>
      <c r="D985" t="s">
        <v>21</v>
      </c>
      <c r="E985" t="s">
        <v>22</v>
      </c>
      <c r="F985" t="s">
        <v>23</v>
      </c>
      <c r="G985">
        <v>32</v>
      </c>
      <c r="H985">
        <v>216.8</v>
      </c>
      <c r="I985">
        <v>78</v>
      </c>
      <c r="J985">
        <v>36.86</v>
      </c>
      <c r="K985">
        <v>102.2</v>
      </c>
      <c r="L985">
        <v>111</v>
      </c>
      <c r="M985">
        <v>8.69</v>
      </c>
      <c r="N985">
        <v>174</v>
      </c>
      <c r="O985">
        <v>83</v>
      </c>
      <c r="P985">
        <v>7.83</v>
      </c>
      <c r="Q985">
        <v>8.6</v>
      </c>
      <c r="R985">
        <v>2</v>
      </c>
      <c r="S985">
        <v>2.3199999999999998</v>
      </c>
      <c r="T985">
        <v>0</v>
      </c>
      <c r="U985" t="s">
        <v>22</v>
      </c>
      <c r="V985">
        <f>IF(tbl_Customers[[#This Row],[churn]] = "yes", 1, 0)</f>
        <v>0</v>
      </c>
      <c r="W985" t="str">
        <f>IF(tbl_Customers[[#This Row],[number_customer_service_calls]] &lt;= 1, "0-1 Calls", IF(tbl_Customers[[#This Row],[number_customer_service_calls]] &lt;= 3, "2-3 Calls", IF(tbl_Customers[[#This Row],[number_customer_service_calls]] &lt;=5, "4-5 Calls", "6+ Calls")))</f>
        <v>0-1 Calls</v>
      </c>
      <c r="X985" t="str">
        <f>IF(tbl_Customers[[#This Row],[account_length]] &lt;= 50, "0-50", IF(tbl_Customers[[#This Row],[account_length]] &lt;=100, "51-100", IF(tbl_Customers[[#This Row],[account_length]] &lt;= 150, "101-150", "151+")))</f>
        <v>101-150</v>
      </c>
      <c r="Y985" t="str">
        <f>IF(tbl_Customers[[#This Row],[total_intl_charge]] &lt;= 3, "Low Charges", "High Charges")</f>
        <v>Low Charges</v>
      </c>
      <c r="Z985" t="str">
        <f>IF(tbl_Customers[[#This Row],[total_eve_calls]]&lt;=80,"Low Calls",
IF(tbl_Customers[[#This Row],[total_eve_calls]]&lt;=120,"Medium Calls","High Calls"))</f>
        <v>Medium Calls</v>
      </c>
      <c r="AA985" t="str">
        <f>IF(tbl_Customers[[#This Row],[total_eve_charge]]&lt;=15,"Low Charges",
IF(tbl_Customers[[#This Row],[total_eve_charge]]&lt;=20,"Medium Charges","High Charges"))</f>
        <v>Low Charges</v>
      </c>
      <c r="AB9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85" t="str">
        <f>IF(tbl_Customers[[#This Row],[number_vmail_messages]] = 0, "No Usage", IF(tbl_Customers[[#This Row],[number_vmail_messages]] &lt;= 20, "Low Usage", IF(tbl_Customers[[#This Row],[number_vmail_messages]] &lt;= 40, "Medium Usgae", "High Usage")))</f>
        <v>Medium Usgae</v>
      </c>
      <c r="AD985" t="str">
        <f>IF(tbl_Customers[[#This Row],[total_day_minutes]]&lt;=150,"Low Usage", IF(tbl_Customers[[#This Row],[total_day_minutes]]&lt;=200,"Medium Usage", IF(tbl_Customers[[#This Row],[total_day_minutes]]&lt;=250,"High Usage","Very High Usage")))</f>
        <v>High Usage</v>
      </c>
      <c r="AE985" t="str">
        <f>IF(tbl_Customers[[#This Row],[total_intl_calls]]&lt;=5,"Low Calls", IF(tbl_Customers[[#This Row],[total_intl_calls]]&lt;=10, "Medium Calls", "High Calls"))</f>
        <v>Low Calls</v>
      </c>
      <c r="AF9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85" s="36" t="str">
        <f>IF(tbl_Customers[[#This Row],[Churn_Risk_Score]]&gt;=10,"High Risk", IF(tbl_Customers[[#This Row],[Churn_Risk_Score]]&gt;=5,"Medium Risk","Low Risk"))</f>
        <v>Low Risk</v>
      </c>
    </row>
    <row r="986" spans="1:33" x14ac:dyDescent="0.35">
      <c r="A986">
        <v>985</v>
      </c>
      <c r="B986" t="s">
        <v>46</v>
      </c>
      <c r="C986">
        <v>13</v>
      </c>
      <c r="D986" t="s">
        <v>21</v>
      </c>
      <c r="E986" t="s">
        <v>22</v>
      </c>
      <c r="F986" t="s">
        <v>22</v>
      </c>
      <c r="G986">
        <v>0</v>
      </c>
      <c r="H986">
        <v>193.2</v>
      </c>
      <c r="I986">
        <v>89</v>
      </c>
      <c r="J986">
        <v>32.840000000000003</v>
      </c>
      <c r="K986">
        <v>194.4</v>
      </c>
      <c r="L986">
        <v>90</v>
      </c>
      <c r="M986">
        <v>16.52</v>
      </c>
      <c r="N986">
        <v>186.5</v>
      </c>
      <c r="O986">
        <v>104</v>
      </c>
      <c r="P986">
        <v>8.39</v>
      </c>
      <c r="Q986">
        <v>9.6999999999999993</v>
      </c>
      <c r="R986">
        <v>2</v>
      </c>
      <c r="S986">
        <v>2.62</v>
      </c>
      <c r="T986">
        <v>4</v>
      </c>
      <c r="U986" t="s">
        <v>22</v>
      </c>
      <c r="V986">
        <f>IF(tbl_Customers[[#This Row],[churn]] = "yes", 1, 0)</f>
        <v>0</v>
      </c>
      <c r="W986" t="str">
        <f>IF(tbl_Customers[[#This Row],[number_customer_service_calls]] &lt;= 1, "0-1 Calls", IF(tbl_Customers[[#This Row],[number_customer_service_calls]] &lt;= 3, "2-3 Calls", IF(tbl_Customers[[#This Row],[number_customer_service_calls]] &lt;=5, "4-5 Calls", "6+ Calls")))</f>
        <v>4-5 Calls</v>
      </c>
      <c r="X986" t="str">
        <f>IF(tbl_Customers[[#This Row],[account_length]] &lt;= 50, "0-50", IF(tbl_Customers[[#This Row],[account_length]] &lt;=100, "51-100", IF(tbl_Customers[[#This Row],[account_length]] &lt;= 150, "101-150", "151+")))</f>
        <v>0-50</v>
      </c>
      <c r="Y986" t="str">
        <f>IF(tbl_Customers[[#This Row],[total_intl_charge]] &lt;= 3, "Low Charges", "High Charges")</f>
        <v>Low Charges</v>
      </c>
      <c r="Z986" t="str">
        <f>IF(tbl_Customers[[#This Row],[total_eve_calls]]&lt;=80,"Low Calls",
IF(tbl_Customers[[#This Row],[total_eve_calls]]&lt;=120,"Medium Calls","High Calls"))</f>
        <v>Medium Calls</v>
      </c>
      <c r="AA986" t="str">
        <f>IF(tbl_Customers[[#This Row],[total_eve_charge]]&lt;=15,"Low Charges",
IF(tbl_Customers[[#This Row],[total_eve_charge]]&lt;=20,"Medium Charges","High Charges"))</f>
        <v>Medium Charges</v>
      </c>
      <c r="AB9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86" t="str">
        <f>IF(tbl_Customers[[#This Row],[number_vmail_messages]] = 0, "No Usage", IF(tbl_Customers[[#This Row],[number_vmail_messages]] &lt;= 20, "Low Usage", IF(tbl_Customers[[#This Row],[number_vmail_messages]] &lt;= 40, "Medium Usgae", "High Usage")))</f>
        <v>No Usage</v>
      </c>
      <c r="AD986" t="str">
        <f>IF(tbl_Customers[[#This Row],[total_day_minutes]]&lt;=150,"Low Usage", IF(tbl_Customers[[#This Row],[total_day_minutes]]&lt;=200,"Medium Usage", IF(tbl_Customers[[#This Row],[total_day_minutes]]&lt;=250,"High Usage","Very High Usage")))</f>
        <v>Medium Usage</v>
      </c>
      <c r="AE986" t="str">
        <f>IF(tbl_Customers[[#This Row],[total_intl_calls]]&lt;=5,"Low Calls", IF(tbl_Customers[[#This Row],[total_intl_calls]]&lt;=10, "Medium Calls", "High Calls"))</f>
        <v>Low Calls</v>
      </c>
      <c r="AF9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986" s="36" t="str">
        <f>IF(tbl_Customers[[#This Row],[Churn_Risk_Score]]&gt;=10,"High Risk", IF(tbl_Customers[[#This Row],[Churn_Risk_Score]]&gt;=5,"Medium Risk","Low Risk"))</f>
        <v>Medium Risk</v>
      </c>
    </row>
    <row r="987" spans="1:33" x14ac:dyDescent="0.35">
      <c r="A987">
        <v>986</v>
      </c>
      <c r="B987" t="s">
        <v>48</v>
      </c>
      <c r="C987">
        <v>90</v>
      </c>
      <c r="D987" t="s">
        <v>21</v>
      </c>
      <c r="E987" t="s">
        <v>22</v>
      </c>
      <c r="F987" t="s">
        <v>22</v>
      </c>
      <c r="G987">
        <v>0</v>
      </c>
      <c r="H987">
        <v>113.2</v>
      </c>
      <c r="I987">
        <v>108</v>
      </c>
      <c r="J987">
        <v>19.239999999999998</v>
      </c>
      <c r="K987">
        <v>189.3</v>
      </c>
      <c r="L987">
        <v>63</v>
      </c>
      <c r="M987">
        <v>16.09</v>
      </c>
      <c r="N987">
        <v>271.8</v>
      </c>
      <c r="O987">
        <v>124</v>
      </c>
      <c r="P987">
        <v>12.23</v>
      </c>
      <c r="Q987">
        <v>14.1</v>
      </c>
      <c r="R987">
        <v>4</v>
      </c>
      <c r="S987">
        <v>3.81</v>
      </c>
      <c r="T987">
        <v>3</v>
      </c>
      <c r="U987" t="s">
        <v>22</v>
      </c>
      <c r="V987">
        <f>IF(tbl_Customers[[#This Row],[churn]] = "yes", 1, 0)</f>
        <v>0</v>
      </c>
      <c r="W987" t="str">
        <f>IF(tbl_Customers[[#This Row],[number_customer_service_calls]] &lt;= 1, "0-1 Calls", IF(tbl_Customers[[#This Row],[number_customer_service_calls]] &lt;= 3, "2-3 Calls", IF(tbl_Customers[[#This Row],[number_customer_service_calls]] &lt;=5, "4-5 Calls", "6+ Calls")))</f>
        <v>2-3 Calls</v>
      </c>
      <c r="X987" t="str">
        <f>IF(tbl_Customers[[#This Row],[account_length]] &lt;= 50, "0-50", IF(tbl_Customers[[#This Row],[account_length]] &lt;=100, "51-100", IF(tbl_Customers[[#This Row],[account_length]] &lt;= 150, "101-150", "151+")))</f>
        <v>51-100</v>
      </c>
      <c r="Y987" t="str">
        <f>IF(tbl_Customers[[#This Row],[total_intl_charge]] &lt;= 3, "Low Charges", "High Charges")</f>
        <v>High Charges</v>
      </c>
      <c r="Z987" t="str">
        <f>IF(tbl_Customers[[#This Row],[total_eve_calls]]&lt;=80,"Low Calls",
IF(tbl_Customers[[#This Row],[total_eve_calls]]&lt;=120,"Medium Calls","High Calls"))</f>
        <v>Low Calls</v>
      </c>
      <c r="AA987" t="str">
        <f>IF(tbl_Customers[[#This Row],[total_eve_charge]]&lt;=15,"Low Charges",
IF(tbl_Customers[[#This Row],[total_eve_charge]]&lt;=20,"Medium Charges","High Charges"))</f>
        <v>Medium Charges</v>
      </c>
      <c r="AB9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87" t="str">
        <f>IF(tbl_Customers[[#This Row],[number_vmail_messages]] = 0, "No Usage", IF(tbl_Customers[[#This Row],[number_vmail_messages]] &lt;= 20, "Low Usage", IF(tbl_Customers[[#This Row],[number_vmail_messages]] &lt;= 40, "Medium Usgae", "High Usage")))</f>
        <v>No Usage</v>
      </c>
      <c r="AD987" t="str">
        <f>IF(tbl_Customers[[#This Row],[total_day_minutes]]&lt;=150,"Low Usage", IF(tbl_Customers[[#This Row],[total_day_minutes]]&lt;=200,"Medium Usage", IF(tbl_Customers[[#This Row],[total_day_minutes]]&lt;=250,"High Usage","Very High Usage")))</f>
        <v>Low Usage</v>
      </c>
      <c r="AE987" t="str">
        <f>IF(tbl_Customers[[#This Row],[total_intl_calls]]&lt;=5,"Low Calls", IF(tbl_Customers[[#This Row],[total_intl_calls]]&lt;=10, "Medium Calls", "High Calls"))</f>
        <v>Low Calls</v>
      </c>
      <c r="AF9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87" s="36" t="str">
        <f>IF(tbl_Customers[[#This Row],[Churn_Risk_Score]]&gt;=10,"High Risk", IF(tbl_Customers[[#This Row],[Churn_Risk_Score]]&gt;=5,"Medium Risk","Low Risk"))</f>
        <v>Low Risk</v>
      </c>
    </row>
    <row r="988" spans="1:33" x14ac:dyDescent="0.35">
      <c r="A988">
        <v>987</v>
      </c>
      <c r="B988" t="s">
        <v>51</v>
      </c>
      <c r="C988">
        <v>111</v>
      </c>
      <c r="D988" t="s">
        <v>21</v>
      </c>
      <c r="E988" t="s">
        <v>22</v>
      </c>
      <c r="F988" t="s">
        <v>23</v>
      </c>
      <c r="G988">
        <v>36</v>
      </c>
      <c r="H988">
        <v>166.2</v>
      </c>
      <c r="I988">
        <v>54</v>
      </c>
      <c r="J988">
        <v>28.25</v>
      </c>
      <c r="K988">
        <v>238.8</v>
      </c>
      <c r="L988">
        <v>109</v>
      </c>
      <c r="M988">
        <v>20.3</v>
      </c>
      <c r="N988">
        <v>108.8</v>
      </c>
      <c r="O988">
        <v>92</v>
      </c>
      <c r="P988">
        <v>4.9000000000000004</v>
      </c>
      <c r="Q988">
        <v>11.2</v>
      </c>
      <c r="R988">
        <v>2</v>
      </c>
      <c r="S988">
        <v>3.02</v>
      </c>
      <c r="T988">
        <v>3</v>
      </c>
      <c r="U988" t="s">
        <v>22</v>
      </c>
      <c r="V988">
        <f>IF(tbl_Customers[[#This Row],[churn]] = "yes", 1, 0)</f>
        <v>0</v>
      </c>
      <c r="W988" t="str">
        <f>IF(tbl_Customers[[#This Row],[number_customer_service_calls]] &lt;= 1, "0-1 Calls", IF(tbl_Customers[[#This Row],[number_customer_service_calls]] &lt;= 3, "2-3 Calls", IF(tbl_Customers[[#This Row],[number_customer_service_calls]] &lt;=5, "4-5 Calls", "6+ Calls")))</f>
        <v>2-3 Calls</v>
      </c>
      <c r="X988" t="str">
        <f>IF(tbl_Customers[[#This Row],[account_length]] &lt;= 50, "0-50", IF(tbl_Customers[[#This Row],[account_length]] &lt;=100, "51-100", IF(tbl_Customers[[#This Row],[account_length]] &lt;= 150, "101-150", "151+")))</f>
        <v>101-150</v>
      </c>
      <c r="Y988" t="str">
        <f>IF(tbl_Customers[[#This Row],[total_intl_charge]] &lt;= 3, "Low Charges", "High Charges")</f>
        <v>High Charges</v>
      </c>
      <c r="Z988" t="str">
        <f>IF(tbl_Customers[[#This Row],[total_eve_calls]]&lt;=80,"Low Calls",
IF(tbl_Customers[[#This Row],[total_eve_calls]]&lt;=120,"Medium Calls","High Calls"))</f>
        <v>Medium Calls</v>
      </c>
      <c r="AA988" t="str">
        <f>IF(tbl_Customers[[#This Row],[total_eve_charge]]&lt;=15,"Low Charges",
IF(tbl_Customers[[#This Row],[total_eve_charge]]&lt;=20,"Medium Charges","High Charges"))</f>
        <v>High Charges</v>
      </c>
      <c r="AB9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88" t="str">
        <f>IF(tbl_Customers[[#This Row],[number_vmail_messages]] = 0, "No Usage", IF(tbl_Customers[[#This Row],[number_vmail_messages]] &lt;= 20, "Low Usage", IF(tbl_Customers[[#This Row],[number_vmail_messages]] &lt;= 40, "Medium Usgae", "High Usage")))</f>
        <v>Medium Usgae</v>
      </c>
      <c r="AD988" t="str">
        <f>IF(tbl_Customers[[#This Row],[total_day_minutes]]&lt;=150,"Low Usage", IF(tbl_Customers[[#This Row],[total_day_minutes]]&lt;=200,"Medium Usage", IF(tbl_Customers[[#This Row],[total_day_minutes]]&lt;=250,"High Usage","Very High Usage")))</f>
        <v>Medium Usage</v>
      </c>
      <c r="AE988" t="str">
        <f>IF(tbl_Customers[[#This Row],[total_intl_calls]]&lt;=5,"Low Calls", IF(tbl_Customers[[#This Row],[total_intl_calls]]&lt;=10, "Medium Calls", "High Calls"))</f>
        <v>Low Calls</v>
      </c>
      <c r="AF9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88" s="36" t="str">
        <f>IF(tbl_Customers[[#This Row],[Churn_Risk_Score]]&gt;=10,"High Risk", IF(tbl_Customers[[#This Row],[Churn_Risk_Score]]&gt;=5,"Medium Risk","Low Risk"))</f>
        <v>Low Risk</v>
      </c>
    </row>
    <row r="989" spans="1:33" x14ac:dyDescent="0.35">
      <c r="A989">
        <v>988</v>
      </c>
      <c r="B989" t="s">
        <v>43</v>
      </c>
      <c r="C989">
        <v>72</v>
      </c>
      <c r="D989" t="s">
        <v>21</v>
      </c>
      <c r="E989" t="s">
        <v>22</v>
      </c>
      <c r="F989" t="s">
        <v>22</v>
      </c>
      <c r="G989">
        <v>0</v>
      </c>
      <c r="H989">
        <v>207.8</v>
      </c>
      <c r="I989">
        <v>92</v>
      </c>
      <c r="J989">
        <v>35.33</v>
      </c>
      <c r="K989">
        <v>195.7</v>
      </c>
      <c r="L989">
        <v>110</v>
      </c>
      <c r="M989">
        <v>16.63</v>
      </c>
      <c r="N989">
        <v>184.8</v>
      </c>
      <c r="O989">
        <v>124</v>
      </c>
      <c r="P989">
        <v>8.32</v>
      </c>
      <c r="Q989">
        <v>13.1</v>
      </c>
      <c r="R989">
        <v>4</v>
      </c>
      <c r="S989">
        <v>3.54</v>
      </c>
      <c r="T989">
        <v>0</v>
      </c>
      <c r="U989" t="s">
        <v>22</v>
      </c>
      <c r="V989">
        <f>IF(tbl_Customers[[#This Row],[churn]] = "yes", 1, 0)</f>
        <v>0</v>
      </c>
      <c r="W989" t="str">
        <f>IF(tbl_Customers[[#This Row],[number_customer_service_calls]] &lt;= 1, "0-1 Calls", IF(tbl_Customers[[#This Row],[number_customer_service_calls]] &lt;= 3, "2-3 Calls", IF(tbl_Customers[[#This Row],[number_customer_service_calls]] &lt;=5, "4-5 Calls", "6+ Calls")))</f>
        <v>0-1 Calls</v>
      </c>
      <c r="X989" t="str">
        <f>IF(tbl_Customers[[#This Row],[account_length]] &lt;= 50, "0-50", IF(tbl_Customers[[#This Row],[account_length]] &lt;=100, "51-100", IF(tbl_Customers[[#This Row],[account_length]] &lt;= 150, "101-150", "151+")))</f>
        <v>51-100</v>
      </c>
      <c r="Y989" t="str">
        <f>IF(tbl_Customers[[#This Row],[total_intl_charge]] &lt;= 3, "Low Charges", "High Charges")</f>
        <v>High Charges</v>
      </c>
      <c r="Z989" t="str">
        <f>IF(tbl_Customers[[#This Row],[total_eve_calls]]&lt;=80,"Low Calls",
IF(tbl_Customers[[#This Row],[total_eve_calls]]&lt;=120,"Medium Calls","High Calls"))</f>
        <v>Medium Calls</v>
      </c>
      <c r="AA989" t="str">
        <f>IF(tbl_Customers[[#This Row],[total_eve_charge]]&lt;=15,"Low Charges",
IF(tbl_Customers[[#This Row],[total_eve_charge]]&lt;=20,"Medium Charges","High Charges"))</f>
        <v>Medium Charges</v>
      </c>
      <c r="AB9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89" t="str">
        <f>IF(tbl_Customers[[#This Row],[number_vmail_messages]] = 0, "No Usage", IF(tbl_Customers[[#This Row],[number_vmail_messages]] &lt;= 20, "Low Usage", IF(tbl_Customers[[#This Row],[number_vmail_messages]] &lt;= 40, "Medium Usgae", "High Usage")))</f>
        <v>No Usage</v>
      </c>
      <c r="AD989" t="str">
        <f>IF(tbl_Customers[[#This Row],[total_day_minutes]]&lt;=150,"Low Usage", IF(tbl_Customers[[#This Row],[total_day_minutes]]&lt;=200,"Medium Usage", IF(tbl_Customers[[#This Row],[total_day_minutes]]&lt;=250,"High Usage","Very High Usage")))</f>
        <v>High Usage</v>
      </c>
      <c r="AE989" t="str">
        <f>IF(tbl_Customers[[#This Row],[total_intl_calls]]&lt;=5,"Low Calls", IF(tbl_Customers[[#This Row],[total_intl_calls]]&lt;=10, "Medium Calls", "High Calls"))</f>
        <v>Low Calls</v>
      </c>
      <c r="AF9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989" s="36" t="str">
        <f>IF(tbl_Customers[[#This Row],[Churn_Risk_Score]]&gt;=10,"High Risk", IF(tbl_Customers[[#This Row],[Churn_Risk_Score]]&gt;=5,"Medium Risk","Low Risk"))</f>
        <v>Low Risk</v>
      </c>
    </row>
    <row r="990" spans="1:33" x14ac:dyDescent="0.35">
      <c r="A990">
        <v>989</v>
      </c>
      <c r="B990" t="s">
        <v>53</v>
      </c>
      <c r="C990">
        <v>67</v>
      </c>
      <c r="D990" t="s">
        <v>28</v>
      </c>
      <c r="E990" t="s">
        <v>22</v>
      </c>
      <c r="F990" t="s">
        <v>23</v>
      </c>
      <c r="G990">
        <v>35</v>
      </c>
      <c r="H990">
        <v>245.4</v>
      </c>
      <c r="I990">
        <v>89</v>
      </c>
      <c r="J990">
        <v>41.72</v>
      </c>
      <c r="K990">
        <v>148.19999999999999</v>
      </c>
      <c r="L990">
        <v>102</v>
      </c>
      <c r="M990">
        <v>12.6</v>
      </c>
      <c r="N990">
        <v>274</v>
      </c>
      <c r="O990">
        <v>136</v>
      </c>
      <c r="P990">
        <v>12.33</v>
      </c>
      <c r="Q990">
        <v>7.5</v>
      </c>
      <c r="R990">
        <v>6</v>
      </c>
      <c r="S990">
        <v>2.0299999999999998</v>
      </c>
      <c r="T990">
        <v>1</v>
      </c>
      <c r="U990" t="s">
        <v>22</v>
      </c>
      <c r="V990">
        <f>IF(tbl_Customers[[#This Row],[churn]] = "yes", 1, 0)</f>
        <v>0</v>
      </c>
      <c r="W990" t="str">
        <f>IF(tbl_Customers[[#This Row],[number_customer_service_calls]] &lt;= 1, "0-1 Calls", IF(tbl_Customers[[#This Row],[number_customer_service_calls]] &lt;= 3, "2-3 Calls", IF(tbl_Customers[[#This Row],[number_customer_service_calls]] &lt;=5, "4-5 Calls", "6+ Calls")))</f>
        <v>0-1 Calls</v>
      </c>
      <c r="X990" t="str">
        <f>IF(tbl_Customers[[#This Row],[account_length]] &lt;= 50, "0-50", IF(tbl_Customers[[#This Row],[account_length]] &lt;=100, "51-100", IF(tbl_Customers[[#This Row],[account_length]] &lt;= 150, "101-150", "151+")))</f>
        <v>51-100</v>
      </c>
      <c r="Y990" t="str">
        <f>IF(tbl_Customers[[#This Row],[total_intl_charge]] &lt;= 3, "Low Charges", "High Charges")</f>
        <v>Low Charges</v>
      </c>
      <c r="Z990" t="str">
        <f>IF(tbl_Customers[[#This Row],[total_eve_calls]]&lt;=80,"Low Calls",
IF(tbl_Customers[[#This Row],[total_eve_calls]]&lt;=120,"Medium Calls","High Calls"))</f>
        <v>Medium Calls</v>
      </c>
      <c r="AA990" t="str">
        <f>IF(tbl_Customers[[#This Row],[total_eve_charge]]&lt;=15,"Low Charges",
IF(tbl_Customers[[#This Row],[total_eve_charge]]&lt;=20,"Medium Charges","High Charges"))</f>
        <v>Low Charges</v>
      </c>
      <c r="AB9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90" t="str">
        <f>IF(tbl_Customers[[#This Row],[number_vmail_messages]] = 0, "No Usage", IF(tbl_Customers[[#This Row],[number_vmail_messages]] &lt;= 20, "Low Usage", IF(tbl_Customers[[#This Row],[number_vmail_messages]] &lt;= 40, "Medium Usgae", "High Usage")))</f>
        <v>Medium Usgae</v>
      </c>
      <c r="AD990" t="str">
        <f>IF(tbl_Customers[[#This Row],[total_day_minutes]]&lt;=150,"Low Usage", IF(tbl_Customers[[#This Row],[total_day_minutes]]&lt;=200,"Medium Usage", IF(tbl_Customers[[#This Row],[total_day_minutes]]&lt;=250,"High Usage","Very High Usage")))</f>
        <v>High Usage</v>
      </c>
      <c r="AE990" t="str">
        <f>IF(tbl_Customers[[#This Row],[total_intl_calls]]&lt;=5,"Low Calls", IF(tbl_Customers[[#This Row],[total_intl_calls]]&lt;=10, "Medium Calls", "High Calls"))</f>
        <v>Medium Calls</v>
      </c>
      <c r="AF9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90" s="36" t="str">
        <f>IF(tbl_Customers[[#This Row],[Churn_Risk_Score]]&gt;=10,"High Risk", IF(tbl_Customers[[#This Row],[Churn_Risk_Score]]&gt;=5,"Medium Risk","Low Risk"))</f>
        <v>Low Risk</v>
      </c>
    </row>
    <row r="991" spans="1:33" x14ac:dyDescent="0.35">
      <c r="A991">
        <v>990</v>
      </c>
      <c r="B991" t="s">
        <v>49</v>
      </c>
      <c r="C991">
        <v>172</v>
      </c>
      <c r="D991" t="s">
        <v>25</v>
      </c>
      <c r="E991" t="s">
        <v>22</v>
      </c>
      <c r="F991" t="s">
        <v>22</v>
      </c>
      <c r="G991">
        <v>0</v>
      </c>
      <c r="H991">
        <v>287.10000000000002</v>
      </c>
      <c r="I991">
        <v>108</v>
      </c>
      <c r="J991">
        <v>48.81</v>
      </c>
      <c r="K991">
        <v>178.4</v>
      </c>
      <c r="L991">
        <v>125</v>
      </c>
      <c r="M991">
        <v>15.16</v>
      </c>
      <c r="N991">
        <v>153.19999999999999</v>
      </c>
      <c r="O991">
        <v>98</v>
      </c>
      <c r="P991">
        <v>6.89</v>
      </c>
      <c r="Q991">
        <v>14.4</v>
      </c>
      <c r="R991">
        <v>2</v>
      </c>
      <c r="S991">
        <v>3.89</v>
      </c>
      <c r="T991">
        <v>3</v>
      </c>
      <c r="U991" t="s">
        <v>23</v>
      </c>
      <c r="V991">
        <f>IF(tbl_Customers[[#This Row],[churn]] = "yes", 1, 0)</f>
        <v>1</v>
      </c>
      <c r="W991" t="str">
        <f>IF(tbl_Customers[[#This Row],[number_customer_service_calls]] &lt;= 1, "0-1 Calls", IF(tbl_Customers[[#This Row],[number_customer_service_calls]] &lt;= 3, "2-3 Calls", IF(tbl_Customers[[#This Row],[number_customer_service_calls]] &lt;=5, "4-5 Calls", "6+ Calls")))</f>
        <v>2-3 Calls</v>
      </c>
      <c r="X991" t="str">
        <f>IF(tbl_Customers[[#This Row],[account_length]] &lt;= 50, "0-50", IF(tbl_Customers[[#This Row],[account_length]] &lt;=100, "51-100", IF(tbl_Customers[[#This Row],[account_length]] &lt;= 150, "101-150", "151+")))</f>
        <v>151+</v>
      </c>
      <c r="Y991" t="str">
        <f>IF(tbl_Customers[[#This Row],[total_intl_charge]] &lt;= 3, "Low Charges", "High Charges")</f>
        <v>High Charges</v>
      </c>
      <c r="Z991" t="str">
        <f>IF(tbl_Customers[[#This Row],[total_eve_calls]]&lt;=80,"Low Calls",
IF(tbl_Customers[[#This Row],[total_eve_calls]]&lt;=120,"Medium Calls","High Calls"))</f>
        <v>High Calls</v>
      </c>
      <c r="AA991" t="str">
        <f>IF(tbl_Customers[[#This Row],[total_eve_charge]]&lt;=15,"Low Charges",
IF(tbl_Customers[[#This Row],[total_eve_charge]]&lt;=20,"Medium Charges","High Charges"))</f>
        <v>Medium Charges</v>
      </c>
      <c r="AB9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91" t="str">
        <f>IF(tbl_Customers[[#This Row],[number_vmail_messages]] = 0, "No Usage", IF(tbl_Customers[[#This Row],[number_vmail_messages]] &lt;= 20, "Low Usage", IF(tbl_Customers[[#This Row],[number_vmail_messages]] &lt;= 40, "Medium Usgae", "High Usage")))</f>
        <v>No Usage</v>
      </c>
      <c r="AD991" t="str">
        <f>IF(tbl_Customers[[#This Row],[total_day_minutes]]&lt;=150,"Low Usage", IF(tbl_Customers[[#This Row],[total_day_minutes]]&lt;=200,"Medium Usage", IF(tbl_Customers[[#This Row],[total_day_minutes]]&lt;=250,"High Usage","Very High Usage")))</f>
        <v>Very High Usage</v>
      </c>
      <c r="AE991" t="str">
        <f>IF(tbl_Customers[[#This Row],[total_intl_calls]]&lt;=5,"Low Calls", IF(tbl_Customers[[#This Row],[total_intl_calls]]&lt;=10, "Medium Calls", "High Calls"))</f>
        <v>Low Calls</v>
      </c>
      <c r="AF9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991" s="36" t="str">
        <f>IF(tbl_Customers[[#This Row],[Churn_Risk_Score]]&gt;=10,"High Risk", IF(tbl_Customers[[#This Row],[Churn_Risk_Score]]&gt;=5,"Medium Risk","Low Risk"))</f>
        <v>Medium Risk</v>
      </c>
    </row>
    <row r="992" spans="1:33" x14ac:dyDescent="0.35">
      <c r="A992">
        <v>991</v>
      </c>
      <c r="B992" t="s">
        <v>32</v>
      </c>
      <c r="C992">
        <v>154</v>
      </c>
      <c r="D992" t="s">
        <v>28</v>
      </c>
      <c r="E992" t="s">
        <v>22</v>
      </c>
      <c r="F992" t="s">
        <v>23</v>
      </c>
      <c r="G992">
        <v>32</v>
      </c>
      <c r="H992">
        <v>192.3</v>
      </c>
      <c r="I992">
        <v>82</v>
      </c>
      <c r="J992">
        <v>32.69</v>
      </c>
      <c r="K992">
        <v>165.3</v>
      </c>
      <c r="L992">
        <v>134</v>
      </c>
      <c r="M992">
        <v>14.05</v>
      </c>
      <c r="N992">
        <v>205</v>
      </c>
      <c r="O992">
        <v>74</v>
      </c>
      <c r="P992">
        <v>9.23</v>
      </c>
      <c r="Q992">
        <v>9</v>
      </c>
      <c r="R992">
        <v>1</v>
      </c>
      <c r="S992">
        <v>2.4300000000000002</v>
      </c>
      <c r="T992">
        <v>2</v>
      </c>
      <c r="U992" t="s">
        <v>22</v>
      </c>
      <c r="V992">
        <f>IF(tbl_Customers[[#This Row],[churn]] = "yes", 1, 0)</f>
        <v>0</v>
      </c>
      <c r="W992" t="str">
        <f>IF(tbl_Customers[[#This Row],[number_customer_service_calls]] &lt;= 1, "0-1 Calls", IF(tbl_Customers[[#This Row],[number_customer_service_calls]] &lt;= 3, "2-3 Calls", IF(tbl_Customers[[#This Row],[number_customer_service_calls]] &lt;=5, "4-5 Calls", "6+ Calls")))</f>
        <v>2-3 Calls</v>
      </c>
      <c r="X992" t="str">
        <f>IF(tbl_Customers[[#This Row],[account_length]] &lt;= 50, "0-50", IF(tbl_Customers[[#This Row],[account_length]] &lt;=100, "51-100", IF(tbl_Customers[[#This Row],[account_length]] &lt;= 150, "101-150", "151+")))</f>
        <v>151+</v>
      </c>
      <c r="Y992" t="str">
        <f>IF(tbl_Customers[[#This Row],[total_intl_charge]] &lt;= 3, "Low Charges", "High Charges")</f>
        <v>Low Charges</v>
      </c>
      <c r="Z992" t="str">
        <f>IF(tbl_Customers[[#This Row],[total_eve_calls]]&lt;=80,"Low Calls",
IF(tbl_Customers[[#This Row],[total_eve_calls]]&lt;=120,"Medium Calls","High Calls"))</f>
        <v>High Calls</v>
      </c>
      <c r="AA992" t="str">
        <f>IF(tbl_Customers[[#This Row],[total_eve_charge]]&lt;=15,"Low Charges",
IF(tbl_Customers[[#This Row],[total_eve_charge]]&lt;=20,"Medium Charges","High Charges"))</f>
        <v>Low Charges</v>
      </c>
      <c r="AB9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92" t="str">
        <f>IF(tbl_Customers[[#This Row],[number_vmail_messages]] = 0, "No Usage", IF(tbl_Customers[[#This Row],[number_vmail_messages]] &lt;= 20, "Low Usage", IF(tbl_Customers[[#This Row],[number_vmail_messages]] &lt;= 40, "Medium Usgae", "High Usage")))</f>
        <v>Medium Usgae</v>
      </c>
      <c r="AD992" t="str">
        <f>IF(tbl_Customers[[#This Row],[total_day_minutes]]&lt;=150,"Low Usage", IF(tbl_Customers[[#This Row],[total_day_minutes]]&lt;=200,"Medium Usage", IF(tbl_Customers[[#This Row],[total_day_minutes]]&lt;=250,"High Usage","Very High Usage")))</f>
        <v>Medium Usage</v>
      </c>
      <c r="AE992" t="str">
        <f>IF(tbl_Customers[[#This Row],[total_intl_calls]]&lt;=5,"Low Calls", IF(tbl_Customers[[#This Row],[total_intl_calls]]&lt;=10, "Medium Calls", "High Calls"))</f>
        <v>Low Calls</v>
      </c>
      <c r="AF9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92" s="36" t="str">
        <f>IF(tbl_Customers[[#This Row],[Churn_Risk_Score]]&gt;=10,"High Risk", IF(tbl_Customers[[#This Row],[Churn_Risk_Score]]&gt;=5,"Medium Risk","Low Risk"))</f>
        <v>Low Risk</v>
      </c>
    </row>
    <row r="993" spans="1:33" x14ac:dyDescent="0.35">
      <c r="A993">
        <v>992</v>
      </c>
      <c r="B993" t="s">
        <v>66</v>
      </c>
      <c r="C993">
        <v>69</v>
      </c>
      <c r="D993" t="s">
        <v>28</v>
      </c>
      <c r="E993" t="s">
        <v>22</v>
      </c>
      <c r="F993" t="s">
        <v>22</v>
      </c>
      <c r="G993">
        <v>0</v>
      </c>
      <c r="H993">
        <v>194.2</v>
      </c>
      <c r="I993">
        <v>122</v>
      </c>
      <c r="J993">
        <v>33.01</v>
      </c>
      <c r="K993">
        <v>242.1</v>
      </c>
      <c r="L993">
        <v>81</v>
      </c>
      <c r="M993">
        <v>20.58</v>
      </c>
      <c r="N993">
        <v>215.8</v>
      </c>
      <c r="O993">
        <v>80</v>
      </c>
      <c r="P993">
        <v>9.7100000000000009</v>
      </c>
      <c r="Q993">
        <v>9.6999999999999993</v>
      </c>
      <c r="R993">
        <v>3</v>
      </c>
      <c r="S993">
        <v>2.62</v>
      </c>
      <c r="T993">
        <v>2</v>
      </c>
      <c r="U993" t="s">
        <v>22</v>
      </c>
      <c r="V993">
        <f>IF(tbl_Customers[[#This Row],[churn]] = "yes", 1, 0)</f>
        <v>0</v>
      </c>
      <c r="W993" t="str">
        <f>IF(tbl_Customers[[#This Row],[number_customer_service_calls]] &lt;= 1, "0-1 Calls", IF(tbl_Customers[[#This Row],[number_customer_service_calls]] &lt;= 3, "2-3 Calls", IF(tbl_Customers[[#This Row],[number_customer_service_calls]] &lt;=5, "4-5 Calls", "6+ Calls")))</f>
        <v>2-3 Calls</v>
      </c>
      <c r="X993" t="str">
        <f>IF(tbl_Customers[[#This Row],[account_length]] &lt;= 50, "0-50", IF(tbl_Customers[[#This Row],[account_length]] &lt;=100, "51-100", IF(tbl_Customers[[#This Row],[account_length]] &lt;= 150, "101-150", "151+")))</f>
        <v>51-100</v>
      </c>
      <c r="Y993" t="str">
        <f>IF(tbl_Customers[[#This Row],[total_intl_charge]] &lt;= 3, "Low Charges", "High Charges")</f>
        <v>Low Charges</v>
      </c>
      <c r="Z993" t="str">
        <f>IF(tbl_Customers[[#This Row],[total_eve_calls]]&lt;=80,"Low Calls",
IF(tbl_Customers[[#This Row],[total_eve_calls]]&lt;=120,"Medium Calls","High Calls"))</f>
        <v>Medium Calls</v>
      </c>
      <c r="AA993" t="str">
        <f>IF(tbl_Customers[[#This Row],[total_eve_charge]]&lt;=15,"Low Charges",
IF(tbl_Customers[[#This Row],[total_eve_charge]]&lt;=20,"Medium Charges","High Charges"))</f>
        <v>High Charges</v>
      </c>
      <c r="AB9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93" t="str">
        <f>IF(tbl_Customers[[#This Row],[number_vmail_messages]] = 0, "No Usage", IF(tbl_Customers[[#This Row],[number_vmail_messages]] &lt;= 20, "Low Usage", IF(tbl_Customers[[#This Row],[number_vmail_messages]] &lt;= 40, "Medium Usgae", "High Usage")))</f>
        <v>No Usage</v>
      </c>
      <c r="AD993" t="str">
        <f>IF(tbl_Customers[[#This Row],[total_day_minutes]]&lt;=150,"Low Usage", IF(tbl_Customers[[#This Row],[total_day_minutes]]&lt;=200,"Medium Usage", IF(tbl_Customers[[#This Row],[total_day_minutes]]&lt;=250,"High Usage","Very High Usage")))</f>
        <v>Medium Usage</v>
      </c>
      <c r="AE993" t="str">
        <f>IF(tbl_Customers[[#This Row],[total_intl_calls]]&lt;=5,"Low Calls", IF(tbl_Customers[[#This Row],[total_intl_calls]]&lt;=10, "Medium Calls", "High Calls"))</f>
        <v>Low Calls</v>
      </c>
      <c r="AF9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93" s="36" t="str">
        <f>IF(tbl_Customers[[#This Row],[Churn_Risk_Score]]&gt;=10,"High Risk", IF(tbl_Customers[[#This Row],[Churn_Risk_Score]]&gt;=5,"Medium Risk","Low Risk"))</f>
        <v>Low Risk</v>
      </c>
    </row>
    <row r="994" spans="1:33" x14ac:dyDescent="0.35">
      <c r="A994">
        <v>993</v>
      </c>
      <c r="B994" t="s">
        <v>63</v>
      </c>
      <c r="C994">
        <v>123</v>
      </c>
      <c r="D994" t="s">
        <v>21</v>
      </c>
      <c r="E994" t="s">
        <v>22</v>
      </c>
      <c r="F994" t="s">
        <v>22</v>
      </c>
      <c r="G994">
        <v>0</v>
      </c>
      <c r="H994">
        <v>211</v>
      </c>
      <c r="I994">
        <v>92</v>
      </c>
      <c r="J994">
        <v>35.869999999999997</v>
      </c>
      <c r="K994">
        <v>217</v>
      </c>
      <c r="L994">
        <v>102</v>
      </c>
      <c r="M994">
        <v>18.45</v>
      </c>
      <c r="N994">
        <v>214.8</v>
      </c>
      <c r="O994">
        <v>104</v>
      </c>
      <c r="P994">
        <v>9.67</v>
      </c>
      <c r="Q994">
        <v>9.8000000000000007</v>
      </c>
      <c r="R994">
        <v>7</v>
      </c>
      <c r="S994">
        <v>2.65</v>
      </c>
      <c r="T994">
        <v>3</v>
      </c>
      <c r="U994" t="s">
        <v>22</v>
      </c>
      <c r="V994">
        <f>IF(tbl_Customers[[#This Row],[churn]] = "yes", 1, 0)</f>
        <v>0</v>
      </c>
      <c r="W994" t="str">
        <f>IF(tbl_Customers[[#This Row],[number_customer_service_calls]] &lt;= 1, "0-1 Calls", IF(tbl_Customers[[#This Row],[number_customer_service_calls]] &lt;= 3, "2-3 Calls", IF(tbl_Customers[[#This Row],[number_customer_service_calls]] &lt;=5, "4-5 Calls", "6+ Calls")))</f>
        <v>2-3 Calls</v>
      </c>
      <c r="X994" t="str">
        <f>IF(tbl_Customers[[#This Row],[account_length]] &lt;= 50, "0-50", IF(tbl_Customers[[#This Row],[account_length]] &lt;=100, "51-100", IF(tbl_Customers[[#This Row],[account_length]] &lt;= 150, "101-150", "151+")))</f>
        <v>101-150</v>
      </c>
      <c r="Y994" t="str">
        <f>IF(tbl_Customers[[#This Row],[total_intl_charge]] &lt;= 3, "Low Charges", "High Charges")</f>
        <v>Low Charges</v>
      </c>
      <c r="Z994" t="str">
        <f>IF(tbl_Customers[[#This Row],[total_eve_calls]]&lt;=80,"Low Calls",
IF(tbl_Customers[[#This Row],[total_eve_calls]]&lt;=120,"Medium Calls","High Calls"))</f>
        <v>Medium Calls</v>
      </c>
      <c r="AA994" t="str">
        <f>IF(tbl_Customers[[#This Row],[total_eve_charge]]&lt;=15,"Low Charges",
IF(tbl_Customers[[#This Row],[total_eve_charge]]&lt;=20,"Medium Charges","High Charges"))</f>
        <v>Medium Charges</v>
      </c>
      <c r="AB9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94" t="str">
        <f>IF(tbl_Customers[[#This Row],[number_vmail_messages]] = 0, "No Usage", IF(tbl_Customers[[#This Row],[number_vmail_messages]] &lt;= 20, "Low Usage", IF(tbl_Customers[[#This Row],[number_vmail_messages]] &lt;= 40, "Medium Usgae", "High Usage")))</f>
        <v>No Usage</v>
      </c>
      <c r="AD994" t="str">
        <f>IF(tbl_Customers[[#This Row],[total_day_minutes]]&lt;=150,"Low Usage", IF(tbl_Customers[[#This Row],[total_day_minutes]]&lt;=200,"Medium Usage", IF(tbl_Customers[[#This Row],[total_day_minutes]]&lt;=250,"High Usage","Very High Usage")))</f>
        <v>High Usage</v>
      </c>
      <c r="AE994" t="str">
        <f>IF(tbl_Customers[[#This Row],[total_intl_calls]]&lt;=5,"Low Calls", IF(tbl_Customers[[#This Row],[total_intl_calls]]&lt;=10, "Medium Calls", "High Calls"))</f>
        <v>Medium Calls</v>
      </c>
      <c r="AF9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94" s="36" t="str">
        <f>IF(tbl_Customers[[#This Row],[Churn_Risk_Score]]&gt;=10,"High Risk", IF(tbl_Customers[[#This Row],[Churn_Risk_Score]]&gt;=5,"Medium Risk","Low Risk"))</f>
        <v>Low Risk</v>
      </c>
    </row>
    <row r="995" spans="1:33" x14ac:dyDescent="0.35">
      <c r="A995">
        <v>994</v>
      </c>
      <c r="B995" t="s">
        <v>71</v>
      </c>
      <c r="C995">
        <v>130</v>
      </c>
      <c r="D995" t="s">
        <v>21</v>
      </c>
      <c r="E995" t="s">
        <v>22</v>
      </c>
      <c r="F995" t="s">
        <v>23</v>
      </c>
      <c r="G995">
        <v>12</v>
      </c>
      <c r="H995">
        <v>141.9</v>
      </c>
      <c r="I995">
        <v>92</v>
      </c>
      <c r="J995">
        <v>24.12</v>
      </c>
      <c r="K995">
        <v>228.9</v>
      </c>
      <c r="L995">
        <v>102</v>
      </c>
      <c r="M995">
        <v>19.46</v>
      </c>
      <c r="N995">
        <v>195.1</v>
      </c>
      <c r="O995">
        <v>101</v>
      </c>
      <c r="P995">
        <v>8.7799999999999994</v>
      </c>
      <c r="Q995">
        <v>8.6999999999999993</v>
      </c>
      <c r="R995">
        <v>5</v>
      </c>
      <c r="S995">
        <v>2.35</v>
      </c>
      <c r="T995">
        <v>0</v>
      </c>
      <c r="U995" t="s">
        <v>22</v>
      </c>
      <c r="V995">
        <f>IF(tbl_Customers[[#This Row],[churn]] = "yes", 1, 0)</f>
        <v>0</v>
      </c>
      <c r="W995" t="str">
        <f>IF(tbl_Customers[[#This Row],[number_customer_service_calls]] &lt;= 1, "0-1 Calls", IF(tbl_Customers[[#This Row],[number_customer_service_calls]] &lt;= 3, "2-3 Calls", IF(tbl_Customers[[#This Row],[number_customer_service_calls]] &lt;=5, "4-5 Calls", "6+ Calls")))</f>
        <v>0-1 Calls</v>
      </c>
      <c r="X995" t="str">
        <f>IF(tbl_Customers[[#This Row],[account_length]] &lt;= 50, "0-50", IF(tbl_Customers[[#This Row],[account_length]] &lt;=100, "51-100", IF(tbl_Customers[[#This Row],[account_length]] &lt;= 150, "101-150", "151+")))</f>
        <v>101-150</v>
      </c>
      <c r="Y995" t="str">
        <f>IF(tbl_Customers[[#This Row],[total_intl_charge]] &lt;= 3, "Low Charges", "High Charges")</f>
        <v>Low Charges</v>
      </c>
      <c r="Z995" t="str">
        <f>IF(tbl_Customers[[#This Row],[total_eve_calls]]&lt;=80,"Low Calls",
IF(tbl_Customers[[#This Row],[total_eve_calls]]&lt;=120,"Medium Calls","High Calls"))</f>
        <v>Medium Calls</v>
      </c>
      <c r="AA995" t="str">
        <f>IF(tbl_Customers[[#This Row],[total_eve_charge]]&lt;=15,"Low Charges",
IF(tbl_Customers[[#This Row],[total_eve_charge]]&lt;=20,"Medium Charges","High Charges"))</f>
        <v>Medium Charges</v>
      </c>
      <c r="AB9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95" t="str">
        <f>IF(tbl_Customers[[#This Row],[number_vmail_messages]] = 0, "No Usage", IF(tbl_Customers[[#This Row],[number_vmail_messages]] &lt;= 20, "Low Usage", IF(tbl_Customers[[#This Row],[number_vmail_messages]] &lt;= 40, "Medium Usgae", "High Usage")))</f>
        <v>Low Usage</v>
      </c>
      <c r="AD995" t="str">
        <f>IF(tbl_Customers[[#This Row],[total_day_minutes]]&lt;=150,"Low Usage", IF(tbl_Customers[[#This Row],[total_day_minutes]]&lt;=200,"Medium Usage", IF(tbl_Customers[[#This Row],[total_day_minutes]]&lt;=250,"High Usage","Very High Usage")))</f>
        <v>Low Usage</v>
      </c>
      <c r="AE995" t="str">
        <f>IF(tbl_Customers[[#This Row],[total_intl_calls]]&lt;=5,"Low Calls", IF(tbl_Customers[[#This Row],[total_intl_calls]]&lt;=10, "Medium Calls", "High Calls"))</f>
        <v>Low Calls</v>
      </c>
      <c r="AF9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95" s="36" t="str">
        <f>IF(tbl_Customers[[#This Row],[Churn_Risk_Score]]&gt;=10,"High Risk", IF(tbl_Customers[[#This Row],[Churn_Risk_Score]]&gt;=5,"Medium Risk","Low Risk"))</f>
        <v>Low Risk</v>
      </c>
    </row>
    <row r="996" spans="1:33" x14ac:dyDescent="0.35">
      <c r="A996">
        <v>995</v>
      </c>
      <c r="B996" t="s">
        <v>40</v>
      </c>
      <c r="C996">
        <v>142</v>
      </c>
      <c r="D996" t="s">
        <v>21</v>
      </c>
      <c r="E996" t="s">
        <v>22</v>
      </c>
      <c r="F996" t="s">
        <v>23</v>
      </c>
      <c r="G996">
        <v>26</v>
      </c>
      <c r="H996">
        <v>220.5</v>
      </c>
      <c r="I996">
        <v>94</v>
      </c>
      <c r="J996">
        <v>37.49</v>
      </c>
      <c r="K996">
        <v>239.5</v>
      </c>
      <c r="L996">
        <v>126</v>
      </c>
      <c r="M996">
        <v>20.36</v>
      </c>
      <c r="N996">
        <v>254.3</v>
      </c>
      <c r="O996">
        <v>109</v>
      </c>
      <c r="P996">
        <v>11.44</v>
      </c>
      <c r="Q996">
        <v>5.9</v>
      </c>
      <c r="R996">
        <v>9</v>
      </c>
      <c r="S996">
        <v>1.59</v>
      </c>
      <c r="T996">
        <v>2</v>
      </c>
      <c r="U996" t="s">
        <v>22</v>
      </c>
      <c r="V996">
        <f>IF(tbl_Customers[[#This Row],[churn]] = "yes", 1, 0)</f>
        <v>0</v>
      </c>
      <c r="W996" t="str">
        <f>IF(tbl_Customers[[#This Row],[number_customer_service_calls]] &lt;= 1, "0-1 Calls", IF(tbl_Customers[[#This Row],[number_customer_service_calls]] &lt;= 3, "2-3 Calls", IF(tbl_Customers[[#This Row],[number_customer_service_calls]] &lt;=5, "4-5 Calls", "6+ Calls")))</f>
        <v>2-3 Calls</v>
      </c>
      <c r="X996" t="str">
        <f>IF(tbl_Customers[[#This Row],[account_length]] &lt;= 50, "0-50", IF(tbl_Customers[[#This Row],[account_length]] &lt;=100, "51-100", IF(tbl_Customers[[#This Row],[account_length]] &lt;= 150, "101-150", "151+")))</f>
        <v>101-150</v>
      </c>
      <c r="Y996" t="str">
        <f>IF(tbl_Customers[[#This Row],[total_intl_charge]] &lt;= 3, "Low Charges", "High Charges")</f>
        <v>Low Charges</v>
      </c>
      <c r="Z996" t="str">
        <f>IF(tbl_Customers[[#This Row],[total_eve_calls]]&lt;=80,"Low Calls",
IF(tbl_Customers[[#This Row],[total_eve_calls]]&lt;=120,"Medium Calls","High Calls"))</f>
        <v>High Calls</v>
      </c>
      <c r="AA996" t="str">
        <f>IF(tbl_Customers[[#This Row],[total_eve_charge]]&lt;=15,"Low Charges",
IF(tbl_Customers[[#This Row],[total_eve_charge]]&lt;=20,"Medium Charges","High Charges"))</f>
        <v>High Charges</v>
      </c>
      <c r="AB9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996" t="str">
        <f>IF(tbl_Customers[[#This Row],[number_vmail_messages]] = 0, "No Usage", IF(tbl_Customers[[#This Row],[number_vmail_messages]] &lt;= 20, "Low Usage", IF(tbl_Customers[[#This Row],[number_vmail_messages]] &lt;= 40, "Medium Usgae", "High Usage")))</f>
        <v>Medium Usgae</v>
      </c>
      <c r="AD996" t="str">
        <f>IF(tbl_Customers[[#This Row],[total_day_minutes]]&lt;=150,"Low Usage", IF(tbl_Customers[[#This Row],[total_day_minutes]]&lt;=200,"Medium Usage", IF(tbl_Customers[[#This Row],[total_day_minutes]]&lt;=250,"High Usage","Very High Usage")))</f>
        <v>High Usage</v>
      </c>
      <c r="AE996" t="str">
        <f>IF(tbl_Customers[[#This Row],[total_intl_calls]]&lt;=5,"Low Calls", IF(tbl_Customers[[#This Row],[total_intl_calls]]&lt;=10, "Medium Calls", "High Calls"))</f>
        <v>Medium Calls</v>
      </c>
      <c r="AF9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996" s="36" t="str">
        <f>IF(tbl_Customers[[#This Row],[Churn_Risk_Score]]&gt;=10,"High Risk", IF(tbl_Customers[[#This Row],[Churn_Risk_Score]]&gt;=5,"Medium Risk","Low Risk"))</f>
        <v>Low Risk</v>
      </c>
    </row>
    <row r="997" spans="1:33" x14ac:dyDescent="0.35">
      <c r="A997">
        <v>996</v>
      </c>
      <c r="B997" t="s">
        <v>59</v>
      </c>
      <c r="C997">
        <v>29</v>
      </c>
      <c r="D997" t="s">
        <v>21</v>
      </c>
      <c r="E997" t="s">
        <v>22</v>
      </c>
      <c r="F997" t="s">
        <v>22</v>
      </c>
      <c r="G997">
        <v>0</v>
      </c>
      <c r="H997">
        <v>157.4</v>
      </c>
      <c r="I997">
        <v>122</v>
      </c>
      <c r="J997">
        <v>26.76</v>
      </c>
      <c r="K997">
        <v>145</v>
      </c>
      <c r="L997">
        <v>75</v>
      </c>
      <c r="M997">
        <v>12.33</v>
      </c>
      <c r="N997">
        <v>281.8</v>
      </c>
      <c r="O997">
        <v>92</v>
      </c>
      <c r="P997">
        <v>12.68</v>
      </c>
      <c r="Q997">
        <v>9.3000000000000007</v>
      </c>
      <c r="R997">
        <v>2</v>
      </c>
      <c r="S997">
        <v>2.5099999999999998</v>
      </c>
      <c r="T997">
        <v>1</v>
      </c>
      <c r="U997" t="s">
        <v>22</v>
      </c>
      <c r="V997">
        <f>IF(tbl_Customers[[#This Row],[churn]] = "yes", 1, 0)</f>
        <v>0</v>
      </c>
      <c r="W997" t="str">
        <f>IF(tbl_Customers[[#This Row],[number_customer_service_calls]] &lt;= 1, "0-1 Calls", IF(tbl_Customers[[#This Row],[number_customer_service_calls]] &lt;= 3, "2-3 Calls", IF(tbl_Customers[[#This Row],[number_customer_service_calls]] &lt;=5, "4-5 Calls", "6+ Calls")))</f>
        <v>0-1 Calls</v>
      </c>
      <c r="X997" t="str">
        <f>IF(tbl_Customers[[#This Row],[account_length]] &lt;= 50, "0-50", IF(tbl_Customers[[#This Row],[account_length]] &lt;=100, "51-100", IF(tbl_Customers[[#This Row],[account_length]] &lt;= 150, "101-150", "151+")))</f>
        <v>0-50</v>
      </c>
      <c r="Y997" t="str">
        <f>IF(tbl_Customers[[#This Row],[total_intl_charge]] &lt;= 3, "Low Charges", "High Charges")</f>
        <v>Low Charges</v>
      </c>
      <c r="Z997" t="str">
        <f>IF(tbl_Customers[[#This Row],[total_eve_calls]]&lt;=80,"Low Calls",
IF(tbl_Customers[[#This Row],[total_eve_calls]]&lt;=120,"Medium Calls","High Calls"))</f>
        <v>Low Calls</v>
      </c>
      <c r="AA997" t="str">
        <f>IF(tbl_Customers[[#This Row],[total_eve_charge]]&lt;=15,"Low Charges",
IF(tbl_Customers[[#This Row],[total_eve_charge]]&lt;=20,"Medium Charges","High Charges"))</f>
        <v>Low Charges</v>
      </c>
      <c r="AB9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997" t="str">
        <f>IF(tbl_Customers[[#This Row],[number_vmail_messages]] = 0, "No Usage", IF(tbl_Customers[[#This Row],[number_vmail_messages]] &lt;= 20, "Low Usage", IF(tbl_Customers[[#This Row],[number_vmail_messages]] &lt;= 40, "Medium Usgae", "High Usage")))</f>
        <v>No Usage</v>
      </c>
      <c r="AD997" t="str">
        <f>IF(tbl_Customers[[#This Row],[total_day_minutes]]&lt;=150,"Low Usage", IF(tbl_Customers[[#This Row],[total_day_minutes]]&lt;=200,"Medium Usage", IF(tbl_Customers[[#This Row],[total_day_minutes]]&lt;=250,"High Usage","Very High Usage")))</f>
        <v>Medium Usage</v>
      </c>
      <c r="AE997" t="str">
        <f>IF(tbl_Customers[[#This Row],[total_intl_calls]]&lt;=5,"Low Calls", IF(tbl_Customers[[#This Row],[total_intl_calls]]&lt;=10, "Medium Calls", "High Calls"))</f>
        <v>Low Calls</v>
      </c>
      <c r="AF9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97" s="36" t="str">
        <f>IF(tbl_Customers[[#This Row],[Churn_Risk_Score]]&gt;=10,"High Risk", IF(tbl_Customers[[#This Row],[Churn_Risk_Score]]&gt;=5,"Medium Risk","Low Risk"))</f>
        <v>Low Risk</v>
      </c>
    </row>
    <row r="998" spans="1:33" x14ac:dyDescent="0.35">
      <c r="A998">
        <v>997</v>
      </c>
      <c r="B998" t="s">
        <v>45</v>
      </c>
      <c r="C998">
        <v>87</v>
      </c>
      <c r="D998" t="s">
        <v>25</v>
      </c>
      <c r="E998" t="s">
        <v>22</v>
      </c>
      <c r="F998" t="s">
        <v>23</v>
      </c>
      <c r="G998">
        <v>28</v>
      </c>
      <c r="H998">
        <v>143.5</v>
      </c>
      <c r="I998">
        <v>106</v>
      </c>
      <c r="J998">
        <v>24.4</v>
      </c>
      <c r="K998">
        <v>223.5</v>
      </c>
      <c r="L998">
        <v>147</v>
      </c>
      <c r="M998">
        <v>19</v>
      </c>
      <c r="N998">
        <v>175.4</v>
      </c>
      <c r="O998">
        <v>69</v>
      </c>
      <c r="P998">
        <v>7.89</v>
      </c>
      <c r="Q998">
        <v>11.2</v>
      </c>
      <c r="R998">
        <v>5</v>
      </c>
      <c r="S998">
        <v>3.02</v>
      </c>
      <c r="T998">
        <v>0</v>
      </c>
      <c r="U998" t="s">
        <v>22</v>
      </c>
      <c r="V998">
        <f>IF(tbl_Customers[[#This Row],[churn]] = "yes", 1, 0)</f>
        <v>0</v>
      </c>
      <c r="W998" t="str">
        <f>IF(tbl_Customers[[#This Row],[number_customer_service_calls]] &lt;= 1, "0-1 Calls", IF(tbl_Customers[[#This Row],[number_customer_service_calls]] &lt;= 3, "2-3 Calls", IF(tbl_Customers[[#This Row],[number_customer_service_calls]] &lt;=5, "4-5 Calls", "6+ Calls")))</f>
        <v>0-1 Calls</v>
      </c>
      <c r="X998" t="str">
        <f>IF(tbl_Customers[[#This Row],[account_length]] &lt;= 50, "0-50", IF(tbl_Customers[[#This Row],[account_length]] &lt;=100, "51-100", IF(tbl_Customers[[#This Row],[account_length]] &lt;= 150, "101-150", "151+")))</f>
        <v>51-100</v>
      </c>
      <c r="Y998" t="str">
        <f>IF(tbl_Customers[[#This Row],[total_intl_charge]] &lt;= 3, "Low Charges", "High Charges")</f>
        <v>High Charges</v>
      </c>
      <c r="Z998" t="str">
        <f>IF(tbl_Customers[[#This Row],[total_eve_calls]]&lt;=80,"Low Calls",
IF(tbl_Customers[[#This Row],[total_eve_calls]]&lt;=120,"Medium Calls","High Calls"))</f>
        <v>High Calls</v>
      </c>
      <c r="AA998" t="str">
        <f>IF(tbl_Customers[[#This Row],[total_eve_charge]]&lt;=15,"Low Charges",
IF(tbl_Customers[[#This Row],[total_eve_charge]]&lt;=20,"Medium Charges","High Charges"))</f>
        <v>Medium Charges</v>
      </c>
      <c r="AB9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998" t="str">
        <f>IF(tbl_Customers[[#This Row],[number_vmail_messages]] = 0, "No Usage", IF(tbl_Customers[[#This Row],[number_vmail_messages]] &lt;= 20, "Low Usage", IF(tbl_Customers[[#This Row],[number_vmail_messages]] &lt;= 40, "Medium Usgae", "High Usage")))</f>
        <v>Medium Usgae</v>
      </c>
      <c r="AD998" t="str">
        <f>IF(tbl_Customers[[#This Row],[total_day_minutes]]&lt;=150,"Low Usage", IF(tbl_Customers[[#This Row],[total_day_minutes]]&lt;=200,"Medium Usage", IF(tbl_Customers[[#This Row],[total_day_minutes]]&lt;=250,"High Usage","Very High Usage")))</f>
        <v>Low Usage</v>
      </c>
      <c r="AE998" t="str">
        <f>IF(tbl_Customers[[#This Row],[total_intl_calls]]&lt;=5,"Low Calls", IF(tbl_Customers[[#This Row],[total_intl_calls]]&lt;=10, "Medium Calls", "High Calls"))</f>
        <v>Low Calls</v>
      </c>
      <c r="AF9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998" s="36" t="str">
        <f>IF(tbl_Customers[[#This Row],[Churn_Risk_Score]]&gt;=10,"High Risk", IF(tbl_Customers[[#This Row],[Churn_Risk_Score]]&gt;=5,"Medium Risk","Low Risk"))</f>
        <v>Low Risk</v>
      </c>
    </row>
    <row r="999" spans="1:33" x14ac:dyDescent="0.35">
      <c r="A999">
        <v>998</v>
      </c>
      <c r="B999" t="s">
        <v>69</v>
      </c>
      <c r="C999">
        <v>149</v>
      </c>
      <c r="D999" t="s">
        <v>21</v>
      </c>
      <c r="E999" t="s">
        <v>22</v>
      </c>
      <c r="F999" t="s">
        <v>22</v>
      </c>
      <c r="G999">
        <v>0</v>
      </c>
      <c r="H999">
        <v>156</v>
      </c>
      <c r="I999">
        <v>56</v>
      </c>
      <c r="J999">
        <v>26.52</v>
      </c>
      <c r="K999">
        <v>56</v>
      </c>
      <c r="L999">
        <v>116</v>
      </c>
      <c r="M999">
        <v>4.76</v>
      </c>
      <c r="N999">
        <v>163.30000000000001</v>
      </c>
      <c r="O999">
        <v>104</v>
      </c>
      <c r="P999">
        <v>7.35</v>
      </c>
      <c r="Q999">
        <v>8.9</v>
      </c>
      <c r="R999">
        <v>8</v>
      </c>
      <c r="S999">
        <v>2.4</v>
      </c>
      <c r="T999">
        <v>0</v>
      </c>
      <c r="U999" t="s">
        <v>22</v>
      </c>
      <c r="V999">
        <f>IF(tbl_Customers[[#This Row],[churn]] = "yes", 1, 0)</f>
        <v>0</v>
      </c>
      <c r="W999" t="str">
        <f>IF(tbl_Customers[[#This Row],[number_customer_service_calls]] &lt;= 1, "0-1 Calls", IF(tbl_Customers[[#This Row],[number_customer_service_calls]] &lt;= 3, "2-3 Calls", IF(tbl_Customers[[#This Row],[number_customer_service_calls]] &lt;=5, "4-5 Calls", "6+ Calls")))</f>
        <v>0-1 Calls</v>
      </c>
      <c r="X999" t="str">
        <f>IF(tbl_Customers[[#This Row],[account_length]] &lt;= 50, "0-50", IF(tbl_Customers[[#This Row],[account_length]] &lt;=100, "51-100", IF(tbl_Customers[[#This Row],[account_length]] &lt;= 150, "101-150", "151+")))</f>
        <v>101-150</v>
      </c>
      <c r="Y999" t="str">
        <f>IF(tbl_Customers[[#This Row],[total_intl_charge]] &lt;= 3, "Low Charges", "High Charges")</f>
        <v>Low Charges</v>
      </c>
      <c r="Z999" t="str">
        <f>IF(tbl_Customers[[#This Row],[total_eve_calls]]&lt;=80,"Low Calls",
IF(tbl_Customers[[#This Row],[total_eve_calls]]&lt;=120,"Medium Calls","High Calls"))</f>
        <v>Medium Calls</v>
      </c>
      <c r="AA999" t="str">
        <f>IF(tbl_Customers[[#This Row],[total_eve_charge]]&lt;=15,"Low Charges",
IF(tbl_Customers[[#This Row],[total_eve_charge]]&lt;=20,"Medium Charges","High Charges"))</f>
        <v>Low Charges</v>
      </c>
      <c r="AB9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999" t="str">
        <f>IF(tbl_Customers[[#This Row],[number_vmail_messages]] = 0, "No Usage", IF(tbl_Customers[[#This Row],[number_vmail_messages]] &lt;= 20, "Low Usage", IF(tbl_Customers[[#This Row],[number_vmail_messages]] &lt;= 40, "Medium Usgae", "High Usage")))</f>
        <v>No Usage</v>
      </c>
      <c r="AD999" t="str">
        <f>IF(tbl_Customers[[#This Row],[total_day_minutes]]&lt;=150,"Low Usage", IF(tbl_Customers[[#This Row],[total_day_minutes]]&lt;=200,"Medium Usage", IF(tbl_Customers[[#This Row],[total_day_minutes]]&lt;=250,"High Usage","Very High Usage")))</f>
        <v>Medium Usage</v>
      </c>
      <c r="AE999" t="str">
        <f>IF(tbl_Customers[[#This Row],[total_intl_calls]]&lt;=5,"Low Calls", IF(tbl_Customers[[#This Row],[total_intl_calls]]&lt;=10, "Medium Calls", "High Calls"))</f>
        <v>Medium Calls</v>
      </c>
      <c r="AF9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999" s="36" t="str">
        <f>IF(tbl_Customers[[#This Row],[Churn_Risk_Score]]&gt;=10,"High Risk", IF(tbl_Customers[[#This Row],[Churn_Risk_Score]]&gt;=5,"Medium Risk","Low Risk"))</f>
        <v>Low Risk</v>
      </c>
    </row>
    <row r="1000" spans="1:33" x14ac:dyDescent="0.35">
      <c r="A1000">
        <v>999</v>
      </c>
      <c r="B1000" t="s">
        <v>71</v>
      </c>
      <c r="C1000">
        <v>146</v>
      </c>
      <c r="D1000" t="s">
        <v>25</v>
      </c>
      <c r="E1000" t="s">
        <v>23</v>
      </c>
      <c r="F1000" t="s">
        <v>22</v>
      </c>
      <c r="G1000">
        <v>0</v>
      </c>
      <c r="H1000">
        <v>160.1</v>
      </c>
      <c r="I1000">
        <v>63</v>
      </c>
      <c r="J1000">
        <v>27.22</v>
      </c>
      <c r="K1000">
        <v>208.4</v>
      </c>
      <c r="L1000">
        <v>112</v>
      </c>
      <c r="M1000">
        <v>17.71</v>
      </c>
      <c r="N1000">
        <v>177.6</v>
      </c>
      <c r="O1000">
        <v>98</v>
      </c>
      <c r="P1000">
        <v>7.99</v>
      </c>
      <c r="Q1000">
        <v>9.1999999999999993</v>
      </c>
      <c r="R1000">
        <v>3</v>
      </c>
      <c r="S1000">
        <v>2.48</v>
      </c>
      <c r="T1000">
        <v>2</v>
      </c>
      <c r="U1000" t="s">
        <v>22</v>
      </c>
      <c r="V1000">
        <f>IF(tbl_Customers[[#This Row],[churn]] = "yes", 1, 0)</f>
        <v>0</v>
      </c>
      <c r="W1000" t="str">
        <f>IF(tbl_Customers[[#This Row],[number_customer_service_calls]] &lt;= 1, "0-1 Calls", IF(tbl_Customers[[#This Row],[number_customer_service_calls]] &lt;= 3, "2-3 Calls", IF(tbl_Customers[[#This Row],[number_customer_service_calls]] &lt;=5, "4-5 Calls", "6+ Calls")))</f>
        <v>2-3 Calls</v>
      </c>
      <c r="X1000" t="str">
        <f>IF(tbl_Customers[[#This Row],[account_length]] &lt;= 50, "0-50", IF(tbl_Customers[[#This Row],[account_length]] &lt;=100, "51-100", IF(tbl_Customers[[#This Row],[account_length]] &lt;= 150, "101-150", "151+")))</f>
        <v>101-150</v>
      </c>
      <c r="Y1000" t="str">
        <f>IF(tbl_Customers[[#This Row],[total_intl_charge]] &lt;= 3, "Low Charges", "High Charges")</f>
        <v>Low Charges</v>
      </c>
      <c r="Z1000" t="str">
        <f>IF(tbl_Customers[[#This Row],[total_eve_calls]]&lt;=80,"Low Calls",
IF(tbl_Customers[[#This Row],[total_eve_calls]]&lt;=120,"Medium Calls","High Calls"))</f>
        <v>Medium Calls</v>
      </c>
      <c r="AA1000" t="str">
        <f>IF(tbl_Customers[[#This Row],[total_eve_charge]]&lt;=15,"Low Charges",
IF(tbl_Customers[[#This Row],[total_eve_charge]]&lt;=20,"Medium Charges","High Charges"))</f>
        <v>Medium Charges</v>
      </c>
      <c r="AB10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00" t="str">
        <f>IF(tbl_Customers[[#This Row],[number_vmail_messages]] = 0, "No Usage", IF(tbl_Customers[[#This Row],[number_vmail_messages]] &lt;= 20, "Low Usage", IF(tbl_Customers[[#This Row],[number_vmail_messages]] &lt;= 40, "Medium Usgae", "High Usage")))</f>
        <v>No Usage</v>
      </c>
      <c r="AD1000" t="str">
        <f>IF(tbl_Customers[[#This Row],[total_day_minutes]]&lt;=150,"Low Usage", IF(tbl_Customers[[#This Row],[total_day_minutes]]&lt;=200,"Medium Usage", IF(tbl_Customers[[#This Row],[total_day_minutes]]&lt;=250,"High Usage","Very High Usage")))</f>
        <v>Medium Usage</v>
      </c>
      <c r="AE1000" t="str">
        <f>IF(tbl_Customers[[#This Row],[total_intl_calls]]&lt;=5,"Low Calls", IF(tbl_Customers[[#This Row],[total_intl_calls]]&lt;=10, "Medium Calls", "High Calls"))</f>
        <v>Low Calls</v>
      </c>
      <c r="AF10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00" s="36" t="str">
        <f>IF(tbl_Customers[[#This Row],[Churn_Risk_Score]]&gt;=10,"High Risk", IF(tbl_Customers[[#This Row],[Churn_Risk_Score]]&gt;=5,"Medium Risk","Low Risk"))</f>
        <v>Low Risk</v>
      </c>
    </row>
    <row r="1001" spans="1:33" x14ac:dyDescent="0.35">
      <c r="A1001">
        <v>1000</v>
      </c>
      <c r="B1001" t="s">
        <v>49</v>
      </c>
      <c r="C1001">
        <v>88</v>
      </c>
      <c r="D1001" t="s">
        <v>21</v>
      </c>
      <c r="E1001" t="s">
        <v>23</v>
      </c>
      <c r="F1001" t="s">
        <v>22</v>
      </c>
      <c r="G1001">
        <v>0</v>
      </c>
      <c r="H1001">
        <v>235.1</v>
      </c>
      <c r="I1001">
        <v>98</v>
      </c>
      <c r="J1001">
        <v>39.97</v>
      </c>
      <c r="K1001">
        <v>251.8</v>
      </c>
      <c r="L1001">
        <v>79</v>
      </c>
      <c r="M1001">
        <v>21.4</v>
      </c>
      <c r="N1001">
        <v>285.89999999999998</v>
      </c>
      <c r="O1001">
        <v>76</v>
      </c>
      <c r="P1001">
        <v>12.87</v>
      </c>
      <c r="Q1001">
        <v>7.2</v>
      </c>
      <c r="R1001">
        <v>2</v>
      </c>
      <c r="S1001">
        <v>1.94</v>
      </c>
      <c r="T1001">
        <v>4</v>
      </c>
      <c r="U1001" t="s">
        <v>23</v>
      </c>
      <c r="V1001">
        <f>IF(tbl_Customers[[#This Row],[churn]] = "yes", 1, 0)</f>
        <v>1</v>
      </c>
      <c r="W1001" t="str">
        <f>IF(tbl_Customers[[#This Row],[number_customer_service_calls]] &lt;= 1, "0-1 Calls", IF(tbl_Customers[[#This Row],[number_customer_service_calls]] &lt;= 3, "2-3 Calls", IF(tbl_Customers[[#This Row],[number_customer_service_calls]] &lt;=5, "4-5 Calls", "6+ Calls")))</f>
        <v>4-5 Calls</v>
      </c>
      <c r="X1001" t="str">
        <f>IF(tbl_Customers[[#This Row],[account_length]] &lt;= 50, "0-50", IF(tbl_Customers[[#This Row],[account_length]] &lt;=100, "51-100", IF(tbl_Customers[[#This Row],[account_length]] &lt;= 150, "101-150", "151+")))</f>
        <v>51-100</v>
      </c>
      <c r="Y1001" t="str">
        <f>IF(tbl_Customers[[#This Row],[total_intl_charge]] &lt;= 3, "Low Charges", "High Charges")</f>
        <v>Low Charges</v>
      </c>
      <c r="Z1001" t="str">
        <f>IF(tbl_Customers[[#This Row],[total_eve_calls]]&lt;=80,"Low Calls",
IF(tbl_Customers[[#This Row],[total_eve_calls]]&lt;=120,"Medium Calls","High Calls"))</f>
        <v>Low Calls</v>
      </c>
      <c r="AA1001" t="str">
        <f>IF(tbl_Customers[[#This Row],[total_eve_charge]]&lt;=15,"Low Charges",
IF(tbl_Customers[[#This Row],[total_eve_charge]]&lt;=20,"Medium Charges","High Charges"))</f>
        <v>High Charges</v>
      </c>
      <c r="AB10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1" t="str">
        <f>IF(tbl_Customers[[#This Row],[number_vmail_messages]] = 0, "No Usage", IF(tbl_Customers[[#This Row],[number_vmail_messages]] &lt;= 20, "Low Usage", IF(tbl_Customers[[#This Row],[number_vmail_messages]] &lt;= 40, "Medium Usgae", "High Usage")))</f>
        <v>No Usage</v>
      </c>
      <c r="AD1001" t="str">
        <f>IF(tbl_Customers[[#This Row],[total_day_minutes]]&lt;=150,"Low Usage", IF(tbl_Customers[[#This Row],[total_day_minutes]]&lt;=200,"Medium Usage", IF(tbl_Customers[[#This Row],[total_day_minutes]]&lt;=250,"High Usage","Very High Usage")))</f>
        <v>High Usage</v>
      </c>
      <c r="AE1001" t="str">
        <f>IF(tbl_Customers[[#This Row],[total_intl_calls]]&lt;=5,"Low Calls", IF(tbl_Customers[[#This Row],[total_intl_calls]]&lt;=10, "Medium Calls", "High Calls"))</f>
        <v>Low Calls</v>
      </c>
      <c r="AF10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01" s="36" t="str">
        <f>IF(tbl_Customers[[#This Row],[Churn_Risk_Score]]&gt;=10,"High Risk", IF(tbl_Customers[[#This Row],[Churn_Risk_Score]]&gt;=5,"Medium Risk","Low Risk"))</f>
        <v>Medium Risk</v>
      </c>
    </row>
    <row r="1002" spans="1:33" x14ac:dyDescent="0.35">
      <c r="A1002">
        <v>1001</v>
      </c>
      <c r="B1002" t="s">
        <v>61</v>
      </c>
      <c r="C1002">
        <v>119</v>
      </c>
      <c r="D1002" t="s">
        <v>21</v>
      </c>
      <c r="E1002" t="s">
        <v>23</v>
      </c>
      <c r="F1002" t="s">
        <v>23</v>
      </c>
      <c r="G1002">
        <v>15</v>
      </c>
      <c r="H1002">
        <v>160</v>
      </c>
      <c r="I1002">
        <v>95</v>
      </c>
      <c r="J1002">
        <v>27.2</v>
      </c>
      <c r="K1002">
        <v>209.5</v>
      </c>
      <c r="L1002">
        <v>110</v>
      </c>
      <c r="M1002">
        <v>17.809999999999999</v>
      </c>
      <c r="N1002">
        <v>82.3</v>
      </c>
      <c r="O1002">
        <v>107</v>
      </c>
      <c r="P1002">
        <v>3.7</v>
      </c>
      <c r="Q1002">
        <v>8.6999999999999993</v>
      </c>
      <c r="R1002">
        <v>5</v>
      </c>
      <c r="S1002">
        <v>2.35</v>
      </c>
      <c r="T1002">
        <v>5</v>
      </c>
      <c r="U1002" t="s">
        <v>23</v>
      </c>
      <c r="V1002">
        <f>IF(tbl_Customers[[#This Row],[churn]] = "yes", 1, 0)</f>
        <v>1</v>
      </c>
      <c r="W1002" t="str">
        <f>IF(tbl_Customers[[#This Row],[number_customer_service_calls]] &lt;= 1, "0-1 Calls", IF(tbl_Customers[[#This Row],[number_customer_service_calls]] &lt;= 3, "2-3 Calls", IF(tbl_Customers[[#This Row],[number_customer_service_calls]] &lt;=5, "4-5 Calls", "6+ Calls")))</f>
        <v>4-5 Calls</v>
      </c>
      <c r="X1002" t="str">
        <f>IF(tbl_Customers[[#This Row],[account_length]] &lt;= 50, "0-50", IF(tbl_Customers[[#This Row],[account_length]] &lt;=100, "51-100", IF(tbl_Customers[[#This Row],[account_length]] &lt;= 150, "101-150", "151+")))</f>
        <v>101-150</v>
      </c>
      <c r="Y1002" t="str">
        <f>IF(tbl_Customers[[#This Row],[total_intl_charge]] &lt;= 3, "Low Charges", "High Charges")</f>
        <v>Low Charges</v>
      </c>
      <c r="Z1002" t="str">
        <f>IF(tbl_Customers[[#This Row],[total_eve_calls]]&lt;=80,"Low Calls",
IF(tbl_Customers[[#This Row],[total_eve_calls]]&lt;=120,"Medium Calls","High Calls"))</f>
        <v>Medium Calls</v>
      </c>
      <c r="AA1002" t="str">
        <f>IF(tbl_Customers[[#This Row],[total_eve_charge]]&lt;=15,"Low Charges",
IF(tbl_Customers[[#This Row],[total_eve_charge]]&lt;=20,"Medium Charges","High Charges"))</f>
        <v>Medium Charges</v>
      </c>
      <c r="AB10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02" t="str">
        <f>IF(tbl_Customers[[#This Row],[number_vmail_messages]] = 0, "No Usage", IF(tbl_Customers[[#This Row],[number_vmail_messages]] &lt;= 20, "Low Usage", IF(tbl_Customers[[#This Row],[number_vmail_messages]] &lt;= 40, "Medium Usgae", "High Usage")))</f>
        <v>Low Usage</v>
      </c>
      <c r="AD1002" t="str">
        <f>IF(tbl_Customers[[#This Row],[total_day_minutes]]&lt;=150,"Low Usage", IF(tbl_Customers[[#This Row],[total_day_minutes]]&lt;=200,"Medium Usage", IF(tbl_Customers[[#This Row],[total_day_minutes]]&lt;=250,"High Usage","Very High Usage")))</f>
        <v>Medium Usage</v>
      </c>
      <c r="AE1002" t="str">
        <f>IF(tbl_Customers[[#This Row],[total_intl_calls]]&lt;=5,"Low Calls", IF(tbl_Customers[[#This Row],[total_intl_calls]]&lt;=10, "Medium Calls", "High Calls"))</f>
        <v>Low Calls</v>
      </c>
      <c r="AF10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002" s="36" t="str">
        <f>IF(tbl_Customers[[#This Row],[Churn_Risk_Score]]&gt;=10,"High Risk", IF(tbl_Customers[[#This Row],[Churn_Risk_Score]]&gt;=5,"Medium Risk","Low Risk"))</f>
        <v>Medium Risk</v>
      </c>
    </row>
    <row r="1003" spans="1:33" x14ac:dyDescent="0.35">
      <c r="A1003">
        <v>1002</v>
      </c>
      <c r="B1003" t="s">
        <v>52</v>
      </c>
      <c r="C1003">
        <v>135</v>
      </c>
      <c r="D1003" t="s">
        <v>21</v>
      </c>
      <c r="E1003" t="s">
        <v>22</v>
      </c>
      <c r="F1003" t="s">
        <v>22</v>
      </c>
      <c r="G1003">
        <v>0</v>
      </c>
      <c r="H1003">
        <v>194.8</v>
      </c>
      <c r="I1003">
        <v>97</v>
      </c>
      <c r="J1003">
        <v>33.119999999999997</v>
      </c>
      <c r="K1003">
        <v>235.3</v>
      </c>
      <c r="L1003">
        <v>118</v>
      </c>
      <c r="M1003">
        <v>20</v>
      </c>
      <c r="N1003">
        <v>174.4</v>
      </c>
      <c r="O1003">
        <v>126</v>
      </c>
      <c r="P1003">
        <v>7.85</v>
      </c>
      <c r="Q1003">
        <v>11</v>
      </c>
      <c r="R1003">
        <v>3</v>
      </c>
      <c r="S1003">
        <v>2.97</v>
      </c>
      <c r="T1003">
        <v>1</v>
      </c>
      <c r="U1003" t="s">
        <v>22</v>
      </c>
      <c r="V1003">
        <f>IF(tbl_Customers[[#This Row],[churn]] = "yes", 1, 0)</f>
        <v>0</v>
      </c>
      <c r="W1003" t="str">
        <f>IF(tbl_Customers[[#This Row],[number_customer_service_calls]] &lt;= 1, "0-1 Calls", IF(tbl_Customers[[#This Row],[number_customer_service_calls]] &lt;= 3, "2-3 Calls", IF(tbl_Customers[[#This Row],[number_customer_service_calls]] &lt;=5, "4-5 Calls", "6+ Calls")))</f>
        <v>0-1 Calls</v>
      </c>
      <c r="X1003" t="str">
        <f>IF(tbl_Customers[[#This Row],[account_length]] &lt;= 50, "0-50", IF(tbl_Customers[[#This Row],[account_length]] &lt;=100, "51-100", IF(tbl_Customers[[#This Row],[account_length]] &lt;= 150, "101-150", "151+")))</f>
        <v>101-150</v>
      </c>
      <c r="Y1003" t="str">
        <f>IF(tbl_Customers[[#This Row],[total_intl_charge]] &lt;= 3, "Low Charges", "High Charges")</f>
        <v>Low Charges</v>
      </c>
      <c r="Z1003" t="str">
        <f>IF(tbl_Customers[[#This Row],[total_eve_calls]]&lt;=80,"Low Calls",
IF(tbl_Customers[[#This Row],[total_eve_calls]]&lt;=120,"Medium Calls","High Calls"))</f>
        <v>Medium Calls</v>
      </c>
      <c r="AA1003" t="str">
        <f>IF(tbl_Customers[[#This Row],[total_eve_charge]]&lt;=15,"Low Charges",
IF(tbl_Customers[[#This Row],[total_eve_charge]]&lt;=20,"Medium Charges","High Charges"))</f>
        <v>Medium Charges</v>
      </c>
      <c r="AB10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3" t="str">
        <f>IF(tbl_Customers[[#This Row],[number_vmail_messages]] = 0, "No Usage", IF(tbl_Customers[[#This Row],[number_vmail_messages]] &lt;= 20, "Low Usage", IF(tbl_Customers[[#This Row],[number_vmail_messages]] &lt;= 40, "Medium Usgae", "High Usage")))</f>
        <v>No Usage</v>
      </c>
      <c r="AD1003" t="str">
        <f>IF(tbl_Customers[[#This Row],[total_day_minutes]]&lt;=150,"Low Usage", IF(tbl_Customers[[#This Row],[total_day_minutes]]&lt;=200,"Medium Usage", IF(tbl_Customers[[#This Row],[total_day_minutes]]&lt;=250,"High Usage","Very High Usage")))</f>
        <v>Medium Usage</v>
      </c>
      <c r="AE1003" t="str">
        <f>IF(tbl_Customers[[#This Row],[total_intl_calls]]&lt;=5,"Low Calls", IF(tbl_Customers[[#This Row],[total_intl_calls]]&lt;=10, "Medium Calls", "High Calls"))</f>
        <v>Low Calls</v>
      </c>
      <c r="AF10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03" s="36" t="str">
        <f>IF(tbl_Customers[[#This Row],[Churn_Risk_Score]]&gt;=10,"High Risk", IF(tbl_Customers[[#This Row],[Churn_Risk_Score]]&gt;=5,"Medium Risk","Low Risk"))</f>
        <v>Low Risk</v>
      </c>
    </row>
    <row r="1004" spans="1:33" x14ac:dyDescent="0.35">
      <c r="A1004">
        <v>1003</v>
      </c>
      <c r="B1004" t="s">
        <v>32</v>
      </c>
      <c r="C1004">
        <v>100</v>
      </c>
      <c r="D1004" t="s">
        <v>28</v>
      </c>
      <c r="E1004" t="s">
        <v>22</v>
      </c>
      <c r="F1004" t="s">
        <v>22</v>
      </c>
      <c r="G1004">
        <v>0</v>
      </c>
      <c r="H1004">
        <v>247.8</v>
      </c>
      <c r="I1004">
        <v>117</v>
      </c>
      <c r="J1004">
        <v>42.13</v>
      </c>
      <c r="K1004">
        <v>130</v>
      </c>
      <c r="L1004">
        <v>95</v>
      </c>
      <c r="M1004">
        <v>11.05</v>
      </c>
      <c r="N1004">
        <v>134.30000000000001</v>
      </c>
      <c r="O1004">
        <v>125</v>
      </c>
      <c r="P1004">
        <v>6.04</v>
      </c>
      <c r="Q1004">
        <v>6.9</v>
      </c>
      <c r="R1004">
        <v>2</v>
      </c>
      <c r="S1004">
        <v>1.86</v>
      </c>
      <c r="T1004">
        <v>1</v>
      </c>
      <c r="U1004" t="s">
        <v>22</v>
      </c>
      <c r="V1004">
        <f>IF(tbl_Customers[[#This Row],[churn]] = "yes", 1, 0)</f>
        <v>0</v>
      </c>
      <c r="W1004" t="str">
        <f>IF(tbl_Customers[[#This Row],[number_customer_service_calls]] &lt;= 1, "0-1 Calls", IF(tbl_Customers[[#This Row],[number_customer_service_calls]] &lt;= 3, "2-3 Calls", IF(tbl_Customers[[#This Row],[number_customer_service_calls]] &lt;=5, "4-5 Calls", "6+ Calls")))</f>
        <v>0-1 Calls</v>
      </c>
      <c r="X1004" t="str">
        <f>IF(tbl_Customers[[#This Row],[account_length]] &lt;= 50, "0-50", IF(tbl_Customers[[#This Row],[account_length]] &lt;=100, "51-100", IF(tbl_Customers[[#This Row],[account_length]] &lt;= 150, "101-150", "151+")))</f>
        <v>51-100</v>
      </c>
      <c r="Y1004" t="str">
        <f>IF(tbl_Customers[[#This Row],[total_intl_charge]] &lt;= 3, "Low Charges", "High Charges")</f>
        <v>Low Charges</v>
      </c>
      <c r="Z1004" t="str">
        <f>IF(tbl_Customers[[#This Row],[total_eve_calls]]&lt;=80,"Low Calls",
IF(tbl_Customers[[#This Row],[total_eve_calls]]&lt;=120,"Medium Calls","High Calls"))</f>
        <v>Medium Calls</v>
      </c>
      <c r="AA1004" t="str">
        <f>IF(tbl_Customers[[#This Row],[total_eve_charge]]&lt;=15,"Low Charges",
IF(tbl_Customers[[#This Row],[total_eve_charge]]&lt;=20,"Medium Charges","High Charges"))</f>
        <v>Low Charges</v>
      </c>
      <c r="AB10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04" t="str">
        <f>IF(tbl_Customers[[#This Row],[number_vmail_messages]] = 0, "No Usage", IF(tbl_Customers[[#This Row],[number_vmail_messages]] &lt;= 20, "Low Usage", IF(tbl_Customers[[#This Row],[number_vmail_messages]] &lt;= 40, "Medium Usgae", "High Usage")))</f>
        <v>No Usage</v>
      </c>
      <c r="AD1004" t="str">
        <f>IF(tbl_Customers[[#This Row],[total_day_minutes]]&lt;=150,"Low Usage", IF(tbl_Customers[[#This Row],[total_day_minutes]]&lt;=200,"Medium Usage", IF(tbl_Customers[[#This Row],[total_day_minutes]]&lt;=250,"High Usage","Very High Usage")))</f>
        <v>High Usage</v>
      </c>
      <c r="AE1004" t="str">
        <f>IF(tbl_Customers[[#This Row],[total_intl_calls]]&lt;=5,"Low Calls", IF(tbl_Customers[[#This Row],[total_intl_calls]]&lt;=10, "Medium Calls", "High Calls"))</f>
        <v>Low Calls</v>
      </c>
      <c r="AF10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04" s="36" t="str">
        <f>IF(tbl_Customers[[#This Row],[Churn_Risk_Score]]&gt;=10,"High Risk", IF(tbl_Customers[[#This Row],[Churn_Risk_Score]]&gt;=5,"Medium Risk","Low Risk"))</f>
        <v>Low Risk</v>
      </c>
    </row>
    <row r="1005" spans="1:33" x14ac:dyDescent="0.35">
      <c r="A1005">
        <v>1004</v>
      </c>
      <c r="B1005" t="s">
        <v>29</v>
      </c>
      <c r="C1005">
        <v>98</v>
      </c>
      <c r="D1005" t="s">
        <v>21</v>
      </c>
      <c r="E1005" t="s">
        <v>22</v>
      </c>
      <c r="F1005" t="s">
        <v>22</v>
      </c>
      <c r="G1005">
        <v>0</v>
      </c>
      <c r="H1005">
        <v>221.2</v>
      </c>
      <c r="I1005">
        <v>80</v>
      </c>
      <c r="J1005">
        <v>37.6</v>
      </c>
      <c r="K1005">
        <v>213.6</v>
      </c>
      <c r="L1005">
        <v>104</v>
      </c>
      <c r="M1005">
        <v>18.16</v>
      </c>
      <c r="N1005">
        <v>291.8</v>
      </c>
      <c r="O1005">
        <v>89</v>
      </c>
      <c r="P1005">
        <v>13.13</v>
      </c>
      <c r="Q1005">
        <v>11.9</v>
      </c>
      <c r="R1005">
        <v>3</v>
      </c>
      <c r="S1005">
        <v>3.21</v>
      </c>
      <c r="T1005">
        <v>4</v>
      </c>
      <c r="U1005" t="s">
        <v>22</v>
      </c>
      <c r="V1005">
        <f>IF(tbl_Customers[[#This Row],[churn]] = "yes", 1, 0)</f>
        <v>0</v>
      </c>
      <c r="W1005" t="str">
        <f>IF(tbl_Customers[[#This Row],[number_customer_service_calls]] &lt;= 1, "0-1 Calls", IF(tbl_Customers[[#This Row],[number_customer_service_calls]] &lt;= 3, "2-3 Calls", IF(tbl_Customers[[#This Row],[number_customer_service_calls]] &lt;=5, "4-5 Calls", "6+ Calls")))</f>
        <v>4-5 Calls</v>
      </c>
      <c r="X1005" t="str">
        <f>IF(tbl_Customers[[#This Row],[account_length]] &lt;= 50, "0-50", IF(tbl_Customers[[#This Row],[account_length]] &lt;=100, "51-100", IF(tbl_Customers[[#This Row],[account_length]] &lt;= 150, "101-150", "151+")))</f>
        <v>51-100</v>
      </c>
      <c r="Y1005" t="str">
        <f>IF(tbl_Customers[[#This Row],[total_intl_charge]] &lt;= 3, "Low Charges", "High Charges")</f>
        <v>High Charges</v>
      </c>
      <c r="Z1005" t="str">
        <f>IF(tbl_Customers[[#This Row],[total_eve_calls]]&lt;=80,"Low Calls",
IF(tbl_Customers[[#This Row],[total_eve_calls]]&lt;=120,"Medium Calls","High Calls"))</f>
        <v>Medium Calls</v>
      </c>
      <c r="AA1005" t="str">
        <f>IF(tbl_Customers[[#This Row],[total_eve_charge]]&lt;=15,"Low Charges",
IF(tbl_Customers[[#This Row],[total_eve_charge]]&lt;=20,"Medium Charges","High Charges"))</f>
        <v>Medium Charges</v>
      </c>
      <c r="AB10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5" t="str">
        <f>IF(tbl_Customers[[#This Row],[number_vmail_messages]] = 0, "No Usage", IF(tbl_Customers[[#This Row],[number_vmail_messages]] &lt;= 20, "Low Usage", IF(tbl_Customers[[#This Row],[number_vmail_messages]] &lt;= 40, "Medium Usgae", "High Usage")))</f>
        <v>No Usage</v>
      </c>
      <c r="AD1005" t="str">
        <f>IF(tbl_Customers[[#This Row],[total_day_minutes]]&lt;=150,"Low Usage", IF(tbl_Customers[[#This Row],[total_day_minutes]]&lt;=200,"Medium Usage", IF(tbl_Customers[[#This Row],[total_day_minutes]]&lt;=250,"High Usage","Very High Usage")))</f>
        <v>High Usage</v>
      </c>
      <c r="AE1005" t="str">
        <f>IF(tbl_Customers[[#This Row],[total_intl_calls]]&lt;=5,"Low Calls", IF(tbl_Customers[[#This Row],[total_intl_calls]]&lt;=10, "Medium Calls", "High Calls"))</f>
        <v>Low Calls</v>
      </c>
      <c r="AF10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05" s="36" t="str">
        <f>IF(tbl_Customers[[#This Row],[Churn_Risk_Score]]&gt;=10,"High Risk", IF(tbl_Customers[[#This Row],[Churn_Risk_Score]]&gt;=5,"Medium Risk","Low Risk"))</f>
        <v>Medium Risk</v>
      </c>
    </row>
    <row r="1006" spans="1:33" x14ac:dyDescent="0.35">
      <c r="A1006">
        <v>1005</v>
      </c>
      <c r="B1006" t="s">
        <v>63</v>
      </c>
      <c r="C1006">
        <v>180</v>
      </c>
      <c r="D1006" t="s">
        <v>21</v>
      </c>
      <c r="E1006" t="s">
        <v>22</v>
      </c>
      <c r="F1006" t="s">
        <v>23</v>
      </c>
      <c r="G1006">
        <v>33</v>
      </c>
      <c r="H1006">
        <v>231.8</v>
      </c>
      <c r="I1006">
        <v>78</v>
      </c>
      <c r="J1006">
        <v>39.409999999999997</v>
      </c>
      <c r="K1006">
        <v>232.9</v>
      </c>
      <c r="L1006">
        <v>79</v>
      </c>
      <c r="M1006">
        <v>19.8</v>
      </c>
      <c r="N1006">
        <v>206.9</v>
      </c>
      <c r="O1006">
        <v>121</v>
      </c>
      <c r="P1006">
        <v>9.31</v>
      </c>
      <c r="Q1006">
        <v>7.6</v>
      </c>
      <c r="R1006">
        <v>4</v>
      </c>
      <c r="S1006">
        <v>2.0499999999999998</v>
      </c>
      <c r="T1006">
        <v>1</v>
      </c>
      <c r="U1006" t="s">
        <v>22</v>
      </c>
      <c r="V1006">
        <f>IF(tbl_Customers[[#This Row],[churn]] = "yes", 1, 0)</f>
        <v>0</v>
      </c>
      <c r="W1006" t="str">
        <f>IF(tbl_Customers[[#This Row],[number_customer_service_calls]] &lt;= 1, "0-1 Calls", IF(tbl_Customers[[#This Row],[number_customer_service_calls]] &lt;= 3, "2-3 Calls", IF(tbl_Customers[[#This Row],[number_customer_service_calls]] &lt;=5, "4-5 Calls", "6+ Calls")))</f>
        <v>0-1 Calls</v>
      </c>
      <c r="X1006" t="str">
        <f>IF(tbl_Customers[[#This Row],[account_length]] &lt;= 50, "0-50", IF(tbl_Customers[[#This Row],[account_length]] &lt;=100, "51-100", IF(tbl_Customers[[#This Row],[account_length]] &lt;= 150, "101-150", "151+")))</f>
        <v>151+</v>
      </c>
      <c r="Y1006" t="str">
        <f>IF(tbl_Customers[[#This Row],[total_intl_charge]] &lt;= 3, "Low Charges", "High Charges")</f>
        <v>Low Charges</v>
      </c>
      <c r="Z1006" t="str">
        <f>IF(tbl_Customers[[#This Row],[total_eve_calls]]&lt;=80,"Low Calls",
IF(tbl_Customers[[#This Row],[total_eve_calls]]&lt;=120,"Medium Calls","High Calls"))</f>
        <v>Low Calls</v>
      </c>
      <c r="AA1006" t="str">
        <f>IF(tbl_Customers[[#This Row],[total_eve_charge]]&lt;=15,"Low Charges",
IF(tbl_Customers[[#This Row],[total_eve_charge]]&lt;=20,"Medium Charges","High Charges"))</f>
        <v>Medium Charges</v>
      </c>
      <c r="AB10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6" t="str">
        <f>IF(tbl_Customers[[#This Row],[number_vmail_messages]] = 0, "No Usage", IF(tbl_Customers[[#This Row],[number_vmail_messages]] &lt;= 20, "Low Usage", IF(tbl_Customers[[#This Row],[number_vmail_messages]] &lt;= 40, "Medium Usgae", "High Usage")))</f>
        <v>Medium Usgae</v>
      </c>
      <c r="AD1006" t="str">
        <f>IF(tbl_Customers[[#This Row],[total_day_minutes]]&lt;=150,"Low Usage", IF(tbl_Customers[[#This Row],[total_day_minutes]]&lt;=200,"Medium Usage", IF(tbl_Customers[[#This Row],[total_day_minutes]]&lt;=250,"High Usage","Very High Usage")))</f>
        <v>High Usage</v>
      </c>
      <c r="AE1006" t="str">
        <f>IF(tbl_Customers[[#This Row],[total_intl_calls]]&lt;=5,"Low Calls", IF(tbl_Customers[[#This Row],[total_intl_calls]]&lt;=10, "Medium Calls", "High Calls"))</f>
        <v>Low Calls</v>
      </c>
      <c r="AF10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06" s="36" t="str">
        <f>IF(tbl_Customers[[#This Row],[Churn_Risk_Score]]&gt;=10,"High Risk", IF(tbl_Customers[[#This Row],[Churn_Risk_Score]]&gt;=5,"Medium Risk","Low Risk"))</f>
        <v>Low Risk</v>
      </c>
    </row>
    <row r="1007" spans="1:33" x14ac:dyDescent="0.35">
      <c r="A1007">
        <v>1006</v>
      </c>
      <c r="B1007" t="s">
        <v>64</v>
      </c>
      <c r="C1007">
        <v>100</v>
      </c>
      <c r="D1007" t="s">
        <v>21</v>
      </c>
      <c r="E1007" t="s">
        <v>22</v>
      </c>
      <c r="F1007" t="s">
        <v>23</v>
      </c>
      <c r="G1007">
        <v>25</v>
      </c>
      <c r="H1007">
        <v>215.9</v>
      </c>
      <c r="I1007">
        <v>90</v>
      </c>
      <c r="J1007">
        <v>36.700000000000003</v>
      </c>
      <c r="K1007">
        <v>257.89999999999998</v>
      </c>
      <c r="L1007">
        <v>92</v>
      </c>
      <c r="M1007">
        <v>21.92</v>
      </c>
      <c r="N1007">
        <v>180.2</v>
      </c>
      <c r="O1007">
        <v>157</v>
      </c>
      <c r="P1007">
        <v>8.11</v>
      </c>
      <c r="Q1007">
        <v>11.6</v>
      </c>
      <c r="R1007">
        <v>4</v>
      </c>
      <c r="S1007">
        <v>3.13</v>
      </c>
      <c r="T1007">
        <v>1</v>
      </c>
      <c r="U1007" t="s">
        <v>22</v>
      </c>
      <c r="V1007">
        <f>IF(tbl_Customers[[#This Row],[churn]] = "yes", 1, 0)</f>
        <v>0</v>
      </c>
      <c r="W1007" t="str">
        <f>IF(tbl_Customers[[#This Row],[number_customer_service_calls]] &lt;= 1, "0-1 Calls", IF(tbl_Customers[[#This Row],[number_customer_service_calls]] &lt;= 3, "2-3 Calls", IF(tbl_Customers[[#This Row],[number_customer_service_calls]] &lt;=5, "4-5 Calls", "6+ Calls")))</f>
        <v>0-1 Calls</v>
      </c>
      <c r="X1007" t="str">
        <f>IF(tbl_Customers[[#This Row],[account_length]] &lt;= 50, "0-50", IF(tbl_Customers[[#This Row],[account_length]] &lt;=100, "51-100", IF(tbl_Customers[[#This Row],[account_length]] &lt;= 150, "101-150", "151+")))</f>
        <v>51-100</v>
      </c>
      <c r="Y1007" t="str">
        <f>IF(tbl_Customers[[#This Row],[total_intl_charge]] &lt;= 3, "Low Charges", "High Charges")</f>
        <v>High Charges</v>
      </c>
      <c r="Z1007" t="str">
        <f>IF(tbl_Customers[[#This Row],[total_eve_calls]]&lt;=80,"Low Calls",
IF(tbl_Customers[[#This Row],[total_eve_calls]]&lt;=120,"Medium Calls","High Calls"))</f>
        <v>Medium Calls</v>
      </c>
      <c r="AA1007" t="str">
        <f>IF(tbl_Customers[[#This Row],[total_eve_charge]]&lt;=15,"Low Charges",
IF(tbl_Customers[[#This Row],[total_eve_charge]]&lt;=20,"Medium Charges","High Charges"))</f>
        <v>High Charges</v>
      </c>
      <c r="AB10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7" t="str">
        <f>IF(tbl_Customers[[#This Row],[number_vmail_messages]] = 0, "No Usage", IF(tbl_Customers[[#This Row],[number_vmail_messages]] &lt;= 20, "Low Usage", IF(tbl_Customers[[#This Row],[number_vmail_messages]] &lt;= 40, "Medium Usgae", "High Usage")))</f>
        <v>Medium Usgae</v>
      </c>
      <c r="AD1007" t="str">
        <f>IF(tbl_Customers[[#This Row],[total_day_minutes]]&lt;=150,"Low Usage", IF(tbl_Customers[[#This Row],[total_day_minutes]]&lt;=200,"Medium Usage", IF(tbl_Customers[[#This Row],[total_day_minutes]]&lt;=250,"High Usage","Very High Usage")))</f>
        <v>High Usage</v>
      </c>
      <c r="AE1007" t="str">
        <f>IF(tbl_Customers[[#This Row],[total_intl_calls]]&lt;=5,"Low Calls", IF(tbl_Customers[[#This Row],[total_intl_calls]]&lt;=10, "Medium Calls", "High Calls"))</f>
        <v>Low Calls</v>
      </c>
      <c r="AF10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07" s="36" t="str">
        <f>IF(tbl_Customers[[#This Row],[Churn_Risk_Score]]&gt;=10,"High Risk", IF(tbl_Customers[[#This Row],[Churn_Risk_Score]]&gt;=5,"Medium Risk","Low Risk"))</f>
        <v>Low Risk</v>
      </c>
    </row>
    <row r="1008" spans="1:33" x14ac:dyDescent="0.35">
      <c r="A1008">
        <v>1007</v>
      </c>
      <c r="B1008" t="s">
        <v>20</v>
      </c>
      <c r="C1008">
        <v>119</v>
      </c>
      <c r="D1008" t="s">
        <v>21</v>
      </c>
      <c r="E1008" t="s">
        <v>22</v>
      </c>
      <c r="F1008" t="s">
        <v>23</v>
      </c>
      <c r="G1008">
        <v>35</v>
      </c>
      <c r="H1008">
        <v>217.1</v>
      </c>
      <c r="I1008">
        <v>92</v>
      </c>
      <c r="J1008">
        <v>36.909999999999997</v>
      </c>
      <c r="K1008">
        <v>220.8</v>
      </c>
      <c r="L1008">
        <v>134</v>
      </c>
      <c r="M1008">
        <v>18.77</v>
      </c>
      <c r="N1008">
        <v>249.5</v>
      </c>
      <c r="O1008">
        <v>93</v>
      </c>
      <c r="P1008">
        <v>11.23</v>
      </c>
      <c r="Q1008">
        <v>8</v>
      </c>
      <c r="R1008">
        <v>5</v>
      </c>
      <c r="S1008">
        <v>2.16</v>
      </c>
      <c r="T1008">
        <v>2</v>
      </c>
      <c r="U1008" t="s">
        <v>22</v>
      </c>
      <c r="V1008">
        <f>IF(tbl_Customers[[#This Row],[churn]] = "yes", 1, 0)</f>
        <v>0</v>
      </c>
      <c r="W1008" t="str">
        <f>IF(tbl_Customers[[#This Row],[number_customer_service_calls]] &lt;= 1, "0-1 Calls", IF(tbl_Customers[[#This Row],[number_customer_service_calls]] &lt;= 3, "2-3 Calls", IF(tbl_Customers[[#This Row],[number_customer_service_calls]] &lt;=5, "4-5 Calls", "6+ Calls")))</f>
        <v>2-3 Calls</v>
      </c>
      <c r="X1008" t="str">
        <f>IF(tbl_Customers[[#This Row],[account_length]] &lt;= 50, "0-50", IF(tbl_Customers[[#This Row],[account_length]] &lt;=100, "51-100", IF(tbl_Customers[[#This Row],[account_length]] &lt;= 150, "101-150", "151+")))</f>
        <v>101-150</v>
      </c>
      <c r="Y1008" t="str">
        <f>IF(tbl_Customers[[#This Row],[total_intl_charge]] &lt;= 3, "Low Charges", "High Charges")</f>
        <v>Low Charges</v>
      </c>
      <c r="Z1008" t="str">
        <f>IF(tbl_Customers[[#This Row],[total_eve_calls]]&lt;=80,"Low Calls",
IF(tbl_Customers[[#This Row],[total_eve_calls]]&lt;=120,"Medium Calls","High Calls"))</f>
        <v>High Calls</v>
      </c>
      <c r="AA1008" t="str">
        <f>IF(tbl_Customers[[#This Row],[total_eve_charge]]&lt;=15,"Low Charges",
IF(tbl_Customers[[#This Row],[total_eve_charge]]&lt;=20,"Medium Charges","High Charges"))</f>
        <v>Medium Charges</v>
      </c>
      <c r="AB10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08" t="str">
        <f>IF(tbl_Customers[[#This Row],[number_vmail_messages]] = 0, "No Usage", IF(tbl_Customers[[#This Row],[number_vmail_messages]] &lt;= 20, "Low Usage", IF(tbl_Customers[[#This Row],[number_vmail_messages]] &lt;= 40, "Medium Usgae", "High Usage")))</f>
        <v>Medium Usgae</v>
      </c>
      <c r="AD1008" t="str">
        <f>IF(tbl_Customers[[#This Row],[total_day_minutes]]&lt;=150,"Low Usage", IF(tbl_Customers[[#This Row],[total_day_minutes]]&lt;=200,"Medium Usage", IF(tbl_Customers[[#This Row],[total_day_minutes]]&lt;=250,"High Usage","Very High Usage")))</f>
        <v>High Usage</v>
      </c>
      <c r="AE1008" t="str">
        <f>IF(tbl_Customers[[#This Row],[total_intl_calls]]&lt;=5,"Low Calls", IF(tbl_Customers[[#This Row],[total_intl_calls]]&lt;=10, "Medium Calls", "High Calls"))</f>
        <v>Low Calls</v>
      </c>
      <c r="AF10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08" s="36" t="str">
        <f>IF(tbl_Customers[[#This Row],[Churn_Risk_Score]]&gt;=10,"High Risk", IF(tbl_Customers[[#This Row],[Churn_Risk_Score]]&gt;=5,"Medium Risk","Low Risk"))</f>
        <v>Low Risk</v>
      </c>
    </row>
    <row r="1009" spans="1:33" x14ac:dyDescent="0.35">
      <c r="A1009">
        <v>1008</v>
      </c>
      <c r="B1009" t="s">
        <v>29</v>
      </c>
      <c r="C1009">
        <v>86</v>
      </c>
      <c r="D1009" t="s">
        <v>21</v>
      </c>
      <c r="E1009" t="s">
        <v>22</v>
      </c>
      <c r="F1009" t="s">
        <v>22</v>
      </c>
      <c r="G1009">
        <v>0</v>
      </c>
      <c r="H1009">
        <v>83.5</v>
      </c>
      <c r="I1009">
        <v>96</v>
      </c>
      <c r="J1009">
        <v>14.2</v>
      </c>
      <c r="K1009">
        <v>221.1</v>
      </c>
      <c r="L1009">
        <v>63</v>
      </c>
      <c r="M1009">
        <v>18.79</v>
      </c>
      <c r="N1009">
        <v>349.7</v>
      </c>
      <c r="O1009">
        <v>75</v>
      </c>
      <c r="P1009">
        <v>15.74</v>
      </c>
      <c r="Q1009">
        <v>12.6</v>
      </c>
      <c r="R1009">
        <v>3</v>
      </c>
      <c r="S1009">
        <v>3.4</v>
      </c>
      <c r="T1009">
        <v>0</v>
      </c>
      <c r="U1009" t="s">
        <v>22</v>
      </c>
      <c r="V1009">
        <f>IF(tbl_Customers[[#This Row],[churn]] = "yes", 1, 0)</f>
        <v>0</v>
      </c>
      <c r="W1009" t="str">
        <f>IF(tbl_Customers[[#This Row],[number_customer_service_calls]] &lt;= 1, "0-1 Calls", IF(tbl_Customers[[#This Row],[number_customer_service_calls]] &lt;= 3, "2-3 Calls", IF(tbl_Customers[[#This Row],[number_customer_service_calls]] &lt;=5, "4-5 Calls", "6+ Calls")))</f>
        <v>0-1 Calls</v>
      </c>
      <c r="X1009" t="str">
        <f>IF(tbl_Customers[[#This Row],[account_length]] &lt;= 50, "0-50", IF(tbl_Customers[[#This Row],[account_length]] &lt;=100, "51-100", IF(tbl_Customers[[#This Row],[account_length]] &lt;= 150, "101-150", "151+")))</f>
        <v>51-100</v>
      </c>
      <c r="Y1009" t="str">
        <f>IF(tbl_Customers[[#This Row],[total_intl_charge]] &lt;= 3, "Low Charges", "High Charges")</f>
        <v>High Charges</v>
      </c>
      <c r="Z1009" t="str">
        <f>IF(tbl_Customers[[#This Row],[total_eve_calls]]&lt;=80,"Low Calls",
IF(tbl_Customers[[#This Row],[total_eve_calls]]&lt;=120,"Medium Calls","High Calls"))</f>
        <v>Low Calls</v>
      </c>
      <c r="AA1009" t="str">
        <f>IF(tbl_Customers[[#This Row],[total_eve_charge]]&lt;=15,"Low Charges",
IF(tbl_Customers[[#This Row],[total_eve_charge]]&lt;=20,"Medium Charges","High Charges"))</f>
        <v>Medium Charges</v>
      </c>
      <c r="AB10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09" t="str">
        <f>IF(tbl_Customers[[#This Row],[number_vmail_messages]] = 0, "No Usage", IF(tbl_Customers[[#This Row],[number_vmail_messages]] &lt;= 20, "Low Usage", IF(tbl_Customers[[#This Row],[number_vmail_messages]] &lt;= 40, "Medium Usgae", "High Usage")))</f>
        <v>No Usage</v>
      </c>
      <c r="AD1009" t="str">
        <f>IF(tbl_Customers[[#This Row],[total_day_minutes]]&lt;=150,"Low Usage", IF(tbl_Customers[[#This Row],[total_day_minutes]]&lt;=200,"Medium Usage", IF(tbl_Customers[[#This Row],[total_day_minutes]]&lt;=250,"High Usage","Very High Usage")))</f>
        <v>Low Usage</v>
      </c>
      <c r="AE1009" t="str">
        <f>IF(tbl_Customers[[#This Row],[total_intl_calls]]&lt;=5,"Low Calls", IF(tbl_Customers[[#This Row],[total_intl_calls]]&lt;=10, "Medium Calls", "High Calls"))</f>
        <v>Low Calls</v>
      </c>
      <c r="AF10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09" s="36" t="str">
        <f>IF(tbl_Customers[[#This Row],[Churn_Risk_Score]]&gt;=10,"High Risk", IF(tbl_Customers[[#This Row],[Churn_Risk_Score]]&gt;=5,"Medium Risk","Low Risk"))</f>
        <v>Low Risk</v>
      </c>
    </row>
    <row r="1010" spans="1:33" x14ac:dyDescent="0.35">
      <c r="A1010">
        <v>1009</v>
      </c>
      <c r="B1010" t="s">
        <v>30</v>
      </c>
      <c r="C1010">
        <v>155</v>
      </c>
      <c r="D1010" t="s">
        <v>25</v>
      </c>
      <c r="E1010" t="s">
        <v>22</v>
      </c>
      <c r="F1010" t="s">
        <v>23</v>
      </c>
      <c r="G1010">
        <v>39</v>
      </c>
      <c r="H1010">
        <v>183.3</v>
      </c>
      <c r="I1010">
        <v>106</v>
      </c>
      <c r="J1010">
        <v>31.16</v>
      </c>
      <c r="K1010">
        <v>205.1</v>
      </c>
      <c r="L1010">
        <v>101</v>
      </c>
      <c r="M1010">
        <v>17.43</v>
      </c>
      <c r="N1010">
        <v>263.7</v>
      </c>
      <c r="O1010">
        <v>90</v>
      </c>
      <c r="P1010">
        <v>11.87</v>
      </c>
      <c r="Q1010">
        <v>5.0999999999999996</v>
      </c>
      <c r="R1010">
        <v>7</v>
      </c>
      <c r="S1010">
        <v>1.38</v>
      </c>
      <c r="T1010">
        <v>1</v>
      </c>
      <c r="U1010" t="s">
        <v>22</v>
      </c>
      <c r="V1010">
        <f>IF(tbl_Customers[[#This Row],[churn]] = "yes", 1, 0)</f>
        <v>0</v>
      </c>
      <c r="W1010" t="str">
        <f>IF(tbl_Customers[[#This Row],[number_customer_service_calls]] &lt;= 1, "0-1 Calls", IF(tbl_Customers[[#This Row],[number_customer_service_calls]] &lt;= 3, "2-3 Calls", IF(tbl_Customers[[#This Row],[number_customer_service_calls]] &lt;=5, "4-5 Calls", "6+ Calls")))</f>
        <v>0-1 Calls</v>
      </c>
      <c r="X1010" t="str">
        <f>IF(tbl_Customers[[#This Row],[account_length]] &lt;= 50, "0-50", IF(tbl_Customers[[#This Row],[account_length]] &lt;=100, "51-100", IF(tbl_Customers[[#This Row],[account_length]] &lt;= 150, "101-150", "151+")))</f>
        <v>151+</v>
      </c>
      <c r="Y1010" t="str">
        <f>IF(tbl_Customers[[#This Row],[total_intl_charge]] &lt;= 3, "Low Charges", "High Charges")</f>
        <v>Low Charges</v>
      </c>
      <c r="Z1010" t="str">
        <f>IF(tbl_Customers[[#This Row],[total_eve_calls]]&lt;=80,"Low Calls",
IF(tbl_Customers[[#This Row],[total_eve_calls]]&lt;=120,"Medium Calls","High Calls"))</f>
        <v>Medium Calls</v>
      </c>
      <c r="AA1010" t="str">
        <f>IF(tbl_Customers[[#This Row],[total_eve_charge]]&lt;=15,"Low Charges",
IF(tbl_Customers[[#This Row],[total_eve_charge]]&lt;=20,"Medium Charges","High Charges"))</f>
        <v>Medium Charges</v>
      </c>
      <c r="AB10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10" t="str">
        <f>IF(tbl_Customers[[#This Row],[number_vmail_messages]] = 0, "No Usage", IF(tbl_Customers[[#This Row],[number_vmail_messages]] &lt;= 20, "Low Usage", IF(tbl_Customers[[#This Row],[number_vmail_messages]] &lt;= 40, "Medium Usgae", "High Usage")))</f>
        <v>Medium Usgae</v>
      </c>
      <c r="AD1010" t="str">
        <f>IF(tbl_Customers[[#This Row],[total_day_minutes]]&lt;=150,"Low Usage", IF(tbl_Customers[[#This Row],[total_day_minutes]]&lt;=200,"Medium Usage", IF(tbl_Customers[[#This Row],[total_day_minutes]]&lt;=250,"High Usage","Very High Usage")))</f>
        <v>Medium Usage</v>
      </c>
      <c r="AE1010" t="str">
        <f>IF(tbl_Customers[[#This Row],[total_intl_calls]]&lt;=5,"Low Calls", IF(tbl_Customers[[#This Row],[total_intl_calls]]&lt;=10, "Medium Calls", "High Calls"))</f>
        <v>Medium Calls</v>
      </c>
      <c r="AF10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10" s="36" t="str">
        <f>IF(tbl_Customers[[#This Row],[Churn_Risk_Score]]&gt;=10,"High Risk", IF(tbl_Customers[[#This Row],[Churn_Risk_Score]]&gt;=5,"Medium Risk","Low Risk"))</f>
        <v>Low Risk</v>
      </c>
    </row>
    <row r="1011" spans="1:33" x14ac:dyDescent="0.35">
      <c r="A1011">
        <v>1010</v>
      </c>
      <c r="B1011" t="s">
        <v>72</v>
      </c>
      <c r="C1011">
        <v>78</v>
      </c>
      <c r="D1011" t="s">
        <v>21</v>
      </c>
      <c r="E1011" t="s">
        <v>23</v>
      </c>
      <c r="F1011" t="s">
        <v>22</v>
      </c>
      <c r="G1011">
        <v>0</v>
      </c>
      <c r="H1011">
        <v>236.8</v>
      </c>
      <c r="I1011">
        <v>141</v>
      </c>
      <c r="J1011">
        <v>40.26</v>
      </c>
      <c r="K1011">
        <v>265.3</v>
      </c>
      <c r="L1011">
        <v>101</v>
      </c>
      <c r="M1011">
        <v>22.55</v>
      </c>
      <c r="N1011">
        <v>152.4</v>
      </c>
      <c r="O1011">
        <v>77</v>
      </c>
      <c r="P1011">
        <v>6.86</v>
      </c>
      <c r="Q1011">
        <v>9.5</v>
      </c>
      <c r="R1011">
        <v>2</v>
      </c>
      <c r="S1011">
        <v>2.57</v>
      </c>
      <c r="T1011">
        <v>1</v>
      </c>
      <c r="U1011" t="s">
        <v>23</v>
      </c>
      <c r="V1011">
        <f>IF(tbl_Customers[[#This Row],[churn]] = "yes", 1, 0)</f>
        <v>1</v>
      </c>
      <c r="W1011" t="str">
        <f>IF(tbl_Customers[[#This Row],[number_customer_service_calls]] &lt;= 1, "0-1 Calls", IF(tbl_Customers[[#This Row],[number_customer_service_calls]] &lt;= 3, "2-3 Calls", IF(tbl_Customers[[#This Row],[number_customer_service_calls]] &lt;=5, "4-5 Calls", "6+ Calls")))</f>
        <v>0-1 Calls</v>
      </c>
      <c r="X1011" t="str">
        <f>IF(tbl_Customers[[#This Row],[account_length]] &lt;= 50, "0-50", IF(tbl_Customers[[#This Row],[account_length]] &lt;=100, "51-100", IF(tbl_Customers[[#This Row],[account_length]] &lt;= 150, "101-150", "151+")))</f>
        <v>51-100</v>
      </c>
      <c r="Y1011" t="str">
        <f>IF(tbl_Customers[[#This Row],[total_intl_charge]] &lt;= 3, "Low Charges", "High Charges")</f>
        <v>Low Charges</v>
      </c>
      <c r="Z1011" t="str">
        <f>IF(tbl_Customers[[#This Row],[total_eve_calls]]&lt;=80,"Low Calls",
IF(tbl_Customers[[#This Row],[total_eve_calls]]&lt;=120,"Medium Calls","High Calls"))</f>
        <v>Medium Calls</v>
      </c>
      <c r="AA1011" t="str">
        <f>IF(tbl_Customers[[#This Row],[total_eve_charge]]&lt;=15,"Low Charges",
IF(tbl_Customers[[#This Row],[total_eve_charge]]&lt;=20,"Medium Charges","High Charges"))</f>
        <v>High Charges</v>
      </c>
      <c r="AB10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11" t="str">
        <f>IF(tbl_Customers[[#This Row],[number_vmail_messages]] = 0, "No Usage", IF(tbl_Customers[[#This Row],[number_vmail_messages]] &lt;= 20, "Low Usage", IF(tbl_Customers[[#This Row],[number_vmail_messages]] &lt;= 40, "Medium Usgae", "High Usage")))</f>
        <v>No Usage</v>
      </c>
      <c r="AD1011" t="str">
        <f>IF(tbl_Customers[[#This Row],[total_day_minutes]]&lt;=150,"Low Usage", IF(tbl_Customers[[#This Row],[total_day_minutes]]&lt;=200,"Medium Usage", IF(tbl_Customers[[#This Row],[total_day_minutes]]&lt;=250,"High Usage","Very High Usage")))</f>
        <v>High Usage</v>
      </c>
      <c r="AE1011" t="str">
        <f>IF(tbl_Customers[[#This Row],[total_intl_calls]]&lt;=5,"Low Calls", IF(tbl_Customers[[#This Row],[total_intl_calls]]&lt;=10, "Medium Calls", "High Calls"))</f>
        <v>Low Calls</v>
      </c>
      <c r="AF10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11" s="36" t="str">
        <f>IF(tbl_Customers[[#This Row],[Churn_Risk_Score]]&gt;=10,"High Risk", IF(tbl_Customers[[#This Row],[Churn_Risk_Score]]&gt;=5,"Medium Risk","Low Risk"))</f>
        <v>Low Risk</v>
      </c>
    </row>
    <row r="1012" spans="1:33" x14ac:dyDescent="0.35">
      <c r="A1012">
        <v>1011</v>
      </c>
      <c r="B1012" t="s">
        <v>24</v>
      </c>
      <c r="C1012">
        <v>153</v>
      </c>
      <c r="D1012" t="s">
        <v>21</v>
      </c>
      <c r="E1012" t="s">
        <v>22</v>
      </c>
      <c r="F1012" t="s">
        <v>22</v>
      </c>
      <c r="G1012">
        <v>0</v>
      </c>
      <c r="H1012">
        <v>193.8</v>
      </c>
      <c r="I1012">
        <v>90</v>
      </c>
      <c r="J1012">
        <v>32.950000000000003</v>
      </c>
      <c r="K1012">
        <v>195.3</v>
      </c>
      <c r="L1012">
        <v>121</v>
      </c>
      <c r="M1012">
        <v>16.600000000000001</v>
      </c>
      <c r="N1012">
        <v>182.7</v>
      </c>
      <c r="O1012">
        <v>108</v>
      </c>
      <c r="P1012">
        <v>8.2200000000000006</v>
      </c>
      <c r="Q1012">
        <v>8.5</v>
      </c>
      <c r="R1012">
        <v>3</v>
      </c>
      <c r="S1012">
        <v>2.2999999999999998</v>
      </c>
      <c r="T1012">
        <v>1</v>
      </c>
      <c r="U1012" t="s">
        <v>22</v>
      </c>
      <c r="V1012">
        <f>IF(tbl_Customers[[#This Row],[churn]] = "yes", 1, 0)</f>
        <v>0</v>
      </c>
      <c r="W1012" t="str">
        <f>IF(tbl_Customers[[#This Row],[number_customer_service_calls]] &lt;= 1, "0-1 Calls", IF(tbl_Customers[[#This Row],[number_customer_service_calls]] &lt;= 3, "2-3 Calls", IF(tbl_Customers[[#This Row],[number_customer_service_calls]] &lt;=5, "4-5 Calls", "6+ Calls")))</f>
        <v>0-1 Calls</v>
      </c>
      <c r="X1012" t="str">
        <f>IF(tbl_Customers[[#This Row],[account_length]] &lt;= 50, "0-50", IF(tbl_Customers[[#This Row],[account_length]] &lt;=100, "51-100", IF(tbl_Customers[[#This Row],[account_length]] &lt;= 150, "101-150", "151+")))</f>
        <v>151+</v>
      </c>
      <c r="Y1012" t="str">
        <f>IF(tbl_Customers[[#This Row],[total_intl_charge]] &lt;= 3, "Low Charges", "High Charges")</f>
        <v>Low Charges</v>
      </c>
      <c r="Z1012" t="str">
        <f>IF(tbl_Customers[[#This Row],[total_eve_calls]]&lt;=80,"Low Calls",
IF(tbl_Customers[[#This Row],[total_eve_calls]]&lt;=120,"Medium Calls","High Calls"))</f>
        <v>High Calls</v>
      </c>
      <c r="AA1012" t="str">
        <f>IF(tbl_Customers[[#This Row],[total_eve_charge]]&lt;=15,"Low Charges",
IF(tbl_Customers[[#This Row],[total_eve_charge]]&lt;=20,"Medium Charges","High Charges"))</f>
        <v>Medium Charges</v>
      </c>
      <c r="AB10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12" t="str">
        <f>IF(tbl_Customers[[#This Row],[number_vmail_messages]] = 0, "No Usage", IF(tbl_Customers[[#This Row],[number_vmail_messages]] &lt;= 20, "Low Usage", IF(tbl_Customers[[#This Row],[number_vmail_messages]] &lt;= 40, "Medium Usgae", "High Usage")))</f>
        <v>No Usage</v>
      </c>
      <c r="AD1012" t="str">
        <f>IF(tbl_Customers[[#This Row],[total_day_minutes]]&lt;=150,"Low Usage", IF(tbl_Customers[[#This Row],[total_day_minutes]]&lt;=200,"Medium Usage", IF(tbl_Customers[[#This Row],[total_day_minutes]]&lt;=250,"High Usage","Very High Usage")))</f>
        <v>Medium Usage</v>
      </c>
      <c r="AE1012" t="str">
        <f>IF(tbl_Customers[[#This Row],[total_intl_calls]]&lt;=5,"Low Calls", IF(tbl_Customers[[#This Row],[total_intl_calls]]&lt;=10, "Medium Calls", "High Calls"))</f>
        <v>Low Calls</v>
      </c>
      <c r="AF10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12" s="36" t="str">
        <f>IF(tbl_Customers[[#This Row],[Churn_Risk_Score]]&gt;=10,"High Risk", IF(tbl_Customers[[#This Row],[Churn_Risk_Score]]&gt;=5,"Medium Risk","Low Risk"))</f>
        <v>Low Risk</v>
      </c>
    </row>
    <row r="1013" spans="1:33" x14ac:dyDescent="0.35">
      <c r="A1013">
        <v>1012</v>
      </c>
      <c r="B1013" t="s">
        <v>34</v>
      </c>
      <c r="C1013">
        <v>92</v>
      </c>
      <c r="D1013" t="s">
        <v>28</v>
      </c>
      <c r="E1013" t="s">
        <v>22</v>
      </c>
      <c r="F1013" t="s">
        <v>23</v>
      </c>
      <c r="G1013">
        <v>25</v>
      </c>
      <c r="H1013">
        <v>134</v>
      </c>
      <c r="I1013">
        <v>112</v>
      </c>
      <c r="J1013">
        <v>22.78</v>
      </c>
      <c r="K1013">
        <v>206</v>
      </c>
      <c r="L1013">
        <v>111</v>
      </c>
      <c r="M1013">
        <v>17.510000000000002</v>
      </c>
      <c r="N1013">
        <v>180.6</v>
      </c>
      <c r="O1013">
        <v>118</v>
      </c>
      <c r="P1013">
        <v>8.1300000000000008</v>
      </c>
      <c r="Q1013">
        <v>9.6999999999999993</v>
      </c>
      <c r="R1013">
        <v>4</v>
      </c>
      <c r="S1013">
        <v>2.62</v>
      </c>
      <c r="T1013">
        <v>0</v>
      </c>
      <c r="U1013" t="s">
        <v>22</v>
      </c>
      <c r="V1013">
        <f>IF(tbl_Customers[[#This Row],[churn]] = "yes", 1, 0)</f>
        <v>0</v>
      </c>
      <c r="W1013" t="str">
        <f>IF(tbl_Customers[[#This Row],[number_customer_service_calls]] &lt;= 1, "0-1 Calls", IF(tbl_Customers[[#This Row],[number_customer_service_calls]] &lt;= 3, "2-3 Calls", IF(tbl_Customers[[#This Row],[number_customer_service_calls]] &lt;=5, "4-5 Calls", "6+ Calls")))</f>
        <v>0-1 Calls</v>
      </c>
      <c r="X1013" t="str">
        <f>IF(tbl_Customers[[#This Row],[account_length]] &lt;= 50, "0-50", IF(tbl_Customers[[#This Row],[account_length]] &lt;=100, "51-100", IF(tbl_Customers[[#This Row],[account_length]] &lt;= 150, "101-150", "151+")))</f>
        <v>51-100</v>
      </c>
      <c r="Y1013" t="str">
        <f>IF(tbl_Customers[[#This Row],[total_intl_charge]] &lt;= 3, "Low Charges", "High Charges")</f>
        <v>Low Charges</v>
      </c>
      <c r="Z1013" t="str">
        <f>IF(tbl_Customers[[#This Row],[total_eve_calls]]&lt;=80,"Low Calls",
IF(tbl_Customers[[#This Row],[total_eve_calls]]&lt;=120,"Medium Calls","High Calls"))</f>
        <v>Medium Calls</v>
      </c>
      <c r="AA1013" t="str">
        <f>IF(tbl_Customers[[#This Row],[total_eve_charge]]&lt;=15,"Low Charges",
IF(tbl_Customers[[#This Row],[total_eve_charge]]&lt;=20,"Medium Charges","High Charges"))</f>
        <v>Medium Charges</v>
      </c>
      <c r="AB10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13" t="str">
        <f>IF(tbl_Customers[[#This Row],[number_vmail_messages]] = 0, "No Usage", IF(tbl_Customers[[#This Row],[number_vmail_messages]] &lt;= 20, "Low Usage", IF(tbl_Customers[[#This Row],[number_vmail_messages]] &lt;= 40, "Medium Usgae", "High Usage")))</f>
        <v>Medium Usgae</v>
      </c>
      <c r="AD1013" t="str">
        <f>IF(tbl_Customers[[#This Row],[total_day_minutes]]&lt;=150,"Low Usage", IF(tbl_Customers[[#This Row],[total_day_minutes]]&lt;=200,"Medium Usage", IF(tbl_Customers[[#This Row],[total_day_minutes]]&lt;=250,"High Usage","Very High Usage")))</f>
        <v>Low Usage</v>
      </c>
      <c r="AE1013" t="str">
        <f>IF(tbl_Customers[[#This Row],[total_intl_calls]]&lt;=5,"Low Calls", IF(tbl_Customers[[#This Row],[total_intl_calls]]&lt;=10, "Medium Calls", "High Calls"))</f>
        <v>Low Calls</v>
      </c>
      <c r="AF10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13" s="36" t="str">
        <f>IF(tbl_Customers[[#This Row],[Churn_Risk_Score]]&gt;=10,"High Risk", IF(tbl_Customers[[#This Row],[Churn_Risk_Score]]&gt;=5,"Medium Risk","Low Risk"))</f>
        <v>Low Risk</v>
      </c>
    </row>
    <row r="1014" spans="1:33" x14ac:dyDescent="0.35">
      <c r="A1014">
        <v>1013</v>
      </c>
      <c r="B1014" t="s">
        <v>59</v>
      </c>
      <c r="C1014">
        <v>13</v>
      </c>
      <c r="D1014" t="s">
        <v>28</v>
      </c>
      <c r="E1014" t="s">
        <v>22</v>
      </c>
      <c r="F1014" t="s">
        <v>23</v>
      </c>
      <c r="G1014">
        <v>25</v>
      </c>
      <c r="H1014">
        <v>176.6</v>
      </c>
      <c r="I1014">
        <v>65</v>
      </c>
      <c r="J1014">
        <v>30.02</v>
      </c>
      <c r="K1014">
        <v>172.7</v>
      </c>
      <c r="L1014">
        <v>96</v>
      </c>
      <c r="M1014">
        <v>14.68</v>
      </c>
      <c r="N1014">
        <v>104.5</v>
      </c>
      <c r="O1014">
        <v>128</v>
      </c>
      <c r="P1014">
        <v>4.7</v>
      </c>
      <c r="Q1014">
        <v>11.3</v>
      </c>
      <c r="R1014">
        <v>5</v>
      </c>
      <c r="S1014">
        <v>3.05</v>
      </c>
      <c r="T1014">
        <v>2</v>
      </c>
      <c r="U1014" t="s">
        <v>22</v>
      </c>
      <c r="V1014">
        <f>IF(tbl_Customers[[#This Row],[churn]] = "yes", 1, 0)</f>
        <v>0</v>
      </c>
      <c r="W1014" t="str">
        <f>IF(tbl_Customers[[#This Row],[number_customer_service_calls]] &lt;= 1, "0-1 Calls", IF(tbl_Customers[[#This Row],[number_customer_service_calls]] &lt;= 3, "2-3 Calls", IF(tbl_Customers[[#This Row],[number_customer_service_calls]] &lt;=5, "4-5 Calls", "6+ Calls")))</f>
        <v>2-3 Calls</v>
      </c>
      <c r="X1014" t="str">
        <f>IF(tbl_Customers[[#This Row],[account_length]] &lt;= 50, "0-50", IF(tbl_Customers[[#This Row],[account_length]] &lt;=100, "51-100", IF(tbl_Customers[[#This Row],[account_length]] &lt;= 150, "101-150", "151+")))</f>
        <v>0-50</v>
      </c>
      <c r="Y1014" t="str">
        <f>IF(tbl_Customers[[#This Row],[total_intl_charge]] &lt;= 3, "Low Charges", "High Charges")</f>
        <v>High Charges</v>
      </c>
      <c r="Z1014" t="str">
        <f>IF(tbl_Customers[[#This Row],[total_eve_calls]]&lt;=80,"Low Calls",
IF(tbl_Customers[[#This Row],[total_eve_calls]]&lt;=120,"Medium Calls","High Calls"))</f>
        <v>Medium Calls</v>
      </c>
      <c r="AA1014" t="str">
        <f>IF(tbl_Customers[[#This Row],[total_eve_charge]]&lt;=15,"Low Charges",
IF(tbl_Customers[[#This Row],[total_eve_charge]]&lt;=20,"Medium Charges","High Charges"))</f>
        <v>Low Charges</v>
      </c>
      <c r="AB10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14" t="str">
        <f>IF(tbl_Customers[[#This Row],[number_vmail_messages]] = 0, "No Usage", IF(tbl_Customers[[#This Row],[number_vmail_messages]] &lt;= 20, "Low Usage", IF(tbl_Customers[[#This Row],[number_vmail_messages]] &lt;= 40, "Medium Usgae", "High Usage")))</f>
        <v>Medium Usgae</v>
      </c>
      <c r="AD1014" t="str">
        <f>IF(tbl_Customers[[#This Row],[total_day_minutes]]&lt;=150,"Low Usage", IF(tbl_Customers[[#This Row],[total_day_minutes]]&lt;=200,"Medium Usage", IF(tbl_Customers[[#This Row],[total_day_minutes]]&lt;=250,"High Usage","Very High Usage")))</f>
        <v>Medium Usage</v>
      </c>
      <c r="AE1014" t="str">
        <f>IF(tbl_Customers[[#This Row],[total_intl_calls]]&lt;=5,"Low Calls", IF(tbl_Customers[[#This Row],[total_intl_calls]]&lt;=10, "Medium Calls", "High Calls"))</f>
        <v>Low Calls</v>
      </c>
      <c r="AF10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14" s="36" t="str">
        <f>IF(tbl_Customers[[#This Row],[Churn_Risk_Score]]&gt;=10,"High Risk", IF(tbl_Customers[[#This Row],[Churn_Risk_Score]]&gt;=5,"Medium Risk","Low Risk"))</f>
        <v>Low Risk</v>
      </c>
    </row>
    <row r="1015" spans="1:33" x14ac:dyDescent="0.35">
      <c r="A1015">
        <v>1014</v>
      </c>
      <c r="B1015" t="s">
        <v>69</v>
      </c>
      <c r="C1015">
        <v>154</v>
      </c>
      <c r="D1015" t="s">
        <v>21</v>
      </c>
      <c r="E1015" t="s">
        <v>22</v>
      </c>
      <c r="F1015" t="s">
        <v>22</v>
      </c>
      <c r="G1015">
        <v>0</v>
      </c>
      <c r="H1015">
        <v>191.4</v>
      </c>
      <c r="I1015">
        <v>93</v>
      </c>
      <c r="J1015">
        <v>32.54</v>
      </c>
      <c r="K1015">
        <v>205.4</v>
      </c>
      <c r="L1015">
        <v>119</v>
      </c>
      <c r="M1015">
        <v>17.46</v>
      </c>
      <c r="N1015">
        <v>205.7</v>
      </c>
      <c r="O1015">
        <v>121</v>
      </c>
      <c r="P1015">
        <v>9.26</v>
      </c>
      <c r="Q1015">
        <v>10.199999999999999</v>
      </c>
      <c r="R1015">
        <v>3</v>
      </c>
      <c r="S1015">
        <v>2.75</v>
      </c>
      <c r="T1015">
        <v>3</v>
      </c>
      <c r="U1015" t="s">
        <v>22</v>
      </c>
      <c r="V1015">
        <f>IF(tbl_Customers[[#This Row],[churn]] = "yes", 1, 0)</f>
        <v>0</v>
      </c>
      <c r="W1015" t="str">
        <f>IF(tbl_Customers[[#This Row],[number_customer_service_calls]] &lt;= 1, "0-1 Calls", IF(tbl_Customers[[#This Row],[number_customer_service_calls]] &lt;= 3, "2-3 Calls", IF(tbl_Customers[[#This Row],[number_customer_service_calls]] &lt;=5, "4-5 Calls", "6+ Calls")))</f>
        <v>2-3 Calls</v>
      </c>
      <c r="X1015" t="str">
        <f>IF(tbl_Customers[[#This Row],[account_length]] &lt;= 50, "0-50", IF(tbl_Customers[[#This Row],[account_length]] &lt;=100, "51-100", IF(tbl_Customers[[#This Row],[account_length]] &lt;= 150, "101-150", "151+")))</f>
        <v>151+</v>
      </c>
      <c r="Y1015" t="str">
        <f>IF(tbl_Customers[[#This Row],[total_intl_charge]] &lt;= 3, "Low Charges", "High Charges")</f>
        <v>Low Charges</v>
      </c>
      <c r="Z1015" t="str">
        <f>IF(tbl_Customers[[#This Row],[total_eve_calls]]&lt;=80,"Low Calls",
IF(tbl_Customers[[#This Row],[total_eve_calls]]&lt;=120,"Medium Calls","High Calls"))</f>
        <v>Medium Calls</v>
      </c>
      <c r="AA1015" t="str">
        <f>IF(tbl_Customers[[#This Row],[total_eve_charge]]&lt;=15,"Low Charges",
IF(tbl_Customers[[#This Row],[total_eve_charge]]&lt;=20,"Medium Charges","High Charges"))</f>
        <v>Medium Charges</v>
      </c>
      <c r="AB10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15" t="str">
        <f>IF(tbl_Customers[[#This Row],[number_vmail_messages]] = 0, "No Usage", IF(tbl_Customers[[#This Row],[number_vmail_messages]] &lt;= 20, "Low Usage", IF(tbl_Customers[[#This Row],[number_vmail_messages]] &lt;= 40, "Medium Usgae", "High Usage")))</f>
        <v>No Usage</v>
      </c>
      <c r="AD1015" t="str">
        <f>IF(tbl_Customers[[#This Row],[total_day_minutes]]&lt;=150,"Low Usage", IF(tbl_Customers[[#This Row],[total_day_minutes]]&lt;=200,"Medium Usage", IF(tbl_Customers[[#This Row],[total_day_minutes]]&lt;=250,"High Usage","Very High Usage")))</f>
        <v>Medium Usage</v>
      </c>
      <c r="AE1015" t="str">
        <f>IF(tbl_Customers[[#This Row],[total_intl_calls]]&lt;=5,"Low Calls", IF(tbl_Customers[[#This Row],[total_intl_calls]]&lt;=10, "Medium Calls", "High Calls"))</f>
        <v>Low Calls</v>
      </c>
      <c r="AF10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15" s="36" t="str">
        <f>IF(tbl_Customers[[#This Row],[Churn_Risk_Score]]&gt;=10,"High Risk", IF(tbl_Customers[[#This Row],[Churn_Risk_Score]]&gt;=5,"Medium Risk","Low Risk"))</f>
        <v>Low Risk</v>
      </c>
    </row>
    <row r="1016" spans="1:33" x14ac:dyDescent="0.35">
      <c r="A1016">
        <v>1015</v>
      </c>
      <c r="B1016" t="s">
        <v>74</v>
      </c>
      <c r="C1016">
        <v>144</v>
      </c>
      <c r="D1016" t="s">
        <v>28</v>
      </c>
      <c r="E1016" t="s">
        <v>23</v>
      </c>
      <c r="F1016" t="s">
        <v>23</v>
      </c>
      <c r="G1016">
        <v>35</v>
      </c>
      <c r="H1016">
        <v>174.8</v>
      </c>
      <c r="I1016">
        <v>127</v>
      </c>
      <c r="J1016">
        <v>29.72</v>
      </c>
      <c r="K1016">
        <v>219.6</v>
      </c>
      <c r="L1016">
        <v>93</v>
      </c>
      <c r="M1016">
        <v>18.670000000000002</v>
      </c>
      <c r="N1016">
        <v>255.8</v>
      </c>
      <c r="O1016">
        <v>90</v>
      </c>
      <c r="P1016">
        <v>11.51</v>
      </c>
      <c r="Q1016">
        <v>12.8</v>
      </c>
      <c r="R1016">
        <v>3</v>
      </c>
      <c r="S1016">
        <v>3.46</v>
      </c>
      <c r="T1016">
        <v>0</v>
      </c>
      <c r="U1016" t="s">
        <v>22</v>
      </c>
      <c r="V1016">
        <f>IF(tbl_Customers[[#This Row],[churn]] = "yes", 1, 0)</f>
        <v>0</v>
      </c>
      <c r="W1016" t="str">
        <f>IF(tbl_Customers[[#This Row],[number_customer_service_calls]] &lt;= 1, "0-1 Calls", IF(tbl_Customers[[#This Row],[number_customer_service_calls]] &lt;= 3, "2-3 Calls", IF(tbl_Customers[[#This Row],[number_customer_service_calls]] &lt;=5, "4-5 Calls", "6+ Calls")))</f>
        <v>0-1 Calls</v>
      </c>
      <c r="X1016" t="str">
        <f>IF(tbl_Customers[[#This Row],[account_length]] &lt;= 50, "0-50", IF(tbl_Customers[[#This Row],[account_length]] &lt;=100, "51-100", IF(tbl_Customers[[#This Row],[account_length]] &lt;= 150, "101-150", "151+")))</f>
        <v>101-150</v>
      </c>
      <c r="Y1016" t="str">
        <f>IF(tbl_Customers[[#This Row],[total_intl_charge]] &lt;= 3, "Low Charges", "High Charges")</f>
        <v>High Charges</v>
      </c>
      <c r="Z1016" t="str">
        <f>IF(tbl_Customers[[#This Row],[total_eve_calls]]&lt;=80,"Low Calls",
IF(tbl_Customers[[#This Row],[total_eve_calls]]&lt;=120,"Medium Calls","High Calls"))</f>
        <v>Medium Calls</v>
      </c>
      <c r="AA1016" t="str">
        <f>IF(tbl_Customers[[#This Row],[total_eve_charge]]&lt;=15,"Low Charges",
IF(tbl_Customers[[#This Row],[total_eve_charge]]&lt;=20,"Medium Charges","High Charges"))</f>
        <v>Medium Charges</v>
      </c>
      <c r="AB10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16" t="str">
        <f>IF(tbl_Customers[[#This Row],[number_vmail_messages]] = 0, "No Usage", IF(tbl_Customers[[#This Row],[number_vmail_messages]] &lt;= 20, "Low Usage", IF(tbl_Customers[[#This Row],[number_vmail_messages]] &lt;= 40, "Medium Usgae", "High Usage")))</f>
        <v>Medium Usgae</v>
      </c>
      <c r="AD1016" t="str">
        <f>IF(tbl_Customers[[#This Row],[total_day_minutes]]&lt;=150,"Low Usage", IF(tbl_Customers[[#This Row],[total_day_minutes]]&lt;=200,"Medium Usage", IF(tbl_Customers[[#This Row],[total_day_minutes]]&lt;=250,"High Usage","Very High Usage")))</f>
        <v>Medium Usage</v>
      </c>
      <c r="AE1016" t="str">
        <f>IF(tbl_Customers[[#This Row],[total_intl_calls]]&lt;=5,"Low Calls", IF(tbl_Customers[[#This Row],[total_intl_calls]]&lt;=10, "Medium Calls", "High Calls"))</f>
        <v>Low Calls</v>
      </c>
      <c r="AF10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016" s="36" t="str">
        <f>IF(tbl_Customers[[#This Row],[Churn_Risk_Score]]&gt;=10,"High Risk", IF(tbl_Customers[[#This Row],[Churn_Risk_Score]]&gt;=5,"Medium Risk","Low Risk"))</f>
        <v>Medium Risk</v>
      </c>
    </row>
    <row r="1017" spans="1:33" x14ac:dyDescent="0.35">
      <c r="A1017">
        <v>1016</v>
      </c>
      <c r="B1017" t="s">
        <v>31</v>
      </c>
      <c r="C1017">
        <v>48</v>
      </c>
      <c r="D1017" t="s">
        <v>25</v>
      </c>
      <c r="E1017" t="s">
        <v>22</v>
      </c>
      <c r="F1017" t="s">
        <v>22</v>
      </c>
      <c r="G1017">
        <v>0</v>
      </c>
      <c r="H1017">
        <v>275.2</v>
      </c>
      <c r="I1017">
        <v>67</v>
      </c>
      <c r="J1017">
        <v>46.78</v>
      </c>
      <c r="K1017">
        <v>180.2</v>
      </c>
      <c r="L1017">
        <v>108</v>
      </c>
      <c r="M1017">
        <v>15.32</v>
      </c>
      <c r="N1017">
        <v>159</v>
      </c>
      <c r="O1017">
        <v>110</v>
      </c>
      <c r="P1017">
        <v>7.15</v>
      </c>
      <c r="Q1017">
        <v>7.9</v>
      </c>
      <c r="R1017">
        <v>2</v>
      </c>
      <c r="S1017">
        <v>2.13</v>
      </c>
      <c r="T1017">
        <v>1</v>
      </c>
      <c r="U1017" t="s">
        <v>22</v>
      </c>
      <c r="V1017">
        <f>IF(tbl_Customers[[#This Row],[churn]] = "yes", 1, 0)</f>
        <v>0</v>
      </c>
      <c r="W1017" t="str">
        <f>IF(tbl_Customers[[#This Row],[number_customer_service_calls]] &lt;= 1, "0-1 Calls", IF(tbl_Customers[[#This Row],[number_customer_service_calls]] &lt;= 3, "2-3 Calls", IF(tbl_Customers[[#This Row],[number_customer_service_calls]] &lt;=5, "4-5 Calls", "6+ Calls")))</f>
        <v>0-1 Calls</v>
      </c>
      <c r="X1017" t="str">
        <f>IF(tbl_Customers[[#This Row],[account_length]] &lt;= 50, "0-50", IF(tbl_Customers[[#This Row],[account_length]] &lt;=100, "51-100", IF(tbl_Customers[[#This Row],[account_length]] &lt;= 150, "101-150", "151+")))</f>
        <v>0-50</v>
      </c>
      <c r="Y1017" t="str">
        <f>IF(tbl_Customers[[#This Row],[total_intl_charge]] &lt;= 3, "Low Charges", "High Charges")</f>
        <v>Low Charges</v>
      </c>
      <c r="Z1017" t="str">
        <f>IF(tbl_Customers[[#This Row],[total_eve_calls]]&lt;=80,"Low Calls",
IF(tbl_Customers[[#This Row],[total_eve_calls]]&lt;=120,"Medium Calls","High Calls"))</f>
        <v>Medium Calls</v>
      </c>
      <c r="AA1017" t="str">
        <f>IF(tbl_Customers[[#This Row],[total_eve_charge]]&lt;=15,"Low Charges",
IF(tbl_Customers[[#This Row],[total_eve_charge]]&lt;=20,"Medium Charges","High Charges"))</f>
        <v>Medium Charges</v>
      </c>
      <c r="AB10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17" t="str">
        <f>IF(tbl_Customers[[#This Row],[number_vmail_messages]] = 0, "No Usage", IF(tbl_Customers[[#This Row],[number_vmail_messages]] &lt;= 20, "Low Usage", IF(tbl_Customers[[#This Row],[number_vmail_messages]] &lt;= 40, "Medium Usgae", "High Usage")))</f>
        <v>No Usage</v>
      </c>
      <c r="AD1017" t="str">
        <f>IF(tbl_Customers[[#This Row],[total_day_minutes]]&lt;=150,"Low Usage", IF(tbl_Customers[[#This Row],[total_day_minutes]]&lt;=200,"Medium Usage", IF(tbl_Customers[[#This Row],[total_day_minutes]]&lt;=250,"High Usage","Very High Usage")))</f>
        <v>Very High Usage</v>
      </c>
      <c r="AE1017" t="str">
        <f>IF(tbl_Customers[[#This Row],[total_intl_calls]]&lt;=5,"Low Calls", IF(tbl_Customers[[#This Row],[total_intl_calls]]&lt;=10, "Medium Calls", "High Calls"))</f>
        <v>Low Calls</v>
      </c>
      <c r="AF10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17" s="36" t="str">
        <f>IF(tbl_Customers[[#This Row],[Churn_Risk_Score]]&gt;=10,"High Risk", IF(tbl_Customers[[#This Row],[Churn_Risk_Score]]&gt;=5,"Medium Risk","Low Risk"))</f>
        <v>Medium Risk</v>
      </c>
    </row>
    <row r="1018" spans="1:33" x14ac:dyDescent="0.35">
      <c r="A1018">
        <v>1017</v>
      </c>
      <c r="B1018" t="s">
        <v>75</v>
      </c>
      <c r="C1018">
        <v>94</v>
      </c>
      <c r="D1018" t="s">
        <v>25</v>
      </c>
      <c r="E1018" t="s">
        <v>22</v>
      </c>
      <c r="F1018" t="s">
        <v>22</v>
      </c>
      <c r="G1018">
        <v>0</v>
      </c>
      <c r="H1018">
        <v>174</v>
      </c>
      <c r="I1018">
        <v>85</v>
      </c>
      <c r="J1018">
        <v>29.58</v>
      </c>
      <c r="K1018">
        <v>241.1</v>
      </c>
      <c r="L1018">
        <v>114</v>
      </c>
      <c r="M1018">
        <v>20.49</v>
      </c>
      <c r="N1018">
        <v>207.8</v>
      </c>
      <c r="O1018">
        <v>94</v>
      </c>
      <c r="P1018">
        <v>9.35</v>
      </c>
      <c r="Q1018">
        <v>7.9</v>
      </c>
      <c r="R1018">
        <v>1</v>
      </c>
      <c r="S1018">
        <v>2.13</v>
      </c>
      <c r="T1018">
        <v>1</v>
      </c>
      <c r="U1018" t="s">
        <v>22</v>
      </c>
      <c r="V1018">
        <f>IF(tbl_Customers[[#This Row],[churn]] = "yes", 1, 0)</f>
        <v>0</v>
      </c>
      <c r="W1018" t="str">
        <f>IF(tbl_Customers[[#This Row],[number_customer_service_calls]] &lt;= 1, "0-1 Calls", IF(tbl_Customers[[#This Row],[number_customer_service_calls]] &lt;= 3, "2-3 Calls", IF(tbl_Customers[[#This Row],[number_customer_service_calls]] &lt;=5, "4-5 Calls", "6+ Calls")))</f>
        <v>0-1 Calls</v>
      </c>
      <c r="X1018" t="str">
        <f>IF(tbl_Customers[[#This Row],[account_length]] &lt;= 50, "0-50", IF(tbl_Customers[[#This Row],[account_length]] &lt;=100, "51-100", IF(tbl_Customers[[#This Row],[account_length]] &lt;= 150, "101-150", "151+")))</f>
        <v>51-100</v>
      </c>
      <c r="Y1018" t="str">
        <f>IF(tbl_Customers[[#This Row],[total_intl_charge]] &lt;= 3, "Low Charges", "High Charges")</f>
        <v>Low Charges</v>
      </c>
      <c r="Z1018" t="str">
        <f>IF(tbl_Customers[[#This Row],[total_eve_calls]]&lt;=80,"Low Calls",
IF(tbl_Customers[[#This Row],[total_eve_calls]]&lt;=120,"Medium Calls","High Calls"))</f>
        <v>Medium Calls</v>
      </c>
      <c r="AA1018" t="str">
        <f>IF(tbl_Customers[[#This Row],[total_eve_charge]]&lt;=15,"Low Charges",
IF(tbl_Customers[[#This Row],[total_eve_charge]]&lt;=20,"Medium Charges","High Charges"))</f>
        <v>High Charges</v>
      </c>
      <c r="AB10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18" t="str">
        <f>IF(tbl_Customers[[#This Row],[number_vmail_messages]] = 0, "No Usage", IF(tbl_Customers[[#This Row],[number_vmail_messages]] &lt;= 20, "Low Usage", IF(tbl_Customers[[#This Row],[number_vmail_messages]] &lt;= 40, "Medium Usgae", "High Usage")))</f>
        <v>No Usage</v>
      </c>
      <c r="AD1018" t="str">
        <f>IF(tbl_Customers[[#This Row],[total_day_minutes]]&lt;=150,"Low Usage", IF(tbl_Customers[[#This Row],[total_day_minutes]]&lt;=200,"Medium Usage", IF(tbl_Customers[[#This Row],[total_day_minutes]]&lt;=250,"High Usage","Very High Usage")))</f>
        <v>Medium Usage</v>
      </c>
      <c r="AE1018" t="str">
        <f>IF(tbl_Customers[[#This Row],[total_intl_calls]]&lt;=5,"Low Calls", IF(tbl_Customers[[#This Row],[total_intl_calls]]&lt;=10, "Medium Calls", "High Calls"))</f>
        <v>Low Calls</v>
      </c>
      <c r="AF10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18" s="36" t="str">
        <f>IF(tbl_Customers[[#This Row],[Churn_Risk_Score]]&gt;=10,"High Risk", IF(tbl_Customers[[#This Row],[Churn_Risk_Score]]&gt;=5,"Medium Risk","Low Risk"))</f>
        <v>Low Risk</v>
      </c>
    </row>
    <row r="1019" spans="1:33" x14ac:dyDescent="0.35">
      <c r="A1019">
        <v>1018</v>
      </c>
      <c r="B1019" t="s">
        <v>55</v>
      </c>
      <c r="C1019">
        <v>139</v>
      </c>
      <c r="D1019" t="s">
        <v>21</v>
      </c>
      <c r="E1019" t="s">
        <v>22</v>
      </c>
      <c r="F1019" t="s">
        <v>22</v>
      </c>
      <c r="G1019">
        <v>0</v>
      </c>
      <c r="H1019">
        <v>165</v>
      </c>
      <c r="I1019">
        <v>132</v>
      </c>
      <c r="J1019">
        <v>28.05</v>
      </c>
      <c r="K1019">
        <v>249.7</v>
      </c>
      <c r="L1019">
        <v>86</v>
      </c>
      <c r="M1019">
        <v>21.22</v>
      </c>
      <c r="N1019">
        <v>170.3</v>
      </c>
      <c r="O1019">
        <v>128</v>
      </c>
      <c r="P1019">
        <v>7.66</v>
      </c>
      <c r="Q1019">
        <v>12.6</v>
      </c>
      <c r="R1019">
        <v>8</v>
      </c>
      <c r="S1019">
        <v>3.4</v>
      </c>
      <c r="T1019">
        <v>1</v>
      </c>
      <c r="U1019" t="s">
        <v>22</v>
      </c>
      <c r="V1019">
        <f>IF(tbl_Customers[[#This Row],[churn]] = "yes", 1, 0)</f>
        <v>0</v>
      </c>
      <c r="W1019" t="str">
        <f>IF(tbl_Customers[[#This Row],[number_customer_service_calls]] &lt;= 1, "0-1 Calls", IF(tbl_Customers[[#This Row],[number_customer_service_calls]] &lt;= 3, "2-3 Calls", IF(tbl_Customers[[#This Row],[number_customer_service_calls]] &lt;=5, "4-5 Calls", "6+ Calls")))</f>
        <v>0-1 Calls</v>
      </c>
      <c r="X1019" t="str">
        <f>IF(tbl_Customers[[#This Row],[account_length]] &lt;= 50, "0-50", IF(tbl_Customers[[#This Row],[account_length]] &lt;=100, "51-100", IF(tbl_Customers[[#This Row],[account_length]] &lt;= 150, "101-150", "151+")))</f>
        <v>101-150</v>
      </c>
      <c r="Y1019" t="str">
        <f>IF(tbl_Customers[[#This Row],[total_intl_charge]] &lt;= 3, "Low Charges", "High Charges")</f>
        <v>High Charges</v>
      </c>
      <c r="Z1019" t="str">
        <f>IF(tbl_Customers[[#This Row],[total_eve_calls]]&lt;=80,"Low Calls",
IF(tbl_Customers[[#This Row],[total_eve_calls]]&lt;=120,"Medium Calls","High Calls"))</f>
        <v>Medium Calls</v>
      </c>
      <c r="AA1019" t="str">
        <f>IF(tbl_Customers[[#This Row],[total_eve_charge]]&lt;=15,"Low Charges",
IF(tbl_Customers[[#This Row],[total_eve_charge]]&lt;=20,"Medium Charges","High Charges"))</f>
        <v>High Charges</v>
      </c>
      <c r="AB10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19" t="str">
        <f>IF(tbl_Customers[[#This Row],[number_vmail_messages]] = 0, "No Usage", IF(tbl_Customers[[#This Row],[number_vmail_messages]] &lt;= 20, "Low Usage", IF(tbl_Customers[[#This Row],[number_vmail_messages]] &lt;= 40, "Medium Usgae", "High Usage")))</f>
        <v>No Usage</v>
      </c>
      <c r="AD1019" t="str">
        <f>IF(tbl_Customers[[#This Row],[total_day_minutes]]&lt;=150,"Low Usage", IF(tbl_Customers[[#This Row],[total_day_minutes]]&lt;=200,"Medium Usage", IF(tbl_Customers[[#This Row],[total_day_minutes]]&lt;=250,"High Usage","Very High Usage")))</f>
        <v>Medium Usage</v>
      </c>
      <c r="AE1019" t="str">
        <f>IF(tbl_Customers[[#This Row],[total_intl_calls]]&lt;=5,"Low Calls", IF(tbl_Customers[[#This Row],[total_intl_calls]]&lt;=10, "Medium Calls", "High Calls"))</f>
        <v>Medium Calls</v>
      </c>
      <c r="AF10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19" s="36" t="str">
        <f>IF(tbl_Customers[[#This Row],[Churn_Risk_Score]]&gt;=10,"High Risk", IF(tbl_Customers[[#This Row],[Churn_Risk_Score]]&gt;=5,"Medium Risk","Low Risk"))</f>
        <v>Low Risk</v>
      </c>
    </row>
    <row r="1020" spans="1:33" x14ac:dyDescent="0.35">
      <c r="A1020">
        <v>1019</v>
      </c>
      <c r="B1020" t="s">
        <v>67</v>
      </c>
      <c r="C1020">
        <v>126</v>
      </c>
      <c r="D1020" t="s">
        <v>21</v>
      </c>
      <c r="E1020" t="s">
        <v>22</v>
      </c>
      <c r="F1020" t="s">
        <v>22</v>
      </c>
      <c r="G1020">
        <v>0</v>
      </c>
      <c r="H1020">
        <v>228.7</v>
      </c>
      <c r="I1020">
        <v>102</v>
      </c>
      <c r="J1020">
        <v>38.880000000000003</v>
      </c>
      <c r="K1020">
        <v>168.7</v>
      </c>
      <c r="L1020">
        <v>99</v>
      </c>
      <c r="M1020">
        <v>14.34</v>
      </c>
      <c r="N1020">
        <v>223.5</v>
      </c>
      <c r="O1020">
        <v>100</v>
      </c>
      <c r="P1020">
        <v>10.06</v>
      </c>
      <c r="Q1020">
        <v>11.8</v>
      </c>
      <c r="R1020">
        <v>4</v>
      </c>
      <c r="S1020">
        <v>3.19</v>
      </c>
      <c r="T1020">
        <v>1</v>
      </c>
      <c r="U1020" t="s">
        <v>22</v>
      </c>
      <c r="V1020">
        <f>IF(tbl_Customers[[#This Row],[churn]] = "yes", 1, 0)</f>
        <v>0</v>
      </c>
      <c r="W1020" t="str">
        <f>IF(tbl_Customers[[#This Row],[number_customer_service_calls]] &lt;= 1, "0-1 Calls", IF(tbl_Customers[[#This Row],[number_customer_service_calls]] &lt;= 3, "2-3 Calls", IF(tbl_Customers[[#This Row],[number_customer_service_calls]] &lt;=5, "4-5 Calls", "6+ Calls")))</f>
        <v>0-1 Calls</v>
      </c>
      <c r="X1020" t="str">
        <f>IF(tbl_Customers[[#This Row],[account_length]] &lt;= 50, "0-50", IF(tbl_Customers[[#This Row],[account_length]] &lt;=100, "51-100", IF(tbl_Customers[[#This Row],[account_length]] &lt;= 150, "101-150", "151+")))</f>
        <v>101-150</v>
      </c>
      <c r="Y1020" t="str">
        <f>IF(tbl_Customers[[#This Row],[total_intl_charge]] &lt;= 3, "Low Charges", "High Charges")</f>
        <v>High Charges</v>
      </c>
      <c r="Z1020" t="str">
        <f>IF(tbl_Customers[[#This Row],[total_eve_calls]]&lt;=80,"Low Calls",
IF(tbl_Customers[[#This Row],[total_eve_calls]]&lt;=120,"Medium Calls","High Calls"))</f>
        <v>Medium Calls</v>
      </c>
      <c r="AA1020" t="str">
        <f>IF(tbl_Customers[[#This Row],[total_eve_charge]]&lt;=15,"Low Charges",
IF(tbl_Customers[[#This Row],[total_eve_charge]]&lt;=20,"Medium Charges","High Charges"))</f>
        <v>Low Charges</v>
      </c>
      <c r="AB10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20" t="str">
        <f>IF(tbl_Customers[[#This Row],[number_vmail_messages]] = 0, "No Usage", IF(tbl_Customers[[#This Row],[number_vmail_messages]] &lt;= 20, "Low Usage", IF(tbl_Customers[[#This Row],[number_vmail_messages]] &lt;= 40, "Medium Usgae", "High Usage")))</f>
        <v>No Usage</v>
      </c>
      <c r="AD1020" t="str">
        <f>IF(tbl_Customers[[#This Row],[total_day_minutes]]&lt;=150,"Low Usage", IF(tbl_Customers[[#This Row],[total_day_minutes]]&lt;=200,"Medium Usage", IF(tbl_Customers[[#This Row],[total_day_minutes]]&lt;=250,"High Usage","Very High Usage")))</f>
        <v>High Usage</v>
      </c>
      <c r="AE1020" t="str">
        <f>IF(tbl_Customers[[#This Row],[total_intl_calls]]&lt;=5,"Low Calls", IF(tbl_Customers[[#This Row],[total_intl_calls]]&lt;=10, "Medium Calls", "High Calls"))</f>
        <v>Low Calls</v>
      </c>
      <c r="AF10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20" s="36" t="str">
        <f>IF(tbl_Customers[[#This Row],[Churn_Risk_Score]]&gt;=10,"High Risk", IF(tbl_Customers[[#This Row],[Churn_Risk_Score]]&gt;=5,"Medium Risk","Low Risk"))</f>
        <v>Low Risk</v>
      </c>
    </row>
    <row r="1021" spans="1:33" x14ac:dyDescent="0.35">
      <c r="A1021">
        <v>1020</v>
      </c>
      <c r="B1021" t="s">
        <v>60</v>
      </c>
      <c r="C1021">
        <v>122</v>
      </c>
      <c r="D1021" t="s">
        <v>21</v>
      </c>
      <c r="E1021" t="s">
        <v>22</v>
      </c>
      <c r="F1021" t="s">
        <v>22</v>
      </c>
      <c r="G1021">
        <v>0</v>
      </c>
      <c r="H1021">
        <v>107.9</v>
      </c>
      <c r="I1021">
        <v>88</v>
      </c>
      <c r="J1021">
        <v>18.34</v>
      </c>
      <c r="K1021">
        <v>235.8</v>
      </c>
      <c r="L1021">
        <v>109</v>
      </c>
      <c r="M1021">
        <v>20.04</v>
      </c>
      <c r="N1021">
        <v>228.6</v>
      </c>
      <c r="O1021">
        <v>119</v>
      </c>
      <c r="P1021">
        <v>10.29</v>
      </c>
      <c r="Q1021">
        <v>9.5</v>
      </c>
      <c r="R1021">
        <v>3</v>
      </c>
      <c r="S1021">
        <v>2.57</v>
      </c>
      <c r="T1021">
        <v>2</v>
      </c>
      <c r="U1021" t="s">
        <v>22</v>
      </c>
      <c r="V1021">
        <f>IF(tbl_Customers[[#This Row],[churn]] = "yes", 1, 0)</f>
        <v>0</v>
      </c>
      <c r="W1021" t="str">
        <f>IF(tbl_Customers[[#This Row],[number_customer_service_calls]] &lt;= 1, "0-1 Calls", IF(tbl_Customers[[#This Row],[number_customer_service_calls]] &lt;= 3, "2-3 Calls", IF(tbl_Customers[[#This Row],[number_customer_service_calls]] &lt;=5, "4-5 Calls", "6+ Calls")))</f>
        <v>2-3 Calls</v>
      </c>
      <c r="X1021" t="str">
        <f>IF(tbl_Customers[[#This Row],[account_length]] &lt;= 50, "0-50", IF(tbl_Customers[[#This Row],[account_length]] &lt;=100, "51-100", IF(tbl_Customers[[#This Row],[account_length]] &lt;= 150, "101-150", "151+")))</f>
        <v>101-150</v>
      </c>
      <c r="Y1021" t="str">
        <f>IF(tbl_Customers[[#This Row],[total_intl_charge]] &lt;= 3, "Low Charges", "High Charges")</f>
        <v>Low Charges</v>
      </c>
      <c r="Z1021" t="str">
        <f>IF(tbl_Customers[[#This Row],[total_eve_calls]]&lt;=80,"Low Calls",
IF(tbl_Customers[[#This Row],[total_eve_calls]]&lt;=120,"Medium Calls","High Calls"))</f>
        <v>Medium Calls</v>
      </c>
      <c r="AA1021" t="str">
        <f>IF(tbl_Customers[[#This Row],[total_eve_charge]]&lt;=15,"Low Charges",
IF(tbl_Customers[[#This Row],[total_eve_charge]]&lt;=20,"Medium Charges","High Charges"))</f>
        <v>High Charges</v>
      </c>
      <c r="AB10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21" t="str">
        <f>IF(tbl_Customers[[#This Row],[number_vmail_messages]] = 0, "No Usage", IF(tbl_Customers[[#This Row],[number_vmail_messages]] &lt;= 20, "Low Usage", IF(tbl_Customers[[#This Row],[number_vmail_messages]] &lt;= 40, "Medium Usgae", "High Usage")))</f>
        <v>No Usage</v>
      </c>
      <c r="AD1021" t="str">
        <f>IF(tbl_Customers[[#This Row],[total_day_minutes]]&lt;=150,"Low Usage", IF(tbl_Customers[[#This Row],[total_day_minutes]]&lt;=200,"Medium Usage", IF(tbl_Customers[[#This Row],[total_day_minutes]]&lt;=250,"High Usage","Very High Usage")))</f>
        <v>Low Usage</v>
      </c>
      <c r="AE1021" t="str">
        <f>IF(tbl_Customers[[#This Row],[total_intl_calls]]&lt;=5,"Low Calls", IF(tbl_Customers[[#This Row],[total_intl_calls]]&lt;=10, "Medium Calls", "High Calls"))</f>
        <v>Low Calls</v>
      </c>
      <c r="AF10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21" s="36" t="str">
        <f>IF(tbl_Customers[[#This Row],[Churn_Risk_Score]]&gt;=10,"High Risk", IF(tbl_Customers[[#This Row],[Churn_Risk_Score]]&gt;=5,"Medium Risk","Low Risk"))</f>
        <v>Low Risk</v>
      </c>
    </row>
    <row r="1022" spans="1:33" x14ac:dyDescent="0.35">
      <c r="A1022">
        <v>1021</v>
      </c>
      <c r="B1022" t="s">
        <v>46</v>
      </c>
      <c r="C1022">
        <v>139</v>
      </c>
      <c r="D1022" t="s">
        <v>28</v>
      </c>
      <c r="E1022" t="s">
        <v>22</v>
      </c>
      <c r="F1022" t="s">
        <v>22</v>
      </c>
      <c r="G1022">
        <v>0</v>
      </c>
      <c r="H1022">
        <v>221.3</v>
      </c>
      <c r="I1022">
        <v>140</v>
      </c>
      <c r="J1022">
        <v>37.619999999999997</v>
      </c>
      <c r="K1022">
        <v>157.80000000000001</v>
      </c>
      <c r="L1022">
        <v>89</v>
      </c>
      <c r="M1022">
        <v>13.41</v>
      </c>
      <c r="N1022">
        <v>192.5</v>
      </c>
      <c r="O1022">
        <v>89</v>
      </c>
      <c r="P1022">
        <v>8.66</v>
      </c>
      <c r="Q1022">
        <v>11.3</v>
      </c>
      <c r="R1022">
        <v>6</v>
      </c>
      <c r="S1022">
        <v>3.05</v>
      </c>
      <c r="T1022">
        <v>1</v>
      </c>
      <c r="U1022" t="s">
        <v>22</v>
      </c>
      <c r="V1022">
        <f>IF(tbl_Customers[[#This Row],[churn]] = "yes", 1, 0)</f>
        <v>0</v>
      </c>
      <c r="W1022" t="str">
        <f>IF(tbl_Customers[[#This Row],[number_customer_service_calls]] &lt;= 1, "0-1 Calls", IF(tbl_Customers[[#This Row],[number_customer_service_calls]] &lt;= 3, "2-3 Calls", IF(tbl_Customers[[#This Row],[number_customer_service_calls]] &lt;=5, "4-5 Calls", "6+ Calls")))</f>
        <v>0-1 Calls</v>
      </c>
      <c r="X1022" t="str">
        <f>IF(tbl_Customers[[#This Row],[account_length]] &lt;= 50, "0-50", IF(tbl_Customers[[#This Row],[account_length]] &lt;=100, "51-100", IF(tbl_Customers[[#This Row],[account_length]] &lt;= 150, "101-150", "151+")))</f>
        <v>101-150</v>
      </c>
      <c r="Y1022" t="str">
        <f>IF(tbl_Customers[[#This Row],[total_intl_charge]] &lt;= 3, "Low Charges", "High Charges")</f>
        <v>High Charges</v>
      </c>
      <c r="Z1022" t="str">
        <f>IF(tbl_Customers[[#This Row],[total_eve_calls]]&lt;=80,"Low Calls",
IF(tbl_Customers[[#This Row],[total_eve_calls]]&lt;=120,"Medium Calls","High Calls"))</f>
        <v>Medium Calls</v>
      </c>
      <c r="AA1022" t="str">
        <f>IF(tbl_Customers[[#This Row],[total_eve_charge]]&lt;=15,"Low Charges",
IF(tbl_Customers[[#This Row],[total_eve_charge]]&lt;=20,"Medium Charges","High Charges"))</f>
        <v>Low Charges</v>
      </c>
      <c r="AB10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22" t="str">
        <f>IF(tbl_Customers[[#This Row],[number_vmail_messages]] = 0, "No Usage", IF(tbl_Customers[[#This Row],[number_vmail_messages]] &lt;= 20, "Low Usage", IF(tbl_Customers[[#This Row],[number_vmail_messages]] &lt;= 40, "Medium Usgae", "High Usage")))</f>
        <v>No Usage</v>
      </c>
      <c r="AD1022" t="str">
        <f>IF(tbl_Customers[[#This Row],[total_day_minutes]]&lt;=150,"Low Usage", IF(tbl_Customers[[#This Row],[total_day_minutes]]&lt;=200,"Medium Usage", IF(tbl_Customers[[#This Row],[total_day_minutes]]&lt;=250,"High Usage","Very High Usage")))</f>
        <v>High Usage</v>
      </c>
      <c r="AE1022" t="str">
        <f>IF(tbl_Customers[[#This Row],[total_intl_calls]]&lt;=5,"Low Calls", IF(tbl_Customers[[#This Row],[total_intl_calls]]&lt;=10, "Medium Calls", "High Calls"))</f>
        <v>Medium Calls</v>
      </c>
      <c r="AF10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22" s="36" t="str">
        <f>IF(tbl_Customers[[#This Row],[Churn_Risk_Score]]&gt;=10,"High Risk", IF(tbl_Customers[[#This Row],[Churn_Risk_Score]]&gt;=5,"Medium Risk","Low Risk"))</f>
        <v>Low Risk</v>
      </c>
    </row>
    <row r="1023" spans="1:33" x14ac:dyDescent="0.35">
      <c r="A1023">
        <v>1022</v>
      </c>
      <c r="B1023" t="s">
        <v>30</v>
      </c>
      <c r="C1023">
        <v>95</v>
      </c>
      <c r="D1023" t="s">
        <v>21</v>
      </c>
      <c r="E1023" t="s">
        <v>22</v>
      </c>
      <c r="F1023" t="s">
        <v>22</v>
      </c>
      <c r="G1023">
        <v>0</v>
      </c>
      <c r="H1023">
        <v>141.1</v>
      </c>
      <c r="I1023">
        <v>84</v>
      </c>
      <c r="J1023">
        <v>23.99</v>
      </c>
      <c r="K1023">
        <v>211.4</v>
      </c>
      <c r="L1023">
        <v>108</v>
      </c>
      <c r="M1023">
        <v>17.97</v>
      </c>
      <c r="N1023">
        <v>103.7</v>
      </c>
      <c r="O1023">
        <v>127</v>
      </c>
      <c r="P1023">
        <v>4.67</v>
      </c>
      <c r="Q1023">
        <v>5.9</v>
      </c>
      <c r="R1023">
        <v>6</v>
      </c>
      <c r="S1023">
        <v>1.59</v>
      </c>
      <c r="T1023">
        <v>3</v>
      </c>
      <c r="U1023" t="s">
        <v>22</v>
      </c>
      <c r="V1023">
        <f>IF(tbl_Customers[[#This Row],[churn]] = "yes", 1, 0)</f>
        <v>0</v>
      </c>
      <c r="W1023" t="str">
        <f>IF(tbl_Customers[[#This Row],[number_customer_service_calls]] &lt;= 1, "0-1 Calls", IF(tbl_Customers[[#This Row],[number_customer_service_calls]] &lt;= 3, "2-3 Calls", IF(tbl_Customers[[#This Row],[number_customer_service_calls]] &lt;=5, "4-5 Calls", "6+ Calls")))</f>
        <v>2-3 Calls</v>
      </c>
      <c r="X1023" t="str">
        <f>IF(tbl_Customers[[#This Row],[account_length]] &lt;= 50, "0-50", IF(tbl_Customers[[#This Row],[account_length]] &lt;=100, "51-100", IF(tbl_Customers[[#This Row],[account_length]] &lt;= 150, "101-150", "151+")))</f>
        <v>51-100</v>
      </c>
      <c r="Y1023" t="str">
        <f>IF(tbl_Customers[[#This Row],[total_intl_charge]] &lt;= 3, "Low Charges", "High Charges")</f>
        <v>Low Charges</v>
      </c>
      <c r="Z1023" t="str">
        <f>IF(tbl_Customers[[#This Row],[total_eve_calls]]&lt;=80,"Low Calls",
IF(tbl_Customers[[#This Row],[total_eve_calls]]&lt;=120,"Medium Calls","High Calls"))</f>
        <v>Medium Calls</v>
      </c>
      <c r="AA1023" t="str">
        <f>IF(tbl_Customers[[#This Row],[total_eve_charge]]&lt;=15,"Low Charges",
IF(tbl_Customers[[#This Row],[total_eve_charge]]&lt;=20,"Medium Charges","High Charges"))</f>
        <v>Medium Charges</v>
      </c>
      <c r="AB10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23" t="str">
        <f>IF(tbl_Customers[[#This Row],[number_vmail_messages]] = 0, "No Usage", IF(tbl_Customers[[#This Row],[number_vmail_messages]] &lt;= 20, "Low Usage", IF(tbl_Customers[[#This Row],[number_vmail_messages]] &lt;= 40, "Medium Usgae", "High Usage")))</f>
        <v>No Usage</v>
      </c>
      <c r="AD1023" t="str">
        <f>IF(tbl_Customers[[#This Row],[total_day_minutes]]&lt;=150,"Low Usage", IF(tbl_Customers[[#This Row],[total_day_minutes]]&lt;=200,"Medium Usage", IF(tbl_Customers[[#This Row],[total_day_minutes]]&lt;=250,"High Usage","Very High Usage")))</f>
        <v>Low Usage</v>
      </c>
      <c r="AE1023" t="str">
        <f>IF(tbl_Customers[[#This Row],[total_intl_calls]]&lt;=5,"Low Calls", IF(tbl_Customers[[#This Row],[total_intl_calls]]&lt;=10, "Medium Calls", "High Calls"))</f>
        <v>Medium Calls</v>
      </c>
      <c r="AF10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23" s="36" t="str">
        <f>IF(tbl_Customers[[#This Row],[Churn_Risk_Score]]&gt;=10,"High Risk", IF(tbl_Customers[[#This Row],[Churn_Risk_Score]]&gt;=5,"Medium Risk","Low Risk"))</f>
        <v>Low Risk</v>
      </c>
    </row>
    <row r="1024" spans="1:33" x14ac:dyDescent="0.35">
      <c r="A1024">
        <v>1023</v>
      </c>
      <c r="B1024" t="s">
        <v>66</v>
      </c>
      <c r="C1024">
        <v>80</v>
      </c>
      <c r="D1024" t="s">
        <v>25</v>
      </c>
      <c r="E1024" t="s">
        <v>22</v>
      </c>
      <c r="F1024" t="s">
        <v>23</v>
      </c>
      <c r="G1024">
        <v>31</v>
      </c>
      <c r="H1024">
        <v>166.4</v>
      </c>
      <c r="I1024">
        <v>92</v>
      </c>
      <c r="J1024">
        <v>28.29</v>
      </c>
      <c r="K1024">
        <v>238.3</v>
      </c>
      <c r="L1024">
        <v>74</v>
      </c>
      <c r="M1024">
        <v>20.260000000000002</v>
      </c>
      <c r="N1024">
        <v>150.69999999999999</v>
      </c>
      <c r="O1024">
        <v>84</v>
      </c>
      <c r="P1024">
        <v>6.78</v>
      </c>
      <c r="Q1024">
        <v>10.7</v>
      </c>
      <c r="R1024">
        <v>4</v>
      </c>
      <c r="S1024">
        <v>2.89</v>
      </c>
      <c r="T1024">
        <v>4</v>
      </c>
      <c r="U1024" t="s">
        <v>22</v>
      </c>
      <c r="V1024">
        <f>IF(tbl_Customers[[#This Row],[churn]] = "yes", 1, 0)</f>
        <v>0</v>
      </c>
      <c r="W1024" t="str">
        <f>IF(tbl_Customers[[#This Row],[number_customer_service_calls]] &lt;= 1, "0-1 Calls", IF(tbl_Customers[[#This Row],[number_customer_service_calls]] &lt;= 3, "2-3 Calls", IF(tbl_Customers[[#This Row],[number_customer_service_calls]] &lt;=5, "4-5 Calls", "6+ Calls")))</f>
        <v>4-5 Calls</v>
      </c>
      <c r="X1024" t="str">
        <f>IF(tbl_Customers[[#This Row],[account_length]] &lt;= 50, "0-50", IF(tbl_Customers[[#This Row],[account_length]] &lt;=100, "51-100", IF(tbl_Customers[[#This Row],[account_length]] &lt;= 150, "101-150", "151+")))</f>
        <v>51-100</v>
      </c>
      <c r="Y1024" t="str">
        <f>IF(tbl_Customers[[#This Row],[total_intl_charge]] &lt;= 3, "Low Charges", "High Charges")</f>
        <v>Low Charges</v>
      </c>
      <c r="Z1024" t="str">
        <f>IF(tbl_Customers[[#This Row],[total_eve_calls]]&lt;=80,"Low Calls",
IF(tbl_Customers[[#This Row],[total_eve_calls]]&lt;=120,"Medium Calls","High Calls"))</f>
        <v>Low Calls</v>
      </c>
      <c r="AA1024" t="str">
        <f>IF(tbl_Customers[[#This Row],[total_eve_charge]]&lt;=15,"Low Charges",
IF(tbl_Customers[[#This Row],[total_eve_charge]]&lt;=20,"Medium Charges","High Charges"))</f>
        <v>High Charges</v>
      </c>
      <c r="AB10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24" t="str">
        <f>IF(tbl_Customers[[#This Row],[number_vmail_messages]] = 0, "No Usage", IF(tbl_Customers[[#This Row],[number_vmail_messages]] &lt;= 20, "Low Usage", IF(tbl_Customers[[#This Row],[number_vmail_messages]] &lt;= 40, "Medium Usgae", "High Usage")))</f>
        <v>Medium Usgae</v>
      </c>
      <c r="AD1024" t="str">
        <f>IF(tbl_Customers[[#This Row],[total_day_minutes]]&lt;=150,"Low Usage", IF(tbl_Customers[[#This Row],[total_day_minutes]]&lt;=200,"Medium Usage", IF(tbl_Customers[[#This Row],[total_day_minutes]]&lt;=250,"High Usage","Very High Usage")))</f>
        <v>Medium Usage</v>
      </c>
      <c r="AE1024" t="str">
        <f>IF(tbl_Customers[[#This Row],[total_intl_calls]]&lt;=5,"Low Calls", IF(tbl_Customers[[#This Row],[total_intl_calls]]&lt;=10, "Medium Calls", "High Calls"))</f>
        <v>Low Calls</v>
      </c>
      <c r="AF10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24" s="36" t="str">
        <f>IF(tbl_Customers[[#This Row],[Churn_Risk_Score]]&gt;=10,"High Risk", IF(tbl_Customers[[#This Row],[Churn_Risk_Score]]&gt;=5,"Medium Risk","Low Risk"))</f>
        <v>Low Risk</v>
      </c>
    </row>
    <row r="1025" spans="1:33" x14ac:dyDescent="0.35">
      <c r="A1025">
        <v>1024</v>
      </c>
      <c r="B1025" t="s">
        <v>70</v>
      </c>
      <c r="C1025">
        <v>131</v>
      </c>
      <c r="D1025" t="s">
        <v>21</v>
      </c>
      <c r="E1025" t="s">
        <v>22</v>
      </c>
      <c r="F1025" t="s">
        <v>23</v>
      </c>
      <c r="G1025">
        <v>28</v>
      </c>
      <c r="H1025">
        <v>249.6</v>
      </c>
      <c r="I1025">
        <v>87</v>
      </c>
      <c r="J1025">
        <v>42.43</v>
      </c>
      <c r="K1025">
        <v>227.2</v>
      </c>
      <c r="L1025">
        <v>138</v>
      </c>
      <c r="M1025">
        <v>19.309999999999999</v>
      </c>
      <c r="N1025">
        <v>239.9</v>
      </c>
      <c r="O1025">
        <v>92</v>
      </c>
      <c r="P1025">
        <v>10.8</v>
      </c>
      <c r="Q1025">
        <v>7.6</v>
      </c>
      <c r="R1025">
        <v>3</v>
      </c>
      <c r="S1025">
        <v>2.0499999999999998</v>
      </c>
      <c r="T1025">
        <v>3</v>
      </c>
      <c r="U1025" t="s">
        <v>22</v>
      </c>
      <c r="V1025">
        <f>IF(tbl_Customers[[#This Row],[churn]] = "yes", 1, 0)</f>
        <v>0</v>
      </c>
      <c r="W1025" t="str">
        <f>IF(tbl_Customers[[#This Row],[number_customer_service_calls]] &lt;= 1, "0-1 Calls", IF(tbl_Customers[[#This Row],[number_customer_service_calls]] &lt;= 3, "2-3 Calls", IF(tbl_Customers[[#This Row],[number_customer_service_calls]] &lt;=5, "4-5 Calls", "6+ Calls")))</f>
        <v>2-3 Calls</v>
      </c>
      <c r="X1025" t="str">
        <f>IF(tbl_Customers[[#This Row],[account_length]] &lt;= 50, "0-50", IF(tbl_Customers[[#This Row],[account_length]] &lt;=100, "51-100", IF(tbl_Customers[[#This Row],[account_length]] &lt;= 150, "101-150", "151+")))</f>
        <v>101-150</v>
      </c>
      <c r="Y1025" t="str">
        <f>IF(tbl_Customers[[#This Row],[total_intl_charge]] &lt;= 3, "Low Charges", "High Charges")</f>
        <v>Low Charges</v>
      </c>
      <c r="Z1025" t="str">
        <f>IF(tbl_Customers[[#This Row],[total_eve_calls]]&lt;=80,"Low Calls",
IF(tbl_Customers[[#This Row],[total_eve_calls]]&lt;=120,"Medium Calls","High Calls"))</f>
        <v>High Calls</v>
      </c>
      <c r="AA1025" t="str">
        <f>IF(tbl_Customers[[#This Row],[total_eve_charge]]&lt;=15,"Low Charges",
IF(tbl_Customers[[#This Row],[total_eve_charge]]&lt;=20,"Medium Charges","High Charges"))</f>
        <v>Medium Charges</v>
      </c>
      <c r="AB10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25" t="str">
        <f>IF(tbl_Customers[[#This Row],[number_vmail_messages]] = 0, "No Usage", IF(tbl_Customers[[#This Row],[number_vmail_messages]] &lt;= 20, "Low Usage", IF(tbl_Customers[[#This Row],[number_vmail_messages]] &lt;= 40, "Medium Usgae", "High Usage")))</f>
        <v>Medium Usgae</v>
      </c>
      <c r="AD1025" t="str">
        <f>IF(tbl_Customers[[#This Row],[total_day_minutes]]&lt;=150,"Low Usage", IF(tbl_Customers[[#This Row],[total_day_minutes]]&lt;=200,"Medium Usage", IF(tbl_Customers[[#This Row],[total_day_minutes]]&lt;=250,"High Usage","Very High Usage")))</f>
        <v>High Usage</v>
      </c>
      <c r="AE1025" t="str">
        <f>IF(tbl_Customers[[#This Row],[total_intl_calls]]&lt;=5,"Low Calls", IF(tbl_Customers[[#This Row],[total_intl_calls]]&lt;=10, "Medium Calls", "High Calls"))</f>
        <v>Low Calls</v>
      </c>
      <c r="AF10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25" s="36" t="str">
        <f>IF(tbl_Customers[[#This Row],[Churn_Risk_Score]]&gt;=10,"High Risk", IF(tbl_Customers[[#This Row],[Churn_Risk_Score]]&gt;=5,"Medium Risk","Low Risk"))</f>
        <v>Low Risk</v>
      </c>
    </row>
    <row r="1026" spans="1:33" x14ac:dyDescent="0.35">
      <c r="A1026">
        <v>1025</v>
      </c>
      <c r="B1026" t="s">
        <v>70</v>
      </c>
      <c r="C1026">
        <v>36</v>
      </c>
      <c r="D1026" t="s">
        <v>28</v>
      </c>
      <c r="E1026" t="s">
        <v>22</v>
      </c>
      <c r="F1026" t="s">
        <v>22</v>
      </c>
      <c r="G1026">
        <v>0</v>
      </c>
      <c r="H1026">
        <v>178.6</v>
      </c>
      <c r="I1026">
        <v>83</v>
      </c>
      <c r="J1026">
        <v>30.36</v>
      </c>
      <c r="K1026">
        <v>213.1</v>
      </c>
      <c r="L1026">
        <v>103</v>
      </c>
      <c r="M1026">
        <v>18.11</v>
      </c>
      <c r="N1026">
        <v>198</v>
      </c>
      <c r="O1026">
        <v>119</v>
      </c>
      <c r="P1026">
        <v>8.91</v>
      </c>
      <c r="Q1026">
        <v>10.9</v>
      </c>
      <c r="R1026">
        <v>5</v>
      </c>
      <c r="S1026">
        <v>2.94</v>
      </c>
      <c r="T1026">
        <v>1</v>
      </c>
      <c r="U1026" t="s">
        <v>22</v>
      </c>
      <c r="V1026">
        <f>IF(tbl_Customers[[#This Row],[churn]] = "yes", 1, 0)</f>
        <v>0</v>
      </c>
      <c r="W1026" t="str">
        <f>IF(tbl_Customers[[#This Row],[number_customer_service_calls]] &lt;= 1, "0-1 Calls", IF(tbl_Customers[[#This Row],[number_customer_service_calls]] &lt;= 3, "2-3 Calls", IF(tbl_Customers[[#This Row],[number_customer_service_calls]] &lt;=5, "4-5 Calls", "6+ Calls")))</f>
        <v>0-1 Calls</v>
      </c>
      <c r="X1026" t="str">
        <f>IF(tbl_Customers[[#This Row],[account_length]] &lt;= 50, "0-50", IF(tbl_Customers[[#This Row],[account_length]] &lt;=100, "51-100", IF(tbl_Customers[[#This Row],[account_length]] &lt;= 150, "101-150", "151+")))</f>
        <v>0-50</v>
      </c>
      <c r="Y1026" t="str">
        <f>IF(tbl_Customers[[#This Row],[total_intl_charge]] &lt;= 3, "Low Charges", "High Charges")</f>
        <v>Low Charges</v>
      </c>
      <c r="Z1026" t="str">
        <f>IF(tbl_Customers[[#This Row],[total_eve_calls]]&lt;=80,"Low Calls",
IF(tbl_Customers[[#This Row],[total_eve_calls]]&lt;=120,"Medium Calls","High Calls"))</f>
        <v>Medium Calls</v>
      </c>
      <c r="AA1026" t="str">
        <f>IF(tbl_Customers[[#This Row],[total_eve_charge]]&lt;=15,"Low Charges",
IF(tbl_Customers[[#This Row],[total_eve_charge]]&lt;=20,"Medium Charges","High Charges"))</f>
        <v>Medium Charges</v>
      </c>
      <c r="AB10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26" t="str">
        <f>IF(tbl_Customers[[#This Row],[number_vmail_messages]] = 0, "No Usage", IF(tbl_Customers[[#This Row],[number_vmail_messages]] &lt;= 20, "Low Usage", IF(tbl_Customers[[#This Row],[number_vmail_messages]] &lt;= 40, "Medium Usgae", "High Usage")))</f>
        <v>No Usage</v>
      </c>
      <c r="AD1026" t="str">
        <f>IF(tbl_Customers[[#This Row],[total_day_minutes]]&lt;=150,"Low Usage", IF(tbl_Customers[[#This Row],[total_day_minutes]]&lt;=200,"Medium Usage", IF(tbl_Customers[[#This Row],[total_day_minutes]]&lt;=250,"High Usage","Very High Usage")))</f>
        <v>Medium Usage</v>
      </c>
      <c r="AE1026" t="str">
        <f>IF(tbl_Customers[[#This Row],[total_intl_calls]]&lt;=5,"Low Calls", IF(tbl_Customers[[#This Row],[total_intl_calls]]&lt;=10, "Medium Calls", "High Calls"))</f>
        <v>Low Calls</v>
      </c>
      <c r="AF10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26" s="36" t="str">
        <f>IF(tbl_Customers[[#This Row],[Churn_Risk_Score]]&gt;=10,"High Risk", IF(tbl_Customers[[#This Row],[Churn_Risk_Score]]&gt;=5,"Medium Risk","Low Risk"))</f>
        <v>Low Risk</v>
      </c>
    </row>
    <row r="1027" spans="1:33" x14ac:dyDescent="0.35">
      <c r="A1027">
        <v>1026</v>
      </c>
      <c r="B1027" t="s">
        <v>62</v>
      </c>
      <c r="C1027">
        <v>180</v>
      </c>
      <c r="D1027" t="s">
        <v>28</v>
      </c>
      <c r="E1027" t="s">
        <v>22</v>
      </c>
      <c r="F1027" t="s">
        <v>22</v>
      </c>
      <c r="G1027">
        <v>0</v>
      </c>
      <c r="H1027">
        <v>139</v>
      </c>
      <c r="I1027">
        <v>96</v>
      </c>
      <c r="J1027">
        <v>23.63</v>
      </c>
      <c r="K1027">
        <v>224.9</v>
      </c>
      <c r="L1027">
        <v>64</v>
      </c>
      <c r="M1027">
        <v>19.12</v>
      </c>
      <c r="N1027">
        <v>170.8</v>
      </c>
      <c r="O1027">
        <v>118</v>
      </c>
      <c r="P1027">
        <v>7.69</v>
      </c>
      <c r="Q1027">
        <v>15.7</v>
      </c>
      <c r="R1027">
        <v>5</v>
      </c>
      <c r="S1027">
        <v>4.24</v>
      </c>
      <c r="T1027">
        <v>2</v>
      </c>
      <c r="U1027" t="s">
        <v>22</v>
      </c>
      <c r="V1027">
        <f>IF(tbl_Customers[[#This Row],[churn]] = "yes", 1, 0)</f>
        <v>0</v>
      </c>
      <c r="W1027" t="str">
        <f>IF(tbl_Customers[[#This Row],[number_customer_service_calls]] &lt;= 1, "0-1 Calls", IF(tbl_Customers[[#This Row],[number_customer_service_calls]] &lt;= 3, "2-3 Calls", IF(tbl_Customers[[#This Row],[number_customer_service_calls]] &lt;=5, "4-5 Calls", "6+ Calls")))</f>
        <v>2-3 Calls</v>
      </c>
      <c r="X1027" t="str">
        <f>IF(tbl_Customers[[#This Row],[account_length]] &lt;= 50, "0-50", IF(tbl_Customers[[#This Row],[account_length]] &lt;=100, "51-100", IF(tbl_Customers[[#This Row],[account_length]] &lt;= 150, "101-150", "151+")))</f>
        <v>151+</v>
      </c>
      <c r="Y1027" t="str">
        <f>IF(tbl_Customers[[#This Row],[total_intl_charge]] &lt;= 3, "Low Charges", "High Charges")</f>
        <v>High Charges</v>
      </c>
      <c r="Z1027" t="str">
        <f>IF(tbl_Customers[[#This Row],[total_eve_calls]]&lt;=80,"Low Calls",
IF(tbl_Customers[[#This Row],[total_eve_calls]]&lt;=120,"Medium Calls","High Calls"))</f>
        <v>Low Calls</v>
      </c>
      <c r="AA1027" t="str">
        <f>IF(tbl_Customers[[#This Row],[total_eve_charge]]&lt;=15,"Low Charges",
IF(tbl_Customers[[#This Row],[total_eve_charge]]&lt;=20,"Medium Charges","High Charges"))</f>
        <v>Medium Charges</v>
      </c>
      <c r="AB10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27" t="str">
        <f>IF(tbl_Customers[[#This Row],[number_vmail_messages]] = 0, "No Usage", IF(tbl_Customers[[#This Row],[number_vmail_messages]] &lt;= 20, "Low Usage", IF(tbl_Customers[[#This Row],[number_vmail_messages]] &lt;= 40, "Medium Usgae", "High Usage")))</f>
        <v>No Usage</v>
      </c>
      <c r="AD1027" t="str">
        <f>IF(tbl_Customers[[#This Row],[total_day_minutes]]&lt;=150,"Low Usage", IF(tbl_Customers[[#This Row],[total_day_minutes]]&lt;=200,"Medium Usage", IF(tbl_Customers[[#This Row],[total_day_minutes]]&lt;=250,"High Usage","Very High Usage")))</f>
        <v>Low Usage</v>
      </c>
      <c r="AE1027" t="str">
        <f>IF(tbl_Customers[[#This Row],[total_intl_calls]]&lt;=5,"Low Calls", IF(tbl_Customers[[#This Row],[total_intl_calls]]&lt;=10, "Medium Calls", "High Calls"))</f>
        <v>Low Calls</v>
      </c>
      <c r="AF10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27" s="36" t="str">
        <f>IF(tbl_Customers[[#This Row],[Churn_Risk_Score]]&gt;=10,"High Risk", IF(tbl_Customers[[#This Row],[Churn_Risk_Score]]&gt;=5,"Medium Risk","Low Risk"))</f>
        <v>Low Risk</v>
      </c>
    </row>
    <row r="1028" spans="1:33" x14ac:dyDescent="0.35">
      <c r="A1028">
        <v>1027</v>
      </c>
      <c r="B1028" t="s">
        <v>35</v>
      </c>
      <c r="C1028">
        <v>25</v>
      </c>
      <c r="D1028" t="s">
        <v>21</v>
      </c>
      <c r="E1028" t="s">
        <v>22</v>
      </c>
      <c r="F1028" t="s">
        <v>22</v>
      </c>
      <c r="G1028">
        <v>0</v>
      </c>
      <c r="H1028">
        <v>134.30000000000001</v>
      </c>
      <c r="I1028">
        <v>98</v>
      </c>
      <c r="J1028">
        <v>22.83</v>
      </c>
      <c r="K1028">
        <v>202.3</v>
      </c>
      <c r="L1028">
        <v>109</v>
      </c>
      <c r="M1028">
        <v>17.2</v>
      </c>
      <c r="N1028">
        <v>195.9</v>
      </c>
      <c r="O1028">
        <v>100</v>
      </c>
      <c r="P1028">
        <v>8.82</v>
      </c>
      <c r="Q1028">
        <v>12.6</v>
      </c>
      <c r="R1028">
        <v>5</v>
      </c>
      <c r="S1028">
        <v>3.4</v>
      </c>
      <c r="T1028">
        <v>2</v>
      </c>
      <c r="U1028" t="s">
        <v>22</v>
      </c>
      <c r="V1028">
        <f>IF(tbl_Customers[[#This Row],[churn]] = "yes", 1, 0)</f>
        <v>0</v>
      </c>
      <c r="W1028" t="str">
        <f>IF(tbl_Customers[[#This Row],[number_customer_service_calls]] &lt;= 1, "0-1 Calls", IF(tbl_Customers[[#This Row],[number_customer_service_calls]] &lt;= 3, "2-3 Calls", IF(tbl_Customers[[#This Row],[number_customer_service_calls]] &lt;=5, "4-5 Calls", "6+ Calls")))</f>
        <v>2-3 Calls</v>
      </c>
      <c r="X1028" t="str">
        <f>IF(tbl_Customers[[#This Row],[account_length]] &lt;= 50, "0-50", IF(tbl_Customers[[#This Row],[account_length]] &lt;=100, "51-100", IF(tbl_Customers[[#This Row],[account_length]] &lt;= 150, "101-150", "151+")))</f>
        <v>0-50</v>
      </c>
      <c r="Y1028" t="str">
        <f>IF(tbl_Customers[[#This Row],[total_intl_charge]] &lt;= 3, "Low Charges", "High Charges")</f>
        <v>High Charges</v>
      </c>
      <c r="Z1028" t="str">
        <f>IF(tbl_Customers[[#This Row],[total_eve_calls]]&lt;=80,"Low Calls",
IF(tbl_Customers[[#This Row],[total_eve_calls]]&lt;=120,"Medium Calls","High Calls"))</f>
        <v>Medium Calls</v>
      </c>
      <c r="AA1028" t="str">
        <f>IF(tbl_Customers[[#This Row],[total_eve_charge]]&lt;=15,"Low Charges",
IF(tbl_Customers[[#This Row],[total_eve_charge]]&lt;=20,"Medium Charges","High Charges"))</f>
        <v>Medium Charges</v>
      </c>
      <c r="AB10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28" t="str">
        <f>IF(tbl_Customers[[#This Row],[number_vmail_messages]] = 0, "No Usage", IF(tbl_Customers[[#This Row],[number_vmail_messages]] &lt;= 20, "Low Usage", IF(tbl_Customers[[#This Row],[number_vmail_messages]] &lt;= 40, "Medium Usgae", "High Usage")))</f>
        <v>No Usage</v>
      </c>
      <c r="AD1028" t="str">
        <f>IF(tbl_Customers[[#This Row],[total_day_minutes]]&lt;=150,"Low Usage", IF(tbl_Customers[[#This Row],[total_day_minutes]]&lt;=200,"Medium Usage", IF(tbl_Customers[[#This Row],[total_day_minutes]]&lt;=250,"High Usage","Very High Usage")))</f>
        <v>Low Usage</v>
      </c>
      <c r="AE1028" t="str">
        <f>IF(tbl_Customers[[#This Row],[total_intl_calls]]&lt;=5,"Low Calls", IF(tbl_Customers[[#This Row],[total_intl_calls]]&lt;=10, "Medium Calls", "High Calls"))</f>
        <v>Low Calls</v>
      </c>
      <c r="AF10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28" s="36" t="str">
        <f>IF(tbl_Customers[[#This Row],[Churn_Risk_Score]]&gt;=10,"High Risk", IF(tbl_Customers[[#This Row],[Churn_Risk_Score]]&gt;=5,"Medium Risk","Low Risk"))</f>
        <v>Low Risk</v>
      </c>
    </row>
    <row r="1029" spans="1:33" x14ac:dyDescent="0.35">
      <c r="A1029">
        <v>1028</v>
      </c>
      <c r="B1029" t="s">
        <v>35</v>
      </c>
      <c r="C1029">
        <v>113</v>
      </c>
      <c r="D1029" t="s">
        <v>21</v>
      </c>
      <c r="E1029" t="s">
        <v>22</v>
      </c>
      <c r="F1029" t="s">
        <v>22</v>
      </c>
      <c r="G1029">
        <v>0</v>
      </c>
      <c r="H1029">
        <v>215.9</v>
      </c>
      <c r="I1029">
        <v>93</v>
      </c>
      <c r="J1029">
        <v>36.700000000000003</v>
      </c>
      <c r="K1029">
        <v>240.1</v>
      </c>
      <c r="L1029">
        <v>85</v>
      </c>
      <c r="M1029">
        <v>20.41</v>
      </c>
      <c r="N1029">
        <v>156.69999999999999</v>
      </c>
      <c r="O1029">
        <v>123</v>
      </c>
      <c r="P1029">
        <v>7.05</v>
      </c>
      <c r="Q1029">
        <v>4.9000000000000004</v>
      </c>
      <c r="R1029">
        <v>5</v>
      </c>
      <c r="S1029">
        <v>1.32</v>
      </c>
      <c r="T1029">
        <v>3</v>
      </c>
      <c r="U1029" t="s">
        <v>22</v>
      </c>
      <c r="V1029">
        <f>IF(tbl_Customers[[#This Row],[churn]] = "yes", 1, 0)</f>
        <v>0</v>
      </c>
      <c r="W1029" t="str">
        <f>IF(tbl_Customers[[#This Row],[number_customer_service_calls]] &lt;= 1, "0-1 Calls", IF(tbl_Customers[[#This Row],[number_customer_service_calls]] &lt;= 3, "2-3 Calls", IF(tbl_Customers[[#This Row],[number_customer_service_calls]] &lt;=5, "4-5 Calls", "6+ Calls")))</f>
        <v>2-3 Calls</v>
      </c>
      <c r="X1029" t="str">
        <f>IF(tbl_Customers[[#This Row],[account_length]] &lt;= 50, "0-50", IF(tbl_Customers[[#This Row],[account_length]] &lt;=100, "51-100", IF(tbl_Customers[[#This Row],[account_length]] &lt;= 150, "101-150", "151+")))</f>
        <v>101-150</v>
      </c>
      <c r="Y1029" t="str">
        <f>IF(tbl_Customers[[#This Row],[total_intl_charge]] &lt;= 3, "Low Charges", "High Charges")</f>
        <v>Low Charges</v>
      </c>
      <c r="Z1029" t="str">
        <f>IF(tbl_Customers[[#This Row],[total_eve_calls]]&lt;=80,"Low Calls",
IF(tbl_Customers[[#This Row],[total_eve_calls]]&lt;=120,"Medium Calls","High Calls"))</f>
        <v>Medium Calls</v>
      </c>
      <c r="AA1029" t="str">
        <f>IF(tbl_Customers[[#This Row],[total_eve_charge]]&lt;=15,"Low Charges",
IF(tbl_Customers[[#This Row],[total_eve_charge]]&lt;=20,"Medium Charges","High Charges"))</f>
        <v>High Charges</v>
      </c>
      <c r="AB10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29" t="str">
        <f>IF(tbl_Customers[[#This Row],[number_vmail_messages]] = 0, "No Usage", IF(tbl_Customers[[#This Row],[number_vmail_messages]] &lt;= 20, "Low Usage", IF(tbl_Customers[[#This Row],[number_vmail_messages]] &lt;= 40, "Medium Usgae", "High Usage")))</f>
        <v>No Usage</v>
      </c>
      <c r="AD1029" t="str">
        <f>IF(tbl_Customers[[#This Row],[total_day_minutes]]&lt;=150,"Low Usage", IF(tbl_Customers[[#This Row],[total_day_minutes]]&lt;=200,"Medium Usage", IF(tbl_Customers[[#This Row],[total_day_minutes]]&lt;=250,"High Usage","Very High Usage")))</f>
        <v>High Usage</v>
      </c>
      <c r="AE1029" t="str">
        <f>IF(tbl_Customers[[#This Row],[total_intl_calls]]&lt;=5,"Low Calls", IF(tbl_Customers[[#This Row],[total_intl_calls]]&lt;=10, "Medium Calls", "High Calls"))</f>
        <v>Low Calls</v>
      </c>
      <c r="AF10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29" s="36" t="str">
        <f>IF(tbl_Customers[[#This Row],[Churn_Risk_Score]]&gt;=10,"High Risk", IF(tbl_Customers[[#This Row],[Churn_Risk_Score]]&gt;=5,"Medium Risk","Low Risk"))</f>
        <v>Low Risk</v>
      </c>
    </row>
    <row r="1030" spans="1:33" x14ac:dyDescent="0.35">
      <c r="A1030">
        <v>1029</v>
      </c>
      <c r="B1030" t="s">
        <v>47</v>
      </c>
      <c r="C1030">
        <v>120</v>
      </c>
      <c r="D1030" t="s">
        <v>21</v>
      </c>
      <c r="E1030" t="s">
        <v>22</v>
      </c>
      <c r="F1030" t="s">
        <v>22</v>
      </c>
      <c r="G1030">
        <v>0</v>
      </c>
      <c r="H1030">
        <v>178.4</v>
      </c>
      <c r="I1030">
        <v>97</v>
      </c>
      <c r="J1030">
        <v>30.33</v>
      </c>
      <c r="K1030">
        <v>168.3</v>
      </c>
      <c r="L1030">
        <v>113</v>
      </c>
      <c r="M1030">
        <v>14.31</v>
      </c>
      <c r="N1030">
        <v>120.5</v>
      </c>
      <c r="O1030">
        <v>93</v>
      </c>
      <c r="P1030">
        <v>5.42</v>
      </c>
      <c r="Q1030">
        <v>9.3000000000000007</v>
      </c>
      <c r="R1030">
        <v>9</v>
      </c>
      <c r="S1030">
        <v>2.5099999999999998</v>
      </c>
      <c r="T1030">
        <v>1</v>
      </c>
      <c r="U1030" t="s">
        <v>22</v>
      </c>
      <c r="V1030">
        <f>IF(tbl_Customers[[#This Row],[churn]] = "yes", 1, 0)</f>
        <v>0</v>
      </c>
      <c r="W1030" t="str">
        <f>IF(tbl_Customers[[#This Row],[number_customer_service_calls]] &lt;= 1, "0-1 Calls", IF(tbl_Customers[[#This Row],[number_customer_service_calls]] &lt;= 3, "2-3 Calls", IF(tbl_Customers[[#This Row],[number_customer_service_calls]] &lt;=5, "4-5 Calls", "6+ Calls")))</f>
        <v>0-1 Calls</v>
      </c>
      <c r="X1030" t="str">
        <f>IF(tbl_Customers[[#This Row],[account_length]] &lt;= 50, "0-50", IF(tbl_Customers[[#This Row],[account_length]] &lt;=100, "51-100", IF(tbl_Customers[[#This Row],[account_length]] &lt;= 150, "101-150", "151+")))</f>
        <v>101-150</v>
      </c>
      <c r="Y1030" t="str">
        <f>IF(tbl_Customers[[#This Row],[total_intl_charge]] &lt;= 3, "Low Charges", "High Charges")</f>
        <v>Low Charges</v>
      </c>
      <c r="Z1030" t="str">
        <f>IF(tbl_Customers[[#This Row],[total_eve_calls]]&lt;=80,"Low Calls",
IF(tbl_Customers[[#This Row],[total_eve_calls]]&lt;=120,"Medium Calls","High Calls"))</f>
        <v>Medium Calls</v>
      </c>
      <c r="AA1030" t="str">
        <f>IF(tbl_Customers[[#This Row],[total_eve_charge]]&lt;=15,"Low Charges",
IF(tbl_Customers[[#This Row],[total_eve_charge]]&lt;=20,"Medium Charges","High Charges"))</f>
        <v>Low Charges</v>
      </c>
      <c r="AB10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30" t="str">
        <f>IF(tbl_Customers[[#This Row],[number_vmail_messages]] = 0, "No Usage", IF(tbl_Customers[[#This Row],[number_vmail_messages]] &lt;= 20, "Low Usage", IF(tbl_Customers[[#This Row],[number_vmail_messages]] &lt;= 40, "Medium Usgae", "High Usage")))</f>
        <v>No Usage</v>
      </c>
      <c r="AD1030" t="str">
        <f>IF(tbl_Customers[[#This Row],[total_day_minutes]]&lt;=150,"Low Usage", IF(tbl_Customers[[#This Row],[total_day_minutes]]&lt;=200,"Medium Usage", IF(tbl_Customers[[#This Row],[total_day_minutes]]&lt;=250,"High Usage","Very High Usage")))</f>
        <v>Medium Usage</v>
      </c>
      <c r="AE1030" t="str">
        <f>IF(tbl_Customers[[#This Row],[total_intl_calls]]&lt;=5,"Low Calls", IF(tbl_Customers[[#This Row],[total_intl_calls]]&lt;=10, "Medium Calls", "High Calls"))</f>
        <v>Medium Calls</v>
      </c>
      <c r="AF10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30" s="36" t="str">
        <f>IF(tbl_Customers[[#This Row],[Churn_Risk_Score]]&gt;=10,"High Risk", IF(tbl_Customers[[#This Row],[Churn_Risk_Score]]&gt;=5,"Medium Risk","Low Risk"))</f>
        <v>Low Risk</v>
      </c>
    </row>
    <row r="1031" spans="1:33" x14ac:dyDescent="0.35">
      <c r="A1031">
        <v>1030</v>
      </c>
      <c r="B1031" t="s">
        <v>55</v>
      </c>
      <c r="C1031">
        <v>74</v>
      </c>
      <c r="D1031" t="s">
        <v>21</v>
      </c>
      <c r="E1031" t="s">
        <v>22</v>
      </c>
      <c r="F1031" t="s">
        <v>22</v>
      </c>
      <c r="G1031">
        <v>0</v>
      </c>
      <c r="H1031">
        <v>106.4</v>
      </c>
      <c r="I1031">
        <v>84</v>
      </c>
      <c r="J1031">
        <v>18.09</v>
      </c>
      <c r="K1031">
        <v>140.19999999999999</v>
      </c>
      <c r="L1031">
        <v>104</v>
      </c>
      <c r="M1031">
        <v>11.92</v>
      </c>
      <c r="N1031">
        <v>90.9</v>
      </c>
      <c r="O1031">
        <v>81</v>
      </c>
      <c r="P1031">
        <v>4.09</v>
      </c>
      <c r="Q1031">
        <v>11.4</v>
      </c>
      <c r="R1031">
        <v>3</v>
      </c>
      <c r="S1031">
        <v>3.08</v>
      </c>
      <c r="T1031">
        <v>1</v>
      </c>
      <c r="U1031" t="s">
        <v>22</v>
      </c>
      <c r="V1031">
        <f>IF(tbl_Customers[[#This Row],[churn]] = "yes", 1, 0)</f>
        <v>0</v>
      </c>
      <c r="W1031" t="str">
        <f>IF(tbl_Customers[[#This Row],[number_customer_service_calls]] &lt;= 1, "0-1 Calls", IF(tbl_Customers[[#This Row],[number_customer_service_calls]] &lt;= 3, "2-3 Calls", IF(tbl_Customers[[#This Row],[number_customer_service_calls]] &lt;=5, "4-5 Calls", "6+ Calls")))</f>
        <v>0-1 Calls</v>
      </c>
      <c r="X1031" t="str">
        <f>IF(tbl_Customers[[#This Row],[account_length]] &lt;= 50, "0-50", IF(tbl_Customers[[#This Row],[account_length]] &lt;=100, "51-100", IF(tbl_Customers[[#This Row],[account_length]] &lt;= 150, "101-150", "151+")))</f>
        <v>51-100</v>
      </c>
      <c r="Y1031" t="str">
        <f>IF(tbl_Customers[[#This Row],[total_intl_charge]] &lt;= 3, "Low Charges", "High Charges")</f>
        <v>High Charges</v>
      </c>
      <c r="Z1031" t="str">
        <f>IF(tbl_Customers[[#This Row],[total_eve_calls]]&lt;=80,"Low Calls",
IF(tbl_Customers[[#This Row],[total_eve_calls]]&lt;=120,"Medium Calls","High Calls"))</f>
        <v>Medium Calls</v>
      </c>
      <c r="AA1031" t="str">
        <f>IF(tbl_Customers[[#This Row],[total_eve_charge]]&lt;=15,"Low Charges",
IF(tbl_Customers[[#This Row],[total_eve_charge]]&lt;=20,"Medium Charges","High Charges"))</f>
        <v>Low Charges</v>
      </c>
      <c r="AB10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31" t="str">
        <f>IF(tbl_Customers[[#This Row],[number_vmail_messages]] = 0, "No Usage", IF(tbl_Customers[[#This Row],[number_vmail_messages]] &lt;= 20, "Low Usage", IF(tbl_Customers[[#This Row],[number_vmail_messages]] &lt;= 40, "Medium Usgae", "High Usage")))</f>
        <v>No Usage</v>
      </c>
      <c r="AD1031" t="str">
        <f>IF(tbl_Customers[[#This Row],[total_day_minutes]]&lt;=150,"Low Usage", IF(tbl_Customers[[#This Row],[total_day_minutes]]&lt;=200,"Medium Usage", IF(tbl_Customers[[#This Row],[total_day_minutes]]&lt;=250,"High Usage","Very High Usage")))</f>
        <v>Low Usage</v>
      </c>
      <c r="AE1031" t="str">
        <f>IF(tbl_Customers[[#This Row],[total_intl_calls]]&lt;=5,"Low Calls", IF(tbl_Customers[[#This Row],[total_intl_calls]]&lt;=10, "Medium Calls", "High Calls"))</f>
        <v>Low Calls</v>
      </c>
      <c r="AF10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31" s="36" t="str">
        <f>IF(tbl_Customers[[#This Row],[Churn_Risk_Score]]&gt;=10,"High Risk", IF(tbl_Customers[[#This Row],[Churn_Risk_Score]]&gt;=5,"Medium Risk","Low Risk"))</f>
        <v>Low Risk</v>
      </c>
    </row>
    <row r="1032" spans="1:33" x14ac:dyDescent="0.35">
      <c r="A1032">
        <v>1031</v>
      </c>
      <c r="B1032" t="s">
        <v>50</v>
      </c>
      <c r="C1032">
        <v>109</v>
      </c>
      <c r="D1032" t="s">
        <v>28</v>
      </c>
      <c r="E1032" t="s">
        <v>22</v>
      </c>
      <c r="F1032" t="s">
        <v>22</v>
      </c>
      <c r="G1032">
        <v>0</v>
      </c>
      <c r="H1032">
        <v>170.7</v>
      </c>
      <c r="I1032">
        <v>101</v>
      </c>
      <c r="J1032">
        <v>29.02</v>
      </c>
      <c r="K1032">
        <v>240.2</v>
      </c>
      <c r="L1032">
        <v>82</v>
      </c>
      <c r="M1032">
        <v>20.420000000000002</v>
      </c>
      <c r="N1032">
        <v>119</v>
      </c>
      <c r="O1032">
        <v>112</v>
      </c>
      <c r="P1032">
        <v>5.36</v>
      </c>
      <c r="Q1032">
        <v>11.4</v>
      </c>
      <c r="R1032">
        <v>4</v>
      </c>
      <c r="S1032">
        <v>3.08</v>
      </c>
      <c r="T1032">
        <v>2</v>
      </c>
      <c r="U1032" t="s">
        <v>22</v>
      </c>
      <c r="V1032">
        <f>IF(tbl_Customers[[#This Row],[churn]] = "yes", 1, 0)</f>
        <v>0</v>
      </c>
      <c r="W1032" t="str">
        <f>IF(tbl_Customers[[#This Row],[number_customer_service_calls]] &lt;= 1, "0-1 Calls", IF(tbl_Customers[[#This Row],[number_customer_service_calls]] &lt;= 3, "2-3 Calls", IF(tbl_Customers[[#This Row],[number_customer_service_calls]] &lt;=5, "4-5 Calls", "6+ Calls")))</f>
        <v>2-3 Calls</v>
      </c>
      <c r="X1032" t="str">
        <f>IF(tbl_Customers[[#This Row],[account_length]] &lt;= 50, "0-50", IF(tbl_Customers[[#This Row],[account_length]] &lt;=100, "51-100", IF(tbl_Customers[[#This Row],[account_length]] &lt;= 150, "101-150", "151+")))</f>
        <v>101-150</v>
      </c>
      <c r="Y1032" t="str">
        <f>IF(tbl_Customers[[#This Row],[total_intl_charge]] &lt;= 3, "Low Charges", "High Charges")</f>
        <v>High Charges</v>
      </c>
      <c r="Z1032" t="str">
        <f>IF(tbl_Customers[[#This Row],[total_eve_calls]]&lt;=80,"Low Calls",
IF(tbl_Customers[[#This Row],[total_eve_calls]]&lt;=120,"Medium Calls","High Calls"))</f>
        <v>Medium Calls</v>
      </c>
      <c r="AA1032" t="str">
        <f>IF(tbl_Customers[[#This Row],[total_eve_charge]]&lt;=15,"Low Charges",
IF(tbl_Customers[[#This Row],[total_eve_charge]]&lt;=20,"Medium Charges","High Charges"))</f>
        <v>High Charges</v>
      </c>
      <c r="AB10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32" t="str">
        <f>IF(tbl_Customers[[#This Row],[number_vmail_messages]] = 0, "No Usage", IF(tbl_Customers[[#This Row],[number_vmail_messages]] &lt;= 20, "Low Usage", IF(tbl_Customers[[#This Row],[number_vmail_messages]] &lt;= 40, "Medium Usgae", "High Usage")))</f>
        <v>No Usage</v>
      </c>
      <c r="AD1032" t="str">
        <f>IF(tbl_Customers[[#This Row],[total_day_minutes]]&lt;=150,"Low Usage", IF(tbl_Customers[[#This Row],[total_day_minutes]]&lt;=200,"Medium Usage", IF(tbl_Customers[[#This Row],[total_day_minutes]]&lt;=250,"High Usage","Very High Usage")))</f>
        <v>Medium Usage</v>
      </c>
      <c r="AE1032" t="str">
        <f>IF(tbl_Customers[[#This Row],[total_intl_calls]]&lt;=5,"Low Calls", IF(tbl_Customers[[#This Row],[total_intl_calls]]&lt;=10, "Medium Calls", "High Calls"))</f>
        <v>Low Calls</v>
      </c>
      <c r="AF10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32" s="36" t="str">
        <f>IF(tbl_Customers[[#This Row],[Churn_Risk_Score]]&gt;=10,"High Risk", IF(tbl_Customers[[#This Row],[Churn_Risk_Score]]&gt;=5,"Medium Risk","Low Risk"))</f>
        <v>Low Risk</v>
      </c>
    </row>
    <row r="1033" spans="1:33" x14ac:dyDescent="0.35">
      <c r="A1033">
        <v>1032</v>
      </c>
      <c r="B1033" t="s">
        <v>30</v>
      </c>
      <c r="C1033">
        <v>162</v>
      </c>
      <c r="D1033" t="s">
        <v>28</v>
      </c>
      <c r="E1033" t="s">
        <v>22</v>
      </c>
      <c r="F1033" t="s">
        <v>23</v>
      </c>
      <c r="G1033">
        <v>33</v>
      </c>
      <c r="H1033">
        <v>184.5</v>
      </c>
      <c r="I1033">
        <v>139</v>
      </c>
      <c r="J1033">
        <v>31.37</v>
      </c>
      <c r="K1033">
        <v>183.2</v>
      </c>
      <c r="L1033">
        <v>78</v>
      </c>
      <c r="M1033">
        <v>15.57</v>
      </c>
      <c r="N1033">
        <v>127.4</v>
      </c>
      <c r="O1033">
        <v>106</v>
      </c>
      <c r="P1033">
        <v>5.73</v>
      </c>
      <c r="Q1033">
        <v>12.3</v>
      </c>
      <c r="R1033">
        <v>6</v>
      </c>
      <c r="S1033">
        <v>3.32</v>
      </c>
      <c r="T1033">
        <v>0</v>
      </c>
      <c r="U1033" t="s">
        <v>22</v>
      </c>
      <c r="V1033">
        <f>IF(tbl_Customers[[#This Row],[churn]] = "yes", 1, 0)</f>
        <v>0</v>
      </c>
      <c r="W1033" t="str">
        <f>IF(tbl_Customers[[#This Row],[number_customer_service_calls]] &lt;= 1, "0-1 Calls", IF(tbl_Customers[[#This Row],[number_customer_service_calls]] &lt;= 3, "2-3 Calls", IF(tbl_Customers[[#This Row],[number_customer_service_calls]] &lt;=5, "4-5 Calls", "6+ Calls")))</f>
        <v>0-1 Calls</v>
      </c>
      <c r="X1033" t="str">
        <f>IF(tbl_Customers[[#This Row],[account_length]] &lt;= 50, "0-50", IF(tbl_Customers[[#This Row],[account_length]] &lt;=100, "51-100", IF(tbl_Customers[[#This Row],[account_length]] &lt;= 150, "101-150", "151+")))</f>
        <v>151+</v>
      </c>
      <c r="Y1033" t="str">
        <f>IF(tbl_Customers[[#This Row],[total_intl_charge]] &lt;= 3, "Low Charges", "High Charges")</f>
        <v>High Charges</v>
      </c>
      <c r="Z1033" t="str">
        <f>IF(tbl_Customers[[#This Row],[total_eve_calls]]&lt;=80,"Low Calls",
IF(tbl_Customers[[#This Row],[total_eve_calls]]&lt;=120,"Medium Calls","High Calls"))</f>
        <v>Low Calls</v>
      </c>
      <c r="AA1033" t="str">
        <f>IF(tbl_Customers[[#This Row],[total_eve_charge]]&lt;=15,"Low Charges",
IF(tbl_Customers[[#This Row],[total_eve_charge]]&lt;=20,"Medium Charges","High Charges"))</f>
        <v>Medium Charges</v>
      </c>
      <c r="AB10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33" t="str">
        <f>IF(tbl_Customers[[#This Row],[number_vmail_messages]] = 0, "No Usage", IF(tbl_Customers[[#This Row],[number_vmail_messages]] &lt;= 20, "Low Usage", IF(tbl_Customers[[#This Row],[number_vmail_messages]] &lt;= 40, "Medium Usgae", "High Usage")))</f>
        <v>Medium Usgae</v>
      </c>
      <c r="AD1033" t="str">
        <f>IF(tbl_Customers[[#This Row],[total_day_minutes]]&lt;=150,"Low Usage", IF(tbl_Customers[[#This Row],[total_day_minutes]]&lt;=200,"Medium Usage", IF(tbl_Customers[[#This Row],[total_day_minutes]]&lt;=250,"High Usage","Very High Usage")))</f>
        <v>Medium Usage</v>
      </c>
      <c r="AE1033" t="str">
        <f>IF(tbl_Customers[[#This Row],[total_intl_calls]]&lt;=5,"Low Calls", IF(tbl_Customers[[#This Row],[total_intl_calls]]&lt;=10, "Medium Calls", "High Calls"))</f>
        <v>Medium Calls</v>
      </c>
      <c r="AF10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33" s="36" t="str">
        <f>IF(tbl_Customers[[#This Row],[Churn_Risk_Score]]&gt;=10,"High Risk", IF(tbl_Customers[[#This Row],[Churn_Risk_Score]]&gt;=5,"Medium Risk","Low Risk"))</f>
        <v>Low Risk</v>
      </c>
    </row>
    <row r="1034" spans="1:33" x14ac:dyDescent="0.35">
      <c r="A1034">
        <v>1033</v>
      </c>
      <c r="B1034" t="s">
        <v>70</v>
      </c>
      <c r="C1034">
        <v>124</v>
      </c>
      <c r="D1034" t="s">
        <v>28</v>
      </c>
      <c r="E1034" t="s">
        <v>22</v>
      </c>
      <c r="F1034" t="s">
        <v>23</v>
      </c>
      <c r="G1034">
        <v>37</v>
      </c>
      <c r="H1034">
        <v>161.19999999999999</v>
      </c>
      <c r="I1034">
        <v>109</v>
      </c>
      <c r="J1034">
        <v>27.4</v>
      </c>
      <c r="K1034">
        <v>204.2</v>
      </c>
      <c r="L1034">
        <v>79</v>
      </c>
      <c r="M1034">
        <v>17.36</v>
      </c>
      <c r="N1034">
        <v>231.5</v>
      </c>
      <c r="O1034">
        <v>87</v>
      </c>
      <c r="P1034">
        <v>10.42</v>
      </c>
      <c r="Q1034">
        <v>8.9</v>
      </c>
      <c r="R1034">
        <v>4</v>
      </c>
      <c r="S1034">
        <v>2.4</v>
      </c>
      <c r="T1034">
        <v>1</v>
      </c>
      <c r="U1034" t="s">
        <v>22</v>
      </c>
      <c r="V1034">
        <f>IF(tbl_Customers[[#This Row],[churn]] = "yes", 1, 0)</f>
        <v>0</v>
      </c>
      <c r="W1034" t="str">
        <f>IF(tbl_Customers[[#This Row],[number_customer_service_calls]] &lt;= 1, "0-1 Calls", IF(tbl_Customers[[#This Row],[number_customer_service_calls]] &lt;= 3, "2-3 Calls", IF(tbl_Customers[[#This Row],[number_customer_service_calls]] &lt;=5, "4-5 Calls", "6+ Calls")))</f>
        <v>0-1 Calls</v>
      </c>
      <c r="X1034" t="str">
        <f>IF(tbl_Customers[[#This Row],[account_length]] &lt;= 50, "0-50", IF(tbl_Customers[[#This Row],[account_length]] &lt;=100, "51-100", IF(tbl_Customers[[#This Row],[account_length]] &lt;= 150, "101-150", "151+")))</f>
        <v>101-150</v>
      </c>
      <c r="Y1034" t="str">
        <f>IF(tbl_Customers[[#This Row],[total_intl_charge]] &lt;= 3, "Low Charges", "High Charges")</f>
        <v>Low Charges</v>
      </c>
      <c r="Z1034" t="str">
        <f>IF(tbl_Customers[[#This Row],[total_eve_calls]]&lt;=80,"Low Calls",
IF(tbl_Customers[[#This Row],[total_eve_calls]]&lt;=120,"Medium Calls","High Calls"))</f>
        <v>Low Calls</v>
      </c>
      <c r="AA1034" t="str">
        <f>IF(tbl_Customers[[#This Row],[total_eve_charge]]&lt;=15,"Low Charges",
IF(tbl_Customers[[#This Row],[total_eve_charge]]&lt;=20,"Medium Charges","High Charges"))</f>
        <v>Medium Charges</v>
      </c>
      <c r="AB10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34" t="str">
        <f>IF(tbl_Customers[[#This Row],[number_vmail_messages]] = 0, "No Usage", IF(tbl_Customers[[#This Row],[number_vmail_messages]] &lt;= 20, "Low Usage", IF(tbl_Customers[[#This Row],[number_vmail_messages]] &lt;= 40, "Medium Usgae", "High Usage")))</f>
        <v>Medium Usgae</v>
      </c>
      <c r="AD1034" t="str">
        <f>IF(tbl_Customers[[#This Row],[total_day_minutes]]&lt;=150,"Low Usage", IF(tbl_Customers[[#This Row],[total_day_minutes]]&lt;=200,"Medium Usage", IF(tbl_Customers[[#This Row],[total_day_minutes]]&lt;=250,"High Usage","Very High Usage")))</f>
        <v>Medium Usage</v>
      </c>
      <c r="AE1034" t="str">
        <f>IF(tbl_Customers[[#This Row],[total_intl_calls]]&lt;=5,"Low Calls", IF(tbl_Customers[[#This Row],[total_intl_calls]]&lt;=10, "Medium Calls", "High Calls"))</f>
        <v>Low Calls</v>
      </c>
      <c r="AF10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34" s="36" t="str">
        <f>IF(tbl_Customers[[#This Row],[Churn_Risk_Score]]&gt;=10,"High Risk", IF(tbl_Customers[[#This Row],[Churn_Risk_Score]]&gt;=5,"Medium Risk","Low Risk"))</f>
        <v>Low Risk</v>
      </c>
    </row>
    <row r="1035" spans="1:33" x14ac:dyDescent="0.35">
      <c r="A1035">
        <v>1034</v>
      </c>
      <c r="B1035" t="s">
        <v>52</v>
      </c>
      <c r="C1035">
        <v>177</v>
      </c>
      <c r="D1035" t="s">
        <v>25</v>
      </c>
      <c r="E1035" t="s">
        <v>22</v>
      </c>
      <c r="F1035" t="s">
        <v>22</v>
      </c>
      <c r="G1035">
        <v>0</v>
      </c>
      <c r="H1035">
        <v>84.9</v>
      </c>
      <c r="I1035">
        <v>77</v>
      </c>
      <c r="J1035">
        <v>14.43</v>
      </c>
      <c r="K1035">
        <v>257.5</v>
      </c>
      <c r="L1035">
        <v>109</v>
      </c>
      <c r="M1035">
        <v>21.89</v>
      </c>
      <c r="N1035">
        <v>210.5</v>
      </c>
      <c r="O1035">
        <v>66</v>
      </c>
      <c r="P1035">
        <v>9.4700000000000006</v>
      </c>
      <c r="Q1035">
        <v>7.5</v>
      </c>
      <c r="R1035">
        <v>5</v>
      </c>
      <c r="S1035">
        <v>2.0299999999999998</v>
      </c>
      <c r="T1035">
        <v>2</v>
      </c>
      <c r="U1035" t="s">
        <v>22</v>
      </c>
      <c r="V1035">
        <f>IF(tbl_Customers[[#This Row],[churn]] = "yes", 1, 0)</f>
        <v>0</v>
      </c>
      <c r="W1035" t="str">
        <f>IF(tbl_Customers[[#This Row],[number_customer_service_calls]] &lt;= 1, "0-1 Calls", IF(tbl_Customers[[#This Row],[number_customer_service_calls]] &lt;= 3, "2-3 Calls", IF(tbl_Customers[[#This Row],[number_customer_service_calls]] &lt;=5, "4-5 Calls", "6+ Calls")))</f>
        <v>2-3 Calls</v>
      </c>
      <c r="X1035" t="str">
        <f>IF(tbl_Customers[[#This Row],[account_length]] &lt;= 50, "0-50", IF(tbl_Customers[[#This Row],[account_length]] &lt;=100, "51-100", IF(tbl_Customers[[#This Row],[account_length]] &lt;= 150, "101-150", "151+")))</f>
        <v>151+</v>
      </c>
      <c r="Y1035" t="str">
        <f>IF(tbl_Customers[[#This Row],[total_intl_charge]] &lt;= 3, "Low Charges", "High Charges")</f>
        <v>Low Charges</v>
      </c>
      <c r="Z1035" t="str">
        <f>IF(tbl_Customers[[#This Row],[total_eve_calls]]&lt;=80,"Low Calls",
IF(tbl_Customers[[#This Row],[total_eve_calls]]&lt;=120,"Medium Calls","High Calls"))</f>
        <v>Medium Calls</v>
      </c>
      <c r="AA1035" t="str">
        <f>IF(tbl_Customers[[#This Row],[total_eve_charge]]&lt;=15,"Low Charges",
IF(tbl_Customers[[#This Row],[total_eve_charge]]&lt;=20,"Medium Charges","High Charges"))</f>
        <v>High Charges</v>
      </c>
      <c r="AB10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35" t="str">
        <f>IF(tbl_Customers[[#This Row],[number_vmail_messages]] = 0, "No Usage", IF(tbl_Customers[[#This Row],[number_vmail_messages]] &lt;= 20, "Low Usage", IF(tbl_Customers[[#This Row],[number_vmail_messages]] &lt;= 40, "Medium Usgae", "High Usage")))</f>
        <v>No Usage</v>
      </c>
      <c r="AD1035" t="str">
        <f>IF(tbl_Customers[[#This Row],[total_day_minutes]]&lt;=150,"Low Usage", IF(tbl_Customers[[#This Row],[total_day_minutes]]&lt;=200,"Medium Usage", IF(tbl_Customers[[#This Row],[total_day_minutes]]&lt;=250,"High Usage","Very High Usage")))</f>
        <v>Low Usage</v>
      </c>
      <c r="AE1035" t="str">
        <f>IF(tbl_Customers[[#This Row],[total_intl_calls]]&lt;=5,"Low Calls", IF(tbl_Customers[[#This Row],[total_intl_calls]]&lt;=10, "Medium Calls", "High Calls"))</f>
        <v>Low Calls</v>
      </c>
      <c r="AF10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35" s="36" t="str">
        <f>IF(tbl_Customers[[#This Row],[Churn_Risk_Score]]&gt;=10,"High Risk", IF(tbl_Customers[[#This Row],[Churn_Risk_Score]]&gt;=5,"Medium Risk","Low Risk"))</f>
        <v>Low Risk</v>
      </c>
    </row>
    <row r="1036" spans="1:33" x14ac:dyDescent="0.35">
      <c r="A1036">
        <v>1035</v>
      </c>
      <c r="B1036" t="s">
        <v>51</v>
      </c>
      <c r="C1036">
        <v>91</v>
      </c>
      <c r="D1036" t="s">
        <v>28</v>
      </c>
      <c r="E1036" t="s">
        <v>22</v>
      </c>
      <c r="F1036" t="s">
        <v>22</v>
      </c>
      <c r="G1036">
        <v>0</v>
      </c>
      <c r="H1036">
        <v>217.9</v>
      </c>
      <c r="I1036">
        <v>71</v>
      </c>
      <c r="J1036">
        <v>37.04</v>
      </c>
      <c r="K1036">
        <v>230.1</v>
      </c>
      <c r="L1036">
        <v>116</v>
      </c>
      <c r="M1036">
        <v>19.559999999999999</v>
      </c>
      <c r="N1036">
        <v>232.1</v>
      </c>
      <c r="O1036">
        <v>110</v>
      </c>
      <c r="P1036">
        <v>10.44</v>
      </c>
      <c r="Q1036">
        <v>10.6</v>
      </c>
      <c r="R1036">
        <v>2</v>
      </c>
      <c r="S1036">
        <v>2.86</v>
      </c>
      <c r="T1036">
        <v>1</v>
      </c>
      <c r="U1036" t="s">
        <v>22</v>
      </c>
      <c r="V1036">
        <f>IF(tbl_Customers[[#This Row],[churn]] = "yes", 1, 0)</f>
        <v>0</v>
      </c>
      <c r="W1036" t="str">
        <f>IF(tbl_Customers[[#This Row],[number_customer_service_calls]] &lt;= 1, "0-1 Calls", IF(tbl_Customers[[#This Row],[number_customer_service_calls]] &lt;= 3, "2-3 Calls", IF(tbl_Customers[[#This Row],[number_customer_service_calls]] &lt;=5, "4-5 Calls", "6+ Calls")))</f>
        <v>0-1 Calls</v>
      </c>
      <c r="X1036" t="str">
        <f>IF(tbl_Customers[[#This Row],[account_length]] &lt;= 50, "0-50", IF(tbl_Customers[[#This Row],[account_length]] &lt;=100, "51-100", IF(tbl_Customers[[#This Row],[account_length]] &lt;= 150, "101-150", "151+")))</f>
        <v>51-100</v>
      </c>
      <c r="Y1036" t="str">
        <f>IF(tbl_Customers[[#This Row],[total_intl_charge]] &lt;= 3, "Low Charges", "High Charges")</f>
        <v>Low Charges</v>
      </c>
      <c r="Z1036" t="str">
        <f>IF(tbl_Customers[[#This Row],[total_eve_calls]]&lt;=80,"Low Calls",
IF(tbl_Customers[[#This Row],[total_eve_calls]]&lt;=120,"Medium Calls","High Calls"))</f>
        <v>Medium Calls</v>
      </c>
      <c r="AA1036" t="str">
        <f>IF(tbl_Customers[[#This Row],[total_eve_charge]]&lt;=15,"Low Charges",
IF(tbl_Customers[[#This Row],[total_eve_charge]]&lt;=20,"Medium Charges","High Charges"))</f>
        <v>Medium Charges</v>
      </c>
      <c r="AB10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36" t="str">
        <f>IF(tbl_Customers[[#This Row],[number_vmail_messages]] = 0, "No Usage", IF(tbl_Customers[[#This Row],[number_vmail_messages]] &lt;= 20, "Low Usage", IF(tbl_Customers[[#This Row],[number_vmail_messages]] &lt;= 40, "Medium Usgae", "High Usage")))</f>
        <v>No Usage</v>
      </c>
      <c r="AD1036" t="str">
        <f>IF(tbl_Customers[[#This Row],[total_day_minutes]]&lt;=150,"Low Usage", IF(tbl_Customers[[#This Row],[total_day_minutes]]&lt;=200,"Medium Usage", IF(tbl_Customers[[#This Row],[total_day_minutes]]&lt;=250,"High Usage","Very High Usage")))</f>
        <v>High Usage</v>
      </c>
      <c r="AE1036" t="str">
        <f>IF(tbl_Customers[[#This Row],[total_intl_calls]]&lt;=5,"Low Calls", IF(tbl_Customers[[#This Row],[total_intl_calls]]&lt;=10, "Medium Calls", "High Calls"))</f>
        <v>Low Calls</v>
      </c>
      <c r="AF10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36" s="36" t="str">
        <f>IF(tbl_Customers[[#This Row],[Churn_Risk_Score]]&gt;=10,"High Risk", IF(tbl_Customers[[#This Row],[Churn_Risk_Score]]&gt;=5,"Medium Risk","Low Risk"))</f>
        <v>Low Risk</v>
      </c>
    </row>
    <row r="1037" spans="1:33" x14ac:dyDescent="0.35">
      <c r="A1037">
        <v>1036</v>
      </c>
      <c r="B1037" t="s">
        <v>70</v>
      </c>
      <c r="C1037">
        <v>24</v>
      </c>
      <c r="D1037" t="s">
        <v>28</v>
      </c>
      <c r="E1037" t="s">
        <v>22</v>
      </c>
      <c r="F1037" t="s">
        <v>22</v>
      </c>
      <c r="G1037">
        <v>0</v>
      </c>
      <c r="H1037">
        <v>243</v>
      </c>
      <c r="I1037">
        <v>91</v>
      </c>
      <c r="J1037">
        <v>41.31</v>
      </c>
      <c r="K1037">
        <v>183.9</v>
      </c>
      <c r="L1037">
        <v>77</v>
      </c>
      <c r="M1037">
        <v>15.63</v>
      </c>
      <c r="N1037">
        <v>184.3</v>
      </c>
      <c r="O1037">
        <v>109</v>
      </c>
      <c r="P1037">
        <v>8.2899999999999991</v>
      </c>
      <c r="Q1037">
        <v>15.3</v>
      </c>
      <c r="R1037">
        <v>6</v>
      </c>
      <c r="S1037">
        <v>4.13</v>
      </c>
      <c r="T1037">
        <v>0</v>
      </c>
      <c r="U1037" t="s">
        <v>23</v>
      </c>
      <c r="V1037">
        <f>IF(tbl_Customers[[#This Row],[churn]] = "yes", 1, 0)</f>
        <v>1</v>
      </c>
      <c r="W1037" t="str">
        <f>IF(tbl_Customers[[#This Row],[number_customer_service_calls]] &lt;= 1, "0-1 Calls", IF(tbl_Customers[[#This Row],[number_customer_service_calls]] &lt;= 3, "2-3 Calls", IF(tbl_Customers[[#This Row],[number_customer_service_calls]] &lt;=5, "4-5 Calls", "6+ Calls")))</f>
        <v>0-1 Calls</v>
      </c>
      <c r="X1037" t="str">
        <f>IF(tbl_Customers[[#This Row],[account_length]] &lt;= 50, "0-50", IF(tbl_Customers[[#This Row],[account_length]] &lt;=100, "51-100", IF(tbl_Customers[[#This Row],[account_length]] &lt;= 150, "101-150", "151+")))</f>
        <v>0-50</v>
      </c>
      <c r="Y1037" t="str">
        <f>IF(tbl_Customers[[#This Row],[total_intl_charge]] &lt;= 3, "Low Charges", "High Charges")</f>
        <v>High Charges</v>
      </c>
      <c r="Z1037" t="str">
        <f>IF(tbl_Customers[[#This Row],[total_eve_calls]]&lt;=80,"Low Calls",
IF(tbl_Customers[[#This Row],[total_eve_calls]]&lt;=120,"Medium Calls","High Calls"))</f>
        <v>Low Calls</v>
      </c>
      <c r="AA1037" t="str">
        <f>IF(tbl_Customers[[#This Row],[total_eve_charge]]&lt;=15,"Low Charges",
IF(tbl_Customers[[#This Row],[total_eve_charge]]&lt;=20,"Medium Charges","High Charges"))</f>
        <v>Medium Charges</v>
      </c>
      <c r="AB10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37" t="str">
        <f>IF(tbl_Customers[[#This Row],[number_vmail_messages]] = 0, "No Usage", IF(tbl_Customers[[#This Row],[number_vmail_messages]] &lt;= 20, "Low Usage", IF(tbl_Customers[[#This Row],[number_vmail_messages]] &lt;= 40, "Medium Usgae", "High Usage")))</f>
        <v>No Usage</v>
      </c>
      <c r="AD1037" t="str">
        <f>IF(tbl_Customers[[#This Row],[total_day_minutes]]&lt;=150,"Low Usage", IF(tbl_Customers[[#This Row],[total_day_minutes]]&lt;=200,"Medium Usage", IF(tbl_Customers[[#This Row],[total_day_minutes]]&lt;=250,"High Usage","Very High Usage")))</f>
        <v>High Usage</v>
      </c>
      <c r="AE1037" t="str">
        <f>IF(tbl_Customers[[#This Row],[total_intl_calls]]&lt;=5,"Low Calls", IF(tbl_Customers[[#This Row],[total_intl_calls]]&lt;=10, "Medium Calls", "High Calls"))</f>
        <v>Medium Calls</v>
      </c>
      <c r="AF10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37" s="36" t="str">
        <f>IF(tbl_Customers[[#This Row],[Churn_Risk_Score]]&gt;=10,"High Risk", IF(tbl_Customers[[#This Row],[Churn_Risk_Score]]&gt;=5,"Medium Risk","Low Risk"))</f>
        <v>Low Risk</v>
      </c>
    </row>
    <row r="1038" spans="1:33" x14ac:dyDescent="0.35">
      <c r="A1038">
        <v>1037</v>
      </c>
      <c r="B1038" t="s">
        <v>72</v>
      </c>
      <c r="C1038">
        <v>48</v>
      </c>
      <c r="D1038" t="s">
        <v>28</v>
      </c>
      <c r="E1038" t="s">
        <v>22</v>
      </c>
      <c r="F1038" t="s">
        <v>22</v>
      </c>
      <c r="G1038">
        <v>0</v>
      </c>
      <c r="H1038">
        <v>128.19999999999999</v>
      </c>
      <c r="I1038">
        <v>71</v>
      </c>
      <c r="J1038">
        <v>21.79</v>
      </c>
      <c r="K1038">
        <v>48.1</v>
      </c>
      <c r="L1038">
        <v>78</v>
      </c>
      <c r="M1038">
        <v>4.09</v>
      </c>
      <c r="N1038">
        <v>116.3</v>
      </c>
      <c r="O1038">
        <v>80</v>
      </c>
      <c r="P1038">
        <v>5.23</v>
      </c>
      <c r="Q1038">
        <v>8.9</v>
      </c>
      <c r="R1038">
        <v>3</v>
      </c>
      <c r="S1038">
        <v>2.4</v>
      </c>
      <c r="T1038">
        <v>0</v>
      </c>
      <c r="U1038" t="s">
        <v>22</v>
      </c>
      <c r="V1038">
        <f>IF(tbl_Customers[[#This Row],[churn]] = "yes", 1, 0)</f>
        <v>0</v>
      </c>
      <c r="W1038" t="str">
        <f>IF(tbl_Customers[[#This Row],[number_customer_service_calls]] &lt;= 1, "0-1 Calls", IF(tbl_Customers[[#This Row],[number_customer_service_calls]] &lt;= 3, "2-3 Calls", IF(tbl_Customers[[#This Row],[number_customer_service_calls]] &lt;=5, "4-5 Calls", "6+ Calls")))</f>
        <v>0-1 Calls</v>
      </c>
      <c r="X1038" t="str">
        <f>IF(tbl_Customers[[#This Row],[account_length]] &lt;= 50, "0-50", IF(tbl_Customers[[#This Row],[account_length]] &lt;=100, "51-100", IF(tbl_Customers[[#This Row],[account_length]] &lt;= 150, "101-150", "151+")))</f>
        <v>0-50</v>
      </c>
      <c r="Y1038" t="str">
        <f>IF(tbl_Customers[[#This Row],[total_intl_charge]] &lt;= 3, "Low Charges", "High Charges")</f>
        <v>Low Charges</v>
      </c>
      <c r="Z1038" t="str">
        <f>IF(tbl_Customers[[#This Row],[total_eve_calls]]&lt;=80,"Low Calls",
IF(tbl_Customers[[#This Row],[total_eve_calls]]&lt;=120,"Medium Calls","High Calls"))</f>
        <v>Low Calls</v>
      </c>
      <c r="AA1038" t="str">
        <f>IF(tbl_Customers[[#This Row],[total_eve_charge]]&lt;=15,"Low Charges",
IF(tbl_Customers[[#This Row],[total_eve_charge]]&lt;=20,"Medium Charges","High Charges"))</f>
        <v>Low Charges</v>
      </c>
      <c r="AB10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38" t="str">
        <f>IF(tbl_Customers[[#This Row],[number_vmail_messages]] = 0, "No Usage", IF(tbl_Customers[[#This Row],[number_vmail_messages]] &lt;= 20, "Low Usage", IF(tbl_Customers[[#This Row],[number_vmail_messages]] &lt;= 40, "Medium Usgae", "High Usage")))</f>
        <v>No Usage</v>
      </c>
      <c r="AD1038" t="str">
        <f>IF(tbl_Customers[[#This Row],[total_day_minutes]]&lt;=150,"Low Usage", IF(tbl_Customers[[#This Row],[total_day_minutes]]&lt;=200,"Medium Usage", IF(tbl_Customers[[#This Row],[total_day_minutes]]&lt;=250,"High Usage","Very High Usage")))</f>
        <v>Low Usage</v>
      </c>
      <c r="AE1038" t="str">
        <f>IF(tbl_Customers[[#This Row],[total_intl_calls]]&lt;=5,"Low Calls", IF(tbl_Customers[[#This Row],[total_intl_calls]]&lt;=10, "Medium Calls", "High Calls"))</f>
        <v>Low Calls</v>
      </c>
      <c r="AF10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38" s="36" t="str">
        <f>IF(tbl_Customers[[#This Row],[Churn_Risk_Score]]&gt;=10,"High Risk", IF(tbl_Customers[[#This Row],[Churn_Risk_Score]]&gt;=5,"Medium Risk","Low Risk"))</f>
        <v>Low Risk</v>
      </c>
    </row>
    <row r="1039" spans="1:33" x14ac:dyDescent="0.35">
      <c r="A1039">
        <v>1038</v>
      </c>
      <c r="B1039" t="s">
        <v>34</v>
      </c>
      <c r="C1039">
        <v>86</v>
      </c>
      <c r="D1039" t="s">
        <v>25</v>
      </c>
      <c r="E1039" t="s">
        <v>22</v>
      </c>
      <c r="F1039" t="s">
        <v>22</v>
      </c>
      <c r="G1039">
        <v>0</v>
      </c>
      <c r="H1039">
        <v>126.3</v>
      </c>
      <c r="I1039">
        <v>115</v>
      </c>
      <c r="J1039">
        <v>21.47</v>
      </c>
      <c r="K1039">
        <v>168.8</v>
      </c>
      <c r="L1039">
        <v>112</v>
      </c>
      <c r="M1039">
        <v>14.35</v>
      </c>
      <c r="N1039">
        <v>154.6</v>
      </c>
      <c r="O1039">
        <v>95</v>
      </c>
      <c r="P1039">
        <v>6.96</v>
      </c>
      <c r="Q1039">
        <v>9.8000000000000007</v>
      </c>
      <c r="R1039">
        <v>7</v>
      </c>
      <c r="S1039">
        <v>2.65</v>
      </c>
      <c r="T1039">
        <v>2</v>
      </c>
      <c r="U1039" t="s">
        <v>22</v>
      </c>
      <c r="V1039">
        <f>IF(tbl_Customers[[#This Row],[churn]] = "yes", 1, 0)</f>
        <v>0</v>
      </c>
      <c r="W1039" t="str">
        <f>IF(tbl_Customers[[#This Row],[number_customer_service_calls]] &lt;= 1, "0-1 Calls", IF(tbl_Customers[[#This Row],[number_customer_service_calls]] &lt;= 3, "2-3 Calls", IF(tbl_Customers[[#This Row],[number_customer_service_calls]] &lt;=5, "4-5 Calls", "6+ Calls")))</f>
        <v>2-3 Calls</v>
      </c>
      <c r="X1039" t="str">
        <f>IF(tbl_Customers[[#This Row],[account_length]] &lt;= 50, "0-50", IF(tbl_Customers[[#This Row],[account_length]] &lt;=100, "51-100", IF(tbl_Customers[[#This Row],[account_length]] &lt;= 150, "101-150", "151+")))</f>
        <v>51-100</v>
      </c>
      <c r="Y1039" t="str">
        <f>IF(tbl_Customers[[#This Row],[total_intl_charge]] &lt;= 3, "Low Charges", "High Charges")</f>
        <v>Low Charges</v>
      </c>
      <c r="Z1039" t="str">
        <f>IF(tbl_Customers[[#This Row],[total_eve_calls]]&lt;=80,"Low Calls",
IF(tbl_Customers[[#This Row],[total_eve_calls]]&lt;=120,"Medium Calls","High Calls"))</f>
        <v>Medium Calls</v>
      </c>
      <c r="AA1039" t="str">
        <f>IF(tbl_Customers[[#This Row],[total_eve_charge]]&lt;=15,"Low Charges",
IF(tbl_Customers[[#This Row],[total_eve_charge]]&lt;=20,"Medium Charges","High Charges"))</f>
        <v>Low Charges</v>
      </c>
      <c r="AB10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39" t="str">
        <f>IF(tbl_Customers[[#This Row],[number_vmail_messages]] = 0, "No Usage", IF(tbl_Customers[[#This Row],[number_vmail_messages]] &lt;= 20, "Low Usage", IF(tbl_Customers[[#This Row],[number_vmail_messages]] &lt;= 40, "Medium Usgae", "High Usage")))</f>
        <v>No Usage</v>
      </c>
      <c r="AD1039" t="str">
        <f>IF(tbl_Customers[[#This Row],[total_day_minutes]]&lt;=150,"Low Usage", IF(tbl_Customers[[#This Row],[total_day_minutes]]&lt;=200,"Medium Usage", IF(tbl_Customers[[#This Row],[total_day_minutes]]&lt;=250,"High Usage","Very High Usage")))</f>
        <v>Low Usage</v>
      </c>
      <c r="AE1039" t="str">
        <f>IF(tbl_Customers[[#This Row],[total_intl_calls]]&lt;=5,"Low Calls", IF(tbl_Customers[[#This Row],[total_intl_calls]]&lt;=10, "Medium Calls", "High Calls"))</f>
        <v>Medium Calls</v>
      </c>
      <c r="AF10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39" s="36" t="str">
        <f>IF(tbl_Customers[[#This Row],[Churn_Risk_Score]]&gt;=10,"High Risk", IF(tbl_Customers[[#This Row],[Churn_Risk_Score]]&gt;=5,"Medium Risk","Low Risk"))</f>
        <v>Low Risk</v>
      </c>
    </row>
    <row r="1040" spans="1:33" x14ac:dyDescent="0.35">
      <c r="A1040">
        <v>1039</v>
      </c>
      <c r="B1040" t="s">
        <v>42</v>
      </c>
      <c r="C1040">
        <v>163</v>
      </c>
      <c r="D1040" t="s">
        <v>28</v>
      </c>
      <c r="E1040" t="s">
        <v>22</v>
      </c>
      <c r="F1040" t="s">
        <v>22</v>
      </c>
      <c r="G1040">
        <v>0</v>
      </c>
      <c r="H1040">
        <v>178.7</v>
      </c>
      <c r="I1040">
        <v>56</v>
      </c>
      <c r="J1040">
        <v>30.38</v>
      </c>
      <c r="K1040">
        <v>215.7</v>
      </c>
      <c r="L1040">
        <v>79</v>
      </c>
      <c r="M1040">
        <v>18.329999999999998</v>
      </c>
      <c r="N1040">
        <v>152.69999999999999</v>
      </c>
      <c r="O1040">
        <v>84</v>
      </c>
      <c r="P1040">
        <v>6.87</v>
      </c>
      <c r="Q1040">
        <v>10.6</v>
      </c>
      <c r="R1040">
        <v>2</v>
      </c>
      <c r="S1040">
        <v>2.86</v>
      </c>
      <c r="T1040">
        <v>4</v>
      </c>
      <c r="U1040" t="s">
        <v>22</v>
      </c>
      <c r="V1040">
        <f>IF(tbl_Customers[[#This Row],[churn]] = "yes", 1, 0)</f>
        <v>0</v>
      </c>
      <c r="W1040" t="str">
        <f>IF(tbl_Customers[[#This Row],[number_customer_service_calls]] &lt;= 1, "0-1 Calls", IF(tbl_Customers[[#This Row],[number_customer_service_calls]] &lt;= 3, "2-3 Calls", IF(tbl_Customers[[#This Row],[number_customer_service_calls]] &lt;=5, "4-5 Calls", "6+ Calls")))</f>
        <v>4-5 Calls</v>
      </c>
      <c r="X1040" t="str">
        <f>IF(tbl_Customers[[#This Row],[account_length]] &lt;= 50, "0-50", IF(tbl_Customers[[#This Row],[account_length]] &lt;=100, "51-100", IF(tbl_Customers[[#This Row],[account_length]] &lt;= 150, "101-150", "151+")))</f>
        <v>151+</v>
      </c>
      <c r="Y1040" t="str">
        <f>IF(tbl_Customers[[#This Row],[total_intl_charge]] &lt;= 3, "Low Charges", "High Charges")</f>
        <v>Low Charges</v>
      </c>
      <c r="Z1040" t="str">
        <f>IF(tbl_Customers[[#This Row],[total_eve_calls]]&lt;=80,"Low Calls",
IF(tbl_Customers[[#This Row],[total_eve_calls]]&lt;=120,"Medium Calls","High Calls"))</f>
        <v>Low Calls</v>
      </c>
      <c r="AA1040" t="str">
        <f>IF(tbl_Customers[[#This Row],[total_eve_charge]]&lt;=15,"Low Charges",
IF(tbl_Customers[[#This Row],[total_eve_charge]]&lt;=20,"Medium Charges","High Charges"))</f>
        <v>Medium Charges</v>
      </c>
      <c r="AB10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0" t="str">
        <f>IF(tbl_Customers[[#This Row],[number_vmail_messages]] = 0, "No Usage", IF(tbl_Customers[[#This Row],[number_vmail_messages]] &lt;= 20, "Low Usage", IF(tbl_Customers[[#This Row],[number_vmail_messages]] &lt;= 40, "Medium Usgae", "High Usage")))</f>
        <v>No Usage</v>
      </c>
      <c r="AD1040" t="str">
        <f>IF(tbl_Customers[[#This Row],[total_day_minutes]]&lt;=150,"Low Usage", IF(tbl_Customers[[#This Row],[total_day_minutes]]&lt;=200,"Medium Usage", IF(tbl_Customers[[#This Row],[total_day_minutes]]&lt;=250,"High Usage","Very High Usage")))</f>
        <v>Medium Usage</v>
      </c>
      <c r="AE1040" t="str">
        <f>IF(tbl_Customers[[#This Row],[total_intl_calls]]&lt;=5,"Low Calls", IF(tbl_Customers[[#This Row],[total_intl_calls]]&lt;=10, "Medium Calls", "High Calls"))</f>
        <v>Low Calls</v>
      </c>
      <c r="AF10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40" s="36" t="str">
        <f>IF(tbl_Customers[[#This Row],[Churn_Risk_Score]]&gt;=10,"High Risk", IF(tbl_Customers[[#This Row],[Churn_Risk_Score]]&gt;=5,"Medium Risk","Low Risk"))</f>
        <v>Medium Risk</v>
      </c>
    </row>
    <row r="1041" spans="1:33" x14ac:dyDescent="0.35">
      <c r="A1041">
        <v>1040</v>
      </c>
      <c r="B1041" t="s">
        <v>69</v>
      </c>
      <c r="C1041">
        <v>91</v>
      </c>
      <c r="D1041" t="s">
        <v>28</v>
      </c>
      <c r="E1041" t="s">
        <v>22</v>
      </c>
      <c r="F1041" t="s">
        <v>22</v>
      </c>
      <c r="G1041">
        <v>0</v>
      </c>
      <c r="H1041">
        <v>159</v>
      </c>
      <c r="I1041">
        <v>109</v>
      </c>
      <c r="J1041">
        <v>27.03</v>
      </c>
      <c r="K1041">
        <v>255.1</v>
      </c>
      <c r="L1041">
        <v>142</v>
      </c>
      <c r="M1041">
        <v>21.68</v>
      </c>
      <c r="N1041">
        <v>82.4</v>
      </c>
      <c r="O1041">
        <v>73</v>
      </c>
      <c r="P1041">
        <v>3.71</v>
      </c>
      <c r="Q1041">
        <v>10.1</v>
      </c>
      <c r="R1041">
        <v>4</v>
      </c>
      <c r="S1041">
        <v>2.73</v>
      </c>
      <c r="T1041">
        <v>0</v>
      </c>
      <c r="U1041" t="s">
        <v>22</v>
      </c>
      <c r="V1041">
        <f>IF(tbl_Customers[[#This Row],[churn]] = "yes", 1, 0)</f>
        <v>0</v>
      </c>
      <c r="W1041" t="str">
        <f>IF(tbl_Customers[[#This Row],[number_customer_service_calls]] &lt;= 1, "0-1 Calls", IF(tbl_Customers[[#This Row],[number_customer_service_calls]] &lt;= 3, "2-3 Calls", IF(tbl_Customers[[#This Row],[number_customer_service_calls]] &lt;=5, "4-5 Calls", "6+ Calls")))</f>
        <v>0-1 Calls</v>
      </c>
      <c r="X1041" t="str">
        <f>IF(tbl_Customers[[#This Row],[account_length]] &lt;= 50, "0-50", IF(tbl_Customers[[#This Row],[account_length]] &lt;=100, "51-100", IF(tbl_Customers[[#This Row],[account_length]] &lt;= 150, "101-150", "151+")))</f>
        <v>51-100</v>
      </c>
      <c r="Y1041" t="str">
        <f>IF(tbl_Customers[[#This Row],[total_intl_charge]] &lt;= 3, "Low Charges", "High Charges")</f>
        <v>Low Charges</v>
      </c>
      <c r="Z1041" t="str">
        <f>IF(tbl_Customers[[#This Row],[total_eve_calls]]&lt;=80,"Low Calls",
IF(tbl_Customers[[#This Row],[total_eve_calls]]&lt;=120,"Medium Calls","High Calls"))</f>
        <v>High Calls</v>
      </c>
      <c r="AA1041" t="str">
        <f>IF(tbl_Customers[[#This Row],[total_eve_charge]]&lt;=15,"Low Charges",
IF(tbl_Customers[[#This Row],[total_eve_charge]]&lt;=20,"Medium Charges","High Charges"))</f>
        <v>High Charges</v>
      </c>
      <c r="AB10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1" t="str">
        <f>IF(tbl_Customers[[#This Row],[number_vmail_messages]] = 0, "No Usage", IF(tbl_Customers[[#This Row],[number_vmail_messages]] &lt;= 20, "Low Usage", IF(tbl_Customers[[#This Row],[number_vmail_messages]] &lt;= 40, "Medium Usgae", "High Usage")))</f>
        <v>No Usage</v>
      </c>
      <c r="AD1041" t="str">
        <f>IF(tbl_Customers[[#This Row],[total_day_minutes]]&lt;=150,"Low Usage", IF(tbl_Customers[[#This Row],[total_day_minutes]]&lt;=200,"Medium Usage", IF(tbl_Customers[[#This Row],[total_day_minutes]]&lt;=250,"High Usage","Very High Usage")))</f>
        <v>Medium Usage</v>
      </c>
      <c r="AE1041" t="str">
        <f>IF(tbl_Customers[[#This Row],[total_intl_calls]]&lt;=5,"Low Calls", IF(tbl_Customers[[#This Row],[total_intl_calls]]&lt;=10, "Medium Calls", "High Calls"))</f>
        <v>Low Calls</v>
      </c>
      <c r="AF10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41" s="36" t="str">
        <f>IF(tbl_Customers[[#This Row],[Churn_Risk_Score]]&gt;=10,"High Risk", IF(tbl_Customers[[#This Row],[Churn_Risk_Score]]&gt;=5,"Medium Risk","Low Risk"))</f>
        <v>Low Risk</v>
      </c>
    </row>
    <row r="1042" spans="1:33" x14ac:dyDescent="0.35">
      <c r="A1042">
        <v>1041</v>
      </c>
      <c r="B1042" t="s">
        <v>37</v>
      </c>
      <c r="C1042">
        <v>56</v>
      </c>
      <c r="D1042" t="s">
        <v>28</v>
      </c>
      <c r="E1042" t="s">
        <v>22</v>
      </c>
      <c r="F1042" t="s">
        <v>22</v>
      </c>
      <c r="G1042">
        <v>0</v>
      </c>
      <c r="H1042">
        <v>150.9</v>
      </c>
      <c r="I1042">
        <v>79</v>
      </c>
      <c r="J1042">
        <v>25.65</v>
      </c>
      <c r="K1042">
        <v>161.80000000000001</v>
      </c>
      <c r="L1042">
        <v>87</v>
      </c>
      <c r="M1042">
        <v>13.75</v>
      </c>
      <c r="N1042">
        <v>167.7</v>
      </c>
      <c r="O1042">
        <v>115</v>
      </c>
      <c r="P1042">
        <v>7.55</v>
      </c>
      <c r="Q1042">
        <v>11.7</v>
      </c>
      <c r="R1042">
        <v>5</v>
      </c>
      <c r="S1042">
        <v>3.16</v>
      </c>
      <c r="T1042">
        <v>3</v>
      </c>
      <c r="U1042" t="s">
        <v>22</v>
      </c>
      <c r="V1042">
        <f>IF(tbl_Customers[[#This Row],[churn]] = "yes", 1, 0)</f>
        <v>0</v>
      </c>
      <c r="W1042" t="str">
        <f>IF(tbl_Customers[[#This Row],[number_customer_service_calls]] &lt;= 1, "0-1 Calls", IF(tbl_Customers[[#This Row],[number_customer_service_calls]] &lt;= 3, "2-3 Calls", IF(tbl_Customers[[#This Row],[number_customer_service_calls]] &lt;=5, "4-5 Calls", "6+ Calls")))</f>
        <v>2-3 Calls</v>
      </c>
      <c r="X1042" t="str">
        <f>IF(tbl_Customers[[#This Row],[account_length]] &lt;= 50, "0-50", IF(tbl_Customers[[#This Row],[account_length]] &lt;=100, "51-100", IF(tbl_Customers[[#This Row],[account_length]] &lt;= 150, "101-150", "151+")))</f>
        <v>51-100</v>
      </c>
      <c r="Y1042" t="str">
        <f>IF(tbl_Customers[[#This Row],[total_intl_charge]] &lt;= 3, "Low Charges", "High Charges")</f>
        <v>High Charges</v>
      </c>
      <c r="Z1042" t="str">
        <f>IF(tbl_Customers[[#This Row],[total_eve_calls]]&lt;=80,"Low Calls",
IF(tbl_Customers[[#This Row],[total_eve_calls]]&lt;=120,"Medium Calls","High Calls"))</f>
        <v>Medium Calls</v>
      </c>
      <c r="AA1042" t="str">
        <f>IF(tbl_Customers[[#This Row],[total_eve_charge]]&lt;=15,"Low Charges",
IF(tbl_Customers[[#This Row],[total_eve_charge]]&lt;=20,"Medium Charges","High Charges"))</f>
        <v>Low Charges</v>
      </c>
      <c r="AB10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2" t="str">
        <f>IF(tbl_Customers[[#This Row],[number_vmail_messages]] = 0, "No Usage", IF(tbl_Customers[[#This Row],[number_vmail_messages]] &lt;= 20, "Low Usage", IF(tbl_Customers[[#This Row],[number_vmail_messages]] &lt;= 40, "Medium Usgae", "High Usage")))</f>
        <v>No Usage</v>
      </c>
      <c r="AD1042" t="str">
        <f>IF(tbl_Customers[[#This Row],[total_day_minutes]]&lt;=150,"Low Usage", IF(tbl_Customers[[#This Row],[total_day_minutes]]&lt;=200,"Medium Usage", IF(tbl_Customers[[#This Row],[total_day_minutes]]&lt;=250,"High Usage","Very High Usage")))</f>
        <v>Medium Usage</v>
      </c>
      <c r="AE1042" t="str">
        <f>IF(tbl_Customers[[#This Row],[total_intl_calls]]&lt;=5,"Low Calls", IF(tbl_Customers[[#This Row],[total_intl_calls]]&lt;=10, "Medium Calls", "High Calls"))</f>
        <v>Low Calls</v>
      </c>
      <c r="AF10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42" s="36" t="str">
        <f>IF(tbl_Customers[[#This Row],[Churn_Risk_Score]]&gt;=10,"High Risk", IF(tbl_Customers[[#This Row],[Churn_Risk_Score]]&gt;=5,"Medium Risk","Low Risk"))</f>
        <v>Low Risk</v>
      </c>
    </row>
    <row r="1043" spans="1:33" x14ac:dyDescent="0.35">
      <c r="A1043">
        <v>1042</v>
      </c>
      <c r="B1043" t="s">
        <v>20</v>
      </c>
      <c r="C1043">
        <v>147</v>
      </c>
      <c r="D1043" t="s">
        <v>21</v>
      </c>
      <c r="E1043" t="s">
        <v>23</v>
      </c>
      <c r="F1043" t="s">
        <v>23</v>
      </c>
      <c r="G1043">
        <v>24</v>
      </c>
      <c r="H1043">
        <v>219.9</v>
      </c>
      <c r="I1043">
        <v>118</v>
      </c>
      <c r="J1043">
        <v>37.380000000000003</v>
      </c>
      <c r="K1043">
        <v>208.5</v>
      </c>
      <c r="L1043">
        <v>116</v>
      </c>
      <c r="M1043">
        <v>17.72</v>
      </c>
      <c r="N1043">
        <v>352.5</v>
      </c>
      <c r="O1043">
        <v>111</v>
      </c>
      <c r="P1043">
        <v>15.86</v>
      </c>
      <c r="Q1043">
        <v>8.1</v>
      </c>
      <c r="R1043">
        <v>4</v>
      </c>
      <c r="S1043">
        <v>2.19</v>
      </c>
      <c r="T1043">
        <v>3</v>
      </c>
      <c r="U1043" t="s">
        <v>22</v>
      </c>
      <c r="V1043">
        <f>IF(tbl_Customers[[#This Row],[churn]] = "yes", 1, 0)</f>
        <v>0</v>
      </c>
      <c r="W1043" t="str">
        <f>IF(tbl_Customers[[#This Row],[number_customer_service_calls]] &lt;= 1, "0-1 Calls", IF(tbl_Customers[[#This Row],[number_customer_service_calls]] &lt;= 3, "2-3 Calls", IF(tbl_Customers[[#This Row],[number_customer_service_calls]] &lt;=5, "4-5 Calls", "6+ Calls")))</f>
        <v>2-3 Calls</v>
      </c>
      <c r="X1043" t="str">
        <f>IF(tbl_Customers[[#This Row],[account_length]] &lt;= 50, "0-50", IF(tbl_Customers[[#This Row],[account_length]] &lt;=100, "51-100", IF(tbl_Customers[[#This Row],[account_length]] &lt;= 150, "101-150", "151+")))</f>
        <v>101-150</v>
      </c>
      <c r="Y1043" t="str">
        <f>IF(tbl_Customers[[#This Row],[total_intl_charge]] &lt;= 3, "Low Charges", "High Charges")</f>
        <v>Low Charges</v>
      </c>
      <c r="Z1043" t="str">
        <f>IF(tbl_Customers[[#This Row],[total_eve_calls]]&lt;=80,"Low Calls",
IF(tbl_Customers[[#This Row],[total_eve_calls]]&lt;=120,"Medium Calls","High Calls"))</f>
        <v>Medium Calls</v>
      </c>
      <c r="AA1043" t="str">
        <f>IF(tbl_Customers[[#This Row],[total_eve_charge]]&lt;=15,"Low Charges",
IF(tbl_Customers[[#This Row],[total_eve_charge]]&lt;=20,"Medium Charges","High Charges"))</f>
        <v>Medium Charges</v>
      </c>
      <c r="AB10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43" t="str">
        <f>IF(tbl_Customers[[#This Row],[number_vmail_messages]] = 0, "No Usage", IF(tbl_Customers[[#This Row],[number_vmail_messages]] &lt;= 20, "Low Usage", IF(tbl_Customers[[#This Row],[number_vmail_messages]] &lt;= 40, "Medium Usgae", "High Usage")))</f>
        <v>Medium Usgae</v>
      </c>
      <c r="AD1043" t="str">
        <f>IF(tbl_Customers[[#This Row],[total_day_minutes]]&lt;=150,"Low Usage", IF(tbl_Customers[[#This Row],[total_day_minutes]]&lt;=200,"Medium Usage", IF(tbl_Customers[[#This Row],[total_day_minutes]]&lt;=250,"High Usage","Very High Usage")))</f>
        <v>High Usage</v>
      </c>
      <c r="AE1043" t="str">
        <f>IF(tbl_Customers[[#This Row],[total_intl_calls]]&lt;=5,"Low Calls", IF(tbl_Customers[[#This Row],[total_intl_calls]]&lt;=10, "Medium Calls", "High Calls"))</f>
        <v>Low Calls</v>
      </c>
      <c r="AF10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43" s="36" t="str">
        <f>IF(tbl_Customers[[#This Row],[Churn_Risk_Score]]&gt;=10,"High Risk", IF(tbl_Customers[[#This Row],[Churn_Risk_Score]]&gt;=5,"Medium Risk","Low Risk"))</f>
        <v>Low Risk</v>
      </c>
    </row>
    <row r="1044" spans="1:33" x14ac:dyDescent="0.35">
      <c r="A1044">
        <v>1043</v>
      </c>
      <c r="B1044" t="s">
        <v>39</v>
      </c>
      <c r="C1044">
        <v>64</v>
      </c>
      <c r="D1044" t="s">
        <v>21</v>
      </c>
      <c r="E1044" t="s">
        <v>22</v>
      </c>
      <c r="F1044" t="s">
        <v>22</v>
      </c>
      <c r="G1044">
        <v>0</v>
      </c>
      <c r="H1044">
        <v>168</v>
      </c>
      <c r="I1044">
        <v>116</v>
      </c>
      <c r="J1044">
        <v>28.56</v>
      </c>
      <c r="K1044">
        <v>192.4</v>
      </c>
      <c r="L1044">
        <v>94</v>
      </c>
      <c r="M1044">
        <v>16.350000000000001</v>
      </c>
      <c r="N1044">
        <v>166.5</v>
      </c>
      <c r="O1044">
        <v>98</v>
      </c>
      <c r="P1044">
        <v>7.49</v>
      </c>
      <c r="Q1044">
        <v>10.1</v>
      </c>
      <c r="R1044">
        <v>3</v>
      </c>
      <c r="S1044">
        <v>2.73</v>
      </c>
      <c r="T1044">
        <v>2</v>
      </c>
      <c r="U1044" t="s">
        <v>22</v>
      </c>
      <c r="V1044">
        <f>IF(tbl_Customers[[#This Row],[churn]] = "yes", 1, 0)</f>
        <v>0</v>
      </c>
      <c r="W1044" t="str">
        <f>IF(tbl_Customers[[#This Row],[number_customer_service_calls]] &lt;= 1, "0-1 Calls", IF(tbl_Customers[[#This Row],[number_customer_service_calls]] &lt;= 3, "2-3 Calls", IF(tbl_Customers[[#This Row],[number_customer_service_calls]] &lt;=5, "4-5 Calls", "6+ Calls")))</f>
        <v>2-3 Calls</v>
      </c>
      <c r="X1044" t="str">
        <f>IF(tbl_Customers[[#This Row],[account_length]] &lt;= 50, "0-50", IF(tbl_Customers[[#This Row],[account_length]] &lt;=100, "51-100", IF(tbl_Customers[[#This Row],[account_length]] &lt;= 150, "101-150", "151+")))</f>
        <v>51-100</v>
      </c>
      <c r="Y1044" t="str">
        <f>IF(tbl_Customers[[#This Row],[total_intl_charge]] &lt;= 3, "Low Charges", "High Charges")</f>
        <v>Low Charges</v>
      </c>
      <c r="Z1044" t="str">
        <f>IF(tbl_Customers[[#This Row],[total_eve_calls]]&lt;=80,"Low Calls",
IF(tbl_Customers[[#This Row],[total_eve_calls]]&lt;=120,"Medium Calls","High Calls"))</f>
        <v>Medium Calls</v>
      </c>
      <c r="AA1044" t="str">
        <f>IF(tbl_Customers[[#This Row],[total_eve_charge]]&lt;=15,"Low Charges",
IF(tbl_Customers[[#This Row],[total_eve_charge]]&lt;=20,"Medium Charges","High Charges"))</f>
        <v>Medium Charges</v>
      </c>
      <c r="AB10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4" t="str">
        <f>IF(tbl_Customers[[#This Row],[number_vmail_messages]] = 0, "No Usage", IF(tbl_Customers[[#This Row],[number_vmail_messages]] &lt;= 20, "Low Usage", IF(tbl_Customers[[#This Row],[number_vmail_messages]] &lt;= 40, "Medium Usgae", "High Usage")))</f>
        <v>No Usage</v>
      </c>
      <c r="AD1044" t="str">
        <f>IF(tbl_Customers[[#This Row],[total_day_minutes]]&lt;=150,"Low Usage", IF(tbl_Customers[[#This Row],[total_day_minutes]]&lt;=200,"Medium Usage", IF(tbl_Customers[[#This Row],[total_day_minutes]]&lt;=250,"High Usage","Very High Usage")))</f>
        <v>Medium Usage</v>
      </c>
      <c r="AE1044" t="str">
        <f>IF(tbl_Customers[[#This Row],[total_intl_calls]]&lt;=5,"Low Calls", IF(tbl_Customers[[#This Row],[total_intl_calls]]&lt;=10, "Medium Calls", "High Calls"))</f>
        <v>Low Calls</v>
      </c>
      <c r="AF10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44" s="36" t="str">
        <f>IF(tbl_Customers[[#This Row],[Churn_Risk_Score]]&gt;=10,"High Risk", IF(tbl_Customers[[#This Row],[Churn_Risk_Score]]&gt;=5,"Medium Risk","Low Risk"))</f>
        <v>Low Risk</v>
      </c>
    </row>
    <row r="1045" spans="1:33" x14ac:dyDescent="0.35">
      <c r="A1045">
        <v>1044</v>
      </c>
      <c r="B1045" t="s">
        <v>71</v>
      </c>
      <c r="C1045">
        <v>108</v>
      </c>
      <c r="D1045" t="s">
        <v>28</v>
      </c>
      <c r="E1045" t="s">
        <v>22</v>
      </c>
      <c r="F1045" t="s">
        <v>23</v>
      </c>
      <c r="G1045">
        <v>34</v>
      </c>
      <c r="H1045">
        <v>162.1</v>
      </c>
      <c r="I1045">
        <v>83</v>
      </c>
      <c r="J1045">
        <v>27.56</v>
      </c>
      <c r="K1045">
        <v>171.8</v>
      </c>
      <c r="L1045">
        <v>117</v>
      </c>
      <c r="M1045">
        <v>14.6</v>
      </c>
      <c r="N1045">
        <v>259.8</v>
      </c>
      <c r="O1045">
        <v>76</v>
      </c>
      <c r="P1045">
        <v>11.69</v>
      </c>
      <c r="Q1045">
        <v>9.6</v>
      </c>
      <c r="R1045">
        <v>3</v>
      </c>
      <c r="S1045">
        <v>2.59</v>
      </c>
      <c r="T1045">
        <v>4</v>
      </c>
      <c r="U1045" t="s">
        <v>23</v>
      </c>
      <c r="V1045">
        <f>IF(tbl_Customers[[#This Row],[churn]] = "yes", 1, 0)</f>
        <v>1</v>
      </c>
      <c r="W1045" t="str">
        <f>IF(tbl_Customers[[#This Row],[number_customer_service_calls]] &lt;= 1, "0-1 Calls", IF(tbl_Customers[[#This Row],[number_customer_service_calls]] &lt;= 3, "2-3 Calls", IF(tbl_Customers[[#This Row],[number_customer_service_calls]] &lt;=5, "4-5 Calls", "6+ Calls")))</f>
        <v>4-5 Calls</v>
      </c>
      <c r="X1045" t="str">
        <f>IF(tbl_Customers[[#This Row],[account_length]] &lt;= 50, "0-50", IF(tbl_Customers[[#This Row],[account_length]] &lt;=100, "51-100", IF(tbl_Customers[[#This Row],[account_length]] &lt;= 150, "101-150", "151+")))</f>
        <v>101-150</v>
      </c>
      <c r="Y1045" t="str">
        <f>IF(tbl_Customers[[#This Row],[total_intl_charge]] &lt;= 3, "Low Charges", "High Charges")</f>
        <v>Low Charges</v>
      </c>
      <c r="Z1045" t="str">
        <f>IF(tbl_Customers[[#This Row],[total_eve_calls]]&lt;=80,"Low Calls",
IF(tbl_Customers[[#This Row],[total_eve_calls]]&lt;=120,"Medium Calls","High Calls"))</f>
        <v>Medium Calls</v>
      </c>
      <c r="AA1045" t="str">
        <f>IF(tbl_Customers[[#This Row],[total_eve_charge]]&lt;=15,"Low Charges",
IF(tbl_Customers[[#This Row],[total_eve_charge]]&lt;=20,"Medium Charges","High Charges"))</f>
        <v>Low Charges</v>
      </c>
      <c r="AB10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45" t="str">
        <f>IF(tbl_Customers[[#This Row],[number_vmail_messages]] = 0, "No Usage", IF(tbl_Customers[[#This Row],[number_vmail_messages]] &lt;= 20, "Low Usage", IF(tbl_Customers[[#This Row],[number_vmail_messages]] &lt;= 40, "Medium Usgae", "High Usage")))</f>
        <v>Medium Usgae</v>
      </c>
      <c r="AD1045" t="str">
        <f>IF(tbl_Customers[[#This Row],[total_day_minutes]]&lt;=150,"Low Usage", IF(tbl_Customers[[#This Row],[total_day_minutes]]&lt;=200,"Medium Usage", IF(tbl_Customers[[#This Row],[total_day_minutes]]&lt;=250,"High Usage","Very High Usage")))</f>
        <v>Medium Usage</v>
      </c>
      <c r="AE1045" t="str">
        <f>IF(tbl_Customers[[#This Row],[total_intl_calls]]&lt;=5,"Low Calls", IF(tbl_Customers[[#This Row],[total_intl_calls]]&lt;=10, "Medium Calls", "High Calls"))</f>
        <v>Low Calls</v>
      </c>
      <c r="AF10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45" s="36" t="str">
        <f>IF(tbl_Customers[[#This Row],[Churn_Risk_Score]]&gt;=10,"High Risk", IF(tbl_Customers[[#This Row],[Churn_Risk_Score]]&gt;=5,"Medium Risk","Low Risk"))</f>
        <v>Low Risk</v>
      </c>
    </row>
    <row r="1046" spans="1:33" x14ac:dyDescent="0.35">
      <c r="A1046">
        <v>1045</v>
      </c>
      <c r="B1046" t="s">
        <v>26</v>
      </c>
      <c r="C1046">
        <v>159</v>
      </c>
      <c r="D1046" t="s">
        <v>28</v>
      </c>
      <c r="E1046" t="s">
        <v>22</v>
      </c>
      <c r="F1046" t="s">
        <v>22</v>
      </c>
      <c r="G1046">
        <v>0</v>
      </c>
      <c r="H1046">
        <v>198.8</v>
      </c>
      <c r="I1046">
        <v>107</v>
      </c>
      <c r="J1046">
        <v>33.799999999999997</v>
      </c>
      <c r="K1046">
        <v>195.5</v>
      </c>
      <c r="L1046">
        <v>91</v>
      </c>
      <c r="M1046">
        <v>16.62</v>
      </c>
      <c r="N1046">
        <v>213.3</v>
      </c>
      <c r="O1046">
        <v>120</v>
      </c>
      <c r="P1046">
        <v>9.6</v>
      </c>
      <c r="Q1046">
        <v>16.5</v>
      </c>
      <c r="R1046">
        <v>7</v>
      </c>
      <c r="S1046">
        <v>4.46</v>
      </c>
      <c r="T1046">
        <v>5</v>
      </c>
      <c r="U1046" t="s">
        <v>22</v>
      </c>
      <c r="V1046">
        <f>IF(tbl_Customers[[#This Row],[churn]] = "yes", 1, 0)</f>
        <v>0</v>
      </c>
      <c r="W1046" t="str">
        <f>IF(tbl_Customers[[#This Row],[number_customer_service_calls]] &lt;= 1, "0-1 Calls", IF(tbl_Customers[[#This Row],[number_customer_service_calls]] &lt;= 3, "2-3 Calls", IF(tbl_Customers[[#This Row],[number_customer_service_calls]] &lt;=5, "4-5 Calls", "6+ Calls")))</f>
        <v>4-5 Calls</v>
      </c>
      <c r="X1046" t="str">
        <f>IF(tbl_Customers[[#This Row],[account_length]] &lt;= 50, "0-50", IF(tbl_Customers[[#This Row],[account_length]] &lt;=100, "51-100", IF(tbl_Customers[[#This Row],[account_length]] &lt;= 150, "101-150", "151+")))</f>
        <v>151+</v>
      </c>
      <c r="Y1046" t="str">
        <f>IF(tbl_Customers[[#This Row],[total_intl_charge]] &lt;= 3, "Low Charges", "High Charges")</f>
        <v>High Charges</v>
      </c>
      <c r="Z1046" t="str">
        <f>IF(tbl_Customers[[#This Row],[total_eve_calls]]&lt;=80,"Low Calls",
IF(tbl_Customers[[#This Row],[total_eve_calls]]&lt;=120,"Medium Calls","High Calls"))</f>
        <v>Medium Calls</v>
      </c>
      <c r="AA1046" t="str">
        <f>IF(tbl_Customers[[#This Row],[total_eve_charge]]&lt;=15,"Low Charges",
IF(tbl_Customers[[#This Row],[total_eve_charge]]&lt;=20,"Medium Charges","High Charges"))</f>
        <v>Medium Charges</v>
      </c>
      <c r="AB10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6" t="str">
        <f>IF(tbl_Customers[[#This Row],[number_vmail_messages]] = 0, "No Usage", IF(tbl_Customers[[#This Row],[number_vmail_messages]] &lt;= 20, "Low Usage", IF(tbl_Customers[[#This Row],[number_vmail_messages]] &lt;= 40, "Medium Usgae", "High Usage")))</f>
        <v>No Usage</v>
      </c>
      <c r="AD1046" t="str">
        <f>IF(tbl_Customers[[#This Row],[total_day_minutes]]&lt;=150,"Low Usage", IF(tbl_Customers[[#This Row],[total_day_minutes]]&lt;=200,"Medium Usage", IF(tbl_Customers[[#This Row],[total_day_minutes]]&lt;=250,"High Usage","Very High Usage")))</f>
        <v>Medium Usage</v>
      </c>
      <c r="AE1046" t="str">
        <f>IF(tbl_Customers[[#This Row],[total_intl_calls]]&lt;=5,"Low Calls", IF(tbl_Customers[[#This Row],[total_intl_calls]]&lt;=10, "Medium Calls", "High Calls"))</f>
        <v>Medium Calls</v>
      </c>
      <c r="AF10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46" s="36" t="str">
        <f>IF(tbl_Customers[[#This Row],[Churn_Risk_Score]]&gt;=10,"High Risk", IF(tbl_Customers[[#This Row],[Churn_Risk_Score]]&gt;=5,"Medium Risk","Low Risk"))</f>
        <v>Medium Risk</v>
      </c>
    </row>
    <row r="1047" spans="1:33" x14ac:dyDescent="0.35">
      <c r="A1047">
        <v>1046</v>
      </c>
      <c r="B1047" t="s">
        <v>75</v>
      </c>
      <c r="C1047">
        <v>136</v>
      </c>
      <c r="D1047" t="s">
        <v>28</v>
      </c>
      <c r="E1047" t="s">
        <v>23</v>
      </c>
      <c r="F1047" t="s">
        <v>22</v>
      </c>
      <c r="G1047">
        <v>0</v>
      </c>
      <c r="H1047">
        <v>256.8</v>
      </c>
      <c r="I1047">
        <v>90</v>
      </c>
      <c r="J1047">
        <v>43.66</v>
      </c>
      <c r="K1047">
        <v>230.1</v>
      </c>
      <c r="L1047">
        <v>104</v>
      </c>
      <c r="M1047">
        <v>19.559999999999999</v>
      </c>
      <c r="N1047">
        <v>143.6</v>
      </c>
      <c r="O1047">
        <v>82</v>
      </c>
      <c r="P1047">
        <v>6.46</v>
      </c>
      <c r="Q1047">
        <v>9.1</v>
      </c>
      <c r="R1047">
        <v>10</v>
      </c>
      <c r="S1047">
        <v>2.46</v>
      </c>
      <c r="T1047">
        <v>3</v>
      </c>
      <c r="U1047" t="s">
        <v>22</v>
      </c>
      <c r="V1047">
        <f>IF(tbl_Customers[[#This Row],[churn]] = "yes", 1, 0)</f>
        <v>0</v>
      </c>
      <c r="W1047" t="str">
        <f>IF(tbl_Customers[[#This Row],[number_customer_service_calls]] &lt;= 1, "0-1 Calls", IF(tbl_Customers[[#This Row],[number_customer_service_calls]] &lt;= 3, "2-3 Calls", IF(tbl_Customers[[#This Row],[number_customer_service_calls]] &lt;=5, "4-5 Calls", "6+ Calls")))</f>
        <v>2-3 Calls</v>
      </c>
      <c r="X1047" t="str">
        <f>IF(tbl_Customers[[#This Row],[account_length]] &lt;= 50, "0-50", IF(tbl_Customers[[#This Row],[account_length]] &lt;=100, "51-100", IF(tbl_Customers[[#This Row],[account_length]] &lt;= 150, "101-150", "151+")))</f>
        <v>101-150</v>
      </c>
      <c r="Y1047" t="str">
        <f>IF(tbl_Customers[[#This Row],[total_intl_charge]] &lt;= 3, "Low Charges", "High Charges")</f>
        <v>Low Charges</v>
      </c>
      <c r="Z1047" t="str">
        <f>IF(tbl_Customers[[#This Row],[total_eve_calls]]&lt;=80,"Low Calls",
IF(tbl_Customers[[#This Row],[total_eve_calls]]&lt;=120,"Medium Calls","High Calls"))</f>
        <v>Medium Calls</v>
      </c>
      <c r="AA1047" t="str">
        <f>IF(tbl_Customers[[#This Row],[total_eve_charge]]&lt;=15,"Low Charges",
IF(tbl_Customers[[#This Row],[total_eve_charge]]&lt;=20,"Medium Charges","High Charges"))</f>
        <v>Medium Charges</v>
      </c>
      <c r="AB10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47" t="str">
        <f>IF(tbl_Customers[[#This Row],[number_vmail_messages]] = 0, "No Usage", IF(tbl_Customers[[#This Row],[number_vmail_messages]] &lt;= 20, "Low Usage", IF(tbl_Customers[[#This Row],[number_vmail_messages]] &lt;= 40, "Medium Usgae", "High Usage")))</f>
        <v>No Usage</v>
      </c>
      <c r="AD1047" t="str">
        <f>IF(tbl_Customers[[#This Row],[total_day_minutes]]&lt;=150,"Low Usage", IF(tbl_Customers[[#This Row],[total_day_minutes]]&lt;=200,"Medium Usage", IF(tbl_Customers[[#This Row],[total_day_minutes]]&lt;=250,"High Usage","Very High Usage")))</f>
        <v>Very High Usage</v>
      </c>
      <c r="AE1047" t="str">
        <f>IF(tbl_Customers[[#This Row],[total_intl_calls]]&lt;=5,"Low Calls", IF(tbl_Customers[[#This Row],[total_intl_calls]]&lt;=10, "Medium Calls", "High Calls"))</f>
        <v>Medium Calls</v>
      </c>
      <c r="AF10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47" s="36" t="str">
        <f>IF(tbl_Customers[[#This Row],[Churn_Risk_Score]]&gt;=10,"High Risk", IF(tbl_Customers[[#This Row],[Churn_Risk_Score]]&gt;=5,"Medium Risk","Low Risk"))</f>
        <v>Medium Risk</v>
      </c>
    </row>
    <row r="1048" spans="1:33" x14ac:dyDescent="0.35">
      <c r="A1048">
        <v>1047</v>
      </c>
      <c r="B1048" t="s">
        <v>58</v>
      </c>
      <c r="C1048">
        <v>45</v>
      </c>
      <c r="D1048" t="s">
        <v>25</v>
      </c>
      <c r="E1048" t="s">
        <v>22</v>
      </c>
      <c r="F1048" t="s">
        <v>23</v>
      </c>
      <c r="G1048">
        <v>38</v>
      </c>
      <c r="H1048">
        <v>196.8</v>
      </c>
      <c r="I1048">
        <v>92</v>
      </c>
      <c r="J1048">
        <v>33.46</v>
      </c>
      <c r="K1048">
        <v>254.2</v>
      </c>
      <c r="L1048">
        <v>108</v>
      </c>
      <c r="M1048">
        <v>21.61</v>
      </c>
      <c r="N1048">
        <v>261.8</v>
      </c>
      <c r="O1048">
        <v>85</v>
      </c>
      <c r="P1048">
        <v>11.78</v>
      </c>
      <c r="Q1048">
        <v>7.7</v>
      </c>
      <c r="R1048">
        <v>2</v>
      </c>
      <c r="S1048">
        <v>2.08</v>
      </c>
      <c r="T1048">
        <v>1</v>
      </c>
      <c r="U1048" t="s">
        <v>22</v>
      </c>
      <c r="V1048">
        <f>IF(tbl_Customers[[#This Row],[churn]] = "yes", 1, 0)</f>
        <v>0</v>
      </c>
      <c r="W1048" t="str">
        <f>IF(tbl_Customers[[#This Row],[number_customer_service_calls]] &lt;= 1, "0-1 Calls", IF(tbl_Customers[[#This Row],[number_customer_service_calls]] &lt;= 3, "2-3 Calls", IF(tbl_Customers[[#This Row],[number_customer_service_calls]] &lt;=5, "4-5 Calls", "6+ Calls")))</f>
        <v>0-1 Calls</v>
      </c>
      <c r="X1048" t="str">
        <f>IF(tbl_Customers[[#This Row],[account_length]] &lt;= 50, "0-50", IF(tbl_Customers[[#This Row],[account_length]] &lt;=100, "51-100", IF(tbl_Customers[[#This Row],[account_length]] &lt;= 150, "101-150", "151+")))</f>
        <v>0-50</v>
      </c>
      <c r="Y1048" t="str">
        <f>IF(tbl_Customers[[#This Row],[total_intl_charge]] &lt;= 3, "Low Charges", "High Charges")</f>
        <v>Low Charges</v>
      </c>
      <c r="Z1048" t="str">
        <f>IF(tbl_Customers[[#This Row],[total_eve_calls]]&lt;=80,"Low Calls",
IF(tbl_Customers[[#This Row],[total_eve_calls]]&lt;=120,"Medium Calls","High Calls"))</f>
        <v>Medium Calls</v>
      </c>
      <c r="AA1048" t="str">
        <f>IF(tbl_Customers[[#This Row],[total_eve_charge]]&lt;=15,"Low Charges",
IF(tbl_Customers[[#This Row],[total_eve_charge]]&lt;=20,"Medium Charges","High Charges"))</f>
        <v>High Charges</v>
      </c>
      <c r="AB10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48" t="str">
        <f>IF(tbl_Customers[[#This Row],[number_vmail_messages]] = 0, "No Usage", IF(tbl_Customers[[#This Row],[number_vmail_messages]] &lt;= 20, "Low Usage", IF(tbl_Customers[[#This Row],[number_vmail_messages]] &lt;= 40, "Medium Usgae", "High Usage")))</f>
        <v>Medium Usgae</v>
      </c>
      <c r="AD1048" t="str">
        <f>IF(tbl_Customers[[#This Row],[total_day_minutes]]&lt;=150,"Low Usage", IF(tbl_Customers[[#This Row],[total_day_minutes]]&lt;=200,"Medium Usage", IF(tbl_Customers[[#This Row],[total_day_minutes]]&lt;=250,"High Usage","Very High Usage")))</f>
        <v>Medium Usage</v>
      </c>
      <c r="AE1048" t="str">
        <f>IF(tbl_Customers[[#This Row],[total_intl_calls]]&lt;=5,"Low Calls", IF(tbl_Customers[[#This Row],[total_intl_calls]]&lt;=10, "Medium Calls", "High Calls"))</f>
        <v>Low Calls</v>
      </c>
      <c r="AF10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48" s="36" t="str">
        <f>IF(tbl_Customers[[#This Row],[Churn_Risk_Score]]&gt;=10,"High Risk", IF(tbl_Customers[[#This Row],[Churn_Risk_Score]]&gt;=5,"Medium Risk","Low Risk"))</f>
        <v>Low Risk</v>
      </c>
    </row>
    <row r="1049" spans="1:33" x14ac:dyDescent="0.35">
      <c r="A1049">
        <v>1048</v>
      </c>
      <c r="B1049" t="s">
        <v>60</v>
      </c>
      <c r="C1049">
        <v>122</v>
      </c>
      <c r="D1049" t="s">
        <v>21</v>
      </c>
      <c r="E1049" t="s">
        <v>22</v>
      </c>
      <c r="F1049" t="s">
        <v>22</v>
      </c>
      <c r="G1049">
        <v>0</v>
      </c>
      <c r="H1049">
        <v>140.1</v>
      </c>
      <c r="I1049">
        <v>120</v>
      </c>
      <c r="J1049">
        <v>23.82</v>
      </c>
      <c r="K1049">
        <v>231.4</v>
      </c>
      <c r="L1049">
        <v>128</v>
      </c>
      <c r="M1049">
        <v>19.670000000000002</v>
      </c>
      <c r="N1049">
        <v>188.1</v>
      </c>
      <c r="O1049">
        <v>127</v>
      </c>
      <c r="P1049">
        <v>8.4600000000000009</v>
      </c>
      <c r="Q1049">
        <v>11.2</v>
      </c>
      <c r="R1049">
        <v>5</v>
      </c>
      <c r="S1049">
        <v>3.02</v>
      </c>
      <c r="T1049">
        <v>2</v>
      </c>
      <c r="U1049" t="s">
        <v>22</v>
      </c>
      <c r="V1049">
        <f>IF(tbl_Customers[[#This Row],[churn]] = "yes", 1, 0)</f>
        <v>0</v>
      </c>
      <c r="W1049" t="str">
        <f>IF(tbl_Customers[[#This Row],[number_customer_service_calls]] &lt;= 1, "0-1 Calls", IF(tbl_Customers[[#This Row],[number_customer_service_calls]] &lt;= 3, "2-3 Calls", IF(tbl_Customers[[#This Row],[number_customer_service_calls]] &lt;=5, "4-5 Calls", "6+ Calls")))</f>
        <v>2-3 Calls</v>
      </c>
      <c r="X1049" t="str">
        <f>IF(tbl_Customers[[#This Row],[account_length]] &lt;= 50, "0-50", IF(tbl_Customers[[#This Row],[account_length]] &lt;=100, "51-100", IF(tbl_Customers[[#This Row],[account_length]] &lt;= 150, "101-150", "151+")))</f>
        <v>101-150</v>
      </c>
      <c r="Y1049" t="str">
        <f>IF(tbl_Customers[[#This Row],[total_intl_charge]] &lt;= 3, "Low Charges", "High Charges")</f>
        <v>High Charges</v>
      </c>
      <c r="Z1049" t="str">
        <f>IF(tbl_Customers[[#This Row],[total_eve_calls]]&lt;=80,"Low Calls",
IF(tbl_Customers[[#This Row],[total_eve_calls]]&lt;=120,"Medium Calls","High Calls"))</f>
        <v>High Calls</v>
      </c>
      <c r="AA1049" t="str">
        <f>IF(tbl_Customers[[#This Row],[total_eve_charge]]&lt;=15,"Low Charges",
IF(tbl_Customers[[#This Row],[total_eve_charge]]&lt;=20,"Medium Charges","High Charges"))</f>
        <v>Medium Charges</v>
      </c>
      <c r="AB10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49" t="str">
        <f>IF(tbl_Customers[[#This Row],[number_vmail_messages]] = 0, "No Usage", IF(tbl_Customers[[#This Row],[number_vmail_messages]] &lt;= 20, "Low Usage", IF(tbl_Customers[[#This Row],[number_vmail_messages]] &lt;= 40, "Medium Usgae", "High Usage")))</f>
        <v>No Usage</v>
      </c>
      <c r="AD1049" t="str">
        <f>IF(tbl_Customers[[#This Row],[total_day_minutes]]&lt;=150,"Low Usage", IF(tbl_Customers[[#This Row],[total_day_minutes]]&lt;=200,"Medium Usage", IF(tbl_Customers[[#This Row],[total_day_minutes]]&lt;=250,"High Usage","Very High Usage")))</f>
        <v>Low Usage</v>
      </c>
      <c r="AE1049" t="str">
        <f>IF(tbl_Customers[[#This Row],[total_intl_calls]]&lt;=5,"Low Calls", IF(tbl_Customers[[#This Row],[total_intl_calls]]&lt;=10, "Medium Calls", "High Calls"))</f>
        <v>Low Calls</v>
      </c>
      <c r="AF10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49" s="36" t="str">
        <f>IF(tbl_Customers[[#This Row],[Churn_Risk_Score]]&gt;=10,"High Risk", IF(tbl_Customers[[#This Row],[Churn_Risk_Score]]&gt;=5,"Medium Risk","Low Risk"))</f>
        <v>Low Risk</v>
      </c>
    </row>
    <row r="1050" spans="1:33" x14ac:dyDescent="0.35">
      <c r="A1050">
        <v>1049</v>
      </c>
      <c r="B1050" t="s">
        <v>60</v>
      </c>
      <c r="C1050">
        <v>138</v>
      </c>
      <c r="D1050" t="s">
        <v>21</v>
      </c>
      <c r="E1050" t="s">
        <v>22</v>
      </c>
      <c r="F1050" t="s">
        <v>22</v>
      </c>
      <c r="G1050">
        <v>0</v>
      </c>
      <c r="H1050">
        <v>194.3</v>
      </c>
      <c r="I1050">
        <v>83</v>
      </c>
      <c r="J1050">
        <v>33.03</v>
      </c>
      <c r="K1050">
        <v>189.9</v>
      </c>
      <c r="L1050">
        <v>97</v>
      </c>
      <c r="M1050">
        <v>16.14</v>
      </c>
      <c r="N1050">
        <v>232.2</v>
      </c>
      <c r="O1050">
        <v>102</v>
      </c>
      <c r="P1050">
        <v>10.45</v>
      </c>
      <c r="Q1050">
        <v>9</v>
      </c>
      <c r="R1050">
        <v>3</v>
      </c>
      <c r="S1050">
        <v>2.4300000000000002</v>
      </c>
      <c r="T1050">
        <v>5</v>
      </c>
      <c r="U1050" t="s">
        <v>22</v>
      </c>
      <c r="V1050">
        <f>IF(tbl_Customers[[#This Row],[churn]] = "yes", 1, 0)</f>
        <v>0</v>
      </c>
      <c r="W1050" t="str">
        <f>IF(tbl_Customers[[#This Row],[number_customer_service_calls]] &lt;= 1, "0-1 Calls", IF(tbl_Customers[[#This Row],[number_customer_service_calls]] &lt;= 3, "2-3 Calls", IF(tbl_Customers[[#This Row],[number_customer_service_calls]] &lt;=5, "4-5 Calls", "6+ Calls")))</f>
        <v>4-5 Calls</v>
      </c>
      <c r="X1050" t="str">
        <f>IF(tbl_Customers[[#This Row],[account_length]] &lt;= 50, "0-50", IF(tbl_Customers[[#This Row],[account_length]] &lt;=100, "51-100", IF(tbl_Customers[[#This Row],[account_length]] &lt;= 150, "101-150", "151+")))</f>
        <v>101-150</v>
      </c>
      <c r="Y1050" t="str">
        <f>IF(tbl_Customers[[#This Row],[total_intl_charge]] &lt;= 3, "Low Charges", "High Charges")</f>
        <v>Low Charges</v>
      </c>
      <c r="Z1050" t="str">
        <f>IF(tbl_Customers[[#This Row],[total_eve_calls]]&lt;=80,"Low Calls",
IF(tbl_Customers[[#This Row],[total_eve_calls]]&lt;=120,"Medium Calls","High Calls"))</f>
        <v>Medium Calls</v>
      </c>
      <c r="AA1050" t="str">
        <f>IF(tbl_Customers[[#This Row],[total_eve_charge]]&lt;=15,"Low Charges",
IF(tbl_Customers[[#This Row],[total_eve_charge]]&lt;=20,"Medium Charges","High Charges"))</f>
        <v>Medium Charges</v>
      </c>
      <c r="AB10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50" t="str">
        <f>IF(tbl_Customers[[#This Row],[number_vmail_messages]] = 0, "No Usage", IF(tbl_Customers[[#This Row],[number_vmail_messages]] &lt;= 20, "Low Usage", IF(tbl_Customers[[#This Row],[number_vmail_messages]] &lt;= 40, "Medium Usgae", "High Usage")))</f>
        <v>No Usage</v>
      </c>
      <c r="AD1050" t="str">
        <f>IF(tbl_Customers[[#This Row],[total_day_minutes]]&lt;=150,"Low Usage", IF(tbl_Customers[[#This Row],[total_day_minutes]]&lt;=200,"Medium Usage", IF(tbl_Customers[[#This Row],[total_day_minutes]]&lt;=250,"High Usage","Very High Usage")))</f>
        <v>Medium Usage</v>
      </c>
      <c r="AE1050" t="str">
        <f>IF(tbl_Customers[[#This Row],[total_intl_calls]]&lt;=5,"Low Calls", IF(tbl_Customers[[#This Row],[total_intl_calls]]&lt;=10, "Medium Calls", "High Calls"))</f>
        <v>Low Calls</v>
      </c>
      <c r="AF10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50" s="36" t="str">
        <f>IF(tbl_Customers[[#This Row],[Churn_Risk_Score]]&gt;=10,"High Risk", IF(tbl_Customers[[#This Row],[Churn_Risk_Score]]&gt;=5,"Medium Risk","Low Risk"))</f>
        <v>Medium Risk</v>
      </c>
    </row>
    <row r="1051" spans="1:33" x14ac:dyDescent="0.35">
      <c r="A1051">
        <v>1050</v>
      </c>
      <c r="B1051" t="s">
        <v>27</v>
      </c>
      <c r="C1051">
        <v>132</v>
      </c>
      <c r="D1051" t="s">
        <v>21</v>
      </c>
      <c r="E1051" t="s">
        <v>22</v>
      </c>
      <c r="F1051" t="s">
        <v>22</v>
      </c>
      <c r="G1051">
        <v>0</v>
      </c>
      <c r="H1051">
        <v>117.6</v>
      </c>
      <c r="I1051">
        <v>66</v>
      </c>
      <c r="J1051">
        <v>19.989999999999998</v>
      </c>
      <c r="K1051">
        <v>214</v>
      </c>
      <c r="L1051">
        <v>108</v>
      </c>
      <c r="M1051">
        <v>18.190000000000001</v>
      </c>
      <c r="N1051">
        <v>239.5</v>
      </c>
      <c r="O1051">
        <v>94</v>
      </c>
      <c r="P1051">
        <v>10.78</v>
      </c>
      <c r="Q1051">
        <v>8.8000000000000007</v>
      </c>
      <c r="R1051">
        <v>5</v>
      </c>
      <c r="S1051">
        <v>2.38</v>
      </c>
      <c r="T1051">
        <v>1</v>
      </c>
      <c r="U1051" t="s">
        <v>22</v>
      </c>
      <c r="V1051">
        <f>IF(tbl_Customers[[#This Row],[churn]] = "yes", 1, 0)</f>
        <v>0</v>
      </c>
      <c r="W1051" t="str">
        <f>IF(tbl_Customers[[#This Row],[number_customer_service_calls]] &lt;= 1, "0-1 Calls", IF(tbl_Customers[[#This Row],[number_customer_service_calls]] &lt;= 3, "2-3 Calls", IF(tbl_Customers[[#This Row],[number_customer_service_calls]] &lt;=5, "4-5 Calls", "6+ Calls")))</f>
        <v>0-1 Calls</v>
      </c>
      <c r="X1051" t="str">
        <f>IF(tbl_Customers[[#This Row],[account_length]] &lt;= 50, "0-50", IF(tbl_Customers[[#This Row],[account_length]] &lt;=100, "51-100", IF(tbl_Customers[[#This Row],[account_length]] &lt;= 150, "101-150", "151+")))</f>
        <v>101-150</v>
      </c>
      <c r="Y1051" t="str">
        <f>IF(tbl_Customers[[#This Row],[total_intl_charge]] &lt;= 3, "Low Charges", "High Charges")</f>
        <v>Low Charges</v>
      </c>
      <c r="Z1051" t="str">
        <f>IF(tbl_Customers[[#This Row],[total_eve_calls]]&lt;=80,"Low Calls",
IF(tbl_Customers[[#This Row],[total_eve_calls]]&lt;=120,"Medium Calls","High Calls"))</f>
        <v>Medium Calls</v>
      </c>
      <c r="AA1051" t="str">
        <f>IF(tbl_Customers[[#This Row],[total_eve_charge]]&lt;=15,"Low Charges",
IF(tbl_Customers[[#This Row],[total_eve_charge]]&lt;=20,"Medium Charges","High Charges"))</f>
        <v>Medium Charges</v>
      </c>
      <c r="AB10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51" t="str">
        <f>IF(tbl_Customers[[#This Row],[number_vmail_messages]] = 0, "No Usage", IF(tbl_Customers[[#This Row],[number_vmail_messages]] &lt;= 20, "Low Usage", IF(tbl_Customers[[#This Row],[number_vmail_messages]] &lt;= 40, "Medium Usgae", "High Usage")))</f>
        <v>No Usage</v>
      </c>
      <c r="AD1051" t="str">
        <f>IF(tbl_Customers[[#This Row],[total_day_minutes]]&lt;=150,"Low Usage", IF(tbl_Customers[[#This Row],[total_day_minutes]]&lt;=200,"Medium Usage", IF(tbl_Customers[[#This Row],[total_day_minutes]]&lt;=250,"High Usage","Very High Usage")))</f>
        <v>Low Usage</v>
      </c>
      <c r="AE1051" t="str">
        <f>IF(tbl_Customers[[#This Row],[total_intl_calls]]&lt;=5,"Low Calls", IF(tbl_Customers[[#This Row],[total_intl_calls]]&lt;=10, "Medium Calls", "High Calls"))</f>
        <v>Low Calls</v>
      </c>
      <c r="AF10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1" s="36" t="str">
        <f>IF(tbl_Customers[[#This Row],[Churn_Risk_Score]]&gt;=10,"High Risk", IF(tbl_Customers[[#This Row],[Churn_Risk_Score]]&gt;=5,"Medium Risk","Low Risk"))</f>
        <v>Low Risk</v>
      </c>
    </row>
    <row r="1052" spans="1:33" x14ac:dyDescent="0.35">
      <c r="A1052">
        <v>1051</v>
      </c>
      <c r="B1052" t="s">
        <v>73</v>
      </c>
      <c r="C1052">
        <v>101</v>
      </c>
      <c r="D1052" t="s">
        <v>21</v>
      </c>
      <c r="E1052" t="s">
        <v>23</v>
      </c>
      <c r="F1052" t="s">
        <v>22</v>
      </c>
      <c r="G1052">
        <v>0</v>
      </c>
      <c r="H1052">
        <v>193.7</v>
      </c>
      <c r="I1052">
        <v>108</v>
      </c>
      <c r="J1052">
        <v>32.93</v>
      </c>
      <c r="K1052">
        <v>186.6</v>
      </c>
      <c r="L1052">
        <v>98</v>
      </c>
      <c r="M1052">
        <v>15.86</v>
      </c>
      <c r="N1052">
        <v>223</v>
      </c>
      <c r="O1052">
        <v>100</v>
      </c>
      <c r="P1052">
        <v>10.039999999999999</v>
      </c>
      <c r="Q1052">
        <v>11.6</v>
      </c>
      <c r="R1052">
        <v>8</v>
      </c>
      <c r="S1052">
        <v>3.13</v>
      </c>
      <c r="T1052">
        <v>0</v>
      </c>
      <c r="U1052" t="s">
        <v>22</v>
      </c>
      <c r="V1052">
        <f>IF(tbl_Customers[[#This Row],[churn]] = "yes", 1, 0)</f>
        <v>0</v>
      </c>
      <c r="W1052" t="str">
        <f>IF(tbl_Customers[[#This Row],[number_customer_service_calls]] &lt;= 1, "0-1 Calls", IF(tbl_Customers[[#This Row],[number_customer_service_calls]] &lt;= 3, "2-3 Calls", IF(tbl_Customers[[#This Row],[number_customer_service_calls]] &lt;=5, "4-5 Calls", "6+ Calls")))</f>
        <v>0-1 Calls</v>
      </c>
      <c r="X1052" t="str">
        <f>IF(tbl_Customers[[#This Row],[account_length]] &lt;= 50, "0-50", IF(tbl_Customers[[#This Row],[account_length]] &lt;=100, "51-100", IF(tbl_Customers[[#This Row],[account_length]] &lt;= 150, "101-150", "151+")))</f>
        <v>101-150</v>
      </c>
      <c r="Y1052" t="str">
        <f>IF(tbl_Customers[[#This Row],[total_intl_charge]] &lt;= 3, "Low Charges", "High Charges")</f>
        <v>High Charges</v>
      </c>
      <c r="Z1052" t="str">
        <f>IF(tbl_Customers[[#This Row],[total_eve_calls]]&lt;=80,"Low Calls",
IF(tbl_Customers[[#This Row],[total_eve_calls]]&lt;=120,"Medium Calls","High Calls"))</f>
        <v>Medium Calls</v>
      </c>
      <c r="AA1052" t="str">
        <f>IF(tbl_Customers[[#This Row],[total_eve_charge]]&lt;=15,"Low Charges",
IF(tbl_Customers[[#This Row],[total_eve_charge]]&lt;=20,"Medium Charges","High Charges"))</f>
        <v>Medium Charges</v>
      </c>
      <c r="AB10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52" t="str">
        <f>IF(tbl_Customers[[#This Row],[number_vmail_messages]] = 0, "No Usage", IF(tbl_Customers[[#This Row],[number_vmail_messages]] &lt;= 20, "Low Usage", IF(tbl_Customers[[#This Row],[number_vmail_messages]] &lt;= 40, "Medium Usgae", "High Usage")))</f>
        <v>No Usage</v>
      </c>
      <c r="AD1052" t="str">
        <f>IF(tbl_Customers[[#This Row],[total_day_minutes]]&lt;=150,"Low Usage", IF(tbl_Customers[[#This Row],[total_day_minutes]]&lt;=200,"Medium Usage", IF(tbl_Customers[[#This Row],[total_day_minutes]]&lt;=250,"High Usage","Very High Usage")))</f>
        <v>Medium Usage</v>
      </c>
      <c r="AE1052" t="str">
        <f>IF(tbl_Customers[[#This Row],[total_intl_calls]]&lt;=5,"Low Calls", IF(tbl_Customers[[#This Row],[total_intl_calls]]&lt;=10, "Medium Calls", "High Calls"))</f>
        <v>Medium Calls</v>
      </c>
      <c r="AF10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052" s="36" t="str">
        <f>IF(tbl_Customers[[#This Row],[Churn_Risk_Score]]&gt;=10,"High Risk", IF(tbl_Customers[[#This Row],[Churn_Risk_Score]]&gt;=5,"Medium Risk","Low Risk"))</f>
        <v>Medium Risk</v>
      </c>
    </row>
    <row r="1053" spans="1:33" x14ac:dyDescent="0.35">
      <c r="A1053">
        <v>1052</v>
      </c>
      <c r="B1053" t="s">
        <v>48</v>
      </c>
      <c r="C1053">
        <v>58</v>
      </c>
      <c r="D1053" t="s">
        <v>28</v>
      </c>
      <c r="E1053" t="s">
        <v>22</v>
      </c>
      <c r="F1053" t="s">
        <v>22</v>
      </c>
      <c r="G1053">
        <v>0</v>
      </c>
      <c r="H1053">
        <v>243.1</v>
      </c>
      <c r="I1053">
        <v>105</v>
      </c>
      <c r="J1053">
        <v>41.33</v>
      </c>
      <c r="K1053">
        <v>231.4</v>
      </c>
      <c r="L1053">
        <v>108</v>
      </c>
      <c r="M1053">
        <v>19.670000000000002</v>
      </c>
      <c r="N1053">
        <v>180.9</v>
      </c>
      <c r="O1053">
        <v>120</v>
      </c>
      <c r="P1053">
        <v>8.14</v>
      </c>
      <c r="Q1053">
        <v>7.8</v>
      </c>
      <c r="R1053">
        <v>4</v>
      </c>
      <c r="S1053">
        <v>2.11</v>
      </c>
      <c r="T1053">
        <v>2</v>
      </c>
      <c r="U1053" t="s">
        <v>22</v>
      </c>
      <c r="V1053">
        <f>IF(tbl_Customers[[#This Row],[churn]] = "yes", 1, 0)</f>
        <v>0</v>
      </c>
      <c r="W1053" t="str">
        <f>IF(tbl_Customers[[#This Row],[number_customer_service_calls]] &lt;= 1, "0-1 Calls", IF(tbl_Customers[[#This Row],[number_customer_service_calls]] &lt;= 3, "2-3 Calls", IF(tbl_Customers[[#This Row],[number_customer_service_calls]] &lt;=5, "4-5 Calls", "6+ Calls")))</f>
        <v>2-3 Calls</v>
      </c>
      <c r="X1053" t="str">
        <f>IF(tbl_Customers[[#This Row],[account_length]] &lt;= 50, "0-50", IF(tbl_Customers[[#This Row],[account_length]] &lt;=100, "51-100", IF(tbl_Customers[[#This Row],[account_length]] &lt;= 150, "101-150", "151+")))</f>
        <v>51-100</v>
      </c>
      <c r="Y1053" t="str">
        <f>IF(tbl_Customers[[#This Row],[total_intl_charge]] &lt;= 3, "Low Charges", "High Charges")</f>
        <v>Low Charges</v>
      </c>
      <c r="Z1053" t="str">
        <f>IF(tbl_Customers[[#This Row],[total_eve_calls]]&lt;=80,"Low Calls",
IF(tbl_Customers[[#This Row],[total_eve_calls]]&lt;=120,"Medium Calls","High Calls"))</f>
        <v>Medium Calls</v>
      </c>
      <c r="AA1053" t="str">
        <f>IF(tbl_Customers[[#This Row],[total_eve_charge]]&lt;=15,"Low Charges",
IF(tbl_Customers[[#This Row],[total_eve_charge]]&lt;=20,"Medium Charges","High Charges"))</f>
        <v>Medium Charges</v>
      </c>
      <c r="AB10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53" t="str">
        <f>IF(tbl_Customers[[#This Row],[number_vmail_messages]] = 0, "No Usage", IF(tbl_Customers[[#This Row],[number_vmail_messages]] &lt;= 20, "Low Usage", IF(tbl_Customers[[#This Row],[number_vmail_messages]] &lt;= 40, "Medium Usgae", "High Usage")))</f>
        <v>No Usage</v>
      </c>
      <c r="AD1053" t="str">
        <f>IF(tbl_Customers[[#This Row],[total_day_minutes]]&lt;=150,"Low Usage", IF(tbl_Customers[[#This Row],[total_day_minutes]]&lt;=200,"Medium Usage", IF(tbl_Customers[[#This Row],[total_day_minutes]]&lt;=250,"High Usage","Very High Usage")))</f>
        <v>High Usage</v>
      </c>
      <c r="AE1053" t="str">
        <f>IF(tbl_Customers[[#This Row],[total_intl_calls]]&lt;=5,"Low Calls", IF(tbl_Customers[[#This Row],[total_intl_calls]]&lt;=10, "Medium Calls", "High Calls"))</f>
        <v>Low Calls</v>
      </c>
      <c r="AF10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3" s="36" t="str">
        <f>IF(tbl_Customers[[#This Row],[Churn_Risk_Score]]&gt;=10,"High Risk", IF(tbl_Customers[[#This Row],[Churn_Risk_Score]]&gt;=5,"Medium Risk","Low Risk"))</f>
        <v>Low Risk</v>
      </c>
    </row>
    <row r="1054" spans="1:33" x14ac:dyDescent="0.35">
      <c r="A1054">
        <v>1053</v>
      </c>
      <c r="B1054" t="s">
        <v>62</v>
      </c>
      <c r="C1054">
        <v>81</v>
      </c>
      <c r="D1054" t="s">
        <v>21</v>
      </c>
      <c r="E1054" t="s">
        <v>22</v>
      </c>
      <c r="F1054" t="s">
        <v>22</v>
      </c>
      <c r="G1054">
        <v>0</v>
      </c>
      <c r="H1054">
        <v>145.4</v>
      </c>
      <c r="I1054">
        <v>132</v>
      </c>
      <c r="J1054">
        <v>24.72</v>
      </c>
      <c r="K1054">
        <v>129.30000000000001</v>
      </c>
      <c r="L1054">
        <v>91</v>
      </c>
      <c r="M1054">
        <v>10.99</v>
      </c>
      <c r="N1054">
        <v>186.4</v>
      </c>
      <c r="O1054">
        <v>109</v>
      </c>
      <c r="P1054">
        <v>8.39</v>
      </c>
      <c r="Q1054">
        <v>5.2</v>
      </c>
      <c r="R1054">
        <v>4</v>
      </c>
      <c r="S1054">
        <v>1.4</v>
      </c>
      <c r="T1054">
        <v>1</v>
      </c>
      <c r="U1054" t="s">
        <v>22</v>
      </c>
      <c r="V1054">
        <f>IF(tbl_Customers[[#This Row],[churn]] = "yes", 1, 0)</f>
        <v>0</v>
      </c>
      <c r="W1054" t="str">
        <f>IF(tbl_Customers[[#This Row],[number_customer_service_calls]] &lt;= 1, "0-1 Calls", IF(tbl_Customers[[#This Row],[number_customer_service_calls]] &lt;= 3, "2-3 Calls", IF(tbl_Customers[[#This Row],[number_customer_service_calls]] &lt;=5, "4-5 Calls", "6+ Calls")))</f>
        <v>0-1 Calls</v>
      </c>
      <c r="X1054" t="str">
        <f>IF(tbl_Customers[[#This Row],[account_length]] &lt;= 50, "0-50", IF(tbl_Customers[[#This Row],[account_length]] &lt;=100, "51-100", IF(tbl_Customers[[#This Row],[account_length]] &lt;= 150, "101-150", "151+")))</f>
        <v>51-100</v>
      </c>
      <c r="Y1054" t="str">
        <f>IF(tbl_Customers[[#This Row],[total_intl_charge]] &lt;= 3, "Low Charges", "High Charges")</f>
        <v>Low Charges</v>
      </c>
      <c r="Z1054" t="str">
        <f>IF(tbl_Customers[[#This Row],[total_eve_calls]]&lt;=80,"Low Calls",
IF(tbl_Customers[[#This Row],[total_eve_calls]]&lt;=120,"Medium Calls","High Calls"))</f>
        <v>Medium Calls</v>
      </c>
      <c r="AA1054" t="str">
        <f>IF(tbl_Customers[[#This Row],[total_eve_charge]]&lt;=15,"Low Charges",
IF(tbl_Customers[[#This Row],[total_eve_charge]]&lt;=20,"Medium Charges","High Charges"))</f>
        <v>Low Charges</v>
      </c>
      <c r="AB10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54" t="str">
        <f>IF(tbl_Customers[[#This Row],[number_vmail_messages]] = 0, "No Usage", IF(tbl_Customers[[#This Row],[number_vmail_messages]] &lt;= 20, "Low Usage", IF(tbl_Customers[[#This Row],[number_vmail_messages]] &lt;= 40, "Medium Usgae", "High Usage")))</f>
        <v>No Usage</v>
      </c>
      <c r="AD1054" t="str">
        <f>IF(tbl_Customers[[#This Row],[total_day_minutes]]&lt;=150,"Low Usage", IF(tbl_Customers[[#This Row],[total_day_minutes]]&lt;=200,"Medium Usage", IF(tbl_Customers[[#This Row],[total_day_minutes]]&lt;=250,"High Usage","Very High Usage")))</f>
        <v>Low Usage</v>
      </c>
      <c r="AE1054" t="str">
        <f>IF(tbl_Customers[[#This Row],[total_intl_calls]]&lt;=5,"Low Calls", IF(tbl_Customers[[#This Row],[total_intl_calls]]&lt;=10, "Medium Calls", "High Calls"))</f>
        <v>Low Calls</v>
      </c>
      <c r="AF10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4" s="36" t="str">
        <f>IF(tbl_Customers[[#This Row],[Churn_Risk_Score]]&gt;=10,"High Risk", IF(tbl_Customers[[#This Row],[Churn_Risk_Score]]&gt;=5,"Medium Risk","Low Risk"))</f>
        <v>Low Risk</v>
      </c>
    </row>
    <row r="1055" spans="1:33" x14ac:dyDescent="0.35">
      <c r="A1055">
        <v>1054</v>
      </c>
      <c r="B1055" t="s">
        <v>66</v>
      </c>
      <c r="C1055">
        <v>116</v>
      </c>
      <c r="D1055" t="s">
        <v>28</v>
      </c>
      <c r="E1055" t="s">
        <v>22</v>
      </c>
      <c r="F1055" t="s">
        <v>22</v>
      </c>
      <c r="G1055">
        <v>0</v>
      </c>
      <c r="H1055">
        <v>229.3</v>
      </c>
      <c r="I1055">
        <v>93</v>
      </c>
      <c r="J1055">
        <v>38.979999999999997</v>
      </c>
      <c r="K1055">
        <v>184.5</v>
      </c>
      <c r="L1055">
        <v>111</v>
      </c>
      <c r="M1055">
        <v>15.68</v>
      </c>
      <c r="N1055">
        <v>168.2</v>
      </c>
      <c r="O1055">
        <v>91</v>
      </c>
      <c r="P1055">
        <v>7.57</v>
      </c>
      <c r="Q1055">
        <v>8.8000000000000007</v>
      </c>
      <c r="R1055">
        <v>3</v>
      </c>
      <c r="S1055">
        <v>2.38</v>
      </c>
      <c r="T1055">
        <v>2</v>
      </c>
      <c r="U1055" t="s">
        <v>22</v>
      </c>
      <c r="V1055">
        <f>IF(tbl_Customers[[#This Row],[churn]] = "yes", 1, 0)</f>
        <v>0</v>
      </c>
      <c r="W1055" t="str">
        <f>IF(tbl_Customers[[#This Row],[number_customer_service_calls]] &lt;= 1, "0-1 Calls", IF(tbl_Customers[[#This Row],[number_customer_service_calls]] &lt;= 3, "2-3 Calls", IF(tbl_Customers[[#This Row],[number_customer_service_calls]] &lt;=5, "4-5 Calls", "6+ Calls")))</f>
        <v>2-3 Calls</v>
      </c>
      <c r="X1055" t="str">
        <f>IF(tbl_Customers[[#This Row],[account_length]] &lt;= 50, "0-50", IF(tbl_Customers[[#This Row],[account_length]] &lt;=100, "51-100", IF(tbl_Customers[[#This Row],[account_length]] &lt;= 150, "101-150", "151+")))</f>
        <v>101-150</v>
      </c>
      <c r="Y1055" t="str">
        <f>IF(tbl_Customers[[#This Row],[total_intl_charge]] &lt;= 3, "Low Charges", "High Charges")</f>
        <v>Low Charges</v>
      </c>
      <c r="Z1055" t="str">
        <f>IF(tbl_Customers[[#This Row],[total_eve_calls]]&lt;=80,"Low Calls",
IF(tbl_Customers[[#This Row],[total_eve_calls]]&lt;=120,"Medium Calls","High Calls"))</f>
        <v>Medium Calls</v>
      </c>
      <c r="AA1055" t="str">
        <f>IF(tbl_Customers[[#This Row],[total_eve_charge]]&lt;=15,"Low Charges",
IF(tbl_Customers[[#This Row],[total_eve_charge]]&lt;=20,"Medium Charges","High Charges"))</f>
        <v>Medium Charges</v>
      </c>
      <c r="AB10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55" t="str">
        <f>IF(tbl_Customers[[#This Row],[number_vmail_messages]] = 0, "No Usage", IF(tbl_Customers[[#This Row],[number_vmail_messages]] &lt;= 20, "Low Usage", IF(tbl_Customers[[#This Row],[number_vmail_messages]] &lt;= 40, "Medium Usgae", "High Usage")))</f>
        <v>No Usage</v>
      </c>
      <c r="AD1055" t="str">
        <f>IF(tbl_Customers[[#This Row],[total_day_minutes]]&lt;=150,"Low Usage", IF(tbl_Customers[[#This Row],[total_day_minutes]]&lt;=200,"Medium Usage", IF(tbl_Customers[[#This Row],[total_day_minutes]]&lt;=250,"High Usage","Very High Usage")))</f>
        <v>High Usage</v>
      </c>
      <c r="AE1055" t="str">
        <f>IF(tbl_Customers[[#This Row],[total_intl_calls]]&lt;=5,"Low Calls", IF(tbl_Customers[[#This Row],[total_intl_calls]]&lt;=10, "Medium Calls", "High Calls"))</f>
        <v>Low Calls</v>
      </c>
      <c r="AF10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5" s="36" t="str">
        <f>IF(tbl_Customers[[#This Row],[Churn_Risk_Score]]&gt;=10,"High Risk", IF(tbl_Customers[[#This Row],[Churn_Risk_Score]]&gt;=5,"Medium Risk","Low Risk"))</f>
        <v>Low Risk</v>
      </c>
    </row>
    <row r="1056" spans="1:33" x14ac:dyDescent="0.35">
      <c r="A1056">
        <v>1055</v>
      </c>
      <c r="B1056" t="s">
        <v>60</v>
      </c>
      <c r="C1056">
        <v>62</v>
      </c>
      <c r="D1056" t="s">
        <v>28</v>
      </c>
      <c r="E1056" t="s">
        <v>22</v>
      </c>
      <c r="F1056" t="s">
        <v>23</v>
      </c>
      <c r="G1056">
        <v>33</v>
      </c>
      <c r="H1056">
        <v>186.4</v>
      </c>
      <c r="I1056">
        <v>84</v>
      </c>
      <c r="J1056">
        <v>31.69</v>
      </c>
      <c r="K1056">
        <v>201</v>
      </c>
      <c r="L1056">
        <v>136</v>
      </c>
      <c r="M1056">
        <v>17.09</v>
      </c>
      <c r="N1056">
        <v>286.7</v>
      </c>
      <c r="O1056">
        <v>103</v>
      </c>
      <c r="P1056">
        <v>12.9</v>
      </c>
      <c r="Q1056">
        <v>11.1</v>
      </c>
      <c r="R1056">
        <v>3</v>
      </c>
      <c r="S1056">
        <v>3</v>
      </c>
      <c r="T1056">
        <v>2</v>
      </c>
      <c r="U1056" t="s">
        <v>23</v>
      </c>
      <c r="V1056">
        <f>IF(tbl_Customers[[#This Row],[churn]] = "yes", 1, 0)</f>
        <v>1</v>
      </c>
      <c r="W1056" t="str">
        <f>IF(tbl_Customers[[#This Row],[number_customer_service_calls]] &lt;= 1, "0-1 Calls", IF(tbl_Customers[[#This Row],[number_customer_service_calls]] &lt;= 3, "2-3 Calls", IF(tbl_Customers[[#This Row],[number_customer_service_calls]] &lt;=5, "4-5 Calls", "6+ Calls")))</f>
        <v>2-3 Calls</v>
      </c>
      <c r="X1056" t="str">
        <f>IF(tbl_Customers[[#This Row],[account_length]] &lt;= 50, "0-50", IF(tbl_Customers[[#This Row],[account_length]] &lt;=100, "51-100", IF(tbl_Customers[[#This Row],[account_length]] &lt;= 150, "101-150", "151+")))</f>
        <v>51-100</v>
      </c>
      <c r="Y1056" t="str">
        <f>IF(tbl_Customers[[#This Row],[total_intl_charge]] &lt;= 3, "Low Charges", "High Charges")</f>
        <v>Low Charges</v>
      </c>
      <c r="Z1056" t="str">
        <f>IF(tbl_Customers[[#This Row],[total_eve_calls]]&lt;=80,"Low Calls",
IF(tbl_Customers[[#This Row],[total_eve_calls]]&lt;=120,"Medium Calls","High Calls"))</f>
        <v>High Calls</v>
      </c>
      <c r="AA1056" t="str">
        <f>IF(tbl_Customers[[#This Row],[total_eve_charge]]&lt;=15,"Low Charges",
IF(tbl_Customers[[#This Row],[total_eve_charge]]&lt;=20,"Medium Charges","High Charges"))</f>
        <v>Medium Charges</v>
      </c>
      <c r="AB10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56" t="str">
        <f>IF(tbl_Customers[[#This Row],[number_vmail_messages]] = 0, "No Usage", IF(tbl_Customers[[#This Row],[number_vmail_messages]] &lt;= 20, "Low Usage", IF(tbl_Customers[[#This Row],[number_vmail_messages]] &lt;= 40, "Medium Usgae", "High Usage")))</f>
        <v>Medium Usgae</v>
      </c>
      <c r="AD1056" t="str">
        <f>IF(tbl_Customers[[#This Row],[total_day_minutes]]&lt;=150,"Low Usage", IF(tbl_Customers[[#This Row],[total_day_minutes]]&lt;=200,"Medium Usage", IF(tbl_Customers[[#This Row],[total_day_minutes]]&lt;=250,"High Usage","Very High Usage")))</f>
        <v>Medium Usage</v>
      </c>
      <c r="AE1056" t="str">
        <f>IF(tbl_Customers[[#This Row],[total_intl_calls]]&lt;=5,"Low Calls", IF(tbl_Customers[[#This Row],[total_intl_calls]]&lt;=10, "Medium Calls", "High Calls"))</f>
        <v>Low Calls</v>
      </c>
      <c r="AF10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56" s="36" t="str">
        <f>IF(tbl_Customers[[#This Row],[Churn_Risk_Score]]&gt;=10,"High Risk", IF(tbl_Customers[[#This Row],[Churn_Risk_Score]]&gt;=5,"Medium Risk","Low Risk"))</f>
        <v>Low Risk</v>
      </c>
    </row>
    <row r="1057" spans="1:33" x14ac:dyDescent="0.35">
      <c r="A1057">
        <v>1056</v>
      </c>
      <c r="B1057" t="s">
        <v>46</v>
      </c>
      <c r="C1057">
        <v>90</v>
      </c>
      <c r="D1057" t="s">
        <v>21</v>
      </c>
      <c r="E1057" t="s">
        <v>22</v>
      </c>
      <c r="F1057" t="s">
        <v>22</v>
      </c>
      <c r="G1057">
        <v>0</v>
      </c>
      <c r="H1057">
        <v>76.099999999999994</v>
      </c>
      <c r="I1057">
        <v>121</v>
      </c>
      <c r="J1057">
        <v>12.94</v>
      </c>
      <c r="K1057">
        <v>290.3</v>
      </c>
      <c r="L1057">
        <v>73</v>
      </c>
      <c r="M1057">
        <v>24.68</v>
      </c>
      <c r="N1057">
        <v>236.9</v>
      </c>
      <c r="O1057">
        <v>89</v>
      </c>
      <c r="P1057">
        <v>10.66</v>
      </c>
      <c r="Q1057">
        <v>10.8</v>
      </c>
      <c r="R1057">
        <v>3</v>
      </c>
      <c r="S1057">
        <v>2.92</v>
      </c>
      <c r="T1057">
        <v>0</v>
      </c>
      <c r="U1057" t="s">
        <v>22</v>
      </c>
      <c r="V1057">
        <f>IF(tbl_Customers[[#This Row],[churn]] = "yes", 1, 0)</f>
        <v>0</v>
      </c>
      <c r="W1057" t="str">
        <f>IF(tbl_Customers[[#This Row],[number_customer_service_calls]] &lt;= 1, "0-1 Calls", IF(tbl_Customers[[#This Row],[number_customer_service_calls]] &lt;= 3, "2-3 Calls", IF(tbl_Customers[[#This Row],[number_customer_service_calls]] &lt;=5, "4-5 Calls", "6+ Calls")))</f>
        <v>0-1 Calls</v>
      </c>
      <c r="X1057" t="str">
        <f>IF(tbl_Customers[[#This Row],[account_length]] &lt;= 50, "0-50", IF(tbl_Customers[[#This Row],[account_length]] &lt;=100, "51-100", IF(tbl_Customers[[#This Row],[account_length]] &lt;= 150, "101-150", "151+")))</f>
        <v>51-100</v>
      </c>
      <c r="Y1057" t="str">
        <f>IF(tbl_Customers[[#This Row],[total_intl_charge]] &lt;= 3, "Low Charges", "High Charges")</f>
        <v>Low Charges</v>
      </c>
      <c r="Z1057" t="str">
        <f>IF(tbl_Customers[[#This Row],[total_eve_calls]]&lt;=80,"Low Calls",
IF(tbl_Customers[[#This Row],[total_eve_calls]]&lt;=120,"Medium Calls","High Calls"))</f>
        <v>Low Calls</v>
      </c>
      <c r="AA1057" t="str">
        <f>IF(tbl_Customers[[#This Row],[total_eve_charge]]&lt;=15,"Low Charges",
IF(tbl_Customers[[#This Row],[total_eve_charge]]&lt;=20,"Medium Charges","High Charges"))</f>
        <v>High Charges</v>
      </c>
      <c r="AB10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57" t="str">
        <f>IF(tbl_Customers[[#This Row],[number_vmail_messages]] = 0, "No Usage", IF(tbl_Customers[[#This Row],[number_vmail_messages]] &lt;= 20, "Low Usage", IF(tbl_Customers[[#This Row],[number_vmail_messages]] &lt;= 40, "Medium Usgae", "High Usage")))</f>
        <v>No Usage</v>
      </c>
      <c r="AD1057" t="str">
        <f>IF(tbl_Customers[[#This Row],[total_day_minutes]]&lt;=150,"Low Usage", IF(tbl_Customers[[#This Row],[total_day_minutes]]&lt;=200,"Medium Usage", IF(tbl_Customers[[#This Row],[total_day_minutes]]&lt;=250,"High Usage","Very High Usage")))</f>
        <v>Low Usage</v>
      </c>
      <c r="AE1057" t="str">
        <f>IF(tbl_Customers[[#This Row],[total_intl_calls]]&lt;=5,"Low Calls", IF(tbl_Customers[[#This Row],[total_intl_calls]]&lt;=10, "Medium Calls", "High Calls"))</f>
        <v>Low Calls</v>
      </c>
      <c r="AF10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7" s="36" t="str">
        <f>IF(tbl_Customers[[#This Row],[Churn_Risk_Score]]&gt;=10,"High Risk", IF(tbl_Customers[[#This Row],[Churn_Risk_Score]]&gt;=5,"Medium Risk","Low Risk"))</f>
        <v>Low Risk</v>
      </c>
    </row>
    <row r="1058" spans="1:33" x14ac:dyDescent="0.35">
      <c r="A1058">
        <v>1057</v>
      </c>
      <c r="B1058" t="s">
        <v>71</v>
      </c>
      <c r="C1058">
        <v>98</v>
      </c>
      <c r="D1058" t="s">
        <v>21</v>
      </c>
      <c r="E1058" t="s">
        <v>22</v>
      </c>
      <c r="F1058" t="s">
        <v>22</v>
      </c>
      <c r="G1058">
        <v>0</v>
      </c>
      <c r="H1058">
        <v>162.80000000000001</v>
      </c>
      <c r="I1058">
        <v>65</v>
      </c>
      <c r="J1058">
        <v>27.68</v>
      </c>
      <c r="K1058">
        <v>185</v>
      </c>
      <c r="L1058">
        <v>109</v>
      </c>
      <c r="M1058">
        <v>15.73</v>
      </c>
      <c r="N1058">
        <v>219.5</v>
      </c>
      <c r="O1058">
        <v>104</v>
      </c>
      <c r="P1058">
        <v>9.8800000000000008</v>
      </c>
      <c r="Q1058">
        <v>6</v>
      </c>
      <c r="R1058">
        <v>3</v>
      </c>
      <c r="S1058">
        <v>1.62</v>
      </c>
      <c r="T1058">
        <v>2</v>
      </c>
      <c r="U1058" t="s">
        <v>22</v>
      </c>
      <c r="V1058">
        <f>IF(tbl_Customers[[#This Row],[churn]] = "yes", 1, 0)</f>
        <v>0</v>
      </c>
      <c r="W1058" t="str">
        <f>IF(tbl_Customers[[#This Row],[number_customer_service_calls]] &lt;= 1, "0-1 Calls", IF(tbl_Customers[[#This Row],[number_customer_service_calls]] &lt;= 3, "2-3 Calls", IF(tbl_Customers[[#This Row],[number_customer_service_calls]] &lt;=5, "4-5 Calls", "6+ Calls")))</f>
        <v>2-3 Calls</v>
      </c>
      <c r="X1058" t="str">
        <f>IF(tbl_Customers[[#This Row],[account_length]] &lt;= 50, "0-50", IF(tbl_Customers[[#This Row],[account_length]] &lt;=100, "51-100", IF(tbl_Customers[[#This Row],[account_length]] &lt;= 150, "101-150", "151+")))</f>
        <v>51-100</v>
      </c>
      <c r="Y1058" t="str">
        <f>IF(tbl_Customers[[#This Row],[total_intl_charge]] &lt;= 3, "Low Charges", "High Charges")</f>
        <v>Low Charges</v>
      </c>
      <c r="Z1058" t="str">
        <f>IF(tbl_Customers[[#This Row],[total_eve_calls]]&lt;=80,"Low Calls",
IF(tbl_Customers[[#This Row],[total_eve_calls]]&lt;=120,"Medium Calls","High Calls"))</f>
        <v>Medium Calls</v>
      </c>
      <c r="AA1058" t="str">
        <f>IF(tbl_Customers[[#This Row],[total_eve_charge]]&lt;=15,"Low Charges",
IF(tbl_Customers[[#This Row],[total_eve_charge]]&lt;=20,"Medium Charges","High Charges"))</f>
        <v>Medium Charges</v>
      </c>
      <c r="AB10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58" t="str">
        <f>IF(tbl_Customers[[#This Row],[number_vmail_messages]] = 0, "No Usage", IF(tbl_Customers[[#This Row],[number_vmail_messages]] &lt;= 20, "Low Usage", IF(tbl_Customers[[#This Row],[number_vmail_messages]] &lt;= 40, "Medium Usgae", "High Usage")))</f>
        <v>No Usage</v>
      </c>
      <c r="AD1058" t="str">
        <f>IF(tbl_Customers[[#This Row],[total_day_minutes]]&lt;=150,"Low Usage", IF(tbl_Customers[[#This Row],[total_day_minutes]]&lt;=200,"Medium Usage", IF(tbl_Customers[[#This Row],[total_day_minutes]]&lt;=250,"High Usage","Very High Usage")))</f>
        <v>Medium Usage</v>
      </c>
      <c r="AE1058" t="str">
        <f>IF(tbl_Customers[[#This Row],[total_intl_calls]]&lt;=5,"Low Calls", IF(tbl_Customers[[#This Row],[total_intl_calls]]&lt;=10, "Medium Calls", "High Calls"))</f>
        <v>Low Calls</v>
      </c>
      <c r="AF10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58" s="36" t="str">
        <f>IF(tbl_Customers[[#This Row],[Churn_Risk_Score]]&gt;=10,"High Risk", IF(tbl_Customers[[#This Row],[Churn_Risk_Score]]&gt;=5,"Medium Risk","Low Risk"))</f>
        <v>Low Risk</v>
      </c>
    </row>
    <row r="1059" spans="1:33" x14ac:dyDescent="0.35">
      <c r="A1059">
        <v>1058</v>
      </c>
      <c r="B1059" t="s">
        <v>55</v>
      </c>
      <c r="C1059">
        <v>73</v>
      </c>
      <c r="D1059" t="s">
        <v>21</v>
      </c>
      <c r="E1059" t="s">
        <v>22</v>
      </c>
      <c r="F1059" t="s">
        <v>22</v>
      </c>
      <c r="G1059">
        <v>0</v>
      </c>
      <c r="H1059">
        <v>182.3</v>
      </c>
      <c r="I1059">
        <v>115</v>
      </c>
      <c r="J1059">
        <v>30.99</v>
      </c>
      <c r="K1059">
        <v>199.2</v>
      </c>
      <c r="L1059">
        <v>97</v>
      </c>
      <c r="M1059">
        <v>16.93</v>
      </c>
      <c r="N1059">
        <v>120.2</v>
      </c>
      <c r="O1059">
        <v>113</v>
      </c>
      <c r="P1059">
        <v>5.41</v>
      </c>
      <c r="Q1059">
        <v>18</v>
      </c>
      <c r="R1059">
        <v>5</v>
      </c>
      <c r="S1059">
        <v>4.8600000000000003</v>
      </c>
      <c r="T1059">
        <v>1</v>
      </c>
      <c r="U1059" t="s">
        <v>22</v>
      </c>
      <c r="V1059">
        <f>IF(tbl_Customers[[#This Row],[churn]] = "yes", 1, 0)</f>
        <v>0</v>
      </c>
      <c r="W1059" t="str">
        <f>IF(tbl_Customers[[#This Row],[number_customer_service_calls]] &lt;= 1, "0-1 Calls", IF(tbl_Customers[[#This Row],[number_customer_service_calls]] &lt;= 3, "2-3 Calls", IF(tbl_Customers[[#This Row],[number_customer_service_calls]] &lt;=5, "4-5 Calls", "6+ Calls")))</f>
        <v>0-1 Calls</v>
      </c>
      <c r="X1059" t="str">
        <f>IF(tbl_Customers[[#This Row],[account_length]] &lt;= 50, "0-50", IF(tbl_Customers[[#This Row],[account_length]] &lt;=100, "51-100", IF(tbl_Customers[[#This Row],[account_length]] &lt;= 150, "101-150", "151+")))</f>
        <v>51-100</v>
      </c>
      <c r="Y1059" t="str">
        <f>IF(tbl_Customers[[#This Row],[total_intl_charge]] &lt;= 3, "Low Charges", "High Charges")</f>
        <v>High Charges</v>
      </c>
      <c r="Z1059" t="str">
        <f>IF(tbl_Customers[[#This Row],[total_eve_calls]]&lt;=80,"Low Calls",
IF(tbl_Customers[[#This Row],[total_eve_calls]]&lt;=120,"Medium Calls","High Calls"))</f>
        <v>Medium Calls</v>
      </c>
      <c r="AA1059" t="str">
        <f>IF(tbl_Customers[[#This Row],[total_eve_charge]]&lt;=15,"Low Charges",
IF(tbl_Customers[[#This Row],[total_eve_charge]]&lt;=20,"Medium Charges","High Charges"))</f>
        <v>Medium Charges</v>
      </c>
      <c r="AB10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59" t="str">
        <f>IF(tbl_Customers[[#This Row],[number_vmail_messages]] = 0, "No Usage", IF(tbl_Customers[[#This Row],[number_vmail_messages]] &lt;= 20, "Low Usage", IF(tbl_Customers[[#This Row],[number_vmail_messages]] &lt;= 40, "Medium Usgae", "High Usage")))</f>
        <v>No Usage</v>
      </c>
      <c r="AD1059" t="str">
        <f>IF(tbl_Customers[[#This Row],[total_day_minutes]]&lt;=150,"Low Usage", IF(tbl_Customers[[#This Row],[total_day_minutes]]&lt;=200,"Medium Usage", IF(tbl_Customers[[#This Row],[total_day_minutes]]&lt;=250,"High Usage","Very High Usage")))</f>
        <v>Medium Usage</v>
      </c>
      <c r="AE1059" t="str">
        <f>IF(tbl_Customers[[#This Row],[total_intl_calls]]&lt;=5,"Low Calls", IF(tbl_Customers[[#This Row],[total_intl_calls]]&lt;=10, "Medium Calls", "High Calls"))</f>
        <v>Low Calls</v>
      </c>
      <c r="AF10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59" s="36" t="str">
        <f>IF(tbl_Customers[[#This Row],[Churn_Risk_Score]]&gt;=10,"High Risk", IF(tbl_Customers[[#This Row],[Churn_Risk_Score]]&gt;=5,"Medium Risk","Low Risk"))</f>
        <v>Low Risk</v>
      </c>
    </row>
    <row r="1060" spans="1:33" x14ac:dyDescent="0.35">
      <c r="A1060">
        <v>1059</v>
      </c>
      <c r="B1060" t="s">
        <v>33</v>
      </c>
      <c r="C1060">
        <v>107</v>
      </c>
      <c r="D1060" t="s">
        <v>28</v>
      </c>
      <c r="E1060" t="s">
        <v>23</v>
      </c>
      <c r="F1060" t="s">
        <v>22</v>
      </c>
      <c r="G1060">
        <v>0</v>
      </c>
      <c r="H1060">
        <v>194.4</v>
      </c>
      <c r="I1060">
        <v>83</v>
      </c>
      <c r="J1060">
        <v>33.049999999999997</v>
      </c>
      <c r="K1060">
        <v>247.8</v>
      </c>
      <c r="L1060">
        <v>84</v>
      </c>
      <c r="M1060">
        <v>21.06</v>
      </c>
      <c r="N1060">
        <v>245.4</v>
      </c>
      <c r="O1060">
        <v>93</v>
      </c>
      <c r="P1060">
        <v>11.04</v>
      </c>
      <c r="Q1060">
        <v>11.2</v>
      </c>
      <c r="R1060">
        <v>7</v>
      </c>
      <c r="S1060">
        <v>3.02</v>
      </c>
      <c r="T1060">
        <v>2</v>
      </c>
      <c r="U1060" t="s">
        <v>22</v>
      </c>
      <c r="V1060">
        <f>IF(tbl_Customers[[#This Row],[churn]] = "yes", 1, 0)</f>
        <v>0</v>
      </c>
      <c r="W1060" t="str">
        <f>IF(tbl_Customers[[#This Row],[number_customer_service_calls]] &lt;= 1, "0-1 Calls", IF(tbl_Customers[[#This Row],[number_customer_service_calls]] &lt;= 3, "2-3 Calls", IF(tbl_Customers[[#This Row],[number_customer_service_calls]] &lt;=5, "4-5 Calls", "6+ Calls")))</f>
        <v>2-3 Calls</v>
      </c>
      <c r="X1060" t="str">
        <f>IF(tbl_Customers[[#This Row],[account_length]] &lt;= 50, "0-50", IF(tbl_Customers[[#This Row],[account_length]] &lt;=100, "51-100", IF(tbl_Customers[[#This Row],[account_length]] &lt;= 150, "101-150", "151+")))</f>
        <v>101-150</v>
      </c>
      <c r="Y1060" t="str">
        <f>IF(tbl_Customers[[#This Row],[total_intl_charge]] &lt;= 3, "Low Charges", "High Charges")</f>
        <v>High Charges</v>
      </c>
      <c r="Z1060" t="str">
        <f>IF(tbl_Customers[[#This Row],[total_eve_calls]]&lt;=80,"Low Calls",
IF(tbl_Customers[[#This Row],[total_eve_calls]]&lt;=120,"Medium Calls","High Calls"))</f>
        <v>Medium Calls</v>
      </c>
      <c r="AA1060" t="str">
        <f>IF(tbl_Customers[[#This Row],[total_eve_charge]]&lt;=15,"Low Charges",
IF(tbl_Customers[[#This Row],[total_eve_charge]]&lt;=20,"Medium Charges","High Charges"))</f>
        <v>High Charges</v>
      </c>
      <c r="AB10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60" t="str">
        <f>IF(tbl_Customers[[#This Row],[number_vmail_messages]] = 0, "No Usage", IF(tbl_Customers[[#This Row],[number_vmail_messages]] &lt;= 20, "Low Usage", IF(tbl_Customers[[#This Row],[number_vmail_messages]] &lt;= 40, "Medium Usgae", "High Usage")))</f>
        <v>No Usage</v>
      </c>
      <c r="AD1060" t="str">
        <f>IF(tbl_Customers[[#This Row],[total_day_minutes]]&lt;=150,"Low Usage", IF(tbl_Customers[[#This Row],[total_day_minutes]]&lt;=200,"Medium Usage", IF(tbl_Customers[[#This Row],[total_day_minutes]]&lt;=250,"High Usage","Very High Usage")))</f>
        <v>Medium Usage</v>
      </c>
      <c r="AE1060" t="str">
        <f>IF(tbl_Customers[[#This Row],[total_intl_calls]]&lt;=5,"Low Calls", IF(tbl_Customers[[#This Row],[total_intl_calls]]&lt;=10, "Medium Calls", "High Calls"))</f>
        <v>Medium Calls</v>
      </c>
      <c r="AF10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060" s="36" t="str">
        <f>IF(tbl_Customers[[#This Row],[Churn_Risk_Score]]&gt;=10,"High Risk", IF(tbl_Customers[[#This Row],[Churn_Risk_Score]]&gt;=5,"Medium Risk","Low Risk"))</f>
        <v>Medium Risk</v>
      </c>
    </row>
    <row r="1061" spans="1:33" x14ac:dyDescent="0.35">
      <c r="A1061">
        <v>1060</v>
      </c>
      <c r="B1061" t="s">
        <v>46</v>
      </c>
      <c r="C1061">
        <v>55</v>
      </c>
      <c r="D1061" t="s">
        <v>25</v>
      </c>
      <c r="E1061" t="s">
        <v>22</v>
      </c>
      <c r="F1061" t="s">
        <v>23</v>
      </c>
      <c r="G1061">
        <v>20</v>
      </c>
      <c r="H1061">
        <v>189.3</v>
      </c>
      <c r="I1061">
        <v>95</v>
      </c>
      <c r="J1061">
        <v>32.18</v>
      </c>
      <c r="K1061">
        <v>118.6</v>
      </c>
      <c r="L1061">
        <v>113</v>
      </c>
      <c r="M1061">
        <v>10.08</v>
      </c>
      <c r="N1061">
        <v>250.2</v>
      </c>
      <c r="O1061">
        <v>102</v>
      </c>
      <c r="P1061">
        <v>11.26</v>
      </c>
      <c r="Q1061">
        <v>12.5</v>
      </c>
      <c r="R1061">
        <v>4</v>
      </c>
      <c r="S1061">
        <v>3.38</v>
      </c>
      <c r="T1061">
        <v>2</v>
      </c>
      <c r="U1061" t="s">
        <v>22</v>
      </c>
      <c r="V1061">
        <f>IF(tbl_Customers[[#This Row],[churn]] = "yes", 1, 0)</f>
        <v>0</v>
      </c>
      <c r="W1061" t="str">
        <f>IF(tbl_Customers[[#This Row],[number_customer_service_calls]] &lt;= 1, "0-1 Calls", IF(tbl_Customers[[#This Row],[number_customer_service_calls]] &lt;= 3, "2-3 Calls", IF(tbl_Customers[[#This Row],[number_customer_service_calls]] &lt;=5, "4-5 Calls", "6+ Calls")))</f>
        <v>2-3 Calls</v>
      </c>
      <c r="X1061" t="str">
        <f>IF(tbl_Customers[[#This Row],[account_length]] &lt;= 50, "0-50", IF(tbl_Customers[[#This Row],[account_length]] &lt;=100, "51-100", IF(tbl_Customers[[#This Row],[account_length]] &lt;= 150, "101-150", "151+")))</f>
        <v>51-100</v>
      </c>
      <c r="Y1061" t="str">
        <f>IF(tbl_Customers[[#This Row],[total_intl_charge]] &lt;= 3, "Low Charges", "High Charges")</f>
        <v>High Charges</v>
      </c>
      <c r="Z1061" t="str">
        <f>IF(tbl_Customers[[#This Row],[total_eve_calls]]&lt;=80,"Low Calls",
IF(tbl_Customers[[#This Row],[total_eve_calls]]&lt;=120,"Medium Calls","High Calls"))</f>
        <v>Medium Calls</v>
      </c>
      <c r="AA1061" t="str">
        <f>IF(tbl_Customers[[#This Row],[total_eve_charge]]&lt;=15,"Low Charges",
IF(tbl_Customers[[#This Row],[total_eve_charge]]&lt;=20,"Medium Charges","High Charges"))</f>
        <v>Low Charges</v>
      </c>
      <c r="AB10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61" t="str">
        <f>IF(tbl_Customers[[#This Row],[number_vmail_messages]] = 0, "No Usage", IF(tbl_Customers[[#This Row],[number_vmail_messages]] &lt;= 20, "Low Usage", IF(tbl_Customers[[#This Row],[number_vmail_messages]] &lt;= 40, "Medium Usgae", "High Usage")))</f>
        <v>Low Usage</v>
      </c>
      <c r="AD1061" t="str">
        <f>IF(tbl_Customers[[#This Row],[total_day_minutes]]&lt;=150,"Low Usage", IF(tbl_Customers[[#This Row],[total_day_minutes]]&lt;=200,"Medium Usage", IF(tbl_Customers[[#This Row],[total_day_minutes]]&lt;=250,"High Usage","Very High Usage")))</f>
        <v>Medium Usage</v>
      </c>
      <c r="AE1061" t="str">
        <f>IF(tbl_Customers[[#This Row],[total_intl_calls]]&lt;=5,"Low Calls", IF(tbl_Customers[[#This Row],[total_intl_calls]]&lt;=10, "Medium Calls", "High Calls"))</f>
        <v>Low Calls</v>
      </c>
      <c r="AF10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61" s="36" t="str">
        <f>IF(tbl_Customers[[#This Row],[Churn_Risk_Score]]&gt;=10,"High Risk", IF(tbl_Customers[[#This Row],[Churn_Risk_Score]]&gt;=5,"Medium Risk","Low Risk"))</f>
        <v>Low Risk</v>
      </c>
    </row>
    <row r="1062" spans="1:33" x14ac:dyDescent="0.35">
      <c r="A1062">
        <v>1061</v>
      </c>
      <c r="B1062" t="s">
        <v>47</v>
      </c>
      <c r="C1062">
        <v>76</v>
      </c>
      <c r="D1062" t="s">
        <v>21</v>
      </c>
      <c r="E1062" t="s">
        <v>22</v>
      </c>
      <c r="F1062" t="s">
        <v>23</v>
      </c>
      <c r="G1062">
        <v>22</v>
      </c>
      <c r="H1062">
        <v>160.1</v>
      </c>
      <c r="I1062">
        <v>107</v>
      </c>
      <c r="J1062">
        <v>27.22</v>
      </c>
      <c r="K1062">
        <v>168.7</v>
      </c>
      <c r="L1062">
        <v>136</v>
      </c>
      <c r="M1062">
        <v>14.34</v>
      </c>
      <c r="N1062">
        <v>23.2</v>
      </c>
      <c r="O1062">
        <v>102</v>
      </c>
      <c r="P1062">
        <v>1.04</v>
      </c>
      <c r="Q1062">
        <v>9.5</v>
      </c>
      <c r="R1062">
        <v>4</v>
      </c>
      <c r="S1062">
        <v>2.57</v>
      </c>
      <c r="T1062">
        <v>3</v>
      </c>
      <c r="U1062" t="s">
        <v>22</v>
      </c>
      <c r="V1062">
        <f>IF(tbl_Customers[[#This Row],[churn]] = "yes", 1, 0)</f>
        <v>0</v>
      </c>
      <c r="W1062" t="str">
        <f>IF(tbl_Customers[[#This Row],[number_customer_service_calls]] &lt;= 1, "0-1 Calls", IF(tbl_Customers[[#This Row],[number_customer_service_calls]] &lt;= 3, "2-3 Calls", IF(tbl_Customers[[#This Row],[number_customer_service_calls]] &lt;=5, "4-5 Calls", "6+ Calls")))</f>
        <v>2-3 Calls</v>
      </c>
      <c r="X1062" t="str">
        <f>IF(tbl_Customers[[#This Row],[account_length]] &lt;= 50, "0-50", IF(tbl_Customers[[#This Row],[account_length]] &lt;=100, "51-100", IF(tbl_Customers[[#This Row],[account_length]] &lt;= 150, "101-150", "151+")))</f>
        <v>51-100</v>
      </c>
      <c r="Y1062" t="str">
        <f>IF(tbl_Customers[[#This Row],[total_intl_charge]] &lt;= 3, "Low Charges", "High Charges")</f>
        <v>Low Charges</v>
      </c>
      <c r="Z1062" t="str">
        <f>IF(tbl_Customers[[#This Row],[total_eve_calls]]&lt;=80,"Low Calls",
IF(tbl_Customers[[#This Row],[total_eve_calls]]&lt;=120,"Medium Calls","High Calls"))</f>
        <v>High Calls</v>
      </c>
      <c r="AA1062" t="str">
        <f>IF(tbl_Customers[[#This Row],[total_eve_charge]]&lt;=15,"Low Charges",
IF(tbl_Customers[[#This Row],[total_eve_charge]]&lt;=20,"Medium Charges","High Charges"))</f>
        <v>Low Charges</v>
      </c>
      <c r="AB10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62" t="str">
        <f>IF(tbl_Customers[[#This Row],[number_vmail_messages]] = 0, "No Usage", IF(tbl_Customers[[#This Row],[number_vmail_messages]] &lt;= 20, "Low Usage", IF(tbl_Customers[[#This Row],[number_vmail_messages]] &lt;= 40, "Medium Usgae", "High Usage")))</f>
        <v>Medium Usgae</v>
      </c>
      <c r="AD1062" t="str">
        <f>IF(tbl_Customers[[#This Row],[total_day_minutes]]&lt;=150,"Low Usage", IF(tbl_Customers[[#This Row],[total_day_minutes]]&lt;=200,"Medium Usage", IF(tbl_Customers[[#This Row],[total_day_minutes]]&lt;=250,"High Usage","Very High Usage")))</f>
        <v>Medium Usage</v>
      </c>
      <c r="AE1062" t="str">
        <f>IF(tbl_Customers[[#This Row],[total_intl_calls]]&lt;=5,"Low Calls", IF(tbl_Customers[[#This Row],[total_intl_calls]]&lt;=10, "Medium Calls", "High Calls"))</f>
        <v>Low Calls</v>
      </c>
      <c r="AF10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62" s="36" t="str">
        <f>IF(tbl_Customers[[#This Row],[Churn_Risk_Score]]&gt;=10,"High Risk", IF(tbl_Customers[[#This Row],[Churn_Risk_Score]]&gt;=5,"Medium Risk","Low Risk"))</f>
        <v>Low Risk</v>
      </c>
    </row>
    <row r="1063" spans="1:33" x14ac:dyDescent="0.35">
      <c r="A1063">
        <v>1062</v>
      </c>
      <c r="B1063" t="s">
        <v>58</v>
      </c>
      <c r="C1063">
        <v>30</v>
      </c>
      <c r="D1063" t="s">
        <v>28</v>
      </c>
      <c r="E1063" t="s">
        <v>22</v>
      </c>
      <c r="F1063" t="s">
        <v>22</v>
      </c>
      <c r="G1063">
        <v>0</v>
      </c>
      <c r="H1063">
        <v>145</v>
      </c>
      <c r="I1063">
        <v>76</v>
      </c>
      <c r="J1063">
        <v>24.65</v>
      </c>
      <c r="K1063">
        <v>240.7</v>
      </c>
      <c r="L1063">
        <v>112</v>
      </c>
      <c r="M1063">
        <v>20.46</v>
      </c>
      <c r="N1063">
        <v>197.1</v>
      </c>
      <c r="O1063">
        <v>134</v>
      </c>
      <c r="P1063">
        <v>8.8699999999999992</v>
      </c>
      <c r="Q1063">
        <v>7.1</v>
      </c>
      <c r="R1063">
        <v>4</v>
      </c>
      <c r="S1063">
        <v>1.92</v>
      </c>
      <c r="T1063">
        <v>3</v>
      </c>
      <c r="U1063" t="s">
        <v>22</v>
      </c>
      <c r="V1063">
        <f>IF(tbl_Customers[[#This Row],[churn]] = "yes", 1, 0)</f>
        <v>0</v>
      </c>
      <c r="W1063" t="str">
        <f>IF(tbl_Customers[[#This Row],[number_customer_service_calls]] &lt;= 1, "0-1 Calls", IF(tbl_Customers[[#This Row],[number_customer_service_calls]] &lt;= 3, "2-3 Calls", IF(tbl_Customers[[#This Row],[number_customer_service_calls]] &lt;=5, "4-5 Calls", "6+ Calls")))</f>
        <v>2-3 Calls</v>
      </c>
      <c r="X1063" t="str">
        <f>IF(tbl_Customers[[#This Row],[account_length]] &lt;= 50, "0-50", IF(tbl_Customers[[#This Row],[account_length]] &lt;=100, "51-100", IF(tbl_Customers[[#This Row],[account_length]] &lt;= 150, "101-150", "151+")))</f>
        <v>0-50</v>
      </c>
      <c r="Y1063" t="str">
        <f>IF(tbl_Customers[[#This Row],[total_intl_charge]] &lt;= 3, "Low Charges", "High Charges")</f>
        <v>Low Charges</v>
      </c>
      <c r="Z1063" t="str">
        <f>IF(tbl_Customers[[#This Row],[total_eve_calls]]&lt;=80,"Low Calls",
IF(tbl_Customers[[#This Row],[total_eve_calls]]&lt;=120,"Medium Calls","High Calls"))</f>
        <v>Medium Calls</v>
      </c>
      <c r="AA1063" t="str">
        <f>IF(tbl_Customers[[#This Row],[total_eve_charge]]&lt;=15,"Low Charges",
IF(tbl_Customers[[#This Row],[total_eve_charge]]&lt;=20,"Medium Charges","High Charges"))</f>
        <v>High Charges</v>
      </c>
      <c r="AB10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63" t="str">
        <f>IF(tbl_Customers[[#This Row],[number_vmail_messages]] = 0, "No Usage", IF(tbl_Customers[[#This Row],[number_vmail_messages]] &lt;= 20, "Low Usage", IF(tbl_Customers[[#This Row],[number_vmail_messages]] &lt;= 40, "Medium Usgae", "High Usage")))</f>
        <v>No Usage</v>
      </c>
      <c r="AD1063" t="str">
        <f>IF(tbl_Customers[[#This Row],[total_day_minutes]]&lt;=150,"Low Usage", IF(tbl_Customers[[#This Row],[total_day_minutes]]&lt;=200,"Medium Usage", IF(tbl_Customers[[#This Row],[total_day_minutes]]&lt;=250,"High Usage","Very High Usage")))</f>
        <v>Low Usage</v>
      </c>
      <c r="AE1063" t="str">
        <f>IF(tbl_Customers[[#This Row],[total_intl_calls]]&lt;=5,"Low Calls", IF(tbl_Customers[[#This Row],[total_intl_calls]]&lt;=10, "Medium Calls", "High Calls"))</f>
        <v>Low Calls</v>
      </c>
      <c r="AF10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63" s="36" t="str">
        <f>IF(tbl_Customers[[#This Row],[Churn_Risk_Score]]&gt;=10,"High Risk", IF(tbl_Customers[[#This Row],[Churn_Risk_Score]]&gt;=5,"Medium Risk","Low Risk"))</f>
        <v>Low Risk</v>
      </c>
    </row>
    <row r="1064" spans="1:33" x14ac:dyDescent="0.35">
      <c r="A1064">
        <v>1063</v>
      </c>
      <c r="B1064" t="s">
        <v>42</v>
      </c>
      <c r="C1064">
        <v>157</v>
      </c>
      <c r="D1064" t="s">
        <v>21</v>
      </c>
      <c r="E1064" t="s">
        <v>22</v>
      </c>
      <c r="F1064" t="s">
        <v>22</v>
      </c>
      <c r="G1064">
        <v>0</v>
      </c>
      <c r="H1064">
        <v>220.7</v>
      </c>
      <c r="I1064">
        <v>105</v>
      </c>
      <c r="J1064">
        <v>37.520000000000003</v>
      </c>
      <c r="K1064">
        <v>119.3</v>
      </c>
      <c r="L1064">
        <v>127</v>
      </c>
      <c r="M1064">
        <v>10.14</v>
      </c>
      <c r="N1064">
        <v>165.1</v>
      </c>
      <c r="O1064">
        <v>113</v>
      </c>
      <c r="P1064">
        <v>7.43</v>
      </c>
      <c r="Q1064">
        <v>11.5</v>
      </c>
      <c r="R1064">
        <v>7</v>
      </c>
      <c r="S1064">
        <v>3.11</v>
      </c>
      <c r="T1064">
        <v>4</v>
      </c>
      <c r="U1064" t="s">
        <v>22</v>
      </c>
      <c r="V1064">
        <f>IF(tbl_Customers[[#This Row],[churn]] = "yes", 1, 0)</f>
        <v>0</v>
      </c>
      <c r="W1064" t="str">
        <f>IF(tbl_Customers[[#This Row],[number_customer_service_calls]] &lt;= 1, "0-1 Calls", IF(tbl_Customers[[#This Row],[number_customer_service_calls]] &lt;= 3, "2-3 Calls", IF(tbl_Customers[[#This Row],[number_customer_service_calls]] &lt;=5, "4-5 Calls", "6+ Calls")))</f>
        <v>4-5 Calls</v>
      </c>
      <c r="X1064" t="str">
        <f>IF(tbl_Customers[[#This Row],[account_length]] &lt;= 50, "0-50", IF(tbl_Customers[[#This Row],[account_length]] &lt;=100, "51-100", IF(tbl_Customers[[#This Row],[account_length]] &lt;= 150, "101-150", "151+")))</f>
        <v>151+</v>
      </c>
      <c r="Y1064" t="str">
        <f>IF(tbl_Customers[[#This Row],[total_intl_charge]] &lt;= 3, "Low Charges", "High Charges")</f>
        <v>High Charges</v>
      </c>
      <c r="Z1064" t="str">
        <f>IF(tbl_Customers[[#This Row],[total_eve_calls]]&lt;=80,"Low Calls",
IF(tbl_Customers[[#This Row],[total_eve_calls]]&lt;=120,"Medium Calls","High Calls"))</f>
        <v>High Calls</v>
      </c>
      <c r="AA1064" t="str">
        <f>IF(tbl_Customers[[#This Row],[total_eve_charge]]&lt;=15,"Low Charges",
IF(tbl_Customers[[#This Row],[total_eve_charge]]&lt;=20,"Medium Charges","High Charges"))</f>
        <v>Low Charges</v>
      </c>
      <c r="AB10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64" t="str">
        <f>IF(tbl_Customers[[#This Row],[number_vmail_messages]] = 0, "No Usage", IF(tbl_Customers[[#This Row],[number_vmail_messages]] &lt;= 20, "Low Usage", IF(tbl_Customers[[#This Row],[number_vmail_messages]] &lt;= 40, "Medium Usgae", "High Usage")))</f>
        <v>No Usage</v>
      </c>
      <c r="AD1064" t="str">
        <f>IF(tbl_Customers[[#This Row],[total_day_minutes]]&lt;=150,"Low Usage", IF(tbl_Customers[[#This Row],[total_day_minutes]]&lt;=200,"Medium Usage", IF(tbl_Customers[[#This Row],[total_day_minutes]]&lt;=250,"High Usage","Very High Usage")))</f>
        <v>High Usage</v>
      </c>
      <c r="AE1064" t="str">
        <f>IF(tbl_Customers[[#This Row],[total_intl_calls]]&lt;=5,"Low Calls", IF(tbl_Customers[[#This Row],[total_intl_calls]]&lt;=10, "Medium Calls", "High Calls"))</f>
        <v>Medium Calls</v>
      </c>
      <c r="AF10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64" s="36" t="str">
        <f>IF(tbl_Customers[[#This Row],[Churn_Risk_Score]]&gt;=10,"High Risk", IF(tbl_Customers[[#This Row],[Churn_Risk_Score]]&gt;=5,"Medium Risk","Low Risk"))</f>
        <v>Medium Risk</v>
      </c>
    </row>
    <row r="1065" spans="1:33" x14ac:dyDescent="0.35">
      <c r="A1065">
        <v>1064</v>
      </c>
      <c r="B1065" t="s">
        <v>27</v>
      </c>
      <c r="C1065">
        <v>40</v>
      </c>
      <c r="D1065" t="s">
        <v>25</v>
      </c>
      <c r="E1065" t="s">
        <v>22</v>
      </c>
      <c r="F1065" t="s">
        <v>23</v>
      </c>
      <c r="G1065">
        <v>31</v>
      </c>
      <c r="H1065">
        <v>224.7</v>
      </c>
      <c r="I1065">
        <v>69</v>
      </c>
      <c r="J1065">
        <v>38.200000000000003</v>
      </c>
      <c r="K1065">
        <v>134.5</v>
      </c>
      <c r="L1065">
        <v>81</v>
      </c>
      <c r="M1065">
        <v>11.43</v>
      </c>
      <c r="N1065">
        <v>120.3</v>
      </c>
      <c r="O1065">
        <v>104</v>
      </c>
      <c r="P1065">
        <v>5.41</v>
      </c>
      <c r="Q1065">
        <v>7.5</v>
      </c>
      <c r="R1065">
        <v>5</v>
      </c>
      <c r="S1065">
        <v>2.0299999999999998</v>
      </c>
      <c r="T1065">
        <v>1</v>
      </c>
      <c r="U1065" t="s">
        <v>23</v>
      </c>
      <c r="V1065">
        <f>IF(tbl_Customers[[#This Row],[churn]] = "yes", 1, 0)</f>
        <v>1</v>
      </c>
      <c r="W1065" t="str">
        <f>IF(tbl_Customers[[#This Row],[number_customer_service_calls]] &lt;= 1, "0-1 Calls", IF(tbl_Customers[[#This Row],[number_customer_service_calls]] &lt;= 3, "2-3 Calls", IF(tbl_Customers[[#This Row],[number_customer_service_calls]] &lt;=5, "4-5 Calls", "6+ Calls")))</f>
        <v>0-1 Calls</v>
      </c>
      <c r="X1065" t="str">
        <f>IF(tbl_Customers[[#This Row],[account_length]] &lt;= 50, "0-50", IF(tbl_Customers[[#This Row],[account_length]] &lt;=100, "51-100", IF(tbl_Customers[[#This Row],[account_length]] &lt;= 150, "101-150", "151+")))</f>
        <v>0-50</v>
      </c>
      <c r="Y1065" t="str">
        <f>IF(tbl_Customers[[#This Row],[total_intl_charge]] &lt;= 3, "Low Charges", "High Charges")</f>
        <v>Low Charges</v>
      </c>
      <c r="Z1065" t="str">
        <f>IF(tbl_Customers[[#This Row],[total_eve_calls]]&lt;=80,"Low Calls",
IF(tbl_Customers[[#This Row],[total_eve_calls]]&lt;=120,"Medium Calls","High Calls"))</f>
        <v>Medium Calls</v>
      </c>
      <c r="AA1065" t="str">
        <f>IF(tbl_Customers[[#This Row],[total_eve_charge]]&lt;=15,"Low Charges",
IF(tbl_Customers[[#This Row],[total_eve_charge]]&lt;=20,"Medium Charges","High Charges"))</f>
        <v>Low Charges</v>
      </c>
      <c r="AB10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65" t="str">
        <f>IF(tbl_Customers[[#This Row],[number_vmail_messages]] = 0, "No Usage", IF(tbl_Customers[[#This Row],[number_vmail_messages]] &lt;= 20, "Low Usage", IF(tbl_Customers[[#This Row],[number_vmail_messages]] &lt;= 40, "Medium Usgae", "High Usage")))</f>
        <v>Medium Usgae</v>
      </c>
      <c r="AD1065" t="str">
        <f>IF(tbl_Customers[[#This Row],[total_day_minutes]]&lt;=150,"Low Usage", IF(tbl_Customers[[#This Row],[total_day_minutes]]&lt;=200,"Medium Usage", IF(tbl_Customers[[#This Row],[total_day_minutes]]&lt;=250,"High Usage","Very High Usage")))</f>
        <v>High Usage</v>
      </c>
      <c r="AE1065" t="str">
        <f>IF(tbl_Customers[[#This Row],[total_intl_calls]]&lt;=5,"Low Calls", IF(tbl_Customers[[#This Row],[total_intl_calls]]&lt;=10, "Medium Calls", "High Calls"))</f>
        <v>Low Calls</v>
      </c>
      <c r="AF10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65" s="36" t="str">
        <f>IF(tbl_Customers[[#This Row],[Churn_Risk_Score]]&gt;=10,"High Risk", IF(tbl_Customers[[#This Row],[Churn_Risk_Score]]&gt;=5,"Medium Risk","Low Risk"))</f>
        <v>Low Risk</v>
      </c>
    </row>
    <row r="1066" spans="1:33" x14ac:dyDescent="0.35">
      <c r="A1066">
        <v>1065</v>
      </c>
      <c r="B1066" t="s">
        <v>71</v>
      </c>
      <c r="C1066">
        <v>72</v>
      </c>
      <c r="D1066" t="s">
        <v>25</v>
      </c>
      <c r="E1066" t="s">
        <v>22</v>
      </c>
      <c r="F1066" t="s">
        <v>22</v>
      </c>
      <c r="G1066">
        <v>0</v>
      </c>
      <c r="H1066">
        <v>147</v>
      </c>
      <c r="I1066">
        <v>79</v>
      </c>
      <c r="J1066">
        <v>24.99</v>
      </c>
      <c r="K1066">
        <v>162.30000000000001</v>
      </c>
      <c r="L1066">
        <v>103</v>
      </c>
      <c r="M1066">
        <v>13.8</v>
      </c>
      <c r="N1066">
        <v>162.9</v>
      </c>
      <c r="O1066">
        <v>80</v>
      </c>
      <c r="P1066">
        <v>7.33</v>
      </c>
      <c r="Q1066">
        <v>10.5</v>
      </c>
      <c r="R1066">
        <v>4</v>
      </c>
      <c r="S1066">
        <v>2.84</v>
      </c>
      <c r="T1066">
        <v>1</v>
      </c>
      <c r="U1066" t="s">
        <v>22</v>
      </c>
      <c r="V1066">
        <f>IF(tbl_Customers[[#This Row],[churn]] = "yes", 1, 0)</f>
        <v>0</v>
      </c>
      <c r="W1066" t="str">
        <f>IF(tbl_Customers[[#This Row],[number_customer_service_calls]] &lt;= 1, "0-1 Calls", IF(tbl_Customers[[#This Row],[number_customer_service_calls]] &lt;= 3, "2-3 Calls", IF(tbl_Customers[[#This Row],[number_customer_service_calls]] &lt;=5, "4-5 Calls", "6+ Calls")))</f>
        <v>0-1 Calls</v>
      </c>
      <c r="X1066" t="str">
        <f>IF(tbl_Customers[[#This Row],[account_length]] &lt;= 50, "0-50", IF(tbl_Customers[[#This Row],[account_length]] &lt;=100, "51-100", IF(tbl_Customers[[#This Row],[account_length]] &lt;= 150, "101-150", "151+")))</f>
        <v>51-100</v>
      </c>
      <c r="Y1066" t="str">
        <f>IF(tbl_Customers[[#This Row],[total_intl_charge]] &lt;= 3, "Low Charges", "High Charges")</f>
        <v>Low Charges</v>
      </c>
      <c r="Z1066" t="str">
        <f>IF(tbl_Customers[[#This Row],[total_eve_calls]]&lt;=80,"Low Calls",
IF(tbl_Customers[[#This Row],[total_eve_calls]]&lt;=120,"Medium Calls","High Calls"))</f>
        <v>Medium Calls</v>
      </c>
      <c r="AA1066" t="str">
        <f>IF(tbl_Customers[[#This Row],[total_eve_charge]]&lt;=15,"Low Charges",
IF(tbl_Customers[[#This Row],[total_eve_charge]]&lt;=20,"Medium Charges","High Charges"))</f>
        <v>Low Charges</v>
      </c>
      <c r="AB10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66" t="str">
        <f>IF(tbl_Customers[[#This Row],[number_vmail_messages]] = 0, "No Usage", IF(tbl_Customers[[#This Row],[number_vmail_messages]] &lt;= 20, "Low Usage", IF(tbl_Customers[[#This Row],[number_vmail_messages]] &lt;= 40, "Medium Usgae", "High Usage")))</f>
        <v>No Usage</v>
      </c>
      <c r="AD1066" t="str">
        <f>IF(tbl_Customers[[#This Row],[total_day_minutes]]&lt;=150,"Low Usage", IF(tbl_Customers[[#This Row],[total_day_minutes]]&lt;=200,"Medium Usage", IF(tbl_Customers[[#This Row],[total_day_minutes]]&lt;=250,"High Usage","Very High Usage")))</f>
        <v>Low Usage</v>
      </c>
      <c r="AE1066" t="str">
        <f>IF(tbl_Customers[[#This Row],[total_intl_calls]]&lt;=5,"Low Calls", IF(tbl_Customers[[#This Row],[total_intl_calls]]&lt;=10, "Medium Calls", "High Calls"))</f>
        <v>Low Calls</v>
      </c>
      <c r="AF10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66" s="36" t="str">
        <f>IF(tbl_Customers[[#This Row],[Churn_Risk_Score]]&gt;=10,"High Risk", IF(tbl_Customers[[#This Row],[Churn_Risk_Score]]&gt;=5,"Medium Risk","Low Risk"))</f>
        <v>Low Risk</v>
      </c>
    </row>
    <row r="1067" spans="1:33" x14ac:dyDescent="0.35">
      <c r="A1067">
        <v>1066</v>
      </c>
      <c r="B1067" t="s">
        <v>44</v>
      </c>
      <c r="C1067">
        <v>95</v>
      </c>
      <c r="D1067" t="s">
        <v>21</v>
      </c>
      <c r="E1067" t="s">
        <v>22</v>
      </c>
      <c r="F1067" t="s">
        <v>23</v>
      </c>
      <c r="G1067">
        <v>39</v>
      </c>
      <c r="H1067">
        <v>260.8</v>
      </c>
      <c r="I1067">
        <v>130</v>
      </c>
      <c r="J1067">
        <v>44.34</v>
      </c>
      <c r="K1067">
        <v>213.4</v>
      </c>
      <c r="L1067">
        <v>111</v>
      </c>
      <c r="M1067">
        <v>18.14</v>
      </c>
      <c r="N1067">
        <v>195.6</v>
      </c>
      <c r="O1067">
        <v>97</v>
      </c>
      <c r="P1067">
        <v>8.8000000000000007</v>
      </c>
      <c r="Q1067">
        <v>10.1</v>
      </c>
      <c r="R1067">
        <v>5</v>
      </c>
      <c r="S1067">
        <v>2.73</v>
      </c>
      <c r="T1067">
        <v>1</v>
      </c>
      <c r="U1067" t="s">
        <v>22</v>
      </c>
      <c r="V1067">
        <f>IF(tbl_Customers[[#This Row],[churn]] = "yes", 1, 0)</f>
        <v>0</v>
      </c>
      <c r="W1067" t="str">
        <f>IF(tbl_Customers[[#This Row],[number_customer_service_calls]] &lt;= 1, "0-1 Calls", IF(tbl_Customers[[#This Row],[number_customer_service_calls]] &lt;= 3, "2-3 Calls", IF(tbl_Customers[[#This Row],[number_customer_service_calls]] &lt;=5, "4-5 Calls", "6+ Calls")))</f>
        <v>0-1 Calls</v>
      </c>
      <c r="X1067" t="str">
        <f>IF(tbl_Customers[[#This Row],[account_length]] &lt;= 50, "0-50", IF(tbl_Customers[[#This Row],[account_length]] &lt;=100, "51-100", IF(tbl_Customers[[#This Row],[account_length]] &lt;= 150, "101-150", "151+")))</f>
        <v>51-100</v>
      </c>
      <c r="Y1067" t="str">
        <f>IF(tbl_Customers[[#This Row],[total_intl_charge]] &lt;= 3, "Low Charges", "High Charges")</f>
        <v>Low Charges</v>
      </c>
      <c r="Z1067" t="str">
        <f>IF(tbl_Customers[[#This Row],[total_eve_calls]]&lt;=80,"Low Calls",
IF(tbl_Customers[[#This Row],[total_eve_calls]]&lt;=120,"Medium Calls","High Calls"))</f>
        <v>Medium Calls</v>
      </c>
      <c r="AA1067" t="str">
        <f>IF(tbl_Customers[[#This Row],[total_eve_charge]]&lt;=15,"Low Charges",
IF(tbl_Customers[[#This Row],[total_eve_charge]]&lt;=20,"Medium Charges","High Charges"))</f>
        <v>Medium Charges</v>
      </c>
      <c r="AB10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67" t="str">
        <f>IF(tbl_Customers[[#This Row],[number_vmail_messages]] = 0, "No Usage", IF(tbl_Customers[[#This Row],[number_vmail_messages]] &lt;= 20, "Low Usage", IF(tbl_Customers[[#This Row],[number_vmail_messages]] &lt;= 40, "Medium Usgae", "High Usage")))</f>
        <v>Medium Usgae</v>
      </c>
      <c r="AD1067" t="str">
        <f>IF(tbl_Customers[[#This Row],[total_day_minutes]]&lt;=150,"Low Usage", IF(tbl_Customers[[#This Row],[total_day_minutes]]&lt;=200,"Medium Usage", IF(tbl_Customers[[#This Row],[total_day_minutes]]&lt;=250,"High Usage","Very High Usage")))</f>
        <v>Very High Usage</v>
      </c>
      <c r="AE1067" t="str">
        <f>IF(tbl_Customers[[#This Row],[total_intl_calls]]&lt;=5,"Low Calls", IF(tbl_Customers[[#This Row],[total_intl_calls]]&lt;=10, "Medium Calls", "High Calls"))</f>
        <v>Low Calls</v>
      </c>
      <c r="AF10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67" s="36" t="str">
        <f>IF(tbl_Customers[[#This Row],[Churn_Risk_Score]]&gt;=10,"High Risk", IF(tbl_Customers[[#This Row],[Churn_Risk_Score]]&gt;=5,"Medium Risk","Low Risk"))</f>
        <v>Low Risk</v>
      </c>
    </row>
    <row r="1068" spans="1:33" x14ac:dyDescent="0.35">
      <c r="A1068">
        <v>1067</v>
      </c>
      <c r="B1068" t="s">
        <v>34</v>
      </c>
      <c r="C1068">
        <v>42</v>
      </c>
      <c r="D1068" t="s">
        <v>21</v>
      </c>
      <c r="E1068" t="s">
        <v>22</v>
      </c>
      <c r="F1068" t="s">
        <v>22</v>
      </c>
      <c r="G1068">
        <v>0</v>
      </c>
      <c r="H1068">
        <v>155.4</v>
      </c>
      <c r="I1068">
        <v>127</v>
      </c>
      <c r="J1068">
        <v>26.42</v>
      </c>
      <c r="K1068">
        <v>164.1</v>
      </c>
      <c r="L1068">
        <v>45</v>
      </c>
      <c r="M1068">
        <v>13.95</v>
      </c>
      <c r="N1068">
        <v>157.69999999999999</v>
      </c>
      <c r="O1068">
        <v>128</v>
      </c>
      <c r="P1068">
        <v>7.1</v>
      </c>
      <c r="Q1068">
        <v>9</v>
      </c>
      <c r="R1068">
        <v>3</v>
      </c>
      <c r="S1068">
        <v>2.4300000000000002</v>
      </c>
      <c r="T1068">
        <v>0</v>
      </c>
      <c r="U1068" t="s">
        <v>22</v>
      </c>
      <c r="V1068">
        <f>IF(tbl_Customers[[#This Row],[churn]] = "yes", 1, 0)</f>
        <v>0</v>
      </c>
      <c r="W1068" t="str">
        <f>IF(tbl_Customers[[#This Row],[number_customer_service_calls]] &lt;= 1, "0-1 Calls", IF(tbl_Customers[[#This Row],[number_customer_service_calls]] &lt;= 3, "2-3 Calls", IF(tbl_Customers[[#This Row],[number_customer_service_calls]] &lt;=5, "4-5 Calls", "6+ Calls")))</f>
        <v>0-1 Calls</v>
      </c>
      <c r="X1068" t="str">
        <f>IF(tbl_Customers[[#This Row],[account_length]] &lt;= 50, "0-50", IF(tbl_Customers[[#This Row],[account_length]] &lt;=100, "51-100", IF(tbl_Customers[[#This Row],[account_length]] &lt;= 150, "101-150", "151+")))</f>
        <v>0-50</v>
      </c>
      <c r="Y1068" t="str">
        <f>IF(tbl_Customers[[#This Row],[total_intl_charge]] &lt;= 3, "Low Charges", "High Charges")</f>
        <v>Low Charges</v>
      </c>
      <c r="Z1068" t="str">
        <f>IF(tbl_Customers[[#This Row],[total_eve_calls]]&lt;=80,"Low Calls",
IF(tbl_Customers[[#This Row],[total_eve_calls]]&lt;=120,"Medium Calls","High Calls"))</f>
        <v>Low Calls</v>
      </c>
      <c r="AA1068" t="str">
        <f>IF(tbl_Customers[[#This Row],[total_eve_charge]]&lt;=15,"Low Charges",
IF(tbl_Customers[[#This Row],[total_eve_charge]]&lt;=20,"Medium Charges","High Charges"))</f>
        <v>Low Charges</v>
      </c>
      <c r="AB10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68" t="str">
        <f>IF(tbl_Customers[[#This Row],[number_vmail_messages]] = 0, "No Usage", IF(tbl_Customers[[#This Row],[number_vmail_messages]] &lt;= 20, "Low Usage", IF(tbl_Customers[[#This Row],[number_vmail_messages]] &lt;= 40, "Medium Usgae", "High Usage")))</f>
        <v>No Usage</v>
      </c>
      <c r="AD1068" t="str">
        <f>IF(tbl_Customers[[#This Row],[total_day_minutes]]&lt;=150,"Low Usage", IF(tbl_Customers[[#This Row],[total_day_minutes]]&lt;=200,"Medium Usage", IF(tbl_Customers[[#This Row],[total_day_minutes]]&lt;=250,"High Usage","Very High Usage")))</f>
        <v>Medium Usage</v>
      </c>
      <c r="AE1068" t="str">
        <f>IF(tbl_Customers[[#This Row],[total_intl_calls]]&lt;=5,"Low Calls", IF(tbl_Customers[[#This Row],[total_intl_calls]]&lt;=10, "Medium Calls", "High Calls"))</f>
        <v>Low Calls</v>
      </c>
      <c r="AF10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68" s="36" t="str">
        <f>IF(tbl_Customers[[#This Row],[Churn_Risk_Score]]&gt;=10,"High Risk", IF(tbl_Customers[[#This Row],[Churn_Risk_Score]]&gt;=5,"Medium Risk","Low Risk"))</f>
        <v>Low Risk</v>
      </c>
    </row>
    <row r="1069" spans="1:33" x14ac:dyDescent="0.35">
      <c r="A1069">
        <v>1068</v>
      </c>
      <c r="B1069" t="s">
        <v>32</v>
      </c>
      <c r="C1069">
        <v>86</v>
      </c>
      <c r="D1069" t="s">
        <v>21</v>
      </c>
      <c r="E1069" t="s">
        <v>22</v>
      </c>
      <c r="F1069" t="s">
        <v>22</v>
      </c>
      <c r="G1069">
        <v>0</v>
      </c>
      <c r="H1069">
        <v>166.2</v>
      </c>
      <c r="I1069">
        <v>112</v>
      </c>
      <c r="J1069">
        <v>28.25</v>
      </c>
      <c r="K1069">
        <v>255.3</v>
      </c>
      <c r="L1069">
        <v>81</v>
      </c>
      <c r="M1069">
        <v>21.7</v>
      </c>
      <c r="N1069">
        <v>228.1</v>
      </c>
      <c r="O1069">
        <v>97</v>
      </c>
      <c r="P1069">
        <v>10.26</v>
      </c>
      <c r="Q1069">
        <v>5.4</v>
      </c>
      <c r="R1069">
        <v>7</v>
      </c>
      <c r="S1069">
        <v>1.46</v>
      </c>
      <c r="T1069">
        <v>1</v>
      </c>
      <c r="U1069" t="s">
        <v>22</v>
      </c>
      <c r="V1069">
        <f>IF(tbl_Customers[[#This Row],[churn]] = "yes", 1, 0)</f>
        <v>0</v>
      </c>
      <c r="W1069" t="str">
        <f>IF(tbl_Customers[[#This Row],[number_customer_service_calls]] &lt;= 1, "0-1 Calls", IF(tbl_Customers[[#This Row],[number_customer_service_calls]] &lt;= 3, "2-3 Calls", IF(tbl_Customers[[#This Row],[number_customer_service_calls]] &lt;=5, "4-5 Calls", "6+ Calls")))</f>
        <v>0-1 Calls</v>
      </c>
      <c r="X1069" t="str">
        <f>IF(tbl_Customers[[#This Row],[account_length]] &lt;= 50, "0-50", IF(tbl_Customers[[#This Row],[account_length]] &lt;=100, "51-100", IF(tbl_Customers[[#This Row],[account_length]] &lt;= 150, "101-150", "151+")))</f>
        <v>51-100</v>
      </c>
      <c r="Y1069" t="str">
        <f>IF(tbl_Customers[[#This Row],[total_intl_charge]] &lt;= 3, "Low Charges", "High Charges")</f>
        <v>Low Charges</v>
      </c>
      <c r="Z1069" t="str">
        <f>IF(tbl_Customers[[#This Row],[total_eve_calls]]&lt;=80,"Low Calls",
IF(tbl_Customers[[#This Row],[total_eve_calls]]&lt;=120,"Medium Calls","High Calls"))</f>
        <v>Medium Calls</v>
      </c>
      <c r="AA1069" t="str">
        <f>IF(tbl_Customers[[#This Row],[total_eve_charge]]&lt;=15,"Low Charges",
IF(tbl_Customers[[#This Row],[total_eve_charge]]&lt;=20,"Medium Charges","High Charges"))</f>
        <v>High Charges</v>
      </c>
      <c r="AB10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69" t="str">
        <f>IF(tbl_Customers[[#This Row],[number_vmail_messages]] = 0, "No Usage", IF(tbl_Customers[[#This Row],[number_vmail_messages]] &lt;= 20, "Low Usage", IF(tbl_Customers[[#This Row],[number_vmail_messages]] &lt;= 40, "Medium Usgae", "High Usage")))</f>
        <v>No Usage</v>
      </c>
      <c r="AD1069" t="str">
        <f>IF(tbl_Customers[[#This Row],[total_day_minutes]]&lt;=150,"Low Usage", IF(tbl_Customers[[#This Row],[total_day_minutes]]&lt;=200,"Medium Usage", IF(tbl_Customers[[#This Row],[total_day_minutes]]&lt;=250,"High Usage","Very High Usage")))</f>
        <v>Medium Usage</v>
      </c>
      <c r="AE1069" t="str">
        <f>IF(tbl_Customers[[#This Row],[total_intl_calls]]&lt;=5,"Low Calls", IF(tbl_Customers[[#This Row],[total_intl_calls]]&lt;=10, "Medium Calls", "High Calls"))</f>
        <v>Medium Calls</v>
      </c>
      <c r="AF10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69" s="36" t="str">
        <f>IF(tbl_Customers[[#This Row],[Churn_Risk_Score]]&gt;=10,"High Risk", IF(tbl_Customers[[#This Row],[Churn_Risk_Score]]&gt;=5,"Medium Risk","Low Risk"))</f>
        <v>Low Risk</v>
      </c>
    </row>
    <row r="1070" spans="1:33" x14ac:dyDescent="0.35">
      <c r="A1070">
        <v>1069</v>
      </c>
      <c r="B1070" t="s">
        <v>24</v>
      </c>
      <c r="C1070">
        <v>131</v>
      </c>
      <c r="D1070" t="s">
        <v>21</v>
      </c>
      <c r="E1070" t="s">
        <v>22</v>
      </c>
      <c r="F1070" t="s">
        <v>22</v>
      </c>
      <c r="G1070">
        <v>0</v>
      </c>
      <c r="H1070">
        <v>211.8</v>
      </c>
      <c r="I1070">
        <v>115</v>
      </c>
      <c r="J1070">
        <v>36.01</v>
      </c>
      <c r="K1070">
        <v>260.5</v>
      </c>
      <c r="L1070">
        <v>102</v>
      </c>
      <c r="M1070">
        <v>22.14</v>
      </c>
      <c r="N1070">
        <v>144.19999999999999</v>
      </c>
      <c r="O1070">
        <v>96</v>
      </c>
      <c r="P1070">
        <v>6.49</v>
      </c>
      <c r="Q1070">
        <v>10.8</v>
      </c>
      <c r="R1070">
        <v>7</v>
      </c>
      <c r="S1070">
        <v>2.92</v>
      </c>
      <c r="T1070">
        <v>0</v>
      </c>
      <c r="U1070" t="s">
        <v>22</v>
      </c>
      <c r="V1070">
        <f>IF(tbl_Customers[[#This Row],[churn]] = "yes", 1, 0)</f>
        <v>0</v>
      </c>
      <c r="W1070" t="str">
        <f>IF(tbl_Customers[[#This Row],[number_customer_service_calls]] &lt;= 1, "0-1 Calls", IF(tbl_Customers[[#This Row],[number_customer_service_calls]] &lt;= 3, "2-3 Calls", IF(tbl_Customers[[#This Row],[number_customer_service_calls]] &lt;=5, "4-5 Calls", "6+ Calls")))</f>
        <v>0-1 Calls</v>
      </c>
      <c r="X1070" t="str">
        <f>IF(tbl_Customers[[#This Row],[account_length]] &lt;= 50, "0-50", IF(tbl_Customers[[#This Row],[account_length]] &lt;=100, "51-100", IF(tbl_Customers[[#This Row],[account_length]] &lt;= 150, "101-150", "151+")))</f>
        <v>101-150</v>
      </c>
      <c r="Y1070" t="str">
        <f>IF(tbl_Customers[[#This Row],[total_intl_charge]] &lt;= 3, "Low Charges", "High Charges")</f>
        <v>Low Charges</v>
      </c>
      <c r="Z1070" t="str">
        <f>IF(tbl_Customers[[#This Row],[total_eve_calls]]&lt;=80,"Low Calls",
IF(tbl_Customers[[#This Row],[total_eve_calls]]&lt;=120,"Medium Calls","High Calls"))</f>
        <v>Medium Calls</v>
      </c>
      <c r="AA1070" t="str">
        <f>IF(tbl_Customers[[#This Row],[total_eve_charge]]&lt;=15,"Low Charges",
IF(tbl_Customers[[#This Row],[total_eve_charge]]&lt;=20,"Medium Charges","High Charges"))</f>
        <v>High Charges</v>
      </c>
      <c r="AB10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70" t="str">
        <f>IF(tbl_Customers[[#This Row],[number_vmail_messages]] = 0, "No Usage", IF(tbl_Customers[[#This Row],[number_vmail_messages]] &lt;= 20, "Low Usage", IF(tbl_Customers[[#This Row],[number_vmail_messages]] &lt;= 40, "Medium Usgae", "High Usage")))</f>
        <v>No Usage</v>
      </c>
      <c r="AD1070" t="str">
        <f>IF(tbl_Customers[[#This Row],[total_day_minutes]]&lt;=150,"Low Usage", IF(tbl_Customers[[#This Row],[total_day_minutes]]&lt;=200,"Medium Usage", IF(tbl_Customers[[#This Row],[total_day_minutes]]&lt;=250,"High Usage","Very High Usage")))</f>
        <v>High Usage</v>
      </c>
      <c r="AE1070" t="str">
        <f>IF(tbl_Customers[[#This Row],[total_intl_calls]]&lt;=5,"Low Calls", IF(tbl_Customers[[#This Row],[total_intl_calls]]&lt;=10, "Medium Calls", "High Calls"))</f>
        <v>Medium Calls</v>
      </c>
      <c r="AF10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70" s="36" t="str">
        <f>IF(tbl_Customers[[#This Row],[Churn_Risk_Score]]&gt;=10,"High Risk", IF(tbl_Customers[[#This Row],[Churn_Risk_Score]]&gt;=5,"Medium Risk","Low Risk"))</f>
        <v>Low Risk</v>
      </c>
    </row>
    <row r="1071" spans="1:33" x14ac:dyDescent="0.35">
      <c r="A1071">
        <v>1070</v>
      </c>
      <c r="B1071" t="s">
        <v>35</v>
      </c>
      <c r="C1071">
        <v>74</v>
      </c>
      <c r="D1071" t="s">
        <v>21</v>
      </c>
      <c r="E1071" t="s">
        <v>22</v>
      </c>
      <c r="F1071" t="s">
        <v>22</v>
      </c>
      <c r="G1071">
        <v>0</v>
      </c>
      <c r="H1071">
        <v>162.69999999999999</v>
      </c>
      <c r="I1071">
        <v>102</v>
      </c>
      <c r="J1071">
        <v>27.66</v>
      </c>
      <c r="K1071">
        <v>292</v>
      </c>
      <c r="L1071">
        <v>105</v>
      </c>
      <c r="M1071">
        <v>24.82</v>
      </c>
      <c r="N1071">
        <v>183.3</v>
      </c>
      <c r="O1071">
        <v>80</v>
      </c>
      <c r="P1071">
        <v>8.25</v>
      </c>
      <c r="Q1071">
        <v>8.6999999999999993</v>
      </c>
      <c r="R1071">
        <v>6</v>
      </c>
      <c r="S1071">
        <v>2.35</v>
      </c>
      <c r="T1071">
        <v>0</v>
      </c>
      <c r="U1071" t="s">
        <v>22</v>
      </c>
      <c r="V1071">
        <f>IF(tbl_Customers[[#This Row],[churn]] = "yes", 1, 0)</f>
        <v>0</v>
      </c>
      <c r="W1071" t="str">
        <f>IF(tbl_Customers[[#This Row],[number_customer_service_calls]] &lt;= 1, "0-1 Calls", IF(tbl_Customers[[#This Row],[number_customer_service_calls]] &lt;= 3, "2-3 Calls", IF(tbl_Customers[[#This Row],[number_customer_service_calls]] &lt;=5, "4-5 Calls", "6+ Calls")))</f>
        <v>0-1 Calls</v>
      </c>
      <c r="X1071" t="str">
        <f>IF(tbl_Customers[[#This Row],[account_length]] &lt;= 50, "0-50", IF(tbl_Customers[[#This Row],[account_length]] &lt;=100, "51-100", IF(tbl_Customers[[#This Row],[account_length]] &lt;= 150, "101-150", "151+")))</f>
        <v>51-100</v>
      </c>
      <c r="Y1071" t="str">
        <f>IF(tbl_Customers[[#This Row],[total_intl_charge]] &lt;= 3, "Low Charges", "High Charges")</f>
        <v>Low Charges</v>
      </c>
      <c r="Z1071" t="str">
        <f>IF(tbl_Customers[[#This Row],[total_eve_calls]]&lt;=80,"Low Calls",
IF(tbl_Customers[[#This Row],[total_eve_calls]]&lt;=120,"Medium Calls","High Calls"))</f>
        <v>Medium Calls</v>
      </c>
      <c r="AA1071" t="str">
        <f>IF(tbl_Customers[[#This Row],[total_eve_charge]]&lt;=15,"Low Charges",
IF(tbl_Customers[[#This Row],[total_eve_charge]]&lt;=20,"Medium Charges","High Charges"))</f>
        <v>High Charges</v>
      </c>
      <c r="AB10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71" t="str">
        <f>IF(tbl_Customers[[#This Row],[number_vmail_messages]] = 0, "No Usage", IF(tbl_Customers[[#This Row],[number_vmail_messages]] &lt;= 20, "Low Usage", IF(tbl_Customers[[#This Row],[number_vmail_messages]] &lt;= 40, "Medium Usgae", "High Usage")))</f>
        <v>No Usage</v>
      </c>
      <c r="AD1071" t="str">
        <f>IF(tbl_Customers[[#This Row],[total_day_minutes]]&lt;=150,"Low Usage", IF(tbl_Customers[[#This Row],[total_day_minutes]]&lt;=200,"Medium Usage", IF(tbl_Customers[[#This Row],[total_day_minutes]]&lt;=250,"High Usage","Very High Usage")))</f>
        <v>Medium Usage</v>
      </c>
      <c r="AE1071" t="str">
        <f>IF(tbl_Customers[[#This Row],[total_intl_calls]]&lt;=5,"Low Calls", IF(tbl_Customers[[#This Row],[total_intl_calls]]&lt;=10, "Medium Calls", "High Calls"))</f>
        <v>Medium Calls</v>
      </c>
      <c r="AF10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71" s="36" t="str">
        <f>IF(tbl_Customers[[#This Row],[Churn_Risk_Score]]&gt;=10,"High Risk", IF(tbl_Customers[[#This Row],[Churn_Risk_Score]]&gt;=5,"Medium Risk","Low Risk"))</f>
        <v>Low Risk</v>
      </c>
    </row>
    <row r="1072" spans="1:33" x14ac:dyDescent="0.35">
      <c r="A1072">
        <v>1071</v>
      </c>
      <c r="B1072" t="s">
        <v>75</v>
      </c>
      <c r="C1072">
        <v>81</v>
      </c>
      <c r="D1072" t="s">
        <v>25</v>
      </c>
      <c r="E1072" t="s">
        <v>23</v>
      </c>
      <c r="F1072" t="s">
        <v>23</v>
      </c>
      <c r="G1072">
        <v>37</v>
      </c>
      <c r="H1072">
        <v>237.1</v>
      </c>
      <c r="I1072">
        <v>76</v>
      </c>
      <c r="J1072">
        <v>40.31</v>
      </c>
      <c r="K1072">
        <v>264.2</v>
      </c>
      <c r="L1072">
        <v>125</v>
      </c>
      <c r="M1072">
        <v>22.46</v>
      </c>
      <c r="N1072">
        <v>271.3</v>
      </c>
      <c r="O1072">
        <v>120</v>
      </c>
      <c r="P1072">
        <v>12.21</v>
      </c>
      <c r="Q1072">
        <v>7.9</v>
      </c>
      <c r="R1072">
        <v>3</v>
      </c>
      <c r="S1072">
        <v>2.13</v>
      </c>
      <c r="T1072">
        <v>1</v>
      </c>
      <c r="U1072" t="s">
        <v>22</v>
      </c>
      <c r="V1072">
        <f>IF(tbl_Customers[[#This Row],[churn]] = "yes", 1, 0)</f>
        <v>0</v>
      </c>
      <c r="W1072" t="str">
        <f>IF(tbl_Customers[[#This Row],[number_customer_service_calls]] &lt;= 1, "0-1 Calls", IF(tbl_Customers[[#This Row],[number_customer_service_calls]] &lt;= 3, "2-3 Calls", IF(tbl_Customers[[#This Row],[number_customer_service_calls]] &lt;=5, "4-5 Calls", "6+ Calls")))</f>
        <v>0-1 Calls</v>
      </c>
      <c r="X1072" t="str">
        <f>IF(tbl_Customers[[#This Row],[account_length]] &lt;= 50, "0-50", IF(tbl_Customers[[#This Row],[account_length]] &lt;=100, "51-100", IF(tbl_Customers[[#This Row],[account_length]] &lt;= 150, "101-150", "151+")))</f>
        <v>51-100</v>
      </c>
      <c r="Y1072" t="str">
        <f>IF(tbl_Customers[[#This Row],[total_intl_charge]] &lt;= 3, "Low Charges", "High Charges")</f>
        <v>Low Charges</v>
      </c>
      <c r="Z1072" t="str">
        <f>IF(tbl_Customers[[#This Row],[total_eve_calls]]&lt;=80,"Low Calls",
IF(tbl_Customers[[#This Row],[total_eve_calls]]&lt;=120,"Medium Calls","High Calls"))</f>
        <v>High Calls</v>
      </c>
      <c r="AA1072" t="str">
        <f>IF(tbl_Customers[[#This Row],[total_eve_charge]]&lt;=15,"Low Charges",
IF(tbl_Customers[[#This Row],[total_eve_charge]]&lt;=20,"Medium Charges","High Charges"))</f>
        <v>High Charges</v>
      </c>
      <c r="AB10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72" t="str">
        <f>IF(tbl_Customers[[#This Row],[number_vmail_messages]] = 0, "No Usage", IF(tbl_Customers[[#This Row],[number_vmail_messages]] &lt;= 20, "Low Usage", IF(tbl_Customers[[#This Row],[number_vmail_messages]] &lt;= 40, "Medium Usgae", "High Usage")))</f>
        <v>Medium Usgae</v>
      </c>
      <c r="AD1072" t="str">
        <f>IF(tbl_Customers[[#This Row],[total_day_minutes]]&lt;=150,"Low Usage", IF(tbl_Customers[[#This Row],[total_day_minutes]]&lt;=200,"Medium Usage", IF(tbl_Customers[[#This Row],[total_day_minutes]]&lt;=250,"High Usage","Very High Usage")))</f>
        <v>High Usage</v>
      </c>
      <c r="AE1072" t="str">
        <f>IF(tbl_Customers[[#This Row],[total_intl_calls]]&lt;=5,"Low Calls", IF(tbl_Customers[[#This Row],[total_intl_calls]]&lt;=10, "Medium Calls", "High Calls"))</f>
        <v>Low Calls</v>
      </c>
      <c r="AF10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72" s="36" t="str">
        <f>IF(tbl_Customers[[#This Row],[Churn_Risk_Score]]&gt;=10,"High Risk", IF(tbl_Customers[[#This Row],[Churn_Risk_Score]]&gt;=5,"Medium Risk","Low Risk"))</f>
        <v>Low Risk</v>
      </c>
    </row>
    <row r="1073" spans="1:33" x14ac:dyDescent="0.35">
      <c r="A1073">
        <v>1072</v>
      </c>
      <c r="B1073" t="s">
        <v>53</v>
      </c>
      <c r="C1073">
        <v>81</v>
      </c>
      <c r="D1073" t="s">
        <v>25</v>
      </c>
      <c r="E1073" t="s">
        <v>22</v>
      </c>
      <c r="F1073" t="s">
        <v>22</v>
      </c>
      <c r="G1073">
        <v>0</v>
      </c>
      <c r="H1073">
        <v>166.2</v>
      </c>
      <c r="I1073">
        <v>102</v>
      </c>
      <c r="J1073">
        <v>28.25</v>
      </c>
      <c r="K1073">
        <v>217.6</v>
      </c>
      <c r="L1073">
        <v>112</v>
      </c>
      <c r="M1073">
        <v>18.5</v>
      </c>
      <c r="N1073">
        <v>220.2</v>
      </c>
      <c r="O1073">
        <v>68</v>
      </c>
      <c r="P1073">
        <v>9.91</v>
      </c>
      <c r="Q1073">
        <v>13.2</v>
      </c>
      <c r="R1073">
        <v>2</v>
      </c>
      <c r="S1073">
        <v>3.56</v>
      </c>
      <c r="T1073">
        <v>4</v>
      </c>
      <c r="U1073" t="s">
        <v>22</v>
      </c>
      <c r="V1073">
        <f>IF(tbl_Customers[[#This Row],[churn]] = "yes", 1, 0)</f>
        <v>0</v>
      </c>
      <c r="W1073" t="str">
        <f>IF(tbl_Customers[[#This Row],[number_customer_service_calls]] &lt;= 1, "0-1 Calls", IF(tbl_Customers[[#This Row],[number_customer_service_calls]] &lt;= 3, "2-3 Calls", IF(tbl_Customers[[#This Row],[number_customer_service_calls]] &lt;=5, "4-5 Calls", "6+ Calls")))</f>
        <v>4-5 Calls</v>
      </c>
      <c r="X1073" t="str">
        <f>IF(tbl_Customers[[#This Row],[account_length]] &lt;= 50, "0-50", IF(tbl_Customers[[#This Row],[account_length]] &lt;=100, "51-100", IF(tbl_Customers[[#This Row],[account_length]] &lt;= 150, "101-150", "151+")))</f>
        <v>51-100</v>
      </c>
      <c r="Y1073" t="str">
        <f>IF(tbl_Customers[[#This Row],[total_intl_charge]] &lt;= 3, "Low Charges", "High Charges")</f>
        <v>High Charges</v>
      </c>
      <c r="Z1073" t="str">
        <f>IF(tbl_Customers[[#This Row],[total_eve_calls]]&lt;=80,"Low Calls",
IF(tbl_Customers[[#This Row],[total_eve_calls]]&lt;=120,"Medium Calls","High Calls"))</f>
        <v>Medium Calls</v>
      </c>
      <c r="AA1073" t="str">
        <f>IF(tbl_Customers[[#This Row],[total_eve_charge]]&lt;=15,"Low Charges",
IF(tbl_Customers[[#This Row],[total_eve_charge]]&lt;=20,"Medium Charges","High Charges"))</f>
        <v>Medium Charges</v>
      </c>
      <c r="AB10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73" t="str">
        <f>IF(tbl_Customers[[#This Row],[number_vmail_messages]] = 0, "No Usage", IF(tbl_Customers[[#This Row],[number_vmail_messages]] &lt;= 20, "Low Usage", IF(tbl_Customers[[#This Row],[number_vmail_messages]] &lt;= 40, "Medium Usgae", "High Usage")))</f>
        <v>No Usage</v>
      </c>
      <c r="AD1073" t="str">
        <f>IF(tbl_Customers[[#This Row],[total_day_minutes]]&lt;=150,"Low Usage", IF(tbl_Customers[[#This Row],[total_day_minutes]]&lt;=200,"Medium Usage", IF(tbl_Customers[[#This Row],[total_day_minutes]]&lt;=250,"High Usage","Very High Usage")))</f>
        <v>Medium Usage</v>
      </c>
      <c r="AE1073" t="str">
        <f>IF(tbl_Customers[[#This Row],[total_intl_calls]]&lt;=5,"Low Calls", IF(tbl_Customers[[#This Row],[total_intl_calls]]&lt;=10, "Medium Calls", "High Calls"))</f>
        <v>Low Calls</v>
      </c>
      <c r="AF10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073" s="36" t="str">
        <f>IF(tbl_Customers[[#This Row],[Churn_Risk_Score]]&gt;=10,"High Risk", IF(tbl_Customers[[#This Row],[Churn_Risk_Score]]&gt;=5,"Medium Risk","Low Risk"))</f>
        <v>Medium Risk</v>
      </c>
    </row>
    <row r="1074" spans="1:33" x14ac:dyDescent="0.35">
      <c r="A1074">
        <v>1073</v>
      </c>
      <c r="B1074" t="s">
        <v>35</v>
      </c>
      <c r="C1074">
        <v>28</v>
      </c>
      <c r="D1074" t="s">
        <v>21</v>
      </c>
      <c r="E1074" t="s">
        <v>22</v>
      </c>
      <c r="F1074" t="s">
        <v>22</v>
      </c>
      <c r="G1074">
        <v>0</v>
      </c>
      <c r="H1074">
        <v>121.7</v>
      </c>
      <c r="I1074">
        <v>48</v>
      </c>
      <c r="J1074">
        <v>20.69</v>
      </c>
      <c r="K1074">
        <v>125.8</v>
      </c>
      <c r="L1074">
        <v>112</v>
      </c>
      <c r="M1074">
        <v>10.69</v>
      </c>
      <c r="N1074">
        <v>261.60000000000002</v>
      </c>
      <c r="O1074">
        <v>122</v>
      </c>
      <c r="P1074">
        <v>11.77</v>
      </c>
      <c r="Q1074">
        <v>8.3000000000000007</v>
      </c>
      <c r="R1074">
        <v>2</v>
      </c>
      <c r="S1074">
        <v>2.2400000000000002</v>
      </c>
      <c r="T1074">
        <v>6</v>
      </c>
      <c r="U1074" t="s">
        <v>23</v>
      </c>
      <c r="V1074">
        <f>IF(tbl_Customers[[#This Row],[churn]] = "yes", 1, 0)</f>
        <v>1</v>
      </c>
      <c r="W1074" t="str">
        <f>IF(tbl_Customers[[#This Row],[number_customer_service_calls]] &lt;= 1, "0-1 Calls", IF(tbl_Customers[[#This Row],[number_customer_service_calls]] &lt;= 3, "2-3 Calls", IF(tbl_Customers[[#This Row],[number_customer_service_calls]] &lt;=5, "4-5 Calls", "6+ Calls")))</f>
        <v>6+ Calls</v>
      </c>
      <c r="X1074" t="str">
        <f>IF(tbl_Customers[[#This Row],[account_length]] &lt;= 50, "0-50", IF(tbl_Customers[[#This Row],[account_length]] &lt;=100, "51-100", IF(tbl_Customers[[#This Row],[account_length]] &lt;= 150, "101-150", "151+")))</f>
        <v>0-50</v>
      </c>
      <c r="Y1074" t="str">
        <f>IF(tbl_Customers[[#This Row],[total_intl_charge]] &lt;= 3, "Low Charges", "High Charges")</f>
        <v>Low Charges</v>
      </c>
      <c r="Z1074" t="str">
        <f>IF(tbl_Customers[[#This Row],[total_eve_calls]]&lt;=80,"Low Calls",
IF(tbl_Customers[[#This Row],[total_eve_calls]]&lt;=120,"Medium Calls","High Calls"))</f>
        <v>Medium Calls</v>
      </c>
      <c r="AA1074" t="str">
        <f>IF(tbl_Customers[[#This Row],[total_eve_charge]]&lt;=15,"Low Charges",
IF(tbl_Customers[[#This Row],[total_eve_charge]]&lt;=20,"Medium Charges","High Charges"))</f>
        <v>Low Charges</v>
      </c>
      <c r="AB10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74" t="str">
        <f>IF(tbl_Customers[[#This Row],[number_vmail_messages]] = 0, "No Usage", IF(tbl_Customers[[#This Row],[number_vmail_messages]] &lt;= 20, "Low Usage", IF(tbl_Customers[[#This Row],[number_vmail_messages]] &lt;= 40, "Medium Usgae", "High Usage")))</f>
        <v>No Usage</v>
      </c>
      <c r="AD1074" t="str">
        <f>IF(tbl_Customers[[#This Row],[total_day_minutes]]&lt;=150,"Low Usage", IF(tbl_Customers[[#This Row],[total_day_minutes]]&lt;=200,"Medium Usage", IF(tbl_Customers[[#This Row],[total_day_minutes]]&lt;=250,"High Usage","Very High Usage")))</f>
        <v>Low Usage</v>
      </c>
      <c r="AE1074" t="str">
        <f>IF(tbl_Customers[[#This Row],[total_intl_calls]]&lt;=5,"Low Calls", IF(tbl_Customers[[#This Row],[total_intl_calls]]&lt;=10, "Medium Calls", "High Calls"))</f>
        <v>Low Calls</v>
      </c>
      <c r="AF10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74" s="36" t="str">
        <f>IF(tbl_Customers[[#This Row],[Churn_Risk_Score]]&gt;=10,"High Risk", IF(tbl_Customers[[#This Row],[Churn_Risk_Score]]&gt;=5,"Medium Risk","Low Risk"))</f>
        <v>Medium Risk</v>
      </c>
    </row>
    <row r="1075" spans="1:33" x14ac:dyDescent="0.35">
      <c r="A1075">
        <v>1074</v>
      </c>
      <c r="B1075" t="s">
        <v>68</v>
      </c>
      <c r="C1075">
        <v>111</v>
      </c>
      <c r="D1075" t="s">
        <v>28</v>
      </c>
      <c r="E1075" t="s">
        <v>22</v>
      </c>
      <c r="F1075" t="s">
        <v>22</v>
      </c>
      <c r="G1075">
        <v>0</v>
      </c>
      <c r="H1075">
        <v>176.4</v>
      </c>
      <c r="I1075">
        <v>62</v>
      </c>
      <c r="J1075">
        <v>29.99</v>
      </c>
      <c r="K1075">
        <v>201</v>
      </c>
      <c r="L1075">
        <v>124</v>
      </c>
      <c r="M1075">
        <v>17.09</v>
      </c>
      <c r="N1075">
        <v>150.4</v>
      </c>
      <c r="O1075">
        <v>138</v>
      </c>
      <c r="P1075">
        <v>6.77</v>
      </c>
      <c r="Q1075">
        <v>11.2</v>
      </c>
      <c r="R1075">
        <v>2</v>
      </c>
      <c r="S1075">
        <v>3.02</v>
      </c>
      <c r="T1075">
        <v>0</v>
      </c>
      <c r="U1075" t="s">
        <v>22</v>
      </c>
      <c r="V1075">
        <f>IF(tbl_Customers[[#This Row],[churn]] = "yes", 1, 0)</f>
        <v>0</v>
      </c>
      <c r="W1075" t="str">
        <f>IF(tbl_Customers[[#This Row],[number_customer_service_calls]] &lt;= 1, "0-1 Calls", IF(tbl_Customers[[#This Row],[number_customer_service_calls]] &lt;= 3, "2-3 Calls", IF(tbl_Customers[[#This Row],[number_customer_service_calls]] &lt;=5, "4-5 Calls", "6+ Calls")))</f>
        <v>0-1 Calls</v>
      </c>
      <c r="X1075" t="str">
        <f>IF(tbl_Customers[[#This Row],[account_length]] &lt;= 50, "0-50", IF(tbl_Customers[[#This Row],[account_length]] &lt;=100, "51-100", IF(tbl_Customers[[#This Row],[account_length]] &lt;= 150, "101-150", "151+")))</f>
        <v>101-150</v>
      </c>
      <c r="Y1075" t="str">
        <f>IF(tbl_Customers[[#This Row],[total_intl_charge]] &lt;= 3, "Low Charges", "High Charges")</f>
        <v>High Charges</v>
      </c>
      <c r="Z1075" t="str">
        <f>IF(tbl_Customers[[#This Row],[total_eve_calls]]&lt;=80,"Low Calls",
IF(tbl_Customers[[#This Row],[total_eve_calls]]&lt;=120,"Medium Calls","High Calls"))</f>
        <v>High Calls</v>
      </c>
      <c r="AA1075" t="str">
        <f>IF(tbl_Customers[[#This Row],[total_eve_charge]]&lt;=15,"Low Charges",
IF(tbl_Customers[[#This Row],[total_eve_charge]]&lt;=20,"Medium Charges","High Charges"))</f>
        <v>Medium Charges</v>
      </c>
      <c r="AB10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75" t="str">
        <f>IF(tbl_Customers[[#This Row],[number_vmail_messages]] = 0, "No Usage", IF(tbl_Customers[[#This Row],[number_vmail_messages]] &lt;= 20, "Low Usage", IF(tbl_Customers[[#This Row],[number_vmail_messages]] &lt;= 40, "Medium Usgae", "High Usage")))</f>
        <v>No Usage</v>
      </c>
      <c r="AD1075" t="str">
        <f>IF(tbl_Customers[[#This Row],[total_day_minutes]]&lt;=150,"Low Usage", IF(tbl_Customers[[#This Row],[total_day_minutes]]&lt;=200,"Medium Usage", IF(tbl_Customers[[#This Row],[total_day_minutes]]&lt;=250,"High Usage","Very High Usage")))</f>
        <v>Medium Usage</v>
      </c>
      <c r="AE1075" t="str">
        <f>IF(tbl_Customers[[#This Row],[total_intl_calls]]&lt;=5,"Low Calls", IF(tbl_Customers[[#This Row],[total_intl_calls]]&lt;=10, "Medium Calls", "High Calls"))</f>
        <v>Low Calls</v>
      </c>
      <c r="AF10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75" s="36" t="str">
        <f>IF(tbl_Customers[[#This Row],[Churn_Risk_Score]]&gt;=10,"High Risk", IF(tbl_Customers[[#This Row],[Churn_Risk_Score]]&gt;=5,"Medium Risk","Low Risk"))</f>
        <v>Low Risk</v>
      </c>
    </row>
    <row r="1076" spans="1:33" x14ac:dyDescent="0.35">
      <c r="A1076">
        <v>1075</v>
      </c>
      <c r="B1076" t="s">
        <v>62</v>
      </c>
      <c r="C1076">
        <v>3</v>
      </c>
      <c r="D1076" t="s">
        <v>28</v>
      </c>
      <c r="E1076" t="s">
        <v>22</v>
      </c>
      <c r="F1076" t="s">
        <v>23</v>
      </c>
      <c r="G1076">
        <v>27</v>
      </c>
      <c r="H1076">
        <v>67.400000000000006</v>
      </c>
      <c r="I1076">
        <v>116</v>
      </c>
      <c r="J1076">
        <v>11.46</v>
      </c>
      <c r="K1076">
        <v>244</v>
      </c>
      <c r="L1076">
        <v>78</v>
      </c>
      <c r="M1076">
        <v>20.74</v>
      </c>
      <c r="N1076">
        <v>281.10000000000002</v>
      </c>
      <c r="O1076">
        <v>93</v>
      </c>
      <c r="P1076">
        <v>12.65</v>
      </c>
      <c r="Q1076">
        <v>11.4</v>
      </c>
      <c r="R1076">
        <v>2</v>
      </c>
      <c r="S1076">
        <v>3.08</v>
      </c>
      <c r="T1076">
        <v>2</v>
      </c>
      <c r="U1076" t="s">
        <v>22</v>
      </c>
      <c r="V1076">
        <f>IF(tbl_Customers[[#This Row],[churn]] = "yes", 1, 0)</f>
        <v>0</v>
      </c>
      <c r="W1076" t="str">
        <f>IF(tbl_Customers[[#This Row],[number_customer_service_calls]] &lt;= 1, "0-1 Calls", IF(tbl_Customers[[#This Row],[number_customer_service_calls]] &lt;= 3, "2-3 Calls", IF(tbl_Customers[[#This Row],[number_customer_service_calls]] &lt;=5, "4-5 Calls", "6+ Calls")))</f>
        <v>2-3 Calls</v>
      </c>
      <c r="X1076" t="str">
        <f>IF(tbl_Customers[[#This Row],[account_length]] &lt;= 50, "0-50", IF(tbl_Customers[[#This Row],[account_length]] &lt;=100, "51-100", IF(tbl_Customers[[#This Row],[account_length]] &lt;= 150, "101-150", "151+")))</f>
        <v>0-50</v>
      </c>
      <c r="Y1076" t="str">
        <f>IF(tbl_Customers[[#This Row],[total_intl_charge]] &lt;= 3, "Low Charges", "High Charges")</f>
        <v>High Charges</v>
      </c>
      <c r="Z1076" t="str">
        <f>IF(tbl_Customers[[#This Row],[total_eve_calls]]&lt;=80,"Low Calls",
IF(tbl_Customers[[#This Row],[total_eve_calls]]&lt;=120,"Medium Calls","High Calls"))</f>
        <v>Low Calls</v>
      </c>
      <c r="AA1076" t="str">
        <f>IF(tbl_Customers[[#This Row],[total_eve_charge]]&lt;=15,"Low Charges",
IF(tbl_Customers[[#This Row],[total_eve_charge]]&lt;=20,"Medium Charges","High Charges"))</f>
        <v>High Charges</v>
      </c>
      <c r="AB10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76" t="str">
        <f>IF(tbl_Customers[[#This Row],[number_vmail_messages]] = 0, "No Usage", IF(tbl_Customers[[#This Row],[number_vmail_messages]] &lt;= 20, "Low Usage", IF(tbl_Customers[[#This Row],[number_vmail_messages]] &lt;= 40, "Medium Usgae", "High Usage")))</f>
        <v>Medium Usgae</v>
      </c>
      <c r="AD1076" t="str">
        <f>IF(tbl_Customers[[#This Row],[total_day_minutes]]&lt;=150,"Low Usage", IF(tbl_Customers[[#This Row],[total_day_minutes]]&lt;=200,"Medium Usage", IF(tbl_Customers[[#This Row],[total_day_minutes]]&lt;=250,"High Usage","Very High Usage")))</f>
        <v>Low Usage</v>
      </c>
      <c r="AE1076" t="str">
        <f>IF(tbl_Customers[[#This Row],[total_intl_calls]]&lt;=5,"Low Calls", IF(tbl_Customers[[#This Row],[total_intl_calls]]&lt;=10, "Medium Calls", "High Calls"))</f>
        <v>Low Calls</v>
      </c>
      <c r="AF10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76" s="36" t="str">
        <f>IF(tbl_Customers[[#This Row],[Churn_Risk_Score]]&gt;=10,"High Risk", IF(tbl_Customers[[#This Row],[Churn_Risk_Score]]&gt;=5,"Medium Risk","Low Risk"))</f>
        <v>Low Risk</v>
      </c>
    </row>
    <row r="1077" spans="1:33" x14ac:dyDescent="0.35">
      <c r="A1077">
        <v>1076</v>
      </c>
      <c r="B1077" t="s">
        <v>53</v>
      </c>
      <c r="C1077">
        <v>51</v>
      </c>
      <c r="D1077" t="s">
        <v>21</v>
      </c>
      <c r="E1077" t="s">
        <v>22</v>
      </c>
      <c r="F1077" t="s">
        <v>22</v>
      </c>
      <c r="G1077">
        <v>0</v>
      </c>
      <c r="H1077">
        <v>229.7</v>
      </c>
      <c r="I1077">
        <v>129</v>
      </c>
      <c r="J1077">
        <v>39.049999999999997</v>
      </c>
      <c r="K1077">
        <v>336</v>
      </c>
      <c r="L1077">
        <v>104</v>
      </c>
      <c r="M1077">
        <v>28.56</v>
      </c>
      <c r="N1077">
        <v>192.8</v>
      </c>
      <c r="O1077">
        <v>128</v>
      </c>
      <c r="P1077">
        <v>8.68</v>
      </c>
      <c r="Q1077">
        <v>9.6</v>
      </c>
      <c r="R1077">
        <v>1</v>
      </c>
      <c r="S1077">
        <v>2.59</v>
      </c>
      <c r="T1077">
        <v>1</v>
      </c>
      <c r="U1077" t="s">
        <v>23</v>
      </c>
      <c r="V1077">
        <f>IF(tbl_Customers[[#This Row],[churn]] = "yes", 1, 0)</f>
        <v>1</v>
      </c>
      <c r="W1077" t="str">
        <f>IF(tbl_Customers[[#This Row],[number_customer_service_calls]] &lt;= 1, "0-1 Calls", IF(tbl_Customers[[#This Row],[number_customer_service_calls]] &lt;= 3, "2-3 Calls", IF(tbl_Customers[[#This Row],[number_customer_service_calls]] &lt;=5, "4-5 Calls", "6+ Calls")))</f>
        <v>0-1 Calls</v>
      </c>
      <c r="X1077" t="str">
        <f>IF(tbl_Customers[[#This Row],[account_length]] &lt;= 50, "0-50", IF(tbl_Customers[[#This Row],[account_length]] &lt;=100, "51-100", IF(tbl_Customers[[#This Row],[account_length]] &lt;= 150, "101-150", "151+")))</f>
        <v>51-100</v>
      </c>
      <c r="Y1077" t="str">
        <f>IF(tbl_Customers[[#This Row],[total_intl_charge]] &lt;= 3, "Low Charges", "High Charges")</f>
        <v>Low Charges</v>
      </c>
      <c r="Z1077" t="str">
        <f>IF(tbl_Customers[[#This Row],[total_eve_calls]]&lt;=80,"Low Calls",
IF(tbl_Customers[[#This Row],[total_eve_calls]]&lt;=120,"Medium Calls","High Calls"))</f>
        <v>Medium Calls</v>
      </c>
      <c r="AA1077" t="str">
        <f>IF(tbl_Customers[[#This Row],[total_eve_charge]]&lt;=15,"Low Charges",
IF(tbl_Customers[[#This Row],[total_eve_charge]]&lt;=20,"Medium Charges","High Charges"))</f>
        <v>High Charges</v>
      </c>
      <c r="AB10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77" t="str">
        <f>IF(tbl_Customers[[#This Row],[number_vmail_messages]] = 0, "No Usage", IF(tbl_Customers[[#This Row],[number_vmail_messages]] &lt;= 20, "Low Usage", IF(tbl_Customers[[#This Row],[number_vmail_messages]] &lt;= 40, "Medium Usgae", "High Usage")))</f>
        <v>No Usage</v>
      </c>
      <c r="AD1077" t="str">
        <f>IF(tbl_Customers[[#This Row],[total_day_minutes]]&lt;=150,"Low Usage", IF(tbl_Customers[[#This Row],[total_day_minutes]]&lt;=200,"Medium Usage", IF(tbl_Customers[[#This Row],[total_day_minutes]]&lt;=250,"High Usage","Very High Usage")))</f>
        <v>High Usage</v>
      </c>
      <c r="AE1077" t="str">
        <f>IF(tbl_Customers[[#This Row],[total_intl_calls]]&lt;=5,"Low Calls", IF(tbl_Customers[[#This Row],[total_intl_calls]]&lt;=10, "Medium Calls", "High Calls"))</f>
        <v>Low Calls</v>
      </c>
      <c r="AF10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77" s="36" t="str">
        <f>IF(tbl_Customers[[#This Row],[Churn_Risk_Score]]&gt;=10,"High Risk", IF(tbl_Customers[[#This Row],[Churn_Risk_Score]]&gt;=5,"Medium Risk","Low Risk"))</f>
        <v>Low Risk</v>
      </c>
    </row>
    <row r="1078" spans="1:33" x14ac:dyDescent="0.35">
      <c r="A1078">
        <v>1077</v>
      </c>
      <c r="B1078" t="s">
        <v>40</v>
      </c>
      <c r="C1078">
        <v>68</v>
      </c>
      <c r="D1078" t="s">
        <v>21</v>
      </c>
      <c r="E1078" t="s">
        <v>22</v>
      </c>
      <c r="F1078" t="s">
        <v>23</v>
      </c>
      <c r="G1078">
        <v>24</v>
      </c>
      <c r="H1078">
        <v>176</v>
      </c>
      <c r="I1078">
        <v>118</v>
      </c>
      <c r="J1078">
        <v>29.92</v>
      </c>
      <c r="K1078">
        <v>277.89999999999998</v>
      </c>
      <c r="L1078">
        <v>116</v>
      </c>
      <c r="M1078">
        <v>23.62</v>
      </c>
      <c r="N1078">
        <v>174.7</v>
      </c>
      <c r="O1078">
        <v>71</v>
      </c>
      <c r="P1078">
        <v>7.86</v>
      </c>
      <c r="Q1078">
        <v>14.7</v>
      </c>
      <c r="R1078">
        <v>7</v>
      </c>
      <c r="S1078">
        <v>3.97</v>
      </c>
      <c r="T1078">
        <v>1</v>
      </c>
      <c r="U1078" t="s">
        <v>22</v>
      </c>
      <c r="V1078">
        <f>IF(tbl_Customers[[#This Row],[churn]] = "yes", 1, 0)</f>
        <v>0</v>
      </c>
      <c r="W1078" t="str">
        <f>IF(tbl_Customers[[#This Row],[number_customer_service_calls]] &lt;= 1, "0-1 Calls", IF(tbl_Customers[[#This Row],[number_customer_service_calls]] &lt;= 3, "2-3 Calls", IF(tbl_Customers[[#This Row],[number_customer_service_calls]] &lt;=5, "4-5 Calls", "6+ Calls")))</f>
        <v>0-1 Calls</v>
      </c>
      <c r="X1078" t="str">
        <f>IF(tbl_Customers[[#This Row],[account_length]] &lt;= 50, "0-50", IF(tbl_Customers[[#This Row],[account_length]] &lt;=100, "51-100", IF(tbl_Customers[[#This Row],[account_length]] &lt;= 150, "101-150", "151+")))</f>
        <v>51-100</v>
      </c>
      <c r="Y1078" t="str">
        <f>IF(tbl_Customers[[#This Row],[total_intl_charge]] &lt;= 3, "Low Charges", "High Charges")</f>
        <v>High Charges</v>
      </c>
      <c r="Z1078" t="str">
        <f>IF(tbl_Customers[[#This Row],[total_eve_calls]]&lt;=80,"Low Calls",
IF(tbl_Customers[[#This Row],[total_eve_calls]]&lt;=120,"Medium Calls","High Calls"))</f>
        <v>Medium Calls</v>
      </c>
      <c r="AA1078" t="str">
        <f>IF(tbl_Customers[[#This Row],[total_eve_charge]]&lt;=15,"Low Charges",
IF(tbl_Customers[[#This Row],[total_eve_charge]]&lt;=20,"Medium Charges","High Charges"))</f>
        <v>High Charges</v>
      </c>
      <c r="AB10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78" t="str">
        <f>IF(tbl_Customers[[#This Row],[number_vmail_messages]] = 0, "No Usage", IF(tbl_Customers[[#This Row],[number_vmail_messages]] &lt;= 20, "Low Usage", IF(tbl_Customers[[#This Row],[number_vmail_messages]] &lt;= 40, "Medium Usgae", "High Usage")))</f>
        <v>Medium Usgae</v>
      </c>
      <c r="AD1078" t="str">
        <f>IF(tbl_Customers[[#This Row],[total_day_minutes]]&lt;=150,"Low Usage", IF(tbl_Customers[[#This Row],[total_day_minutes]]&lt;=200,"Medium Usage", IF(tbl_Customers[[#This Row],[total_day_minutes]]&lt;=250,"High Usage","Very High Usage")))</f>
        <v>Medium Usage</v>
      </c>
      <c r="AE1078" t="str">
        <f>IF(tbl_Customers[[#This Row],[total_intl_calls]]&lt;=5,"Low Calls", IF(tbl_Customers[[#This Row],[total_intl_calls]]&lt;=10, "Medium Calls", "High Calls"))</f>
        <v>Medium Calls</v>
      </c>
      <c r="AF10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78" s="36" t="str">
        <f>IF(tbl_Customers[[#This Row],[Churn_Risk_Score]]&gt;=10,"High Risk", IF(tbl_Customers[[#This Row],[Churn_Risk_Score]]&gt;=5,"Medium Risk","Low Risk"))</f>
        <v>Low Risk</v>
      </c>
    </row>
    <row r="1079" spans="1:33" x14ac:dyDescent="0.35">
      <c r="A1079">
        <v>1078</v>
      </c>
      <c r="B1079" t="s">
        <v>36</v>
      </c>
      <c r="C1079">
        <v>163</v>
      </c>
      <c r="D1079" t="s">
        <v>25</v>
      </c>
      <c r="E1079" t="s">
        <v>22</v>
      </c>
      <c r="F1079" t="s">
        <v>22</v>
      </c>
      <c r="G1079">
        <v>0</v>
      </c>
      <c r="H1079">
        <v>247.7</v>
      </c>
      <c r="I1079">
        <v>77</v>
      </c>
      <c r="J1079">
        <v>42.11</v>
      </c>
      <c r="K1079">
        <v>269.5</v>
      </c>
      <c r="L1079">
        <v>108</v>
      </c>
      <c r="M1079">
        <v>22.91</v>
      </c>
      <c r="N1079">
        <v>167.3</v>
      </c>
      <c r="O1079">
        <v>82</v>
      </c>
      <c r="P1079">
        <v>7.53</v>
      </c>
      <c r="Q1079">
        <v>9.6</v>
      </c>
      <c r="R1079">
        <v>7</v>
      </c>
      <c r="S1079">
        <v>2.59</v>
      </c>
      <c r="T1079">
        <v>0</v>
      </c>
      <c r="U1079" t="s">
        <v>23</v>
      </c>
      <c r="V1079">
        <f>IF(tbl_Customers[[#This Row],[churn]] = "yes", 1, 0)</f>
        <v>1</v>
      </c>
      <c r="W1079" t="str">
        <f>IF(tbl_Customers[[#This Row],[number_customer_service_calls]] &lt;= 1, "0-1 Calls", IF(tbl_Customers[[#This Row],[number_customer_service_calls]] &lt;= 3, "2-3 Calls", IF(tbl_Customers[[#This Row],[number_customer_service_calls]] &lt;=5, "4-5 Calls", "6+ Calls")))</f>
        <v>0-1 Calls</v>
      </c>
      <c r="X1079" t="str">
        <f>IF(tbl_Customers[[#This Row],[account_length]] &lt;= 50, "0-50", IF(tbl_Customers[[#This Row],[account_length]] &lt;=100, "51-100", IF(tbl_Customers[[#This Row],[account_length]] &lt;= 150, "101-150", "151+")))</f>
        <v>151+</v>
      </c>
      <c r="Y1079" t="str">
        <f>IF(tbl_Customers[[#This Row],[total_intl_charge]] &lt;= 3, "Low Charges", "High Charges")</f>
        <v>Low Charges</v>
      </c>
      <c r="Z1079" t="str">
        <f>IF(tbl_Customers[[#This Row],[total_eve_calls]]&lt;=80,"Low Calls",
IF(tbl_Customers[[#This Row],[total_eve_calls]]&lt;=120,"Medium Calls","High Calls"))</f>
        <v>Medium Calls</v>
      </c>
      <c r="AA1079" t="str">
        <f>IF(tbl_Customers[[#This Row],[total_eve_charge]]&lt;=15,"Low Charges",
IF(tbl_Customers[[#This Row],[total_eve_charge]]&lt;=20,"Medium Charges","High Charges"))</f>
        <v>High Charges</v>
      </c>
      <c r="AB10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79" t="str">
        <f>IF(tbl_Customers[[#This Row],[number_vmail_messages]] = 0, "No Usage", IF(tbl_Customers[[#This Row],[number_vmail_messages]] &lt;= 20, "Low Usage", IF(tbl_Customers[[#This Row],[number_vmail_messages]] &lt;= 40, "Medium Usgae", "High Usage")))</f>
        <v>No Usage</v>
      </c>
      <c r="AD1079" t="str">
        <f>IF(tbl_Customers[[#This Row],[total_day_minutes]]&lt;=150,"Low Usage", IF(tbl_Customers[[#This Row],[total_day_minutes]]&lt;=200,"Medium Usage", IF(tbl_Customers[[#This Row],[total_day_minutes]]&lt;=250,"High Usage","Very High Usage")))</f>
        <v>High Usage</v>
      </c>
      <c r="AE1079" t="str">
        <f>IF(tbl_Customers[[#This Row],[total_intl_calls]]&lt;=5,"Low Calls", IF(tbl_Customers[[#This Row],[total_intl_calls]]&lt;=10, "Medium Calls", "High Calls"))</f>
        <v>Medium Calls</v>
      </c>
      <c r="AF10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79" s="36" t="str">
        <f>IF(tbl_Customers[[#This Row],[Churn_Risk_Score]]&gt;=10,"High Risk", IF(tbl_Customers[[#This Row],[Churn_Risk_Score]]&gt;=5,"Medium Risk","Low Risk"))</f>
        <v>Low Risk</v>
      </c>
    </row>
    <row r="1080" spans="1:33" x14ac:dyDescent="0.35">
      <c r="A1080">
        <v>1079</v>
      </c>
      <c r="B1080" t="s">
        <v>70</v>
      </c>
      <c r="C1080">
        <v>87</v>
      </c>
      <c r="D1080" t="s">
        <v>28</v>
      </c>
      <c r="E1080" t="s">
        <v>22</v>
      </c>
      <c r="F1080" t="s">
        <v>22</v>
      </c>
      <c r="G1080">
        <v>0</v>
      </c>
      <c r="H1080">
        <v>115.4</v>
      </c>
      <c r="I1080">
        <v>90</v>
      </c>
      <c r="J1080">
        <v>19.62</v>
      </c>
      <c r="K1080">
        <v>262.60000000000002</v>
      </c>
      <c r="L1080">
        <v>68</v>
      </c>
      <c r="M1080">
        <v>22.32</v>
      </c>
      <c r="N1080">
        <v>245.7</v>
      </c>
      <c r="O1080">
        <v>69</v>
      </c>
      <c r="P1080">
        <v>11.06</v>
      </c>
      <c r="Q1080">
        <v>13.1</v>
      </c>
      <c r="R1080">
        <v>5</v>
      </c>
      <c r="S1080">
        <v>3.54</v>
      </c>
      <c r="T1080">
        <v>2</v>
      </c>
      <c r="U1080" t="s">
        <v>22</v>
      </c>
      <c r="V1080">
        <f>IF(tbl_Customers[[#This Row],[churn]] = "yes", 1, 0)</f>
        <v>0</v>
      </c>
      <c r="W1080" t="str">
        <f>IF(tbl_Customers[[#This Row],[number_customer_service_calls]] &lt;= 1, "0-1 Calls", IF(tbl_Customers[[#This Row],[number_customer_service_calls]] &lt;= 3, "2-3 Calls", IF(tbl_Customers[[#This Row],[number_customer_service_calls]] &lt;=5, "4-5 Calls", "6+ Calls")))</f>
        <v>2-3 Calls</v>
      </c>
      <c r="X1080" t="str">
        <f>IF(tbl_Customers[[#This Row],[account_length]] &lt;= 50, "0-50", IF(tbl_Customers[[#This Row],[account_length]] &lt;=100, "51-100", IF(tbl_Customers[[#This Row],[account_length]] &lt;= 150, "101-150", "151+")))</f>
        <v>51-100</v>
      </c>
      <c r="Y1080" t="str">
        <f>IF(tbl_Customers[[#This Row],[total_intl_charge]] &lt;= 3, "Low Charges", "High Charges")</f>
        <v>High Charges</v>
      </c>
      <c r="Z1080" t="str">
        <f>IF(tbl_Customers[[#This Row],[total_eve_calls]]&lt;=80,"Low Calls",
IF(tbl_Customers[[#This Row],[total_eve_calls]]&lt;=120,"Medium Calls","High Calls"))</f>
        <v>Low Calls</v>
      </c>
      <c r="AA1080" t="str">
        <f>IF(tbl_Customers[[#This Row],[total_eve_charge]]&lt;=15,"Low Charges",
IF(tbl_Customers[[#This Row],[total_eve_charge]]&lt;=20,"Medium Charges","High Charges"))</f>
        <v>High Charges</v>
      </c>
      <c r="AB10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80" t="str">
        <f>IF(tbl_Customers[[#This Row],[number_vmail_messages]] = 0, "No Usage", IF(tbl_Customers[[#This Row],[number_vmail_messages]] &lt;= 20, "Low Usage", IF(tbl_Customers[[#This Row],[number_vmail_messages]] &lt;= 40, "Medium Usgae", "High Usage")))</f>
        <v>No Usage</v>
      </c>
      <c r="AD1080" t="str">
        <f>IF(tbl_Customers[[#This Row],[total_day_minutes]]&lt;=150,"Low Usage", IF(tbl_Customers[[#This Row],[total_day_minutes]]&lt;=200,"Medium Usage", IF(tbl_Customers[[#This Row],[total_day_minutes]]&lt;=250,"High Usage","Very High Usage")))</f>
        <v>Low Usage</v>
      </c>
      <c r="AE1080" t="str">
        <f>IF(tbl_Customers[[#This Row],[total_intl_calls]]&lt;=5,"Low Calls", IF(tbl_Customers[[#This Row],[total_intl_calls]]&lt;=10, "Medium Calls", "High Calls"))</f>
        <v>Low Calls</v>
      </c>
      <c r="AF10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80" s="36" t="str">
        <f>IF(tbl_Customers[[#This Row],[Churn_Risk_Score]]&gt;=10,"High Risk", IF(tbl_Customers[[#This Row],[Churn_Risk_Score]]&gt;=5,"Medium Risk","Low Risk"))</f>
        <v>Low Risk</v>
      </c>
    </row>
    <row r="1081" spans="1:33" x14ac:dyDescent="0.35">
      <c r="A1081">
        <v>1080</v>
      </c>
      <c r="B1081" t="s">
        <v>58</v>
      </c>
      <c r="C1081">
        <v>58</v>
      </c>
      <c r="D1081" t="s">
        <v>28</v>
      </c>
      <c r="E1081" t="s">
        <v>22</v>
      </c>
      <c r="F1081" t="s">
        <v>22</v>
      </c>
      <c r="G1081">
        <v>0</v>
      </c>
      <c r="H1081">
        <v>112.2</v>
      </c>
      <c r="I1081">
        <v>95</v>
      </c>
      <c r="J1081">
        <v>19.07</v>
      </c>
      <c r="K1081">
        <v>209.6</v>
      </c>
      <c r="L1081">
        <v>108</v>
      </c>
      <c r="M1081">
        <v>17.82</v>
      </c>
      <c r="N1081">
        <v>260.89999999999998</v>
      </c>
      <c r="O1081">
        <v>78</v>
      </c>
      <c r="P1081">
        <v>11.74</v>
      </c>
      <c r="Q1081">
        <v>13.9</v>
      </c>
      <c r="R1081">
        <v>1</v>
      </c>
      <c r="S1081">
        <v>3.75</v>
      </c>
      <c r="T1081">
        <v>0</v>
      </c>
      <c r="U1081" t="s">
        <v>23</v>
      </c>
      <c r="V1081">
        <f>IF(tbl_Customers[[#This Row],[churn]] = "yes", 1, 0)</f>
        <v>1</v>
      </c>
      <c r="W1081" t="str">
        <f>IF(tbl_Customers[[#This Row],[number_customer_service_calls]] &lt;= 1, "0-1 Calls", IF(tbl_Customers[[#This Row],[number_customer_service_calls]] &lt;= 3, "2-3 Calls", IF(tbl_Customers[[#This Row],[number_customer_service_calls]] &lt;=5, "4-5 Calls", "6+ Calls")))</f>
        <v>0-1 Calls</v>
      </c>
      <c r="X1081" t="str">
        <f>IF(tbl_Customers[[#This Row],[account_length]] &lt;= 50, "0-50", IF(tbl_Customers[[#This Row],[account_length]] &lt;=100, "51-100", IF(tbl_Customers[[#This Row],[account_length]] &lt;= 150, "101-150", "151+")))</f>
        <v>51-100</v>
      </c>
      <c r="Y1081" t="str">
        <f>IF(tbl_Customers[[#This Row],[total_intl_charge]] &lt;= 3, "Low Charges", "High Charges")</f>
        <v>High Charges</v>
      </c>
      <c r="Z1081" t="str">
        <f>IF(tbl_Customers[[#This Row],[total_eve_calls]]&lt;=80,"Low Calls",
IF(tbl_Customers[[#This Row],[total_eve_calls]]&lt;=120,"Medium Calls","High Calls"))</f>
        <v>Medium Calls</v>
      </c>
      <c r="AA1081" t="str">
        <f>IF(tbl_Customers[[#This Row],[total_eve_charge]]&lt;=15,"Low Charges",
IF(tbl_Customers[[#This Row],[total_eve_charge]]&lt;=20,"Medium Charges","High Charges"))</f>
        <v>Medium Charges</v>
      </c>
      <c r="AB10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81" t="str">
        <f>IF(tbl_Customers[[#This Row],[number_vmail_messages]] = 0, "No Usage", IF(tbl_Customers[[#This Row],[number_vmail_messages]] &lt;= 20, "Low Usage", IF(tbl_Customers[[#This Row],[number_vmail_messages]] &lt;= 40, "Medium Usgae", "High Usage")))</f>
        <v>No Usage</v>
      </c>
      <c r="AD1081" t="str">
        <f>IF(tbl_Customers[[#This Row],[total_day_minutes]]&lt;=150,"Low Usage", IF(tbl_Customers[[#This Row],[total_day_minutes]]&lt;=200,"Medium Usage", IF(tbl_Customers[[#This Row],[total_day_minutes]]&lt;=250,"High Usage","Very High Usage")))</f>
        <v>Low Usage</v>
      </c>
      <c r="AE1081" t="str">
        <f>IF(tbl_Customers[[#This Row],[total_intl_calls]]&lt;=5,"Low Calls", IF(tbl_Customers[[#This Row],[total_intl_calls]]&lt;=10, "Medium Calls", "High Calls"))</f>
        <v>Low Calls</v>
      </c>
      <c r="AF10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81" s="36" t="str">
        <f>IF(tbl_Customers[[#This Row],[Churn_Risk_Score]]&gt;=10,"High Risk", IF(tbl_Customers[[#This Row],[Churn_Risk_Score]]&gt;=5,"Medium Risk","Low Risk"))</f>
        <v>Low Risk</v>
      </c>
    </row>
    <row r="1082" spans="1:33" x14ac:dyDescent="0.35">
      <c r="A1082">
        <v>1081</v>
      </c>
      <c r="B1082" t="s">
        <v>60</v>
      </c>
      <c r="C1082">
        <v>109</v>
      </c>
      <c r="D1082" t="s">
        <v>25</v>
      </c>
      <c r="E1082" t="s">
        <v>22</v>
      </c>
      <c r="F1082" t="s">
        <v>22</v>
      </c>
      <c r="G1082">
        <v>0</v>
      </c>
      <c r="H1082">
        <v>162.6</v>
      </c>
      <c r="I1082">
        <v>138</v>
      </c>
      <c r="J1082">
        <v>27.64</v>
      </c>
      <c r="K1082">
        <v>154</v>
      </c>
      <c r="L1082">
        <v>109</v>
      </c>
      <c r="M1082">
        <v>13.09</v>
      </c>
      <c r="N1082">
        <v>209.7</v>
      </c>
      <c r="O1082">
        <v>118</v>
      </c>
      <c r="P1082">
        <v>9.44</v>
      </c>
      <c r="Q1082">
        <v>11.5</v>
      </c>
      <c r="R1082">
        <v>4</v>
      </c>
      <c r="S1082">
        <v>3.11</v>
      </c>
      <c r="T1082">
        <v>0</v>
      </c>
      <c r="U1082" t="s">
        <v>22</v>
      </c>
      <c r="V1082">
        <f>IF(tbl_Customers[[#This Row],[churn]] = "yes", 1, 0)</f>
        <v>0</v>
      </c>
      <c r="W1082" t="str">
        <f>IF(tbl_Customers[[#This Row],[number_customer_service_calls]] &lt;= 1, "0-1 Calls", IF(tbl_Customers[[#This Row],[number_customer_service_calls]] &lt;= 3, "2-3 Calls", IF(tbl_Customers[[#This Row],[number_customer_service_calls]] &lt;=5, "4-5 Calls", "6+ Calls")))</f>
        <v>0-1 Calls</v>
      </c>
      <c r="X1082" t="str">
        <f>IF(tbl_Customers[[#This Row],[account_length]] &lt;= 50, "0-50", IF(tbl_Customers[[#This Row],[account_length]] &lt;=100, "51-100", IF(tbl_Customers[[#This Row],[account_length]] &lt;= 150, "101-150", "151+")))</f>
        <v>101-150</v>
      </c>
      <c r="Y1082" t="str">
        <f>IF(tbl_Customers[[#This Row],[total_intl_charge]] &lt;= 3, "Low Charges", "High Charges")</f>
        <v>High Charges</v>
      </c>
      <c r="Z1082" t="str">
        <f>IF(tbl_Customers[[#This Row],[total_eve_calls]]&lt;=80,"Low Calls",
IF(tbl_Customers[[#This Row],[total_eve_calls]]&lt;=120,"Medium Calls","High Calls"))</f>
        <v>Medium Calls</v>
      </c>
      <c r="AA1082" t="str">
        <f>IF(tbl_Customers[[#This Row],[total_eve_charge]]&lt;=15,"Low Charges",
IF(tbl_Customers[[#This Row],[total_eve_charge]]&lt;=20,"Medium Charges","High Charges"))</f>
        <v>Low Charges</v>
      </c>
      <c r="AB10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82" t="str">
        <f>IF(tbl_Customers[[#This Row],[number_vmail_messages]] = 0, "No Usage", IF(tbl_Customers[[#This Row],[number_vmail_messages]] &lt;= 20, "Low Usage", IF(tbl_Customers[[#This Row],[number_vmail_messages]] &lt;= 40, "Medium Usgae", "High Usage")))</f>
        <v>No Usage</v>
      </c>
      <c r="AD1082" t="str">
        <f>IF(tbl_Customers[[#This Row],[total_day_minutes]]&lt;=150,"Low Usage", IF(tbl_Customers[[#This Row],[total_day_minutes]]&lt;=200,"Medium Usage", IF(tbl_Customers[[#This Row],[total_day_minutes]]&lt;=250,"High Usage","Very High Usage")))</f>
        <v>Medium Usage</v>
      </c>
      <c r="AE1082" t="str">
        <f>IF(tbl_Customers[[#This Row],[total_intl_calls]]&lt;=5,"Low Calls", IF(tbl_Customers[[#This Row],[total_intl_calls]]&lt;=10, "Medium Calls", "High Calls"))</f>
        <v>Low Calls</v>
      </c>
      <c r="AF10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82" s="36" t="str">
        <f>IF(tbl_Customers[[#This Row],[Churn_Risk_Score]]&gt;=10,"High Risk", IF(tbl_Customers[[#This Row],[Churn_Risk_Score]]&gt;=5,"Medium Risk","Low Risk"))</f>
        <v>Low Risk</v>
      </c>
    </row>
    <row r="1083" spans="1:33" x14ac:dyDescent="0.35">
      <c r="A1083">
        <v>1082</v>
      </c>
      <c r="B1083" t="s">
        <v>33</v>
      </c>
      <c r="C1083">
        <v>111</v>
      </c>
      <c r="D1083" t="s">
        <v>21</v>
      </c>
      <c r="E1083" t="s">
        <v>22</v>
      </c>
      <c r="F1083" t="s">
        <v>22</v>
      </c>
      <c r="G1083">
        <v>0</v>
      </c>
      <c r="H1083">
        <v>229.4</v>
      </c>
      <c r="I1083">
        <v>107</v>
      </c>
      <c r="J1083">
        <v>39</v>
      </c>
      <c r="K1083">
        <v>214.1</v>
      </c>
      <c r="L1083">
        <v>99</v>
      </c>
      <c r="M1083">
        <v>18.2</v>
      </c>
      <c r="N1083">
        <v>289.60000000000002</v>
      </c>
      <c r="O1083">
        <v>95</v>
      </c>
      <c r="P1083">
        <v>13.03</v>
      </c>
      <c r="Q1083">
        <v>10.4</v>
      </c>
      <c r="R1083">
        <v>6</v>
      </c>
      <c r="S1083">
        <v>2.81</v>
      </c>
      <c r="T1083">
        <v>4</v>
      </c>
      <c r="U1083" t="s">
        <v>22</v>
      </c>
      <c r="V1083">
        <f>IF(tbl_Customers[[#This Row],[churn]] = "yes", 1, 0)</f>
        <v>0</v>
      </c>
      <c r="W1083" t="str">
        <f>IF(tbl_Customers[[#This Row],[number_customer_service_calls]] &lt;= 1, "0-1 Calls", IF(tbl_Customers[[#This Row],[number_customer_service_calls]] &lt;= 3, "2-3 Calls", IF(tbl_Customers[[#This Row],[number_customer_service_calls]] &lt;=5, "4-5 Calls", "6+ Calls")))</f>
        <v>4-5 Calls</v>
      </c>
      <c r="X1083" t="str">
        <f>IF(tbl_Customers[[#This Row],[account_length]] &lt;= 50, "0-50", IF(tbl_Customers[[#This Row],[account_length]] &lt;=100, "51-100", IF(tbl_Customers[[#This Row],[account_length]] &lt;= 150, "101-150", "151+")))</f>
        <v>101-150</v>
      </c>
      <c r="Y1083" t="str">
        <f>IF(tbl_Customers[[#This Row],[total_intl_charge]] &lt;= 3, "Low Charges", "High Charges")</f>
        <v>Low Charges</v>
      </c>
      <c r="Z1083" t="str">
        <f>IF(tbl_Customers[[#This Row],[total_eve_calls]]&lt;=80,"Low Calls",
IF(tbl_Customers[[#This Row],[total_eve_calls]]&lt;=120,"Medium Calls","High Calls"))</f>
        <v>Medium Calls</v>
      </c>
      <c r="AA1083" t="str">
        <f>IF(tbl_Customers[[#This Row],[total_eve_charge]]&lt;=15,"Low Charges",
IF(tbl_Customers[[#This Row],[total_eve_charge]]&lt;=20,"Medium Charges","High Charges"))</f>
        <v>Medium Charges</v>
      </c>
      <c r="AB10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83" t="str">
        <f>IF(tbl_Customers[[#This Row],[number_vmail_messages]] = 0, "No Usage", IF(tbl_Customers[[#This Row],[number_vmail_messages]] &lt;= 20, "Low Usage", IF(tbl_Customers[[#This Row],[number_vmail_messages]] &lt;= 40, "Medium Usgae", "High Usage")))</f>
        <v>No Usage</v>
      </c>
      <c r="AD1083" t="str">
        <f>IF(tbl_Customers[[#This Row],[total_day_minutes]]&lt;=150,"Low Usage", IF(tbl_Customers[[#This Row],[total_day_minutes]]&lt;=200,"Medium Usage", IF(tbl_Customers[[#This Row],[total_day_minutes]]&lt;=250,"High Usage","Very High Usage")))</f>
        <v>High Usage</v>
      </c>
      <c r="AE1083" t="str">
        <f>IF(tbl_Customers[[#This Row],[total_intl_calls]]&lt;=5,"Low Calls", IF(tbl_Customers[[#This Row],[total_intl_calls]]&lt;=10, "Medium Calls", "High Calls"))</f>
        <v>Medium Calls</v>
      </c>
      <c r="AF10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83" s="36" t="str">
        <f>IF(tbl_Customers[[#This Row],[Churn_Risk_Score]]&gt;=10,"High Risk", IF(tbl_Customers[[#This Row],[Churn_Risk_Score]]&gt;=5,"Medium Risk","Low Risk"))</f>
        <v>Medium Risk</v>
      </c>
    </row>
    <row r="1084" spans="1:33" x14ac:dyDescent="0.35">
      <c r="A1084">
        <v>1083</v>
      </c>
      <c r="B1084" t="s">
        <v>55</v>
      </c>
      <c r="C1084">
        <v>144</v>
      </c>
      <c r="D1084" t="s">
        <v>21</v>
      </c>
      <c r="E1084" t="s">
        <v>22</v>
      </c>
      <c r="F1084" t="s">
        <v>22</v>
      </c>
      <c r="G1084">
        <v>0</v>
      </c>
      <c r="H1084">
        <v>139.6</v>
      </c>
      <c r="I1084">
        <v>96</v>
      </c>
      <c r="J1084">
        <v>23.73</v>
      </c>
      <c r="K1084">
        <v>124.2</v>
      </c>
      <c r="L1084">
        <v>93</v>
      </c>
      <c r="M1084">
        <v>10.56</v>
      </c>
      <c r="N1084">
        <v>95.6</v>
      </c>
      <c r="O1084">
        <v>75</v>
      </c>
      <c r="P1084">
        <v>4.3</v>
      </c>
      <c r="Q1084">
        <v>15</v>
      </c>
      <c r="R1084">
        <v>4</v>
      </c>
      <c r="S1084">
        <v>4.05</v>
      </c>
      <c r="T1084">
        <v>2</v>
      </c>
      <c r="U1084" t="s">
        <v>22</v>
      </c>
      <c r="V1084">
        <f>IF(tbl_Customers[[#This Row],[churn]] = "yes", 1, 0)</f>
        <v>0</v>
      </c>
      <c r="W1084" t="str">
        <f>IF(tbl_Customers[[#This Row],[number_customer_service_calls]] &lt;= 1, "0-1 Calls", IF(tbl_Customers[[#This Row],[number_customer_service_calls]] &lt;= 3, "2-3 Calls", IF(tbl_Customers[[#This Row],[number_customer_service_calls]] &lt;=5, "4-5 Calls", "6+ Calls")))</f>
        <v>2-3 Calls</v>
      </c>
      <c r="X1084" t="str">
        <f>IF(tbl_Customers[[#This Row],[account_length]] &lt;= 50, "0-50", IF(tbl_Customers[[#This Row],[account_length]] &lt;=100, "51-100", IF(tbl_Customers[[#This Row],[account_length]] &lt;= 150, "101-150", "151+")))</f>
        <v>101-150</v>
      </c>
      <c r="Y1084" t="str">
        <f>IF(tbl_Customers[[#This Row],[total_intl_charge]] &lt;= 3, "Low Charges", "High Charges")</f>
        <v>High Charges</v>
      </c>
      <c r="Z1084" t="str">
        <f>IF(tbl_Customers[[#This Row],[total_eve_calls]]&lt;=80,"Low Calls",
IF(tbl_Customers[[#This Row],[total_eve_calls]]&lt;=120,"Medium Calls","High Calls"))</f>
        <v>Medium Calls</v>
      </c>
      <c r="AA1084" t="str">
        <f>IF(tbl_Customers[[#This Row],[total_eve_charge]]&lt;=15,"Low Charges",
IF(tbl_Customers[[#This Row],[total_eve_charge]]&lt;=20,"Medium Charges","High Charges"))</f>
        <v>Low Charges</v>
      </c>
      <c r="AB10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84" t="str">
        <f>IF(tbl_Customers[[#This Row],[number_vmail_messages]] = 0, "No Usage", IF(tbl_Customers[[#This Row],[number_vmail_messages]] &lt;= 20, "Low Usage", IF(tbl_Customers[[#This Row],[number_vmail_messages]] &lt;= 40, "Medium Usgae", "High Usage")))</f>
        <v>No Usage</v>
      </c>
      <c r="AD1084" t="str">
        <f>IF(tbl_Customers[[#This Row],[total_day_minutes]]&lt;=150,"Low Usage", IF(tbl_Customers[[#This Row],[total_day_minutes]]&lt;=200,"Medium Usage", IF(tbl_Customers[[#This Row],[total_day_minutes]]&lt;=250,"High Usage","Very High Usage")))</f>
        <v>Low Usage</v>
      </c>
      <c r="AE1084" t="str">
        <f>IF(tbl_Customers[[#This Row],[total_intl_calls]]&lt;=5,"Low Calls", IF(tbl_Customers[[#This Row],[total_intl_calls]]&lt;=10, "Medium Calls", "High Calls"))</f>
        <v>Low Calls</v>
      </c>
      <c r="AF10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84" s="36" t="str">
        <f>IF(tbl_Customers[[#This Row],[Churn_Risk_Score]]&gt;=10,"High Risk", IF(tbl_Customers[[#This Row],[Churn_Risk_Score]]&gt;=5,"Medium Risk","Low Risk"))</f>
        <v>Low Risk</v>
      </c>
    </row>
    <row r="1085" spans="1:33" x14ac:dyDescent="0.35">
      <c r="A1085">
        <v>1084</v>
      </c>
      <c r="B1085" t="s">
        <v>52</v>
      </c>
      <c r="C1085">
        <v>135</v>
      </c>
      <c r="D1085" t="s">
        <v>21</v>
      </c>
      <c r="E1085" t="s">
        <v>22</v>
      </c>
      <c r="F1085" t="s">
        <v>22</v>
      </c>
      <c r="G1085">
        <v>0</v>
      </c>
      <c r="H1085">
        <v>263.8</v>
      </c>
      <c r="I1085">
        <v>66</v>
      </c>
      <c r="J1085">
        <v>44.85</v>
      </c>
      <c r="K1085">
        <v>251.3</v>
      </c>
      <c r="L1085">
        <v>116</v>
      </c>
      <c r="M1085">
        <v>21.36</v>
      </c>
      <c r="N1085">
        <v>200.1</v>
      </c>
      <c r="O1085">
        <v>112</v>
      </c>
      <c r="P1085">
        <v>9</v>
      </c>
      <c r="Q1085">
        <v>8.4</v>
      </c>
      <c r="R1085">
        <v>2</v>
      </c>
      <c r="S1085">
        <v>2.27</v>
      </c>
      <c r="T1085">
        <v>5</v>
      </c>
      <c r="U1085" t="s">
        <v>23</v>
      </c>
      <c r="V1085">
        <f>IF(tbl_Customers[[#This Row],[churn]] = "yes", 1, 0)</f>
        <v>1</v>
      </c>
      <c r="W1085" t="str">
        <f>IF(tbl_Customers[[#This Row],[number_customer_service_calls]] &lt;= 1, "0-1 Calls", IF(tbl_Customers[[#This Row],[number_customer_service_calls]] &lt;= 3, "2-3 Calls", IF(tbl_Customers[[#This Row],[number_customer_service_calls]] &lt;=5, "4-5 Calls", "6+ Calls")))</f>
        <v>4-5 Calls</v>
      </c>
      <c r="X1085" t="str">
        <f>IF(tbl_Customers[[#This Row],[account_length]] &lt;= 50, "0-50", IF(tbl_Customers[[#This Row],[account_length]] &lt;=100, "51-100", IF(tbl_Customers[[#This Row],[account_length]] &lt;= 150, "101-150", "151+")))</f>
        <v>101-150</v>
      </c>
      <c r="Y1085" t="str">
        <f>IF(tbl_Customers[[#This Row],[total_intl_charge]] &lt;= 3, "Low Charges", "High Charges")</f>
        <v>Low Charges</v>
      </c>
      <c r="Z1085" t="str">
        <f>IF(tbl_Customers[[#This Row],[total_eve_calls]]&lt;=80,"Low Calls",
IF(tbl_Customers[[#This Row],[total_eve_calls]]&lt;=120,"Medium Calls","High Calls"))</f>
        <v>Medium Calls</v>
      </c>
      <c r="AA1085" t="str">
        <f>IF(tbl_Customers[[#This Row],[total_eve_charge]]&lt;=15,"Low Charges",
IF(tbl_Customers[[#This Row],[total_eve_charge]]&lt;=20,"Medium Charges","High Charges"))</f>
        <v>High Charges</v>
      </c>
      <c r="AB10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85" t="str">
        <f>IF(tbl_Customers[[#This Row],[number_vmail_messages]] = 0, "No Usage", IF(tbl_Customers[[#This Row],[number_vmail_messages]] &lt;= 20, "Low Usage", IF(tbl_Customers[[#This Row],[number_vmail_messages]] &lt;= 40, "Medium Usgae", "High Usage")))</f>
        <v>No Usage</v>
      </c>
      <c r="AD1085" t="str">
        <f>IF(tbl_Customers[[#This Row],[total_day_minutes]]&lt;=150,"Low Usage", IF(tbl_Customers[[#This Row],[total_day_minutes]]&lt;=200,"Medium Usage", IF(tbl_Customers[[#This Row],[total_day_minutes]]&lt;=250,"High Usage","Very High Usage")))</f>
        <v>Very High Usage</v>
      </c>
      <c r="AE1085" t="str">
        <f>IF(tbl_Customers[[#This Row],[total_intl_calls]]&lt;=5,"Low Calls", IF(tbl_Customers[[#This Row],[total_intl_calls]]&lt;=10, "Medium Calls", "High Calls"))</f>
        <v>Low Calls</v>
      </c>
      <c r="AF10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1085" s="36" t="str">
        <f>IF(tbl_Customers[[#This Row],[Churn_Risk_Score]]&gt;=10,"High Risk", IF(tbl_Customers[[#This Row],[Churn_Risk_Score]]&gt;=5,"Medium Risk","Low Risk"))</f>
        <v>Medium Risk</v>
      </c>
    </row>
    <row r="1086" spans="1:33" x14ac:dyDescent="0.35">
      <c r="A1086">
        <v>1085</v>
      </c>
      <c r="B1086" t="s">
        <v>72</v>
      </c>
      <c r="C1086">
        <v>107</v>
      </c>
      <c r="D1086" t="s">
        <v>21</v>
      </c>
      <c r="E1086" t="s">
        <v>22</v>
      </c>
      <c r="F1086" t="s">
        <v>23</v>
      </c>
      <c r="G1086">
        <v>14</v>
      </c>
      <c r="H1086">
        <v>114.3</v>
      </c>
      <c r="I1086">
        <v>132</v>
      </c>
      <c r="J1086">
        <v>19.43</v>
      </c>
      <c r="K1086">
        <v>199.8</v>
      </c>
      <c r="L1086">
        <v>91</v>
      </c>
      <c r="M1086">
        <v>16.98</v>
      </c>
      <c r="N1086">
        <v>194.7</v>
      </c>
      <c r="O1086">
        <v>74</v>
      </c>
      <c r="P1086">
        <v>8.76</v>
      </c>
      <c r="Q1086">
        <v>7.5</v>
      </c>
      <c r="R1086">
        <v>8</v>
      </c>
      <c r="S1086">
        <v>2.0299999999999998</v>
      </c>
      <c r="T1086">
        <v>1</v>
      </c>
      <c r="U1086" t="s">
        <v>22</v>
      </c>
      <c r="V1086">
        <f>IF(tbl_Customers[[#This Row],[churn]] = "yes", 1, 0)</f>
        <v>0</v>
      </c>
      <c r="W1086" t="str">
        <f>IF(tbl_Customers[[#This Row],[number_customer_service_calls]] &lt;= 1, "0-1 Calls", IF(tbl_Customers[[#This Row],[number_customer_service_calls]] &lt;= 3, "2-3 Calls", IF(tbl_Customers[[#This Row],[number_customer_service_calls]] &lt;=5, "4-5 Calls", "6+ Calls")))</f>
        <v>0-1 Calls</v>
      </c>
      <c r="X1086" t="str">
        <f>IF(tbl_Customers[[#This Row],[account_length]] &lt;= 50, "0-50", IF(tbl_Customers[[#This Row],[account_length]] &lt;=100, "51-100", IF(tbl_Customers[[#This Row],[account_length]] &lt;= 150, "101-150", "151+")))</f>
        <v>101-150</v>
      </c>
      <c r="Y1086" t="str">
        <f>IF(tbl_Customers[[#This Row],[total_intl_charge]] &lt;= 3, "Low Charges", "High Charges")</f>
        <v>Low Charges</v>
      </c>
      <c r="Z1086" t="str">
        <f>IF(tbl_Customers[[#This Row],[total_eve_calls]]&lt;=80,"Low Calls",
IF(tbl_Customers[[#This Row],[total_eve_calls]]&lt;=120,"Medium Calls","High Calls"))</f>
        <v>Medium Calls</v>
      </c>
      <c r="AA1086" t="str">
        <f>IF(tbl_Customers[[#This Row],[total_eve_charge]]&lt;=15,"Low Charges",
IF(tbl_Customers[[#This Row],[total_eve_charge]]&lt;=20,"Medium Charges","High Charges"))</f>
        <v>Medium Charges</v>
      </c>
      <c r="AB10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086" t="str">
        <f>IF(tbl_Customers[[#This Row],[number_vmail_messages]] = 0, "No Usage", IF(tbl_Customers[[#This Row],[number_vmail_messages]] &lt;= 20, "Low Usage", IF(tbl_Customers[[#This Row],[number_vmail_messages]] &lt;= 40, "Medium Usgae", "High Usage")))</f>
        <v>Low Usage</v>
      </c>
      <c r="AD1086" t="str">
        <f>IF(tbl_Customers[[#This Row],[total_day_minutes]]&lt;=150,"Low Usage", IF(tbl_Customers[[#This Row],[total_day_minutes]]&lt;=200,"Medium Usage", IF(tbl_Customers[[#This Row],[total_day_minutes]]&lt;=250,"High Usage","Very High Usage")))</f>
        <v>Low Usage</v>
      </c>
      <c r="AE1086" t="str">
        <f>IF(tbl_Customers[[#This Row],[total_intl_calls]]&lt;=5,"Low Calls", IF(tbl_Customers[[#This Row],[total_intl_calls]]&lt;=10, "Medium Calls", "High Calls"))</f>
        <v>Medium Calls</v>
      </c>
      <c r="AF10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86" s="36" t="str">
        <f>IF(tbl_Customers[[#This Row],[Churn_Risk_Score]]&gt;=10,"High Risk", IF(tbl_Customers[[#This Row],[Churn_Risk_Score]]&gt;=5,"Medium Risk","Low Risk"))</f>
        <v>Low Risk</v>
      </c>
    </row>
    <row r="1087" spans="1:33" x14ac:dyDescent="0.35">
      <c r="A1087">
        <v>1086</v>
      </c>
      <c r="B1087" t="s">
        <v>20</v>
      </c>
      <c r="C1087">
        <v>149</v>
      </c>
      <c r="D1087" t="s">
        <v>25</v>
      </c>
      <c r="E1087" t="s">
        <v>22</v>
      </c>
      <c r="F1087" t="s">
        <v>22</v>
      </c>
      <c r="G1087">
        <v>0</v>
      </c>
      <c r="H1087">
        <v>196.3</v>
      </c>
      <c r="I1087">
        <v>108</v>
      </c>
      <c r="J1087">
        <v>33.369999999999997</v>
      </c>
      <c r="K1087">
        <v>136.80000000000001</v>
      </c>
      <c r="L1087">
        <v>96</v>
      </c>
      <c r="M1087">
        <v>11.63</v>
      </c>
      <c r="N1087">
        <v>154.69999999999999</v>
      </c>
      <c r="O1087">
        <v>87</v>
      </c>
      <c r="P1087">
        <v>6.96</v>
      </c>
      <c r="Q1087">
        <v>7.7</v>
      </c>
      <c r="R1087">
        <v>3</v>
      </c>
      <c r="S1087">
        <v>2.08</v>
      </c>
      <c r="T1087">
        <v>2</v>
      </c>
      <c r="U1087" t="s">
        <v>22</v>
      </c>
      <c r="V1087">
        <f>IF(tbl_Customers[[#This Row],[churn]] = "yes", 1, 0)</f>
        <v>0</v>
      </c>
      <c r="W1087" t="str">
        <f>IF(tbl_Customers[[#This Row],[number_customer_service_calls]] &lt;= 1, "0-1 Calls", IF(tbl_Customers[[#This Row],[number_customer_service_calls]] &lt;= 3, "2-3 Calls", IF(tbl_Customers[[#This Row],[number_customer_service_calls]] &lt;=5, "4-5 Calls", "6+ Calls")))</f>
        <v>2-3 Calls</v>
      </c>
      <c r="X1087" t="str">
        <f>IF(tbl_Customers[[#This Row],[account_length]] &lt;= 50, "0-50", IF(tbl_Customers[[#This Row],[account_length]] &lt;=100, "51-100", IF(tbl_Customers[[#This Row],[account_length]] &lt;= 150, "101-150", "151+")))</f>
        <v>101-150</v>
      </c>
      <c r="Y1087" t="str">
        <f>IF(tbl_Customers[[#This Row],[total_intl_charge]] &lt;= 3, "Low Charges", "High Charges")</f>
        <v>Low Charges</v>
      </c>
      <c r="Z1087" t="str">
        <f>IF(tbl_Customers[[#This Row],[total_eve_calls]]&lt;=80,"Low Calls",
IF(tbl_Customers[[#This Row],[total_eve_calls]]&lt;=120,"Medium Calls","High Calls"))</f>
        <v>Medium Calls</v>
      </c>
      <c r="AA1087" t="str">
        <f>IF(tbl_Customers[[#This Row],[total_eve_charge]]&lt;=15,"Low Charges",
IF(tbl_Customers[[#This Row],[total_eve_charge]]&lt;=20,"Medium Charges","High Charges"))</f>
        <v>Low Charges</v>
      </c>
      <c r="AB10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87" t="str">
        <f>IF(tbl_Customers[[#This Row],[number_vmail_messages]] = 0, "No Usage", IF(tbl_Customers[[#This Row],[number_vmail_messages]] &lt;= 20, "Low Usage", IF(tbl_Customers[[#This Row],[number_vmail_messages]] &lt;= 40, "Medium Usgae", "High Usage")))</f>
        <v>No Usage</v>
      </c>
      <c r="AD1087" t="str">
        <f>IF(tbl_Customers[[#This Row],[total_day_minutes]]&lt;=150,"Low Usage", IF(tbl_Customers[[#This Row],[total_day_minutes]]&lt;=200,"Medium Usage", IF(tbl_Customers[[#This Row],[total_day_minutes]]&lt;=250,"High Usage","Very High Usage")))</f>
        <v>Medium Usage</v>
      </c>
      <c r="AE1087" t="str">
        <f>IF(tbl_Customers[[#This Row],[total_intl_calls]]&lt;=5,"Low Calls", IF(tbl_Customers[[#This Row],[total_intl_calls]]&lt;=10, "Medium Calls", "High Calls"))</f>
        <v>Low Calls</v>
      </c>
      <c r="AF10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87" s="36" t="str">
        <f>IF(tbl_Customers[[#This Row],[Churn_Risk_Score]]&gt;=10,"High Risk", IF(tbl_Customers[[#This Row],[Churn_Risk_Score]]&gt;=5,"Medium Risk","Low Risk"))</f>
        <v>Low Risk</v>
      </c>
    </row>
    <row r="1088" spans="1:33" x14ac:dyDescent="0.35">
      <c r="A1088">
        <v>1087</v>
      </c>
      <c r="B1088" t="s">
        <v>27</v>
      </c>
      <c r="C1088">
        <v>56</v>
      </c>
      <c r="D1088" t="s">
        <v>28</v>
      </c>
      <c r="E1088" t="s">
        <v>22</v>
      </c>
      <c r="F1088" t="s">
        <v>22</v>
      </c>
      <c r="G1088">
        <v>0</v>
      </c>
      <c r="H1088">
        <v>253.2</v>
      </c>
      <c r="I1088">
        <v>95</v>
      </c>
      <c r="J1088">
        <v>43.04</v>
      </c>
      <c r="K1088">
        <v>188</v>
      </c>
      <c r="L1088">
        <v>116</v>
      </c>
      <c r="M1088">
        <v>15.98</v>
      </c>
      <c r="N1088">
        <v>142</v>
      </c>
      <c r="O1088">
        <v>133</v>
      </c>
      <c r="P1088">
        <v>6.39</v>
      </c>
      <c r="Q1088">
        <v>4.4000000000000004</v>
      </c>
      <c r="R1088">
        <v>4</v>
      </c>
      <c r="S1088">
        <v>1.19</v>
      </c>
      <c r="T1088">
        <v>1</v>
      </c>
      <c r="U1088" t="s">
        <v>22</v>
      </c>
      <c r="V1088">
        <f>IF(tbl_Customers[[#This Row],[churn]] = "yes", 1, 0)</f>
        <v>0</v>
      </c>
      <c r="W1088" t="str">
        <f>IF(tbl_Customers[[#This Row],[number_customer_service_calls]] &lt;= 1, "0-1 Calls", IF(tbl_Customers[[#This Row],[number_customer_service_calls]] &lt;= 3, "2-3 Calls", IF(tbl_Customers[[#This Row],[number_customer_service_calls]] &lt;=5, "4-5 Calls", "6+ Calls")))</f>
        <v>0-1 Calls</v>
      </c>
      <c r="X1088" t="str">
        <f>IF(tbl_Customers[[#This Row],[account_length]] &lt;= 50, "0-50", IF(tbl_Customers[[#This Row],[account_length]] &lt;=100, "51-100", IF(tbl_Customers[[#This Row],[account_length]] &lt;= 150, "101-150", "151+")))</f>
        <v>51-100</v>
      </c>
      <c r="Y1088" t="str">
        <f>IF(tbl_Customers[[#This Row],[total_intl_charge]] &lt;= 3, "Low Charges", "High Charges")</f>
        <v>Low Charges</v>
      </c>
      <c r="Z1088" t="str">
        <f>IF(tbl_Customers[[#This Row],[total_eve_calls]]&lt;=80,"Low Calls",
IF(tbl_Customers[[#This Row],[total_eve_calls]]&lt;=120,"Medium Calls","High Calls"))</f>
        <v>Medium Calls</v>
      </c>
      <c r="AA1088" t="str">
        <f>IF(tbl_Customers[[#This Row],[total_eve_charge]]&lt;=15,"Low Charges",
IF(tbl_Customers[[#This Row],[total_eve_charge]]&lt;=20,"Medium Charges","High Charges"))</f>
        <v>Medium Charges</v>
      </c>
      <c r="AB10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88" t="str">
        <f>IF(tbl_Customers[[#This Row],[number_vmail_messages]] = 0, "No Usage", IF(tbl_Customers[[#This Row],[number_vmail_messages]] &lt;= 20, "Low Usage", IF(tbl_Customers[[#This Row],[number_vmail_messages]] &lt;= 40, "Medium Usgae", "High Usage")))</f>
        <v>No Usage</v>
      </c>
      <c r="AD1088" t="str">
        <f>IF(tbl_Customers[[#This Row],[total_day_minutes]]&lt;=150,"Low Usage", IF(tbl_Customers[[#This Row],[total_day_minutes]]&lt;=200,"Medium Usage", IF(tbl_Customers[[#This Row],[total_day_minutes]]&lt;=250,"High Usage","Very High Usage")))</f>
        <v>Very High Usage</v>
      </c>
      <c r="AE1088" t="str">
        <f>IF(tbl_Customers[[#This Row],[total_intl_calls]]&lt;=5,"Low Calls", IF(tbl_Customers[[#This Row],[total_intl_calls]]&lt;=10, "Medium Calls", "High Calls"))</f>
        <v>Low Calls</v>
      </c>
      <c r="AF10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088" s="36" t="str">
        <f>IF(tbl_Customers[[#This Row],[Churn_Risk_Score]]&gt;=10,"High Risk", IF(tbl_Customers[[#This Row],[Churn_Risk_Score]]&gt;=5,"Medium Risk","Low Risk"))</f>
        <v>Medium Risk</v>
      </c>
    </row>
    <row r="1089" spans="1:33" x14ac:dyDescent="0.35">
      <c r="A1089">
        <v>1088</v>
      </c>
      <c r="B1089" t="s">
        <v>52</v>
      </c>
      <c r="C1089">
        <v>129</v>
      </c>
      <c r="D1089" t="s">
        <v>25</v>
      </c>
      <c r="E1089" t="s">
        <v>22</v>
      </c>
      <c r="F1089" t="s">
        <v>22</v>
      </c>
      <c r="G1089">
        <v>0</v>
      </c>
      <c r="H1089">
        <v>98</v>
      </c>
      <c r="I1089">
        <v>99</v>
      </c>
      <c r="J1089">
        <v>16.66</v>
      </c>
      <c r="K1089">
        <v>240.7</v>
      </c>
      <c r="L1089">
        <v>62</v>
      </c>
      <c r="M1089">
        <v>20.46</v>
      </c>
      <c r="N1089">
        <v>254.8</v>
      </c>
      <c r="O1089">
        <v>123</v>
      </c>
      <c r="P1089">
        <v>11.47</v>
      </c>
      <c r="Q1089">
        <v>10.5</v>
      </c>
      <c r="R1089">
        <v>4</v>
      </c>
      <c r="S1089">
        <v>2.84</v>
      </c>
      <c r="T1089">
        <v>0</v>
      </c>
      <c r="U1089" t="s">
        <v>22</v>
      </c>
      <c r="V1089">
        <f>IF(tbl_Customers[[#This Row],[churn]] = "yes", 1, 0)</f>
        <v>0</v>
      </c>
      <c r="W1089" t="str">
        <f>IF(tbl_Customers[[#This Row],[number_customer_service_calls]] &lt;= 1, "0-1 Calls", IF(tbl_Customers[[#This Row],[number_customer_service_calls]] &lt;= 3, "2-3 Calls", IF(tbl_Customers[[#This Row],[number_customer_service_calls]] &lt;=5, "4-5 Calls", "6+ Calls")))</f>
        <v>0-1 Calls</v>
      </c>
      <c r="X1089" t="str">
        <f>IF(tbl_Customers[[#This Row],[account_length]] &lt;= 50, "0-50", IF(tbl_Customers[[#This Row],[account_length]] &lt;=100, "51-100", IF(tbl_Customers[[#This Row],[account_length]] &lt;= 150, "101-150", "151+")))</f>
        <v>101-150</v>
      </c>
      <c r="Y1089" t="str">
        <f>IF(tbl_Customers[[#This Row],[total_intl_charge]] &lt;= 3, "Low Charges", "High Charges")</f>
        <v>Low Charges</v>
      </c>
      <c r="Z1089" t="str">
        <f>IF(tbl_Customers[[#This Row],[total_eve_calls]]&lt;=80,"Low Calls",
IF(tbl_Customers[[#This Row],[total_eve_calls]]&lt;=120,"Medium Calls","High Calls"))</f>
        <v>Low Calls</v>
      </c>
      <c r="AA1089" t="str">
        <f>IF(tbl_Customers[[#This Row],[total_eve_charge]]&lt;=15,"Low Charges",
IF(tbl_Customers[[#This Row],[total_eve_charge]]&lt;=20,"Medium Charges","High Charges"))</f>
        <v>High Charges</v>
      </c>
      <c r="AB10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89" t="str">
        <f>IF(tbl_Customers[[#This Row],[number_vmail_messages]] = 0, "No Usage", IF(tbl_Customers[[#This Row],[number_vmail_messages]] &lt;= 20, "Low Usage", IF(tbl_Customers[[#This Row],[number_vmail_messages]] &lt;= 40, "Medium Usgae", "High Usage")))</f>
        <v>No Usage</v>
      </c>
      <c r="AD1089" t="str">
        <f>IF(tbl_Customers[[#This Row],[total_day_minutes]]&lt;=150,"Low Usage", IF(tbl_Customers[[#This Row],[total_day_minutes]]&lt;=200,"Medium Usage", IF(tbl_Customers[[#This Row],[total_day_minutes]]&lt;=250,"High Usage","Very High Usage")))</f>
        <v>Low Usage</v>
      </c>
      <c r="AE1089" t="str">
        <f>IF(tbl_Customers[[#This Row],[total_intl_calls]]&lt;=5,"Low Calls", IF(tbl_Customers[[#This Row],[total_intl_calls]]&lt;=10, "Medium Calls", "High Calls"))</f>
        <v>Low Calls</v>
      </c>
      <c r="AF10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89" s="36" t="str">
        <f>IF(tbl_Customers[[#This Row],[Churn_Risk_Score]]&gt;=10,"High Risk", IF(tbl_Customers[[#This Row],[Churn_Risk_Score]]&gt;=5,"Medium Risk","Low Risk"))</f>
        <v>Low Risk</v>
      </c>
    </row>
    <row r="1090" spans="1:33" x14ac:dyDescent="0.35">
      <c r="A1090">
        <v>1089</v>
      </c>
      <c r="B1090" t="s">
        <v>56</v>
      </c>
      <c r="C1090">
        <v>92</v>
      </c>
      <c r="D1090" t="s">
        <v>25</v>
      </c>
      <c r="E1090" t="s">
        <v>22</v>
      </c>
      <c r="F1090" t="s">
        <v>22</v>
      </c>
      <c r="G1090">
        <v>0</v>
      </c>
      <c r="H1090">
        <v>249.4</v>
      </c>
      <c r="I1090">
        <v>118</v>
      </c>
      <c r="J1090">
        <v>42.4</v>
      </c>
      <c r="K1090">
        <v>211.5</v>
      </c>
      <c r="L1090">
        <v>95</v>
      </c>
      <c r="M1090">
        <v>17.98</v>
      </c>
      <c r="N1090">
        <v>169</v>
      </c>
      <c r="O1090">
        <v>116</v>
      </c>
      <c r="P1090">
        <v>7.61</v>
      </c>
      <c r="Q1090">
        <v>9.1</v>
      </c>
      <c r="R1090">
        <v>3</v>
      </c>
      <c r="S1090">
        <v>2.46</v>
      </c>
      <c r="T1090">
        <v>0</v>
      </c>
      <c r="U1090" t="s">
        <v>22</v>
      </c>
      <c r="V1090">
        <f>IF(tbl_Customers[[#This Row],[churn]] = "yes", 1, 0)</f>
        <v>0</v>
      </c>
      <c r="W1090" t="str">
        <f>IF(tbl_Customers[[#This Row],[number_customer_service_calls]] &lt;= 1, "0-1 Calls", IF(tbl_Customers[[#This Row],[number_customer_service_calls]] &lt;= 3, "2-3 Calls", IF(tbl_Customers[[#This Row],[number_customer_service_calls]] &lt;=5, "4-5 Calls", "6+ Calls")))</f>
        <v>0-1 Calls</v>
      </c>
      <c r="X1090" t="str">
        <f>IF(tbl_Customers[[#This Row],[account_length]] &lt;= 50, "0-50", IF(tbl_Customers[[#This Row],[account_length]] &lt;=100, "51-100", IF(tbl_Customers[[#This Row],[account_length]] &lt;= 150, "101-150", "151+")))</f>
        <v>51-100</v>
      </c>
      <c r="Y1090" t="str">
        <f>IF(tbl_Customers[[#This Row],[total_intl_charge]] &lt;= 3, "Low Charges", "High Charges")</f>
        <v>Low Charges</v>
      </c>
      <c r="Z1090" t="str">
        <f>IF(tbl_Customers[[#This Row],[total_eve_calls]]&lt;=80,"Low Calls",
IF(tbl_Customers[[#This Row],[total_eve_calls]]&lt;=120,"Medium Calls","High Calls"))</f>
        <v>Medium Calls</v>
      </c>
      <c r="AA1090" t="str">
        <f>IF(tbl_Customers[[#This Row],[total_eve_charge]]&lt;=15,"Low Charges",
IF(tbl_Customers[[#This Row],[total_eve_charge]]&lt;=20,"Medium Charges","High Charges"))</f>
        <v>Medium Charges</v>
      </c>
      <c r="AB10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90" t="str">
        <f>IF(tbl_Customers[[#This Row],[number_vmail_messages]] = 0, "No Usage", IF(tbl_Customers[[#This Row],[number_vmail_messages]] &lt;= 20, "Low Usage", IF(tbl_Customers[[#This Row],[number_vmail_messages]] &lt;= 40, "Medium Usgae", "High Usage")))</f>
        <v>No Usage</v>
      </c>
      <c r="AD1090" t="str">
        <f>IF(tbl_Customers[[#This Row],[total_day_minutes]]&lt;=150,"Low Usage", IF(tbl_Customers[[#This Row],[total_day_minutes]]&lt;=200,"Medium Usage", IF(tbl_Customers[[#This Row],[total_day_minutes]]&lt;=250,"High Usage","Very High Usage")))</f>
        <v>High Usage</v>
      </c>
      <c r="AE1090" t="str">
        <f>IF(tbl_Customers[[#This Row],[total_intl_calls]]&lt;=5,"Low Calls", IF(tbl_Customers[[#This Row],[total_intl_calls]]&lt;=10, "Medium Calls", "High Calls"))</f>
        <v>Low Calls</v>
      </c>
      <c r="AF10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0" s="36" t="str">
        <f>IF(tbl_Customers[[#This Row],[Churn_Risk_Score]]&gt;=10,"High Risk", IF(tbl_Customers[[#This Row],[Churn_Risk_Score]]&gt;=5,"Medium Risk","Low Risk"))</f>
        <v>Low Risk</v>
      </c>
    </row>
    <row r="1091" spans="1:33" x14ac:dyDescent="0.35">
      <c r="A1091">
        <v>1090</v>
      </c>
      <c r="B1091" t="s">
        <v>31</v>
      </c>
      <c r="C1091">
        <v>67</v>
      </c>
      <c r="D1091" t="s">
        <v>21</v>
      </c>
      <c r="E1091" t="s">
        <v>22</v>
      </c>
      <c r="F1091" t="s">
        <v>23</v>
      </c>
      <c r="G1091">
        <v>30</v>
      </c>
      <c r="H1091">
        <v>129.6</v>
      </c>
      <c r="I1091">
        <v>107</v>
      </c>
      <c r="J1091">
        <v>22.03</v>
      </c>
      <c r="K1091">
        <v>233</v>
      </c>
      <c r="L1091">
        <v>104</v>
      </c>
      <c r="M1091">
        <v>19.809999999999999</v>
      </c>
      <c r="N1091">
        <v>297</v>
      </c>
      <c r="O1091">
        <v>93</v>
      </c>
      <c r="P1091">
        <v>13.37</v>
      </c>
      <c r="Q1091">
        <v>14.5</v>
      </c>
      <c r="R1091">
        <v>5</v>
      </c>
      <c r="S1091">
        <v>3.92</v>
      </c>
      <c r="T1091">
        <v>1</v>
      </c>
      <c r="U1091" t="s">
        <v>22</v>
      </c>
      <c r="V1091">
        <f>IF(tbl_Customers[[#This Row],[churn]] = "yes", 1, 0)</f>
        <v>0</v>
      </c>
      <c r="W1091" t="str">
        <f>IF(tbl_Customers[[#This Row],[number_customer_service_calls]] &lt;= 1, "0-1 Calls", IF(tbl_Customers[[#This Row],[number_customer_service_calls]] &lt;= 3, "2-3 Calls", IF(tbl_Customers[[#This Row],[number_customer_service_calls]] &lt;=5, "4-5 Calls", "6+ Calls")))</f>
        <v>0-1 Calls</v>
      </c>
      <c r="X1091" t="str">
        <f>IF(tbl_Customers[[#This Row],[account_length]] &lt;= 50, "0-50", IF(tbl_Customers[[#This Row],[account_length]] &lt;=100, "51-100", IF(tbl_Customers[[#This Row],[account_length]] &lt;= 150, "101-150", "151+")))</f>
        <v>51-100</v>
      </c>
      <c r="Y1091" t="str">
        <f>IF(tbl_Customers[[#This Row],[total_intl_charge]] &lt;= 3, "Low Charges", "High Charges")</f>
        <v>High Charges</v>
      </c>
      <c r="Z1091" t="str">
        <f>IF(tbl_Customers[[#This Row],[total_eve_calls]]&lt;=80,"Low Calls",
IF(tbl_Customers[[#This Row],[total_eve_calls]]&lt;=120,"Medium Calls","High Calls"))</f>
        <v>Medium Calls</v>
      </c>
      <c r="AA1091" t="str">
        <f>IF(tbl_Customers[[#This Row],[total_eve_charge]]&lt;=15,"Low Charges",
IF(tbl_Customers[[#This Row],[total_eve_charge]]&lt;=20,"Medium Charges","High Charges"))</f>
        <v>Medium Charges</v>
      </c>
      <c r="AB10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91" t="str">
        <f>IF(tbl_Customers[[#This Row],[number_vmail_messages]] = 0, "No Usage", IF(tbl_Customers[[#This Row],[number_vmail_messages]] &lt;= 20, "Low Usage", IF(tbl_Customers[[#This Row],[number_vmail_messages]] &lt;= 40, "Medium Usgae", "High Usage")))</f>
        <v>Medium Usgae</v>
      </c>
      <c r="AD1091" t="str">
        <f>IF(tbl_Customers[[#This Row],[total_day_minutes]]&lt;=150,"Low Usage", IF(tbl_Customers[[#This Row],[total_day_minutes]]&lt;=200,"Medium Usage", IF(tbl_Customers[[#This Row],[total_day_minutes]]&lt;=250,"High Usage","Very High Usage")))</f>
        <v>Low Usage</v>
      </c>
      <c r="AE1091" t="str">
        <f>IF(tbl_Customers[[#This Row],[total_intl_calls]]&lt;=5,"Low Calls", IF(tbl_Customers[[#This Row],[total_intl_calls]]&lt;=10, "Medium Calls", "High Calls"))</f>
        <v>Low Calls</v>
      </c>
      <c r="AF10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91" s="36" t="str">
        <f>IF(tbl_Customers[[#This Row],[Churn_Risk_Score]]&gt;=10,"High Risk", IF(tbl_Customers[[#This Row],[Churn_Risk_Score]]&gt;=5,"Medium Risk","Low Risk"))</f>
        <v>Low Risk</v>
      </c>
    </row>
    <row r="1092" spans="1:33" x14ac:dyDescent="0.35">
      <c r="A1092">
        <v>1091</v>
      </c>
      <c r="B1092" t="s">
        <v>64</v>
      </c>
      <c r="C1092">
        <v>120</v>
      </c>
      <c r="D1092" t="s">
        <v>21</v>
      </c>
      <c r="E1092" t="s">
        <v>22</v>
      </c>
      <c r="F1092" t="s">
        <v>22</v>
      </c>
      <c r="G1092">
        <v>0</v>
      </c>
      <c r="H1092">
        <v>221.3</v>
      </c>
      <c r="I1092">
        <v>106</v>
      </c>
      <c r="J1092">
        <v>37.619999999999997</v>
      </c>
      <c r="K1092">
        <v>267.60000000000002</v>
      </c>
      <c r="L1092">
        <v>98</v>
      </c>
      <c r="M1092">
        <v>22.75</v>
      </c>
      <c r="N1092">
        <v>111.5</v>
      </c>
      <c r="O1092">
        <v>80</v>
      </c>
      <c r="P1092">
        <v>5.0199999999999996</v>
      </c>
      <c r="Q1092">
        <v>9.3000000000000007</v>
      </c>
      <c r="R1092">
        <v>7</v>
      </c>
      <c r="S1092">
        <v>2.5099999999999998</v>
      </c>
      <c r="T1092">
        <v>0</v>
      </c>
      <c r="U1092" t="s">
        <v>22</v>
      </c>
      <c r="V1092">
        <f>IF(tbl_Customers[[#This Row],[churn]] = "yes", 1, 0)</f>
        <v>0</v>
      </c>
      <c r="W1092" t="str">
        <f>IF(tbl_Customers[[#This Row],[number_customer_service_calls]] &lt;= 1, "0-1 Calls", IF(tbl_Customers[[#This Row],[number_customer_service_calls]] &lt;= 3, "2-3 Calls", IF(tbl_Customers[[#This Row],[number_customer_service_calls]] &lt;=5, "4-5 Calls", "6+ Calls")))</f>
        <v>0-1 Calls</v>
      </c>
      <c r="X1092" t="str">
        <f>IF(tbl_Customers[[#This Row],[account_length]] &lt;= 50, "0-50", IF(tbl_Customers[[#This Row],[account_length]] &lt;=100, "51-100", IF(tbl_Customers[[#This Row],[account_length]] &lt;= 150, "101-150", "151+")))</f>
        <v>101-150</v>
      </c>
      <c r="Y1092" t="str">
        <f>IF(tbl_Customers[[#This Row],[total_intl_charge]] &lt;= 3, "Low Charges", "High Charges")</f>
        <v>Low Charges</v>
      </c>
      <c r="Z1092" t="str">
        <f>IF(tbl_Customers[[#This Row],[total_eve_calls]]&lt;=80,"Low Calls",
IF(tbl_Customers[[#This Row],[total_eve_calls]]&lt;=120,"Medium Calls","High Calls"))</f>
        <v>Medium Calls</v>
      </c>
      <c r="AA1092" t="str">
        <f>IF(tbl_Customers[[#This Row],[total_eve_charge]]&lt;=15,"Low Charges",
IF(tbl_Customers[[#This Row],[total_eve_charge]]&lt;=20,"Medium Charges","High Charges"))</f>
        <v>High Charges</v>
      </c>
      <c r="AB10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92" t="str">
        <f>IF(tbl_Customers[[#This Row],[number_vmail_messages]] = 0, "No Usage", IF(tbl_Customers[[#This Row],[number_vmail_messages]] &lt;= 20, "Low Usage", IF(tbl_Customers[[#This Row],[number_vmail_messages]] &lt;= 40, "Medium Usgae", "High Usage")))</f>
        <v>No Usage</v>
      </c>
      <c r="AD1092" t="str">
        <f>IF(tbl_Customers[[#This Row],[total_day_minutes]]&lt;=150,"Low Usage", IF(tbl_Customers[[#This Row],[total_day_minutes]]&lt;=200,"Medium Usage", IF(tbl_Customers[[#This Row],[total_day_minutes]]&lt;=250,"High Usage","Very High Usage")))</f>
        <v>High Usage</v>
      </c>
      <c r="AE1092" t="str">
        <f>IF(tbl_Customers[[#This Row],[total_intl_calls]]&lt;=5,"Low Calls", IF(tbl_Customers[[#This Row],[total_intl_calls]]&lt;=10, "Medium Calls", "High Calls"))</f>
        <v>Medium Calls</v>
      </c>
      <c r="AF10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2" s="36" t="str">
        <f>IF(tbl_Customers[[#This Row],[Churn_Risk_Score]]&gt;=10,"High Risk", IF(tbl_Customers[[#This Row],[Churn_Risk_Score]]&gt;=5,"Medium Risk","Low Risk"))</f>
        <v>Low Risk</v>
      </c>
    </row>
    <row r="1093" spans="1:33" x14ac:dyDescent="0.35">
      <c r="A1093">
        <v>1092</v>
      </c>
      <c r="B1093" t="s">
        <v>37</v>
      </c>
      <c r="C1093">
        <v>166</v>
      </c>
      <c r="D1093" t="s">
        <v>21</v>
      </c>
      <c r="E1093" t="s">
        <v>22</v>
      </c>
      <c r="F1093" t="s">
        <v>22</v>
      </c>
      <c r="G1093">
        <v>0</v>
      </c>
      <c r="H1093">
        <v>220.7</v>
      </c>
      <c r="I1093">
        <v>106</v>
      </c>
      <c r="J1093">
        <v>37.520000000000003</v>
      </c>
      <c r="K1093">
        <v>177.8</v>
      </c>
      <c r="L1093">
        <v>118</v>
      </c>
      <c r="M1093">
        <v>15.11</v>
      </c>
      <c r="N1093">
        <v>206.1</v>
      </c>
      <c r="O1093">
        <v>102</v>
      </c>
      <c r="P1093">
        <v>9.27</v>
      </c>
      <c r="Q1093">
        <v>12.4</v>
      </c>
      <c r="R1093">
        <v>9</v>
      </c>
      <c r="S1093">
        <v>3.35</v>
      </c>
      <c r="T1093">
        <v>1</v>
      </c>
      <c r="U1093" t="s">
        <v>22</v>
      </c>
      <c r="V1093">
        <f>IF(tbl_Customers[[#This Row],[churn]] = "yes", 1, 0)</f>
        <v>0</v>
      </c>
      <c r="W1093" t="str">
        <f>IF(tbl_Customers[[#This Row],[number_customer_service_calls]] &lt;= 1, "0-1 Calls", IF(tbl_Customers[[#This Row],[number_customer_service_calls]] &lt;= 3, "2-3 Calls", IF(tbl_Customers[[#This Row],[number_customer_service_calls]] &lt;=5, "4-5 Calls", "6+ Calls")))</f>
        <v>0-1 Calls</v>
      </c>
      <c r="X1093" t="str">
        <f>IF(tbl_Customers[[#This Row],[account_length]] &lt;= 50, "0-50", IF(tbl_Customers[[#This Row],[account_length]] &lt;=100, "51-100", IF(tbl_Customers[[#This Row],[account_length]] &lt;= 150, "101-150", "151+")))</f>
        <v>151+</v>
      </c>
      <c r="Y1093" t="str">
        <f>IF(tbl_Customers[[#This Row],[total_intl_charge]] &lt;= 3, "Low Charges", "High Charges")</f>
        <v>High Charges</v>
      </c>
      <c r="Z1093" t="str">
        <f>IF(tbl_Customers[[#This Row],[total_eve_calls]]&lt;=80,"Low Calls",
IF(tbl_Customers[[#This Row],[total_eve_calls]]&lt;=120,"Medium Calls","High Calls"))</f>
        <v>Medium Calls</v>
      </c>
      <c r="AA1093" t="str">
        <f>IF(tbl_Customers[[#This Row],[total_eve_charge]]&lt;=15,"Low Charges",
IF(tbl_Customers[[#This Row],[total_eve_charge]]&lt;=20,"Medium Charges","High Charges"))</f>
        <v>Medium Charges</v>
      </c>
      <c r="AB10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93" t="str">
        <f>IF(tbl_Customers[[#This Row],[number_vmail_messages]] = 0, "No Usage", IF(tbl_Customers[[#This Row],[number_vmail_messages]] &lt;= 20, "Low Usage", IF(tbl_Customers[[#This Row],[number_vmail_messages]] &lt;= 40, "Medium Usgae", "High Usage")))</f>
        <v>No Usage</v>
      </c>
      <c r="AD1093" t="str">
        <f>IF(tbl_Customers[[#This Row],[total_day_minutes]]&lt;=150,"Low Usage", IF(tbl_Customers[[#This Row],[total_day_minutes]]&lt;=200,"Medium Usage", IF(tbl_Customers[[#This Row],[total_day_minutes]]&lt;=250,"High Usage","Very High Usage")))</f>
        <v>High Usage</v>
      </c>
      <c r="AE1093" t="str">
        <f>IF(tbl_Customers[[#This Row],[total_intl_calls]]&lt;=5,"Low Calls", IF(tbl_Customers[[#This Row],[total_intl_calls]]&lt;=10, "Medium Calls", "High Calls"))</f>
        <v>Medium Calls</v>
      </c>
      <c r="AF10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093" s="36" t="str">
        <f>IF(tbl_Customers[[#This Row],[Churn_Risk_Score]]&gt;=10,"High Risk", IF(tbl_Customers[[#This Row],[Churn_Risk_Score]]&gt;=5,"Medium Risk","Low Risk"))</f>
        <v>Low Risk</v>
      </c>
    </row>
    <row r="1094" spans="1:33" x14ac:dyDescent="0.35">
      <c r="A1094">
        <v>1093</v>
      </c>
      <c r="B1094" t="s">
        <v>52</v>
      </c>
      <c r="C1094">
        <v>66</v>
      </c>
      <c r="D1094" t="s">
        <v>25</v>
      </c>
      <c r="E1094" t="s">
        <v>22</v>
      </c>
      <c r="F1094" t="s">
        <v>22</v>
      </c>
      <c r="G1094">
        <v>0</v>
      </c>
      <c r="H1094">
        <v>87.6</v>
      </c>
      <c r="I1094">
        <v>76</v>
      </c>
      <c r="J1094">
        <v>14.89</v>
      </c>
      <c r="K1094">
        <v>262</v>
      </c>
      <c r="L1094">
        <v>111</v>
      </c>
      <c r="M1094">
        <v>22.27</v>
      </c>
      <c r="N1094">
        <v>184.6</v>
      </c>
      <c r="O1094">
        <v>125</v>
      </c>
      <c r="P1094">
        <v>8.31</v>
      </c>
      <c r="Q1094">
        <v>9.1999999999999993</v>
      </c>
      <c r="R1094">
        <v>5</v>
      </c>
      <c r="S1094">
        <v>2.48</v>
      </c>
      <c r="T1094">
        <v>1</v>
      </c>
      <c r="U1094" t="s">
        <v>22</v>
      </c>
      <c r="V1094">
        <f>IF(tbl_Customers[[#This Row],[churn]] = "yes", 1, 0)</f>
        <v>0</v>
      </c>
      <c r="W1094" t="str">
        <f>IF(tbl_Customers[[#This Row],[number_customer_service_calls]] &lt;= 1, "0-1 Calls", IF(tbl_Customers[[#This Row],[number_customer_service_calls]] &lt;= 3, "2-3 Calls", IF(tbl_Customers[[#This Row],[number_customer_service_calls]] &lt;=5, "4-5 Calls", "6+ Calls")))</f>
        <v>0-1 Calls</v>
      </c>
      <c r="X1094" t="str">
        <f>IF(tbl_Customers[[#This Row],[account_length]] &lt;= 50, "0-50", IF(tbl_Customers[[#This Row],[account_length]] &lt;=100, "51-100", IF(tbl_Customers[[#This Row],[account_length]] &lt;= 150, "101-150", "151+")))</f>
        <v>51-100</v>
      </c>
      <c r="Y1094" t="str">
        <f>IF(tbl_Customers[[#This Row],[total_intl_charge]] &lt;= 3, "Low Charges", "High Charges")</f>
        <v>Low Charges</v>
      </c>
      <c r="Z1094" t="str">
        <f>IF(tbl_Customers[[#This Row],[total_eve_calls]]&lt;=80,"Low Calls",
IF(tbl_Customers[[#This Row],[total_eve_calls]]&lt;=120,"Medium Calls","High Calls"))</f>
        <v>Medium Calls</v>
      </c>
      <c r="AA1094" t="str">
        <f>IF(tbl_Customers[[#This Row],[total_eve_charge]]&lt;=15,"Low Charges",
IF(tbl_Customers[[#This Row],[total_eve_charge]]&lt;=20,"Medium Charges","High Charges"))</f>
        <v>High Charges</v>
      </c>
      <c r="AB10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94" t="str">
        <f>IF(tbl_Customers[[#This Row],[number_vmail_messages]] = 0, "No Usage", IF(tbl_Customers[[#This Row],[number_vmail_messages]] &lt;= 20, "Low Usage", IF(tbl_Customers[[#This Row],[number_vmail_messages]] &lt;= 40, "Medium Usgae", "High Usage")))</f>
        <v>No Usage</v>
      </c>
      <c r="AD1094" t="str">
        <f>IF(tbl_Customers[[#This Row],[total_day_minutes]]&lt;=150,"Low Usage", IF(tbl_Customers[[#This Row],[total_day_minutes]]&lt;=200,"Medium Usage", IF(tbl_Customers[[#This Row],[total_day_minutes]]&lt;=250,"High Usage","Very High Usage")))</f>
        <v>Low Usage</v>
      </c>
      <c r="AE1094" t="str">
        <f>IF(tbl_Customers[[#This Row],[total_intl_calls]]&lt;=5,"Low Calls", IF(tbl_Customers[[#This Row],[total_intl_calls]]&lt;=10, "Medium Calls", "High Calls"))</f>
        <v>Low Calls</v>
      </c>
      <c r="AF10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4" s="36" t="str">
        <f>IF(tbl_Customers[[#This Row],[Churn_Risk_Score]]&gt;=10,"High Risk", IF(tbl_Customers[[#This Row],[Churn_Risk_Score]]&gt;=5,"Medium Risk","Low Risk"))</f>
        <v>Low Risk</v>
      </c>
    </row>
    <row r="1095" spans="1:33" x14ac:dyDescent="0.35">
      <c r="A1095">
        <v>1094</v>
      </c>
      <c r="B1095" t="s">
        <v>48</v>
      </c>
      <c r="C1095">
        <v>76</v>
      </c>
      <c r="D1095" t="s">
        <v>25</v>
      </c>
      <c r="E1095" t="s">
        <v>22</v>
      </c>
      <c r="F1095" t="s">
        <v>22</v>
      </c>
      <c r="G1095">
        <v>0</v>
      </c>
      <c r="H1095">
        <v>203.6</v>
      </c>
      <c r="I1095">
        <v>61</v>
      </c>
      <c r="J1095">
        <v>34.61</v>
      </c>
      <c r="K1095">
        <v>161.69999999999999</v>
      </c>
      <c r="L1095">
        <v>127</v>
      </c>
      <c r="M1095">
        <v>13.74</v>
      </c>
      <c r="N1095">
        <v>175.9</v>
      </c>
      <c r="O1095">
        <v>97</v>
      </c>
      <c r="P1095">
        <v>7.92</v>
      </c>
      <c r="Q1095">
        <v>8.4</v>
      </c>
      <c r="R1095">
        <v>3</v>
      </c>
      <c r="S1095">
        <v>2.27</v>
      </c>
      <c r="T1095">
        <v>0</v>
      </c>
      <c r="U1095" t="s">
        <v>22</v>
      </c>
      <c r="V1095">
        <f>IF(tbl_Customers[[#This Row],[churn]] = "yes", 1, 0)</f>
        <v>0</v>
      </c>
      <c r="W1095" t="str">
        <f>IF(tbl_Customers[[#This Row],[number_customer_service_calls]] &lt;= 1, "0-1 Calls", IF(tbl_Customers[[#This Row],[number_customer_service_calls]] &lt;= 3, "2-3 Calls", IF(tbl_Customers[[#This Row],[number_customer_service_calls]] &lt;=5, "4-5 Calls", "6+ Calls")))</f>
        <v>0-1 Calls</v>
      </c>
      <c r="X1095" t="str">
        <f>IF(tbl_Customers[[#This Row],[account_length]] &lt;= 50, "0-50", IF(tbl_Customers[[#This Row],[account_length]] &lt;=100, "51-100", IF(tbl_Customers[[#This Row],[account_length]] &lt;= 150, "101-150", "151+")))</f>
        <v>51-100</v>
      </c>
      <c r="Y1095" t="str">
        <f>IF(tbl_Customers[[#This Row],[total_intl_charge]] &lt;= 3, "Low Charges", "High Charges")</f>
        <v>Low Charges</v>
      </c>
      <c r="Z1095" t="str">
        <f>IF(tbl_Customers[[#This Row],[total_eve_calls]]&lt;=80,"Low Calls",
IF(tbl_Customers[[#This Row],[total_eve_calls]]&lt;=120,"Medium Calls","High Calls"))</f>
        <v>High Calls</v>
      </c>
      <c r="AA1095" t="str">
        <f>IF(tbl_Customers[[#This Row],[total_eve_charge]]&lt;=15,"Low Charges",
IF(tbl_Customers[[#This Row],[total_eve_charge]]&lt;=20,"Medium Charges","High Charges"))</f>
        <v>Low Charges</v>
      </c>
      <c r="AB10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095" t="str">
        <f>IF(tbl_Customers[[#This Row],[number_vmail_messages]] = 0, "No Usage", IF(tbl_Customers[[#This Row],[number_vmail_messages]] &lt;= 20, "Low Usage", IF(tbl_Customers[[#This Row],[number_vmail_messages]] &lt;= 40, "Medium Usgae", "High Usage")))</f>
        <v>No Usage</v>
      </c>
      <c r="AD1095" t="str">
        <f>IF(tbl_Customers[[#This Row],[total_day_minutes]]&lt;=150,"Low Usage", IF(tbl_Customers[[#This Row],[total_day_minutes]]&lt;=200,"Medium Usage", IF(tbl_Customers[[#This Row],[total_day_minutes]]&lt;=250,"High Usage","Very High Usage")))</f>
        <v>High Usage</v>
      </c>
      <c r="AE1095" t="str">
        <f>IF(tbl_Customers[[#This Row],[total_intl_calls]]&lt;=5,"Low Calls", IF(tbl_Customers[[#This Row],[total_intl_calls]]&lt;=10, "Medium Calls", "High Calls"))</f>
        <v>Low Calls</v>
      </c>
      <c r="AF10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5" s="36" t="str">
        <f>IF(tbl_Customers[[#This Row],[Churn_Risk_Score]]&gt;=10,"High Risk", IF(tbl_Customers[[#This Row],[Churn_Risk_Score]]&gt;=5,"Medium Risk","Low Risk"))</f>
        <v>Low Risk</v>
      </c>
    </row>
    <row r="1096" spans="1:33" x14ac:dyDescent="0.35">
      <c r="A1096">
        <v>1095</v>
      </c>
      <c r="B1096" t="s">
        <v>66</v>
      </c>
      <c r="C1096">
        <v>79</v>
      </c>
      <c r="D1096" t="s">
        <v>21</v>
      </c>
      <c r="E1096" t="s">
        <v>22</v>
      </c>
      <c r="F1096" t="s">
        <v>22</v>
      </c>
      <c r="G1096">
        <v>0</v>
      </c>
      <c r="H1096">
        <v>213.6</v>
      </c>
      <c r="I1096">
        <v>110</v>
      </c>
      <c r="J1096">
        <v>36.31</v>
      </c>
      <c r="K1096">
        <v>234.9</v>
      </c>
      <c r="L1096">
        <v>121</v>
      </c>
      <c r="M1096">
        <v>19.97</v>
      </c>
      <c r="N1096">
        <v>229.6</v>
      </c>
      <c r="O1096">
        <v>157</v>
      </c>
      <c r="P1096">
        <v>10.33</v>
      </c>
      <c r="Q1096">
        <v>8.8000000000000007</v>
      </c>
      <c r="R1096">
        <v>3</v>
      </c>
      <c r="S1096">
        <v>2.38</v>
      </c>
      <c r="T1096">
        <v>2</v>
      </c>
      <c r="U1096" t="s">
        <v>22</v>
      </c>
      <c r="V1096">
        <f>IF(tbl_Customers[[#This Row],[churn]] = "yes", 1, 0)</f>
        <v>0</v>
      </c>
      <c r="W1096" t="str">
        <f>IF(tbl_Customers[[#This Row],[number_customer_service_calls]] &lt;= 1, "0-1 Calls", IF(tbl_Customers[[#This Row],[number_customer_service_calls]] &lt;= 3, "2-3 Calls", IF(tbl_Customers[[#This Row],[number_customer_service_calls]] &lt;=5, "4-5 Calls", "6+ Calls")))</f>
        <v>2-3 Calls</v>
      </c>
      <c r="X1096" t="str">
        <f>IF(tbl_Customers[[#This Row],[account_length]] &lt;= 50, "0-50", IF(tbl_Customers[[#This Row],[account_length]] &lt;=100, "51-100", IF(tbl_Customers[[#This Row],[account_length]] &lt;= 150, "101-150", "151+")))</f>
        <v>51-100</v>
      </c>
      <c r="Y1096" t="str">
        <f>IF(tbl_Customers[[#This Row],[total_intl_charge]] &lt;= 3, "Low Charges", "High Charges")</f>
        <v>Low Charges</v>
      </c>
      <c r="Z1096" t="str">
        <f>IF(tbl_Customers[[#This Row],[total_eve_calls]]&lt;=80,"Low Calls",
IF(tbl_Customers[[#This Row],[total_eve_calls]]&lt;=120,"Medium Calls","High Calls"))</f>
        <v>High Calls</v>
      </c>
      <c r="AA1096" t="str">
        <f>IF(tbl_Customers[[#This Row],[total_eve_charge]]&lt;=15,"Low Charges",
IF(tbl_Customers[[#This Row],[total_eve_charge]]&lt;=20,"Medium Charges","High Charges"))</f>
        <v>Medium Charges</v>
      </c>
      <c r="AB10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96" t="str">
        <f>IF(tbl_Customers[[#This Row],[number_vmail_messages]] = 0, "No Usage", IF(tbl_Customers[[#This Row],[number_vmail_messages]] &lt;= 20, "Low Usage", IF(tbl_Customers[[#This Row],[number_vmail_messages]] &lt;= 40, "Medium Usgae", "High Usage")))</f>
        <v>No Usage</v>
      </c>
      <c r="AD1096" t="str">
        <f>IF(tbl_Customers[[#This Row],[total_day_minutes]]&lt;=150,"Low Usage", IF(tbl_Customers[[#This Row],[total_day_minutes]]&lt;=200,"Medium Usage", IF(tbl_Customers[[#This Row],[total_day_minutes]]&lt;=250,"High Usage","Very High Usage")))</f>
        <v>High Usage</v>
      </c>
      <c r="AE1096" t="str">
        <f>IF(tbl_Customers[[#This Row],[total_intl_calls]]&lt;=5,"Low Calls", IF(tbl_Customers[[#This Row],[total_intl_calls]]&lt;=10, "Medium Calls", "High Calls"))</f>
        <v>Low Calls</v>
      </c>
      <c r="AF10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6" s="36" t="str">
        <f>IF(tbl_Customers[[#This Row],[Churn_Risk_Score]]&gt;=10,"High Risk", IF(tbl_Customers[[#This Row],[Churn_Risk_Score]]&gt;=5,"Medium Risk","Low Risk"))</f>
        <v>Low Risk</v>
      </c>
    </row>
    <row r="1097" spans="1:33" x14ac:dyDescent="0.35">
      <c r="A1097">
        <v>1096</v>
      </c>
      <c r="B1097" t="s">
        <v>45</v>
      </c>
      <c r="C1097">
        <v>98</v>
      </c>
      <c r="D1097" t="s">
        <v>21</v>
      </c>
      <c r="E1097" t="s">
        <v>22</v>
      </c>
      <c r="F1097" t="s">
        <v>23</v>
      </c>
      <c r="G1097">
        <v>31</v>
      </c>
      <c r="H1097">
        <v>181.6</v>
      </c>
      <c r="I1097">
        <v>112</v>
      </c>
      <c r="J1097">
        <v>30.87</v>
      </c>
      <c r="K1097">
        <v>220.7</v>
      </c>
      <c r="L1097">
        <v>100</v>
      </c>
      <c r="M1097">
        <v>18.760000000000002</v>
      </c>
      <c r="N1097">
        <v>236.3</v>
      </c>
      <c r="O1097">
        <v>121</v>
      </c>
      <c r="P1097">
        <v>10.63</v>
      </c>
      <c r="Q1097">
        <v>12.9</v>
      </c>
      <c r="R1097">
        <v>4</v>
      </c>
      <c r="S1097">
        <v>3.48</v>
      </c>
      <c r="T1097">
        <v>2</v>
      </c>
      <c r="U1097" t="s">
        <v>22</v>
      </c>
      <c r="V1097">
        <f>IF(tbl_Customers[[#This Row],[churn]] = "yes", 1, 0)</f>
        <v>0</v>
      </c>
      <c r="W1097" t="str">
        <f>IF(tbl_Customers[[#This Row],[number_customer_service_calls]] &lt;= 1, "0-1 Calls", IF(tbl_Customers[[#This Row],[number_customer_service_calls]] &lt;= 3, "2-3 Calls", IF(tbl_Customers[[#This Row],[number_customer_service_calls]] &lt;=5, "4-5 Calls", "6+ Calls")))</f>
        <v>2-3 Calls</v>
      </c>
      <c r="X1097" t="str">
        <f>IF(tbl_Customers[[#This Row],[account_length]] &lt;= 50, "0-50", IF(tbl_Customers[[#This Row],[account_length]] &lt;=100, "51-100", IF(tbl_Customers[[#This Row],[account_length]] &lt;= 150, "101-150", "151+")))</f>
        <v>51-100</v>
      </c>
      <c r="Y1097" t="str">
        <f>IF(tbl_Customers[[#This Row],[total_intl_charge]] &lt;= 3, "Low Charges", "High Charges")</f>
        <v>High Charges</v>
      </c>
      <c r="Z1097" t="str">
        <f>IF(tbl_Customers[[#This Row],[total_eve_calls]]&lt;=80,"Low Calls",
IF(tbl_Customers[[#This Row],[total_eve_calls]]&lt;=120,"Medium Calls","High Calls"))</f>
        <v>Medium Calls</v>
      </c>
      <c r="AA1097" t="str">
        <f>IF(tbl_Customers[[#This Row],[total_eve_charge]]&lt;=15,"Low Charges",
IF(tbl_Customers[[#This Row],[total_eve_charge]]&lt;=20,"Medium Charges","High Charges"))</f>
        <v>Medium Charges</v>
      </c>
      <c r="AB10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97" t="str">
        <f>IF(tbl_Customers[[#This Row],[number_vmail_messages]] = 0, "No Usage", IF(tbl_Customers[[#This Row],[number_vmail_messages]] &lt;= 20, "Low Usage", IF(tbl_Customers[[#This Row],[number_vmail_messages]] &lt;= 40, "Medium Usgae", "High Usage")))</f>
        <v>Medium Usgae</v>
      </c>
      <c r="AD1097" t="str">
        <f>IF(tbl_Customers[[#This Row],[total_day_minutes]]&lt;=150,"Low Usage", IF(tbl_Customers[[#This Row],[total_day_minutes]]&lt;=200,"Medium Usage", IF(tbl_Customers[[#This Row],[total_day_minutes]]&lt;=250,"High Usage","Very High Usage")))</f>
        <v>Medium Usage</v>
      </c>
      <c r="AE1097" t="str">
        <f>IF(tbl_Customers[[#This Row],[total_intl_calls]]&lt;=5,"Low Calls", IF(tbl_Customers[[#This Row],[total_intl_calls]]&lt;=10, "Medium Calls", "High Calls"))</f>
        <v>Low Calls</v>
      </c>
      <c r="AF10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097" s="36" t="str">
        <f>IF(tbl_Customers[[#This Row],[Churn_Risk_Score]]&gt;=10,"High Risk", IF(tbl_Customers[[#This Row],[Churn_Risk_Score]]&gt;=5,"Medium Risk","Low Risk"))</f>
        <v>Low Risk</v>
      </c>
    </row>
    <row r="1098" spans="1:33" x14ac:dyDescent="0.35">
      <c r="A1098">
        <v>1097</v>
      </c>
      <c r="B1098" t="s">
        <v>42</v>
      </c>
      <c r="C1098">
        <v>141</v>
      </c>
      <c r="D1098" t="s">
        <v>28</v>
      </c>
      <c r="E1098" t="s">
        <v>22</v>
      </c>
      <c r="F1098" t="s">
        <v>23</v>
      </c>
      <c r="G1098">
        <v>22</v>
      </c>
      <c r="H1098">
        <v>215.4</v>
      </c>
      <c r="I1098">
        <v>123</v>
      </c>
      <c r="J1098">
        <v>36.619999999999997</v>
      </c>
      <c r="K1098">
        <v>328.7</v>
      </c>
      <c r="L1098">
        <v>98</v>
      </c>
      <c r="M1098">
        <v>27.94</v>
      </c>
      <c r="N1098">
        <v>160.5</v>
      </c>
      <c r="O1098">
        <v>89</v>
      </c>
      <c r="P1098">
        <v>7.22</v>
      </c>
      <c r="Q1098">
        <v>7.8</v>
      </c>
      <c r="R1098">
        <v>6</v>
      </c>
      <c r="S1098">
        <v>2.11</v>
      </c>
      <c r="T1098">
        <v>1</v>
      </c>
      <c r="U1098" t="s">
        <v>22</v>
      </c>
      <c r="V1098">
        <f>IF(tbl_Customers[[#This Row],[churn]] = "yes", 1, 0)</f>
        <v>0</v>
      </c>
      <c r="W1098" t="str">
        <f>IF(tbl_Customers[[#This Row],[number_customer_service_calls]] &lt;= 1, "0-1 Calls", IF(tbl_Customers[[#This Row],[number_customer_service_calls]] &lt;= 3, "2-3 Calls", IF(tbl_Customers[[#This Row],[number_customer_service_calls]] &lt;=5, "4-5 Calls", "6+ Calls")))</f>
        <v>0-1 Calls</v>
      </c>
      <c r="X1098" t="str">
        <f>IF(tbl_Customers[[#This Row],[account_length]] &lt;= 50, "0-50", IF(tbl_Customers[[#This Row],[account_length]] &lt;=100, "51-100", IF(tbl_Customers[[#This Row],[account_length]] &lt;= 150, "101-150", "151+")))</f>
        <v>101-150</v>
      </c>
      <c r="Y1098" t="str">
        <f>IF(tbl_Customers[[#This Row],[total_intl_charge]] &lt;= 3, "Low Charges", "High Charges")</f>
        <v>Low Charges</v>
      </c>
      <c r="Z1098" t="str">
        <f>IF(tbl_Customers[[#This Row],[total_eve_calls]]&lt;=80,"Low Calls",
IF(tbl_Customers[[#This Row],[total_eve_calls]]&lt;=120,"Medium Calls","High Calls"))</f>
        <v>Medium Calls</v>
      </c>
      <c r="AA1098" t="str">
        <f>IF(tbl_Customers[[#This Row],[total_eve_charge]]&lt;=15,"Low Charges",
IF(tbl_Customers[[#This Row],[total_eve_charge]]&lt;=20,"Medium Charges","High Charges"))</f>
        <v>High Charges</v>
      </c>
      <c r="AB10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098" t="str">
        <f>IF(tbl_Customers[[#This Row],[number_vmail_messages]] = 0, "No Usage", IF(tbl_Customers[[#This Row],[number_vmail_messages]] &lt;= 20, "Low Usage", IF(tbl_Customers[[#This Row],[number_vmail_messages]] &lt;= 40, "Medium Usgae", "High Usage")))</f>
        <v>Medium Usgae</v>
      </c>
      <c r="AD1098" t="str">
        <f>IF(tbl_Customers[[#This Row],[total_day_minutes]]&lt;=150,"Low Usage", IF(tbl_Customers[[#This Row],[total_day_minutes]]&lt;=200,"Medium Usage", IF(tbl_Customers[[#This Row],[total_day_minutes]]&lt;=250,"High Usage","Very High Usage")))</f>
        <v>High Usage</v>
      </c>
      <c r="AE1098" t="str">
        <f>IF(tbl_Customers[[#This Row],[total_intl_calls]]&lt;=5,"Low Calls", IF(tbl_Customers[[#This Row],[total_intl_calls]]&lt;=10, "Medium Calls", "High Calls"))</f>
        <v>Medium Calls</v>
      </c>
      <c r="AF10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098" s="36" t="str">
        <f>IF(tbl_Customers[[#This Row],[Churn_Risk_Score]]&gt;=10,"High Risk", IF(tbl_Customers[[#This Row],[Churn_Risk_Score]]&gt;=5,"Medium Risk","Low Risk"))</f>
        <v>Low Risk</v>
      </c>
    </row>
    <row r="1099" spans="1:33" x14ac:dyDescent="0.35">
      <c r="A1099">
        <v>1098</v>
      </c>
      <c r="B1099" t="s">
        <v>34</v>
      </c>
      <c r="C1099">
        <v>46</v>
      </c>
      <c r="D1099" t="s">
        <v>28</v>
      </c>
      <c r="E1099" t="s">
        <v>22</v>
      </c>
      <c r="F1099" t="s">
        <v>22</v>
      </c>
      <c r="G1099">
        <v>0</v>
      </c>
      <c r="H1099">
        <v>199.2</v>
      </c>
      <c r="I1099">
        <v>111</v>
      </c>
      <c r="J1099">
        <v>33.86</v>
      </c>
      <c r="K1099">
        <v>175.1</v>
      </c>
      <c r="L1099">
        <v>83</v>
      </c>
      <c r="M1099">
        <v>14.88</v>
      </c>
      <c r="N1099">
        <v>210.6</v>
      </c>
      <c r="O1099">
        <v>84</v>
      </c>
      <c r="P1099">
        <v>9.48</v>
      </c>
      <c r="Q1099">
        <v>10.199999999999999</v>
      </c>
      <c r="R1099">
        <v>2</v>
      </c>
      <c r="S1099">
        <v>2.75</v>
      </c>
      <c r="T1099">
        <v>3</v>
      </c>
      <c r="U1099" t="s">
        <v>22</v>
      </c>
      <c r="V1099">
        <f>IF(tbl_Customers[[#This Row],[churn]] = "yes", 1, 0)</f>
        <v>0</v>
      </c>
      <c r="W1099" t="str">
        <f>IF(tbl_Customers[[#This Row],[number_customer_service_calls]] &lt;= 1, "0-1 Calls", IF(tbl_Customers[[#This Row],[number_customer_service_calls]] &lt;= 3, "2-3 Calls", IF(tbl_Customers[[#This Row],[number_customer_service_calls]] &lt;=5, "4-5 Calls", "6+ Calls")))</f>
        <v>2-3 Calls</v>
      </c>
      <c r="X1099" t="str">
        <f>IF(tbl_Customers[[#This Row],[account_length]] &lt;= 50, "0-50", IF(tbl_Customers[[#This Row],[account_length]] &lt;=100, "51-100", IF(tbl_Customers[[#This Row],[account_length]] &lt;= 150, "101-150", "151+")))</f>
        <v>0-50</v>
      </c>
      <c r="Y1099" t="str">
        <f>IF(tbl_Customers[[#This Row],[total_intl_charge]] &lt;= 3, "Low Charges", "High Charges")</f>
        <v>Low Charges</v>
      </c>
      <c r="Z1099" t="str">
        <f>IF(tbl_Customers[[#This Row],[total_eve_calls]]&lt;=80,"Low Calls",
IF(tbl_Customers[[#This Row],[total_eve_calls]]&lt;=120,"Medium Calls","High Calls"))</f>
        <v>Medium Calls</v>
      </c>
      <c r="AA1099" t="str">
        <f>IF(tbl_Customers[[#This Row],[total_eve_charge]]&lt;=15,"Low Charges",
IF(tbl_Customers[[#This Row],[total_eve_charge]]&lt;=20,"Medium Charges","High Charges"))</f>
        <v>Low Charges</v>
      </c>
      <c r="AB10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099" t="str">
        <f>IF(tbl_Customers[[#This Row],[number_vmail_messages]] = 0, "No Usage", IF(tbl_Customers[[#This Row],[number_vmail_messages]] &lt;= 20, "Low Usage", IF(tbl_Customers[[#This Row],[number_vmail_messages]] &lt;= 40, "Medium Usgae", "High Usage")))</f>
        <v>No Usage</v>
      </c>
      <c r="AD1099" t="str">
        <f>IF(tbl_Customers[[#This Row],[total_day_minutes]]&lt;=150,"Low Usage", IF(tbl_Customers[[#This Row],[total_day_minutes]]&lt;=200,"Medium Usage", IF(tbl_Customers[[#This Row],[total_day_minutes]]&lt;=250,"High Usage","Very High Usage")))</f>
        <v>Medium Usage</v>
      </c>
      <c r="AE1099" t="str">
        <f>IF(tbl_Customers[[#This Row],[total_intl_calls]]&lt;=5,"Low Calls", IF(tbl_Customers[[#This Row],[total_intl_calls]]&lt;=10, "Medium Calls", "High Calls"))</f>
        <v>Low Calls</v>
      </c>
      <c r="AF10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099" s="36" t="str">
        <f>IF(tbl_Customers[[#This Row],[Churn_Risk_Score]]&gt;=10,"High Risk", IF(tbl_Customers[[#This Row],[Churn_Risk_Score]]&gt;=5,"Medium Risk","Low Risk"))</f>
        <v>Low Risk</v>
      </c>
    </row>
    <row r="1100" spans="1:33" x14ac:dyDescent="0.35">
      <c r="A1100">
        <v>1099</v>
      </c>
      <c r="B1100" t="s">
        <v>74</v>
      </c>
      <c r="C1100">
        <v>137</v>
      </c>
      <c r="D1100" t="s">
        <v>21</v>
      </c>
      <c r="E1100" t="s">
        <v>22</v>
      </c>
      <c r="F1100" t="s">
        <v>22</v>
      </c>
      <c r="G1100">
        <v>0</v>
      </c>
      <c r="H1100">
        <v>115</v>
      </c>
      <c r="I1100">
        <v>130</v>
      </c>
      <c r="J1100">
        <v>19.55</v>
      </c>
      <c r="K1100">
        <v>137.80000000000001</v>
      </c>
      <c r="L1100">
        <v>83</v>
      </c>
      <c r="M1100">
        <v>11.71</v>
      </c>
      <c r="N1100">
        <v>224</v>
      </c>
      <c r="O1100">
        <v>61</v>
      </c>
      <c r="P1100">
        <v>10.08</v>
      </c>
      <c r="Q1100">
        <v>7.3</v>
      </c>
      <c r="R1100">
        <v>4</v>
      </c>
      <c r="S1100">
        <v>1.97</v>
      </c>
      <c r="T1100">
        <v>3</v>
      </c>
      <c r="U1100" t="s">
        <v>22</v>
      </c>
      <c r="V1100">
        <f>IF(tbl_Customers[[#This Row],[churn]] = "yes", 1, 0)</f>
        <v>0</v>
      </c>
      <c r="W1100" t="str">
        <f>IF(tbl_Customers[[#This Row],[number_customer_service_calls]] &lt;= 1, "0-1 Calls", IF(tbl_Customers[[#This Row],[number_customer_service_calls]] &lt;= 3, "2-3 Calls", IF(tbl_Customers[[#This Row],[number_customer_service_calls]] &lt;=5, "4-5 Calls", "6+ Calls")))</f>
        <v>2-3 Calls</v>
      </c>
      <c r="X1100" t="str">
        <f>IF(tbl_Customers[[#This Row],[account_length]] &lt;= 50, "0-50", IF(tbl_Customers[[#This Row],[account_length]] &lt;=100, "51-100", IF(tbl_Customers[[#This Row],[account_length]] &lt;= 150, "101-150", "151+")))</f>
        <v>101-150</v>
      </c>
      <c r="Y1100" t="str">
        <f>IF(tbl_Customers[[#This Row],[total_intl_charge]] &lt;= 3, "Low Charges", "High Charges")</f>
        <v>Low Charges</v>
      </c>
      <c r="Z1100" t="str">
        <f>IF(tbl_Customers[[#This Row],[total_eve_calls]]&lt;=80,"Low Calls",
IF(tbl_Customers[[#This Row],[total_eve_calls]]&lt;=120,"Medium Calls","High Calls"))</f>
        <v>Medium Calls</v>
      </c>
      <c r="AA1100" t="str">
        <f>IF(tbl_Customers[[#This Row],[total_eve_charge]]&lt;=15,"Low Charges",
IF(tbl_Customers[[#This Row],[total_eve_charge]]&lt;=20,"Medium Charges","High Charges"))</f>
        <v>Low Charges</v>
      </c>
      <c r="AB11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00" t="str">
        <f>IF(tbl_Customers[[#This Row],[number_vmail_messages]] = 0, "No Usage", IF(tbl_Customers[[#This Row],[number_vmail_messages]] &lt;= 20, "Low Usage", IF(tbl_Customers[[#This Row],[number_vmail_messages]] &lt;= 40, "Medium Usgae", "High Usage")))</f>
        <v>No Usage</v>
      </c>
      <c r="AD1100" t="str">
        <f>IF(tbl_Customers[[#This Row],[total_day_minutes]]&lt;=150,"Low Usage", IF(tbl_Customers[[#This Row],[total_day_minutes]]&lt;=200,"Medium Usage", IF(tbl_Customers[[#This Row],[total_day_minutes]]&lt;=250,"High Usage","Very High Usage")))</f>
        <v>Low Usage</v>
      </c>
      <c r="AE1100" t="str">
        <f>IF(tbl_Customers[[#This Row],[total_intl_calls]]&lt;=5,"Low Calls", IF(tbl_Customers[[#This Row],[total_intl_calls]]&lt;=10, "Medium Calls", "High Calls"))</f>
        <v>Low Calls</v>
      </c>
      <c r="AF11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0" s="36" t="str">
        <f>IF(tbl_Customers[[#This Row],[Churn_Risk_Score]]&gt;=10,"High Risk", IF(tbl_Customers[[#This Row],[Churn_Risk_Score]]&gt;=5,"Medium Risk","Low Risk"))</f>
        <v>Low Risk</v>
      </c>
    </row>
    <row r="1101" spans="1:33" x14ac:dyDescent="0.35">
      <c r="A1101">
        <v>1100</v>
      </c>
      <c r="B1101" t="s">
        <v>59</v>
      </c>
      <c r="C1101">
        <v>171</v>
      </c>
      <c r="D1101" t="s">
        <v>25</v>
      </c>
      <c r="E1101" t="s">
        <v>22</v>
      </c>
      <c r="F1101" t="s">
        <v>22</v>
      </c>
      <c r="G1101">
        <v>0</v>
      </c>
      <c r="H1101">
        <v>270.5</v>
      </c>
      <c r="I1101">
        <v>69</v>
      </c>
      <c r="J1101">
        <v>45.99</v>
      </c>
      <c r="K1101">
        <v>230</v>
      </c>
      <c r="L1101">
        <v>112</v>
      </c>
      <c r="M1101">
        <v>19.55</v>
      </c>
      <c r="N1101">
        <v>136</v>
      </c>
      <c r="O1101">
        <v>111</v>
      </c>
      <c r="P1101">
        <v>6.12</v>
      </c>
      <c r="Q1101">
        <v>9.6</v>
      </c>
      <c r="R1101">
        <v>5</v>
      </c>
      <c r="S1101">
        <v>2.59</v>
      </c>
      <c r="T1101">
        <v>1</v>
      </c>
      <c r="U1101" t="s">
        <v>23</v>
      </c>
      <c r="V1101">
        <f>IF(tbl_Customers[[#This Row],[churn]] = "yes", 1, 0)</f>
        <v>1</v>
      </c>
      <c r="W1101" t="str">
        <f>IF(tbl_Customers[[#This Row],[number_customer_service_calls]] &lt;= 1, "0-1 Calls", IF(tbl_Customers[[#This Row],[number_customer_service_calls]] &lt;= 3, "2-3 Calls", IF(tbl_Customers[[#This Row],[number_customer_service_calls]] &lt;=5, "4-5 Calls", "6+ Calls")))</f>
        <v>0-1 Calls</v>
      </c>
      <c r="X1101" t="str">
        <f>IF(tbl_Customers[[#This Row],[account_length]] &lt;= 50, "0-50", IF(tbl_Customers[[#This Row],[account_length]] &lt;=100, "51-100", IF(tbl_Customers[[#This Row],[account_length]] &lt;= 150, "101-150", "151+")))</f>
        <v>151+</v>
      </c>
      <c r="Y1101" t="str">
        <f>IF(tbl_Customers[[#This Row],[total_intl_charge]] &lt;= 3, "Low Charges", "High Charges")</f>
        <v>Low Charges</v>
      </c>
      <c r="Z1101" t="str">
        <f>IF(tbl_Customers[[#This Row],[total_eve_calls]]&lt;=80,"Low Calls",
IF(tbl_Customers[[#This Row],[total_eve_calls]]&lt;=120,"Medium Calls","High Calls"))</f>
        <v>Medium Calls</v>
      </c>
      <c r="AA1101" t="str">
        <f>IF(tbl_Customers[[#This Row],[total_eve_charge]]&lt;=15,"Low Charges",
IF(tbl_Customers[[#This Row],[total_eve_charge]]&lt;=20,"Medium Charges","High Charges"))</f>
        <v>Medium Charges</v>
      </c>
      <c r="AB11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01" t="str">
        <f>IF(tbl_Customers[[#This Row],[number_vmail_messages]] = 0, "No Usage", IF(tbl_Customers[[#This Row],[number_vmail_messages]] &lt;= 20, "Low Usage", IF(tbl_Customers[[#This Row],[number_vmail_messages]] &lt;= 40, "Medium Usgae", "High Usage")))</f>
        <v>No Usage</v>
      </c>
      <c r="AD1101" t="str">
        <f>IF(tbl_Customers[[#This Row],[total_day_minutes]]&lt;=150,"Low Usage", IF(tbl_Customers[[#This Row],[total_day_minutes]]&lt;=200,"Medium Usage", IF(tbl_Customers[[#This Row],[total_day_minutes]]&lt;=250,"High Usage","Very High Usage")))</f>
        <v>Very High Usage</v>
      </c>
      <c r="AE1101" t="str">
        <f>IF(tbl_Customers[[#This Row],[total_intl_calls]]&lt;=5,"Low Calls", IF(tbl_Customers[[#This Row],[total_intl_calls]]&lt;=10, "Medium Calls", "High Calls"))</f>
        <v>Low Calls</v>
      </c>
      <c r="AF11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01" s="36" t="str">
        <f>IF(tbl_Customers[[#This Row],[Churn_Risk_Score]]&gt;=10,"High Risk", IF(tbl_Customers[[#This Row],[Churn_Risk_Score]]&gt;=5,"Medium Risk","Low Risk"))</f>
        <v>Medium Risk</v>
      </c>
    </row>
    <row r="1102" spans="1:33" x14ac:dyDescent="0.35">
      <c r="A1102">
        <v>1101</v>
      </c>
      <c r="B1102" t="s">
        <v>38</v>
      </c>
      <c r="C1102">
        <v>10</v>
      </c>
      <c r="D1102" t="s">
        <v>21</v>
      </c>
      <c r="E1102" t="s">
        <v>22</v>
      </c>
      <c r="F1102" t="s">
        <v>22</v>
      </c>
      <c r="G1102">
        <v>0</v>
      </c>
      <c r="H1102">
        <v>222.2</v>
      </c>
      <c r="I1102">
        <v>127</v>
      </c>
      <c r="J1102">
        <v>37.770000000000003</v>
      </c>
      <c r="K1102">
        <v>153.1</v>
      </c>
      <c r="L1102">
        <v>125</v>
      </c>
      <c r="M1102">
        <v>13.01</v>
      </c>
      <c r="N1102">
        <v>227.4</v>
      </c>
      <c r="O1102">
        <v>80</v>
      </c>
      <c r="P1102">
        <v>10.23</v>
      </c>
      <c r="Q1102">
        <v>12.9</v>
      </c>
      <c r="R1102">
        <v>4</v>
      </c>
      <c r="S1102">
        <v>3.48</v>
      </c>
      <c r="T1102">
        <v>1</v>
      </c>
      <c r="U1102" t="s">
        <v>22</v>
      </c>
      <c r="V1102">
        <f>IF(tbl_Customers[[#This Row],[churn]] = "yes", 1, 0)</f>
        <v>0</v>
      </c>
      <c r="W1102" t="str">
        <f>IF(tbl_Customers[[#This Row],[number_customer_service_calls]] &lt;= 1, "0-1 Calls", IF(tbl_Customers[[#This Row],[number_customer_service_calls]] &lt;= 3, "2-3 Calls", IF(tbl_Customers[[#This Row],[number_customer_service_calls]] &lt;=5, "4-5 Calls", "6+ Calls")))</f>
        <v>0-1 Calls</v>
      </c>
      <c r="X1102" t="str">
        <f>IF(tbl_Customers[[#This Row],[account_length]] &lt;= 50, "0-50", IF(tbl_Customers[[#This Row],[account_length]] &lt;=100, "51-100", IF(tbl_Customers[[#This Row],[account_length]] &lt;= 150, "101-150", "151+")))</f>
        <v>0-50</v>
      </c>
      <c r="Y1102" t="str">
        <f>IF(tbl_Customers[[#This Row],[total_intl_charge]] &lt;= 3, "Low Charges", "High Charges")</f>
        <v>High Charges</v>
      </c>
      <c r="Z1102" t="str">
        <f>IF(tbl_Customers[[#This Row],[total_eve_calls]]&lt;=80,"Low Calls",
IF(tbl_Customers[[#This Row],[total_eve_calls]]&lt;=120,"Medium Calls","High Calls"))</f>
        <v>High Calls</v>
      </c>
      <c r="AA1102" t="str">
        <f>IF(tbl_Customers[[#This Row],[total_eve_charge]]&lt;=15,"Low Charges",
IF(tbl_Customers[[#This Row],[total_eve_charge]]&lt;=20,"Medium Charges","High Charges"))</f>
        <v>Low Charges</v>
      </c>
      <c r="AB11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02" t="str">
        <f>IF(tbl_Customers[[#This Row],[number_vmail_messages]] = 0, "No Usage", IF(tbl_Customers[[#This Row],[number_vmail_messages]] &lt;= 20, "Low Usage", IF(tbl_Customers[[#This Row],[number_vmail_messages]] &lt;= 40, "Medium Usgae", "High Usage")))</f>
        <v>No Usage</v>
      </c>
      <c r="AD1102" t="str">
        <f>IF(tbl_Customers[[#This Row],[total_day_minutes]]&lt;=150,"Low Usage", IF(tbl_Customers[[#This Row],[total_day_minutes]]&lt;=200,"Medium Usage", IF(tbl_Customers[[#This Row],[total_day_minutes]]&lt;=250,"High Usage","Very High Usage")))</f>
        <v>High Usage</v>
      </c>
      <c r="AE1102" t="str">
        <f>IF(tbl_Customers[[#This Row],[total_intl_calls]]&lt;=5,"Low Calls", IF(tbl_Customers[[#This Row],[total_intl_calls]]&lt;=10, "Medium Calls", "High Calls"))</f>
        <v>Low Calls</v>
      </c>
      <c r="AF11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02" s="36" t="str">
        <f>IF(tbl_Customers[[#This Row],[Churn_Risk_Score]]&gt;=10,"High Risk", IF(tbl_Customers[[#This Row],[Churn_Risk_Score]]&gt;=5,"Medium Risk","Low Risk"))</f>
        <v>Low Risk</v>
      </c>
    </row>
    <row r="1103" spans="1:33" x14ac:dyDescent="0.35">
      <c r="A1103">
        <v>1102</v>
      </c>
      <c r="B1103" t="s">
        <v>41</v>
      </c>
      <c r="C1103">
        <v>88</v>
      </c>
      <c r="D1103" t="s">
        <v>28</v>
      </c>
      <c r="E1103" t="s">
        <v>22</v>
      </c>
      <c r="F1103" t="s">
        <v>22</v>
      </c>
      <c r="G1103">
        <v>0</v>
      </c>
      <c r="H1103">
        <v>61.9</v>
      </c>
      <c r="I1103">
        <v>78</v>
      </c>
      <c r="J1103">
        <v>10.52</v>
      </c>
      <c r="K1103">
        <v>262.60000000000002</v>
      </c>
      <c r="L1103">
        <v>114</v>
      </c>
      <c r="M1103">
        <v>22.32</v>
      </c>
      <c r="N1103">
        <v>212.5</v>
      </c>
      <c r="O1103">
        <v>110</v>
      </c>
      <c r="P1103">
        <v>9.56</v>
      </c>
      <c r="Q1103">
        <v>8.8000000000000007</v>
      </c>
      <c r="R1103">
        <v>2</v>
      </c>
      <c r="S1103">
        <v>2.38</v>
      </c>
      <c r="T1103">
        <v>3</v>
      </c>
      <c r="U1103" t="s">
        <v>22</v>
      </c>
      <c r="V1103">
        <f>IF(tbl_Customers[[#This Row],[churn]] = "yes", 1, 0)</f>
        <v>0</v>
      </c>
      <c r="W1103" t="str">
        <f>IF(tbl_Customers[[#This Row],[number_customer_service_calls]] &lt;= 1, "0-1 Calls", IF(tbl_Customers[[#This Row],[number_customer_service_calls]] &lt;= 3, "2-3 Calls", IF(tbl_Customers[[#This Row],[number_customer_service_calls]] &lt;=5, "4-5 Calls", "6+ Calls")))</f>
        <v>2-3 Calls</v>
      </c>
      <c r="X1103" t="str">
        <f>IF(tbl_Customers[[#This Row],[account_length]] &lt;= 50, "0-50", IF(tbl_Customers[[#This Row],[account_length]] &lt;=100, "51-100", IF(tbl_Customers[[#This Row],[account_length]] &lt;= 150, "101-150", "151+")))</f>
        <v>51-100</v>
      </c>
      <c r="Y1103" t="str">
        <f>IF(tbl_Customers[[#This Row],[total_intl_charge]] &lt;= 3, "Low Charges", "High Charges")</f>
        <v>Low Charges</v>
      </c>
      <c r="Z1103" t="str">
        <f>IF(tbl_Customers[[#This Row],[total_eve_calls]]&lt;=80,"Low Calls",
IF(tbl_Customers[[#This Row],[total_eve_calls]]&lt;=120,"Medium Calls","High Calls"))</f>
        <v>Medium Calls</v>
      </c>
      <c r="AA1103" t="str">
        <f>IF(tbl_Customers[[#This Row],[total_eve_charge]]&lt;=15,"Low Charges",
IF(tbl_Customers[[#This Row],[total_eve_charge]]&lt;=20,"Medium Charges","High Charges"))</f>
        <v>High Charges</v>
      </c>
      <c r="AB11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03" t="str">
        <f>IF(tbl_Customers[[#This Row],[number_vmail_messages]] = 0, "No Usage", IF(tbl_Customers[[#This Row],[number_vmail_messages]] &lt;= 20, "Low Usage", IF(tbl_Customers[[#This Row],[number_vmail_messages]] &lt;= 40, "Medium Usgae", "High Usage")))</f>
        <v>No Usage</v>
      </c>
      <c r="AD1103" t="str">
        <f>IF(tbl_Customers[[#This Row],[total_day_minutes]]&lt;=150,"Low Usage", IF(tbl_Customers[[#This Row],[total_day_minutes]]&lt;=200,"Medium Usage", IF(tbl_Customers[[#This Row],[total_day_minutes]]&lt;=250,"High Usage","Very High Usage")))</f>
        <v>Low Usage</v>
      </c>
      <c r="AE1103" t="str">
        <f>IF(tbl_Customers[[#This Row],[total_intl_calls]]&lt;=5,"Low Calls", IF(tbl_Customers[[#This Row],[total_intl_calls]]&lt;=10, "Medium Calls", "High Calls"))</f>
        <v>Low Calls</v>
      </c>
      <c r="AF11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3" s="36" t="str">
        <f>IF(tbl_Customers[[#This Row],[Churn_Risk_Score]]&gt;=10,"High Risk", IF(tbl_Customers[[#This Row],[Churn_Risk_Score]]&gt;=5,"Medium Risk","Low Risk"))</f>
        <v>Low Risk</v>
      </c>
    </row>
    <row r="1104" spans="1:33" x14ac:dyDescent="0.35">
      <c r="A1104">
        <v>1103</v>
      </c>
      <c r="B1104" t="s">
        <v>30</v>
      </c>
      <c r="C1104">
        <v>89</v>
      </c>
      <c r="D1104" t="s">
        <v>21</v>
      </c>
      <c r="E1104" t="s">
        <v>22</v>
      </c>
      <c r="F1104" t="s">
        <v>22</v>
      </c>
      <c r="G1104">
        <v>0</v>
      </c>
      <c r="H1104">
        <v>141.1</v>
      </c>
      <c r="I1104">
        <v>92</v>
      </c>
      <c r="J1104">
        <v>23.99</v>
      </c>
      <c r="K1104">
        <v>249.1</v>
      </c>
      <c r="L1104">
        <v>126</v>
      </c>
      <c r="M1104">
        <v>21.17</v>
      </c>
      <c r="N1104">
        <v>136</v>
      </c>
      <c r="O1104">
        <v>73</v>
      </c>
      <c r="P1104">
        <v>6.12</v>
      </c>
      <c r="Q1104">
        <v>10.8</v>
      </c>
      <c r="R1104">
        <v>2</v>
      </c>
      <c r="S1104">
        <v>2.92</v>
      </c>
      <c r="T1104">
        <v>2</v>
      </c>
      <c r="U1104" t="s">
        <v>22</v>
      </c>
      <c r="V1104">
        <f>IF(tbl_Customers[[#This Row],[churn]] = "yes", 1, 0)</f>
        <v>0</v>
      </c>
      <c r="W1104" t="str">
        <f>IF(tbl_Customers[[#This Row],[number_customer_service_calls]] &lt;= 1, "0-1 Calls", IF(tbl_Customers[[#This Row],[number_customer_service_calls]] &lt;= 3, "2-3 Calls", IF(tbl_Customers[[#This Row],[number_customer_service_calls]] &lt;=5, "4-5 Calls", "6+ Calls")))</f>
        <v>2-3 Calls</v>
      </c>
      <c r="X1104" t="str">
        <f>IF(tbl_Customers[[#This Row],[account_length]] &lt;= 50, "0-50", IF(tbl_Customers[[#This Row],[account_length]] &lt;=100, "51-100", IF(tbl_Customers[[#This Row],[account_length]] &lt;= 150, "101-150", "151+")))</f>
        <v>51-100</v>
      </c>
      <c r="Y1104" t="str">
        <f>IF(tbl_Customers[[#This Row],[total_intl_charge]] &lt;= 3, "Low Charges", "High Charges")</f>
        <v>Low Charges</v>
      </c>
      <c r="Z1104" t="str">
        <f>IF(tbl_Customers[[#This Row],[total_eve_calls]]&lt;=80,"Low Calls",
IF(tbl_Customers[[#This Row],[total_eve_calls]]&lt;=120,"Medium Calls","High Calls"))</f>
        <v>High Calls</v>
      </c>
      <c r="AA1104" t="str">
        <f>IF(tbl_Customers[[#This Row],[total_eve_charge]]&lt;=15,"Low Charges",
IF(tbl_Customers[[#This Row],[total_eve_charge]]&lt;=20,"Medium Charges","High Charges"))</f>
        <v>High Charges</v>
      </c>
      <c r="AB11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04" t="str">
        <f>IF(tbl_Customers[[#This Row],[number_vmail_messages]] = 0, "No Usage", IF(tbl_Customers[[#This Row],[number_vmail_messages]] &lt;= 20, "Low Usage", IF(tbl_Customers[[#This Row],[number_vmail_messages]] &lt;= 40, "Medium Usgae", "High Usage")))</f>
        <v>No Usage</v>
      </c>
      <c r="AD1104" t="str">
        <f>IF(tbl_Customers[[#This Row],[total_day_minutes]]&lt;=150,"Low Usage", IF(tbl_Customers[[#This Row],[total_day_minutes]]&lt;=200,"Medium Usage", IF(tbl_Customers[[#This Row],[total_day_minutes]]&lt;=250,"High Usage","Very High Usage")))</f>
        <v>Low Usage</v>
      </c>
      <c r="AE1104" t="str">
        <f>IF(tbl_Customers[[#This Row],[total_intl_calls]]&lt;=5,"Low Calls", IF(tbl_Customers[[#This Row],[total_intl_calls]]&lt;=10, "Medium Calls", "High Calls"))</f>
        <v>Low Calls</v>
      </c>
      <c r="AF11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4" s="36" t="str">
        <f>IF(tbl_Customers[[#This Row],[Churn_Risk_Score]]&gt;=10,"High Risk", IF(tbl_Customers[[#This Row],[Churn_Risk_Score]]&gt;=5,"Medium Risk","Low Risk"))</f>
        <v>Low Risk</v>
      </c>
    </row>
    <row r="1105" spans="1:33" x14ac:dyDescent="0.35">
      <c r="A1105">
        <v>1104</v>
      </c>
      <c r="B1105" t="s">
        <v>39</v>
      </c>
      <c r="C1105">
        <v>82</v>
      </c>
      <c r="D1105" t="s">
        <v>21</v>
      </c>
      <c r="E1105" t="s">
        <v>22</v>
      </c>
      <c r="F1105" t="s">
        <v>22</v>
      </c>
      <c r="G1105">
        <v>0</v>
      </c>
      <c r="H1105">
        <v>189.2</v>
      </c>
      <c r="I1105">
        <v>81</v>
      </c>
      <c r="J1105">
        <v>32.159999999999997</v>
      </c>
      <c r="K1105">
        <v>184.4</v>
      </c>
      <c r="L1105">
        <v>117</v>
      </c>
      <c r="M1105">
        <v>15.67</v>
      </c>
      <c r="N1105">
        <v>255.8</v>
      </c>
      <c r="O1105">
        <v>83</v>
      </c>
      <c r="P1105">
        <v>11.51</v>
      </c>
      <c r="Q1105">
        <v>10.6</v>
      </c>
      <c r="R1105">
        <v>5</v>
      </c>
      <c r="S1105">
        <v>2.86</v>
      </c>
      <c r="T1105">
        <v>3</v>
      </c>
      <c r="U1105" t="s">
        <v>23</v>
      </c>
      <c r="V1105">
        <f>IF(tbl_Customers[[#This Row],[churn]] = "yes", 1, 0)</f>
        <v>1</v>
      </c>
      <c r="W1105" t="str">
        <f>IF(tbl_Customers[[#This Row],[number_customer_service_calls]] &lt;= 1, "0-1 Calls", IF(tbl_Customers[[#This Row],[number_customer_service_calls]] &lt;= 3, "2-3 Calls", IF(tbl_Customers[[#This Row],[number_customer_service_calls]] &lt;=5, "4-5 Calls", "6+ Calls")))</f>
        <v>2-3 Calls</v>
      </c>
      <c r="X1105" t="str">
        <f>IF(tbl_Customers[[#This Row],[account_length]] &lt;= 50, "0-50", IF(tbl_Customers[[#This Row],[account_length]] &lt;=100, "51-100", IF(tbl_Customers[[#This Row],[account_length]] &lt;= 150, "101-150", "151+")))</f>
        <v>51-100</v>
      </c>
      <c r="Y1105" t="str">
        <f>IF(tbl_Customers[[#This Row],[total_intl_charge]] &lt;= 3, "Low Charges", "High Charges")</f>
        <v>Low Charges</v>
      </c>
      <c r="Z1105" t="str">
        <f>IF(tbl_Customers[[#This Row],[total_eve_calls]]&lt;=80,"Low Calls",
IF(tbl_Customers[[#This Row],[total_eve_calls]]&lt;=120,"Medium Calls","High Calls"))</f>
        <v>Medium Calls</v>
      </c>
      <c r="AA1105" t="str">
        <f>IF(tbl_Customers[[#This Row],[total_eve_charge]]&lt;=15,"Low Charges",
IF(tbl_Customers[[#This Row],[total_eve_charge]]&lt;=20,"Medium Charges","High Charges"))</f>
        <v>Medium Charges</v>
      </c>
      <c r="AB11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05" t="str">
        <f>IF(tbl_Customers[[#This Row],[number_vmail_messages]] = 0, "No Usage", IF(tbl_Customers[[#This Row],[number_vmail_messages]] &lt;= 20, "Low Usage", IF(tbl_Customers[[#This Row],[number_vmail_messages]] &lt;= 40, "Medium Usgae", "High Usage")))</f>
        <v>No Usage</v>
      </c>
      <c r="AD1105" t="str">
        <f>IF(tbl_Customers[[#This Row],[total_day_minutes]]&lt;=150,"Low Usage", IF(tbl_Customers[[#This Row],[total_day_minutes]]&lt;=200,"Medium Usage", IF(tbl_Customers[[#This Row],[total_day_minutes]]&lt;=250,"High Usage","Very High Usage")))</f>
        <v>Medium Usage</v>
      </c>
      <c r="AE1105" t="str">
        <f>IF(tbl_Customers[[#This Row],[total_intl_calls]]&lt;=5,"Low Calls", IF(tbl_Customers[[#This Row],[total_intl_calls]]&lt;=10, "Medium Calls", "High Calls"))</f>
        <v>Low Calls</v>
      </c>
      <c r="AF11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5" s="36" t="str">
        <f>IF(tbl_Customers[[#This Row],[Churn_Risk_Score]]&gt;=10,"High Risk", IF(tbl_Customers[[#This Row],[Churn_Risk_Score]]&gt;=5,"Medium Risk","Low Risk"))</f>
        <v>Low Risk</v>
      </c>
    </row>
    <row r="1106" spans="1:33" x14ac:dyDescent="0.35">
      <c r="A1106">
        <v>1105</v>
      </c>
      <c r="B1106" t="s">
        <v>57</v>
      </c>
      <c r="C1106">
        <v>139</v>
      </c>
      <c r="D1106" t="s">
        <v>28</v>
      </c>
      <c r="E1106" t="s">
        <v>22</v>
      </c>
      <c r="F1106" t="s">
        <v>22</v>
      </c>
      <c r="G1106">
        <v>0</v>
      </c>
      <c r="H1106">
        <v>196</v>
      </c>
      <c r="I1106">
        <v>135</v>
      </c>
      <c r="J1106">
        <v>33.32</v>
      </c>
      <c r="K1106">
        <v>186</v>
      </c>
      <c r="L1106">
        <v>146</v>
      </c>
      <c r="M1106">
        <v>15.81</v>
      </c>
      <c r="N1106">
        <v>153</v>
      </c>
      <c r="O1106">
        <v>92</v>
      </c>
      <c r="P1106">
        <v>6.89</v>
      </c>
      <c r="Q1106">
        <v>9.8000000000000007</v>
      </c>
      <c r="R1106">
        <v>1</v>
      </c>
      <c r="S1106">
        <v>2.65</v>
      </c>
      <c r="T1106">
        <v>3</v>
      </c>
      <c r="U1106" t="s">
        <v>22</v>
      </c>
      <c r="V1106">
        <f>IF(tbl_Customers[[#This Row],[churn]] = "yes", 1, 0)</f>
        <v>0</v>
      </c>
      <c r="W1106" t="str">
        <f>IF(tbl_Customers[[#This Row],[number_customer_service_calls]] &lt;= 1, "0-1 Calls", IF(tbl_Customers[[#This Row],[number_customer_service_calls]] &lt;= 3, "2-3 Calls", IF(tbl_Customers[[#This Row],[number_customer_service_calls]] &lt;=5, "4-5 Calls", "6+ Calls")))</f>
        <v>2-3 Calls</v>
      </c>
      <c r="X1106" t="str">
        <f>IF(tbl_Customers[[#This Row],[account_length]] &lt;= 50, "0-50", IF(tbl_Customers[[#This Row],[account_length]] &lt;=100, "51-100", IF(tbl_Customers[[#This Row],[account_length]] &lt;= 150, "101-150", "151+")))</f>
        <v>101-150</v>
      </c>
      <c r="Y1106" t="str">
        <f>IF(tbl_Customers[[#This Row],[total_intl_charge]] &lt;= 3, "Low Charges", "High Charges")</f>
        <v>Low Charges</v>
      </c>
      <c r="Z1106" t="str">
        <f>IF(tbl_Customers[[#This Row],[total_eve_calls]]&lt;=80,"Low Calls",
IF(tbl_Customers[[#This Row],[total_eve_calls]]&lt;=120,"Medium Calls","High Calls"))</f>
        <v>High Calls</v>
      </c>
      <c r="AA1106" t="str">
        <f>IF(tbl_Customers[[#This Row],[total_eve_charge]]&lt;=15,"Low Charges",
IF(tbl_Customers[[#This Row],[total_eve_charge]]&lt;=20,"Medium Charges","High Charges"))</f>
        <v>Medium Charges</v>
      </c>
      <c r="AB11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06" t="str">
        <f>IF(tbl_Customers[[#This Row],[number_vmail_messages]] = 0, "No Usage", IF(tbl_Customers[[#This Row],[number_vmail_messages]] &lt;= 20, "Low Usage", IF(tbl_Customers[[#This Row],[number_vmail_messages]] &lt;= 40, "Medium Usgae", "High Usage")))</f>
        <v>No Usage</v>
      </c>
      <c r="AD1106" t="str">
        <f>IF(tbl_Customers[[#This Row],[total_day_minutes]]&lt;=150,"Low Usage", IF(tbl_Customers[[#This Row],[total_day_minutes]]&lt;=200,"Medium Usage", IF(tbl_Customers[[#This Row],[total_day_minutes]]&lt;=250,"High Usage","Very High Usage")))</f>
        <v>Medium Usage</v>
      </c>
      <c r="AE1106" t="str">
        <f>IF(tbl_Customers[[#This Row],[total_intl_calls]]&lt;=5,"Low Calls", IF(tbl_Customers[[#This Row],[total_intl_calls]]&lt;=10, "Medium Calls", "High Calls"))</f>
        <v>Low Calls</v>
      </c>
      <c r="AF11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6" s="36" t="str">
        <f>IF(tbl_Customers[[#This Row],[Churn_Risk_Score]]&gt;=10,"High Risk", IF(tbl_Customers[[#This Row],[Churn_Risk_Score]]&gt;=5,"Medium Risk","Low Risk"))</f>
        <v>Low Risk</v>
      </c>
    </row>
    <row r="1107" spans="1:33" x14ac:dyDescent="0.35">
      <c r="A1107">
        <v>1106</v>
      </c>
      <c r="B1107" t="s">
        <v>38</v>
      </c>
      <c r="C1107">
        <v>87</v>
      </c>
      <c r="D1107" t="s">
        <v>21</v>
      </c>
      <c r="E1107" t="s">
        <v>22</v>
      </c>
      <c r="F1107" t="s">
        <v>22</v>
      </c>
      <c r="G1107">
        <v>0</v>
      </c>
      <c r="H1107">
        <v>171.6</v>
      </c>
      <c r="I1107">
        <v>119</v>
      </c>
      <c r="J1107">
        <v>29.17</v>
      </c>
      <c r="K1107">
        <v>205</v>
      </c>
      <c r="L1107">
        <v>107</v>
      </c>
      <c r="M1107">
        <v>17.43</v>
      </c>
      <c r="N1107">
        <v>170.6</v>
      </c>
      <c r="O1107">
        <v>114</v>
      </c>
      <c r="P1107">
        <v>7.68</v>
      </c>
      <c r="Q1107">
        <v>13.8</v>
      </c>
      <c r="R1107">
        <v>4</v>
      </c>
      <c r="S1107">
        <v>3.73</v>
      </c>
      <c r="T1107">
        <v>0</v>
      </c>
      <c r="U1107" t="s">
        <v>22</v>
      </c>
      <c r="V1107">
        <f>IF(tbl_Customers[[#This Row],[churn]] = "yes", 1, 0)</f>
        <v>0</v>
      </c>
      <c r="W1107" t="str">
        <f>IF(tbl_Customers[[#This Row],[number_customer_service_calls]] &lt;= 1, "0-1 Calls", IF(tbl_Customers[[#This Row],[number_customer_service_calls]] &lt;= 3, "2-3 Calls", IF(tbl_Customers[[#This Row],[number_customer_service_calls]] &lt;=5, "4-5 Calls", "6+ Calls")))</f>
        <v>0-1 Calls</v>
      </c>
      <c r="X1107" t="str">
        <f>IF(tbl_Customers[[#This Row],[account_length]] &lt;= 50, "0-50", IF(tbl_Customers[[#This Row],[account_length]] &lt;=100, "51-100", IF(tbl_Customers[[#This Row],[account_length]] &lt;= 150, "101-150", "151+")))</f>
        <v>51-100</v>
      </c>
      <c r="Y1107" t="str">
        <f>IF(tbl_Customers[[#This Row],[total_intl_charge]] &lt;= 3, "Low Charges", "High Charges")</f>
        <v>High Charges</v>
      </c>
      <c r="Z1107" t="str">
        <f>IF(tbl_Customers[[#This Row],[total_eve_calls]]&lt;=80,"Low Calls",
IF(tbl_Customers[[#This Row],[total_eve_calls]]&lt;=120,"Medium Calls","High Calls"))</f>
        <v>Medium Calls</v>
      </c>
      <c r="AA1107" t="str">
        <f>IF(tbl_Customers[[#This Row],[total_eve_charge]]&lt;=15,"Low Charges",
IF(tbl_Customers[[#This Row],[total_eve_charge]]&lt;=20,"Medium Charges","High Charges"))</f>
        <v>Medium Charges</v>
      </c>
      <c r="AB11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07" t="str">
        <f>IF(tbl_Customers[[#This Row],[number_vmail_messages]] = 0, "No Usage", IF(tbl_Customers[[#This Row],[number_vmail_messages]] &lt;= 20, "Low Usage", IF(tbl_Customers[[#This Row],[number_vmail_messages]] &lt;= 40, "Medium Usgae", "High Usage")))</f>
        <v>No Usage</v>
      </c>
      <c r="AD1107" t="str">
        <f>IF(tbl_Customers[[#This Row],[total_day_minutes]]&lt;=150,"Low Usage", IF(tbl_Customers[[#This Row],[total_day_minutes]]&lt;=200,"Medium Usage", IF(tbl_Customers[[#This Row],[total_day_minutes]]&lt;=250,"High Usage","Very High Usage")))</f>
        <v>Medium Usage</v>
      </c>
      <c r="AE1107" t="str">
        <f>IF(tbl_Customers[[#This Row],[total_intl_calls]]&lt;=5,"Low Calls", IF(tbl_Customers[[#This Row],[total_intl_calls]]&lt;=10, "Medium Calls", "High Calls"))</f>
        <v>Low Calls</v>
      </c>
      <c r="AF11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07" s="36" t="str">
        <f>IF(tbl_Customers[[#This Row],[Churn_Risk_Score]]&gt;=10,"High Risk", IF(tbl_Customers[[#This Row],[Churn_Risk_Score]]&gt;=5,"Medium Risk","Low Risk"))</f>
        <v>Low Risk</v>
      </c>
    </row>
    <row r="1108" spans="1:33" x14ac:dyDescent="0.35">
      <c r="A1108">
        <v>1107</v>
      </c>
      <c r="B1108" t="s">
        <v>36</v>
      </c>
      <c r="C1108">
        <v>137</v>
      </c>
      <c r="D1108" t="s">
        <v>21</v>
      </c>
      <c r="E1108" t="s">
        <v>23</v>
      </c>
      <c r="F1108" t="s">
        <v>22</v>
      </c>
      <c r="G1108">
        <v>0</v>
      </c>
      <c r="H1108">
        <v>174</v>
      </c>
      <c r="I1108">
        <v>123</v>
      </c>
      <c r="J1108">
        <v>29.58</v>
      </c>
      <c r="K1108">
        <v>161.30000000000001</v>
      </c>
      <c r="L1108">
        <v>115</v>
      </c>
      <c r="M1108">
        <v>13.71</v>
      </c>
      <c r="N1108">
        <v>260.7</v>
      </c>
      <c r="O1108">
        <v>98</v>
      </c>
      <c r="P1108">
        <v>11.73</v>
      </c>
      <c r="Q1108">
        <v>11.4</v>
      </c>
      <c r="R1108">
        <v>3</v>
      </c>
      <c r="S1108">
        <v>3.08</v>
      </c>
      <c r="T1108">
        <v>2</v>
      </c>
      <c r="U1108" t="s">
        <v>22</v>
      </c>
      <c r="V1108">
        <f>IF(tbl_Customers[[#This Row],[churn]] = "yes", 1, 0)</f>
        <v>0</v>
      </c>
      <c r="W1108" t="str">
        <f>IF(tbl_Customers[[#This Row],[number_customer_service_calls]] &lt;= 1, "0-1 Calls", IF(tbl_Customers[[#This Row],[number_customer_service_calls]] &lt;= 3, "2-3 Calls", IF(tbl_Customers[[#This Row],[number_customer_service_calls]] &lt;=5, "4-5 Calls", "6+ Calls")))</f>
        <v>2-3 Calls</v>
      </c>
      <c r="X1108" t="str">
        <f>IF(tbl_Customers[[#This Row],[account_length]] &lt;= 50, "0-50", IF(tbl_Customers[[#This Row],[account_length]] &lt;=100, "51-100", IF(tbl_Customers[[#This Row],[account_length]] &lt;= 150, "101-150", "151+")))</f>
        <v>101-150</v>
      </c>
      <c r="Y1108" t="str">
        <f>IF(tbl_Customers[[#This Row],[total_intl_charge]] &lt;= 3, "Low Charges", "High Charges")</f>
        <v>High Charges</v>
      </c>
      <c r="Z1108" t="str">
        <f>IF(tbl_Customers[[#This Row],[total_eve_calls]]&lt;=80,"Low Calls",
IF(tbl_Customers[[#This Row],[total_eve_calls]]&lt;=120,"Medium Calls","High Calls"))</f>
        <v>Medium Calls</v>
      </c>
      <c r="AA1108" t="str">
        <f>IF(tbl_Customers[[#This Row],[total_eve_charge]]&lt;=15,"Low Charges",
IF(tbl_Customers[[#This Row],[total_eve_charge]]&lt;=20,"Medium Charges","High Charges"))</f>
        <v>Low Charges</v>
      </c>
      <c r="AB11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08" t="str">
        <f>IF(tbl_Customers[[#This Row],[number_vmail_messages]] = 0, "No Usage", IF(tbl_Customers[[#This Row],[number_vmail_messages]] &lt;= 20, "Low Usage", IF(tbl_Customers[[#This Row],[number_vmail_messages]] &lt;= 40, "Medium Usgae", "High Usage")))</f>
        <v>No Usage</v>
      </c>
      <c r="AD1108" t="str">
        <f>IF(tbl_Customers[[#This Row],[total_day_minutes]]&lt;=150,"Low Usage", IF(tbl_Customers[[#This Row],[total_day_minutes]]&lt;=200,"Medium Usage", IF(tbl_Customers[[#This Row],[total_day_minutes]]&lt;=250,"High Usage","Very High Usage")))</f>
        <v>Medium Usage</v>
      </c>
      <c r="AE1108" t="str">
        <f>IF(tbl_Customers[[#This Row],[total_intl_calls]]&lt;=5,"Low Calls", IF(tbl_Customers[[#This Row],[total_intl_calls]]&lt;=10, "Medium Calls", "High Calls"))</f>
        <v>Low Calls</v>
      </c>
      <c r="AF11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108" s="36" t="str">
        <f>IF(tbl_Customers[[#This Row],[Churn_Risk_Score]]&gt;=10,"High Risk", IF(tbl_Customers[[#This Row],[Churn_Risk_Score]]&gt;=5,"Medium Risk","Low Risk"))</f>
        <v>Medium Risk</v>
      </c>
    </row>
    <row r="1109" spans="1:33" x14ac:dyDescent="0.35">
      <c r="A1109">
        <v>1108</v>
      </c>
      <c r="B1109" t="s">
        <v>59</v>
      </c>
      <c r="C1109">
        <v>45</v>
      </c>
      <c r="D1109" t="s">
        <v>28</v>
      </c>
      <c r="E1109" t="s">
        <v>22</v>
      </c>
      <c r="F1109" t="s">
        <v>22</v>
      </c>
      <c r="G1109">
        <v>0</v>
      </c>
      <c r="H1109">
        <v>78.599999999999994</v>
      </c>
      <c r="I1109">
        <v>106</v>
      </c>
      <c r="J1109">
        <v>13.36</v>
      </c>
      <c r="K1109">
        <v>187.3</v>
      </c>
      <c r="L1109">
        <v>110</v>
      </c>
      <c r="M1109">
        <v>15.92</v>
      </c>
      <c r="N1109">
        <v>184.2</v>
      </c>
      <c r="O1109">
        <v>111</v>
      </c>
      <c r="P1109">
        <v>8.2899999999999991</v>
      </c>
      <c r="Q1109">
        <v>7.4</v>
      </c>
      <c r="R1109">
        <v>5</v>
      </c>
      <c r="S1109">
        <v>2</v>
      </c>
      <c r="T1109">
        <v>1</v>
      </c>
      <c r="U1109" t="s">
        <v>23</v>
      </c>
      <c r="V1109">
        <f>IF(tbl_Customers[[#This Row],[churn]] = "yes", 1, 0)</f>
        <v>1</v>
      </c>
      <c r="W1109" t="str">
        <f>IF(tbl_Customers[[#This Row],[number_customer_service_calls]] &lt;= 1, "0-1 Calls", IF(tbl_Customers[[#This Row],[number_customer_service_calls]] &lt;= 3, "2-3 Calls", IF(tbl_Customers[[#This Row],[number_customer_service_calls]] &lt;=5, "4-5 Calls", "6+ Calls")))</f>
        <v>0-1 Calls</v>
      </c>
      <c r="X1109" t="str">
        <f>IF(tbl_Customers[[#This Row],[account_length]] &lt;= 50, "0-50", IF(tbl_Customers[[#This Row],[account_length]] &lt;=100, "51-100", IF(tbl_Customers[[#This Row],[account_length]] &lt;= 150, "101-150", "151+")))</f>
        <v>0-50</v>
      </c>
      <c r="Y1109" t="str">
        <f>IF(tbl_Customers[[#This Row],[total_intl_charge]] &lt;= 3, "Low Charges", "High Charges")</f>
        <v>Low Charges</v>
      </c>
      <c r="Z1109" t="str">
        <f>IF(tbl_Customers[[#This Row],[total_eve_calls]]&lt;=80,"Low Calls",
IF(tbl_Customers[[#This Row],[total_eve_calls]]&lt;=120,"Medium Calls","High Calls"))</f>
        <v>Medium Calls</v>
      </c>
      <c r="AA1109" t="str">
        <f>IF(tbl_Customers[[#This Row],[total_eve_charge]]&lt;=15,"Low Charges",
IF(tbl_Customers[[#This Row],[total_eve_charge]]&lt;=20,"Medium Charges","High Charges"))</f>
        <v>Medium Charges</v>
      </c>
      <c r="AB11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09" t="str">
        <f>IF(tbl_Customers[[#This Row],[number_vmail_messages]] = 0, "No Usage", IF(tbl_Customers[[#This Row],[number_vmail_messages]] &lt;= 20, "Low Usage", IF(tbl_Customers[[#This Row],[number_vmail_messages]] &lt;= 40, "Medium Usgae", "High Usage")))</f>
        <v>No Usage</v>
      </c>
      <c r="AD1109" t="str">
        <f>IF(tbl_Customers[[#This Row],[total_day_minutes]]&lt;=150,"Low Usage", IF(tbl_Customers[[#This Row],[total_day_minutes]]&lt;=200,"Medium Usage", IF(tbl_Customers[[#This Row],[total_day_minutes]]&lt;=250,"High Usage","Very High Usage")))</f>
        <v>Low Usage</v>
      </c>
      <c r="AE1109" t="str">
        <f>IF(tbl_Customers[[#This Row],[total_intl_calls]]&lt;=5,"Low Calls", IF(tbl_Customers[[#This Row],[total_intl_calls]]&lt;=10, "Medium Calls", "High Calls"))</f>
        <v>Low Calls</v>
      </c>
      <c r="AF11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09" s="36" t="str">
        <f>IF(tbl_Customers[[#This Row],[Churn_Risk_Score]]&gt;=10,"High Risk", IF(tbl_Customers[[#This Row],[Churn_Risk_Score]]&gt;=5,"Medium Risk","Low Risk"))</f>
        <v>Low Risk</v>
      </c>
    </row>
    <row r="1110" spans="1:33" x14ac:dyDescent="0.35">
      <c r="A1110">
        <v>1109</v>
      </c>
      <c r="B1110" t="s">
        <v>51</v>
      </c>
      <c r="C1110">
        <v>90</v>
      </c>
      <c r="D1110" t="s">
        <v>21</v>
      </c>
      <c r="E1110" t="s">
        <v>22</v>
      </c>
      <c r="F1110" t="s">
        <v>22</v>
      </c>
      <c r="G1110">
        <v>0</v>
      </c>
      <c r="H1110">
        <v>200.9</v>
      </c>
      <c r="I1110">
        <v>92</v>
      </c>
      <c r="J1110">
        <v>34.15</v>
      </c>
      <c r="K1110">
        <v>164.3</v>
      </c>
      <c r="L1110">
        <v>91</v>
      </c>
      <c r="M1110">
        <v>13.97</v>
      </c>
      <c r="N1110">
        <v>249</v>
      </c>
      <c r="O1110">
        <v>98</v>
      </c>
      <c r="P1110">
        <v>11.21</v>
      </c>
      <c r="Q1110">
        <v>8.9</v>
      </c>
      <c r="R1110">
        <v>7</v>
      </c>
      <c r="S1110">
        <v>2.4</v>
      </c>
      <c r="T1110">
        <v>1</v>
      </c>
      <c r="U1110" t="s">
        <v>22</v>
      </c>
      <c r="V1110">
        <f>IF(tbl_Customers[[#This Row],[churn]] = "yes", 1, 0)</f>
        <v>0</v>
      </c>
      <c r="W1110" t="str">
        <f>IF(tbl_Customers[[#This Row],[number_customer_service_calls]] &lt;= 1, "0-1 Calls", IF(tbl_Customers[[#This Row],[number_customer_service_calls]] &lt;= 3, "2-3 Calls", IF(tbl_Customers[[#This Row],[number_customer_service_calls]] &lt;=5, "4-5 Calls", "6+ Calls")))</f>
        <v>0-1 Calls</v>
      </c>
      <c r="X1110" t="str">
        <f>IF(tbl_Customers[[#This Row],[account_length]] &lt;= 50, "0-50", IF(tbl_Customers[[#This Row],[account_length]] &lt;=100, "51-100", IF(tbl_Customers[[#This Row],[account_length]] &lt;= 150, "101-150", "151+")))</f>
        <v>51-100</v>
      </c>
      <c r="Y1110" t="str">
        <f>IF(tbl_Customers[[#This Row],[total_intl_charge]] &lt;= 3, "Low Charges", "High Charges")</f>
        <v>Low Charges</v>
      </c>
      <c r="Z1110" t="str">
        <f>IF(tbl_Customers[[#This Row],[total_eve_calls]]&lt;=80,"Low Calls",
IF(tbl_Customers[[#This Row],[total_eve_calls]]&lt;=120,"Medium Calls","High Calls"))</f>
        <v>Medium Calls</v>
      </c>
      <c r="AA1110" t="str">
        <f>IF(tbl_Customers[[#This Row],[total_eve_charge]]&lt;=15,"Low Charges",
IF(tbl_Customers[[#This Row],[total_eve_charge]]&lt;=20,"Medium Charges","High Charges"))</f>
        <v>Low Charges</v>
      </c>
      <c r="AB11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0" t="str">
        <f>IF(tbl_Customers[[#This Row],[number_vmail_messages]] = 0, "No Usage", IF(tbl_Customers[[#This Row],[number_vmail_messages]] &lt;= 20, "Low Usage", IF(tbl_Customers[[#This Row],[number_vmail_messages]] &lt;= 40, "Medium Usgae", "High Usage")))</f>
        <v>No Usage</v>
      </c>
      <c r="AD1110" t="str">
        <f>IF(tbl_Customers[[#This Row],[total_day_minutes]]&lt;=150,"Low Usage", IF(tbl_Customers[[#This Row],[total_day_minutes]]&lt;=200,"Medium Usage", IF(tbl_Customers[[#This Row],[total_day_minutes]]&lt;=250,"High Usage","Very High Usage")))</f>
        <v>High Usage</v>
      </c>
      <c r="AE1110" t="str">
        <f>IF(tbl_Customers[[#This Row],[total_intl_calls]]&lt;=5,"Low Calls", IF(tbl_Customers[[#This Row],[total_intl_calls]]&lt;=10, "Medium Calls", "High Calls"))</f>
        <v>Medium Calls</v>
      </c>
      <c r="AF11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0" s="36" t="str">
        <f>IF(tbl_Customers[[#This Row],[Churn_Risk_Score]]&gt;=10,"High Risk", IF(tbl_Customers[[#This Row],[Churn_Risk_Score]]&gt;=5,"Medium Risk","Low Risk"))</f>
        <v>Low Risk</v>
      </c>
    </row>
    <row r="1111" spans="1:33" x14ac:dyDescent="0.35">
      <c r="A1111">
        <v>1110</v>
      </c>
      <c r="B1111" t="s">
        <v>71</v>
      </c>
      <c r="C1111">
        <v>103</v>
      </c>
      <c r="D1111" t="s">
        <v>21</v>
      </c>
      <c r="E1111" t="s">
        <v>22</v>
      </c>
      <c r="F1111" t="s">
        <v>22</v>
      </c>
      <c r="G1111">
        <v>0</v>
      </c>
      <c r="H1111">
        <v>141.30000000000001</v>
      </c>
      <c r="I1111">
        <v>123</v>
      </c>
      <c r="J1111">
        <v>24.02</v>
      </c>
      <c r="K1111">
        <v>253.6</v>
      </c>
      <c r="L1111">
        <v>87</v>
      </c>
      <c r="M1111">
        <v>21.56</v>
      </c>
      <c r="N1111">
        <v>215.8</v>
      </c>
      <c r="O1111">
        <v>96</v>
      </c>
      <c r="P1111">
        <v>9.7100000000000009</v>
      </c>
      <c r="Q1111">
        <v>6.4</v>
      </c>
      <c r="R1111">
        <v>2</v>
      </c>
      <c r="S1111">
        <v>1.73</v>
      </c>
      <c r="T1111">
        <v>1</v>
      </c>
      <c r="U1111" t="s">
        <v>22</v>
      </c>
      <c r="V1111">
        <f>IF(tbl_Customers[[#This Row],[churn]] = "yes", 1, 0)</f>
        <v>0</v>
      </c>
      <c r="W1111" t="str">
        <f>IF(tbl_Customers[[#This Row],[number_customer_service_calls]] &lt;= 1, "0-1 Calls", IF(tbl_Customers[[#This Row],[number_customer_service_calls]] &lt;= 3, "2-3 Calls", IF(tbl_Customers[[#This Row],[number_customer_service_calls]] &lt;=5, "4-5 Calls", "6+ Calls")))</f>
        <v>0-1 Calls</v>
      </c>
      <c r="X1111" t="str">
        <f>IF(tbl_Customers[[#This Row],[account_length]] &lt;= 50, "0-50", IF(tbl_Customers[[#This Row],[account_length]] &lt;=100, "51-100", IF(tbl_Customers[[#This Row],[account_length]] &lt;= 150, "101-150", "151+")))</f>
        <v>101-150</v>
      </c>
      <c r="Y1111" t="str">
        <f>IF(tbl_Customers[[#This Row],[total_intl_charge]] &lt;= 3, "Low Charges", "High Charges")</f>
        <v>Low Charges</v>
      </c>
      <c r="Z1111" t="str">
        <f>IF(tbl_Customers[[#This Row],[total_eve_calls]]&lt;=80,"Low Calls",
IF(tbl_Customers[[#This Row],[total_eve_calls]]&lt;=120,"Medium Calls","High Calls"))</f>
        <v>Medium Calls</v>
      </c>
      <c r="AA1111" t="str">
        <f>IF(tbl_Customers[[#This Row],[total_eve_charge]]&lt;=15,"Low Charges",
IF(tbl_Customers[[#This Row],[total_eve_charge]]&lt;=20,"Medium Charges","High Charges"))</f>
        <v>High Charges</v>
      </c>
      <c r="AB11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1" t="str">
        <f>IF(tbl_Customers[[#This Row],[number_vmail_messages]] = 0, "No Usage", IF(tbl_Customers[[#This Row],[number_vmail_messages]] &lt;= 20, "Low Usage", IF(tbl_Customers[[#This Row],[number_vmail_messages]] &lt;= 40, "Medium Usgae", "High Usage")))</f>
        <v>No Usage</v>
      </c>
      <c r="AD1111" t="str">
        <f>IF(tbl_Customers[[#This Row],[total_day_minutes]]&lt;=150,"Low Usage", IF(tbl_Customers[[#This Row],[total_day_minutes]]&lt;=200,"Medium Usage", IF(tbl_Customers[[#This Row],[total_day_minutes]]&lt;=250,"High Usage","Very High Usage")))</f>
        <v>Low Usage</v>
      </c>
      <c r="AE1111" t="str">
        <f>IF(tbl_Customers[[#This Row],[total_intl_calls]]&lt;=5,"Low Calls", IF(tbl_Customers[[#This Row],[total_intl_calls]]&lt;=10, "Medium Calls", "High Calls"))</f>
        <v>Low Calls</v>
      </c>
      <c r="AF11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1" s="36" t="str">
        <f>IF(tbl_Customers[[#This Row],[Churn_Risk_Score]]&gt;=10,"High Risk", IF(tbl_Customers[[#This Row],[Churn_Risk_Score]]&gt;=5,"Medium Risk","Low Risk"))</f>
        <v>Low Risk</v>
      </c>
    </row>
    <row r="1112" spans="1:33" x14ac:dyDescent="0.35">
      <c r="A1112">
        <v>1111</v>
      </c>
      <c r="B1112" t="s">
        <v>74</v>
      </c>
      <c r="C1112">
        <v>100</v>
      </c>
      <c r="D1112" t="s">
        <v>21</v>
      </c>
      <c r="E1112" t="s">
        <v>22</v>
      </c>
      <c r="F1112" t="s">
        <v>22</v>
      </c>
      <c r="G1112">
        <v>0</v>
      </c>
      <c r="H1112">
        <v>235.8</v>
      </c>
      <c r="I1112">
        <v>130</v>
      </c>
      <c r="J1112">
        <v>40.090000000000003</v>
      </c>
      <c r="K1112">
        <v>176</v>
      </c>
      <c r="L1112">
        <v>69</v>
      </c>
      <c r="M1112">
        <v>14.96</v>
      </c>
      <c r="N1112">
        <v>63.6</v>
      </c>
      <c r="O1112">
        <v>122</v>
      </c>
      <c r="P1112">
        <v>2.86</v>
      </c>
      <c r="Q1112">
        <v>7.3</v>
      </c>
      <c r="R1112">
        <v>1</v>
      </c>
      <c r="S1112">
        <v>1.97</v>
      </c>
      <c r="T1112">
        <v>2</v>
      </c>
      <c r="U1112" t="s">
        <v>22</v>
      </c>
      <c r="V1112">
        <f>IF(tbl_Customers[[#This Row],[churn]] = "yes", 1, 0)</f>
        <v>0</v>
      </c>
      <c r="W1112" t="str">
        <f>IF(tbl_Customers[[#This Row],[number_customer_service_calls]] &lt;= 1, "0-1 Calls", IF(tbl_Customers[[#This Row],[number_customer_service_calls]] &lt;= 3, "2-3 Calls", IF(tbl_Customers[[#This Row],[number_customer_service_calls]] &lt;=5, "4-5 Calls", "6+ Calls")))</f>
        <v>2-3 Calls</v>
      </c>
      <c r="X1112" t="str">
        <f>IF(tbl_Customers[[#This Row],[account_length]] &lt;= 50, "0-50", IF(tbl_Customers[[#This Row],[account_length]] &lt;=100, "51-100", IF(tbl_Customers[[#This Row],[account_length]] &lt;= 150, "101-150", "151+")))</f>
        <v>51-100</v>
      </c>
      <c r="Y1112" t="str">
        <f>IF(tbl_Customers[[#This Row],[total_intl_charge]] &lt;= 3, "Low Charges", "High Charges")</f>
        <v>Low Charges</v>
      </c>
      <c r="Z1112" t="str">
        <f>IF(tbl_Customers[[#This Row],[total_eve_calls]]&lt;=80,"Low Calls",
IF(tbl_Customers[[#This Row],[total_eve_calls]]&lt;=120,"Medium Calls","High Calls"))</f>
        <v>Low Calls</v>
      </c>
      <c r="AA1112" t="str">
        <f>IF(tbl_Customers[[#This Row],[total_eve_charge]]&lt;=15,"Low Charges",
IF(tbl_Customers[[#This Row],[total_eve_charge]]&lt;=20,"Medium Charges","High Charges"))</f>
        <v>Low Charges</v>
      </c>
      <c r="AB11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2" t="str">
        <f>IF(tbl_Customers[[#This Row],[number_vmail_messages]] = 0, "No Usage", IF(tbl_Customers[[#This Row],[number_vmail_messages]] &lt;= 20, "Low Usage", IF(tbl_Customers[[#This Row],[number_vmail_messages]] &lt;= 40, "Medium Usgae", "High Usage")))</f>
        <v>No Usage</v>
      </c>
      <c r="AD1112" t="str">
        <f>IF(tbl_Customers[[#This Row],[total_day_minutes]]&lt;=150,"Low Usage", IF(tbl_Customers[[#This Row],[total_day_minutes]]&lt;=200,"Medium Usage", IF(tbl_Customers[[#This Row],[total_day_minutes]]&lt;=250,"High Usage","Very High Usage")))</f>
        <v>High Usage</v>
      </c>
      <c r="AE1112" t="str">
        <f>IF(tbl_Customers[[#This Row],[total_intl_calls]]&lt;=5,"Low Calls", IF(tbl_Customers[[#This Row],[total_intl_calls]]&lt;=10, "Medium Calls", "High Calls"))</f>
        <v>Low Calls</v>
      </c>
      <c r="AF11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2" s="36" t="str">
        <f>IF(tbl_Customers[[#This Row],[Churn_Risk_Score]]&gt;=10,"High Risk", IF(tbl_Customers[[#This Row],[Churn_Risk_Score]]&gt;=5,"Medium Risk","Low Risk"))</f>
        <v>Low Risk</v>
      </c>
    </row>
    <row r="1113" spans="1:33" x14ac:dyDescent="0.35">
      <c r="A1113">
        <v>1112</v>
      </c>
      <c r="B1113" t="s">
        <v>59</v>
      </c>
      <c r="C1113">
        <v>110</v>
      </c>
      <c r="D1113" t="s">
        <v>28</v>
      </c>
      <c r="E1113" t="s">
        <v>22</v>
      </c>
      <c r="F1113" t="s">
        <v>22</v>
      </c>
      <c r="G1113">
        <v>0</v>
      </c>
      <c r="H1113">
        <v>185.1</v>
      </c>
      <c r="I1113">
        <v>100</v>
      </c>
      <c r="J1113">
        <v>31.47</v>
      </c>
      <c r="K1113">
        <v>165.1</v>
      </c>
      <c r="L1113">
        <v>88</v>
      </c>
      <c r="M1113">
        <v>14.03</v>
      </c>
      <c r="N1113">
        <v>111.6</v>
      </c>
      <c r="O1113">
        <v>104</v>
      </c>
      <c r="P1113">
        <v>5.0199999999999996</v>
      </c>
      <c r="Q1113">
        <v>6.3</v>
      </c>
      <c r="R1113">
        <v>4</v>
      </c>
      <c r="S1113">
        <v>1.7</v>
      </c>
      <c r="T1113">
        <v>3</v>
      </c>
      <c r="U1113" t="s">
        <v>22</v>
      </c>
      <c r="V1113">
        <f>IF(tbl_Customers[[#This Row],[churn]] = "yes", 1, 0)</f>
        <v>0</v>
      </c>
      <c r="W1113" t="str">
        <f>IF(tbl_Customers[[#This Row],[number_customer_service_calls]] &lt;= 1, "0-1 Calls", IF(tbl_Customers[[#This Row],[number_customer_service_calls]] &lt;= 3, "2-3 Calls", IF(tbl_Customers[[#This Row],[number_customer_service_calls]] &lt;=5, "4-5 Calls", "6+ Calls")))</f>
        <v>2-3 Calls</v>
      </c>
      <c r="X1113" t="str">
        <f>IF(tbl_Customers[[#This Row],[account_length]] &lt;= 50, "0-50", IF(tbl_Customers[[#This Row],[account_length]] &lt;=100, "51-100", IF(tbl_Customers[[#This Row],[account_length]] &lt;= 150, "101-150", "151+")))</f>
        <v>101-150</v>
      </c>
      <c r="Y1113" t="str">
        <f>IF(tbl_Customers[[#This Row],[total_intl_charge]] &lt;= 3, "Low Charges", "High Charges")</f>
        <v>Low Charges</v>
      </c>
      <c r="Z1113" t="str">
        <f>IF(tbl_Customers[[#This Row],[total_eve_calls]]&lt;=80,"Low Calls",
IF(tbl_Customers[[#This Row],[total_eve_calls]]&lt;=120,"Medium Calls","High Calls"))</f>
        <v>Medium Calls</v>
      </c>
      <c r="AA1113" t="str">
        <f>IF(tbl_Customers[[#This Row],[total_eve_charge]]&lt;=15,"Low Charges",
IF(tbl_Customers[[#This Row],[total_eve_charge]]&lt;=20,"Medium Charges","High Charges"))</f>
        <v>Low Charges</v>
      </c>
      <c r="AB11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3" t="str">
        <f>IF(tbl_Customers[[#This Row],[number_vmail_messages]] = 0, "No Usage", IF(tbl_Customers[[#This Row],[number_vmail_messages]] &lt;= 20, "Low Usage", IF(tbl_Customers[[#This Row],[number_vmail_messages]] &lt;= 40, "Medium Usgae", "High Usage")))</f>
        <v>No Usage</v>
      </c>
      <c r="AD1113" t="str">
        <f>IF(tbl_Customers[[#This Row],[total_day_minutes]]&lt;=150,"Low Usage", IF(tbl_Customers[[#This Row],[total_day_minutes]]&lt;=200,"Medium Usage", IF(tbl_Customers[[#This Row],[total_day_minutes]]&lt;=250,"High Usage","Very High Usage")))</f>
        <v>Medium Usage</v>
      </c>
      <c r="AE1113" t="str">
        <f>IF(tbl_Customers[[#This Row],[total_intl_calls]]&lt;=5,"Low Calls", IF(tbl_Customers[[#This Row],[total_intl_calls]]&lt;=10, "Medium Calls", "High Calls"))</f>
        <v>Low Calls</v>
      </c>
      <c r="AF11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3" s="36" t="str">
        <f>IF(tbl_Customers[[#This Row],[Churn_Risk_Score]]&gt;=10,"High Risk", IF(tbl_Customers[[#This Row],[Churn_Risk_Score]]&gt;=5,"Medium Risk","Low Risk"))</f>
        <v>Low Risk</v>
      </c>
    </row>
    <row r="1114" spans="1:33" x14ac:dyDescent="0.35">
      <c r="A1114">
        <v>1113</v>
      </c>
      <c r="B1114" t="s">
        <v>46</v>
      </c>
      <c r="C1114">
        <v>124</v>
      </c>
      <c r="D1114" t="s">
        <v>21</v>
      </c>
      <c r="E1114" t="s">
        <v>22</v>
      </c>
      <c r="F1114" t="s">
        <v>22</v>
      </c>
      <c r="G1114">
        <v>0</v>
      </c>
      <c r="H1114">
        <v>254.3</v>
      </c>
      <c r="I1114">
        <v>113</v>
      </c>
      <c r="J1114">
        <v>43.23</v>
      </c>
      <c r="K1114">
        <v>78.900000000000006</v>
      </c>
      <c r="L1114">
        <v>104</v>
      </c>
      <c r="M1114">
        <v>6.71</v>
      </c>
      <c r="N1114">
        <v>153.19999999999999</v>
      </c>
      <c r="O1114">
        <v>69</v>
      </c>
      <c r="P1114">
        <v>6.89</v>
      </c>
      <c r="Q1114">
        <v>11.8</v>
      </c>
      <c r="R1114">
        <v>2</v>
      </c>
      <c r="S1114">
        <v>3.19</v>
      </c>
      <c r="T1114">
        <v>2</v>
      </c>
      <c r="U1114" t="s">
        <v>22</v>
      </c>
      <c r="V1114">
        <f>IF(tbl_Customers[[#This Row],[churn]] = "yes", 1, 0)</f>
        <v>0</v>
      </c>
      <c r="W1114" t="str">
        <f>IF(tbl_Customers[[#This Row],[number_customer_service_calls]] &lt;= 1, "0-1 Calls", IF(tbl_Customers[[#This Row],[number_customer_service_calls]] &lt;= 3, "2-3 Calls", IF(tbl_Customers[[#This Row],[number_customer_service_calls]] &lt;=5, "4-5 Calls", "6+ Calls")))</f>
        <v>2-3 Calls</v>
      </c>
      <c r="X1114" t="str">
        <f>IF(tbl_Customers[[#This Row],[account_length]] &lt;= 50, "0-50", IF(tbl_Customers[[#This Row],[account_length]] &lt;=100, "51-100", IF(tbl_Customers[[#This Row],[account_length]] &lt;= 150, "101-150", "151+")))</f>
        <v>101-150</v>
      </c>
      <c r="Y1114" t="str">
        <f>IF(tbl_Customers[[#This Row],[total_intl_charge]] &lt;= 3, "Low Charges", "High Charges")</f>
        <v>High Charges</v>
      </c>
      <c r="Z1114" t="str">
        <f>IF(tbl_Customers[[#This Row],[total_eve_calls]]&lt;=80,"Low Calls",
IF(tbl_Customers[[#This Row],[total_eve_calls]]&lt;=120,"Medium Calls","High Calls"))</f>
        <v>Medium Calls</v>
      </c>
      <c r="AA1114" t="str">
        <f>IF(tbl_Customers[[#This Row],[total_eve_charge]]&lt;=15,"Low Charges",
IF(tbl_Customers[[#This Row],[total_eve_charge]]&lt;=20,"Medium Charges","High Charges"))</f>
        <v>Low Charges</v>
      </c>
      <c r="AB11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14" t="str">
        <f>IF(tbl_Customers[[#This Row],[number_vmail_messages]] = 0, "No Usage", IF(tbl_Customers[[#This Row],[number_vmail_messages]] &lt;= 20, "Low Usage", IF(tbl_Customers[[#This Row],[number_vmail_messages]] &lt;= 40, "Medium Usgae", "High Usage")))</f>
        <v>No Usage</v>
      </c>
      <c r="AD1114" t="str">
        <f>IF(tbl_Customers[[#This Row],[total_day_minutes]]&lt;=150,"Low Usage", IF(tbl_Customers[[#This Row],[total_day_minutes]]&lt;=200,"Medium Usage", IF(tbl_Customers[[#This Row],[total_day_minutes]]&lt;=250,"High Usage","Very High Usage")))</f>
        <v>Very High Usage</v>
      </c>
      <c r="AE1114" t="str">
        <f>IF(tbl_Customers[[#This Row],[total_intl_calls]]&lt;=5,"Low Calls", IF(tbl_Customers[[#This Row],[total_intl_calls]]&lt;=10, "Medium Calls", "High Calls"))</f>
        <v>Low Calls</v>
      </c>
      <c r="AF11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114" s="36" t="str">
        <f>IF(tbl_Customers[[#This Row],[Churn_Risk_Score]]&gt;=10,"High Risk", IF(tbl_Customers[[#This Row],[Churn_Risk_Score]]&gt;=5,"Medium Risk","Low Risk"))</f>
        <v>Medium Risk</v>
      </c>
    </row>
    <row r="1115" spans="1:33" x14ac:dyDescent="0.35">
      <c r="A1115">
        <v>1114</v>
      </c>
      <c r="B1115" t="s">
        <v>35</v>
      </c>
      <c r="C1115">
        <v>10</v>
      </c>
      <c r="D1115" t="s">
        <v>28</v>
      </c>
      <c r="E1115" t="s">
        <v>22</v>
      </c>
      <c r="F1115" t="s">
        <v>22</v>
      </c>
      <c r="G1115">
        <v>0</v>
      </c>
      <c r="H1115">
        <v>183</v>
      </c>
      <c r="I1115">
        <v>103</v>
      </c>
      <c r="J1115">
        <v>31.11</v>
      </c>
      <c r="K1115">
        <v>214.8</v>
      </c>
      <c r="L1115">
        <v>77</v>
      </c>
      <c r="M1115">
        <v>18.260000000000002</v>
      </c>
      <c r="N1115">
        <v>206.4</v>
      </c>
      <c r="O1115">
        <v>73</v>
      </c>
      <c r="P1115">
        <v>9.2899999999999991</v>
      </c>
      <c r="Q1115">
        <v>8.6999999999999993</v>
      </c>
      <c r="R1115">
        <v>6</v>
      </c>
      <c r="S1115">
        <v>2.35</v>
      </c>
      <c r="T1115">
        <v>2</v>
      </c>
      <c r="U1115" t="s">
        <v>22</v>
      </c>
      <c r="V1115">
        <f>IF(tbl_Customers[[#This Row],[churn]] = "yes", 1, 0)</f>
        <v>0</v>
      </c>
      <c r="W1115" t="str">
        <f>IF(tbl_Customers[[#This Row],[number_customer_service_calls]] &lt;= 1, "0-1 Calls", IF(tbl_Customers[[#This Row],[number_customer_service_calls]] &lt;= 3, "2-3 Calls", IF(tbl_Customers[[#This Row],[number_customer_service_calls]] &lt;=5, "4-5 Calls", "6+ Calls")))</f>
        <v>2-3 Calls</v>
      </c>
      <c r="X1115" t="str">
        <f>IF(tbl_Customers[[#This Row],[account_length]] &lt;= 50, "0-50", IF(tbl_Customers[[#This Row],[account_length]] &lt;=100, "51-100", IF(tbl_Customers[[#This Row],[account_length]] &lt;= 150, "101-150", "151+")))</f>
        <v>0-50</v>
      </c>
      <c r="Y1115" t="str">
        <f>IF(tbl_Customers[[#This Row],[total_intl_charge]] &lt;= 3, "Low Charges", "High Charges")</f>
        <v>Low Charges</v>
      </c>
      <c r="Z1115" t="str">
        <f>IF(tbl_Customers[[#This Row],[total_eve_calls]]&lt;=80,"Low Calls",
IF(tbl_Customers[[#This Row],[total_eve_calls]]&lt;=120,"Medium Calls","High Calls"))</f>
        <v>Low Calls</v>
      </c>
      <c r="AA1115" t="str">
        <f>IF(tbl_Customers[[#This Row],[total_eve_charge]]&lt;=15,"Low Charges",
IF(tbl_Customers[[#This Row],[total_eve_charge]]&lt;=20,"Medium Charges","High Charges"))</f>
        <v>Medium Charges</v>
      </c>
      <c r="AB11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15" t="str">
        <f>IF(tbl_Customers[[#This Row],[number_vmail_messages]] = 0, "No Usage", IF(tbl_Customers[[#This Row],[number_vmail_messages]] &lt;= 20, "Low Usage", IF(tbl_Customers[[#This Row],[number_vmail_messages]] &lt;= 40, "Medium Usgae", "High Usage")))</f>
        <v>No Usage</v>
      </c>
      <c r="AD1115" t="str">
        <f>IF(tbl_Customers[[#This Row],[total_day_minutes]]&lt;=150,"Low Usage", IF(tbl_Customers[[#This Row],[total_day_minutes]]&lt;=200,"Medium Usage", IF(tbl_Customers[[#This Row],[total_day_minutes]]&lt;=250,"High Usage","Very High Usage")))</f>
        <v>Medium Usage</v>
      </c>
      <c r="AE1115" t="str">
        <f>IF(tbl_Customers[[#This Row],[total_intl_calls]]&lt;=5,"Low Calls", IF(tbl_Customers[[#This Row],[total_intl_calls]]&lt;=10, "Medium Calls", "High Calls"))</f>
        <v>Medium Calls</v>
      </c>
      <c r="AF11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5" s="36" t="str">
        <f>IF(tbl_Customers[[#This Row],[Churn_Risk_Score]]&gt;=10,"High Risk", IF(tbl_Customers[[#This Row],[Churn_Risk_Score]]&gt;=5,"Medium Risk","Low Risk"))</f>
        <v>Low Risk</v>
      </c>
    </row>
    <row r="1116" spans="1:33" x14ac:dyDescent="0.35">
      <c r="A1116">
        <v>1115</v>
      </c>
      <c r="B1116" t="s">
        <v>69</v>
      </c>
      <c r="C1116">
        <v>89</v>
      </c>
      <c r="D1116" t="s">
        <v>21</v>
      </c>
      <c r="E1116" t="s">
        <v>22</v>
      </c>
      <c r="F1116" t="s">
        <v>23</v>
      </c>
      <c r="G1116">
        <v>29</v>
      </c>
      <c r="H1116">
        <v>163.5</v>
      </c>
      <c r="I1116">
        <v>80</v>
      </c>
      <c r="J1116">
        <v>27.8</v>
      </c>
      <c r="K1116">
        <v>274.8</v>
      </c>
      <c r="L1116">
        <v>136</v>
      </c>
      <c r="M1116">
        <v>23.36</v>
      </c>
      <c r="N1116">
        <v>381.9</v>
      </c>
      <c r="O1116">
        <v>147</v>
      </c>
      <c r="P1116">
        <v>17.190000000000001</v>
      </c>
      <c r="Q1116">
        <v>7.5</v>
      </c>
      <c r="R1116">
        <v>5</v>
      </c>
      <c r="S1116">
        <v>2.0299999999999998</v>
      </c>
      <c r="T1116">
        <v>2</v>
      </c>
      <c r="U1116" t="s">
        <v>22</v>
      </c>
      <c r="V1116">
        <f>IF(tbl_Customers[[#This Row],[churn]] = "yes", 1, 0)</f>
        <v>0</v>
      </c>
      <c r="W1116" t="str">
        <f>IF(tbl_Customers[[#This Row],[number_customer_service_calls]] &lt;= 1, "0-1 Calls", IF(tbl_Customers[[#This Row],[number_customer_service_calls]] &lt;= 3, "2-3 Calls", IF(tbl_Customers[[#This Row],[number_customer_service_calls]] &lt;=5, "4-5 Calls", "6+ Calls")))</f>
        <v>2-3 Calls</v>
      </c>
      <c r="X1116" t="str">
        <f>IF(tbl_Customers[[#This Row],[account_length]] &lt;= 50, "0-50", IF(tbl_Customers[[#This Row],[account_length]] &lt;=100, "51-100", IF(tbl_Customers[[#This Row],[account_length]] &lt;= 150, "101-150", "151+")))</f>
        <v>51-100</v>
      </c>
      <c r="Y1116" t="str">
        <f>IF(tbl_Customers[[#This Row],[total_intl_charge]] &lt;= 3, "Low Charges", "High Charges")</f>
        <v>Low Charges</v>
      </c>
      <c r="Z1116" t="str">
        <f>IF(tbl_Customers[[#This Row],[total_eve_calls]]&lt;=80,"Low Calls",
IF(tbl_Customers[[#This Row],[total_eve_calls]]&lt;=120,"Medium Calls","High Calls"))</f>
        <v>High Calls</v>
      </c>
      <c r="AA1116" t="str">
        <f>IF(tbl_Customers[[#This Row],[total_eve_charge]]&lt;=15,"Low Charges",
IF(tbl_Customers[[#This Row],[total_eve_charge]]&lt;=20,"Medium Charges","High Charges"))</f>
        <v>High Charges</v>
      </c>
      <c r="AB11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6" t="str">
        <f>IF(tbl_Customers[[#This Row],[number_vmail_messages]] = 0, "No Usage", IF(tbl_Customers[[#This Row],[number_vmail_messages]] &lt;= 20, "Low Usage", IF(tbl_Customers[[#This Row],[number_vmail_messages]] &lt;= 40, "Medium Usgae", "High Usage")))</f>
        <v>Medium Usgae</v>
      </c>
      <c r="AD1116" t="str">
        <f>IF(tbl_Customers[[#This Row],[total_day_minutes]]&lt;=150,"Low Usage", IF(tbl_Customers[[#This Row],[total_day_minutes]]&lt;=200,"Medium Usage", IF(tbl_Customers[[#This Row],[total_day_minutes]]&lt;=250,"High Usage","Very High Usage")))</f>
        <v>Medium Usage</v>
      </c>
      <c r="AE1116" t="str">
        <f>IF(tbl_Customers[[#This Row],[total_intl_calls]]&lt;=5,"Low Calls", IF(tbl_Customers[[#This Row],[total_intl_calls]]&lt;=10, "Medium Calls", "High Calls"))</f>
        <v>Low Calls</v>
      </c>
      <c r="AF11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16" s="36" t="str">
        <f>IF(tbl_Customers[[#This Row],[Churn_Risk_Score]]&gt;=10,"High Risk", IF(tbl_Customers[[#This Row],[Churn_Risk_Score]]&gt;=5,"Medium Risk","Low Risk"))</f>
        <v>Low Risk</v>
      </c>
    </row>
    <row r="1117" spans="1:33" x14ac:dyDescent="0.35">
      <c r="A1117">
        <v>1116</v>
      </c>
      <c r="B1117" t="s">
        <v>59</v>
      </c>
      <c r="C1117">
        <v>121</v>
      </c>
      <c r="D1117" t="s">
        <v>25</v>
      </c>
      <c r="E1117" t="s">
        <v>22</v>
      </c>
      <c r="F1117" t="s">
        <v>22</v>
      </c>
      <c r="G1117">
        <v>0</v>
      </c>
      <c r="H1117">
        <v>207.9</v>
      </c>
      <c r="I1117">
        <v>98</v>
      </c>
      <c r="J1117">
        <v>35.340000000000003</v>
      </c>
      <c r="K1117">
        <v>210.5</v>
      </c>
      <c r="L1117">
        <v>96</v>
      </c>
      <c r="M1117">
        <v>17.89</v>
      </c>
      <c r="N1117">
        <v>109.6</v>
      </c>
      <c r="O1117">
        <v>114</v>
      </c>
      <c r="P1117">
        <v>4.93</v>
      </c>
      <c r="Q1117">
        <v>7.7</v>
      </c>
      <c r="R1117">
        <v>2</v>
      </c>
      <c r="S1117">
        <v>2.08</v>
      </c>
      <c r="T1117">
        <v>2</v>
      </c>
      <c r="U1117" t="s">
        <v>22</v>
      </c>
      <c r="V1117">
        <f>IF(tbl_Customers[[#This Row],[churn]] = "yes", 1, 0)</f>
        <v>0</v>
      </c>
      <c r="W1117" t="str">
        <f>IF(tbl_Customers[[#This Row],[number_customer_service_calls]] &lt;= 1, "0-1 Calls", IF(tbl_Customers[[#This Row],[number_customer_service_calls]] &lt;= 3, "2-3 Calls", IF(tbl_Customers[[#This Row],[number_customer_service_calls]] &lt;=5, "4-5 Calls", "6+ Calls")))</f>
        <v>2-3 Calls</v>
      </c>
      <c r="X1117" t="str">
        <f>IF(tbl_Customers[[#This Row],[account_length]] &lt;= 50, "0-50", IF(tbl_Customers[[#This Row],[account_length]] &lt;=100, "51-100", IF(tbl_Customers[[#This Row],[account_length]] &lt;= 150, "101-150", "151+")))</f>
        <v>101-150</v>
      </c>
      <c r="Y1117" t="str">
        <f>IF(tbl_Customers[[#This Row],[total_intl_charge]] &lt;= 3, "Low Charges", "High Charges")</f>
        <v>Low Charges</v>
      </c>
      <c r="Z1117" t="str">
        <f>IF(tbl_Customers[[#This Row],[total_eve_calls]]&lt;=80,"Low Calls",
IF(tbl_Customers[[#This Row],[total_eve_calls]]&lt;=120,"Medium Calls","High Calls"))</f>
        <v>Medium Calls</v>
      </c>
      <c r="AA1117" t="str">
        <f>IF(tbl_Customers[[#This Row],[total_eve_charge]]&lt;=15,"Low Charges",
IF(tbl_Customers[[#This Row],[total_eve_charge]]&lt;=20,"Medium Charges","High Charges"))</f>
        <v>Medium Charges</v>
      </c>
      <c r="AB11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17" t="str">
        <f>IF(tbl_Customers[[#This Row],[number_vmail_messages]] = 0, "No Usage", IF(tbl_Customers[[#This Row],[number_vmail_messages]] &lt;= 20, "Low Usage", IF(tbl_Customers[[#This Row],[number_vmail_messages]] &lt;= 40, "Medium Usgae", "High Usage")))</f>
        <v>No Usage</v>
      </c>
      <c r="AD1117" t="str">
        <f>IF(tbl_Customers[[#This Row],[total_day_minutes]]&lt;=150,"Low Usage", IF(tbl_Customers[[#This Row],[total_day_minutes]]&lt;=200,"Medium Usage", IF(tbl_Customers[[#This Row],[total_day_minutes]]&lt;=250,"High Usage","Very High Usage")))</f>
        <v>High Usage</v>
      </c>
      <c r="AE1117" t="str">
        <f>IF(tbl_Customers[[#This Row],[total_intl_calls]]&lt;=5,"Low Calls", IF(tbl_Customers[[#This Row],[total_intl_calls]]&lt;=10, "Medium Calls", "High Calls"))</f>
        <v>Low Calls</v>
      </c>
      <c r="AF11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7" s="36" t="str">
        <f>IF(tbl_Customers[[#This Row],[Churn_Risk_Score]]&gt;=10,"High Risk", IF(tbl_Customers[[#This Row],[Churn_Risk_Score]]&gt;=5,"Medium Risk","Low Risk"))</f>
        <v>Low Risk</v>
      </c>
    </row>
    <row r="1118" spans="1:33" x14ac:dyDescent="0.35">
      <c r="A1118">
        <v>1117</v>
      </c>
      <c r="B1118" t="s">
        <v>51</v>
      </c>
      <c r="C1118">
        <v>101</v>
      </c>
      <c r="D1118" t="s">
        <v>21</v>
      </c>
      <c r="E1118" t="s">
        <v>22</v>
      </c>
      <c r="F1118" t="s">
        <v>22</v>
      </c>
      <c r="G1118">
        <v>0</v>
      </c>
      <c r="H1118">
        <v>248.6</v>
      </c>
      <c r="I1118">
        <v>102</v>
      </c>
      <c r="J1118">
        <v>42.26</v>
      </c>
      <c r="K1118">
        <v>174.9</v>
      </c>
      <c r="L1118">
        <v>93</v>
      </c>
      <c r="M1118">
        <v>14.87</v>
      </c>
      <c r="N1118">
        <v>207.2</v>
      </c>
      <c r="O1118">
        <v>86</v>
      </c>
      <c r="P1118">
        <v>9.32</v>
      </c>
      <c r="Q1118">
        <v>6.1</v>
      </c>
      <c r="R1118">
        <v>3</v>
      </c>
      <c r="S1118">
        <v>1.65</v>
      </c>
      <c r="T1118">
        <v>3</v>
      </c>
      <c r="U1118" t="s">
        <v>22</v>
      </c>
      <c r="V1118">
        <f>IF(tbl_Customers[[#This Row],[churn]] = "yes", 1, 0)</f>
        <v>0</v>
      </c>
      <c r="W1118" t="str">
        <f>IF(tbl_Customers[[#This Row],[number_customer_service_calls]] &lt;= 1, "0-1 Calls", IF(tbl_Customers[[#This Row],[number_customer_service_calls]] &lt;= 3, "2-3 Calls", IF(tbl_Customers[[#This Row],[number_customer_service_calls]] &lt;=5, "4-5 Calls", "6+ Calls")))</f>
        <v>2-3 Calls</v>
      </c>
      <c r="X1118" t="str">
        <f>IF(tbl_Customers[[#This Row],[account_length]] &lt;= 50, "0-50", IF(tbl_Customers[[#This Row],[account_length]] &lt;=100, "51-100", IF(tbl_Customers[[#This Row],[account_length]] &lt;= 150, "101-150", "151+")))</f>
        <v>101-150</v>
      </c>
      <c r="Y1118" t="str">
        <f>IF(tbl_Customers[[#This Row],[total_intl_charge]] &lt;= 3, "Low Charges", "High Charges")</f>
        <v>Low Charges</v>
      </c>
      <c r="Z1118" t="str">
        <f>IF(tbl_Customers[[#This Row],[total_eve_calls]]&lt;=80,"Low Calls",
IF(tbl_Customers[[#This Row],[total_eve_calls]]&lt;=120,"Medium Calls","High Calls"))</f>
        <v>Medium Calls</v>
      </c>
      <c r="AA1118" t="str">
        <f>IF(tbl_Customers[[#This Row],[total_eve_charge]]&lt;=15,"Low Charges",
IF(tbl_Customers[[#This Row],[total_eve_charge]]&lt;=20,"Medium Charges","High Charges"))</f>
        <v>Low Charges</v>
      </c>
      <c r="AB11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18" t="str">
        <f>IF(tbl_Customers[[#This Row],[number_vmail_messages]] = 0, "No Usage", IF(tbl_Customers[[#This Row],[number_vmail_messages]] &lt;= 20, "Low Usage", IF(tbl_Customers[[#This Row],[number_vmail_messages]] &lt;= 40, "Medium Usgae", "High Usage")))</f>
        <v>No Usage</v>
      </c>
      <c r="AD1118" t="str">
        <f>IF(tbl_Customers[[#This Row],[total_day_minutes]]&lt;=150,"Low Usage", IF(tbl_Customers[[#This Row],[total_day_minutes]]&lt;=200,"Medium Usage", IF(tbl_Customers[[#This Row],[total_day_minutes]]&lt;=250,"High Usage","Very High Usage")))</f>
        <v>High Usage</v>
      </c>
      <c r="AE1118" t="str">
        <f>IF(tbl_Customers[[#This Row],[total_intl_calls]]&lt;=5,"Low Calls", IF(tbl_Customers[[#This Row],[total_intl_calls]]&lt;=10, "Medium Calls", "High Calls"))</f>
        <v>Low Calls</v>
      </c>
      <c r="AF11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18" s="36" t="str">
        <f>IF(tbl_Customers[[#This Row],[Churn_Risk_Score]]&gt;=10,"High Risk", IF(tbl_Customers[[#This Row],[Churn_Risk_Score]]&gt;=5,"Medium Risk","Low Risk"))</f>
        <v>Low Risk</v>
      </c>
    </row>
    <row r="1119" spans="1:33" x14ac:dyDescent="0.35">
      <c r="A1119">
        <v>1118</v>
      </c>
      <c r="B1119" t="s">
        <v>50</v>
      </c>
      <c r="C1119">
        <v>103</v>
      </c>
      <c r="D1119" t="s">
        <v>21</v>
      </c>
      <c r="E1119" t="s">
        <v>22</v>
      </c>
      <c r="F1119" t="s">
        <v>23</v>
      </c>
      <c r="G1119">
        <v>31</v>
      </c>
      <c r="H1119">
        <v>185.4</v>
      </c>
      <c r="I1119">
        <v>105</v>
      </c>
      <c r="J1119">
        <v>31.52</v>
      </c>
      <c r="K1119">
        <v>197.6</v>
      </c>
      <c r="L1119">
        <v>126</v>
      </c>
      <c r="M1119">
        <v>16.8</v>
      </c>
      <c r="N1119">
        <v>147.1</v>
      </c>
      <c r="O1119">
        <v>110</v>
      </c>
      <c r="P1119">
        <v>6.62</v>
      </c>
      <c r="Q1119">
        <v>14.5</v>
      </c>
      <c r="R1119">
        <v>4</v>
      </c>
      <c r="S1119">
        <v>3.92</v>
      </c>
      <c r="T1119">
        <v>2</v>
      </c>
      <c r="U1119" t="s">
        <v>22</v>
      </c>
      <c r="V1119">
        <f>IF(tbl_Customers[[#This Row],[churn]] = "yes", 1, 0)</f>
        <v>0</v>
      </c>
      <c r="W1119" t="str">
        <f>IF(tbl_Customers[[#This Row],[number_customer_service_calls]] &lt;= 1, "0-1 Calls", IF(tbl_Customers[[#This Row],[number_customer_service_calls]] &lt;= 3, "2-3 Calls", IF(tbl_Customers[[#This Row],[number_customer_service_calls]] &lt;=5, "4-5 Calls", "6+ Calls")))</f>
        <v>2-3 Calls</v>
      </c>
      <c r="X1119" t="str">
        <f>IF(tbl_Customers[[#This Row],[account_length]] &lt;= 50, "0-50", IF(tbl_Customers[[#This Row],[account_length]] &lt;=100, "51-100", IF(tbl_Customers[[#This Row],[account_length]] &lt;= 150, "101-150", "151+")))</f>
        <v>101-150</v>
      </c>
      <c r="Y1119" t="str">
        <f>IF(tbl_Customers[[#This Row],[total_intl_charge]] &lt;= 3, "Low Charges", "High Charges")</f>
        <v>High Charges</v>
      </c>
      <c r="Z1119" t="str">
        <f>IF(tbl_Customers[[#This Row],[total_eve_calls]]&lt;=80,"Low Calls",
IF(tbl_Customers[[#This Row],[total_eve_calls]]&lt;=120,"Medium Calls","High Calls"))</f>
        <v>High Calls</v>
      </c>
      <c r="AA1119" t="str">
        <f>IF(tbl_Customers[[#This Row],[total_eve_charge]]&lt;=15,"Low Charges",
IF(tbl_Customers[[#This Row],[total_eve_charge]]&lt;=20,"Medium Charges","High Charges"))</f>
        <v>Medium Charges</v>
      </c>
      <c r="AB11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19" t="str">
        <f>IF(tbl_Customers[[#This Row],[number_vmail_messages]] = 0, "No Usage", IF(tbl_Customers[[#This Row],[number_vmail_messages]] &lt;= 20, "Low Usage", IF(tbl_Customers[[#This Row],[number_vmail_messages]] &lt;= 40, "Medium Usgae", "High Usage")))</f>
        <v>Medium Usgae</v>
      </c>
      <c r="AD1119" t="str">
        <f>IF(tbl_Customers[[#This Row],[total_day_minutes]]&lt;=150,"Low Usage", IF(tbl_Customers[[#This Row],[total_day_minutes]]&lt;=200,"Medium Usage", IF(tbl_Customers[[#This Row],[total_day_minutes]]&lt;=250,"High Usage","Very High Usage")))</f>
        <v>Medium Usage</v>
      </c>
      <c r="AE1119" t="str">
        <f>IF(tbl_Customers[[#This Row],[total_intl_calls]]&lt;=5,"Low Calls", IF(tbl_Customers[[#This Row],[total_intl_calls]]&lt;=10, "Medium Calls", "High Calls"))</f>
        <v>Low Calls</v>
      </c>
      <c r="AF11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19" s="36" t="str">
        <f>IF(tbl_Customers[[#This Row],[Churn_Risk_Score]]&gt;=10,"High Risk", IF(tbl_Customers[[#This Row],[Churn_Risk_Score]]&gt;=5,"Medium Risk","Low Risk"))</f>
        <v>Low Risk</v>
      </c>
    </row>
    <row r="1120" spans="1:33" x14ac:dyDescent="0.35">
      <c r="A1120">
        <v>1119</v>
      </c>
      <c r="B1120" t="s">
        <v>51</v>
      </c>
      <c r="C1120">
        <v>51</v>
      </c>
      <c r="D1120" t="s">
        <v>25</v>
      </c>
      <c r="E1120" t="s">
        <v>22</v>
      </c>
      <c r="F1120" t="s">
        <v>22</v>
      </c>
      <c r="G1120">
        <v>0</v>
      </c>
      <c r="H1120">
        <v>197.8</v>
      </c>
      <c r="I1120">
        <v>60</v>
      </c>
      <c r="J1120">
        <v>33.630000000000003</v>
      </c>
      <c r="K1120">
        <v>221</v>
      </c>
      <c r="L1120">
        <v>64</v>
      </c>
      <c r="M1120">
        <v>18.79</v>
      </c>
      <c r="N1120">
        <v>168.6</v>
      </c>
      <c r="O1120">
        <v>134</v>
      </c>
      <c r="P1120">
        <v>7.59</v>
      </c>
      <c r="Q1120">
        <v>8.9</v>
      </c>
      <c r="R1120">
        <v>5</v>
      </c>
      <c r="S1120">
        <v>2.4</v>
      </c>
      <c r="T1120">
        <v>1</v>
      </c>
      <c r="U1120" t="s">
        <v>22</v>
      </c>
      <c r="V1120">
        <f>IF(tbl_Customers[[#This Row],[churn]] = "yes", 1, 0)</f>
        <v>0</v>
      </c>
      <c r="W1120" t="str">
        <f>IF(tbl_Customers[[#This Row],[number_customer_service_calls]] &lt;= 1, "0-1 Calls", IF(tbl_Customers[[#This Row],[number_customer_service_calls]] &lt;= 3, "2-3 Calls", IF(tbl_Customers[[#This Row],[number_customer_service_calls]] &lt;=5, "4-5 Calls", "6+ Calls")))</f>
        <v>0-1 Calls</v>
      </c>
      <c r="X1120" t="str">
        <f>IF(tbl_Customers[[#This Row],[account_length]] &lt;= 50, "0-50", IF(tbl_Customers[[#This Row],[account_length]] &lt;=100, "51-100", IF(tbl_Customers[[#This Row],[account_length]] &lt;= 150, "101-150", "151+")))</f>
        <v>51-100</v>
      </c>
      <c r="Y1120" t="str">
        <f>IF(tbl_Customers[[#This Row],[total_intl_charge]] &lt;= 3, "Low Charges", "High Charges")</f>
        <v>Low Charges</v>
      </c>
      <c r="Z1120" t="str">
        <f>IF(tbl_Customers[[#This Row],[total_eve_calls]]&lt;=80,"Low Calls",
IF(tbl_Customers[[#This Row],[total_eve_calls]]&lt;=120,"Medium Calls","High Calls"))</f>
        <v>Low Calls</v>
      </c>
      <c r="AA1120" t="str">
        <f>IF(tbl_Customers[[#This Row],[total_eve_charge]]&lt;=15,"Low Charges",
IF(tbl_Customers[[#This Row],[total_eve_charge]]&lt;=20,"Medium Charges","High Charges"))</f>
        <v>Medium Charges</v>
      </c>
      <c r="AB11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20" t="str">
        <f>IF(tbl_Customers[[#This Row],[number_vmail_messages]] = 0, "No Usage", IF(tbl_Customers[[#This Row],[number_vmail_messages]] &lt;= 20, "Low Usage", IF(tbl_Customers[[#This Row],[number_vmail_messages]] &lt;= 40, "Medium Usgae", "High Usage")))</f>
        <v>No Usage</v>
      </c>
      <c r="AD1120" t="str">
        <f>IF(tbl_Customers[[#This Row],[total_day_minutes]]&lt;=150,"Low Usage", IF(tbl_Customers[[#This Row],[total_day_minutes]]&lt;=200,"Medium Usage", IF(tbl_Customers[[#This Row],[total_day_minutes]]&lt;=250,"High Usage","Very High Usage")))</f>
        <v>Medium Usage</v>
      </c>
      <c r="AE1120" t="str">
        <f>IF(tbl_Customers[[#This Row],[total_intl_calls]]&lt;=5,"Low Calls", IF(tbl_Customers[[#This Row],[total_intl_calls]]&lt;=10, "Medium Calls", "High Calls"))</f>
        <v>Low Calls</v>
      </c>
      <c r="AF11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20" s="36" t="str">
        <f>IF(tbl_Customers[[#This Row],[Churn_Risk_Score]]&gt;=10,"High Risk", IF(tbl_Customers[[#This Row],[Churn_Risk_Score]]&gt;=5,"Medium Risk","Low Risk"))</f>
        <v>Low Risk</v>
      </c>
    </row>
    <row r="1121" spans="1:33" x14ac:dyDescent="0.35">
      <c r="A1121">
        <v>1120</v>
      </c>
      <c r="B1121" t="s">
        <v>54</v>
      </c>
      <c r="C1121">
        <v>2</v>
      </c>
      <c r="D1121" t="s">
        <v>21</v>
      </c>
      <c r="E1121" t="s">
        <v>23</v>
      </c>
      <c r="F1121" t="s">
        <v>22</v>
      </c>
      <c r="G1121">
        <v>0</v>
      </c>
      <c r="H1121">
        <v>132.1</v>
      </c>
      <c r="I1121">
        <v>42</v>
      </c>
      <c r="J1121">
        <v>22.46</v>
      </c>
      <c r="K1121">
        <v>138.9</v>
      </c>
      <c r="L1121">
        <v>88</v>
      </c>
      <c r="M1121">
        <v>11.81</v>
      </c>
      <c r="N1121">
        <v>192.6</v>
      </c>
      <c r="O1121">
        <v>119</v>
      </c>
      <c r="P1121">
        <v>8.67</v>
      </c>
      <c r="Q1121">
        <v>9.1</v>
      </c>
      <c r="R1121">
        <v>1</v>
      </c>
      <c r="S1121">
        <v>2.46</v>
      </c>
      <c r="T1121">
        <v>2</v>
      </c>
      <c r="U1121" t="s">
        <v>23</v>
      </c>
      <c r="V1121">
        <f>IF(tbl_Customers[[#This Row],[churn]] = "yes", 1, 0)</f>
        <v>1</v>
      </c>
      <c r="W1121" t="str">
        <f>IF(tbl_Customers[[#This Row],[number_customer_service_calls]] &lt;= 1, "0-1 Calls", IF(tbl_Customers[[#This Row],[number_customer_service_calls]] &lt;= 3, "2-3 Calls", IF(tbl_Customers[[#This Row],[number_customer_service_calls]] &lt;=5, "4-5 Calls", "6+ Calls")))</f>
        <v>2-3 Calls</v>
      </c>
      <c r="X1121" t="str">
        <f>IF(tbl_Customers[[#This Row],[account_length]] &lt;= 50, "0-50", IF(tbl_Customers[[#This Row],[account_length]] &lt;=100, "51-100", IF(tbl_Customers[[#This Row],[account_length]] &lt;= 150, "101-150", "151+")))</f>
        <v>0-50</v>
      </c>
      <c r="Y1121" t="str">
        <f>IF(tbl_Customers[[#This Row],[total_intl_charge]] &lt;= 3, "Low Charges", "High Charges")</f>
        <v>Low Charges</v>
      </c>
      <c r="Z1121" t="str">
        <f>IF(tbl_Customers[[#This Row],[total_eve_calls]]&lt;=80,"Low Calls",
IF(tbl_Customers[[#This Row],[total_eve_calls]]&lt;=120,"Medium Calls","High Calls"))</f>
        <v>Medium Calls</v>
      </c>
      <c r="AA1121" t="str">
        <f>IF(tbl_Customers[[#This Row],[total_eve_charge]]&lt;=15,"Low Charges",
IF(tbl_Customers[[#This Row],[total_eve_charge]]&lt;=20,"Medium Charges","High Charges"))</f>
        <v>Low Charges</v>
      </c>
      <c r="AB11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21" t="str">
        <f>IF(tbl_Customers[[#This Row],[number_vmail_messages]] = 0, "No Usage", IF(tbl_Customers[[#This Row],[number_vmail_messages]] &lt;= 20, "Low Usage", IF(tbl_Customers[[#This Row],[number_vmail_messages]] &lt;= 40, "Medium Usgae", "High Usage")))</f>
        <v>No Usage</v>
      </c>
      <c r="AD1121" t="str">
        <f>IF(tbl_Customers[[#This Row],[total_day_minutes]]&lt;=150,"Low Usage", IF(tbl_Customers[[#This Row],[total_day_minutes]]&lt;=200,"Medium Usage", IF(tbl_Customers[[#This Row],[total_day_minutes]]&lt;=250,"High Usage","Very High Usage")))</f>
        <v>Low Usage</v>
      </c>
      <c r="AE1121" t="str">
        <f>IF(tbl_Customers[[#This Row],[total_intl_calls]]&lt;=5,"Low Calls", IF(tbl_Customers[[#This Row],[total_intl_calls]]&lt;=10, "Medium Calls", "High Calls"))</f>
        <v>Low Calls</v>
      </c>
      <c r="AF11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21" s="36" t="str">
        <f>IF(tbl_Customers[[#This Row],[Churn_Risk_Score]]&gt;=10,"High Risk", IF(tbl_Customers[[#This Row],[Churn_Risk_Score]]&gt;=5,"Medium Risk","Low Risk"))</f>
        <v>Low Risk</v>
      </c>
    </row>
    <row r="1122" spans="1:33" x14ac:dyDescent="0.35">
      <c r="A1122">
        <v>1121</v>
      </c>
      <c r="B1122" t="s">
        <v>46</v>
      </c>
      <c r="C1122">
        <v>111</v>
      </c>
      <c r="D1122" t="s">
        <v>28</v>
      </c>
      <c r="E1122" t="s">
        <v>22</v>
      </c>
      <c r="F1122" t="s">
        <v>22</v>
      </c>
      <c r="G1122">
        <v>0</v>
      </c>
      <c r="H1122">
        <v>197.1</v>
      </c>
      <c r="I1122">
        <v>117</v>
      </c>
      <c r="J1122">
        <v>33.51</v>
      </c>
      <c r="K1122">
        <v>227.8</v>
      </c>
      <c r="L1122">
        <v>128</v>
      </c>
      <c r="M1122">
        <v>19.36</v>
      </c>
      <c r="N1122">
        <v>214</v>
      </c>
      <c r="O1122">
        <v>101</v>
      </c>
      <c r="P1122">
        <v>9.6300000000000008</v>
      </c>
      <c r="Q1122">
        <v>9.3000000000000007</v>
      </c>
      <c r="R1122">
        <v>11</v>
      </c>
      <c r="S1122">
        <v>2.5099999999999998</v>
      </c>
      <c r="T1122">
        <v>0</v>
      </c>
      <c r="U1122" t="s">
        <v>22</v>
      </c>
      <c r="V1122">
        <f>IF(tbl_Customers[[#This Row],[churn]] = "yes", 1, 0)</f>
        <v>0</v>
      </c>
      <c r="W1122" t="str">
        <f>IF(tbl_Customers[[#This Row],[number_customer_service_calls]] &lt;= 1, "0-1 Calls", IF(tbl_Customers[[#This Row],[number_customer_service_calls]] &lt;= 3, "2-3 Calls", IF(tbl_Customers[[#This Row],[number_customer_service_calls]] &lt;=5, "4-5 Calls", "6+ Calls")))</f>
        <v>0-1 Calls</v>
      </c>
      <c r="X1122" t="str">
        <f>IF(tbl_Customers[[#This Row],[account_length]] &lt;= 50, "0-50", IF(tbl_Customers[[#This Row],[account_length]] &lt;=100, "51-100", IF(tbl_Customers[[#This Row],[account_length]] &lt;= 150, "101-150", "151+")))</f>
        <v>101-150</v>
      </c>
      <c r="Y1122" t="str">
        <f>IF(tbl_Customers[[#This Row],[total_intl_charge]] &lt;= 3, "Low Charges", "High Charges")</f>
        <v>Low Charges</v>
      </c>
      <c r="Z1122" t="str">
        <f>IF(tbl_Customers[[#This Row],[total_eve_calls]]&lt;=80,"Low Calls",
IF(tbl_Customers[[#This Row],[total_eve_calls]]&lt;=120,"Medium Calls","High Calls"))</f>
        <v>High Calls</v>
      </c>
      <c r="AA1122" t="str">
        <f>IF(tbl_Customers[[#This Row],[total_eve_charge]]&lt;=15,"Low Charges",
IF(tbl_Customers[[#This Row],[total_eve_charge]]&lt;=20,"Medium Charges","High Charges"))</f>
        <v>Medium Charges</v>
      </c>
      <c r="AB11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22" t="str">
        <f>IF(tbl_Customers[[#This Row],[number_vmail_messages]] = 0, "No Usage", IF(tbl_Customers[[#This Row],[number_vmail_messages]] &lt;= 20, "Low Usage", IF(tbl_Customers[[#This Row],[number_vmail_messages]] &lt;= 40, "Medium Usgae", "High Usage")))</f>
        <v>No Usage</v>
      </c>
      <c r="AD1122" t="str">
        <f>IF(tbl_Customers[[#This Row],[total_day_minutes]]&lt;=150,"Low Usage", IF(tbl_Customers[[#This Row],[total_day_minutes]]&lt;=200,"Medium Usage", IF(tbl_Customers[[#This Row],[total_day_minutes]]&lt;=250,"High Usage","Very High Usage")))</f>
        <v>Medium Usage</v>
      </c>
      <c r="AE1122" t="str">
        <f>IF(tbl_Customers[[#This Row],[total_intl_calls]]&lt;=5,"Low Calls", IF(tbl_Customers[[#This Row],[total_intl_calls]]&lt;=10, "Medium Calls", "High Calls"))</f>
        <v>High Calls</v>
      </c>
      <c r="AF11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22" s="36" t="str">
        <f>IF(tbl_Customers[[#This Row],[Churn_Risk_Score]]&gt;=10,"High Risk", IF(tbl_Customers[[#This Row],[Churn_Risk_Score]]&gt;=5,"Medium Risk","Low Risk"))</f>
        <v>Low Risk</v>
      </c>
    </row>
    <row r="1123" spans="1:33" x14ac:dyDescent="0.35">
      <c r="A1123">
        <v>1122</v>
      </c>
      <c r="B1123" t="s">
        <v>38</v>
      </c>
      <c r="C1123">
        <v>118</v>
      </c>
      <c r="D1123" t="s">
        <v>21</v>
      </c>
      <c r="E1123" t="s">
        <v>22</v>
      </c>
      <c r="F1123" t="s">
        <v>22</v>
      </c>
      <c r="G1123">
        <v>0</v>
      </c>
      <c r="H1123">
        <v>154.6</v>
      </c>
      <c r="I1123">
        <v>112</v>
      </c>
      <c r="J1123">
        <v>26.28</v>
      </c>
      <c r="K1123">
        <v>184.2</v>
      </c>
      <c r="L1123">
        <v>105</v>
      </c>
      <c r="M1123">
        <v>15.66</v>
      </c>
      <c r="N1123">
        <v>217.4</v>
      </c>
      <c r="O1123">
        <v>102</v>
      </c>
      <c r="P1123">
        <v>9.7799999999999994</v>
      </c>
      <c r="Q1123">
        <v>12.6</v>
      </c>
      <c r="R1123">
        <v>5</v>
      </c>
      <c r="S1123">
        <v>3.4</v>
      </c>
      <c r="T1123">
        <v>2</v>
      </c>
      <c r="U1123" t="s">
        <v>22</v>
      </c>
      <c r="V1123">
        <f>IF(tbl_Customers[[#This Row],[churn]] = "yes", 1, 0)</f>
        <v>0</v>
      </c>
      <c r="W1123" t="str">
        <f>IF(tbl_Customers[[#This Row],[number_customer_service_calls]] &lt;= 1, "0-1 Calls", IF(tbl_Customers[[#This Row],[number_customer_service_calls]] &lt;= 3, "2-3 Calls", IF(tbl_Customers[[#This Row],[number_customer_service_calls]] &lt;=5, "4-5 Calls", "6+ Calls")))</f>
        <v>2-3 Calls</v>
      </c>
      <c r="X1123" t="str">
        <f>IF(tbl_Customers[[#This Row],[account_length]] &lt;= 50, "0-50", IF(tbl_Customers[[#This Row],[account_length]] &lt;=100, "51-100", IF(tbl_Customers[[#This Row],[account_length]] &lt;= 150, "101-150", "151+")))</f>
        <v>101-150</v>
      </c>
      <c r="Y1123" t="str">
        <f>IF(tbl_Customers[[#This Row],[total_intl_charge]] &lt;= 3, "Low Charges", "High Charges")</f>
        <v>High Charges</v>
      </c>
      <c r="Z1123" t="str">
        <f>IF(tbl_Customers[[#This Row],[total_eve_calls]]&lt;=80,"Low Calls",
IF(tbl_Customers[[#This Row],[total_eve_calls]]&lt;=120,"Medium Calls","High Calls"))</f>
        <v>Medium Calls</v>
      </c>
      <c r="AA1123" t="str">
        <f>IF(tbl_Customers[[#This Row],[total_eve_charge]]&lt;=15,"Low Charges",
IF(tbl_Customers[[#This Row],[total_eve_charge]]&lt;=20,"Medium Charges","High Charges"))</f>
        <v>Medium Charges</v>
      </c>
      <c r="AB11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23" t="str">
        <f>IF(tbl_Customers[[#This Row],[number_vmail_messages]] = 0, "No Usage", IF(tbl_Customers[[#This Row],[number_vmail_messages]] &lt;= 20, "Low Usage", IF(tbl_Customers[[#This Row],[number_vmail_messages]] &lt;= 40, "Medium Usgae", "High Usage")))</f>
        <v>No Usage</v>
      </c>
      <c r="AD1123" t="str">
        <f>IF(tbl_Customers[[#This Row],[total_day_minutes]]&lt;=150,"Low Usage", IF(tbl_Customers[[#This Row],[total_day_minutes]]&lt;=200,"Medium Usage", IF(tbl_Customers[[#This Row],[total_day_minutes]]&lt;=250,"High Usage","Very High Usage")))</f>
        <v>Medium Usage</v>
      </c>
      <c r="AE1123" t="str">
        <f>IF(tbl_Customers[[#This Row],[total_intl_calls]]&lt;=5,"Low Calls", IF(tbl_Customers[[#This Row],[total_intl_calls]]&lt;=10, "Medium Calls", "High Calls"))</f>
        <v>Low Calls</v>
      </c>
      <c r="AF11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23" s="36" t="str">
        <f>IF(tbl_Customers[[#This Row],[Churn_Risk_Score]]&gt;=10,"High Risk", IF(tbl_Customers[[#This Row],[Churn_Risk_Score]]&gt;=5,"Medium Risk","Low Risk"))</f>
        <v>Low Risk</v>
      </c>
    </row>
    <row r="1124" spans="1:33" x14ac:dyDescent="0.35">
      <c r="A1124">
        <v>1123</v>
      </c>
      <c r="B1124" t="s">
        <v>37</v>
      </c>
      <c r="C1124">
        <v>193</v>
      </c>
      <c r="D1124" t="s">
        <v>21</v>
      </c>
      <c r="E1124" t="s">
        <v>22</v>
      </c>
      <c r="F1124" t="s">
        <v>22</v>
      </c>
      <c r="G1124">
        <v>0</v>
      </c>
      <c r="H1124">
        <v>96.8</v>
      </c>
      <c r="I1124">
        <v>92</v>
      </c>
      <c r="J1124">
        <v>16.46</v>
      </c>
      <c r="K1124">
        <v>142.6</v>
      </c>
      <c r="L1124">
        <v>103</v>
      </c>
      <c r="M1124">
        <v>12.12</v>
      </c>
      <c r="N1124">
        <v>210.1</v>
      </c>
      <c r="O1124">
        <v>115</v>
      </c>
      <c r="P1124">
        <v>9.4499999999999993</v>
      </c>
      <c r="Q1124">
        <v>10.9</v>
      </c>
      <c r="R1124">
        <v>5</v>
      </c>
      <c r="S1124">
        <v>2.94</v>
      </c>
      <c r="T1124">
        <v>2</v>
      </c>
      <c r="U1124" t="s">
        <v>23</v>
      </c>
      <c r="V1124">
        <f>IF(tbl_Customers[[#This Row],[churn]] = "yes", 1, 0)</f>
        <v>1</v>
      </c>
      <c r="W1124" t="str">
        <f>IF(tbl_Customers[[#This Row],[number_customer_service_calls]] &lt;= 1, "0-1 Calls", IF(tbl_Customers[[#This Row],[number_customer_service_calls]] &lt;= 3, "2-3 Calls", IF(tbl_Customers[[#This Row],[number_customer_service_calls]] &lt;=5, "4-5 Calls", "6+ Calls")))</f>
        <v>2-3 Calls</v>
      </c>
      <c r="X1124" t="str">
        <f>IF(tbl_Customers[[#This Row],[account_length]] &lt;= 50, "0-50", IF(tbl_Customers[[#This Row],[account_length]] &lt;=100, "51-100", IF(tbl_Customers[[#This Row],[account_length]] &lt;= 150, "101-150", "151+")))</f>
        <v>151+</v>
      </c>
      <c r="Y1124" t="str">
        <f>IF(tbl_Customers[[#This Row],[total_intl_charge]] &lt;= 3, "Low Charges", "High Charges")</f>
        <v>Low Charges</v>
      </c>
      <c r="Z1124" t="str">
        <f>IF(tbl_Customers[[#This Row],[total_eve_calls]]&lt;=80,"Low Calls",
IF(tbl_Customers[[#This Row],[total_eve_calls]]&lt;=120,"Medium Calls","High Calls"))</f>
        <v>Medium Calls</v>
      </c>
      <c r="AA1124" t="str">
        <f>IF(tbl_Customers[[#This Row],[total_eve_charge]]&lt;=15,"Low Charges",
IF(tbl_Customers[[#This Row],[total_eve_charge]]&lt;=20,"Medium Charges","High Charges"))</f>
        <v>Low Charges</v>
      </c>
      <c r="AB11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24" t="str">
        <f>IF(tbl_Customers[[#This Row],[number_vmail_messages]] = 0, "No Usage", IF(tbl_Customers[[#This Row],[number_vmail_messages]] &lt;= 20, "Low Usage", IF(tbl_Customers[[#This Row],[number_vmail_messages]] &lt;= 40, "Medium Usgae", "High Usage")))</f>
        <v>No Usage</v>
      </c>
      <c r="AD1124" t="str">
        <f>IF(tbl_Customers[[#This Row],[total_day_minutes]]&lt;=150,"Low Usage", IF(tbl_Customers[[#This Row],[total_day_minutes]]&lt;=200,"Medium Usage", IF(tbl_Customers[[#This Row],[total_day_minutes]]&lt;=250,"High Usage","Very High Usage")))</f>
        <v>Low Usage</v>
      </c>
      <c r="AE1124" t="str">
        <f>IF(tbl_Customers[[#This Row],[total_intl_calls]]&lt;=5,"Low Calls", IF(tbl_Customers[[#This Row],[total_intl_calls]]&lt;=10, "Medium Calls", "High Calls"))</f>
        <v>Low Calls</v>
      </c>
      <c r="AF11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24" s="36" t="str">
        <f>IF(tbl_Customers[[#This Row],[Churn_Risk_Score]]&gt;=10,"High Risk", IF(tbl_Customers[[#This Row],[Churn_Risk_Score]]&gt;=5,"Medium Risk","Low Risk"))</f>
        <v>Low Risk</v>
      </c>
    </row>
    <row r="1125" spans="1:33" x14ac:dyDescent="0.35">
      <c r="A1125">
        <v>1124</v>
      </c>
      <c r="B1125" t="s">
        <v>71</v>
      </c>
      <c r="C1125">
        <v>114</v>
      </c>
      <c r="D1125" t="s">
        <v>28</v>
      </c>
      <c r="E1125" t="s">
        <v>22</v>
      </c>
      <c r="F1125" t="s">
        <v>22</v>
      </c>
      <c r="G1125">
        <v>0</v>
      </c>
      <c r="H1125">
        <v>172</v>
      </c>
      <c r="I1125">
        <v>145</v>
      </c>
      <c r="J1125">
        <v>29.24</v>
      </c>
      <c r="K1125">
        <v>276.39999999999998</v>
      </c>
      <c r="L1125">
        <v>101</v>
      </c>
      <c r="M1125">
        <v>23.49</v>
      </c>
      <c r="N1125">
        <v>193.7</v>
      </c>
      <c r="O1125">
        <v>100</v>
      </c>
      <c r="P1125">
        <v>8.7200000000000006</v>
      </c>
      <c r="Q1125">
        <v>10.1</v>
      </c>
      <c r="R1125">
        <v>9</v>
      </c>
      <c r="S1125">
        <v>2.73</v>
      </c>
      <c r="T1125">
        <v>1</v>
      </c>
      <c r="U1125" t="s">
        <v>22</v>
      </c>
      <c r="V1125">
        <f>IF(tbl_Customers[[#This Row],[churn]] = "yes", 1, 0)</f>
        <v>0</v>
      </c>
      <c r="W1125" t="str">
        <f>IF(tbl_Customers[[#This Row],[number_customer_service_calls]] &lt;= 1, "0-1 Calls", IF(tbl_Customers[[#This Row],[number_customer_service_calls]] &lt;= 3, "2-3 Calls", IF(tbl_Customers[[#This Row],[number_customer_service_calls]] &lt;=5, "4-5 Calls", "6+ Calls")))</f>
        <v>0-1 Calls</v>
      </c>
      <c r="X1125" t="str">
        <f>IF(tbl_Customers[[#This Row],[account_length]] &lt;= 50, "0-50", IF(tbl_Customers[[#This Row],[account_length]] &lt;=100, "51-100", IF(tbl_Customers[[#This Row],[account_length]] &lt;= 150, "101-150", "151+")))</f>
        <v>101-150</v>
      </c>
      <c r="Y1125" t="str">
        <f>IF(tbl_Customers[[#This Row],[total_intl_charge]] &lt;= 3, "Low Charges", "High Charges")</f>
        <v>Low Charges</v>
      </c>
      <c r="Z1125" t="str">
        <f>IF(tbl_Customers[[#This Row],[total_eve_calls]]&lt;=80,"Low Calls",
IF(tbl_Customers[[#This Row],[total_eve_calls]]&lt;=120,"Medium Calls","High Calls"))</f>
        <v>Medium Calls</v>
      </c>
      <c r="AA1125" t="str">
        <f>IF(tbl_Customers[[#This Row],[total_eve_charge]]&lt;=15,"Low Charges",
IF(tbl_Customers[[#This Row],[total_eve_charge]]&lt;=20,"Medium Charges","High Charges"))</f>
        <v>High Charges</v>
      </c>
      <c r="AB11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25" t="str">
        <f>IF(tbl_Customers[[#This Row],[number_vmail_messages]] = 0, "No Usage", IF(tbl_Customers[[#This Row],[number_vmail_messages]] &lt;= 20, "Low Usage", IF(tbl_Customers[[#This Row],[number_vmail_messages]] &lt;= 40, "Medium Usgae", "High Usage")))</f>
        <v>No Usage</v>
      </c>
      <c r="AD1125" t="str">
        <f>IF(tbl_Customers[[#This Row],[total_day_minutes]]&lt;=150,"Low Usage", IF(tbl_Customers[[#This Row],[total_day_minutes]]&lt;=200,"Medium Usage", IF(tbl_Customers[[#This Row],[total_day_minutes]]&lt;=250,"High Usage","Very High Usage")))</f>
        <v>Medium Usage</v>
      </c>
      <c r="AE1125" t="str">
        <f>IF(tbl_Customers[[#This Row],[total_intl_calls]]&lt;=5,"Low Calls", IF(tbl_Customers[[#This Row],[total_intl_calls]]&lt;=10, "Medium Calls", "High Calls"))</f>
        <v>Medium Calls</v>
      </c>
      <c r="AF11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25" s="36" t="str">
        <f>IF(tbl_Customers[[#This Row],[Churn_Risk_Score]]&gt;=10,"High Risk", IF(tbl_Customers[[#This Row],[Churn_Risk_Score]]&gt;=5,"Medium Risk","Low Risk"))</f>
        <v>Low Risk</v>
      </c>
    </row>
    <row r="1126" spans="1:33" x14ac:dyDescent="0.35">
      <c r="A1126">
        <v>1125</v>
      </c>
      <c r="B1126" t="s">
        <v>35</v>
      </c>
      <c r="C1126">
        <v>185</v>
      </c>
      <c r="D1126" t="s">
        <v>25</v>
      </c>
      <c r="E1126" t="s">
        <v>22</v>
      </c>
      <c r="F1126" t="s">
        <v>23</v>
      </c>
      <c r="G1126">
        <v>29</v>
      </c>
      <c r="H1126">
        <v>151.1</v>
      </c>
      <c r="I1126">
        <v>121</v>
      </c>
      <c r="J1126">
        <v>25.69</v>
      </c>
      <c r="K1126">
        <v>244.7</v>
      </c>
      <c r="L1126">
        <v>88</v>
      </c>
      <c r="M1126">
        <v>20.8</v>
      </c>
      <c r="N1126">
        <v>154.4</v>
      </c>
      <c r="O1126">
        <v>91</v>
      </c>
      <c r="P1126">
        <v>6.95</v>
      </c>
      <c r="Q1126">
        <v>13.8</v>
      </c>
      <c r="R1126">
        <v>2</v>
      </c>
      <c r="S1126">
        <v>3.73</v>
      </c>
      <c r="T1126">
        <v>2</v>
      </c>
      <c r="U1126" t="s">
        <v>22</v>
      </c>
      <c r="V1126">
        <f>IF(tbl_Customers[[#This Row],[churn]] = "yes", 1, 0)</f>
        <v>0</v>
      </c>
      <c r="W1126" t="str">
        <f>IF(tbl_Customers[[#This Row],[number_customer_service_calls]] &lt;= 1, "0-1 Calls", IF(tbl_Customers[[#This Row],[number_customer_service_calls]] &lt;= 3, "2-3 Calls", IF(tbl_Customers[[#This Row],[number_customer_service_calls]] &lt;=5, "4-5 Calls", "6+ Calls")))</f>
        <v>2-3 Calls</v>
      </c>
      <c r="X1126" t="str">
        <f>IF(tbl_Customers[[#This Row],[account_length]] &lt;= 50, "0-50", IF(tbl_Customers[[#This Row],[account_length]] &lt;=100, "51-100", IF(tbl_Customers[[#This Row],[account_length]] &lt;= 150, "101-150", "151+")))</f>
        <v>151+</v>
      </c>
      <c r="Y1126" t="str">
        <f>IF(tbl_Customers[[#This Row],[total_intl_charge]] &lt;= 3, "Low Charges", "High Charges")</f>
        <v>High Charges</v>
      </c>
      <c r="Z1126" t="str">
        <f>IF(tbl_Customers[[#This Row],[total_eve_calls]]&lt;=80,"Low Calls",
IF(tbl_Customers[[#This Row],[total_eve_calls]]&lt;=120,"Medium Calls","High Calls"))</f>
        <v>Medium Calls</v>
      </c>
      <c r="AA1126" t="str">
        <f>IF(tbl_Customers[[#This Row],[total_eve_charge]]&lt;=15,"Low Charges",
IF(tbl_Customers[[#This Row],[total_eve_charge]]&lt;=20,"Medium Charges","High Charges"))</f>
        <v>High Charges</v>
      </c>
      <c r="AB11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26" t="str">
        <f>IF(tbl_Customers[[#This Row],[number_vmail_messages]] = 0, "No Usage", IF(tbl_Customers[[#This Row],[number_vmail_messages]] &lt;= 20, "Low Usage", IF(tbl_Customers[[#This Row],[number_vmail_messages]] &lt;= 40, "Medium Usgae", "High Usage")))</f>
        <v>Medium Usgae</v>
      </c>
      <c r="AD1126" t="str">
        <f>IF(tbl_Customers[[#This Row],[total_day_minutes]]&lt;=150,"Low Usage", IF(tbl_Customers[[#This Row],[total_day_minutes]]&lt;=200,"Medium Usage", IF(tbl_Customers[[#This Row],[total_day_minutes]]&lt;=250,"High Usage","Very High Usage")))</f>
        <v>Medium Usage</v>
      </c>
      <c r="AE1126" t="str">
        <f>IF(tbl_Customers[[#This Row],[total_intl_calls]]&lt;=5,"Low Calls", IF(tbl_Customers[[#This Row],[total_intl_calls]]&lt;=10, "Medium Calls", "High Calls"))</f>
        <v>Low Calls</v>
      </c>
      <c r="AF11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26" s="36" t="str">
        <f>IF(tbl_Customers[[#This Row],[Churn_Risk_Score]]&gt;=10,"High Risk", IF(tbl_Customers[[#This Row],[Churn_Risk_Score]]&gt;=5,"Medium Risk","Low Risk"))</f>
        <v>Low Risk</v>
      </c>
    </row>
    <row r="1127" spans="1:33" x14ac:dyDescent="0.35">
      <c r="A1127">
        <v>1126</v>
      </c>
      <c r="B1127" t="s">
        <v>26</v>
      </c>
      <c r="C1127">
        <v>101</v>
      </c>
      <c r="D1127" t="s">
        <v>25</v>
      </c>
      <c r="E1127" t="s">
        <v>22</v>
      </c>
      <c r="F1127" t="s">
        <v>22</v>
      </c>
      <c r="G1127">
        <v>0</v>
      </c>
      <c r="H1127">
        <v>209.6</v>
      </c>
      <c r="I1127">
        <v>107</v>
      </c>
      <c r="J1127">
        <v>35.630000000000003</v>
      </c>
      <c r="K1127">
        <v>228.8</v>
      </c>
      <c r="L1127">
        <v>96</v>
      </c>
      <c r="M1127">
        <v>19.45</v>
      </c>
      <c r="N1127">
        <v>172.4</v>
      </c>
      <c r="O1127">
        <v>85</v>
      </c>
      <c r="P1127">
        <v>7.76</v>
      </c>
      <c r="Q1127">
        <v>7.6</v>
      </c>
      <c r="R1127">
        <v>2</v>
      </c>
      <c r="S1127">
        <v>2.0499999999999998</v>
      </c>
      <c r="T1127">
        <v>3</v>
      </c>
      <c r="U1127" t="s">
        <v>22</v>
      </c>
      <c r="V1127">
        <f>IF(tbl_Customers[[#This Row],[churn]] = "yes", 1, 0)</f>
        <v>0</v>
      </c>
      <c r="W1127" t="str">
        <f>IF(tbl_Customers[[#This Row],[number_customer_service_calls]] &lt;= 1, "0-1 Calls", IF(tbl_Customers[[#This Row],[number_customer_service_calls]] &lt;= 3, "2-3 Calls", IF(tbl_Customers[[#This Row],[number_customer_service_calls]] &lt;=5, "4-5 Calls", "6+ Calls")))</f>
        <v>2-3 Calls</v>
      </c>
      <c r="X1127" t="str">
        <f>IF(tbl_Customers[[#This Row],[account_length]] &lt;= 50, "0-50", IF(tbl_Customers[[#This Row],[account_length]] &lt;=100, "51-100", IF(tbl_Customers[[#This Row],[account_length]] &lt;= 150, "101-150", "151+")))</f>
        <v>101-150</v>
      </c>
      <c r="Y1127" t="str">
        <f>IF(tbl_Customers[[#This Row],[total_intl_charge]] &lt;= 3, "Low Charges", "High Charges")</f>
        <v>Low Charges</v>
      </c>
      <c r="Z1127" t="str">
        <f>IF(tbl_Customers[[#This Row],[total_eve_calls]]&lt;=80,"Low Calls",
IF(tbl_Customers[[#This Row],[total_eve_calls]]&lt;=120,"Medium Calls","High Calls"))</f>
        <v>Medium Calls</v>
      </c>
      <c r="AA1127" t="str">
        <f>IF(tbl_Customers[[#This Row],[total_eve_charge]]&lt;=15,"Low Charges",
IF(tbl_Customers[[#This Row],[total_eve_charge]]&lt;=20,"Medium Charges","High Charges"))</f>
        <v>Medium Charges</v>
      </c>
      <c r="AB11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27" t="str">
        <f>IF(tbl_Customers[[#This Row],[number_vmail_messages]] = 0, "No Usage", IF(tbl_Customers[[#This Row],[number_vmail_messages]] &lt;= 20, "Low Usage", IF(tbl_Customers[[#This Row],[number_vmail_messages]] &lt;= 40, "Medium Usgae", "High Usage")))</f>
        <v>No Usage</v>
      </c>
      <c r="AD1127" t="str">
        <f>IF(tbl_Customers[[#This Row],[total_day_minutes]]&lt;=150,"Low Usage", IF(tbl_Customers[[#This Row],[total_day_minutes]]&lt;=200,"Medium Usage", IF(tbl_Customers[[#This Row],[total_day_minutes]]&lt;=250,"High Usage","Very High Usage")))</f>
        <v>High Usage</v>
      </c>
      <c r="AE1127" t="str">
        <f>IF(tbl_Customers[[#This Row],[total_intl_calls]]&lt;=5,"Low Calls", IF(tbl_Customers[[#This Row],[total_intl_calls]]&lt;=10, "Medium Calls", "High Calls"))</f>
        <v>Low Calls</v>
      </c>
      <c r="AF11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27" s="36" t="str">
        <f>IF(tbl_Customers[[#This Row],[Churn_Risk_Score]]&gt;=10,"High Risk", IF(tbl_Customers[[#This Row],[Churn_Risk_Score]]&gt;=5,"Medium Risk","Low Risk"))</f>
        <v>Low Risk</v>
      </c>
    </row>
    <row r="1128" spans="1:33" x14ac:dyDescent="0.35">
      <c r="A1128">
        <v>1127</v>
      </c>
      <c r="B1128" t="s">
        <v>37</v>
      </c>
      <c r="C1128">
        <v>95</v>
      </c>
      <c r="D1128" t="s">
        <v>21</v>
      </c>
      <c r="E1128" t="s">
        <v>22</v>
      </c>
      <c r="F1128" t="s">
        <v>23</v>
      </c>
      <c r="G1128">
        <v>32</v>
      </c>
      <c r="H1128">
        <v>247</v>
      </c>
      <c r="I1128">
        <v>109</v>
      </c>
      <c r="J1128">
        <v>41.99</v>
      </c>
      <c r="K1128">
        <v>125.6</v>
      </c>
      <c r="L1128">
        <v>91</v>
      </c>
      <c r="M1128">
        <v>10.68</v>
      </c>
      <c r="N1128">
        <v>226.5</v>
      </c>
      <c r="O1128">
        <v>90</v>
      </c>
      <c r="P1128">
        <v>10.19</v>
      </c>
      <c r="Q1128">
        <v>10.5</v>
      </c>
      <c r="R1128">
        <v>4</v>
      </c>
      <c r="S1128">
        <v>2.84</v>
      </c>
      <c r="T1128">
        <v>3</v>
      </c>
      <c r="U1128" t="s">
        <v>22</v>
      </c>
      <c r="V1128">
        <f>IF(tbl_Customers[[#This Row],[churn]] = "yes", 1, 0)</f>
        <v>0</v>
      </c>
      <c r="W1128" t="str">
        <f>IF(tbl_Customers[[#This Row],[number_customer_service_calls]] &lt;= 1, "0-1 Calls", IF(tbl_Customers[[#This Row],[number_customer_service_calls]] &lt;= 3, "2-3 Calls", IF(tbl_Customers[[#This Row],[number_customer_service_calls]] &lt;=5, "4-5 Calls", "6+ Calls")))</f>
        <v>2-3 Calls</v>
      </c>
      <c r="X1128" t="str">
        <f>IF(tbl_Customers[[#This Row],[account_length]] &lt;= 50, "0-50", IF(tbl_Customers[[#This Row],[account_length]] &lt;=100, "51-100", IF(tbl_Customers[[#This Row],[account_length]] &lt;= 150, "101-150", "151+")))</f>
        <v>51-100</v>
      </c>
      <c r="Y1128" t="str">
        <f>IF(tbl_Customers[[#This Row],[total_intl_charge]] &lt;= 3, "Low Charges", "High Charges")</f>
        <v>Low Charges</v>
      </c>
      <c r="Z1128" t="str">
        <f>IF(tbl_Customers[[#This Row],[total_eve_calls]]&lt;=80,"Low Calls",
IF(tbl_Customers[[#This Row],[total_eve_calls]]&lt;=120,"Medium Calls","High Calls"))</f>
        <v>Medium Calls</v>
      </c>
      <c r="AA1128" t="str">
        <f>IF(tbl_Customers[[#This Row],[total_eve_charge]]&lt;=15,"Low Charges",
IF(tbl_Customers[[#This Row],[total_eve_charge]]&lt;=20,"Medium Charges","High Charges"))</f>
        <v>Low Charges</v>
      </c>
      <c r="AB11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28" t="str">
        <f>IF(tbl_Customers[[#This Row],[number_vmail_messages]] = 0, "No Usage", IF(tbl_Customers[[#This Row],[number_vmail_messages]] &lt;= 20, "Low Usage", IF(tbl_Customers[[#This Row],[number_vmail_messages]] &lt;= 40, "Medium Usgae", "High Usage")))</f>
        <v>Medium Usgae</v>
      </c>
      <c r="AD1128" t="str">
        <f>IF(tbl_Customers[[#This Row],[total_day_minutes]]&lt;=150,"Low Usage", IF(tbl_Customers[[#This Row],[total_day_minutes]]&lt;=200,"Medium Usage", IF(tbl_Customers[[#This Row],[total_day_minutes]]&lt;=250,"High Usage","Very High Usage")))</f>
        <v>High Usage</v>
      </c>
      <c r="AE1128" t="str">
        <f>IF(tbl_Customers[[#This Row],[total_intl_calls]]&lt;=5,"Low Calls", IF(tbl_Customers[[#This Row],[total_intl_calls]]&lt;=10, "Medium Calls", "High Calls"))</f>
        <v>Low Calls</v>
      </c>
      <c r="AF11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28" s="36" t="str">
        <f>IF(tbl_Customers[[#This Row],[Churn_Risk_Score]]&gt;=10,"High Risk", IF(tbl_Customers[[#This Row],[Churn_Risk_Score]]&gt;=5,"Medium Risk","Low Risk"))</f>
        <v>Low Risk</v>
      </c>
    </row>
    <row r="1129" spans="1:33" x14ac:dyDescent="0.35">
      <c r="A1129">
        <v>1128</v>
      </c>
      <c r="B1129" t="s">
        <v>62</v>
      </c>
      <c r="C1129">
        <v>7</v>
      </c>
      <c r="D1129" t="s">
        <v>25</v>
      </c>
      <c r="E1129" t="s">
        <v>22</v>
      </c>
      <c r="F1129" t="s">
        <v>23</v>
      </c>
      <c r="G1129">
        <v>30</v>
      </c>
      <c r="H1129">
        <v>221.4</v>
      </c>
      <c r="I1129">
        <v>114</v>
      </c>
      <c r="J1129">
        <v>37.64</v>
      </c>
      <c r="K1129">
        <v>165.8</v>
      </c>
      <c r="L1129">
        <v>116</v>
      </c>
      <c r="M1129">
        <v>14.09</v>
      </c>
      <c r="N1129">
        <v>247</v>
      </c>
      <c r="O1129">
        <v>105</v>
      </c>
      <c r="P1129">
        <v>11.12</v>
      </c>
      <c r="Q1129">
        <v>10.8</v>
      </c>
      <c r="R1129">
        <v>12</v>
      </c>
      <c r="S1129">
        <v>2.92</v>
      </c>
      <c r="T1129">
        <v>1</v>
      </c>
      <c r="U1129" t="s">
        <v>22</v>
      </c>
      <c r="V1129">
        <f>IF(tbl_Customers[[#This Row],[churn]] = "yes", 1, 0)</f>
        <v>0</v>
      </c>
      <c r="W1129" t="str">
        <f>IF(tbl_Customers[[#This Row],[number_customer_service_calls]] &lt;= 1, "0-1 Calls", IF(tbl_Customers[[#This Row],[number_customer_service_calls]] &lt;= 3, "2-3 Calls", IF(tbl_Customers[[#This Row],[number_customer_service_calls]] &lt;=5, "4-5 Calls", "6+ Calls")))</f>
        <v>0-1 Calls</v>
      </c>
      <c r="X1129" t="str">
        <f>IF(tbl_Customers[[#This Row],[account_length]] &lt;= 50, "0-50", IF(tbl_Customers[[#This Row],[account_length]] &lt;=100, "51-100", IF(tbl_Customers[[#This Row],[account_length]] &lt;= 150, "101-150", "151+")))</f>
        <v>0-50</v>
      </c>
      <c r="Y1129" t="str">
        <f>IF(tbl_Customers[[#This Row],[total_intl_charge]] &lt;= 3, "Low Charges", "High Charges")</f>
        <v>Low Charges</v>
      </c>
      <c r="Z1129" t="str">
        <f>IF(tbl_Customers[[#This Row],[total_eve_calls]]&lt;=80,"Low Calls",
IF(tbl_Customers[[#This Row],[total_eve_calls]]&lt;=120,"Medium Calls","High Calls"))</f>
        <v>Medium Calls</v>
      </c>
      <c r="AA1129" t="str">
        <f>IF(tbl_Customers[[#This Row],[total_eve_charge]]&lt;=15,"Low Charges",
IF(tbl_Customers[[#This Row],[total_eve_charge]]&lt;=20,"Medium Charges","High Charges"))</f>
        <v>Low Charges</v>
      </c>
      <c r="AB11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29" t="str">
        <f>IF(tbl_Customers[[#This Row],[number_vmail_messages]] = 0, "No Usage", IF(tbl_Customers[[#This Row],[number_vmail_messages]] &lt;= 20, "Low Usage", IF(tbl_Customers[[#This Row],[number_vmail_messages]] &lt;= 40, "Medium Usgae", "High Usage")))</f>
        <v>Medium Usgae</v>
      </c>
      <c r="AD1129" t="str">
        <f>IF(tbl_Customers[[#This Row],[total_day_minutes]]&lt;=150,"Low Usage", IF(tbl_Customers[[#This Row],[total_day_minutes]]&lt;=200,"Medium Usage", IF(tbl_Customers[[#This Row],[total_day_minutes]]&lt;=250,"High Usage","Very High Usage")))</f>
        <v>High Usage</v>
      </c>
      <c r="AE1129" t="str">
        <f>IF(tbl_Customers[[#This Row],[total_intl_calls]]&lt;=5,"Low Calls", IF(tbl_Customers[[#This Row],[total_intl_calls]]&lt;=10, "Medium Calls", "High Calls"))</f>
        <v>High Calls</v>
      </c>
      <c r="AF11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29" s="36" t="str">
        <f>IF(tbl_Customers[[#This Row],[Churn_Risk_Score]]&gt;=10,"High Risk", IF(tbl_Customers[[#This Row],[Churn_Risk_Score]]&gt;=5,"Medium Risk","Low Risk"))</f>
        <v>Low Risk</v>
      </c>
    </row>
    <row r="1130" spans="1:33" x14ac:dyDescent="0.35">
      <c r="A1130">
        <v>1129</v>
      </c>
      <c r="B1130" t="s">
        <v>70</v>
      </c>
      <c r="C1130">
        <v>126</v>
      </c>
      <c r="D1130" t="s">
        <v>25</v>
      </c>
      <c r="E1130" t="s">
        <v>22</v>
      </c>
      <c r="F1130" t="s">
        <v>22</v>
      </c>
      <c r="G1130">
        <v>0</v>
      </c>
      <c r="H1130">
        <v>321.3</v>
      </c>
      <c r="I1130">
        <v>99</v>
      </c>
      <c r="J1130">
        <v>54.62</v>
      </c>
      <c r="K1130">
        <v>167.9</v>
      </c>
      <c r="L1130">
        <v>93</v>
      </c>
      <c r="M1130">
        <v>14.27</v>
      </c>
      <c r="N1130">
        <v>193.6</v>
      </c>
      <c r="O1130">
        <v>106</v>
      </c>
      <c r="P1130">
        <v>8.7100000000000009</v>
      </c>
      <c r="Q1130">
        <v>8</v>
      </c>
      <c r="R1130">
        <v>4</v>
      </c>
      <c r="S1130">
        <v>2.16</v>
      </c>
      <c r="T1130">
        <v>1</v>
      </c>
      <c r="U1130" t="s">
        <v>23</v>
      </c>
      <c r="V1130">
        <f>IF(tbl_Customers[[#This Row],[churn]] = "yes", 1, 0)</f>
        <v>1</v>
      </c>
      <c r="W1130" t="str">
        <f>IF(tbl_Customers[[#This Row],[number_customer_service_calls]] &lt;= 1, "0-1 Calls", IF(tbl_Customers[[#This Row],[number_customer_service_calls]] &lt;= 3, "2-3 Calls", IF(tbl_Customers[[#This Row],[number_customer_service_calls]] &lt;=5, "4-5 Calls", "6+ Calls")))</f>
        <v>0-1 Calls</v>
      </c>
      <c r="X1130" t="str">
        <f>IF(tbl_Customers[[#This Row],[account_length]] &lt;= 50, "0-50", IF(tbl_Customers[[#This Row],[account_length]] &lt;=100, "51-100", IF(tbl_Customers[[#This Row],[account_length]] &lt;= 150, "101-150", "151+")))</f>
        <v>101-150</v>
      </c>
      <c r="Y1130" t="str">
        <f>IF(tbl_Customers[[#This Row],[total_intl_charge]] &lt;= 3, "Low Charges", "High Charges")</f>
        <v>Low Charges</v>
      </c>
      <c r="Z1130" t="str">
        <f>IF(tbl_Customers[[#This Row],[total_eve_calls]]&lt;=80,"Low Calls",
IF(tbl_Customers[[#This Row],[total_eve_calls]]&lt;=120,"Medium Calls","High Calls"))</f>
        <v>Medium Calls</v>
      </c>
      <c r="AA1130" t="str">
        <f>IF(tbl_Customers[[#This Row],[total_eve_charge]]&lt;=15,"Low Charges",
IF(tbl_Customers[[#This Row],[total_eve_charge]]&lt;=20,"Medium Charges","High Charges"))</f>
        <v>Low Charges</v>
      </c>
      <c r="AB11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30" t="str">
        <f>IF(tbl_Customers[[#This Row],[number_vmail_messages]] = 0, "No Usage", IF(tbl_Customers[[#This Row],[number_vmail_messages]] &lt;= 20, "Low Usage", IF(tbl_Customers[[#This Row],[number_vmail_messages]] &lt;= 40, "Medium Usgae", "High Usage")))</f>
        <v>No Usage</v>
      </c>
      <c r="AD1130" t="str">
        <f>IF(tbl_Customers[[#This Row],[total_day_minutes]]&lt;=150,"Low Usage", IF(tbl_Customers[[#This Row],[total_day_minutes]]&lt;=200,"Medium Usage", IF(tbl_Customers[[#This Row],[total_day_minutes]]&lt;=250,"High Usage","Very High Usage")))</f>
        <v>Very High Usage</v>
      </c>
      <c r="AE1130" t="str">
        <f>IF(tbl_Customers[[#This Row],[total_intl_calls]]&lt;=5,"Low Calls", IF(tbl_Customers[[#This Row],[total_intl_calls]]&lt;=10, "Medium Calls", "High Calls"))</f>
        <v>Low Calls</v>
      </c>
      <c r="AF11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30" s="36" t="str">
        <f>IF(tbl_Customers[[#This Row],[Churn_Risk_Score]]&gt;=10,"High Risk", IF(tbl_Customers[[#This Row],[Churn_Risk_Score]]&gt;=5,"Medium Risk","Low Risk"))</f>
        <v>Medium Risk</v>
      </c>
    </row>
    <row r="1131" spans="1:33" x14ac:dyDescent="0.35">
      <c r="A1131">
        <v>1130</v>
      </c>
      <c r="B1131" t="s">
        <v>44</v>
      </c>
      <c r="C1131">
        <v>71</v>
      </c>
      <c r="D1131" t="s">
        <v>21</v>
      </c>
      <c r="E1131" t="s">
        <v>22</v>
      </c>
      <c r="F1131" t="s">
        <v>22</v>
      </c>
      <c r="G1131">
        <v>0</v>
      </c>
      <c r="H1131">
        <v>243.7</v>
      </c>
      <c r="I1131">
        <v>124</v>
      </c>
      <c r="J1131">
        <v>41.43</v>
      </c>
      <c r="K1131">
        <v>60</v>
      </c>
      <c r="L1131">
        <v>90</v>
      </c>
      <c r="M1131">
        <v>5.0999999999999996</v>
      </c>
      <c r="N1131">
        <v>189</v>
      </c>
      <c r="O1131">
        <v>129</v>
      </c>
      <c r="P1131">
        <v>8.5</v>
      </c>
      <c r="Q1131">
        <v>11.3</v>
      </c>
      <c r="R1131">
        <v>2</v>
      </c>
      <c r="S1131">
        <v>3.05</v>
      </c>
      <c r="T1131">
        <v>0</v>
      </c>
      <c r="U1131" t="s">
        <v>22</v>
      </c>
      <c r="V1131">
        <f>IF(tbl_Customers[[#This Row],[churn]] = "yes", 1, 0)</f>
        <v>0</v>
      </c>
      <c r="W1131" t="str">
        <f>IF(tbl_Customers[[#This Row],[number_customer_service_calls]] &lt;= 1, "0-1 Calls", IF(tbl_Customers[[#This Row],[number_customer_service_calls]] &lt;= 3, "2-3 Calls", IF(tbl_Customers[[#This Row],[number_customer_service_calls]] &lt;=5, "4-5 Calls", "6+ Calls")))</f>
        <v>0-1 Calls</v>
      </c>
      <c r="X1131" t="str">
        <f>IF(tbl_Customers[[#This Row],[account_length]] &lt;= 50, "0-50", IF(tbl_Customers[[#This Row],[account_length]] &lt;=100, "51-100", IF(tbl_Customers[[#This Row],[account_length]] &lt;= 150, "101-150", "151+")))</f>
        <v>51-100</v>
      </c>
      <c r="Y1131" t="str">
        <f>IF(tbl_Customers[[#This Row],[total_intl_charge]] &lt;= 3, "Low Charges", "High Charges")</f>
        <v>High Charges</v>
      </c>
      <c r="Z1131" t="str">
        <f>IF(tbl_Customers[[#This Row],[total_eve_calls]]&lt;=80,"Low Calls",
IF(tbl_Customers[[#This Row],[total_eve_calls]]&lt;=120,"Medium Calls","High Calls"))</f>
        <v>Medium Calls</v>
      </c>
      <c r="AA1131" t="str">
        <f>IF(tbl_Customers[[#This Row],[total_eve_charge]]&lt;=15,"Low Charges",
IF(tbl_Customers[[#This Row],[total_eve_charge]]&lt;=20,"Medium Charges","High Charges"))</f>
        <v>Low Charges</v>
      </c>
      <c r="AB11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31" t="str">
        <f>IF(tbl_Customers[[#This Row],[number_vmail_messages]] = 0, "No Usage", IF(tbl_Customers[[#This Row],[number_vmail_messages]] &lt;= 20, "Low Usage", IF(tbl_Customers[[#This Row],[number_vmail_messages]] &lt;= 40, "Medium Usgae", "High Usage")))</f>
        <v>No Usage</v>
      </c>
      <c r="AD1131" t="str">
        <f>IF(tbl_Customers[[#This Row],[total_day_minutes]]&lt;=150,"Low Usage", IF(tbl_Customers[[#This Row],[total_day_minutes]]&lt;=200,"Medium Usage", IF(tbl_Customers[[#This Row],[total_day_minutes]]&lt;=250,"High Usage","Very High Usage")))</f>
        <v>High Usage</v>
      </c>
      <c r="AE1131" t="str">
        <f>IF(tbl_Customers[[#This Row],[total_intl_calls]]&lt;=5,"Low Calls", IF(tbl_Customers[[#This Row],[total_intl_calls]]&lt;=10, "Medium Calls", "High Calls"))</f>
        <v>Low Calls</v>
      </c>
      <c r="AF11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31" s="36" t="str">
        <f>IF(tbl_Customers[[#This Row],[Churn_Risk_Score]]&gt;=10,"High Risk", IF(tbl_Customers[[#This Row],[Churn_Risk_Score]]&gt;=5,"Medium Risk","Low Risk"))</f>
        <v>Low Risk</v>
      </c>
    </row>
    <row r="1132" spans="1:33" x14ac:dyDescent="0.35">
      <c r="A1132">
        <v>1131</v>
      </c>
      <c r="B1132" t="s">
        <v>67</v>
      </c>
      <c r="C1132">
        <v>124</v>
      </c>
      <c r="D1132" t="s">
        <v>21</v>
      </c>
      <c r="E1132" t="s">
        <v>22</v>
      </c>
      <c r="F1132" t="s">
        <v>22</v>
      </c>
      <c r="G1132">
        <v>0</v>
      </c>
      <c r="H1132">
        <v>251.5</v>
      </c>
      <c r="I1132">
        <v>85</v>
      </c>
      <c r="J1132">
        <v>42.76</v>
      </c>
      <c r="K1132">
        <v>214.2</v>
      </c>
      <c r="L1132">
        <v>98</v>
      </c>
      <c r="M1132">
        <v>18.21</v>
      </c>
      <c r="N1132">
        <v>186.1</v>
      </c>
      <c r="O1132">
        <v>71</v>
      </c>
      <c r="P1132">
        <v>8.3699999999999992</v>
      </c>
      <c r="Q1132">
        <v>11.1</v>
      </c>
      <c r="R1132">
        <v>6</v>
      </c>
      <c r="S1132">
        <v>3</v>
      </c>
      <c r="T1132">
        <v>3</v>
      </c>
      <c r="U1132" t="s">
        <v>22</v>
      </c>
      <c r="V1132">
        <f>IF(tbl_Customers[[#This Row],[churn]] = "yes", 1, 0)</f>
        <v>0</v>
      </c>
      <c r="W1132" t="str">
        <f>IF(tbl_Customers[[#This Row],[number_customer_service_calls]] &lt;= 1, "0-1 Calls", IF(tbl_Customers[[#This Row],[number_customer_service_calls]] &lt;= 3, "2-3 Calls", IF(tbl_Customers[[#This Row],[number_customer_service_calls]] &lt;=5, "4-5 Calls", "6+ Calls")))</f>
        <v>2-3 Calls</v>
      </c>
      <c r="X1132" t="str">
        <f>IF(tbl_Customers[[#This Row],[account_length]] &lt;= 50, "0-50", IF(tbl_Customers[[#This Row],[account_length]] &lt;=100, "51-100", IF(tbl_Customers[[#This Row],[account_length]] &lt;= 150, "101-150", "151+")))</f>
        <v>101-150</v>
      </c>
      <c r="Y1132" t="str">
        <f>IF(tbl_Customers[[#This Row],[total_intl_charge]] &lt;= 3, "Low Charges", "High Charges")</f>
        <v>Low Charges</v>
      </c>
      <c r="Z1132" t="str">
        <f>IF(tbl_Customers[[#This Row],[total_eve_calls]]&lt;=80,"Low Calls",
IF(tbl_Customers[[#This Row],[total_eve_calls]]&lt;=120,"Medium Calls","High Calls"))</f>
        <v>Medium Calls</v>
      </c>
      <c r="AA1132" t="str">
        <f>IF(tbl_Customers[[#This Row],[total_eve_charge]]&lt;=15,"Low Charges",
IF(tbl_Customers[[#This Row],[total_eve_charge]]&lt;=20,"Medium Charges","High Charges"))</f>
        <v>Medium Charges</v>
      </c>
      <c r="AB11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32" t="str">
        <f>IF(tbl_Customers[[#This Row],[number_vmail_messages]] = 0, "No Usage", IF(tbl_Customers[[#This Row],[number_vmail_messages]] &lt;= 20, "Low Usage", IF(tbl_Customers[[#This Row],[number_vmail_messages]] &lt;= 40, "Medium Usgae", "High Usage")))</f>
        <v>No Usage</v>
      </c>
      <c r="AD1132" t="str">
        <f>IF(tbl_Customers[[#This Row],[total_day_minutes]]&lt;=150,"Low Usage", IF(tbl_Customers[[#This Row],[total_day_minutes]]&lt;=200,"Medium Usage", IF(tbl_Customers[[#This Row],[total_day_minutes]]&lt;=250,"High Usage","Very High Usage")))</f>
        <v>Very High Usage</v>
      </c>
      <c r="AE1132" t="str">
        <f>IF(tbl_Customers[[#This Row],[total_intl_calls]]&lt;=5,"Low Calls", IF(tbl_Customers[[#This Row],[total_intl_calls]]&lt;=10, "Medium Calls", "High Calls"))</f>
        <v>Medium Calls</v>
      </c>
      <c r="AF11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32" s="36" t="str">
        <f>IF(tbl_Customers[[#This Row],[Churn_Risk_Score]]&gt;=10,"High Risk", IF(tbl_Customers[[#This Row],[Churn_Risk_Score]]&gt;=5,"Medium Risk","Low Risk"))</f>
        <v>Medium Risk</v>
      </c>
    </row>
    <row r="1133" spans="1:33" x14ac:dyDescent="0.35">
      <c r="A1133">
        <v>1132</v>
      </c>
      <c r="B1133" t="s">
        <v>44</v>
      </c>
      <c r="C1133">
        <v>97</v>
      </c>
      <c r="D1133" t="s">
        <v>28</v>
      </c>
      <c r="E1133" t="s">
        <v>23</v>
      </c>
      <c r="F1133" t="s">
        <v>22</v>
      </c>
      <c r="G1133">
        <v>0</v>
      </c>
      <c r="H1133">
        <v>236.9</v>
      </c>
      <c r="I1133">
        <v>107</v>
      </c>
      <c r="J1133">
        <v>40.270000000000003</v>
      </c>
      <c r="K1133">
        <v>157.6</v>
      </c>
      <c r="L1133">
        <v>105</v>
      </c>
      <c r="M1133">
        <v>13.4</v>
      </c>
      <c r="N1133">
        <v>241</v>
      </c>
      <c r="O1133">
        <v>120</v>
      </c>
      <c r="P1133">
        <v>10.85</v>
      </c>
      <c r="Q1133">
        <v>7.3</v>
      </c>
      <c r="R1133">
        <v>2</v>
      </c>
      <c r="S1133">
        <v>1.97</v>
      </c>
      <c r="T1133">
        <v>0</v>
      </c>
      <c r="U1133" t="s">
        <v>23</v>
      </c>
      <c r="V1133">
        <f>IF(tbl_Customers[[#This Row],[churn]] = "yes", 1, 0)</f>
        <v>1</v>
      </c>
      <c r="W1133" t="str">
        <f>IF(tbl_Customers[[#This Row],[number_customer_service_calls]] &lt;= 1, "0-1 Calls", IF(tbl_Customers[[#This Row],[number_customer_service_calls]] &lt;= 3, "2-3 Calls", IF(tbl_Customers[[#This Row],[number_customer_service_calls]] &lt;=5, "4-5 Calls", "6+ Calls")))</f>
        <v>0-1 Calls</v>
      </c>
      <c r="X1133" t="str">
        <f>IF(tbl_Customers[[#This Row],[account_length]] &lt;= 50, "0-50", IF(tbl_Customers[[#This Row],[account_length]] &lt;=100, "51-100", IF(tbl_Customers[[#This Row],[account_length]] &lt;= 150, "101-150", "151+")))</f>
        <v>51-100</v>
      </c>
      <c r="Y1133" t="str">
        <f>IF(tbl_Customers[[#This Row],[total_intl_charge]] &lt;= 3, "Low Charges", "High Charges")</f>
        <v>Low Charges</v>
      </c>
      <c r="Z1133" t="str">
        <f>IF(tbl_Customers[[#This Row],[total_eve_calls]]&lt;=80,"Low Calls",
IF(tbl_Customers[[#This Row],[total_eve_calls]]&lt;=120,"Medium Calls","High Calls"))</f>
        <v>Medium Calls</v>
      </c>
      <c r="AA1133" t="str">
        <f>IF(tbl_Customers[[#This Row],[total_eve_charge]]&lt;=15,"Low Charges",
IF(tbl_Customers[[#This Row],[total_eve_charge]]&lt;=20,"Medium Charges","High Charges"))</f>
        <v>Low Charges</v>
      </c>
      <c r="AB11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33" t="str">
        <f>IF(tbl_Customers[[#This Row],[number_vmail_messages]] = 0, "No Usage", IF(tbl_Customers[[#This Row],[number_vmail_messages]] &lt;= 20, "Low Usage", IF(tbl_Customers[[#This Row],[number_vmail_messages]] &lt;= 40, "Medium Usgae", "High Usage")))</f>
        <v>No Usage</v>
      </c>
      <c r="AD1133" t="str">
        <f>IF(tbl_Customers[[#This Row],[total_day_minutes]]&lt;=150,"Low Usage", IF(tbl_Customers[[#This Row],[total_day_minutes]]&lt;=200,"Medium Usage", IF(tbl_Customers[[#This Row],[total_day_minutes]]&lt;=250,"High Usage","Very High Usage")))</f>
        <v>High Usage</v>
      </c>
      <c r="AE1133" t="str">
        <f>IF(tbl_Customers[[#This Row],[total_intl_calls]]&lt;=5,"Low Calls", IF(tbl_Customers[[#This Row],[total_intl_calls]]&lt;=10, "Medium Calls", "High Calls"))</f>
        <v>Low Calls</v>
      </c>
      <c r="AF11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33" s="36" t="str">
        <f>IF(tbl_Customers[[#This Row],[Churn_Risk_Score]]&gt;=10,"High Risk", IF(tbl_Customers[[#This Row],[Churn_Risk_Score]]&gt;=5,"Medium Risk","Low Risk"))</f>
        <v>Low Risk</v>
      </c>
    </row>
    <row r="1134" spans="1:33" x14ac:dyDescent="0.35">
      <c r="A1134">
        <v>1133</v>
      </c>
      <c r="B1134" t="s">
        <v>39</v>
      </c>
      <c r="C1134">
        <v>28</v>
      </c>
      <c r="D1134" t="s">
        <v>21</v>
      </c>
      <c r="E1134" t="s">
        <v>22</v>
      </c>
      <c r="F1134" t="s">
        <v>22</v>
      </c>
      <c r="G1134">
        <v>0</v>
      </c>
      <c r="H1134">
        <v>159.69999999999999</v>
      </c>
      <c r="I1134">
        <v>79</v>
      </c>
      <c r="J1134">
        <v>27.15</v>
      </c>
      <c r="K1134">
        <v>216.7</v>
      </c>
      <c r="L1134">
        <v>131</v>
      </c>
      <c r="M1134">
        <v>18.420000000000002</v>
      </c>
      <c r="N1134">
        <v>206.7</v>
      </c>
      <c r="O1134">
        <v>116</v>
      </c>
      <c r="P1134">
        <v>9.3000000000000007</v>
      </c>
      <c r="Q1134">
        <v>9.3000000000000007</v>
      </c>
      <c r="R1134">
        <v>3</v>
      </c>
      <c r="S1134">
        <v>2.5099999999999998</v>
      </c>
      <c r="T1134">
        <v>2</v>
      </c>
      <c r="U1134" t="s">
        <v>22</v>
      </c>
      <c r="V1134">
        <f>IF(tbl_Customers[[#This Row],[churn]] = "yes", 1, 0)</f>
        <v>0</v>
      </c>
      <c r="W1134" t="str">
        <f>IF(tbl_Customers[[#This Row],[number_customer_service_calls]] &lt;= 1, "0-1 Calls", IF(tbl_Customers[[#This Row],[number_customer_service_calls]] &lt;= 3, "2-3 Calls", IF(tbl_Customers[[#This Row],[number_customer_service_calls]] &lt;=5, "4-5 Calls", "6+ Calls")))</f>
        <v>2-3 Calls</v>
      </c>
      <c r="X1134" t="str">
        <f>IF(tbl_Customers[[#This Row],[account_length]] &lt;= 50, "0-50", IF(tbl_Customers[[#This Row],[account_length]] &lt;=100, "51-100", IF(tbl_Customers[[#This Row],[account_length]] &lt;= 150, "101-150", "151+")))</f>
        <v>0-50</v>
      </c>
      <c r="Y1134" t="str">
        <f>IF(tbl_Customers[[#This Row],[total_intl_charge]] &lt;= 3, "Low Charges", "High Charges")</f>
        <v>Low Charges</v>
      </c>
      <c r="Z1134" t="str">
        <f>IF(tbl_Customers[[#This Row],[total_eve_calls]]&lt;=80,"Low Calls",
IF(tbl_Customers[[#This Row],[total_eve_calls]]&lt;=120,"Medium Calls","High Calls"))</f>
        <v>High Calls</v>
      </c>
      <c r="AA1134" t="str">
        <f>IF(tbl_Customers[[#This Row],[total_eve_charge]]&lt;=15,"Low Charges",
IF(tbl_Customers[[#This Row],[total_eve_charge]]&lt;=20,"Medium Charges","High Charges"))</f>
        <v>Medium Charges</v>
      </c>
      <c r="AB11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34" t="str">
        <f>IF(tbl_Customers[[#This Row],[number_vmail_messages]] = 0, "No Usage", IF(tbl_Customers[[#This Row],[number_vmail_messages]] &lt;= 20, "Low Usage", IF(tbl_Customers[[#This Row],[number_vmail_messages]] &lt;= 40, "Medium Usgae", "High Usage")))</f>
        <v>No Usage</v>
      </c>
      <c r="AD1134" t="str">
        <f>IF(tbl_Customers[[#This Row],[total_day_minutes]]&lt;=150,"Low Usage", IF(tbl_Customers[[#This Row],[total_day_minutes]]&lt;=200,"Medium Usage", IF(tbl_Customers[[#This Row],[total_day_minutes]]&lt;=250,"High Usage","Very High Usage")))</f>
        <v>Medium Usage</v>
      </c>
      <c r="AE1134" t="str">
        <f>IF(tbl_Customers[[#This Row],[total_intl_calls]]&lt;=5,"Low Calls", IF(tbl_Customers[[#This Row],[total_intl_calls]]&lt;=10, "Medium Calls", "High Calls"))</f>
        <v>Low Calls</v>
      </c>
      <c r="AF11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34" s="36" t="str">
        <f>IF(tbl_Customers[[#This Row],[Churn_Risk_Score]]&gt;=10,"High Risk", IF(tbl_Customers[[#This Row],[Churn_Risk_Score]]&gt;=5,"Medium Risk","Low Risk"))</f>
        <v>Low Risk</v>
      </c>
    </row>
    <row r="1135" spans="1:33" x14ac:dyDescent="0.35">
      <c r="A1135">
        <v>1134</v>
      </c>
      <c r="B1135" t="s">
        <v>59</v>
      </c>
      <c r="C1135">
        <v>90</v>
      </c>
      <c r="D1135" t="s">
        <v>21</v>
      </c>
      <c r="E1135" t="s">
        <v>23</v>
      </c>
      <c r="F1135" t="s">
        <v>22</v>
      </c>
      <c r="G1135">
        <v>0</v>
      </c>
      <c r="H1135">
        <v>148.19999999999999</v>
      </c>
      <c r="I1135">
        <v>96</v>
      </c>
      <c r="J1135">
        <v>25.19</v>
      </c>
      <c r="K1135">
        <v>220.4</v>
      </c>
      <c r="L1135">
        <v>111</v>
      </c>
      <c r="M1135">
        <v>18.73</v>
      </c>
      <c r="N1135">
        <v>134.19999999999999</v>
      </c>
      <c r="O1135">
        <v>97</v>
      </c>
      <c r="P1135">
        <v>6.04</v>
      </c>
      <c r="Q1135">
        <v>9.1999999999999993</v>
      </c>
      <c r="R1135">
        <v>1</v>
      </c>
      <c r="S1135">
        <v>2.48</v>
      </c>
      <c r="T1135">
        <v>4</v>
      </c>
      <c r="U1135" t="s">
        <v>23</v>
      </c>
      <c r="V1135">
        <f>IF(tbl_Customers[[#This Row],[churn]] = "yes", 1, 0)</f>
        <v>1</v>
      </c>
      <c r="W1135" t="str">
        <f>IF(tbl_Customers[[#This Row],[number_customer_service_calls]] &lt;= 1, "0-1 Calls", IF(tbl_Customers[[#This Row],[number_customer_service_calls]] &lt;= 3, "2-3 Calls", IF(tbl_Customers[[#This Row],[number_customer_service_calls]] &lt;=5, "4-5 Calls", "6+ Calls")))</f>
        <v>4-5 Calls</v>
      </c>
      <c r="X1135" t="str">
        <f>IF(tbl_Customers[[#This Row],[account_length]] &lt;= 50, "0-50", IF(tbl_Customers[[#This Row],[account_length]] &lt;=100, "51-100", IF(tbl_Customers[[#This Row],[account_length]] &lt;= 150, "101-150", "151+")))</f>
        <v>51-100</v>
      </c>
      <c r="Y1135" t="str">
        <f>IF(tbl_Customers[[#This Row],[total_intl_charge]] &lt;= 3, "Low Charges", "High Charges")</f>
        <v>Low Charges</v>
      </c>
      <c r="Z1135" t="str">
        <f>IF(tbl_Customers[[#This Row],[total_eve_calls]]&lt;=80,"Low Calls",
IF(tbl_Customers[[#This Row],[total_eve_calls]]&lt;=120,"Medium Calls","High Calls"))</f>
        <v>Medium Calls</v>
      </c>
      <c r="AA1135" t="str">
        <f>IF(tbl_Customers[[#This Row],[total_eve_charge]]&lt;=15,"Low Charges",
IF(tbl_Customers[[#This Row],[total_eve_charge]]&lt;=20,"Medium Charges","High Charges"))</f>
        <v>Medium Charges</v>
      </c>
      <c r="AB11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35" t="str">
        <f>IF(tbl_Customers[[#This Row],[number_vmail_messages]] = 0, "No Usage", IF(tbl_Customers[[#This Row],[number_vmail_messages]] &lt;= 20, "Low Usage", IF(tbl_Customers[[#This Row],[number_vmail_messages]] &lt;= 40, "Medium Usgae", "High Usage")))</f>
        <v>No Usage</v>
      </c>
      <c r="AD1135" t="str">
        <f>IF(tbl_Customers[[#This Row],[total_day_minutes]]&lt;=150,"Low Usage", IF(tbl_Customers[[#This Row],[total_day_minutes]]&lt;=200,"Medium Usage", IF(tbl_Customers[[#This Row],[total_day_minutes]]&lt;=250,"High Usage","Very High Usage")))</f>
        <v>Low Usage</v>
      </c>
      <c r="AE1135" t="str">
        <f>IF(tbl_Customers[[#This Row],[total_intl_calls]]&lt;=5,"Low Calls", IF(tbl_Customers[[#This Row],[total_intl_calls]]&lt;=10, "Medium Calls", "High Calls"))</f>
        <v>Low Calls</v>
      </c>
      <c r="AF11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135" s="36" t="str">
        <f>IF(tbl_Customers[[#This Row],[Churn_Risk_Score]]&gt;=10,"High Risk", IF(tbl_Customers[[#This Row],[Churn_Risk_Score]]&gt;=5,"Medium Risk","Low Risk"))</f>
        <v>Medium Risk</v>
      </c>
    </row>
    <row r="1136" spans="1:33" x14ac:dyDescent="0.35">
      <c r="A1136">
        <v>1135</v>
      </c>
      <c r="B1136" t="s">
        <v>45</v>
      </c>
      <c r="C1136">
        <v>190</v>
      </c>
      <c r="D1136" t="s">
        <v>25</v>
      </c>
      <c r="E1136" t="s">
        <v>22</v>
      </c>
      <c r="F1136" t="s">
        <v>22</v>
      </c>
      <c r="G1136">
        <v>0</v>
      </c>
      <c r="H1136">
        <v>150.9</v>
      </c>
      <c r="I1136">
        <v>86</v>
      </c>
      <c r="J1136">
        <v>25.65</v>
      </c>
      <c r="K1136">
        <v>268.60000000000002</v>
      </c>
      <c r="L1136">
        <v>129</v>
      </c>
      <c r="M1136">
        <v>22.83</v>
      </c>
      <c r="N1136">
        <v>179.9</v>
      </c>
      <c r="O1136">
        <v>73</v>
      </c>
      <c r="P1136">
        <v>8.1</v>
      </c>
      <c r="Q1136">
        <v>14.7</v>
      </c>
      <c r="R1136">
        <v>1</v>
      </c>
      <c r="S1136">
        <v>3.97</v>
      </c>
      <c r="T1136">
        <v>1</v>
      </c>
      <c r="U1136" t="s">
        <v>22</v>
      </c>
      <c r="V1136">
        <f>IF(tbl_Customers[[#This Row],[churn]] = "yes", 1, 0)</f>
        <v>0</v>
      </c>
      <c r="W1136" t="str">
        <f>IF(tbl_Customers[[#This Row],[number_customer_service_calls]] &lt;= 1, "0-1 Calls", IF(tbl_Customers[[#This Row],[number_customer_service_calls]] &lt;= 3, "2-3 Calls", IF(tbl_Customers[[#This Row],[number_customer_service_calls]] &lt;=5, "4-5 Calls", "6+ Calls")))</f>
        <v>0-1 Calls</v>
      </c>
      <c r="X1136" t="str">
        <f>IF(tbl_Customers[[#This Row],[account_length]] &lt;= 50, "0-50", IF(tbl_Customers[[#This Row],[account_length]] &lt;=100, "51-100", IF(tbl_Customers[[#This Row],[account_length]] &lt;= 150, "101-150", "151+")))</f>
        <v>151+</v>
      </c>
      <c r="Y1136" t="str">
        <f>IF(tbl_Customers[[#This Row],[total_intl_charge]] &lt;= 3, "Low Charges", "High Charges")</f>
        <v>High Charges</v>
      </c>
      <c r="Z1136" t="str">
        <f>IF(tbl_Customers[[#This Row],[total_eve_calls]]&lt;=80,"Low Calls",
IF(tbl_Customers[[#This Row],[total_eve_calls]]&lt;=120,"Medium Calls","High Calls"))</f>
        <v>High Calls</v>
      </c>
      <c r="AA1136" t="str">
        <f>IF(tbl_Customers[[#This Row],[total_eve_charge]]&lt;=15,"Low Charges",
IF(tbl_Customers[[#This Row],[total_eve_charge]]&lt;=20,"Medium Charges","High Charges"))</f>
        <v>High Charges</v>
      </c>
      <c r="AB11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36" t="str">
        <f>IF(tbl_Customers[[#This Row],[number_vmail_messages]] = 0, "No Usage", IF(tbl_Customers[[#This Row],[number_vmail_messages]] &lt;= 20, "Low Usage", IF(tbl_Customers[[#This Row],[number_vmail_messages]] &lt;= 40, "Medium Usgae", "High Usage")))</f>
        <v>No Usage</v>
      </c>
      <c r="AD1136" t="str">
        <f>IF(tbl_Customers[[#This Row],[total_day_minutes]]&lt;=150,"Low Usage", IF(tbl_Customers[[#This Row],[total_day_minutes]]&lt;=200,"Medium Usage", IF(tbl_Customers[[#This Row],[total_day_minutes]]&lt;=250,"High Usage","Very High Usage")))</f>
        <v>Medium Usage</v>
      </c>
      <c r="AE1136" t="str">
        <f>IF(tbl_Customers[[#This Row],[total_intl_calls]]&lt;=5,"Low Calls", IF(tbl_Customers[[#This Row],[total_intl_calls]]&lt;=10, "Medium Calls", "High Calls"))</f>
        <v>Low Calls</v>
      </c>
      <c r="AF11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36" s="36" t="str">
        <f>IF(tbl_Customers[[#This Row],[Churn_Risk_Score]]&gt;=10,"High Risk", IF(tbl_Customers[[#This Row],[Churn_Risk_Score]]&gt;=5,"Medium Risk","Low Risk"))</f>
        <v>Low Risk</v>
      </c>
    </row>
    <row r="1137" spans="1:33" x14ac:dyDescent="0.35">
      <c r="A1137">
        <v>1136</v>
      </c>
      <c r="B1137" t="s">
        <v>72</v>
      </c>
      <c r="C1137">
        <v>31</v>
      </c>
      <c r="D1137" t="s">
        <v>21</v>
      </c>
      <c r="E1137" t="s">
        <v>22</v>
      </c>
      <c r="F1137" t="s">
        <v>23</v>
      </c>
      <c r="G1137">
        <v>28</v>
      </c>
      <c r="H1137">
        <v>210.5</v>
      </c>
      <c r="I1137">
        <v>101</v>
      </c>
      <c r="J1137">
        <v>35.79</v>
      </c>
      <c r="K1137">
        <v>250.5</v>
      </c>
      <c r="L1137">
        <v>86</v>
      </c>
      <c r="M1137">
        <v>21.29</v>
      </c>
      <c r="N1137">
        <v>241.6</v>
      </c>
      <c r="O1137">
        <v>125</v>
      </c>
      <c r="P1137">
        <v>10.87</v>
      </c>
      <c r="Q1137">
        <v>11.5</v>
      </c>
      <c r="R1137">
        <v>2</v>
      </c>
      <c r="S1137">
        <v>3.11</v>
      </c>
      <c r="T1137">
        <v>1</v>
      </c>
      <c r="U1137" t="s">
        <v>22</v>
      </c>
      <c r="V1137">
        <f>IF(tbl_Customers[[#This Row],[churn]] = "yes", 1, 0)</f>
        <v>0</v>
      </c>
      <c r="W1137" t="str">
        <f>IF(tbl_Customers[[#This Row],[number_customer_service_calls]] &lt;= 1, "0-1 Calls", IF(tbl_Customers[[#This Row],[number_customer_service_calls]] &lt;= 3, "2-3 Calls", IF(tbl_Customers[[#This Row],[number_customer_service_calls]] &lt;=5, "4-5 Calls", "6+ Calls")))</f>
        <v>0-1 Calls</v>
      </c>
      <c r="X1137" t="str">
        <f>IF(tbl_Customers[[#This Row],[account_length]] &lt;= 50, "0-50", IF(tbl_Customers[[#This Row],[account_length]] &lt;=100, "51-100", IF(tbl_Customers[[#This Row],[account_length]] &lt;= 150, "101-150", "151+")))</f>
        <v>0-50</v>
      </c>
      <c r="Y1137" t="str">
        <f>IF(tbl_Customers[[#This Row],[total_intl_charge]] &lt;= 3, "Low Charges", "High Charges")</f>
        <v>High Charges</v>
      </c>
      <c r="Z1137" t="str">
        <f>IF(tbl_Customers[[#This Row],[total_eve_calls]]&lt;=80,"Low Calls",
IF(tbl_Customers[[#This Row],[total_eve_calls]]&lt;=120,"Medium Calls","High Calls"))</f>
        <v>Medium Calls</v>
      </c>
      <c r="AA1137" t="str">
        <f>IF(tbl_Customers[[#This Row],[total_eve_charge]]&lt;=15,"Low Charges",
IF(tbl_Customers[[#This Row],[total_eve_charge]]&lt;=20,"Medium Charges","High Charges"))</f>
        <v>High Charges</v>
      </c>
      <c r="AB11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37" t="str">
        <f>IF(tbl_Customers[[#This Row],[number_vmail_messages]] = 0, "No Usage", IF(tbl_Customers[[#This Row],[number_vmail_messages]] &lt;= 20, "Low Usage", IF(tbl_Customers[[#This Row],[number_vmail_messages]] &lt;= 40, "Medium Usgae", "High Usage")))</f>
        <v>Medium Usgae</v>
      </c>
      <c r="AD1137" t="str">
        <f>IF(tbl_Customers[[#This Row],[total_day_minutes]]&lt;=150,"Low Usage", IF(tbl_Customers[[#This Row],[total_day_minutes]]&lt;=200,"Medium Usage", IF(tbl_Customers[[#This Row],[total_day_minutes]]&lt;=250,"High Usage","Very High Usage")))</f>
        <v>High Usage</v>
      </c>
      <c r="AE1137" t="str">
        <f>IF(tbl_Customers[[#This Row],[total_intl_calls]]&lt;=5,"Low Calls", IF(tbl_Customers[[#This Row],[total_intl_calls]]&lt;=10, "Medium Calls", "High Calls"))</f>
        <v>Low Calls</v>
      </c>
      <c r="AF11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37" s="36" t="str">
        <f>IF(tbl_Customers[[#This Row],[Churn_Risk_Score]]&gt;=10,"High Risk", IF(tbl_Customers[[#This Row],[Churn_Risk_Score]]&gt;=5,"Medium Risk","Low Risk"))</f>
        <v>Low Risk</v>
      </c>
    </row>
    <row r="1138" spans="1:33" x14ac:dyDescent="0.35">
      <c r="A1138">
        <v>1137</v>
      </c>
      <c r="B1138" t="s">
        <v>49</v>
      </c>
      <c r="C1138">
        <v>73</v>
      </c>
      <c r="D1138" t="s">
        <v>28</v>
      </c>
      <c r="E1138" t="s">
        <v>22</v>
      </c>
      <c r="F1138" t="s">
        <v>22</v>
      </c>
      <c r="G1138">
        <v>0</v>
      </c>
      <c r="H1138">
        <v>254.7</v>
      </c>
      <c r="I1138">
        <v>80</v>
      </c>
      <c r="J1138">
        <v>43.3</v>
      </c>
      <c r="K1138">
        <v>90.2</v>
      </c>
      <c r="L1138">
        <v>79</v>
      </c>
      <c r="M1138">
        <v>7.67</v>
      </c>
      <c r="N1138">
        <v>153.4</v>
      </c>
      <c r="O1138">
        <v>60</v>
      </c>
      <c r="P1138">
        <v>6.9</v>
      </c>
      <c r="Q1138">
        <v>10.6</v>
      </c>
      <c r="R1138">
        <v>8</v>
      </c>
      <c r="S1138">
        <v>2.86</v>
      </c>
      <c r="T1138">
        <v>0</v>
      </c>
      <c r="U1138" t="s">
        <v>22</v>
      </c>
      <c r="V1138">
        <f>IF(tbl_Customers[[#This Row],[churn]] = "yes", 1, 0)</f>
        <v>0</v>
      </c>
      <c r="W1138" t="str">
        <f>IF(tbl_Customers[[#This Row],[number_customer_service_calls]] &lt;= 1, "0-1 Calls", IF(tbl_Customers[[#This Row],[number_customer_service_calls]] &lt;= 3, "2-3 Calls", IF(tbl_Customers[[#This Row],[number_customer_service_calls]] &lt;=5, "4-5 Calls", "6+ Calls")))</f>
        <v>0-1 Calls</v>
      </c>
      <c r="X1138" t="str">
        <f>IF(tbl_Customers[[#This Row],[account_length]] &lt;= 50, "0-50", IF(tbl_Customers[[#This Row],[account_length]] &lt;=100, "51-100", IF(tbl_Customers[[#This Row],[account_length]] &lt;= 150, "101-150", "151+")))</f>
        <v>51-100</v>
      </c>
      <c r="Y1138" t="str">
        <f>IF(tbl_Customers[[#This Row],[total_intl_charge]] &lt;= 3, "Low Charges", "High Charges")</f>
        <v>Low Charges</v>
      </c>
      <c r="Z1138" t="str">
        <f>IF(tbl_Customers[[#This Row],[total_eve_calls]]&lt;=80,"Low Calls",
IF(tbl_Customers[[#This Row],[total_eve_calls]]&lt;=120,"Medium Calls","High Calls"))</f>
        <v>Low Calls</v>
      </c>
      <c r="AA1138" t="str">
        <f>IF(tbl_Customers[[#This Row],[total_eve_charge]]&lt;=15,"Low Charges",
IF(tbl_Customers[[#This Row],[total_eve_charge]]&lt;=20,"Medium Charges","High Charges"))</f>
        <v>Low Charges</v>
      </c>
      <c r="AB11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38" t="str">
        <f>IF(tbl_Customers[[#This Row],[number_vmail_messages]] = 0, "No Usage", IF(tbl_Customers[[#This Row],[number_vmail_messages]] &lt;= 20, "Low Usage", IF(tbl_Customers[[#This Row],[number_vmail_messages]] &lt;= 40, "Medium Usgae", "High Usage")))</f>
        <v>No Usage</v>
      </c>
      <c r="AD1138" t="str">
        <f>IF(tbl_Customers[[#This Row],[total_day_minutes]]&lt;=150,"Low Usage", IF(tbl_Customers[[#This Row],[total_day_minutes]]&lt;=200,"Medium Usage", IF(tbl_Customers[[#This Row],[total_day_minutes]]&lt;=250,"High Usage","Very High Usage")))</f>
        <v>Very High Usage</v>
      </c>
      <c r="AE1138" t="str">
        <f>IF(tbl_Customers[[#This Row],[total_intl_calls]]&lt;=5,"Low Calls", IF(tbl_Customers[[#This Row],[total_intl_calls]]&lt;=10, "Medium Calls", "High Calls"))</f>
        <v>Medium Calls</v>
      </c>
      <c r="AF11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38" s="36" t="str">
        <f>IF(tbl_Customers[[#This Row],[Churn_Risk_Score]]&gt;=10,"High Risk", IF(tbl_Customers[[#This Row],[Churn_Risk_Score]]&gt;=5,"Medium Risk","Low Risk"))</f>
        <v>Medium Risk</v>
      </c>
    </row>
    <row r="1139" spans="1:33" x14ac:dyDescent="0.35">
      <c r="A1139">
        <v>1138</v>
      </c>
      <c r="B1139" t="s">
        <v>27</v>
      </c>
      <c r="C1139">
        <v>111</v>
      </c>
      <c r="D1139" t="s">
        <v>21</v>
      </c>
      <c r="E1139" t="s">
        <v>22</v>
      </c>
      <c r="F1139" t="s">
        <v>22</v>
      </c>
      <c r="G1139">
        <v>0</v>
      </c>
      <c r="H1139">
        <v>284.39999999999998</v>
      </c>
      <c r="I1139">
        <v>89</v>
      </c>
      <c r="J1139">
        <v>48.35</v>
      </c>
      <c r="K1139">
        <v>157</v>
      </c>
      <c r="L1139">
        <v>113</v>
      </c>
      <c r="M1139">
        <v>13.35</v>
      </c>
      <c r="N1139">
        <v>242.8</v>
      </c>
      <c r="O1139">
        <v>91</v>
      </c>
      <c r="P1139">
        <v>10.93</v>
      </c>
      <c r="Q1139">
        <v>8.4</v>
      </c>
      <c r="R1139">
        <v>8</v>
      </c>
      <c r="S1139">
        <v>2.27</v>
      </c>
      <c r="T1139">
        <v>0</v>
      </c>
      <c r="U1139" t="s">
        <v>23</v>
      </c>
      <c r="V1139">
        <f>IF(tbl_Customers[[#This Row],[churn]] = "yes", 1, 0)</f>
        <v>1</v>
      </c>
      <c r="W1139" t="str">
        <f>IF(tbl_Customers[[#This Row],[number_customer_service_calls]] &lt;= 1, "0-1 Calls", IF(tbl_Customers[[#This Row],[number_customer_service_calls]] &lt;= 3, "2-3 Calls", IF(tbl_Customers[[#This Row],[number_customer_service_calls]] &lt;=5, "4-5 Calls", "6+ Calls")))</f>
        <v>0-1 Calls</v>
      </c>
      <c r="X1139" t="str">
        <f>IF(tbl_Customers[[#This Row],[account_length]] &lt;= 50, "0-50", IF(tbl_Customers[[#This Row],[account_length]] &lt;=100, "51-100", IF(tbl_Customers[[#This Row],[account_length]] &lt;= 150, "101-150", "151+")))</f>
        <v>101-150</v>
      </c>
      <c r="Y1139" t="str">
        <f>IF(tbl_Customers[[#This Row],[total_intl_charge]] &lt;= 3, "Low Charges", "High Charges")</f>
        <v>Low Charges</v>
      </c>
      <c r="Z1139" t="str">
        <f>IF(tbl_Customers[[#This Row],[total_eve_calls]]&lt;=80,"Low Calls",
IF(tbl_Customers[[#This Row],[total_eve_calls]]&lt;=120,"Medium Calls","High Calls"))</f>
        <v>Medium Calls</v>
      </c>
      <c r="AA1139" t="str">
        <f>IF(tbl_Customers[[#This Row],[total_eve_charge]]&lt;=15,"Low Charges",
IF(tbl_Customers[[#This Row],[total_eve_charge]]&lt;=20,"Medium Charges","High Charges"))</f>
        <v>Low Charges</v>
      </c>
      <c r="AB11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39" t="str">
        <f>IF(tbl_Customers[[#This Row],[number_vmail_messages]] = 0, "No Usage", IF(tbl_Customers[[#This Row],[number_vmail_messages]] &lt;= 20, "Low Usage", IF(tbl_Customers[[#This Row],[number_vmail_messages]] &lt;= 40, "Medium Usgae", "High Usage")))</f>
        <v>No Usage</v>
      </c>
      <c r="AD1139" t="str">
        <f>IF(tbl_Customers[[#This Row],[total_day_minutes]]&lt;=150,"Low Usage", IF(tbl_Customers[[#This Row],[total_day_minutes]]&lt;=200,"Medium Usage", IF(tbl_Customers[[#This Row],[total_day_minutes]]&lt;=250,"High Usage","Very High Usage")))</f>
        <v>Very High Usage</v>
      </c>
      <c r="AE1139" t="str">
        <f>IF(tbl_Customers[[#This Row],[total_intl_calls]]&lt;=5,"Low Calls", IF(tbl_Customers[[#This Row],[total_intl_calls]]&lt;=10, "Medium Calls", "High Calls"))</f>
        <v>Medium Calls</v>
      </c>
      <c r="AF11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39" s="36" t="str">
        <f>IF(tbl_Customers[[#This Row],[Churn_Risk_Score]]&gt;=10,"High Risk", IF(tbl_Customers[[#This Row],[Churn_Risk_Score]]&gt;=5,"Medium Risk","Low Risk"))</f>
        <v>Medium Risk</v>
      </c>
    </row>
    <row r="1140" spans="1:33" x14ac:dyDescent="0.35">
      <c r="A1140">
        <v>1139</v>
      </c>
      <c r="B1140" t="s">
        <v>57</v>
      </c>
      <c r="C1140">
        <v>98</v>
      </c>
      <c r="D1140" t="s">
        <v>21</v>
      </c>
      <c r="E1140" t="s">
        <v>22</v>
      </c>
      <c r="F1140" t="s">
        <v>22</v>
      </c>
      <c r="G1140">
        <v>0</v>
      </c>
      <c r="H1140">
        <v>0</v>
      </c>
      <c r="I1140">
        <v>0</v>
      </c>
      <c r="J1140">
        <v>0</v>
      </c>
      <c r="K1140">
        <v>159.6</v>
      </c>
      <c r="L1140">
        <v>130</v>
      </c>
      <c r="M1140">
        <v>13.57</v>
      </c>
      <c r="N1140">
        <v>167.1</v>
      </c>
      <c r="O1140">
        <v>88</v>
      </c>
      <c r="P1140">
        <v>7.52</v>
      </c>
      <c r="Q1140">
        <v>6.8</v>
      </c>
      <c r="R1140">
        <v>1</v>
      </c>
      <c r="S1140">
        <v>1.84</v>
      </c>
      <c r="T1140">
        <v>4</v>
      </c>
      <c r="U1140" t="s">
        <v>23</v>
      </c>
      <c r="V1140">
        <f>IF(tbl_Customers[[#This Row],[churn]] = "yes", 1, 0)</f>
        <v>1</v>
      </c>
      <c r="W1140" t="str">
        <f>IF(tbl_Customers[[#This Row],[number_customer_service_calls]] &lt;= 1, "0-1 Calls", IF(tbl_Customers[[#This Row],[number_customer_service_calls]] &lt;= 3, "2-3 Calls", IF(tbl_Customers[[#This Row],[number_customer_service_calls]] &lt;=5, "4-5 Calls", "6+ Calls")))</f>
        <v>4-5 Calls</v>
      </c>
      <c r="X1140" t="str">
        <f>IF(tbl_Customers[[#This Row],[account_length]] &lt;= 50, "0-50", IF(tbl_Customers[[#This Row],[account_length]] &lt;=100, "51-100", IF(tbl_Customers[[#This Row],[account_length]] &lt;= 150, "101-150", "151+")))</f>
        <v>51-100</v>
      </c>
      <c r="Y1140" t="str">
        <f>IF(tbl_Customers[[#This Row],[total_intl_charge]] &lt;= 3, "Low Charges", "High Charges")</f>
        <v>Low Charges</v>
      </c>
      <c r="Z1140" t="str">
        <f>IF(tbl_Customers[[#This Row],[total_eve_calls]]&lt;=80,"Low Calls",
IF(tbl_Customers[[#This Row],[total_eve_calls]]&lt;=120,"Medium Calls","High Calls"))</f>
        <v>High Calls</v>
      </c>
      <c r="AA1140" t="str">
        <f>IF(tbl_Customers[[#This Row],[total_eve_charge]]&lt;=15,"Low Charges",
IF(tbl_Customers[[#This Row],[total_eve_charge]]&lt;=20,"Medium Charges","High Charges"))</f>
        <v>Low Charges</v>
      </c>
      <c r="AB11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40" t="str">
        <f>IF(tbl_Customers[[#This Row],[number_vmail_messages]] = 0, "No Usage", IF(tbl_Customers[[#This Row],[number_vmail_messages]] &lt;= 20, "Low Usage", IF(tbl_Customers[[#This Row],[number_vmail_messages]] &lt;= 40, "Medium Usgae", "High Usage")))</f>
        <v>No Usage</v>
      </c>
      <c r="AD1140" t="str">
        <f>IF(tbl_Customers[[#This Row],[total_day_minutes]]&lt;=150,"Low Usage", IF(tbl_Customers[[#This Row],[total_day_minutes]]&lt;=200,"Medium Usage", IF(tbl_Customers[[#This Row],[total_day_minutes]]&lt;=250,"High Usage","Very High Usage")))</f>
        <v>Low Usage</v>
      </c>
      <c r="AE1140" t="str">
        <f>IF(tbl_Customers[[#This Row],[total_intl_calls]]&lt;=5,"Low Calls", IF(tbl_Customers[[#This Row],[total_intl_calls]]&lt;=10, "Medium Calls", "High Calls"))</f>
        <v>Low Calls</v>
      </c>
      <c r="AF11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40" s="36" t="str">
        <f>IF(tbl_Customers[[#This Row],[Churn_Risk_Score]]&gt;=10,"High Risk", IF(tbl_Customers[[#This Row],[Churn_Risk_Score]]&gt;=5,"Medium Risk","Low Risk"))</f>
        <v>Medium Risk</v>
      </c>
    </row>
    <row r="1141" spans="1:33" x14ac:dyDescent="0.35">
      <c r="A1141">
        <v>1140</v>
      </c>
      <c r="B1141" t="s">
        <v>73</v>
      </c>
      <c r="C1141">
        <v>106</v>
      </c>
      <c r="D1141" t="s">
        <v>25</v>
      </c>
      <c r="E1141" t="s">
        <v>23</v>
      </c>
      <c r="F1141" t="s">
        <v>22</v>
      </c>
      <c r="G1141">
        <v>0</v>
      </c>
      <c r="H1141">
        <v>133.69999999999999</v>
      </c>
      <c r="I1141">
        <v>45</v>
      </c>
      <c r="J1141">
        <v>22.73</v>
      </c>
      <c r="K1141">
        <v>187.8</v>
      </c>
      <c r="L1141">
        <v>107</v>
      </c>
      <c r="M1141">
        <v>15.96</v>
      </c>
      <c r="N1141">
        <v>181.9</v>
      </c>
      <c r="O1141">
        <v>89</v>
      </c>
      <c r="P1141">
        <v>8.19</v>
      </c>
      <c r="Q1141">
        <v>10.7</v>
      </c>
      <c r="R1141">
        <v>2</v>
      </c>
      <c r="S1141">
        <v>2.89</v>
      </c>
      <c r="T1141">
        <v>1</v>
      </c>
      <c r="U1141" t="s">
        <v>23</v>
      </c>
      <c r="V1141">
        <f>IF(tbl_Customers[[#This Row],[churn]] = "yes", 1, 0)</f>
        <v>1</v>
      </c>
      <c r="W1141" t="str">
        <f>IF(tbl_Customers[[#This Row],[number_customer_service_calls]] &lt;= 1, "0-1 Calls", IF(tbl_Customers[[#This Row],[number_customer_service_calls]] &lt;= 3, "2-3 Calls", IF(tbl_Customers[[#This Row],[number_customer_service_calls]] &lt;=5, "4-5 Calls", "6+ Calls")))</f>
        <v>0-1 Calls</v>
      </c>
      <c r="X1141" t="str">
        <f>IF(tbl_Customers[[#This Row],[account_length]] &lt;= 50, "0-50", IF(tbl_Customers[[#This Row],[account_length]] &lt;=100, "51-100", IF(tbl_Customers[[#This Row],[account_length]] &lt;= 150, "101-150", "151+")))</f>
        <v>101-150</v>
      </c>
      <c r="Y1141" t="str">
        <f>IF(tbl_Customers[[#This Row],[total_intl_charge]] &lt;= 3, "Low Charges", "High Charges")</f>
        <v>Low Charges</v>
      </c>
      <c r="Z1141" t="str">
        <f>IF(tbl_Customers[[#This Row],[total_eve_calls]]&lt;=80,"Low Calls",
IF(tbl_Customers[[#This Row],[total_eve_calls]]&lt;=120,"Medium Calls","High Calls"))</f>
        <v>Medium Calls</v>
      </c>
      <c r="AA1141" t="str">
        <f>IF(tbl_Customers[[#This Row],[total_eve_charge]]&lt;=15,"Low Charges",
IF(tbl_Customers[[#This Row],[total_eve_charge]]&lt;=20,"Medium Charges","High Charges"))</f>
        <v>Medium Charges</v>
      </c>
      <c r="AB11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1" t="str">
        <f>IF(tbl_Customers[[#This Row],[number_vmail_messages]] = 0, "No Usage", IF(tbl_Customers[[#This Row],[number_vmail_messages]] &lt;= 20, "Low Usage", IF(tbl_Customers[[#This Row],[number_vmail_messages]] &lt;= 40, "Medium Usgae", "High Usage")))</f>
        <v>No Usage</v>
      </c>
      <c r="AD1141" t="str">
        <f>IF(tbl_Customers[[#This Row],[total_day_minutes]]&lt;=150,"Low Usage", IF(tbl_Customers[[#This Row],[total_day_minutes]]&lt;=200,"Medium Usage", IF(tbl_Customers[[#This Row],[total_day_minutes]]&lt;=250,"High Usage","Very High Usage")))</f>
        <v>Low Usage</v>
      </c>
      <c r="AE1141" t="str">
        <f>IF(tbl_Customers[[#This Row],[total_intl_calls]]&lt;=5,"Low Calls", IF(tbl_Customers[[#This Row],[total_intl_calls]]&lt;=10, "Medium Calls", "High Calls"))</f>
        <v>Low Calls</v>
      </c>
      <c r="AF11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41" s="36" t="str">
        <f>IF(tbl_Customers[[#This Row],[Churn_Risk_Score]]&gt;=10,"High Risk", IF(tbl_Customers[[#This Row],[Churn_Risk_Score]]&gt;=5,"Medium Risk","Low Risk"))</f>
        <v>Low Risk</v>
      </c>
    </row>
    <row r="1142" spans="1:33" x14ac:dyDescent="0.35">
      <c r="A1142">
        <v>1141</v>
      </c>
      <c r="B1142" t="s">
        <v>58</v>
      </c>
      <c r="C1142">
        <v>111</v>
      </c>
      <c r="D1142" t="s">
        <v>25</v>
      </c>
      <c r="E1142" t="s">
        <v>22</v>
      </c>
      <c r="F1142" t="s">
        <v>22</v>
      </c>
      <c r="G1142">
        <v>0</v>
      </c>
      <c r="H1142">
        <v>224.9</v>
      </c>
      <c r="I1142">
        <v>117</v>
      </c>
      <c r="J1142">
        <v>38.229999999999997</v>
      </c>
      <c r="K1142">
        <v>191.9</v>
      </c>
      <c r="L1142">
        <v>127</v>
      </c>
      <c r="M1142">
        <v>16.309999999999999</v>
      </c>
      <c r="N1142">
        <v>229.9</v>
      </c>
      <c r="O1142">
        <v>97</v>
      </c>
      <c r="P1142">
        <v>10.35</v>
      </c>
      <c r="Q1142">
        <v>10.3</v>
      </c>
      <c r="R1142">
        <v>3</v>
      </c>
      <c r="S1142">
        <v>2.78</v>
      </c>
      <c r="T1142">
        <v>0</v>
      </c>
      <c r="U1142" t="s">
        <v>22</v>
      </c>
      <c r="V1142">
        <f>IF(tbl_Customers[[#This Row],[churn]] = "yes", 1, 0)</f>
        <v>0</v>
      </c>
      <c r="W1142" t="str">
        <f>IF(tbl_Customers[[#This Row],[number_customer_service_calls]] &lt;= 1, "0-1 Calls", IF(tbl_Customers[[#This Row],[number_customer_service_calls]] &lt;= 3, "2-3 Calls", IF(tbl_Customers[[#This Row],[number_customer_service_calls]] &lt;=5, "4-5 Calls", "6+ Calls")))</f>
        <v>0-1 Calls</v>
      </c>
      <c r="X1142" t="str">
        <f>IF(tbl_Customers[[#This Row],[account_length]] &lt;= 50, "0-50", IF(tbl_Customers[[#This Row],[account_length]] &lt;=100, "51-100", IF(tbl_Customers[[#This Row],[account_length]] &lt;= 150, "101-150", "151+")))</f>
        <v>101-150</v>
      </c>
      <c r="Y1142" t="str">
        <f>IF(tbl_Customers[[#This Row],[total_intl_charge]] &lt;= 3, "Low Charges", "High Charges")</f>
        <v>Low Charges</v>
      </c>
      <c r="Z1142" t="str">
        <f>IF(tbl_Customers[[#This Row],[total_eve_calls]]&lt;=80,"Low Calls",
IF(tbl_Customers[[#This Row],[total_eve_calls]]&lt;=120,"Medium Calls","High Calls"))</f>
        <v>High Calls</v>
      </c>
      <c r="AA1142" t="str">
        <f>IF(tbl_Customers[[#This Row],[total_eve_charge]]&lt;=15,"Low Charges",
IF(tbl_Customers[[#This Row],[total_eve_charge]]&lt;=20,"Medium Charges","High Charges"))</f>
        <v>Medium Charges</v>
      </c>
      <c r="AB11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2" t="str">
        <f>IF(tbl_Customers[[#This Row],[number_vmail_messages]] = 0, "No Usage", IF(tbl_Customers[[#This Row],[number_vmail_messages]] &lt;= 20, "Low Usage", IF(tbl_Customers[[#This Row],[number_vmail_messages]] &lt;= 40, "Medium Usgae", "High Usage")))</f>
        <v>No Usage</v>
      </c>
      <c r="AD1142" t="str">
        <f>IF(tbl_Customers[[#This Row],[total_day_minutes]]&lt;=150,"Low Usage", IF(tbl_Customers[[#This Row],[total_day_minutes]]&lt;=200,"Medium Usage", IF(tbl_Customers[[#This Row],[total_day_minutes]]&lt;=250,"High Usage","Very High Usage")))</f>
        <v>High Usage</v>
      </c>
      <c r="AE1142" t="str">
        <f>IF(tbl_Customers[[#This Row],[total_intl_calls]]&lt;=5,"Low Calls", IF(tbl_Customers[[#This Row],[total_intl_calls]]&lt;=10, "Medium Calls", "High Calls"))</f>
        <v>Low Calls</v>
      </c>
      <c r="AF11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42" s="36" t="str">
        <f>IF(tbl_Customers[[#This Row],[Churn_Risk_Score]]&gt;=10,"High Risk", IF(tbl_Customers[[#This Row],[Churn_Risk_Score]]&gt;=5,"Medium Risk","Low Risk"))</f>
        <v>Low Risk</v>
      </c>
    </row>
    <row r="1143" spans="1:33" x14ac:dyDescent="0.35">
      <c r="A1143">
        <v>1142</v>
      </c>
      <c r="B1143" t="s">
        <v>64</v>
      </c>
      <c r="C1143">
        <v>59</v>
      </c>
      <c r="D1143" t="s">
        <v>25</v>
      </c>
      <c r="E1143" t="s">
        <v>22</v>
      </c>
      <c r="F1143" t="s">
        <v>22</v>
      </c>
      <c r="G1143">
        <v>0</v>
      </c>
      <c r="H1143">
        <v>151.80000000000001</v>
      </c>
      <c r="I1143">
        <v>98</v>
      </c>
      <c r="J1143">
        <v>25.81</v>
      </c>
      <c r="K1143">
        <v>209.9</v>
      </c>
      <c r="L1143">
        <v>92</v>
      </c>
      <c r="M1143">
        <v>17.84</v>
      </c>
      <c r="N1143">
        <v>266.89999999999998</v>
      </c>
      <c r="O1143">
        <v>86</v>
      </c>
      <c r="P1143">
        <v>12.01</v>
      </c>
      <c r="Q1143">
        <v>11.9</v>
      </c>
      <c r="R1143">
        <v>5</v>
      </c>
      <c r="S1143">
        <v>3.21</v>
      </c>
      <c r="T1143">
        <v>1</v>
      </c>
      <c r="U1143" t="s">
        <v>22</v>
      </c>
      <c r="V1143">
        <f>IF(tbl_Customers[[#This Row],[churn]] = "yes", 1, 0)</f>
        <v>0</v>
      </c>
      <c r="W1143" t="str">
        <f>IF(tbl_Customers[[#This Row],[number_customer_service_calls]] &lt;= 1, "0-1 Calls", IF(tbl_Customers[[#This Row],[number_customer_service_calls]] &lt;= 3, "2-3 Calls", IF(tbl_Customers[[#This Row],[number_customer_service_calls]] &lt;=5, "4-5 Calls", "6+ Calls")))</f>
        <v>0-1 Calls</v>
      </c>
      <c r="X1143" t="str">
        <f>IF(tbl_Customers[[#This Row],[account_length]] &lt;= 50, "0-50", IF(tbl_Customers[[#This Row],[account_length]] &lt;=100, "51-100", IF(tbl_Customers[[#This Row],[account_length]] &lt;= 150, "101-150", "151+")))</f>
        <v>51-100</v>
      </c>
      <c r="Y1143" t="str">
        <f>IF(tbl_Customers[[#This Row],[total_intl_charge]] &lt;= 3, "Low Charges", "High Charges")</f>
        <v>High Charges</v>
      </c>
      <c r="Z1143" t="str">
        <f>IF(tbl_Customers[[#This Row],[total_eve_calls]]&lt;=80,"Low Calls",
IF(tbl_Customers[[#This Row],[total_eve_calls]]&lt;=120,"Medium Calls","High Calls"))</f>
        <v>Medium Calls</v>
      </c>
      <c r="AA1143" t="str">
        <f>IF(tbl_Customers[[#This Row],[total_eve_charge]]&lt;=15,"Low Charges",
IF(tbl_Customers[[#This Row],[total_eve_charge]]&lt;=20,"Medium Charges","High Charges"))</f>
        <v>Medium Charges</v>
      </c>
      <c r="AB11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3" t="str">
        <f>IF(tbl_Customers[[#This Row],[number_vmail_messages]] = 0, "No Usage", IF(tbl_Customers[[#This Row],[number_vmail_messages]] &lt;= 20, "Low Usage", IF(tbl_Customers[[#This Row],[number_vmail_messages]] &lt;= 40, "Medium Usgae", "High Usage")))</f>
        <v>No Usage</v>
      </c>
      <c r="AD1143" t="str">
        <f>IF(tbl_Customers[[#This Row],[total_day_minutes]]&lt;=150,"Low Usage", IF(tbl_Customers[[#This Row],[total_day_minutes]]&lt;=200,"Medium Usage", IF(tbl_Customers[[#This Row],[total_day_minutes]]&lt;=250,"High Usage","Very High Usage")))</f>
        <v>Medium Usage</v>
      </c>
      <c r="AE1143" t="str">
        <f>IF(tbl_Customers[[#This Row],[total_intl_calls]]&lt;=5,"Low Calls", IF(tbl_Customers[[#This Row],[total_intl_calls]]&lt;=10, "Medium Calls", "High Calls"))</f>
        <v>Low Calls</v>
      </c>
      <c r="AF11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43" s="36" t="str">
        <f>IF(tbl_Customers[[#This Row],[Churn_Risk_Score]]&gt;=10,"High Risk", IF(tbl_Customers[[#This Row],[Churn_Risk_Score]]&gt;=5,"Medium Risk","Low Risk"))</f>
        <v>Low Risk</v>
      </c>
    </row>
    <row r="1144" spans="1:33" x14ac:dyDescent="0.35">
      <c r="A1144">
        <v>1143</v>
      </c>
      <c r="B1144" t="s">
        <v>65</v>
      </c>
      <c r="C1144">
        <v>71</v>
      </c>
      <c r="D1144" t="s">
        <v>28</v>
      </c>
      <c r="E1144" t="s">
        <v>22</v>
      </c>
      <c r="F1144" t="s">
        <v>23</v>
      </c>
      <c r="G1144">
        <v>22</v>
      </c>
      <c r="H1144">
        <v>141.4</v>
      </c>
      <c r="I1144">
        <v>107</v>
      </c>
      <c r="J1144">
        <v>24.04</v>
      </c>
      <c r="K1144">
        <v>163</v>
      </c>
      <c r="L1144">
        <v>105</v>
      </c>
      <c r="M1144">
        <v>13.86</v>
      </c>
      <c r="N1144">
        <v>220</v>
      </c>
      <c r="O1144">
        <v>99</v>
      </c>
      <c r="P1144">
        <v>9.9</v>
      </c>
      <c r="Q1144">
        <v>5.6</v>
      </c>
      <c r="R1144">
        <v>3</v>
      </c>
      <c r="S1144">
        <v>1.51</v>
      </c>
      <c r="T1144">
        <v>2</v>
      </c>
      <c r="U1144" t="s">
        <v>22</v>
      </c>
      <c r="V1144">
        <f>IF(tbl_Customers[[#This Row],[churn]] = "yes", 1, 0)</f>
        <v>0</v>
      </c>
      <c r="W1144" t="str">
        <f>IF(tbl_Customers[[#This Row],[number_customer_service_calls]] &lt;= 1, "0-1 Calls", IF(tbl_Customers[[#This Row],[number_customer_service_calls]] &lt;= 3, "2-3 Calls", IF(tbl_Customers[[#This Row],[number_customer_service_calls]] &lt;=5, "4-5 Calls", "6+ Calls")))</f>
        <v>2-3 Calls</v>
      </c>
      <c r="X1144" t="str">
        <f>IF(tbl_Customers[[#This Row],[account_length]] &lt;= 50, "0-50", IF(tbl_Customers[[#This Row],[account_length]] &lt;=100, "51-100", IF(tbl_Customers[[#This Row],[account_length]] &lt;= 150, "101-150", "151+")))</f>
        <v>51-100</v>
      </c>
      <c r="Y1144" t="str">
        <f>IF(tbl_Customers[[#This Row],[total_intl_charge]] &lt;= 3, "Low Charges", "High Charges")</f>
        <v>Low Charges</v>
      </c>
      <c r="Z1144" t="str">
        <f>IF(tbl_Customers[[#This Row],[total_eve_calls]]&lt;=80,"Low Calls",
IF(tbl_Customers[[#This Row],[total_eve_calls]]&lt;=120,"Medium Calls","High Calls"))</f>
        <v>Medium Calls</v>
      </c>
      <c r="AA1144" t="str">
        <f>IF(tbl_Customers[[#This Row],[total_eve_charge]]&lt;=15,"Low Charges",
IF(tbl_Customers[[#This Row],[total_eve_charge]]&lt;=20,"Medium Charges","High Charges"))</f>
        <v>Low Charges</v>
      </c>
      <c r="AB11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44" t="str">
        <f>IF(tbl_Customers[[#This Row],[number_vmail_messages]] = 0, "No Usage", IF(tbl_Customers[[#This Row],[number_vmail_messages]] &lt;= 20, "Low Usage", IF(tbl_Customers[[#This Row],[number_vmail_messages]] &lt;= 40, "Medium Usgae", "High Usage")))</f>
        <v>Medium Usgae</v>
      </c>
      <c r="AD1144" t="str">
        <f>IF(tbl_Customers[[#This Row],[total_day_minutes]]&lt;=150,"Low Usage", IF(tbl_Customers[[#This Row],[total_day_minutes]]&lt;=200,"Medium Usage", IF(tbl_Customers[[#This Row],[total_day_minutes]]&lt;=250,"High Usage","Very High Usage")))</f>
        <v>Low Usage</v>
      </c>
      <c r="AE1144" t="str">
        <f>IF(tbl_Customers[[#This Row],[total_intl_calls]]&lt;=5,"Low Calls", IF(tbl_Customers[[#This Row],[total_intl_calls]]&lt;=10, "Medium Calls", "High Calls"))</f>
        <v>Low Calls</v>
      </c>
      <c r="AF11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44" s="36" t="str">
        <f>IF(tbl_Customers[[#This Row],[Churn_Risk_Score]]&gt;=10,"High Risk", IF(tbl_Customers[[#This Row],[Churn_Risk_Score]]&gt;=5,"Medium Risk","Low Risk"))</f>
        <v>Low Risk</v>
      </c>
    </row>
    <row r="1145" spans="1:33" x14ac:dyDescent="0.35">
      <c r="A1145">
        <v>1144</v>
      </c>
      <c r="B1145" t="s">
        <v>59</v>
      </c>
      <c r="C1145">
        <v>55</v>
      </c>
      <c r="D1145" t="s">
        <v>25</v>
      </c>
      <c r="E1145" t="s">
        <v>22</v>
      </c>
      <c r="F1145" t="s">
        <v>22</v>
      </c>
      <c r="G1145">
        <v>0</v>
      </c>
      <c r="H1145">
        <v>285.7</v>
      </c>
      <c r="I1145">
        <v>124</v>
      </c>
      <c r="J1145">
        <v>48.57</v>
      </c>
      <c r="K1145">
        <v>230.9</v>
      </c>
      <c r="L1145">
        <v>106</v>
      </c>
      <c r="M1145">
        <v>19.63</v>
      </c>
      <c r="N1145">
        <v>230.7</v>
      </c>
      <c r="O1145">
        <v>140</v>
      </c>
      <c r="P1145">
        <v>10.38</v>
      </c>
      <c r="Q1145">
        <v>14.8</v>
      </c>
      <c r="R1145">
        <v>7</v>
      </c>
      <c r="S1145">
        <v>4</v>
      </c>
      <c r="T1145">
        <v>0</v>
      </c>
      <c r="U1145" t="s">
        <v>23</v>
      </c>
      <c r="V1145">
        <f>IF(tbl_Customers[[#This Row],[churn]] = "yes", 1, 0)</f>
        <v>1</v>
      </c>
      <c r="W1145" t="str">
        <f>IF(tbl_Customers[[#This Row],[number_customer_service_calls]] &lt;= 1, "0-1 Calls", IF(tbl_Customers[[#This Row],[number_customer_service_calls]] &lt;= 3, "2-3 Calls", IF(tbl_Customers[[#This Row],[number_customer_service_calls]] &lt;=5, "4-5 Calls", "6+ Calls")))</f>
        <v>0-1 Calls</v>
      </c>
      <c r="X1145" t="str">
        <f>IF(tbl_Customers[[#This Row],[account_length]] &lt;= 50, "0-50", IF(tbl_Customers[[#This Row],[account_length]] &lt;=100, "51-100", IF(tbl_Customers[[#This Row],[account_length]] &lt;= 150, "101-150", "151+")))</f>
        <v>51-100</v>
      </c>
      <c r="Y1145" t="str">
        <f>IF(tbl_Customers[[#This Row],[total_intl_charge]] &lt;= 3, "Low Charges", "High Charges")</f>
        <v>High Charges</v>
      </c>
      <c r="Z1145" t="str">
        <f>IF(tbl_Customers[[#This Row],[total_eve_calls]]&lt;=80,"Low Calls",
IF(tbl_Customers[[#This Row],[total_eve_calls]]&lt;=120,"Medium Calls","High Calls"))</f>
        <v>Medium Calls</v>
      </c>
      <c r="AA1145" t="str">
        <f>IF(tbl_Customers[[#This Row],[total_eve_charge]]&lt;=15,"Low Charges",
IF(tbl_Customers[[#This Row],[total_eve_charge]]&lt;=20,"Medium Charges","High Charges"))</f>
        <v>Medium Charges</v>
      </c>
      <c r="AB11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45" t="str">
        <f>IF(tbl_Customers[[#This Row],[number_vmail_messages]] = 0, "No Usage", IF(tbl_Customers[[#This Row],[number_vmail_messages]] &lt;= 20, "Low Usage", IF(tbl_Customers[[#This Row],[number_vmail_messages]] &lt;= 40, "Medium Usgae", "High Usage")))</f>
        <v>No Usage</v>
      </c>
      <c r="AD1145" t="str">
        <f>IF(tbl_Customers[[#This Row],[total_day_minutes]]&lt;=150,"Low Usage", IF(tbl_Customers[[#This Row],[total_day_minutes]]&lt;=200,"Medium Usage", IF(tbl_Customers[[#This Row],[total_day_minutes]]&lt;=250,"High Usage","Very High Usage")))</f>
        <v>Very High Usage</v>
      </c>
      <c r="AE1145" t="str">
        <f>IF(tbl_Customers[[#This Row],[total_intl_calls]]&lt;=5,"Low Calls", IF(tbl_Customers[[#This Row],[total_intl_calls]]&lt;=10, "Medium Calls", "High Calls"))</f>
        <v>Medium Calls</v>
      </c>
      <c r="AF11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145" s="36" t="str">
        <f>IF(tbl_Customers[[#This Row],[Churn_Risk_Score]]&gt;=10,"High Risk", IF(tbl_Customers[[#This Row],[Churn_Risk_Score]]&gt;=5,"Medium Risk","Low Risk"))</f>
        <v>Medium Risk</v>
      </c>
    </row>
    <row r="1146" spans="1:33" x14ac:dyDescent="0.35">
      <c r="A1146">
        <v>1145</v>
      </c>
      <c r="B1146" t="s">
        <v>30</v>
      </c>
      <c r="C1146">
        <v>13</v>
      </c>
      <c r="D1146" t="s">
        <v>21</v>
      </c>
      <c r="E1146" t="s">
        <v>22</v>
      </c>
      <c r="F1146" t="s">
        <v>22</v>
      </c>
      <c r="G1146">
        <v>0</v>
      </c>
      <c r="H1146">
        <v>58.4</v>
      </c>
      <c r="I1146">
        <v>121</v>
      </c>
      <c r="J1146">
        <v>9.93</v>
      </c>
      <c r="K1146">
        <v>262.2</v>
      </c>
      <c r="L1146">
        <v>64</v>
      </c>
      <c r="M1146">
        <v>22.29</v>
      </c>
      <c r="N1146">
        <v>159</v>
      </c>
      <c r="O1146">
        <v>115</v>
      </c>
      <c r="P1146">
        <v>7.15</v>
      </c>
      <c r="Q1146">
        <v>11.9</v>
      </c>
      <c r="R1146">
        <v>5</v>
      </c>
      <c r="S1146">
        <v>3.21</v>
      </c>
      <c r="T1146">
        <v>1</v>
      </c>
      <c r="U1146" t="s">
        <v>22</v>
      </c>
      <c r="V1146">
        <f>IF(tbl_Customers[[#This Row],[churn]] = "yes", 1, 0)</f>
        <v>0</v>
      </c>
      <c r="W1146" t="str">
        <f>IF(tbl_Customers[[#This Row],[number_customer_service_calls]] &lt;= 1, "0-1 Calls", IF(tbl_Customers[[#This Row],[number_customer_service_calls]] &lt;= 3, "2-3 Calls", IF(tbl_Customers[[#This Row],[number_customer_service_calls]] &lt;=5, "4-5 Calls", "6+ Calls")))</f>
        <v>0-1 Calls</v>
      </c>
      <c r="X1146" t="str">
        <f>IF(tbl_Customers[[#This Row],[account_length]] &lt;= 50, "0-50", IF(tbl_Customers[[#This Row],[account_length]] &lt;=100, "51-100", IF(tbl_Customers[[#This Row],[account_length]] &lt;= 150, "101-150", "151+")))</f>
        <v>0-50</v>
      </c>
      <c r="Y1146" t="str">
        <f>IF(tbl_Customers[[#This Row],[total_intl_charge]] &lt;= 3, "Low Charges", "High Charges")</f>
        <v>High Charges</v>
      </c>
      <c r="Z1146" t="str">
        <f>IF(tbl_Customers[[#This Row],[total_eve_calls]]&lt;=80,"Low Calls",
IF(tbl_Customers[[#This Row],[total_eve_calls]]&lt;=120,"Medium Calls","High Calls"))</f>
        <v>Low Calls</v>
      </c>
      <c r="AA1146" t="str">
        <f>IF(tbl_Customers[[#This Row],[total_eve_charge]]&lt;=15,"Low Charges",
IF(tbl_Customers[[#This Row],[total_eve_charge]]&lt;=20,"Medium Charges","High Charges"))</f>
        <v>High Charges</v>
      </c>
      <c r="AB11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6" t="str">
        <f>IF(tbl_Customers[[#This Row],[number_vmail_messages]] = 0, "No Usage", IF(tbl_Customers[[#This Row],[number_vmail_messages]] &lt;= 20, "Low Usage", IF(tbl_Customers[[#This Row],[number_vmail_messages]] &lt;= 40, "Medium Usgae", "High Usage")))</f>
        <v>No Usage</v>
      </c>
      <c r="AD1146" t="str">
        <f>IF(tbl_Customers[[#This Row],[total_day_minutes]]&lt;=150,"Low Usage", IF(tbl_Customers[[#This Row],[total_day_minutes]]&lt;=200,"Medium Usage", IF(tbl_Customers[[#This Row],[total_day_minutes]]&lt;=250,"High Usage","Very High Usage")))</f>
        <v>Low Usage</v>
      </c>
      <c r="AE1146" t="str">
        <f>IF(tbl_Customers[[#This Row],[total_intl_calls]]&lt;=5,"Low Calls", IF(tbl_Customers[[#This Row],[total_intl_calls]]&lt;=10, "Medium Calls", "High Calls"))</f>
        <v>Low Calls</v>
      </c>
      <c r="AF11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46" s="36" t="str">
        <f>IF(tbl_Customers[[#This Row],[Churn_Risk_Score]]&gt;=10,"High Risk", IF(tbl_Customers[[#This Row],[Churn_Risk_Score]]&gt;=5,"Medium Risk","Low Risk"))</f>
        <v>Low Risk</v>
      </c>
    </row>
    <row r="1147" spans="1:33" x14ac:dyDescent="0.35">
      <c r="A1147">
        <v>1146</v>
      </c>
      <c r="B1147" t="s">
        <v>59</v>
      </c>
      <c r="C1147">
        <v>136</v>
      </c>
      <c r="D1147" t="s">
        <v>21</v>
      </c>
      <c r="E1147" t="s">
        <v>22</v>
      </c>
      <c r="F1147" t="s">
        <v>23</v>
      </c>
      <c r="G1147">
        <v>16</v>
      </c>
      <c r="H1147">
        <v>90.4</v>
      </c>
      <c r="I1147">
        <v>105</v>
      </c>
      <c r="J1147">
        <v>15.37</v>
      </c>
      <c r="K1147">
        <v>201.3</v>
      </c>
      <c r="L1147">
        <v>109</v>
      </c>
      <c r="M1147">
        <v>17.11</v>
      </c>
      <c r="N1147">
        <v>227.1</v>
      </c>
      <c r="O1147">
        <v>115</v>
      </c>
      <c r="P1147">
        <v>10.220000000000001</v>
      </c>
      <c r="Q1147">
        <v>13.1</v>
      </c>
      <c r="R1147">
        <v>4</v>
      </c>
      <c r="S1147">
        <v>3.54</v>
      </c>
      <c r="T1147">
        <v>0</v>
      </c>
      <c r="U1147" t="s">
        <v>22</v>
      </c>
      <c r="V1147">
        <f>IF(tbl_Customers[[#This Row],[churn]] = "yes", 1, 0)</f>
        <v>0</v>
      </c>
      <c r="W1147" t="str">
        <f>IF(tbl_Customers[[#This Row],[number_customer_service_calls]] &lt;= 1, "0-1 Calls", IF(tbl_Customers[[#This Row],[number_customer_service_calls]] &lt;= 3, "2-3 Calls", IF(tbl_Customers[[#This Row],[number_customer_service_calls]] &lt;=5, "4-5 Calls", "6+ Calls")))</f>
        <v>0-1 Calls</v>
      </c>
      <c r="X1147" t="str">
        <f>IF(tbl_Customers[[#This Row],[account_length]] &lt;= 50, "0-50", IF(tbl_Customers[[#This Row],[account_length]] &lt;=100, "51-100", IF(tbl_Customers[[#This Row],[account_length]] &lt;= 150, "101-150", "151+")))</f>
        <v>101-150</v>
      </c>
      <c r="Y1147" t="str">
        <f>IF(tbl_Customers[[#This Row],[total_intl_charge]] &lt;= 3, "Low Charges", "High Charges")</f>
        <v>High Charges</v>
      </c>
      <c r="Z1147" t="str">
        <f>IF(tbl_Customers[[#This Row],[total_eve_calls]]&lt;=80,"Low Calls",
IF(tbl_Customers[[#This Row],[total_eve_calls]]&lt;=120,"Medium Calls","High Calls"))</f>
        <v>Medium Calls</v>
      </c>
      <c r="AA1147" t="str">
        <f>IF(tbl_Customers[[#This Row],[total_eve_charge]]&lt;=15,"Low Charges",
IF(tbl_Customers[[#This Row],[total_eve_charge]]&lt;=20,"Medium Charges","High Charges"))</f>
        <v>Medium Charges</v>
      </c>
      <c r="AB11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7" t="str">
        <f>IF(tbl_Customers[[#This Row],[number_vmail_messages]] = 0, "No Usage", IF(tbl_Customers[[#This Row],[number_vmail_messages]] &lt;= 20, "Low Usage", IF(tbl_Customers[[#This Row],[number_vmail_messages]] &lt;= 40, "Medium Usgae", "High Usage")))</f>
        <v>Low Usage</v>
      </c>
      <c r="AD1147" t="str">
        <f>IF(tbl_Customers[[#This Row],[total_day_minutes]]&lt;=150,"Low Usage", IF(tbl_Customers[[#This Row],[total_day_minutes]]&lt;=200,"Medium Usage", IF(tbl_Customers[[#This Row],[total_day_minutes]]&lt;=250,"High Usage","Very High Usage")))</f>
        <v>Low Usage</v>
      </c>
      <c r="AE1147" t="str">
        <f>IF(tbl_Customers[[#This Row],[total_intl_calls]]&lt;=5,"Low Calls", IF(tbl_Customers[[#This Row],[total_intl_calls]]&lt;=10, "Medium Calls", "High Calls"))</f>
        <v>Low Calls</v>
      </c>
      <c r="AF11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47" s="36" t="str">
        <f>IF(tbl_Customers[[#This Row],[Churn_Risk_Score]]&gt;=10,"High Risk", IF(tbl_Customers[[#This Row],[Churn_Risk_Score]]&gt;=5,"Medium Risk","Low Risk"))</f>
        <v>Low Risk</v>
      </c>
    </row>
    <row r="1148" spans="1:33" x14ac:dyDescent="0.35">
      <c r="A1148">
        <v>1147</v>
      </c>
      <c r="B1148" t="s">
        <v>66</v>
      </c>
      <c r="C1148">
        <v>123</v>
      </c>
      <c r="D1148" t="s">
        <v>25</v>
      </c>
      <c r="E1148" t="s">
        <v>22</v>
      </c>
      <c r="F1148" t="s">
        <v>22</v>
      </c>
      <c r="G1148">
        <v>0</v>
      </c>
      <c r="H1148">
        <v>114.4</v>
      </c>
      <c r="I1148">
        <v>91</v>
      </c>
      <c r="J1148">
        <v>19.45</v>
      </c>
      <c r="K1148">
        <v>216.6</v>
      </c>
      <c r="L1148">
        <v>123</v>
      </c>
      <c r="M1148">
        <v>18.41</v>
      </c>
      <c r="N1148">
        <v>250.6</v>
      </c>
      <c r="O1148">
        <v>102</v>
      </c>
      <c r="P1148">
        <v>11.28</v>
      </c>
      <c r="Q1148">
        <v>11</v>
      </c>
      <c r="R1148">
        <v>3</v>
      </c>
      <c r="S1148">
        <v>2.97</v>
      </c>
      <c r="T1148">
        <v>0</v>
      </c>
      <c r="U1148" t="s">
        <v>22</v>
      </c>
      <c r="V1148">
        <f>IF(tbl_Customers[[#This Row],[churn]] = "yes", 1, 0)</f>
        <v>0</v>
      </c>
      <c r="W1148" t="str">
        <f>IF(tbl_Customers[[#This Row],[number_customer_service_calls]] &lt;= 1, "0-1 Calls", IF(tbl_Customers[[#This Row],[number_customer_service_calls]] &lt;= 3, "2-3 Calls", IF(tbl_Customers[[#This Row],[number_customer_service_calls]] &lt;=5, "4-5 Calls", "6+ Calls")))</f>
        <v>0-1 Calls</v>
      </c>
      <c r="X1148" t="str">
        <f>IF(tbl_Customers[[#This Row],[account_length]] &lt;= 50, "0-50", IF(tbl_Customers[[#This Row],[account_length]] &lt;=100, "51-100", IF(tbl_Customers[[#This Row],[account_length]] &lt;= 150, "101-150", "151+")))</f>
        <v>101-150</v>
      </c>
      <c r="Y1148" t="str">
        <f>IF(tbl_Customers[[#This Row],[total_intl_charge]] &lt;= 3, "Low Charges", "High Charges")</f>
        <v>Low Charges</v>
      </c>
      <c r="Z1148" t="str">
        <f>IF(tbl_Customers[[#This Row],[total_eve_calls]]&lt;=80,"Low Calls",
IF(tbl_Customers[[#This Row],[total_eve_calls]]&lt;=120,"Medium Calls","High Calls"))</f>
        <v>High Calls</v>
      </c>
      <c r="AA1148" t="str">
        <f>IF(tbl_Customers[[#This Row],[total_eve_charge]]&lt;=15,"Low Charges",
IF(tbl_Customers[[#This Row],[total_eve_charge]]&lt;=20,"Medium Charges","High Charges"))</f>
        <v>Medium Charges</v>
      </c>
      <c r="AB11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8" t="str">
        <f>IF(tbl_Customers[[#This Row],[number_vmail_messages]] = 0, "No Usage", IF(tbl_Customers[[#This Row],[number_vmail_messages]] &lt;= 20, "Low Usage", IF(tbl_Customers[[#This Row],[number_vmail_messages]] &lt;= 40, "Medium Usgae", "High Usage")))</f>
        <v>No Usage</v>
      </c>
      <c r="AD1148" t="str">
        <f>IF(tbl_Customers[[#This Row],[total_day_minutes]]&lt;=150,"Low Usage", IF(tbl_Customers[[#This Row],[total_day_minutes]]&lt;=200,"Medium Usage", IF(tbl_Customers[[#This Row],[total_day_minutes]]&lt;=250,"High Usage","Very High Usage")))</f>
        <v>Low Usage</v>
      </c>
      <c r="AE1148" t="str">
        <f>IF(tbl_Customers[[#This Row],[total_intl_calls]]&lt;=5,"Low Calls", IF(tbl_Customers[[#This Row],[total_intl_calls]]&lt;=10, "Medium Calls", "High Calls"))</f>
        <v>Low Calls</v>
      </c>
      <c r="AF11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48" s="36" t="str">
        <f>IF(tbl_Customers[[#This Row],[Churn_Risk_Score]]&gt;=10,"High Risk", IF(tbl_Customers[[#This Row],[Churn_Risk_Score]]&gt;=5,"Medium Risk","Low Risk"))</f>
        <v>Low Risk</v>
      </c>
    </row>
    <row r="1149" spans="1:33" x14ac:dyDescent="0.35">
      <c r="A1149">
        <v>1148</v>
      </c>
      <c r="B1149" t="s">
        <v>51</v>
      </c>
      <c r="C1149">
        <v>105</v>
      </c>
      <c r="D1149" t="s">
        <v>25</v>
      </c>
      <c r="E1149" t="s">
        <v>22</v>
      </c>
      <c r="F1149" t="s">
        <v>22</v>
      </c>
      <c r="G1149">
        <v>0</v>
      </c>
      <c r="H1149">
        <v>147.69999999999999</v>
      </c>
      <c r="I1149">
        <v>103</v>
      </c>
      <c r="J1149">
        <v>25.11</v>
      </c>
      <c r="K1149">
        <v>222.7</v>
      </c>
      <c r="L1149">
        <v>78</v>
      </c>
      <c r="M1149">
        <v>18.93</v>
      </c>
      <c r="N1149">
        <v>163.5</v>
      </c>
      <c r="O1149">
        <v>102</v>
      </c>
      <c r="P1149">
        <v>7.36</v>
      </c>
      <c r="Q1149">
        <v>12.8</v>
      </c>
      <c r="R1149">
        <v>3</v>
      </c>
      <c r="S1149">
        <v>3.46</v>
      </c>
      <c r="T1149">
        <v>2</v>
      </c>
      <c r="U1149" t="s">
        <v>22</v>
      </c>
      <c r="V1149">
        <f>IF(tbl_Customers[[#This Row],[churn]] = "yes", 1, 0)</f>
        <v>0</v>
      </c>
      <c r="W1149" t="str">
        <f>IF(tbl_Customers[[#This Row],[number_customer_service_calls]] &lt;= 1, "0-1 Calls", IF(tbl_Customers[[#This Row],[number_customer_service_calls]] &lt;= 3, "2-3 Calls", IF(tbl_Customers[[#This Row],[number_customer_service_calls]] &lt;=5, "4-5 Calls", "6+ Calls")))</f>
        <v>2-3 Calls</v>
      </c>
      <c r="X1149" t="str">
        <f>IF(tbl_Customers[[#This Row],[account_length]] &lt;= 50, "0-50", IF(tbl_Customers[[#This Row],[account_length]] &lt;=100, "51-100", IF(tbl_Customers[[#This Row],[account_length]] &lt;= 150, "101-150", "151+")))</f>
        <v>101-150</v>
      </c>
      <c r="Y1149" t="str">
        <f>IF(tbl_Customers[[#This Row],[total_intl_charge]] &lt;= 3, "Low Charges", "High Charges")</f>
        <v>High Charges</v>
      </c>
      <c r="Z1149" t="str">
        <f>IF(tbl_Customers[[#This Row],[total_eve_calls]]&lt;=80,"Low Calls",
IF(tbl_Customers[[#This Row],[total_eve_calls]]&lt;=120,"Medium Calls","High Calls"))</f>
        <v>Low Calls</v>
      </c>
      <c r="AA1149" t="str">
        <f>IF(tbl_Customers[[#This Row],[total_eve_charge]]&lt;=15,"Low Charges",
IF(tbl_Customers[[#This Row],[total_eve_charge]]&lt;=20,"Medium Charges","High Charges"))</f>
        <v>Medium Charges</v>
      </c>
      <c r="AB11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49" t="str">
        <f>IF(tbl_Customers[[#This Row],[number_vmail_messages]] = 0, "No Usage", IF(tbl_Customers[[#This Row],[number_vmail_messages]] &lt;= 20, "Low Usage", IF(tbl_Customers[[#This Row],[number_vmail_messages]] &lt;= 40, "Medium Usgae", "High Usage")))</f>
        <v>No Usage</v>
      </c>
      <c r="AD1149" t="str">
        <f>IF(tbl_Customers[[#This Row],[total_day_minutes]]&lt;=150,"Low Usage", IF(tbl_Customers[[#This Row],[total_day_minutes]]&lt;=200,"Medium Usage", IF(tbl_Customers[[#This Row],[total_day_minutes]]&lt;=250,"High Usage","Very High Usage")))</f>
        <v>Low Usage</v>
      </c>
      <c r="AE1149" t="str">
        <f>IF(tbl_Customers[[#This Row],[total_intl_calls]]&lt;=5,"Low Calls", IF(tbl_Customers[[#This Row],[total_intl_calls]]&lt;=10, "Medium Calls", "High Calls"))</f>
        <v>Low Calls</v>
      </c>
      <c r="AF11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49" s="36" t="str">
        <f>IF(tbl_Customers[[#This Row],[Churn_Risk_Score]]&gt;=10,"High Risk", IF(tbl_Customers[[#This Row],[Churn_Risk_Score]]&gt;=5,"Medium Risk","Low Risk"))</f>
        <v>Low Risk</v>
      </c>
    </row>
    <row r="1150" spans="1:33" x14ac:dyDescent="0.35">
      <c r="A1150">
        <v>1149</v>
      </c>
      <c r="B1150" t="s">
        <v>39</v>
      </c>
      <c r="C1150">
        <v>50</v>
      </c>
      <c r="D1150" t="s">
        <v>25</v>
      </c>
      <c r="E1150" t="s">
        <v>22</v>
      </c>
      <c r="F1150" t="s">
        <v>23</v>
      </c>
      <c r="G1150">
        <v>31</v>
      </c>
      <c r="H1150">
        <v>302.7</v>
      </c>
      <c r="I1150">
        <v>93</v>
      </c>
      <c r="J1150">
        <v>51.46</v>
      </c>
      <c r="K1150">
        <v>240.5</v>
      </c>
      <c r="L1150">
        <v>119</v>
      </c>
      <c r="M1150">
        <v>20.440000000000001</v>
      </c>
      <c r="N1150">
        <v>193.9</v>
      </c>
      <c r="O1150">
        <v>103</v>
      </c>
      <c r="P1150">
        <v>8.73</v>
      </c>
      <c r="Q1150">
        <v>13.6</v>
      </c>
      <c r="R1150">
        <v>14</v>
      </c>
      <c r="S1150">
        <v>3.67</v>
      </c>
      <c r="T1150">
        <v>3</v>
      </c>
      <c r="U1150" t="s">
        <v>22</v>
      </c>
      <c r="V1150">
        <f>IF(tbl_Customers[[#This Row],[churn]] = "yes", 1, 0)</f>
        <v>0</v>
      </c>
      <c r="W1150" t="str">
        <f>IF(tbl_Customers[[#This Row],[number_customer_service_calls]] &lt;= 1, "0-1 Calls", IF(tbl_Customers[[#This Row],[number_customer_service_calls]] &lt;= 3, "2-3 Calls", IF(tbl_Customers[[#This Row],[number_customer_service_calls]] &lt;=5, "4-5 Calls", "6+ Calls")))</f>
        <v>2-3 Calls</v>
      </c>
      <c r="X1150" t="str">
        <f>IF(tbl_Customers[[#This Row],[account_length]] &lt;= 50, "0-50", IF(tbl_Customers[[#This Row],[account_length]] &lt;=100, "51-100", IF(tbl_Customers[[#This Row],[account_length]] &lt;= 150, "101-150", "151+")))</f>
        <v>0-50</v>
      </c>
      <c r="Y1150" t="str">
        <f>IF(tbl_Customers[[#This Row],[total_intl_charge]] &lt;= 3, "Low Charges", "High Charges")</f>
        <v>High Charges</v>
      </c>
      <c r="Z1150" t="str">
        <f>IF(tbl_Customers[[#This Row],[total_eve_calls]]&lt;=80,"Low Calls",
IF(tbl_Customers[[#This Row],[total_eve_calls]]&lt;=120,"Medium Calls","High Calls"))</f>
        <v>Medium Calls</v>
      </c>
      <c r="AA1150" t="str">
        <f>IF(tbl_Customers[[#This Row],[total_eve_charge]]&lt;=15,"Low Charges",
IF(tbl_Customers[[#This Row],[total_eve_charge]]&lt;=20,"Medium Charges","High Charges"))</f>
        <v>High Charges</v>
      </c>
      <c r="AB11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50" t="str">
        <f>IF(tbl_Customers[[#This Row],[number_vmail_messages]] = 0, "No Usage", IF(tbl_Customers[[#This Row],[number_vmail_messages]] &lt;= 20, "Low Usage", IF(tbl_Customers[[#This Row],[number_vmail_messages]] &lt;= 40, "Medium Usgae", "High Usage")))</f>
        <v>Medium Usgae</v>
      </c>
      <c r="AD1150" t="str">
        <f>IF(tbl_Customers[[#This Row],[total_day_minutes]]&lt;=150,"Low Usage", IF(tbl_Customers[[#This Row],[total_day_minutes]]&lt;=200,"Medium Usage", IF(tbl_Customers[[#This Row],[total_day_minutes]]&lt;=250,"High Usage","Very High Usage")))</f>
        <v>Very High Usage</v>
      </c>
      <c r="AE1150" t="str">
        <f>IF(tbl_Customers[[#This Row],[total_intl_calls]]&lt;=5,"Low Calls", IF(tbl_Customers[[#This Row],[total_intl_calls]]&lt;=10, "Medium Calls", "High Calls"))</f>
        <v>High Calls</v>
      </c>
      <c r="AF11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150" s="36" t="str">
        <f>IF(tbl_Customers[[#This Row],[Churn_Risk_Score]]&gt;=10,"High Risk", IF(tbl_Customers[[#This Row],[Churn_Risk_Score]]&gt;=5,"Medium Risk","Low Risk"))</f>
        <v>Medium Risk</v>
      </c>
    </row>
    <row r="1151" spans="1:33" x14ac:dyDescent="0.35">
      <c r="A1151">
        <v>1150</v>
      </c>
      <c r="B1151" t="s">
        <v>42</v>
      </c>
      <c r="C1151">
        <v>97</v>
      </c>
      <c r="D1151" t="s">
        <v>25</v>
      </c>
      <c r="E1151" t="s">
        <v>22</v>
      </c>
      <c r="F1151" t="s">
        <v>22</v>
      </c>
      <c r="G1151">
        <v>0</v>
      </c>
      <c r="H1151">
        <v>169.7</v>
      </c>
      <c r="I1151">
        <v>84</v>
      </c>
      <c r="J1151">
        <v>28.85</v>
      </c>
      <c r="K1151">
        <v>165.9</v>
      </c>
      <c r="L1151">
        <v>86</v>
      </c>
      <c r="M1151">
        <v>14.1</v>
      </c>
      <c r="N1151">
        <v>191.9</v>
      </c>
      <c r="O1151">
        <v>83</v>
      </c>
      <c r="P1151">
        <v>8.64</v>
      </c>
      <c r="Q1151">
        <v>12.8</v>
      </c>
      <c r="R1151">
        <v>6</v>
      </c>
      <c r="S1151">
        <v>3.46</v>
      </c>
      <c r="T1151">
        <v>3</v>
      </c>
      <c r="U1151" t="s">
        <v>22</v>
      </c>
      <c r="V1151">
        <f>IF(tbl_Customers[[#This Row],[churn]] = "yes", 1, 0)</f>
        <v>0</v>
      </c>
      <c r="W1151" t="str">
        <f>IF(tbl_Customers[[#This Row],[number_customer_service_calls]] &lt;= 1, "0-1 Calls", IF(tbl_Customers[[#This Row],[number_customer_service_calls]] &lt;= 3, "2-3 Calls", IF(tbl_Customers[[#This Row],[number_customer_service_calls]] &lt;=5, "4-5 Calls", "6+ Calls")))</f>
        <v>2-3 Calls</v>
      </c>
      <c r="X1151" t="str">
        <f>IF(tbl_Customers[[#This Row],[account_length]] &lt;= 50, "0-50", IF(tbl_Customers[[#This Row],[account_length]] &lt;=100, "51-100", IF(tbl_Customers[[#This Row],[account_length]] &lt;= 150, "101-150", "151+")))</f>
        <v>51-100</v>
      </c>
      <c r="Y1151" t="str">
        <f>IF(tbl_Customers[[#This Row],[total_intl_charge]] &lt;= 3, "Low Charges", "High Charges")</f>
        <v>High Charges</v>
      </c>
      <c r="Z1151" t="str">
        <f>IF(tbl_Customers[[#This Row],[total_eve_calls]]&lt;=80,"Low Calls",
IF(tbl_Customers[[#This Row],[total_eve_calls]]&lt;=120,"Medium Calls","High Calls"))</f>
        <v>Medium Calls</v>
      </c>
      <c r="AA1151" t="str">
        <f>IF(tbl_Customers[[#This Row],[total_eve_charge]]&lt;=15,"Low Charges",
IF(tbl_Customers[[#This Row],[total_eve_charge]]&lt;=20,"Medium Charges","High Charges"))</f>
        <v>Low Charges</v>
      </c>
      <c r="AB11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51" t="str">
        <f>IF(tbl_Customers[[#This Row],[number_vmail_messages]] = 0, "No Usage", IF(tbl_Customers[[#This Row],[number_vmail_messages]] &lt;= 20, "Low Usage", IF(tbl_Customers[[#This Row],[number_vmail_messages]] &lt;= 40, "Medium Usgae", "High Usage")))</f>
        <v>No Usage</v>
      </c>
      <c r="AD1151" t="str">
        <f>IF(tbl_Customers[[#This Row],[total_day_minutes]]&lt;=150,"Low Usage", IF(tbl_Customers[[#This Row],[total_day_minutes]]&lt;=200,"Medium Usage", IF(tbl_Customers[[#This Row],[total_day_minutes]]&lt;=250,"High Usage","Very High Usage")))</f>
        <v>Medium Usage</v>
      </c>
      <c r="AE1151" t="str">
        <f>IF(tbl_Customers[[#This Row],[total_intl_calls]]&lt;=5,"Low Calls", IF(tbl_Customers[[#This Row],[total_intl_calls]]&lt;=10, "Medium Calls", "High Calls"))</f>
        <v>Medium Calls</v>
      </c>
      <c r="AF11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51" s="36" t="str">
        <f>IF(tbl_Customers[[#This Row],[Churn_Risk_Score]]&gt;=10,"High Risk", IF(tbl_Customers[[#This Row],[Churn_Risk_Score]]&gt;=5,"Medium Risk","Low Risk"))</f>
        <v>Low Risk</v>
      </c>
    </row>
    <row r="1152" spans="1:33" x14ac:dyDescent="0.35">
      <c r="A1152">
        <v>1151</v>
      </c>
      <c r="B1152" t="s">
        <v>75</v>
      </c>
      <c r="C1152">
        <v>51</v>
      </c>
      <c r="D1152" t="s">
        <v>28</v>
      </c>
      <c r="E1152" t="s">
        <v>22</v>
      </c>
      <c r="F1152" t="s">
        <v>22</v>
      </c>
      <c r="G1152">
        <v>0</v>
      </c>
      <c r="H1152">
        <v>227.2</v>
      </c>
      <c r="I1152">
        <v>89</v>
      </c>
      <c r="J1152">
        <v>38.619999999999997</v>
      </c>
      <c r="K1152">
        <v>194.4</v>
      </c>
      <c r="L1152">
        <v>106</v>
      </c>
      <c r="M1152">
        <v>16.52</v>
      </c>
      <c r="N1152">
        <v>243.4</v>
      </c>
      <c r="O1152">
        <v>126</v>
      </c>
      <c r="P1152">
        <v>10.95</v>
      </c>
      <c r="Q1152">
        <v>14.9</v>
      </c>
      <c r="R1152">
        <v>2</v>
      </c>
      <c r="S1152">
        <v>4.0199999999999996</v>
      </c>
      <c r="T1152">
        <v>0</v>
      </c>
      <c r="U1152" t="s">
        <v>22</v>
      </c>
      <c r="V1152">
        <f>IF(tbl_Customers[[#This Row],[churn]] = "yes", 1, 0)</f>
        <v>0</v>
      </c>
      <c r="W1152" t="str">
        <f>IF(tbl_Customers[[#This Row],[number_customer_service_calls]] &lt;= 1, "0-1 Calls", IF(tbl_Customers[[#This Row],[number_customer_service_calls]] &lt;= 3, "2-3 Calls", IF(tbl_Customers[[#This Row],[number_customer_service_calls]] &lt;=5, "4-5 Calls", "6+ Calls")))</f>
        <v>0-1 Calls</v>
      </c>
      <c r="X1152" t="str">
        <f>IF(tbl_Customers[[#This Row],[account_length]] &lt;= 50, "0-50", IF(tbl_Customers[[#This Row],[account_length]] &lt;=100, "51-100", IF(tbl_Customers[[#This Row],[account_length]] &lt;= 150, "101-150", "151+")))</f>
        <v>51-100</v>
      </c>
      <c r="Y1152" t="str">
        <f>IF(tbl_Customers[[#This Row],[total_intl_charge]] &lt;= 3, "Low Charges", "High Charges")</f>
        <v>High Charges</v>
      </c>
      <c r="Z1152" t="str">
        <f>IF(tbl_Customers[[#This Row],[total_eve_calls]]&lt;=80,"Low Calls",
IF(tbl_Customers[[#This Row],[total_eve_calls]]&lt;=120,"Medium Calls","High Calls"))</f>
        <v>Medium Calls</v>
      </c>
      <c r="AA1152" t="str">
        <f>IF(tbl_Customers[[#This Row],[total_eve_charge]]&lt;=15,"Low Charges",
IF(tbl_Customers[[#This Row],[total_eve_charge]]&lt;=20,"Medium Charges","High Charges"))</f>
        <v>Medium Charges</v>
      </c>
      <c r="AB11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52" t="str">
        <f>IF(tbl_Customers[[#This Row],[number_vmail_messages]] = 0, "No Usage", IF(tbl_Customers[[#This Row],[number_vmail_messages]] &lt;= 20, "Low Usage", IF(tbl_Customers[[#This Row],[number_vmail_messages]] &lt;= 40, "Medium Usgae", "High Usage")))</f>
        <v>No Usage</v>
      </c>
      <c r="AD1152" t="str">
        <f>IF(tbl_Customers[[#This Row],[total_day_minutes]]&lt;=150,"Low Usage", IF(tbl_Customers[[#This Row],[total_day_minutes]]&lt;=200,"Medium Usage", IF(tbl_Customers[[#This Row],[total_day_minutes]]&lt;=250,"High Usage","Very High Usage")))</f>
        <v>High Usage</v>
      </c>
      <c r="AE1152" t="str">
        <f>IF(tbl_Customers[[#This Row],[total_intl_calls]]&lt;=5,"Low Calls", IF(tbl_Customers[[#This Row],[total_intl_calls]]&lt;=10, "Medium Calls", "High Calls"))</f>
        <v>Low Calls</v>
      </c>
      <c r="AF11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52" s="36" t="str">
        <f>IF(tbl_Customers[[#This Row],[Churn_Risk_Score]]&gt;=10,"High Risk", IF(tbl_Customers[[#This Row],[Churn_Risk_Score]]&gt;=5,"Medium Risk","Low Risk"))</f>
        <v>Low Risk</v>
      </c>
    </row>
    <row r="1153" spans="1:33" x14ac:dyDescent="0.35">
      <c r="A1153">
        <v>1152</v>
      </c>
      <c r="B1153" t="s">
        <v>64</v>
      </c>
      <c r="C1153">
        <v>73</v>
      </c>
      <c r="D1153" t="s">
        <v>21</v>
      </c>
      <c r="E1153" t="s">
        <v>22</v>
      </c>
      <c r="F1153" t="s">
        <v>22</v>
      </c>
      <c r="G1153">
        <v>0</v>
      </c>
      <c r="H1153">
        <v>217.8</v>
      </c>
      <c r="I1153">
        <v>91</v>
      </c>
      <c r="J1153">
        <v>37.03</v>
      </c>
      <c r="K1153">
        <v>220.6</v>
      </c>
      <c r="L1153">
        <v>97</v>
      </c>
      <c r="M1153">
        <v>18.75</v>
      </c>
      <c r="N1153">
        <v>277.3</v>
      </c>
      <c r="O1153">
        <v>89</v>
      </c>
      <c r="P1153">
        <v>12.48</v>
      </c>
      <c r="Q1153">
        <v>10.3</v>
      </c>
      <c r="R1153">
        <v>6</v>
      </c>
      <c r="S1153">
        <v>2.78</v>
      </c>
      <c r="T1153">
        <v>1</v>
      </c>
      <c r="U1153" t="s">
        <v>23</v>
      </c>
      <c r="V1153">
        <f>IF(tbl_Customers[[#This Row],[churn]] = "yes", 1, 0)</f>
        <v>1</v>
      </c>
      <c r="W1153" t="str">
        <f>IF(tbl_Customers[[#This Row],[number_customer_service_calls]] &lt;= 1, "0-1 Calls", IF(tbl_Customers[[#This Row],[number_customer_service_calls]] &lt;= 3, "2-3 Calls", IF(tbl_Customers[[#This Row],[number_customer_service_calls]] &lt;=5, "4-5 Calls", "6+ Calls")))</f>
        <v>0-1 Calls</v>
      </c>
      <c r="X1153" t="str">
        <f>IF(tbl_Customers[[#This Row],[account_length]] &lt;= 50, "0-50", IF(tbl_Customers[[#This Row],[account_length]] &lt;=100, "51-100", IF(tbl_Customers[[#This Row],[account_length]] &lt;= 150, "101-150", "151+")))</f>
        <v>51-100</v>
      </c>
      <c r="Y1153" t="str">
        <f>IF(tbl_Customers[[#This Row],[total_intl_charge]] &lt;= 3, "Low Charges", "High Charges")</f>
        <v>Low Charges</v>
      </c>
      <c r="Z1153" t="str">
        <f>IF(tbl_Customers[[#This Row],[total_eve_calls]]&lt;=80,"Low Calls",
IF(tbl_Customers[[#This Row],[total_eve_calls]]&lt;=120,"Medium Calls","High Calls"))</f>
        <v>Medium Calls</v>
      </c>
      <c r="AA1153" t="str">
        <f>IF(tbl_Customers[[#This Row],[total_eve_charge]]&lt;=15,"Low Charges",
IF(tbl_Customers[[#This Row],[total_eve_charge]]&lt;=20,"Medium Charges","High Charges"))</f>
        <v>Medium Charges</v>
      </c>
      <c r="AB11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53" t="str">
        <f>IF(tbl_Customers[[#This Row],[number_vmail_messages]] = 0, "No Usage", IF(tbl_Customers[[#This Row],[number_vmail_messages]] &lt;= 20, "Low Usage", IF(tbl_Customers[[#This Row],[number_vmail_messages]] &lt;= 40, "Medium Usgae", "High Usage")))</f>
        <v>No Usage</v>
      </c>
      <c r="AD1153" t="str">
        <f>IF(tbl_Customers[[#This Row],[total_day_minutes]]&lt;=150,"Low Usage", IF(tbl_Customers[[#This Row],[total_day_minutes]]&lt;=200,"Medium Usage", IF(tbl_Customers[[#This Row],[total_day_minutes]]&lt;=250,"High Usage","Very High Usage")))</f>
        <v>High Usage</v>
      </c>
      <c r="AE1153" t="str">
        <f>IF(tbl_Customers[[#This Row],[total_intl_calls]]&lt;=5,"Low Calls", IF(tbl_Customers[[#This Row],[total_intl_calls]]&lt;=10, "Medium Calls", "High Calls"))</f>
        <v>Medium Calls</v>
      </c>
      <c r="AF11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53" s="36" t="str">
        <f>IF(tbl_Customers[[#This Row],[Churn_Risk_Score]]&gt;=10,"High Risk", IF(tbl_Customers[[#This Row],[Churn_Risk_Score]]&gt;=5,"Medium Risk","Low Risk"))</f>
        <v>Low Risk</v>
      </c>
    </row>
    <row r="1154" spans="1:33" x14ac:dyDescent="0.35">
      <c r="A1154">
        <v>1153</v>
      </c>
      <c r="B1154" t="s">
        <v>45</v>
      </c>
      <c r="C1154">
        <v>35</v>
      </c>
      <c r="D1154" t="s">
        <v>21</v>
      </c>
      <c r="E1154" t="s">
        <v>22</v>
      </c>
      <c r="F1154" t="s">
        <v>22</v>
      </c>
      <c r="G1154">
        <v>0</v>
      </c>
      <c r="H1154">
        <v>124.2</v>
      </c>
      <c r="I1154">
        <v>102</v>
      </c>
      <c r="J1154">
        <v>21.11</v>
      </c>
      <c r="K1154">
        <v>123.9</v>
      </c>
      <c r="L1154">
        <v>115</v>
      </c>
      <c r="M1154">
        <v>10.53</v>
      </c>
      <c r="N1154">
        <v>135.69999999999999</v>
      </c>
      <c r="O1154">
        <v>100</v>
      </c>
      <c r="P1154">
        <v>6.11</v>
      </c>
      <c r="Q1154">
        <v>13.1</v>
      </c>
      <c r="R1154">
        <v>8</v>
      </c>
      <c r="S1154">
        <v>3.54</v>
      </c>
      <c r="T1154">
        <v>2</v>
      </c>
      <c r="U1154" t="s">
        <v>22</v>
      </c>
      <c r="V1154">
        <f>IF(tbl_Customers[[#This Row],[churn]] = "yes", 1, 0)</f>
        <v>0</v>
      </c>
      <c r="W1154" t="str">
        <f>IF(tbl_Customers[[#This Row],[number_customer_service_calls]] &lt;= 1, "0-1 Calls", IF(tbl_Customers[[#This Row],[number_customer_service_calls]] &lt;= 3, "2-3 Calls", IF(tbl_Customers[[#This Row],[number_customer_service_calls]] &lt;=5, "4-5 Calls", "6+ Calls")))</f>
        <v>2-3 Calls</v>
      </c>
      <c r="X1154" t="str">
        <f>IF(tbl_Customers[[#This Row],[account_length]] &lt;= 50, "0-50", IF(tbl_Customers[[#This Row],[account_length]] &lt;=100, "51-100", IF(tbl_Customers[[#This Row],[account_length]] &lt;= 150, "101-150", "151+")))</f>
        <v>0-50</v>
      </c>
      <c r="Y1154" t="str">
        <f>IF(tbl_Customers[[#This Row],[total_intl_charge]] &lt;= 3, "Low Charges", "High Charges")</f>
        <v>High Charges</v>
      </c>
      <c r="Z1154" t="str">
        <f>IF(tbl_Customers[[#This Row],[total_eve_calls]]&lt;=80,"Low Calls",
IF(tbl_Customers[[#This Row],[total_eve_calls]]&lt;=120,"Medium Calls","High Calls"))</f>
        <v>Medium Calls</v>
      </c>
      <c r="AA1154" t="str">
        <f>IF(tbl_Customers[[#This Row],[total_eve_charge]]&lt;=15,"Low Charges",
IF(tbl_Customers[[#This Row],[total_eve_charge]]&lt;=20,"Medium Charges","High Charges"))</f>
        <v>Low Charges</v>
      </c>
      <c r="AB11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54" t="str">
        <f>IF(tbl_Customers[[#This Row],[number_vmail_messages]] = 0, "No Usage", IF(tbl_Customers[[#This Row],[number_vmail_messages]] &lt;= 20, "Low Usage", IF(tbl_Customers[[#This Row],[number_vmail_messages]] &lt;= 40, "Medium Usgae", "High Usage")))</f>
        <v>No Usage</v>
      </c>
      <c r="AD1154" t="str">
        <f>IF(tbl_Customers[[#This Row],[total_day_minutes]]&lt;=150,"Low Usage", IF(tbl_Customers[[#This Row],[total_day_minutes]]&lt;=200,"Medium Usage", IF(tbl_Customers[[#This Row],[total_day_minutes]]&lt;=250,"High Usage","Very High Usage")))</f>
        <v>Low Usage</v>
      </c>
      <c r="AE1154" t="str">
        <f>IF(tbl_Customers[[#This Row],[total_intl_calls]]&lt;=5,"Low Calls", IF(tbl_Customers[[#This Row],[total_intl_calls]]&lt;=10, "Medium Calls", "High Calls"))</f>
        <v>Medium Calls</v>
      </c>
      <c r="AF11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54" s="36" t="str">
        <f>IF(tbl_Customers[[#This Row],[Churn_Risk_Score]]&gt;=10,"High Risk", IF(tbl_Customers[[#This Row],[Churn_Risk_Score]]&gt;=5,"Medium Risk","Low Risk"))</f>
        <v>Low Risk</v>
      </c>
    </row>
    <row r="1155" spans="1:33" x14ac:dyDescent="0.35">
      <c r="A1155">
        <v>1154</v>
      </c>
      <c r="B1155" t="s">
        <v>44</v>
      </c>
      <c r="C1155">
        <v>64</v>
      </c>
      <c r="D1155" t="s">
        <v>21</v>
      </c>
      <c r="E1155" t="s">
        <v>22</v>
      </c>
      <c r="F1155" t="s">
        <v>22</v>
      </c>
      <c r="G1155">
        <v>0</v>
      </c>
      <c r="H1155">
        <v>206.2</v>
      </c>
      <c r="I1155">
        <v>76</v>
      </c>
      <c r="J1155">
        <v>35.049999999999997</v>
      </c>
      <c r="K1155">
        <v>232.4</v>
      </c>
      <c r="L1155">
        <v>76</v>
      </c>
      <c r="M1155">
        <v>19.75</v>
      </c>
      <c r="N1155">
        <v>251.6</v>
      </c>
      <c r="O1155">
        <v>96</v>
      </c>
      <c r="P1155">
        <v>11.32</v>
      </c>
      <c r="Q1155">
        <v>13.6</v>
      </c>
      <c r="R1155">
        <v>2</v>
      </c>
      <c r="S1155">
        <v>3.67</v>
      </c>
      <c r="T1155">
        <v>1</v>
      </c>
      <c r="U1155" t="s">
        <v>22</v>
      </c>
      <c r="V1155">
        <f>IF(tbl_Customers[[#This Row],[churn]] = "yes", 1, 0)</f>
        <v>0</v>
      </c>
      <c r="W1155" t="str">
        <f>IF(tbl_Customers[[#This Row],[number_customer_service_calls]] &lt;= 1, "0-1 Calls", IF(tbl_Customers[[#This Row],[number_customer_service_calls]] &lt;= 3, "2-3 Calls", IF(tbl_Customers[[#This Row],[number_customer_service_calls]] &lt;=5, "4-5 Calls", "6+ Calls")))</f>
        <v>0-1 Calls</v>
      </c>
      <c r="X1155" t="str">
        <f>IF(tbl_Customers[[#This Row],[account_length]] &lt;= 50, "0-50", IF(tbl_Customers[[#This Row],[account_length]] &lt;=100, "51-100", IF(tbl_Customers[[#This Row],[account_length]] &lt;= 150, "101-150", "151+")))</f>
        <v>51-100</v>
      </c>
      <c r="Y1155" t="str">
        <f>IF(tbl_Customers[[#This Row],[total_intl_charge]] &lt;= 3, "Low Charges", "High Charges")</f>
        <v>High Charges</v>
      </c>
      <c r="Z1155" t="str">
        <f>IF(tbl_Customers[[#This Row],[total_eve_calls]]&lt;=80,"Low Calls",
IF(tbl_Customers[[#This Row],[total_eve_calls]]&lt;=120,"Medium Calls","High Calls"))</f>
        <v>Low Calls</v>
      </c>
      <c r="AA1155" t="str">
        <f>IF(tbl_Customers[[#This Row],[total_eve_charge]]&lt;=15,"Low Charges",
IF(tbl_Customers[[#This Row],[total_eve_charge]]&lt;=20,"Medium Charges","High Charges"))</f>
        <v>Medium Charges</v>
      </c>
      <c r="AB11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55" t="str">
        <f>IF(tbl_Customers[[#This Row],[number_vmail_messages]] = 0, "No Usage", IF(tbl_Customers[[#This Row],[number_vmail_messages]] &lt;= 20, "Low Usage", IF(tbl_Customers[[#This Row],[number_vmail_messages]] &lt;= 40, "Medium Usgae", "High Usage")))</f>
        <v>No Usage</v>
      </c>
      <c r="AD1155" t="str">
        <f>IF(tbl_Customers[[#This Row],[total_day_minutes]]&lt;=150,"Low Usage", IF(tbl_Customers[[#This Row],[total_day_minutes]]&lt;=200,"Medium Usage", IF(tbl_Customers[[#This Row],[total_day_minutes]]&lt;=250,"High Usage","Very High Usage")))</f>
        <v>High Usage</v>
      </c>
      <c r="AE1155" t="str">
        <f>IF(tbl_Customers[[#This Row],[total_intl_calls]]&lt;=5,"Low Calls", IF(tbl_Customers[[#This Row],[total_intl_calls]]&lt;=10, "Medium Calls", "High Calls"))</f>
        <v>Low Calls</v>
      </c>
      <c r="AF11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55" s="36" t="str">
        <f>IF(tbl_Customers[[#This Row],[Churn_Risk_Score]]&gt;=10,"High Risk", IF(tbl_Customers[[#This Row],[Churn_Risk_Score]]&gt;=5,"Medium Risk","Low Risk"))</f>
        <v>Low Risk</v>
      </c>
    </row>
    <row r="1156" spans="1:33" x14ac:dyDescent="0.35">
      <c r="A1156">
        <v>1155</v>
      </c>
      <c r="B1156" t="s">
        <v>31</v>
      </c>
      <c r="C1156">
        <v>63</v>
      </c>
      <c r="D1156" t="s">
        <v>28</v>
      </c>
      <c r="E1156" t="s">
        <v>22</v>
      </c>
      <c r="F1156" t="s">
        <v>22</v>
      </c>
      <c r="G1156">
        <v>0</v>
      </c>
      <c r="H1156">
        <v>132.9</v>
      </c>
      <c r="I1156">
        <v>122</v>
      </c>
      <c r="J1156">
        <v>22.59</v>
      </c>
      <c r="K1156">
        <v>67</v>
      </c>
      <c r="L1156">
        <v>62</v>
      </c>
      <c r="M1156">
        <v>5.7</v>
      </c>
      <c r="N1156">
        <v>160.4</v>
      </c>
      <c r="O1156">
        <v>121</v>
      </c>
      <c r="P1156">
        <v>7.22</v>
      </c>
      <c r="Q1156">
        <v>9.9</v>
      </c>
      <c r="R1156">
        <v>2</v>
      </c>
      <c r="S1156">
        <v>2.67</v>
      </c>
      <c r="T1156">
        <v>3</v>
      </c>
      <c r="U1156" t="s">
        <v>22</v>
      </c>
      <c r="V1156">
        <f>IF(tbl_Customers[[#This Row],[churn]] = "yes", 1, 0)</f>
        <v>0</v>
      </c>
      <c r="W1156" t="str">
        <f>IF(tbl_Customers[[#This Row],[number_customer_service_calls]] &lt;= 1, "0-1 Calls", IF(tbl_Customers[[#This Row],[number_customer_service_calls]] &lt;= 3, "2-3 Calls", IF(tbl_Customers[[#This Row],[number_customer_service_calls]] &lt;=5, "4-5 Calls", "6+ Calls")))</f>
        <v>2-3 Calls</v>
      </c>
      <c r="X1156" t="str">
        <f>IF(tbl_Customers[[#This Row],[account_length]] &lt;= 50, "0-50", IF(tbl_Customers[[#This Row],[account_length]] &lt;=100, "51-100", IF(tbl_Customers[[#This Row],[account_length]] &lt;= 150, "101-150", "151+")))</f>
        <v>51-100</v>
      </c>
      <c r="Y1156" t="str">
        <f>IF(tbl_Customers[[#This Row],[total_intl_charge]] &lt;= 3, "Low Charges", "High Charges")</f>
        <v>Low Charges</v>
      </c>
      <c r="Z1156" t="str">
        <f>IF(tbl_Customers[[#This Row],[total_eve_calls]]&lt;=80,"Low Calls",
IF(tbl_Customers[[#This Row],[total_eve_calls]]&lt;=120,"Medium Calls","High Calls"))</f>
        <v>Low Calls</v>
      </c>
      <c r="AA1156" t="str">
        <f>IF(tbl_Customers[[#This Row],[total_eve_charge]]&lt;=15,"Low Charges",
IF(tbl_Customers[[#This Row],[total_eve_charge]]&lt;=20,"Medium Charges","High Charges"))</f>
        <v>Low Charges</v>
      </c>
      <c r="AB11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56" t="str">
        <f>IF(tbl_Customers[[#This Row],[number_vmail_messages]] = 0, "No Usage", IF(tbl_Customers[[#This Row],[number_vmail_messages]] &lt;= 20, "Low Usage", IF(tbl_Customers[[#This Row],[number_vmail_messages]] &lt;= 40, "Medium Usgae", "High Usage")))</f>
        <v>No Usage</v>
      </c>
      <c r="AD1156" t="str">
        <f>IF(tbl_Customers[[#This Row],[total_day_minutes]]&lt;=150,"Low Usage", IF(tbl_Customers[[#This Row],[total_day_minutes]]&lt;=200,"Medium Usage", IF(tbl_Customers[[#This Row],[total_day_minutes]]&lt;=250,"High Usage","Very High Usage")))</f>
        <v>Low Usage</v>
      </c>
      <c r="AE1156" t="str">
        <f>IF(tbl_Customers[[#This Row],[total_intl_calls]]&lt;=5,"Low Calls", IF(tbl_Customers[[#This Row],[total_intl_calls]]&lt;=10, "Medium Calls", "High Calls"))</f>
        <v>Low Calls</v>
      </c>
      <c r="AF11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56" s="36" t="str">
        <f>IF(tbl_Customers[[#This Row],[Churn_Risk_Score]]&gt;=10,"High Risk", IF(tbl_Customers[[#This Row],[Churn_Risk_Score]]&gt;=5,"Medium Risk","Low Risk"))</f>
        <v>Low Risk</v>
      </c>
    </row>
    <row r="1157" spans="1:33" x14ac:dyDescent="0.35">
      <c r="A1157">
        <v>1156</v>
      </c>
      <c r="B1157" t="s">
        <v>26</v>
      </c>
      <c r="C1157">
        <v>117</v>
      </c>
      <c r="D1157" t="s">
        <v>21</v>
      </c>
      <c r="E1157" t="s">
        <v>22</v>
      </c>
      <c r="F1157" t="s">
        <v>23</v>
      </c>
      <c r="G1157">
        <v>31</v>
      </c>
      <c r="H1157">
        <v>104.9</v>
      </c>
      <c r="I1157">
        <v>115</v>
      </c>
      <c r="J1157">
        <v>17.829999999999998</v>
      </c>
      <c r="K1157">
        <v>237.6</v>
      </c>
      <c r="L1157">
        <v>125</v>
      </c>
      <c r="M1157">
        <v>20.2</v>
      </c>
      <c r="N1157">
        <v>263.39999999999998</v>
      </c>
      <c r="O1157">
        <v>104</v>
      </c>
      <c r="P1157">
        <v>11.85</v>
      </c>
      <c r="Q1157">
        <v>7.7</v>
      </c>
      <c r="R1157">
        <v>6</v>
      </c>
      <c r="S1157">
        <v>2.08</v>
      </c>
      <c r="T1157">
        <v>3</v>
      </c>
      <c r="U1157" t="s">
        <v>22</v>
      </c>
      <c r="V1157">
        <f>IF(tbl_Customers[[#This Row],[churn]] = "yes", 1, 0)</f>
        <v>0</v>
      </c>
      <c r="W1157" t="str">
        <f>IF(tbl_Customers[[#This Row],[number_customer_service_calls]] &lt;= 1, "0-1 Calls", IF(tbl_Customers[[#This Row],[number_customer_service_calls]] &lt;= 3, "2-3 Calls", IF(tbl_Customers[[#This Row],[number_customer_service_calls]] &lt;=5, "4-5 Calls", "6+ Calls")))</f>
        <v>2-3 Calls</v>
      </c>
      <c r="X1157" t="str">
        <f>IF(tbl_Customers[[#This Row],[account_length]] &lt;= 50, "0-50", IF(tbl_Customers[[#This Row],[account_length]] &lt;=100, "51-100", IF(tbl_Customers[[#This Row],[account_length]] &lt;= 150, "101-150", "151+")))</f>
        <v>101-150</v>
      </c>
      <c r="Y1157" t="str">
        <f>IF(tbl_Customers[[#This Row],[total_intl_charge]] &lt;= 3, "Low Charges", "High Charges")</f>
        <v>Low Charges</v>
      </c>
      <c r="Z1157" t="str">
        <f>IF(tbl_Customers[[#This Row],[total_eve_calls]]&lt;=80,"Low Calls",
IF(tbl_Customers[[#This Row],[total_eve_calls]]&lt;=120,"Medium Calls","High Calls"))</f>
        <v>High Calls</v>
      </c>
      <c r="AA1157" t="str">
        <f>IF(tbl_Customers[[#This Row],[total_eve_charge]]&lt;=15,"Low Charges",
IF(tbl_Customers[[#This Row],[total_eve_charge]]&lt;=20,"Medium Charges","High Charges"))</f>
        <v>High Charges</v>
      </c>
      <c r="AB11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57" t="str">
        <f>IF(tbl_Customers[[#This Row],[number_vmail_messages]] = 0, "No Usage", IF(tbl_Customers[[#This Row],[number_vmail_messages]] &lt;= 20, "Low Usage", IF(tbl_Customers[[#This Row],[number_vmail_messages]] &lt;= 40, "Medium Usgae", "High Usage")))</f>
        <v>Medium Usgae</v>
      </c>
      <c r="AD1157" t="str">
        <f>IF(tbl_Customers[[#This Row],[total_day_minutes]]&lt;=150,"Low Usage", IF(tbl_Customers[[#This Row],[total_day_minutes]]&lt;=200,"Medium Usage", IF(tbl_Customers[[#This Row],[total_day_minutes]]&lt;=250,"High Usage","Very High Usage")))</f>
        <v>Low Usage</v>
      </c>
      <c r="AE1157" t="str">
        <f>IF(tbl_Customers[[#This Row],[total_intl_calls]]&lt;=5,"Low Calls", IF(tbl_Customers[[#This Row],[total_intl_calls]]&lt;=10, "Medium Calls", "High Calls"))</f>
        <v>Medium Calls</v>
      </c>
      <c r="AF11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57" s="36" t="str">
        <f>IF(tbl_Customers[[#This Row],[Churn_Risk_Score]]&gt;=10,"High Risk", IF(tbl_Customers[[#This Row],[Churn_Risk_Score]]&gt;=5,"Medium Risk","Low Risk"))</f>
        <v>Low Risk</v>
      </c>
    </row>
    <row r="1158" spans="1:33" x14ac:dyDescent="0.35">
      <c r="A1158">
        <v>1157</v>
      </c>
      <c r="B1158" t="s">
        <v>74</v>
      </c>
      <c r="C1158">
        <v>115</v>
      </c>
      <c r="D1158" t="s">
        <v>21</v>
      </c>
      <c r="E1158" t="s">
        <v>22</v>
      </c>
      <c r="F1158" t="s">
        <v>22</v>
      </c>
      <c r="G1158">
        <v>0</v>
      </c>
      <c r="H1158">
        <v>245</v>
      </c>
      <c r="I1158">
        <v>97</v>
      </c>
      <c r="J1158">
        <v>41.65</v>
      </c>
      <c r="K1158">
        <v>250.7</v>
      </c>
      <c r="L1158">
        <v>75</v>
      </c>
      <c r="M1158">
        <v>21.31</v>
      </c>
      <c r="N1158">
        <v>270.2</v>
      </c>
      <c r="O1158">
        <v>124</v>
      </c>
      <c r="P1158">
        <v>12.16</v>
      </c>
      <c r="Q1158">
        <v>13.7</v>
      </c>
      <c r="R1158">
        <v>8</v>
      </c>
      <c r="S1158">
        <v>3.7</v>
      </c>
      <c r="T1158">
        <v>1</v>
      </c>
      <c r="U1158" t="s">
        <v>23</v>
      </c>
      <c r="V1158">
        <f>IF(tbl_Customers[[#This Row],[churn]] = "yes", 1, 0)</f>
        <v>1</v>
      </c>
      <c r="W1158" t="str">
        <f>IF(tbl_Customers[[#This Row],[number_customer_service_calls]] &lt;= 1, "0-1 Calls", IF(tbl_Customers[[#This Row],[number_customer_service_calls]] &lt;= 3, "2-3 Calls", IF(tbl_Customers[[#This Row],[number_customer_service_calls]] &lt;=5, "4-5 Calls", "6+ Calls")))</f>
        <v>0-1 Calls</v>
      </c>
      <c r="X1158" t="str">
        <f>IF(tbl_Customers[[#This Row],[account_length]] &lt;= 50, "0-50", IF(tbl_Customers[[#This Row],[account_length]] &lt;=100, "51-100", IF(tbl_Customers[[#This Row],[account_length]] &lt;= 150, "101-150", "151+")))</f>
        <v>101-150</v>
      </c>
      <c r="Y1158" t="str">
        <f>IF(tbl_Customers[[#This Row],[total_intl_charge]] &lt;= 3, "Low Charges", "High Charges")</f>
        <v>High Charges</v>
      </c>
      <c r="Z1158" t="str">
        <f>IF(tbl_Customers[[#This Row],[total_eve_calls]]&lt;=80,"Low Calls",
IF(tbl_Customers[[#This Row],[total_eve_calls]]&lt;=120,"Medium Calls","High Calls"))</f>
        <v>Low Calls</v>
      </c>
      <c r="AA1158" t="str">
        <f>IF(tbl_Customers[[#This Row],[total_eve_charge]]&lt;=15,"Low Charges",
IF(tbl_Customers[[#This Row],[total_eve_charge]]&lt;=20,"Medium Charges","High Charges"))</f>
        <v>High Charges</v>
      </c>
      <c r="AB11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58" t="str">
        <f>IF(tbl_Customers[[#This Row],[number_vmail_messages]] = 0, "No Usage", IF(tbl_Customers[[#This Row],[number_vmail_messages]] &lt;= 20, "Low Usage", IF(tbl_Customers[[#This Row],[number_vmail_messages]] &lt;= 40, "Medium Usgae", "High Usage")))</f>
        <v>No Usage</v>
      </c>
      <c r="AD1158" t="str">
        <f>IF(tbl_Customers[[#This Row],[total_day_minutes]]&lt;=150,"Low Usage", IF(tbl_Customers[[#This Row],[total_day_minutes]]&lt;=200,"Medium Usage", IF(tbl_Customers[[#This Row],[total_day_minutes]]&lt;=250,"High Usage","Very High Usage")))</f>
        <v>High Usage</v>
      </c>
      <c r="AE1158" t="str">
        <f>IF(tbl_Customers[[#This Row],[total_intl_calls]]&lt;=5,"Low Calls", IF(tbl_Customers[[#This Row],[total_intl_calls]]&lt;=10, "Medium Calls", "High Calls"))</f>
        <v>Medium Calls</v>
      </c>
      <c r="AF11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58" s="36" t="str">
        <f>IF(tbl_Customers[[#This Row],[Churn_Risk_Score]]&gt;=10,"High Risk", IF(tbl_Customers[[#This Row],[Churn_Risk_Score]]&gt;=5,"Medium Risk","Low Risk"))</f>
        <v>Low Risk</v>
      </c>
    </row>
    <row r="1159" spans="1:33" x14ac:dyDescent="0.35">
      <c r="A1159">
        <v>1158</v>
      </c>
      <c r="B1159" t="s">
        <v>55</v>
      </c>
      <c r="C1159">
        <v>162</v>
      </c>
      <c r="D1159" t="s">
        <v>25</v>
      </c>
      <c r="E1159" t="s">
        <v>22</v>
      </c>
      <c r="F1159" t="s">
        <v>22</v>
      </c>
      <c r="G1159">
        <v>0</v>
      </c>
      <c r="H1159">
        <v>184.5</v>
      </c>
      <c r="I1159">
        <v>118</v>
      </c>
      <c r="J1159">
        <v>31.37</v>
      </c>
      <c r="K1159">
        <v>224</v>
      </c>
      <c r="L1159">
        <v>95</v>
      </c>
      <c r="M1159">
        <v>19.04</v>
      </c>
      <c r="N1159">
        <v>180.5</v>
      </c>
      <c r="O1159">
        <v>82</v>
      </c>
      <c r="P1159">
        <v>8.1199999999999992</v>
      </c>
      <c r="Q1159">
        <v>11.6</v>
      </c>
      <c r="R1159">
        <v>3</v>
      </c>
      <c r="S1159">
        <v>3.13</v>
      </c>
      <c r="T1159">
        <v>1</v>
      </c>
      <c r="U1159" t="s">
        <v>22</v>
      </c>
      <c r="V1159">
        <f>IF(tbl_Customers[[#This Row],[churn]] = "yes", 1, 0)</f>
        <v>0</v>
      </c>
      <c r="W1159" t="str">
        <f>IF(tbl_Customers[[#This Row],[number_customer_service_calls]] &lt;= 1, "0-1 Calls", IF(tbl_Customers[[#This Row],[number_customer_service_calls]] &lt;= 3, "2-3 Calls", IF(tbl_Customers[[#This Row],[number_customer_service_calls]] &lt;=5, "4-5 Calls", "6+ Calls")))</f>
        <v>0-1 Calls</v>
      </c>
      <c r="X1159" t="str">
        <f>IF(tbl_Customers[[#This Row],[account_length]] &lt;= 50, "0-50", IF(tbl_Customers[[#This Row],[account_length]] &lt;=100, "51-100", IF(tbl_Customers[[#This Row],[account_length]] &lt;= 150, "101-150", "151+")))</f>
        <v>151+</v>
      </c>
      <c r="Y1159" t="str">
        <f>IF(tbl_Customers[[#This Row],[total_intl_charge]] &lt;= 3, "Low Charges", "High Charges")</f>
        <v>High Charges</v>
      </c>
      <c r="Z1159" t="str">
        <f>IF(tbl_Customers[[#This Row],[total_eve_calls]]&lt;=80,"Low Calls",
IF(tbl_Customers[[#This Row],[total_eve_calls]]&lt;=120,"Medium Calls","High Calls"))</f>
        <v>Medium Calls</v>
      </c>
      <c r="AA1159" t="str">
        <f>IF(tbl_Customers[[#This Row],[total_eve_charge]]&lt;=15,"Low Charges",
IF(tbl_Customers[[#This Row],[total_eve_charge]]&lt;=20,"Medium Charges","High Charges"))</f>
        <v>Medium Charges</v>
      </c>
      <c r="AB11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59" t="str">
        <f>IF(tbl_Customers[[#This Row],[number_vmail_messages]] = 0, "No Usage", IF(tbl_Customers[[#This Row],[number_vmail_messages]] &lt;= 20, "Low Usage", IF(tbl_Customers[[#This Row],[number_vmail_messages]] &lt;= 40, "Medium Usgae", "High Usage")))</f>
        <v>No Usage</v>
      </c>
      <c r="AD1159" t="str">
        <f>IF(tbl_Customers[[#This Row],[total_day_minutes]]&lt;=150,"Low Usage", IF(tbl_Customers[[#This Row],[total_day_minutes]]&lt;=200,"Medium Usage", IF(tbl_Customers[[#This Row],[total_day_minutes]]&lt;=250,"High Usage","Very High Usage")))</f>
        <v>Medium Usage</v>
      </c>
      <c r="AE1159" t="str">
        <f>IF(tbl_Customers[[#This Row],[total_intl_calls]]&lt;=5,"Low Calls", IF(tbl_Customers[[#This Row],[total_intl_calls]]&lt;=10, "Medium Calls", "High Calls"))</f>
        <v>Low Calls</v>
      </c>
      <c r="AF11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59" s="36" t="str">
        <f>IF(tbl_Customers[[#This Row],[Churn_Risk_Score]]&gt;=10,"High Risk", IF(tbl_Customers[[#This Row],[Churn_Risk_Score]]&gt;=5,"Medium Risk","Low Risk"))</f>
        <v>Low Risk</v>
      </c>
    </row>
    <row r="1160" spans="1:33" x14ac:dyDescent="0.35">
      <c r="A1160">
        <v>1159</v>
      </c>
      <c r="B1160" t="s">
        <v>36</v>
      </c>
      <c r="C1160">
        <v>89</v>
      </c>
      <c r="D1160" t="s">
        <v>21</v>
      </c>
      <c r="E1160" t="s">
        <v>22</v>
      </c>
      <c r="F1160" t="s">
        <v>22</v>
      </c>
      <c r="G1160">
        <v>0</v>
      </c>
      <c r="H1160">
        <v>89.5</v>
      </c>
      <c r="I1160">
        <v>66</v>
      </c>
      <c r="J1160">
        <v>15.22</v>
      </c>
      <c r="K1160">
        <v>179.3</v>
      </c>
      <c r="L1160">
        <v>104</v>
      </c>
      <c r="M1160">
        <v>15.24</v>
      </c>
      <c r="N1160">
        <v>225.1</v>
      </c>
      <c r="O1160">
        <v>116</v>
      </c>
      <c r="P1160">
        <v>10.130000000000001</v>
      </c>
      <c r="Q1160">
        <v>12.3</v>
      </c>
      <c r="R1160">
        <v>1</v>
      </c>
      <c r="S1160">
        <v>3.32</v>
      </c>
      <c r="T1160">
        <v>3</v>
      </c>
      <c r="U1160" t="s">
        <v>22</v>
      </c>
      <c r="V1160">
        <f>IF(tbl_Customers[[#This Row],[churn]] = "yes", 1, 0)</f>
        <v>0</v>
      </c>
      <c r="W1160" t="str">
        <f>IF(tbl_Customers[[#This Row],[number_customer_service_calls]] &lt;= 1, "0-1 Calls", IF(tbl_Customers[[#This Row],[number_customer_service_calls]] &lt;= 3, "2-3 Calls", IF(tbl_Customers[[#This Row],[number_customer_service_calls]] &lt;=5, "4-5 Calls", "6+ Calls")))</f>
        <v>2-3 Calls</v>
      </c>
      <c r="X1160" t="str">
        <f>IF(tbl_Customers[[#This Row],[account_length]] &lt;= 50, "0-50", IF(tbl_Customers[[#This Row],[account_length]] &lt;=100, "51-100", IF(tbl_Customers[[#This Row],[account_length]] &lt;= 150, "101-150", "151+")))</f>
        <v>51-100</v>
      </c>
      <c r="Y1160" t="str">
        <f>IF(tbl_Customers[[#This Row],[total_intl_charge]] &lt;= 3, "Low Charges", "High Charges")</f>
        <v>High Charges</v>
      </c>
      <c r="Z1160" t="str">
        <f>IF(tbl_Customers[[#This Row],[total_eve_calls]]&lt;=80,"Low Calls",
IF(tbl_Customers[[#This Row],[total_eve_calls]]&lt;=120,"Medium Calls","High Calls"))</f>
        <v>Medium Calls</v>
      </c>
      <c r="AA1160" t="str">
        <f>IF(tbl_Customers[[#This Row],[total_eve_charge]]&lt;=15,"Low Charges",
IF(tbl_Customers[[#This Row],[total_eve_charge]]&lt;=20,"Medium Charges","High Charges"))</f>
        <v>Medium Charges</v>
      </c>
      <c r="AB11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60" t="str">
        <f>IF(tbl_Customers[[#This Row],[number_vmail_messages]] = 0, "No Usage", IF(tbl_Customers[[#This Row],[number_vmail_messages]] &lt;= 20, "Low Usage", IF(tbl_Customers[[#This Row],[number_vmail_messages]] &lt;= 40, "Medium Usgae", "High Usage")))</f>
        <v>No Usage</v>
      </c>
      <c r="AD1160" t="str">
        <f>IF(tbl_Customers[[#This Row],[total_day_minutes]]&lt;=150,"Low Usage", IF(tbl_Customers[[#This Row],[total_day_minutes]]&lt;=200,"Medium Usage", IF(tbl_Customers[[#This Row],[total_day_minutes]]&lt;=250,"High Usage","Very High Usage")))</f>
        <v>Low Usage</v>
      </c>
      <c r="AE1160" t="str">
        <f>IF(tbl_Customers[[#This Row],[total_intl_calls]]&lt;=5,"Low Calls", IF(tbl_Customers[[#This Row],[total_intl_calls]]&lt;=10, "Medium Calls", "High Calls"))</f>
        <v>Low Calls</v>
      </c>
      <c r="AF11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60" s="36" t="str">
        <f>IF(tbl_Customers[[#This Row],[Churn_Risk_Score]]&gt;=10,"High Risk", IF(tbl_Customers[[#This Row],[Churn_Risk_Score]]&gt;=5,"Medium Risk","Low Risk"))</f>
        <v>Low Risk</v>
      </c>
    </row>
    <row r="1161" spans="1:33" x14ac:dyDescent="0.35">
      <c r="A1161">
        <v>1160</v>
      </c>
      <c r="B1161" t="s">
        <v>38</v>
      </c>
      <c r="C1161">
        <v>94</v>
      </c>
      <c r="D1161" t="s">
        <v>21</v>
      </c>
      <c r="E1161" t="s">
        <v>23</v>
      </c>
      <c r="F1161" t="s">
        <v>22</v>
      </c>
      <c r="G1161">
        <v>0</v>
      </c>
      <c r="H1161">
        <v>235.6</v>
      </c>
      <c r="I1161">
        <v>131</v>
      </c>
      <c r="J1161">
        <v>40.049999999999997</v>
      </c>
      <c r="K1161">
        <v>194.8</v>
      </c>
      <c r="L1161">
        <v>107</v>
      </c>
      <c r="M1161">
        <v>16.559999999999999</v>
      </c>
      <c r="N1161">
        <v>170.6</v>
      </c>
      <c r="O1161">
        <v>93</v>
      </c>
      <c r="P1161">
        <v>7.68</v>
      </c>
      <c r="Q1161">
        <v>8.6</v>
      </c>
      <c r="R1161">
        <v>4</v>
      </c>
      <c r="S1161">
        <v>2.3199999999999998</v>
      </c>
      <c r="T1161">
        <v>1</v>
      </c>
      <c r="U1161" t="s">
        <v>22</v>
      </c>
      <c r="V1161">
        <f>IF(tbl_Customers[[#This Row],[churn]] = "yes", 1, 0)</f>
        <v>0</v>
      </c>
      <c r="W1161" t="str">
        <f>IF(tbl_Customers[[#This Row],[number_customer_service_calls]] &lt;= 1, "0-1 Calls", IF(tbl_Customers[[#This Row],[number_customer_service_calls]] &lt;= 3, "2-3 Calls", IF(tbl_Customers[[#This Row],[number_customer_service_calls]] &lt;=5, "4-5 Calls", "6+ Calls")))</f>
        <v>0-1 Calls</v>
      </c>
      <c r="X1161" t="str">
        <f>IF(tbl_Customers[[#This Row],[account_length]] &lt;= 50, "0-50", IF(tbl_Customers[[#This Row],[account_length]] &lt;=100, "51-100", IF(tbl_Customers[[#This Row],[account_length]] &lt;= 150, "101-150", "151+")))</f>
        <v>51-100</v>
      </c>
      <c r="Y1161" t="str">
        <f>IF(tbl_Customers[[#This Row],[total_intl_charge]] &lt;= 3, "Low Charges", "High Charges")</f>
        <v>Low Charges</v>
      </c>
      <c r="Z1161" t="str">
        <f>IF(tbl_Customers[[#This Row],[total_eve_calls]]&lt;=80,"Low Calls",
IF(tbl_Customers[[#This Row],[total_eve_calls]]&lt;=120,"Medium Calls","High Calls"))</f>
        <v>Medium Calls</v>
      </c>
      <c r="AA1161" t="str">
        <f>IF(tbl_Customers[[#This Row],[total_eve_charge]]&lt;=15,"Low Charges",
IF(tbl_Customers[[#This Row],[total_eve_charge]]&lt;=20,"Medium Charges","High Charges"))</f>
        <v>Medium Charges</v>
      </c>
      <c r="AB11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1" t="str">
        <f>IF(tbl_Customers[[#This Row],[number_vmail_messages]] = 0, "No Usage", IF(tbl_Customers[[#This Row],[number_vmail_messages]] &lt;= 20, "Low Usage", IF(tbl_Customers[[#This Row],[number_vmail_messages]] &lt;= 40, "Medium Usgae", "High Usage")))</f>
        <v>No Usage</v>
      </c>
      <c r="AD1161" t="str">
        <f>IF(tbl_Customers[[#This Row],[total_day_minutes]]&lt;=150,"Low Usage", IF(tbl_Customers[[#This Row],[total_day_minutes]]&lt;=200,"Medium Usage", IF(tbl_Customers[[#This Row],[total_day_minutes]]&lt;=250,"High Usage","Very High Usage")))</f>
        <v>High Usage</v>
      </c>
      <c r="AE1161" t="str">
        <f>IF(tbl_Customers[[#This Row],[total_intl_calls]]&lt;=5,"Low Calls", IF(tbl_Customers[[#This Row],[total_intl_calls]]&lt;=10, "Medium Calls", "High Calls"))</f>
        <v>Low Calls</v>
      </c>
      <c r="AF11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61" s="36" t="str">
        <f>IF(tbl_Customers[[#This Row],[Churn_Risk_Score]]&gt;=10,"High Risk", IF(tbl_Customers[[#This Row],[Churn_Risk_Score]]&gt;=5,"Medium Risk","Low Risk"))</f>
        <v>Low Risk</v>
      </c>
    </row>
    <row r="1162" spans="1:33" x14ac:dyDescent="0.35">
      <c r="A1162">
        <v>1161</v>
      </c>
      <c r="B1162" t="s">
        <v>64</v>
      </c>
      <c r="C1162">
        <v>129</v>
      </c>
      <c r="D1162" t="s">
        <v>25</v>
      </c>
      <c r="E1162" t="s">
        <v>22</v>
      </c>
      <c r="F1162" t="s">
        <v>22</v>
      </c>
      <c r="G1162">
        <v>0</v>
      </c>
      <c r="H1162">
        <v>186</v>
      </c>
      <c r="I1162">
        <v>127</v>
      </c>
      <c r="J1162">
        <v>31.62</v>
      </c>
      <c r="K1162">
        <v>262.3</v>
      </c>
      <c r="L1162">
        <v>96</v>
      </c>
      <c r="M1162">
        <v>22.3</v>
      </c>
      <c r="N1162">
        <v>98.9</v>
      </c>
      <c r="O1162">
        <v>63</v>
      </c>
      <c r="P1162">
        <v>4.45</v>
      </c>
      <c r="Q1162">
        <v>11.5</v>
      </c>
      <c r="R1162">
        <v>6</v>
      </c>
      <c r="S1162">
        <v>3.11</v>
      </c>
      <c r="T1162">
        <v>4</v>
      </c>
      <c r="U1162" t="s">
        <v>22</v>
      </c>
      <c r="V1162">
        <f>IF(tbl_Customers[[#This Row],[churn]] = "yes", 1, 0)</f>
        <v>0</v>
      </c>
      <c r="W1162" t="str">
        <f>IF(tbl_Customers[[#This Row],[number_customer_service_calls]] &lt;= 1, "0-1 Calls", IF(tbl_Customers[[#This Row],[number_customer_service_calls]] &lt;= 3, "2-3 Calls", IF(tbl_Customers[[#This Row],[number_customer_service_calls]] &lt;=5, "4-5 Calls", "6+ Calls")))</f>
        <v>4-5 Calls</v>
      </c>
      <c r="X1162" t="str">
        <f>IF(tbl_Customers[[#This Row],[account_length]] &lt;= 50, "0-50", IF(tbl_Customers[[#This Row],[account_length]] &lt;=100, "51-100", IF(tbl_Customers[[#This Row],[account_length]] &lt;= 150, "101-150", "151+")))</f>
        <v>101-150</v>
      </c>
      <c r="Y1162" t="str">
        <f>IF(tbl_Customers[[#This Row],[total_intl_charge]] &lt;= 3, "Low Charges", "High Charges")</f>
        <v>High Charges</v>
      </c>
      <c r="Z1162" t="str">
        <f>IF(tbl_Customers[[#This Row],[total_eve_calls]]&lt;=80,"Low Calls",
IF(tbl_Customers[[#This Row],[total_eve_calls]]&lt;=120,"Medium Calls","High Calls"))</f>
        <v>Medium Calls</v>
      </c>
      <c r="AA1162" t="str">
        <f>IF(tbl_Customers[[#This Row],[total_eve_charge]]&lt;=15,"Low Charges",
IF(tbl_Customers[[#This Row],[total_eve_charge]]&lt;=20,"Medium Charges","High Charges"))</f>
        <v>High Charges</v>
      </c>
      <c r="AB11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62" t="str">
        <f>IF(tbl_Customers[[#This Row],[number_vmail_messages]] = 0, "No Usage", IF(tbl_Customers[[#This Row],[number_vmail_messages]] &lt;= 20, "Low Usage", IF(tbl_Customers[[#This Row],[number_vmail_messages]] &lt;= 40, "Medium Usgae", "High Usage")))</f>
        <v>No Usage</v>
      </c>
      <c r="AD1162" t="str">
        <f>IF(tbl_Customers[[#This Row],[total_day_minutes]]&lt;=150,"Low Usage", IF(tbl_Customers[[#This Row],[total_day_minutes]]&lt;=200,"Medium Usage", IF(tbl_Customers[[#This Row],[total_day_minutes]]&lt;=250,"High Usage","Very High Usage")))</f>
        <v>Medium Usage</v>
      </c>
      <c r="AE1162" t="str">
        <f>IF(tbl_Customers[[#This Row],[total_intl_calls]]&lt;=5,"Low Calls", IF(tbl_Customers[[#This Row],[total_intl_calls]]&lt;=10, "Medium Calls", "High Calls"))</f>
        <v>Medium Calls</v>
      </c>
      <c r="AF11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162" s="36" t="str">
        <f>IF(tbl_Customers[[#This Row],[Churn_Risk_Score]]&gt;=10,"High Risk", IF(tbl_Customers[[#This Row],[Churn_Risk_Score]]&gt;=5,"Medium Risk","Low Risk"))</f>
        <v>Medium Risk</v>
      </c>
    </row>
    <row r="1163" spans="1:33" x14ac:dyDescent="0.35">
      <c r="A1163">
        <v>1162</v>
      </c>
      <c r="B1163" t="s">
        <v>57</v>
      </c>
      <c r="C1163">
        <v>86</v>
      </c>
      <c r="D1163" t="s">
        <v>21</v>
      </c>
      <c r="E1163" t="s">
        <v>22</v>
      </c>
      <c r="F1163" t="s">
        <v>22</v>
      </c>
      <c r="G1163">
        <v>0</v>
      </c>
      <c r="H1163">
        <v>223.9</v>
      </c>
      <c r="I1163">
        <v>75</v>
      </c>
      <c r="J1163">
        <v>38.06</v>
      </c>
      <c r="K1163">
        <v>155.69999999999999</v>
      </c>
      <c r="L1163">
        <v>109</v>
      </c>
      <c r="M1163">
        <v>13.23</v>
      </c>
      <c r="N1163">
        <v>150.19999999999999</v>
      </c>
      <c r="O1163">
        <v>143</v>
      </c>
      <c r="P1163">
        <v>6.76</v>
      </c>
      <c r="Q1163">
        <v>7.3</v>
      </c>
      <c r="R1163">
        <v>9</v>
      </c>
      <c r="S1163">
        <v>1.97</v>
      </c>
      <c r="T1163">
        <v>1</v>
      </c>
      <c r="U1163" t="s">
        <v>22</v>
      </c>
      <c r="V1163">
        <f>IF(tbl_Customers[[#This Row],[churn]] = "yes", 1, 0)</f>
        <v>0</v>
      </c>
      <c r="W1163" t="str">
        <f>IF(tbl_Customers[[#This Row],[number_customer_service_calls]] &lt;= 1, "0-1 Calls", IF(tbl_Customers[[#This Row],[number_customer_service_calls]] &lt;= 3, "2-3 Calls", IF(tbl_Customers[[#This Row],[number_customer_service_calls]] &lt;=5, "4-5 Calls", "6+ Calls")))</f>
        <v>0-1 Calls</v>
      </c>
      <c r="X1163" t="str">
        <f>IF(tbl_Customers[[#This Row],[account_length]] &lt;= 50, "0-50", IF(tbl_Customers[[#This Row],[account_length]] &lt;=100, "51-100", IF(tbl_Customers[[#This Row],[account_length]] &lt;= 150, "101-150", "151+")))</f>
        <v>51-100</v>
      </c>
      <c r="Y1163" t="str">
        <f>IF(tbl_Customers[[#This Row],[total_intl_charge]] &lt;= 3, "Low Charges", "High Charges")</f>
        <v>Low Charges</v>
      </c>
      <c r="Z1163" t="str">
        <f>IF(tbl_Customers[[#This Row],[total_eve_calls]]&lt;=80,"Low Calls",
IF(tbl_Customers[[#This Row],[total_eve_calls]]&lt;=120,"Medium Calls","High Calls"))</f>
        <v>Medium Calls</v>
      </c>
      <c r="AA1163" t="str">
        <f>IF(tbl_Customers[[#This Row],[total_eve_charge]]&lt;=15,"Low Charges",
IF(tbl_Customers[[#This Row],[total_eve_charge]]&lt;=20,"Medium Charges","High Charges"))</f>
        <v>Low Charges</v>
      </c>
      <c r="AB11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3" t="str">
        <f>IF(tbl_Customers[[#This Row],[number_vmail_messages]] = 0, "No Usage", IF(tbl_Customers[[#This Row],[number_vmail_messages]] &lt;= 20, "Low Usage", IF(tbl_Customers[[#This Row],[number_vmail_messages]] &lt;= 40, "Medium Usgae", "High Usage")))</f>
        <v>No Usage</v>
      </c>
      <c r="AD1163" t="str">
        <f>IF(tbl_Customers[[#This Row],[total_day_minutes]]&lt;=150,"Low Usage", IF(tbl_Customers[[#This Row],[total_day_minutes]]&lt;=200,"Medium Usage", IF(tbl_Customers[[#This Row],[total_day_minutes]]&lt;=250,"High Usage","Very High Usage")))</f>
        <v>High Usage</v>
      </c>
      <c r="AE1163" t="str">
        <f>IF(tbl_Customers[[#This Row],[total_intl_calls]]&lt;=5,"Low Calls", IF(tbl_Customers[[#This Row],[total_intl_calls]]&lt;=10, "Medium Calls", "High Calls"))</f>
        <v>Medium Calls</v>
      </c>
      <c r="AF11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63" s="36" t="str">
        <f>IF(tbl_Customers[[#This Row],[Churn_Risk_Score]]&gt;=10,"High Risk", IF(tbl_Customers[[#This Row],[Churn_Risk_Score]]&gt;=5,"Medium Risk","Low Risk"))</f>
        <v>Low Risk</v>
      </c>
    </row>
    <row r="1164" spans="1:33" x14ac:dyDescent="0.35">
      <c r="A1164">
        <v>1163</v>
      </c>
      <c r="B1164" t="s">
        <v>73</v>
      </c>
      <c r="C1164">
        <v>96</v>
      </c>
      <c r="D1164" t="s">
        <v>28</v>
      </c>
      <c r="E1164" t="s">
        <v>22</v>
      </c>
      <c r="F1164" t="s">
        <v>22</v>
      </c>
      <c r="G1164">
        <v>0</v>
      </c>
      <c r="H1164">
        <v>179.5</v>
      </c>
      <c r="I1164">
        <v>125</v>
      </c>
      <c r="J1164">
        <v>30.52</v>
      </c>
      <c r="K1164">
        <v>162.30000000000001</v>
      </c>
      <c r="L1164">
        <v>139</v>
      </c>
      <c r="M1164">
        <v>13.8</v>
      </c>
      <c r="N1164">
        <v>264.5</v>
      </c>
      <c r="O1164">
        <v>133</v>
      </c>
      <c r="P1164">
        <v>11.9</v>
      </c>
      <c r="Q1164">
        <v>6.6</v>
      </c>
      <c r="R1164">
        <v>2</v>
      </c>
      <c r="S1164">
        <v>1.78</v>
      </c>
      <c r="T1164">
        <v>1</v>
      </c>
      <c r="U1164" t="s">
        <v>22</v>
      </c>
      <c r="V1164">
        <f>IF(tbl_Customers[[#This Row],[churn]] = "yes", 1, 0)</f>
        <v>0</v>
      </c>
      <c r="W1164" t="str">
        <f>IF(tbl_Customers[[#This Row],[number_customer_service_calls]] &lt;= 1, "0-1 Calls", IF(tbl_Customers[[#This Row],[number_customer_service_calls]] &lt;= 3, "2-3 Calls", IF(tbl_Customers[[#This Row],[number_customer_service_calls]] &lt;=5, "4-5 Calls", "6+ Calls")))</f>
        <v>0-1 Calls</v>
      </c>
      <c r="X1164" t="str">
        <f>IF(tbl_Customers[[#This Row],[account_length]] &lt;= 50, "0-50", IF(tbl_Customers[[#This Row],[account_length]] &lt;=100, "51-100", IF(tbl_Customers[[#This Row],[account_length]] &lt;= 150, "101-150", "151+")))</f>
        <v>51-100</v>
      </c>
      <c r="Y1164" t="str">
        <f>IF(tbl_Customers[[#This Row],[total_intl_charge]] &lt;= 3, "Low Charges", "High Charges")</f>
        <v>Low Charges</v>
      </c>
      <c r="Z1164" t="str">
        <f>IF(tbl_Customers[[#This Row],[total_eve_calls]]&lt;=80,"Low Calls",
IF(tbl_Customers[[#This Row],[total_eve_calls]]&lt;=120,"Medium Calls","High Calls"))</f>
        <v>High Calls</v>
      </c>
      <c r="AA1164" t="str">
        <f>IF(tbl_Customers[[#This Row],[total_eve_charge]]&lt;=15,"Low Charges",
IF(tbl_Customers[[#This Row],[total_eve_charge]]&lt;=20,"Medium Charges","High Charges"))</f>
        <v>Low Charges</v>
      </c>
      <c r="AB11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4" t="str">
        <f>IF(tbl_Customers[[#This Row],[number_vmail_messages]] = 0, "No Usage", IF(tbl_Customers[[#This Row],[number_vmail_messages]] &lt;= 20, "Low Usage", IF(tbl_Customers[[#This Row],[number_vmail_messages]] &lt;= 40, "Medium Usgae", "High Usage")))</f>
        <v>No Usage</v>
      </c>
      <c r="AD1164" t="str">
        <f>IF(tbl_Customers[[#This Row],[total_day_minutes]]&lt;=150,"Low Usage", IF(tbl_Customers[[#This Row],[total_day_minutes]]&lt;=200,"Medium Usage", IF(tbl_Customers[[#This Row],[total_day_minutes]]&lt;=250,"High Usage","Very High Usage")))</f>
        <v>Medium Usage</v>
      </c>
      <c r="AE1164" t="str">
        <f>IF(tbl_Customers[[#This Row],[total_intl_calls]]&lt;=5,"Low Calls", IF(tbl_Customers[[#This Row],[total_intl_calls]]&lt;=10, "Medium Calls", "High Calls"))</f>
        <v>Low Calls</v>
      </c>
      <c r="AF11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64" s="36" t="str">
        <f>IF(tbl_Customers[[#This Row],[Churn_Risk_Score]]&gt;=10,"High Risk", IF(tbl_Customers[[#This Row],[Churn_Risk_Score]]&gt;=5,"Medium Risk","Low Risk"))</f>
        <v>Low Risk</v>
      </c>
    </row>
    <row r="1165" spans="1:33" x14ac:dyDescent="0.35">
      <c r="A1165">
        <v>1164</v>
      </c>
      <c r="B1165" t="s">
        <v>75</v>
      </c>
      <c r="C1165">
        <v>190</v>
      </c>
      <c r="D1165" t="s">
        <v>21</v>
      </c>
      <c r="E1165" t="s">
        <v>22</v>
      </c>
      <c r="F1165" t="s">
        <v>22</v>
      </c>
      <c r="G1165">
        <v>0</v>
      </c>
      <c r="H1165">
        <v>169.4</v>
      </c>
      <c r="I1165">
        <v>102</v>
      </c>
      <c r="J1165">
        <v>28.8</v>
      </c>
      <c r="K1165">
        <v>253.5</v>
      </c>
      <c r="L1165">
        <v>113</v>
      </c>
      <c r="M1165">
        <v>21.55</v>
      </c>
      <c r="N1165">
        <v>197.1</v>
      </c>
      <c r="O1165">
        <v>93</v>
      </c>
      <c r="P1165">
        <v>8.8699999999999992</v>
      </c>
      <c r="Q1165">
        <v>8.9</v>
      </c>
      <c r="R1165">
        <v>5</v>
      </c>
      <c r="S1165">
        <v>2.4</v>
      </c>
      <c r="T1165">
        <v>1</v>
      </c>
      <c r="U1165" t="s">
        <v>22</v>
      </c>
      <c r="V1165">
        <f>IF(tbl_Customers[[#This Row],[churn]] = "yes", 1, 0)</f>
        <v>0</v>
      </c>
      <c r="W1165" t="str">
        <f>IF(tbl_Customers[[#This Row],[number_customer_service_calls]] &lt;= 1, "0-1 Calls", IF(tbl_Customers[[#This Row],[number_customer_service_calls]] &lt;= 3, "2-3 Calls", IF(tbl_Customers[[#This Row],[number_customer_service_calls]] &lt;=5, "4-5 Calls", "6+ Calls")))</f>
        <v>0-1 Calls</v>
      </c>
      <c r="X1165" t="str">
        <f>IF(tbl_Customers[[#This Row],[account_length]] &lt;= 50, "0-50", IF(tbl_Customers[[#This Row],[account_length]] &lt;=100, "51-100", IF(tbl_Customers[[#This Row],[account_length]] &lt;= 150, "101-150", "151+")))</f>
        <v>151+</v>
      </c>
      <c r="Y1165" t="str">
        <f>IF(tbl_Customers[[#This Row],[total_intl_charge]] &lt;= 3, "Low Charges", "High Charges")</f>
        <v>Low Charges</v>
      </c>
      <c r="Z1165" t="str">
        <f>IF(tbl_Customers[[#This Row],[total_eve_calls]]&lt;=80,"Low Calls",
IF(tbl_Customers[[#This Row],[total_eve_calls]]&lt;=120,"Medium Calls","High Calls"))</f>
        <v>Medium Calls</v>
      </c>
      <c r="AA1165" t="str">
        <f>IF(tbl_Customers[[#This Row],[total_eve_charge]]&lt;=15,"Low Charges",
IF(tbl_Customers[[#This Row],[total_eve_charge]]&lt;=20,"Medium Charges","High Charges"))</f>
        <v>High Charges</v>
      </c>
      <c r="AB11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5" t="str">
        <f>IF(tbl_Customers[[#This Row],[number_vmail_messages]] = 0, "No Usage", IF(tbl_Customers[[#This Row],[number_vmail_messages]] &lt;= 20, "Low Usage", IF(tbl_Customers[[#This Row],[number_vmail_messages]] &lt;= 40, "Medium Usgae", "High Usage")))</f>
        <v>No Usage</v>
      </c>
      <c r="AD1165" t="str">
        <f>IF(tbl_Customers[[#This Row],[total_day_minutes]]&lt;=150,"Low Usage", IF(tbl_Customers[[#This Row],[total_day_minutes]]&lt;=200,"Medium Usage", IF(tbl_Customers[[#This Row],[total_day_minutes]]&lt;=250,"High Usage","Very High Usage")))</f>
        <v>Medium Usage</v>
      </c>
      <c r="AE1165" t="str">
        <f>IF(tbl_Customers[[#This Row],[total_intl_calls]]&lt;=5,"Low Calls", IF(tbl_Customers[[#This Row],[total_intl_calls]]&lt;=10, "Medium Calls", "High Calls"))</f>
        <v>Low Calls</v>
      </c>
      <c r="AF11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65" s="36" t="str">
        <f>IF(tbl_Customers[[#This Row],[Churn_Risk_Score]]&gt;=10,"High Risk", IF(tbl_Customers[[#This Row],[Churn_Risk_Score]]&gt;=5,"Medium Risk","Low Risk"))</f>
        <v>Low Risk</v>
      </c>
    </row>
    <row r="1166" spans="1:33" x14ac:dyDescent="0.35">
      <c r="A1166">
        <v>1165</v>
      </c>
      <c r="B1166" t="s">
        <v>74</v>
      </c>
      <c r="C1166">
        <v>80</v>
      </c>
      <c r="D1166" t="s">
        <v>25</v>
      </c>
      <c r="E1166" t="s">
        <v>22</v>
      </c>
      <c r="F1166" t="s">
        <v>22</v>
      </c>
      <c r="G1166">
        <v>0</v>
      </c>
      <c r="H1166">
        <v>118.1</v>
      </c>
      <c r="I1166">
        <v>90</v>
      </c>
      <c r="J1166">
        <v>20.079999999999998</v>
      </c>
      <c r="K1166">
        <v>144.30000000000001</v>
      </c>
      <c r="L1166">
        <v>77</v>
      </c>
      <c r="M1166">
        <v>12.27</v>
      </c>
      <c r="N1166">
        <v>225.1</v>
      </c>
      <c r="O1166">
        <v>86</v>
      </c>
      <c r="P1166">
        <v>10.130000000000001</v>
      </c>
      <c r="Q1166">
        <v>8.1999999999999993</v>
      </c>
      <c r="R1166">
        <v>6</v>
      </c>
      <c r="S1166">
        <v>2.21</v>
      </c>
      <c r="T1166">
        <v>1</v>
      </c>
      <c r="U1166" t="s">
        <v>22</v>
      </c>
      <c r="V1166">
        <f>IF(tbl_Customers[[#This Row],[churn]] = "yes", 1, 0)</f>
        <v>0</v>
      </c>
      <c r="W1166" t="str">
        <f>IF(tbl_Customers[[#This Row],[number_customer_service_calls]] &lt;= 1, "0-1 Calls", IF(tbl_Customers[[#This Row],[number_customer_service_calls]] &lt;= 3, "2-3 Calls", IF(tbl_Customers[[#This Row],[number_customer_service_calls]] &lt;=5, "4-5 Calls", "6+ Calls")))</f>
        <v>0-1 Calls</v>
      </c>
      <c r="X1166" t="str">
        <f>IF(tbl_Customers[[#This Row],[account_length]] &lt;= 50, "0-50", IF(tbl_Customers[[#This Row],[account_length]] &lt;=100, "51-100", IF(tbl_Customers[[#This Row],[account_length]] &lt;= 150, "101-150", "151+")))</f>
        <v>51-100</v>
      </c>
      <c r="Y1166" t="str">
        <f>IF(tbl_Customers[[#This Row],[total_intl_charge]] &lt;= 3, "Low Charges", "High Charges")</f>
        <v>Low Charges</v>
      </c>
      <c r="Z1166" t="str">
        <f>IF(tbl_Customers[[#This Row],[total_eve_calls]]&lt;=80,"Low Calls",
IF(tbl_Customers[[#This Row],[total_eve_calls]]&lt;=120,"Medium Calls","High Calls"))</f>
        <v>Low Calls</v>
      </c>
      <c r="AA1166" t="str">
        <f>IF(tbl_Customers[[#This Row],[total_eve_charge]]&lt;=15,"Low Charges",
IF(tbl_Customers[[#This Row],[total_eve_charge]]&lt;=20,"Medium Charges","High Charges"))</f>
        <v>Low Charges</v>
      </c>
      <c r="AB11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6" t="str">
        <f>IF(tbl_Customers[[#This Row],[number_vmail_messages]] = 0, "No Usage", IF(tbl_Customers[[#This Row],[number_vmail_messages]] &lt;= 20, "Low Usage", IF(tbl_Customers[[#This Row],[number_vmail_messages]] &lt;= 40, "Medium Usgae", "High Usage")))</f>
        <v>No Usage</v>
      </c>
      <c r="AD1166" t="str">
        <f>IF(tbl_Customers[[#This Row],[total_day_minutes]]&lt;=150,"Low Usage", IF(tbl_Customers[[#This Row],[total_day_minutes]]&lt;=200,"Medium Usage", IF(tbl_Customers[[#This Row],[total_day_minutes]]&lt;=250,"High Usage","Very High Usage")))</f>
        <v>Low Usage</v>
      </c>
      <c r="AE1166" t="str">
        <f>IF(tbl_Customers[[#This Row],[total_intl_calls]]&lt;=5,"Low Calls", IF(tbl_Customers[[#This Row],[total_intl_calls]]&lt;=10, "Medium Calls", "High Calls"))</f>
        <v>Medium Calls</v>
      </c>
      <c r="AF11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66" s="36" t="str">
        <f>IF(tbl_Customers[[#This Row],[Churn_Risk_Score]]&gt;=10,"High Risk", IF(tbl_Customers[[#This Row],[Churn_Risk_Score]]&gt;=5,"Medium Risk","Low Risk"))</f>
        <v>Low Risk</v>
      </c>
    </row>
    <row r="1167" spans="1:33" x14ac:dyDescent="0.35">
      <c r="A1167">
        <v>1166</v>
      </c>
      <c r="B1167" t="s">
        <v>43</v>
      </c>
      <c r="C1167">
        <v>108</v>
      </c>
      <c r="D1167" t="s">
        <v>21</v>
      </c>
      <c r="E1167" t="s">
        <v>22</v>
      </c>
      <c r="F1167" t="s">
        <v>22</v>
      </c>
      <c r="G1167">
        <v>0</v>
      </c>
      <c r="H1167">
        <v>112</v>
      </c>
      <c r="I1167">
        <v>105</v>
      </c>
      <c r="J1167">
        <v>19.04</v>
      </c>
      <c r="K1167">
        <v>193.7</v>
      </c>
      <c r="L1167">
        <v>110</v>
      </c>
      <c r="M1167">
        <v>16.46</v>
      </c>
      <c r="N1167">
        <v>208.9</v>
      </c>
      <c r="O1167">
        <v>93</v>
      </c>
      <c r="P1167">
        <v>9.4</v>
      </c>
      <c r="Q1167">
        <v>4.0999999999999996</v>
      </c>
      <c r="R1167">
        <v>4</v>
      </c>
      <c r="S1167">
        <v>1.1100000000000001</v>
      </c>
      <c r="T1167">
        <v>4</v>
      </c>
      <c r="U1167" t="s">
        <v>23</v>
      </c>
      <c r="V1167">
        <f>IF(tbl_Customers[[#This Row],[churn]] = "yes", 1, 0)</f>
        <v>1</v>
      </c>
      <c r="W1167" t="str">
        <f>IF(tbl_Customers[[#This Row],[number_customer_service_calls]] &lt;= 1, "0-1 Calls", IF(tbl_Customers[[#This Row],[number_customer_service_calls]] &lt;= 3, "2-3 Calls", IF(tbl_Customers[[#This Row],[number_customer_service_calls]] &lt;=5, "4-5 Calls", "6+ Calls")))</f>
        <v>4-5 Calls</v>
      </c>
      <c r="X1167" t="str">
        <f>IF(tbl_Customers[[#This Row],[account_length]] &lt;= 50, "0-50", IF(tbl_Customers[[#This Row],[account_length]] &lt;=100, "51-100", IF(tbl_Customers[[#This Row],[account_length]] &lt;= 150, "101-150", "151+")))</f>
        <v>101-150</v>
      </c>
      <c r="Y1167" t="str">
        <f>IF(tbl_Customers[[#This Row],[total_intl_charge]] &lt;= 3, "Low Charges", "High Charges")</f>
        <v>Low Charges</v>
      </c>
      <c r="Z1167" t="str">
        <f>IF(tbl_Customers[[#This Row],[total_eve_calls]]&lt;=80,"Low Calls",
IF(tbl_Customers[[#This Row],[total_eve_calls]]&lt;=120,"Medium Calls","High Calls"))</f>
        <v>Medium Calls</v>
      </c>
      <c r="AA1167" t="str">
        <f>IF(tbl_Customers[[#This Row],[total_eve_charge]]&lt;=15,"Low Charges",
IF(tbl_Customers[[#This Row],[total_eve_charge]]&lt;=20,"Medium Charges","High Charges"))</f>
        <v>Medium Charges</v>
      </c>
      <c r="AB11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7" t="str">
        <f>IF(tbl_Customers[[#This Row],[number_vmail_messages]] = 0, "No Usage", IF(tbl_Customers[[#This Row],[number_vmail_messages]] &lt;= 20, "Low Usage", IF(tbl_Customers[[#This Row],[number_vmail_messages]] &lt;= 40, "Medium Usgae", "High Usage")))</f>
        <v>No Usage</v>
      </c>
      <c r="AD1167" t="str">
        <f>IF(tbl_Customers[[#This Row],[total_day_minutes]]&lt;=150,"Low Usage", IF(tbl_Customers[[#This Row],[total_day_minutes]]&lt;=200,"Medium Usage", IF(tbl_Customers[[#This Row],[total_day_minutes]]&lt;=250,"High Usage","Very High Usage")))</f>
        <v>Low Usage</v>
      </c>
      <c r="AE1167" t="str">
        <f>IF(tbl_Customers[[#This Row],[total_intl_calls]]&lt;=5,"Low Calls", IF(tbl_Customers[[#This Row],[total_intl_calls]]&lt;=10, "Medium Calls", "High Calls"))</f>
        <v>Low Calls</v>
      </c>
      <c r="AF11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67" s="36" t="str">
        <f>IF(tbl_Customers[[#This Row],[Churn_Risk_Score]]&gt;=10,"High Risk", IF(tbl_Customers[[#This Row],[Churn_Risk_Score]]&gt;=5,"Medium Risk","Low Risk"))</f>
        <v>Medium Risk</v>
      </c>
    </row>
    <row r="1168" spans="1:33" x14ac:dyDescent="0.35">
      <c r="A1168">
        <v>1167</v>
      </c>
      <c r="B1168" t="s">
        <v>53</v>
      </c>
      <c r="C1168">
        <v>97</v>
      </c>
      <c r="D1168" t="s">
        <v>25</v>
      </c>
      <c r="E1168" t="s">
        <v>22</v>
      </c>
      <c r="F1168" t="s">
        <v>23</v>
      </c>
      <c r="G1168">
        <v>32</v>
      </c>
      <c r="H1168">
        <v>168.4</v>
      </c>
      <c r="I1168">
        <v>129</v>
      </c>
      <c r="J1168">
        <v>28.63</v>
      </c>
      <c r="K1168">
        <v>225.9</v>
      </c>
      <c r="L1168">
        <v>97</v>
      </c>
      <c r="M1168">
        <v>19.2</v>
      </c>
      <c r="N1168">
        <v>191.8</v>
      </c>
      <c r="O1168">
        <v>95</v>
      </c>
      <c r="P1168">
        <v>8.6300000000000008</v>
      </c>
      <c r="Q1168">
        <v>8.5</v>
      </c>
      <c r="R1168">
        <v>7</v>
      </c>
      <c r="S1168">
        <v>2.2999999999999998</v>
      </c>
      <c r="T1168">
        <v>0</v>
      </c>
      <c r="U1168" t="s">
        <v>22</v>
      </c>
      <c r="V1168">
        <f>IF(tbl_Customers[[#This Row],[churn]] = "yes", 1, 0)</f>
        <v>0</v>
      </c>
      <c r="W1168" t="str">
        <f>IF(tbl_Customers[[#This Row],[number_customer_service_calls]] &lt;= 1, "0-1 Calls", IF(tbl_Customers[[#This Row],[number_customer_service_calls]] &lt;= 3, "2-3 Calls", IF(tbl_Customers[[#This Row],[number_customer_service_calls]] &lt;=5, "4-5 Calls", "6+ Calls")))</f>
        <v>0-1 Calls</v>
      </c>
      <c r="X1168" t="str">
        <f>IF(tbl_Customers[[#This Row],[account_length]] &lt;= 50, "0-50", IF(tbl_Customers[[#This Row],[account_length]] &lt;=100, "51-100", IF(tbl_Customers[[#This Row],[account_length]] &lt;= 150, "101-150", "151+")))</f>
        <v>51-100</v>
      </c>
      <c r="Y1168" t="str">
        <f>IF(tbl_Customers[[#This Row],[total_intl_charge]] &lt;= 3, "Low Charges", "High Charges")</f>
        <v>Low Charges</v>
      </c>
      <c r="Z1168" t="str">
        <f>IF(tbl_Customers[[#This Row],[total_eve_calls]]&lt;=80,"Low Calls",
IF(tbl_Customers[[#This Row],[total_eve_calls]]&lt;=120,"Medium Calls","High Calls"))</f>
        <v>Medium Calls</v>
      </c>
      <c r="AA1168" t="str">
        <f>IF(tbl_Customers[[#This Row],[total_eve_charge]]&lt;=15,"Low Charges",
IF(tbl_Customers[[#This Row],[total_eve_charge]]&lt;=20,"Medium Charges","High Charges"))</f>
        <v>Medium Charges</v>
      </c>
      <c r="AB11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68" t="str">
        <f>IF(tbl_Customers[[#This Row],[number_vmail_messages]] = 0, "No Usage", IF(tbl_Customers[[#This Row],[number_vmail_messages]] &lt;= 20, "Low Usage", IF(tbl_Customers[[#This Row],[number_vmail_messages]] &lt;= 40, "Medium Usgae", "High Usage")))</f>
        <v>Medium Usgae</v>
      </c>
      <c r="AD1168" t="str">
        <f>IF(tbl_Customers[[#This Row],[total_day_minutes]]&lt;=150,"Low Usage", IF(tbl_Customers[[#This Row],[total_day_minutes]]&lt;=200,"Medium Usage", IF(tbl_Customers[[#This Row],[total_day_minutes]]&lt;=250,"High Usage","Very High Usage")))</f>
        <v>Medium Usage</v>
      </c>
      <c r="AE1168" t="str">
        <f>IF(tbl_Customers[[#This Row],[total_intl_calls]]&lt;=5,"Low Calls", IF(tbl_Customers[[#This Row],[total_intl_calls]]&lt;=10, "Medium Calls", "High Calls"))</f>
        <v>Medium Calls</v>
      </c>
      <c r="AF11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68" s="36" t="str">
        <f>IF(tbl_Customers[[#This Row],[Churn_Risk_Score]]&gt;=10,"High Risk", IF(tbl_Customers[[#This Row],[Churn_Risk_Score]]&gt;=5,"Medium Risk","Low Risk"))</f>
        <v>Low Risk</v>
      </c>
    </row>
    <row r="1169" spans="1:33" x14ac:dyDescent="0.35">
      <c r="A1169">
        <v>1168</v>
      </c>
      <c r="B1169" t="s">
        <v>64</v>
      </c>
      <c r="C1169">
        <v>84</v>
      </c>
      <c r="D1169" t="s">
        <v>21</v>
      </c>
      <c r="E1169" t="s">
        <v>22</v>
      </c>
      <c r="F1169" t="s">
        <v>23</v>
      </c>
      <c r="G1169">
        <v>42</v>
      </c>
      <c r="H1169">
        <v>214.3</v>
      </c>
      <c r="I1169">
        <v>112</v>
      </c>
      <c r="J1169">
        <v>36.43</v>
      </c>
      <c r="K1169">
        <v>188.2</v>
      </c>
      <c r="L1169">
        <v>107</v>
      </c>
      <c r="M1169">
        <v>16</v>
      </c>
      <c r="N1169">
        <v>333.5</v>
      </c>
      <c r="O1169">
        <v>117</v>
      </c>
      <c r="P1169">
        <v>15.01</v>
      </c>
      <c r="Q1169">
        <v>11.3</v>
      </c>
      <c r="R1169">
        <v>10</v>
      </c>
      <c r="S1169">
        <v>3.05</v>
      </c>
      <c r="T1169">
        <v>0</v>
      </c>
      <c r="U1169" t="s">
        <v>22</v>
      </c>
      <c r="V1169">
        <f>IF(tbl_Customers[[#This Row],[churn]] = "yes", 1, 0)</f>
        <v>0</v>
      </c>
      <c r="W1169" t="str">
        <f>IF(tbl_Customers[[#This Row],[number_customer_service_calls]] &lt;= 1, "0-1 Calls", IF(tbl_Customers[[#This Row],[number_customer_service_calls]] &lt;= 3, "2-3 Calls", IF(tbl_Customers[[#This Row],[number_customer_service_calls]] &lt;=5, "4-5 Calls", "6+ Calls")))</f>
        <v>0-1 Calls</v>
      </c>
      <c r="X1169" t="str">
        <f>IF(tbl_Customers[[#This Row],[account_length]] &lt;= 50, "0-50", IF(tbl_Customers[[#This Row],[account_length]] &lt;=100, "51-100", IF(tbl_Customers[[#This Row],[account_length]] &lt;= 150, "101-150", "151+")))</f>
        <v>51-100</v>
      </c>
      <c r="Y1169" t="str">
        <f>IF(tbl_Customers[[#This Row],[total_intl_charge]] &lt;= 3, "Low Charges", "High Charges")</f>
        <v>High Charges</v>
      </c>
      <c r="Z1169" t="str">
        <f>IF(tbl_Customers[[#This Row],[total_eve_calls]]&lt;=80,"Low Calls",
IF(tbl_Customers[[#This Row],[total_eve_calls]]&lt;=120,"Medium Calls","High Calls"))</f>
        <v>Medium Calls</v>
      </c>
      <c r="AA1169" t="str">
        <f>IF(tbl_Customers[[#This Row],[total_eve_charge]]&lt;=15,"Low Charges",
IF(tbl_Customers[[#This Row],[total_eve_charge]]&lt;=20,"Medium Charges","High Charges"))</f>
        <v>Medium Charges</v>
      </c>
      <c r="AB11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69" t="str">
        <f>IF(tbl_Customers[[#This Row],[number_vmail_messages]] = 0, "No Usage", IF(tbl_Customers[[#This Row],[number_vmail_messages]] &lt;= 20, "Low Usage", IF(tbl_Customers[[#This Row],[number_vmail_messages]] &lt;= 40, "Medium Usgae", "High Usage")))</f>
        <v>High Usage</v>
      </c>
      <c r="AD1169" t="str">
        <f>IF(tbl_Customers[[#This Row],[total_day_minutes]]&lt;=150,"Low Usage", IF(tbl_Customers[[#This Row],[total_day_minutes]]&lt;=200,"Medium Usage", IF(tbl_Customers[[#This Row],[total_day_minutes]]&lt;=250,"High Usage","Very High Usage")))</f>
        <v>High Usage</v>
      </c>
      <c r="AE1169" t="str">
        <f>IF(tbl_Customers[[#This Row],[total_intl_calls]]&lt;=5,"Low Calls", IF(tbl_Customers[[#This Row],[total_intl_calls]]&lt;=10, "Medium Calls", "High Calls"))</f>
        <v>Medium Calls</v>
      </c>
      <c r="AF11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69" s="36" t="str">
        <f>IF(tbl_Customers[[#This Row],[Churn_Risk_Score]]&gt;=10,"High Risk", IF(tbl_Customers[[#This Row],[Churn_Risk_Score]]&gt;=5,"Medium Risk","Low Risk"))</f>
        <v>Low Risk</v>
      </c>
    </row>
    <row r="1170" spans="1:33" x14ac:dyDescent="0.35">
      <c r="A1170">
        <v>1169</v>
      </c>
      <c r="B1170" t="s">
        <v>20</v>
      </c>
      <c r="C1170">
        <v>65</v>
      </c>
      <c r="D1170" t="s">
        <v>21</v>
      </c>
      <c r="E1170" t="s">
        <v>22</v>
      </c>
      <c r="F1170" t="s">
        <v>22</v>
      </c>
      <c r="G1170">
        <v>0</v>
      </c>
      <c r="H1170">
        <v>245.7</v>
      </c>
      <c r="I1170">
        <v>139</v>
      </c>
      <c r="J1170">
        <v>41.77</v>
      </c>
      <c r="K1170">
        <v>241.9</v>
      </c>
      <c r="L1170">
        <v>113</v>
      </c>
      <c r="M1170">
        <v>20.56</v>
      </c>
      <c r="N1170">
        <v>285.3</v>
      </c>
      <c r="O1170">
        <v>117</v>
      </c>
      <c r="P1170">
        <v>12.84</v>
      </c>
      <c r="Q1170">
        <v>4.2</v>
      </c>
      <c r="R1170">
        <v>5</v>
      </c>
      <c r="S1170">
        <v>1.1299999999999999</v>
      </c>
      <c r="T1170">
        <v>4</v>
      </c>
      <c r="U1170" t="s">
        <v>23</v>
      </c>
      <c r="V1170">
        <f>IF(tbl_Customers[[#This Row],[churn]] = "yes", 1, 0)</f>
        <v>1</v>
      </c>
      <c r="W1170" t="str">
        <f>IF(tbl_Customers[[#This Row],[number_customer_service_calls]] &lt;= 1, "0-1 Calls", IF(tbl_Customers[[#This Row],[number_customer_service_calls]] &lt;= 3, "2-3 Calls", IF(tbl_Customers[[#This Row],[number_customer_service_calls]] &lt;=5, "4-5 Calls", "6+ Calls")))</f>
        <v>4-5 Calls</v>
      </c>
      <c r="X1170" t="str">
        <f>IF(tbl_Customers[[#This Row],[account_length]] &lt;= 50, "0-50", IF(tbl_Customers[[#This Row],[account_length]] &lt;=100, "51-100", IF(tbl_Customers[[#This Row],[account_length]] &lt;= 150, "101-150", "151+")))</f>
        <v>51-100</v>
      </c>
      <c r="Y1170" t="str">
        <f>IF(tbl_Customers[[#This Row],[total_intl_charge]] &lt;= 3, "Low Charges", "High Charges")</f>
        <v>Low Charges</v>
      </c>
      <c r="Z1170" t="str">
        <f>IF(tbl_Customers[[#This Row],[total_eve_calls]]&lt;=80,"Low Calls",
IF(tbl_Customers[[#This Row],[total_eve_calls]]&lt;=120,"Medium Calls","High Calls"))</f>
        <v>Medium Calls</v>
      </c>
      <c r="AA1170" t="str">
        <f>IF(tbl_Customers[[#This Row],[total_eve_charge]]&lt;=15,"Low Charges",
IF(tbl_Customers[[#This Row],[total_eve_charge]]&lt;=20,"Medium Charges","High Charges"))</f>
        <v>High Charges</v>
      </c>
      <c r="AB11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70" t="str">
        <f>IF(tbl_Customers[[#This Row],[number_vmail_messages]] = 0, "No Usage", IF(tbl_Customers[[#This Row],[number_vmail_messages]] &lt;= 20, "Low Usage", IF(tbl_Customers[[#This Row],[number_vmail_messages]] &lt;= 40, "Medium Usgae", "High Usage")))</f>
        <v>No Usage</v>
      </c>
      <c r="AD1170" t="str">
        <f>IF(tbl_Customers[[#This Row],[total_day_minutes]]&lt;=150,"Low Usage", IF(tbl_Customers[[#This Row],[total_day_minutes]]&lt;=200,"Medium Usage", IF(tbl_Customers[[#This Row],[total_day_minutes]]&lt;=250,"High Usage","Very High Usage")))</f>
        <v>High Usage</v>
      </c>
      <c r="AE1170" t="str">
        <f>IF(tbl_Customers[[#This Row],[total_intl_calls]]&lt;=5,"Low Calls", IF(tbl_Customers[[#This Row],[total_intl_calls]]&lt;=10, "Medium Calls", "High Calls"))</f>
        <v>Low Calls</v>
      </c>
      <c r="AF11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70" s="36" t="str">
        <f>IF(tbl_Customers[[#This Row],[Churn_Risk_Score]]&gt;=10,"High Risk", IF(tbl_Customers[[#This Row],[Churn_Risk_Score]]&gt;=5,"Medium Risk","Low Risk"))</f>
        <v>Medium Risk</v>
      </c>
    </row>
    <row r="1171" spans="1:33" x14ac:dyDescent="0.35">
      <c r="A1171">
        <v>1170</v>
      </c>
      <c r="B1171" t="s">
        <v>72</v>
      </c>
      <c r="C1171">
        <v>58</v>
      </c>
      <c r="D1171" t="s">
        <v>21</v>
      </c>
      <c r="E1171" t="s">
        <v>23</v>
      </c>
      <c r="F1171" t="s">
        <v>23</v>
      </c>
      <c r="G1171">
        <v>43</v>
      </c>
      <c r="H1171">
        <v>142.80000000000001</v>
      </c>
      <c r="I1171">
        <v>96</v>
      </c>
      <c r="J1171">
        <v>24.28</v>
      </c>
      <c r="K1171">
        <v>272.3</v>
      </c>
      <c r="L1171">
        <v>100</v>
      </c>
      <c r="M1171">
        <v>23.15</v>
      </c>
      <c r="N1171">
        <v>193.4</v>
      </c>
      <c r="O1171">
        <v>105</v>
      </c>
      <c r="P1171">
        <v>8.6999999999999993</v>
      </c>
      <c r="Q1171">
        <v>8.9</v>
      </c>
      <c r="R1171">
        <v>4</v>
      </c>
      <c r="S1171">
        <v>2.4</v>
      </c>
      <c r="T1171">
        <v>1</v>
      </c>
      <c r="U1171" t="s">
        <v>22</v>
      </c>
      <c r="V1171">
        <f>IF(tbl_Customers[[#This Row],[churn]] = "yes", 1, 0)</f>
        <v>0</v>
      </c>
      <c r="W1171" t="str">
        <f>IF(tbl_Customers[[#This Row],[number_customer_service_calls]] &lt;= 1, "0-1 Calls", IF(tbl_Customers[[#This Row],[number_customer_service_calls]] &lt;= 3, "2-3 Calls", IF(tbl_Customers[[#This Row],[number_customer_service_calls]] &lt;=5, "4-5 Calls", "6+ Calls")))</f>
        <v>0-1 Calls</v>
      </c>
      <c r="X1171" t="str">
        <f>IF(tbl_Customers[[#This Row],[account_length]] &lt;= 50, "0-50", IF(tbl_Customers[[#This Row],[account_length]] &lt;=100, "51-100", IF(tbl_Customers[[#This Row],[account_length]] &lt;= 150, "101-150", "151+")))</f>
        <v>51-100</v>
      </c>
      <c r="Y1171" t="str">
        <f>IF(tbl_Customers[[#This Row],[total_intl_charge]] &lt;= 3, "Low Charges", "High Charges")</f>
        <v>Low Charges</v>
      </c>
      <c r="Z1171" t="str">
        <f>IF(tbl_Customers[[#This Row],[total_eve_calls]]&lt;=80,"Low Calls",
IF(tbl_Customers[[#This Row],[total_eve_calls]]&lt;=120,"Medium Calls","High Calls"))</f>
        <v>Medium Calls</v>
      </c>
      <c r="AA1171" t="str">
        <f>IF(tbl_Customers[[#This Row],[total_eve_charge]]&lt;=15,"Low Charges",
IF(tbl_Customers[[#This Row],[total_eve_charge]]&lt;=20,"Medium Charges","High Charges"))</f>
        <v>High Charges</v>
      </c>
      <c r="AB11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71" t="str">
        <f>IF(tbl_Customers[[#This Row],[number_vmail_messages]] = 0, "No Usage", IF(tbl_Customers[[#This Row],[number_vmail_messages]] &lt;= 20, "Low Usage", IF(tbl_Customers[[#This Row],[number_vmail_messages]] &lt;= 40, "Medium Usgae", "High Usage")))</f>
        <v>High Usage</v>
      </c>
      <c r="AD1171" t="str">
        <f>IF(tbl_Customers[[#This Row],[total_day_minutes]]&lt;=150,"Low Usage", IF(tbl_Customers[[#This Row],[total_day_minutes]]&lt;=200,"Medium Usage", IF(tbl_Customers[[#This Row],[total_day_minutes]]&lt;=250,"High Usage","Very High Usage")))</f>
        <v>Low Usage</v>
      </c>
      <c r="AE1171" t="str">
        <f>IF(tbl_Customers[[#This Row],[total_intl_calls]]&lt;=5,"Low Calls", IF(tbl_Customers[[#This Row],[total_intl_calls]]&lt;=10, "Medium Calls", "High Calls"))</f>
        <v>Low Calls</v>
      </c>
      <c r="AF11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171" s="36" t="str">
        <f>IF(tbl_Customers[[#This Row],[Churn_Risk_Score]]&gt;=10,"High Risk", IF(tbl_Customers[[#This Row],[Churn_Risk_Score]]&gt;=5,"Medium Risk","Low Risk"))</f>
        <v>Low Risk</v>
      </c>
    </row>
    <row r="1172" spans="1:33" x14ac:dyDescent="0.35">
      <c r="A1172">
        <v>1171</v>
      </c>
      <c r="B1172" t="s">
        <v>29</v>
      </c>
      <c r="C1172">
        <v>36</v>
      </c>
      <c r="D1172" t="s">
        <v>21</v>
      </c>
      <c r="E1172" t="s">
        <v>22</v>
      </c>
      <c r="F1172" t="s">
        <v>22</v>
      </c>
      <c r="G1172">
        <v>0</v>
      </c>
      <c r="H1172">
        <v>202.4</v>
      </c>
      <c r="I1172">
        <v>115</v>
      </c>
      <c r="J1172">
        <v>34.409999999999997</v>
      </c>
      <c r="K1172">
        <v>230.7</v>
      </c>
      <c r="L1172">
        <v>115</v>
      </c>
      <c r="M1172">
        <v>19.61</v>
      </c>
      <c r="N1172">
        <v>202</v>
      </c>
      <c r="O1172">
        <v>127</v>
      </c>
      <c r="P1172">
        <v>9.09</v>
      </c>
      <c r="Q1172">
        <v>10.199999999999999</v>
      </c>
      <c r="R1172">
        <v>2</v>
      </c>
      <c r="S1172">
        <v>2.75</v>
      </c>
      <c r="T1172">
        <v>3</v>
      </c>
      <c r="U1172" t="s">
        <v>22</v>
      </c>
      <c r="V1172">
        <f>IF(tbl_Customers[[#This Row],[churn]] = "yes", 1, 0)</f>
        <v>0</v>
      </c>
      <c r="W1172" t="str">
        <f>IF(tbl_Customers[[#This Row],[number_customer_service_calls]] &lt;= 1, "0-1 Calls", IF(tbl_Customers[[#This Row],[number_customer_service_calls]] &lt;= 3, "2-3 Calls", IF(tbl_Customers[[#This Row],[number_customer_service_calls]] &lt;=5, "4-5 Calls", "6+ Calls")))</f>
        <v>2-3 Calls</v>
      </c>
      <c r="X1172" t="str">
        <f>IF(tbl_Customers[[#This Row],[account_length]] &lt;= 50, "0-50", IF(tbl_Customers[[#This Row],[account_length]] &lt;=100, "51-100", IF(tbl_Customers[[#This Row],[account_length]] &lt;= 150, "101-150", "151+")))</f>
        <v>0-50</v>
      </c>
      <c r="Y1172" t="str">
        <f>IF(tbl_Customers[[#This Row],[total_intl_charge]] &lt;= 3, "Low Charges", "High Charges")</f>
        <v>Low Charges</v>
      </c>
      <c r="Z1172" t="str">
        <f>IF(tbl_Customers[[#This Row],[total_eve_calls]]&lt;=80,"Low Calls",
IF(tbl_Customers[[#This Row],[total_eve_calls]]&lt;=120,"Medium Calls","High Calls"))</f>
        <v>Medium Calls</v>
      </c>
      <c r="AA1172" t="str">
        <f>IF(tbl_Customers[[#This Row],[total_eve_charge]]&lt;=15,"Low Charges",
IF(tbl_Customers[[#This Row],[total_eve_charge]]&lt;=20,"Medium Charges","High Charges"))</f>
        <v>Medium Charges</v>
      </c>
      <c r="AB11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72" t="str">
        <f>IF(tbl_Customers[[#This Row],[number_vmail_messages]] = 0, "No Usage", IF(tbl_Customers[[#This Row],[number_vmail_messages]] &lt;= 20, "Low Usage", IF(tbl_Customers[[#This Row],[number_vmail_messages]] &lt;= 40, "Medium Usgae", "High Usage")))</f>
        <v>No Usage</v>
      </c>
      <c r="AD1172" t="str">
        <f>IF(tbl_Customers[[#This Row],[total_day_minutes]]&lt;=150,"Low Usage", IF(tbl_Customers[[#This Row],[total_day_minutes]]&lt;=200,"Medium Usage", IF(tbl_Customers[[#This Row],[total_day_minutes]]&lt;=250,"High Usage","Very High Usage")))</f>
        <v>High Usage</v>
      </c>
      <c r="AE1172" t="str">
        <f>IF(tbl_Customers[[#This Row],[total_intl_calls]]&lt;=5,"Low Calls", IF(tbl_Customers[[#This Row],[total_intl_calls]]&lt;=10, "Medium Calls", "High Calls"))</f>
        <v>Low Calls</v>
      </c>
      <c r="AF11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72" s="36" t="str">
        <f>IF(tbl_Customers[[#This Row],[Churn_Risk_Score]]&gt;=10,"High Risk", IF(tbl_Customers[[#This Row],[Churn_Risk_Score]]&gt;=5,"Medium Risk","Low Risk"))</f>
        <v>Low Risk</v>
      </c>
    </row>
    <row r="1173" spans="1:33" x14ac:dyDescent="0.35">
      <c r="A1173">
        <v>1172</v>
      </c>
      <c r="B1173" t="s">
        <v>51</v>
      </c>
      <c r="C1173">
        <v>54</v>
      </c>
      <c r="D1173" t="s">
        <v>21</v>
      </c>
      <c r="E1173" t="s">
        <v>22</v>
      </c>
      <c r="F1173" t="s">
        <v>22</v>
      </c>
      <c r="G1173">
        <v>0</v>
      </c>
      <c r="H1173">
        <v>116.8</v>
      </c>
      <c r="I1173">
        <v>119</v>
      </c>
      <c r="J1173">
        <v>19.86</v>
      </c>
      <c r="K1173">
        <v>123.1</v>
      </c>
      <c r="L1173">
        <v>123</v>
      </c>
      <c r="M1173">
        <v>10.46</v>
      </c>
      <c r="N1173">
        <v>217.5</v>
      </c>
      <c r="O1173">
        <v>101</v>
      </c>
      <c r="P1173">
        <v>9.7899999999999991</v>
      </c>
      <c r="Q1173">
        <v>12</v>
      </c>
      <c r="R1173">
        <v>2</v>
      </c>
      <c r="S1173">
        <v>3.24</v>
      </c>
      <c r="T1173">
        <v>1</v>
      </c>
      <c r="U1173" t="s">
        <v>22</v>
      </c>
      <c r="V1173">
        <f>IF(tbl_Customers[[#This Row],[churn]] = "yes", 1, 0)</f>
        <v>0</v>
      </c>
      <c r="W1173" t="str">
        <f>IF(tbl_Customers[[#This Row],[number_customer_service_calls]] &lt;= 1, "0-1 Calls", IF(tbl_Customers[[#This Row],[number_customer_service_calls]] &lt;= 3, "2-3 Calls", IF(tbl_Customers[[#This Row],[number_customer_service_calls]] &lt;=5, "4-5 Calls", "6+ Calls")))</f>
        <v>0-1 Calls</v>
      </c>
      <c r="X1173" t="str">
        <f>IF(tbl_Customers[[#This Row],[account_length]] &lt;= 50, "0-50", IF(tbl_Customers[[#This Row],[account_length]] &lt;=100, "51-100", IF(tbl_Customers[[#This Row],[account_length]] &lt;= 150, "101-150", "151+")))</f>
        <v>51-100</v>
      </c>
      <c r="Y1173" t="str">
        <f>IF(tbl_Customers[[#This Row],[total_intl_charge]] &lt;= 3, "Low Charges", "High Charges")</f>
        <v>High Charges</v>
      </c>
      <c r="Z1173" t="str">
        <f>IF(tbl_Customers[[#This Row],[total_eve_calls]]&lt;=80,"Low Calls",
IF(tbl_Customers[[#This Row],[total_eve_calls]]&lt;=120,"Medium Calls","High Calls"))</f>
        <v>High Calls</v>
      </c>
      <c r="AA1173" t="str">
        <f>IF(tbl_Customers[[#This Row],[total_eve_charge]]&lt;=15,"Low Charges",
IF(tbl_Customers[[#This Row],[total_eve_charge]]&lt;=20,"Medium Charges","High Charges"))</f>
        <v>Low Charges</v>
      </c>
      <c r="AB11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73" t="str">
        <f>IF(tbl_Customers[[#This Row],[number_vmail_messages]] = 0, "No Usage", IF(tbl_Customers[[#This Row],[number_vmail_messages]] &lt;= 20, "Low Usage", IF(tbl_Customers[[#This Row],[number_vmail_messages]] &lt;= 40, "Medium Usgae", "High Usage")))</f>
        <v>No Usage</v>
      </c>
      <c r="AD1173" t="str">
        <f>IF(tbl_Customers[[#This Row],[total_day_minutes]]&lt;=150,"Low Usage", IF(tbl_Customers[[#This Row],[total_day_minutes]]&lt;=200,"Medium Usage", IF(tbl_Customers[[#This Row],[total_day_minutes]]&lt;=250,"High Usage","Very High Usage")))</f>
        <v>Low Usage</v>
      </c>
      <c r="AE1173" t="str">
        <f>IF(tbl_Customers[[#This Row],[total_intl_calls]]&lt;=5,"Low Calls", IF(tbl_Customers[[#This Row],[total_intl_calls]]&lt;=10, "Medium Calls", "High Calls"))</f>
        <v>Low Calls</v>
      </c>
      <c r="AF11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73" s="36" t="str">
        <f>IF(tbl_Customers[[#This Row],[Churn_Risk_Score]]&gt;=10,"High Risk", IF(tbl_Customers[[#This Row],[Churn_Risk_Score]]&gt;=5,"Medium Risk","Low Risk"))</f>
        <v>Low Risk</v>
      </c>
    </row>
    <row r="1174" spans="1:33" x14ac:dyDescent="0.35">
      <c r="A1174">
        <v>1173</v>
      </c>
      <c r="B1174" t="s">
        <v>24</v>
      </c>
      <c r="C1174">
        <v>45</v>
      </c>
      <c r="D1174" t="s">
        <v>28</v>
      </c>
      <c r="E1174" t="s">
        <v>22</v>
      </c>
      <c r="F1174" t="s">
        <v>22</v>
      </c>
      <c r="G1174">
        <v>0</v>
      </c>
      <c r="H1174">
        <v>155.69999999999999</v>
      </c>
      <c r="I1174">
        <v>110</v>
      </c>
      <c r="J1174">
        <v>26.47</v>
      </c>
      <c r="K1174">
        <v>260.3</v>
      </c>
      <c r="L1174">
        <v>103</v>
      </c>
      <c r="M1174">
        <v>22.13</v>
      </c>
      <c r="N1174">
        <v>192.2</v>
      </c>
      <c r="O1174">
        <v>98</v>
      </c>
      <c r="P1174">
        <v>8.65</v>
      </c>
      <c r="Q1174">
        <v>11</v>
      </c>
      <c r="R1174">
        <v>1</v>
      </c>
      <c r="S1174">
        <v>2.97</v>
      </c>
      <c r="T1174">
        <v>1</v>
      </c>
      <c r="U1174" t="s">
        <v>22</v>
      </c>
      <c r="V1174">
        <f>IF(tbl_Customers[[#This Row],[churn]] = "yes", 1, 0)</f>
        <v>0</v>
      </c>
      <c r="W1174" t="str">
        <f>IF(tbl_Customers[[#This Row],[number_customer_service_calls]] &lt;= 1, "0-1 Calls", IF(tbl_Customers[[#This Row],[number_customer_service_calls]] &lt;= 3, "2-3 Calls", IF(tbl_Customers[[#This Row],[number_customer_service_calls]] &lt;=5, "4-5 Calls", "6+ Calls")))</f>
        <v>0-1 Calls</v>
      </c>
      <c r="X1174" t="str">
        <f>IF(tbl_Customers[[#This Row],[account_length]] &lt;= 50, "0-50", IF(tbl_Customers[[#This Row],[account_length]] &lt;=100, "51-100", IF(tbl_Customers[[#This Row],[account_length]] &lt;= 150, "101-150", "151+")))</f>
        <v>0-50</v>
      </c>
      <c r="Y1174" t="str">
        <f>IF(tbl_Customers[[#This Row],[total_intl_charge]] &lt;= 3, "Low Charges", "High Charges")</f>
        <v>Low Charges</v>
      </c>
      <c r="Z1174" t="str">
        <f>IF(tbl_Customers[[#This Row],[total_eve_calls]]&lt;=80,"Low Calls",
IF(tbl_Customers[[#This Row],[total_eve_calls]]&lt;=120,"Medium Calls","High Calls"))</f>
        <v>Medium Calls</v>
      </c>
      <c r="AA1174" t="str">
        <f>IF(tbl_Customers[[#This Row],[total_eve_charge]]&lt;=15,"Low Charges",
IF(tbl_Customers[[#This Row],[total_eve_charge]]&lt;=20,"Medium Charges","High Charges"))</f>
        <v>High Charges</v>
      </c>
      <c r="AB11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74" t="str">
        <f>IF(tbl_Customers[[#This Row],[number_vmail_messages]] = 0, "No Usage", IF(tbl_Customers[[#This Row],[number_vmail_messages]] &lt;= 20, "Low Usage", IF(tbl_Customers[[#This Row],[number_vmail_messages]] &lt;= 40, "Medium Usgae", "High Usage")))</f>
        <v>No Usage</v>
      </c>
      <c r="AD1174" t="str">
        <f>IF(tbl_Customers[[#This Row],[total_day_minutes]]&lt;=150,"Low Usage", IF(tbl_Customers[[#This Row],[total_day_minutes]]&lt;=200,"Medium Usage", IF(tbl_Customers[[#This Row],[total_day_minutes]]&lt;=250,"High Usage","Very High Usage")))</f>
        <v>Medium Usage</v>
      </c>
      <c r="AE1174" t="str">
        <f>IF(tbl_Customers[[#This Row],[total_intl_calls]]&lt;=5,"Low Calls", IF(tbl_Customers[[#This Row],[total_intl_calls]]&lt;=10, "Medium Calls", "High Calls"))</f>
        <v>Low Calls</v>
      </c>
      <c r="AF11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74" s="36" t="str">
        <f>IF(tbl_Customers[[#This Row],[Churn_Risk_Score]]&gt;=10,"High Risk", IF(tbl_Customers[[#This Row],[Churn_Risk_Score]]&gt;=5,"Medium Risk","Low Risk"))</f>
        <v>Low Risk</v>
      </c>
    </row>
    <row r="1175" spans="1:33" x14ac:dyDescent="0.35">
      <c r="A1175">
        <v>1174</v>
      </c>
      <c r="B1175" t="s">
        <v>64</v>
      </c>
      <c r="C1175">
        <v>72</v>
      </c>
      <c r="D1175" t="s">
        <v>21</v>
      </c>
      <c r="E1175" t="s">
        <v>22</v>
      </c>
      <c r="F1175" t="s">
        <v>23</v>
      </c>
      <c r="G1175">
        <v>21</v>
      </c>
      <c r="H1175">
        <v>138.1</v>
      </c>
      <c r="I1175">
        <v>113</v>
      </c>
      <c r="J1175">
        <v>23.48</v>
      </c>
      <c r="K1175">
        <v>260.10000000000002</v>
      </c>
      <c r="L1175">
        <v>83</v>
      </c>
      <c r="M1175">
        <v>22.11</v>
      </c>
      <c r="N1175">
        <v>135.4</v>
      </c>
      <c r="O1175">
        <v>118</v>
      </c>
      <c r="P1175">
        <v>6.09</v>
      </c>
      <c r="Q1175">
        <v>8.1999999999999993</v>
      </c>
      <c r="R1175">
        <v>2</v>
      </c>
      <c r="S1175">
        <v>2.21</v>
      </c>
      <c r="T1175">
        <v>2</v>
      </c>
      <c r="U1175" t="s">
        <v>22</v>
      </c>
      <c r="V1175">
        <f>IF(tbl_Customers[[#This Row],[churn]] = "yes", 1, 0)</f>
        <v>0</v>
      </c>
      <c r="W1175" t="str">
        <f>IF(tbl_Customers[[#This Row],[number_customer_service_calls]] &lt;= 1, "0-1 Calls", IF(tbl_Customers[[#This Row],[number_customer_service_calls]] &lt;= 3, "2-3 Calls", IF(tbl_Customers[[#This Row],[number_customer_service_calls]] &lt;=5, "4-5 Calls", "6+ Calls")))</f>
        <v>2-3 Calls</v>
      </c>
      <c r="X1175" t="str">
        <f>IF(tbl_Customers[[#This Row],[account_length]] &lt;= 50, "0-50", IF(tbl_Customers[[#This Row],[account_length]] &lt;=100, "51-100", IF(tbl_Customers[[#This Row],[account_length]] &lt;= 150, "101-150", "151+")))</f>
        <v>51-100</v>
      </c>
      <c r="Y1175" t="str">
        <f>IF(tbl_Customers[[#This Row],[total_intl_charge]] &lt;= 3, "Low Charges", "High Charges")</f>
        <v>Low Charges</v>
      </c>
      <c r="Z1175" t="str">
        <f>IF(tbl_Customers[[#This Row],[total_eve_calls]]&lt;=80,"Low Calls",
IF(tbl_Customers[[#This Row],[total_eve_calls]]&lt;=120,"Medium Calls","High Calls"))</f>
        <v>Medium Calls</v>
      </c>
      <c r="AA1175" t="str">
        <f>IF(tbl_Customers[[#This Row],[total_eve_charge]]&lt;=15,"Low Charges",
IF(tbl_Customers[[#This Row],[total_eve_charge]]&lt;=20,"Medium Charges","High Charges"))</f>
        <v>High Charges</v>
      </c>
      <c r="AB11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75" t="str">
        <f>IF(tbl_Customers[[#This Row],[number_vmail_messages]] = 0, "No Usage", IF(tbl_Customers[[#This Row],[number_vmail_messages]] &lt;= 20, "Low Usage", IF(tbl_Customers[[#This Row],[number_vmail_messages]] &lt;= 40, "Medium Usgae", "High Usage")))</f>
        <v>Medium Usgae</v>
      </c>
      <c r="AD1175" t="str">
        <f>IF(tbl_Customers[[#This Row],[total_day_minutes]]&lt;=150,"Low Usage", IF(tbl_Customers[[#This Row],[total_day_minutes]]&lt;=200,"Medium Usage", IF(tbl_Customers[[#This Row],[total_day_minutes]]&lt;=250,"High Usage","Very High Usage")))</f>
        <v>Low Usage</v>
      </c>
      <c r="AE1175" t="str">
        <f>IF(tbl_Customers[[#This Row],[total_intl_calls]]&lt;=5,"Low Calls", IF(tbl_Customers[[#This Row],[total_intl_calls]]&lt;=10, "Medium Calls", "High Calls"))</f>
        <v>Low Calls</v>
      </c>
      <c r="AF11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75" s="36" t="str">
        <f>IF(tbl_Customers[[#This Row],[Churn_Risk_Score]]&gt;=10,"High Risk", IF(tbl_Customers[[#This Row],[Churn_Risk_Score]]&gt;=5,"Medium Risk","Low Risk"))</f>
        <v>Low Risk</v>
      </c>
    </row>
    <row r="1176" spans="1:33" x14ac:dyDescent="0.35">
      <c r="A1176">
        <v>1175</v>
      </c>
      <c r="B1176" t="s">
        <v>74</v>
      </c>
      <c r="C1176">
        <v>141</v>
      </c>
      <c r="D1176" t="s">
        <v>25</v>
      </c>
      <c r="E1176" t="s">
        <v>22</v>
      </c>
      <c r="F1176" t="s">
        <v>22</v>
      </c>
      <c r="G1176">
        <v>0</v>
      </c>
      <c r="H1176">
        <v>51.9</v>
      </c>
      <c r="I1176">
        <v>108</v>
      </c>
      <c r="J1176">
        <v>8.82</v>
      </c>
      <c r="K1176">
        <v>162</v>
      </c>
      <c r="L1176">
        <v>83</v>
      </c>
      <c r="M1176">
        <v>13.77</v>
      </c>
      <c r="N1176">
        <v>223.5</v>
      </c>
      <c r="O1176">
        <v>115</v>
      </c>
      <c r="P1176">
        <v>10.06</v>
      </c>
      <c r="Q1176">
        <v>10.1</v>
      </c>
      <c r="R1176">
        <v>3</v>
      </c>
      <c r="S1176">
        <v>2.73</v>
      </c>
      <c r="T1176">
        <v>3</v>
      </c>
      <c r="U1176" t="s">
        <v>22</v>
      </c>
      <c r="V1176">
        <f>IF(tbl_Customers[[#This Row],[churn]] = "yes", 1, 0)</f>
        <v>0</v>
      </c>
      <c r="W1176" t="str">
        <f>IF(tbl_Customers[[#This Row],[number_customer_service_calls]] &lt;= 1, "0-1 Calls", IF(tbl_Customers[[#This Row],[number_customer_service_calls]] &lt;= 3, "2-3 Calls", IF(tbl_Customers[[#This Row],[number_customer_service_calls]] &lt;=5, "4-5 Calls", "6+ Calls")))</f>
        <v>2-3 Calls</v>
      </c>
      <c r="X1176" t="str">
        <f>IF(tbl_Customers[[#This Row],[account_length]] &lt;= 50, "0-50", IF(tbl_Customers[[#This Row],[account_length]] &lt;=100, "51-100", IF(tbl_Customers[[#This Row],[account_length]] &lt;= 150, "101-150", "151+")))</f>
        <v>101-150</v>
      </c>
      <c r="Y1176" t="str">
        <f>IF(tbl_Customers[[#This Row],[total_intl_charge]] &lt;= 3, "Low Charges", "High Charges")</f>
        <v>Low Charges</v>
      </c>
      <c r="Z1176" t="str">
        <f>IF(tbl_Customers[[#This Row],[total_eve_calls]]&lt;=80,"Low Calls",
IF(tbl_Customers[[#This Row],[total_eve_calls]]&lt;=120,"Medium Calls","High Calls"))</f>
        <v>Medium Calls</v>
      </c>
      <c r="AA1176" t="str">
        <f>IF(tbl_Customers[[#This Row],[total_eve_charge]]&lt;=15,"Low Charges",
IF(tbl_Customers[[#This Row],[total_eve_charge]]&lt;=20,"Medium Charges","High Charges"))</f>
        <v>Low Charges</v>
      </c>
      <c r="AB11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76" t="str">
        <f>IF(tbl_Customers[[#This Row],[number_vmail_messages]] = 0, "No Usage", IF(tbl_Customers[[#This Row],[number_vmail_messages]] &lt;= 20, "Low Usage", IF(tbl_Customers[[#This Row],[number_vmail_messages]] &lt;= 40, "Medium Usgae", "High Usage")))</f>
        <v>No Usage</v>
      </c>
      <c r="AD1176" t="str">
        <f>IF(tbl_Customers[[#This Row],[total_day_minutes]]&lt;=150,"Low Usage", IF(tbl_Customers[[#This Row],[total_day_minutes]]&lt;=200,"Medium Usage", IF(tbl_Customers[[#This Row],[total_day_minutes]]&lt;=250,"High Usage","Very High Usage")))</f>
        <v>Low Usage</v>
      </c>
      <c r="AE1176" t="str">
        <f>IF(tbl_Customers[[#This Row],[total_intl_calls]]&lt;=5,"Low Calls", IF(tbl_Customers[[#This Row],[total_intl_calls]]&lt;=10, "Medium Calls", "High Calls"))</f>
        <v>Low Calls</v>
      </c>
      <c r="AF11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76" s="36" t="str">
        <f>IF(tbl_Customers[[#This Row],[Churn_Risk_Score]]&gt;=10,"High Risk", IF(tbl_Customers[[#This Row],[Churn_Risk_Score]]&gt;=5,"Medium Risk","Low Risk"))</f>
        <v>Low Risk</v>
      </c>
    </row>
    <row r="1177" spans="1:33" x14ac:dyDescent="0.35">
      <c r="A1177">
        <v>1176</v>
      </c>
      <c r="B1177" t="s">
        <v>57</v>
      </c>
      <c r="C1177">
        <v>20</v>
      </c>
      <c r="D1177" t="s">
        <v>21</v>
      </c>
      <c r="E1177" t="s">
        <v>22</v>
      </c>
      <c r="F1177" t="s">
        <v>23</v>
      </c>
      <c r="G1177">
        <v>35</v>
      </c>
      <c r="H1177">
        <v>171.5</v>
      </c>
      <c r="I1177">
        <v>98</v>
      </c>
      <c r="J1177">
        <v>29.16</v>
      </c>
      <c r="K1177">
        <v>153.1</v>
      </c>
      <c r="L1177">
        <v>127</v>
      </c>
      <c r="M1177">
        <v>13.01</v>
      </c>
      <c r="N1177">
        <v>165.6</v>
      </c>
      <c r="O1177">
        <v>125</v>
      </c>
      <c r="P1177">
        <v>7.45</v>
      </c>
      <c r="Q1177">
        <v>7.1</v>
      </c>
      <c r="R1177">
        <v>3</v>
      </c>
      <c r="S1177">
        <v>1.92</v>
      </c>
      <c r="T1177">
        <v>0</v>
      </c>
      <c r="U1177" t="s">
        <v>22</v>
      </c>
      <c r="V1177">
        <f>IF(tbl_Customers[[#This Row],[churn]] = "yes", 1, 0)</f>
        <v>0</v>
      </c>
      <c r="W1177" t="str">
        <f>IF(tbl_Customers[[#This Row],[number_customer_service_calls]] &lt;= 1, "0-1 Calls", IF(tbl_Customers[[#This Row],[number_customer_service_calls]] &lt;= 3, "2-3 Calls", IF(tbl_Customers[[#This Row],[number_customer_service_calls]] &lt;=5, "4-5 Calls", "6+ Calls")))</f>
        <v>0-1 Calls</v>
      </c>
      <c r="X1177" t="str">
        <f>IF(tbl_Customers[[#This Row],[account_length]] &lt;= 50, "0-50", IF(tbl_Customers[[#This Row],[account_length]] &lt;=100, "51-100", IF(tbl_Customers[[#This Row],[account_length]] &lt;= 150, "101-150", "151+")))</f>
        <v>0-50</v>
      </c>
      <c r="Y1177" t="str">
        <f>IF(tbl_Customers[[#This Row],[total_intl_charge]] &lt;= 3, "Low Charges", "High Charges")</f>
        <v>Low Charges</v>
      </c>
      <c r="Z1177" t="str">
        <f>IF(tbl_Customers[[#This Row],[total_eve_calls]]&lt;=80,"Low Calls",
IF(tbl_Customers[[#This Row],[total_eve_calls]]&lt;=120,"Medium Calls","High Calls"))</f>
        <v>High Calls</v>
      </c>
      <c r="AA1177" t="str">
        <f>IF(tbl_Customers[[#This Row],[total_eve_charge]]&lt;=15,"Low Charges",
IF(tbl_Customers[[#This Row],[total_eve_charge]]&lt;=20,"Medium Charges","High Charges"))</f>
        <v>Low Charges</v>
      </c>
      <c r="AB11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77" t="str">
        <f>IF(tbl_Customers[[#This Row],[number_vmail_messages]] = 0, "No Usage", IF(tbl_Customers[[#This Row],[number_vmail_messages]] &lt;= 20, "Low Usage", IF(tbl_Customers[[#This Row],[number_vmail_messages]] &lt;= 40, "Medium Usgae", "High Usage")))</f>
        <v>Medium Usgae</v>
      </c>
      <c r="AD1177" t="str">
        <f>IF(tbl_Customers[[#This Row],[total_day_minutes]]&lt;=150,"Low Usage", IF(tbl_Customers[[#This Row],[total_day_minutes]]&lt;=200,"Medium Usage", IF(tbl_Customers[[#This Row],[total_day_minutes]]&lt;=250,"High Usage","Very High Usage")))</f>
        <v>Medium Usage</v>
      </c>
      <c r="AE1177" t="str">
        <f>IF(tbl_Customers[[#This Row],[total_intl_calls]]&lt;=5,"Low Calls", IF(tbl_Customers[[#This Row],[total_intl_calls]]&lt;=10, "Medium Calls", "High Calls"))</f>
        <v>Low Calls</v>
      </c>
      <c r="AF11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77" s="36" t="str">
        <f>IF(tbl_Customers[[#This Row],[Churn_Risk_Score]]&gt;=10,"High Risk", IF(tbl_Customers[[#This Row],[Churn_Risk_Score]]&gt;=5,"Medium Risk","Low Risk"))</f>
        <v>Low Risk</v>
      </c>
    </row>
    <row r="1178" spans="1:33" x14ac:dyDescent="0.35">
      <c r="A1178">
        <v>1177</v>
      </c>
      <c r="B1178" t="s">
        <v>20</v>
      </c>
      <c r="C1178">
        <v>94</v>
      </c>
      <c r="D1178" t="s">
        <v>28</v>
      </c>
      <c r="E1178" t="s">
        <v>22</v>
      </c>
      <c r="F1178" t="s">
        <v>22</v>
      </c>
      <c r="G1178">
        <v>0</v>
      </c>
      <c r="H1178">
        <v>194.1</v>
      </c>
      <c r="I1178">
        <v>62</v>
      </c>
      <c r="J1178">
        <v>33</v>
      </c>
      <c r="K1178">
        <v>227.2</v>
      </c>
      <c r="L1178">
        <v>54</v>
      </c>
      <c r="M1178">
        <v>19.309999999999999</v>
      </c>
      <c r="N1178">
        <v>190.4</v>
      </c>
      <c r="O1178">
        <v>115</v>
      </c>
      <c r="P1178">
        <v>8.57</v>
      </c>
      <c r="Q1178">
        <v>15.3</v>
      </c>
      <c r="R1178">
        <v>4</v>
      </c>
      <c r="S1178">
        <v>4.13</v>
      </c>
      <c r="T1178">
        <v>1</v>
      </c>
      <c r="U1178" t="s">
        <v>22</v>
      </c>
      <c r="V1178">
        <f>IF(tbl_Customers[[#This Row],[churn]] = "yes", 1, 0)</f>
        <v>0</v>
      </c>
      <c r="W1178" t="str">
        <f>IF(tbl_Customers[[#This Row],[number_customer_service_calls]] &lt;= 1, "0-1 Calls", IF(tbl_Customers[[#This Row],[number_customer_service_calls]] &lt;= 3, "2-3 Calls", IF(tbl_Customers[[#This Row],[number_customer_service_calls]] &lt;=5, "4-5 Calls", "6+ Calls")))</f>
        <v>0-1 Calls</v>
      </c>
      <c r="X1178" t="str">
        <f>IF(tbl_Customers[[#This Row],[account_length]] &lt;= 50, "0-50", IF(tbl_Customers[[#This Row],[account_length]] &lt;=100, "51-100", IF(tbl_Customers[[#This Row],[account_length]] &lt;= 150, "101-150", "151+")))</f>
        <v>51-100</v>
      </c>
      <c r="Y1178" t="str">
        <f>IF(tbl_Customers[[#This Row],[total_intl_charge]] &lt;= 3, "Low Charges", "High Charges")</f>
        <v>High Charges</v>
      </c>
      <c r="Z1178" t="str">
        <f>IF(tbl_Customers[[#This Row],[total_eve_calls]]&lt;=80,"Low Calls",
IF(tbl_Customers[[#This Row],[total_eve_calls]]&lt;=120,"Medium Calls","High Calls"))</f>
        <v>Low Calls</v>
      </c>
      <c r="AA1178" t="str">
        <f>IF(tbl_Customers[[#This Row],[total_eve_charge]]&lt;=15,"Low Charges",
IF(tbl_Customers[[#This Row],[total_eve_charge]]&lt;=20,"Medium Charges","High Charges"))</f>
        <v>Medium Charges</v>
      </c>
      <c r="AB11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78" t="str">
        <f>IF(tbl_Customers[[#This Row],[number_vmail_messages]] = 0, "No Usage", IF(tbl_Customers[[#This Row],[number_vmail_messages]] &lt;= 20, "Low Usage", IF(tbl_Customers[[#This Row],[number_vmail_messages]] &lt;= 40, "Medium Usgae", "High Usage")))</f>
        <v>No Usage</v>
      </c>
      <c r="AD1178" t="str">
        <f>IF(tbl_Customers[[#This Row],[total_day_minutes]]&lt;=150,"Low Usage", IF(tbl_Customers[[#This Row],[total_day_minutes]]&lt;=200,"Medium Usage", IF(tbl_Customers[[#This Row],[total_day_minutes]]&lt;=250,"High Usage","Very High Usage")))</f>
        <v>Medium Usage</v>
      </c>
      <c r="AE1178" t="str">
        <f>IF(tbl_Customers[[#This Row],[total_intl_calls]]&lt;=5,"Low Calls", IF(tbl_Customers[[#This Row],[total_intl_calls]]&lt;=10, "Medium Calls", "High Calls"))</f>
        <v>Low Calls</v>
      </c>
      <c r="AF11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78" s="36" t="str">
        <f>IF(tbl_Customers[[#This Row],[Churn_Risk_Score]]&gt;=10,"High Risk", IF(tbl_Customers[[#This Row],[Churn_Risk_Score]]&gt;=5,"Medium Risk","Low Risk"))</f>
        <v>Low Risk</v>
      </c>
    </row>
    <row r="1179" spans="1:33" x14ac:dyDescent="0.35">
      <c r="A1179">
        <v>1178</v>
      </c>
      <c r="B1179" t="s">
        <v>36</v>
      </c>
      <c r="C1179">
        <v>40</v>
      </c>
      <c r="D1179" t="s">
        <v>28</v>
      </c>
      <c r="E1179" t="s">
        <v>22</v>
      </c>
      <c r="F1179" t="s">
        <v>22</v>
      </c>
      <c r="G1179">
        <v>0</v>
      </c>
      <c r="H1179">
        <v>115.7</v>
      </c>
      <c r="I1179">
        <v>105</v>
      </c>
      <c r="J1179">
        <v>19.670000000000002</v>
      </c>
      <c r="K1179">
        <v>127.8</v>
      </c>
      <c r="L1179">
        <v>113</v>
      </c>
      <c r="M1179">
        <v>10.86</v>
      </c>
      <c r="N1179">
        <v>107.5</v>
      </c>
      <c r="O1179">
        <v>91</v>
      </c>
      <c r="P1179">
        <v>4.84</v>
      </c>
      <c r="Q1179">
        <v>9.3000000000000007</v>
      </c>
      <c r="R1179">
        <v>6</v>
      </c>
      <c r="S1179">
        <v>2.5099999999999998</v>
      </c>
      <c r="T1179">
        <v>1</v>
      </c>
      <c r="U1179" t="s">
        <v>22</v>
      </c>
      <c r="V1179">
        <f>IF(tbl_Customers[[#This Row],[churn]] = "yes", 1, 0)</f>
        <v>0</v>
      </c>
      <c r="W1179" t="str">
        <f>IF(tbl_Customers[[#This Row],[number_customer_service_calls]] &lt;= 1, "0-1 Calls", IF(tbl_Customers[[#This Row],[number_customer_service_calls]] &lt;= 3, "2-3 Calls", IF(tbl_Customers[[#This Row],[number_customer_service_calls]] &lt;=5, "4-5 Calls", "6+ Calls")))</f>
        <v>0-1 Calls</v>
      </c>
      <c r="X1179" t="str">
        <f>IF(tbl_Customers[[#This Row],[account_length]] &lt;= 50, "0-50", IF(tbl_Customers[[#This Row],[account_length]] &lt;=100, "51-100", IF(tbl_Customers[[#This Row],[account_length]] &lt;= 150, "101-150", "151+")))</f>
        <v>0-50</v>
      </c>
      <c r="Y1179" t="str">
        <f>IF(tbl_Customers[[#This Row],[total_intl_charge]] &lt;= 3, "Low Charges", "High Charges")</f>
        <v>Low Charges</v>
      </c>
      <c r="Z1179" t="str">
        <f>IF(tbl_Customers[[#This Row],[total_eve_calls]]&lt;=80,"Low Calls",
IF(tbl_Customers[[#This Row],[total_eve_calls]]&lt;=120,"Medium Calls","High Calls"))</f>
        <v>Medium Calls</v>
      </c>
      <c r="AA1179" t="str">
        <f>IF(tbl_Customers[[#This Row],[total_eve_charge]]&lt;=15,"Low Charges",
IF(tbl_Customers[[#This Row],[total_eve_charge]]&lt;=20,"Medium Charges","High Charges"))</f>
        <v>Low Charges</v>
      </c>
      <c r="AB11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79" t="str">
        <f>IF(tbl_Customers[[#This Row],[number_vmail_messages]] = 0, "No Usage", IF(tbl_Customers[[#This Row],[number_vmail_messages]] &lt;= 20, "Low Usage", IF(tbl_Customers[[#This Row],[number_vmail_messages]] &lt;= 40, "Medium Usgae", "High Usage")))</f>
        <v>No Usage</v>
      </c>
      <c r="AD1179" t="str">
        <f>IF(tbl_Customers[[#This Row],[total_day_minutes]]&lt;=150,"Low Usage", IF(tbl_Customers[[#This Row],[total_day_minutes]]&lt;=200,"Medium Usage", IF(tbl_Customers[[#This Row],[total_day_minutes]]&lt;=250,"High Usage","Very High Usage")))</f>
        <v>Low Usage</v>
      </c>
      <c r="AE1179" t="str">
        <f>IF(tbl_Customers[[#This Row],[total_intl_calls]]&lt;=5,"Low Calls", IF(tbl_Customers[[#This Row],[total_intl_calls]]&lt;=10, "Medium Calls", "High Calls"))</f>
        <v>Medium Calls</v>
      </c>
      <c r="AF11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79" s="36" t="str">
        <f>IF(tbl_Customers[[#This Row],[Churn_Risk_Score]]&gt;=10,"High Risk", IF(tbl_Customers[[#This Row],[Churn_Risk_Score]]&gt;=5,"Medium Risk","Low Risk"))</f>
        <v>Low Risk</v>
      </c>
    </row>
    <row r="1180" spans="1:33" x14ac:dyDescent="0.35">
      <c r="A1180">
        <v>1179</v>
      </c>
      <c r="B1180" t="s">
        <v>26</v>
      </c>
      <c r="C1180">
        <v>101</v>
      </c>
      <c r="D1180" t="s">
        <v>21</v>
      </c>
      <c r="E1180" t="s">
        <v>22</v>
      </c>
      <c r="F1180" t="s">
        <v>22</v>
      </c>
      <c r="G1180">
        <v>0</v>
      </c>
      <c r="H1180">
        <v>269.7</v>
      </c>
      <c r="I1180">
        <v>85</v>
      </c>
      <c r="J1180">
        <v>45.85</v>
      </c>
      <c r="K1180">
        <v>207.6</v>
      </c>
      <c r="L1180">
        <v>86</v>
      </c>
      <c r="M1180">
        <v>17.649999999999999</v>
      </c>
      <c r="N1180">
        <v>214.2</v>
      </c>
      <c r="O1180">
        <v>107</v>
      </c>
      <c r="P1180">
        <v>9.64</v>
      </c>
      <c r="Q1180">
        <v>4.5</v>
      </c>
      <c r="R1180">
        <v>15</v>
      </c>
      <c r="S1180">
        <v>1.22</v>
      </c>
      <c r="T1180">
        <v>3</v>
      </c>
      <c r="U1180" t="s">
        <v>23</v>
      </c>
      <c r="V1180">
        <f>IF(tbl_Customers[[#This Row],[churn]] = "yes", 1, 0)</f>
        <v>1</v>
      </c>
      <c r="W1180" t="str">
        <f>IF(tbl_Customers[[#This Row],[number_customer_service_calls]] &lt;= 1, "0-1 Calls", IF(tbl_Customers[[#This Row],[number_customer_service_calls]] &lt;= 3, "2-3 Calls", IF(tbl_Customers[[#This Row],[number_customer_service_calls]] &lt;=5, "4-5 Calls", "6+ Calls")))</f>
        <v>2-3 Calls</v>
      </c>
      <c r="X1180" t="str">
        <f>IF(tbl_Customers[[#This Row],[account_length]] &lt;= 50, "0-50", IF(tbl_Customers[[#This Row],[account_length]] &lt;=100, "51-100", IF(tbl_Customers[[#This Row],[account_length]] &lt;= 150, "101-150", "151+")))</f>
        <v>101-150</v>
      </c>
      <c r="Y1180" t="str">
        <f>IF(tbl_Customers[[#This Row],[total_intl_charge]] &lt;= 3, "Low Charges", "High Charges")</f>
        <v>Low Charges</v>
      </c>
      <c r="Z1180" t="str">
        <f>IF(tbl_Customers[[#This Row],[total_eve_calls]]&lt;=80,"Low Calls",
IF(tbl_Customers[[#This Row],[total_eve_calls]]&lt;=120,"Medium Calls","High Calls"))</f>
        <v>Medium Calls</v>
      </c>
      <c r="AA1180" t="str">
        <f>IF(tbl_Customers[[#This Row],[total_eve_charge]]&lt;=15,"Low Charges",
IF(tbl_Customers[[#This Row],[total_eve_charge]]&lt;=20,"Medium Charges","High Charges"))</f>
        <v>Medium Charges</v>
      </c>
      <c r="AB11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80" t="str">
        <f>IF(tbl_Customers[[#This Row],[number_vmail_messages]] = 0, "No Usage", IF(tbl_Customers[[#This Row],[number_vmail_messages]] &lt;= 20, "Low Usage", IF(tbl_Customers[[#This Row],[number_vmail_messages]] &lt;= 40, "Medium Usgae", "High Usage")))</f>
        <v>No Usage</v>
      </c>
      <c r="AD1180" t="str">
        <f>IF(tbl_Customers[[#This Row],[total_day_minutes]]&lt;=150,"Low Usage", IF(tbl_Customers[[#This Row],[total_day_minutes]]&lt;=200,"Medium Usage", IF(tbl_Customers[[#This Row],[total_day_minutes]]&lt;=250,"High Usage","Very High Usage")))</f>
        <v>Very High Usage</v>
      </c>
      <c r="AE1180" t="str">
        <f>IF(tbl_Customers[[#This Row],[total_intl_calls]]&lt;=5,"Low Calls", IF(tbl_Customers[[#This Row],[total_intl_calls]]&lt;=10, "Medium Calls", "High Calls"))</f>
        <v>High Calls</v>
      </c>
      <c r="AF11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80" s="36" t="str">
        <f>IF(tbl_Customers[[#This Row],[Churn_Risk_Score]]&gt;=10,"High Risk", IF(tbl_Customers[[#This Row],[Churn_Risk_Score]]&gt;=5,"Medium Risk","Low Risk"))</f>
        <v>Medium Risk</v>
      </c>
    </row>
    <row r="1181" spans="1:33" x14ac:dyDescent="0.35">
      <c r="A1181">
        <v>1180</v>
      </c>
      <c r="B1181" t="s">
        <v>58</v>
      </c>
      <c r="C1181">
        <v>170</v>
      </c>
      <c r="D1181" t="s">
        <v>21</v>
      </c>
      <c r="E1181" t="s">
        <v>22</v>
      </c>
      <c r="F1181" t="s">
        <v>22</v>
      </c>
      <c r="G1181">
        <v>0</v>
      </c>
      <c r="H1181">
        <v>246.4</v>
      </c>
      <c r="I1181">
        <v>107</v>
      </c>
      <c r="J1181">
        <v>41.89</v>
      </c>
      <c r="K1181">
        <v>228.1</v>
      </c>
      <c r="L1181">
        <v>124</v>
      </c>
      <c r="M1181">
        <v>19.39</v>
      </c>
      <c r="N1181">
        <v>166.4</v>
      </c>
      <c r="O1181">
        <v>95</v>
      </c>
      <c r="P1181">
        <v>7.49</v>
      </c>
      <c r="Q1181">
        <v>9.1</v>
      </c>
      <c r="R1181">
        <v>8</v>
      </c>
      <c r="S1181">
        <v>2.46</v>
      </c>
      <c r="T1181">
        <v>0</v>
      </c>
      <c r="U1181" t="s">
        <v>22</v>
      </c>
      <c r="V1181">
        <f>IF(tbl_Customers[[#This Row],[churn]] = "yes", 1, 0)</f>
        <v>0</v>
      </c>
      <c r="W1181" t="str">
        <f>IF(tbl_Customers[[#This Row],[number_customer_service_calls]] &lt;= 1, "0-1 Calls", IF(tbl_Customers[[#This Row],[number_customer_service_calls]] &lt;= 3, "2-3 Calls", IF(tbl_Customers[[#This Row],[number_customer_service_calls]] &lt;=5, "4-5 Calls", "6+ Calls")))</f>
        <v>0-1 Calls</v>
      </c>
      <c r="X1181" t="str">
        <f>IF(tbl_Customers[[#This Row],[account_length]] &lt;= 50, "0-50", IF(tbl_Customers[[#This Row],[account_length]] &lt;=100, "51-100", IF(tbl_Customers[[#This Row],[account_length]] &lt;= 150, "101-150", "151+")))</f>
        <v>151+</v>
      </c>
      <c r="Y1181" t="str">
        <f>IF(tbl_Customers[[#This Row],[total_intl_charge]] &lt;= 3, "Low Charges", "High Charges")</f>
        <v>Low Charges</v>
      </c>
      <c r="Z1181" t="str">
        <f>IF(tbl_Customers[[#This Row],[total_eve_calls]]&lt;=80,"Low Calls",
IF(tbl_Customers[[#This Row],[total_eve_calls]]&lt;=120,"Medium Calls","High Calls"))</f>
        <v>High Calls</v>
      </c>
      <c r="AA1181" t="str">
        <f>IF(tbl_Customers[[#This Row],[total_eve_charge]]&lt;=15,"Low Charges",
IF(tbl_Customers[[#This Row],[total_eve_charge]]&lt;=20,"Medium Charges","High Charges"))</f>
        <v>Medium Charges</v>
      </c>
      <c r="AB11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81" t="str">
        <f>IF(tbl_Customers[[#This Row],[number_vmail_messages]] = 0, "No Usage", IF(tbl_Customers[[#This Row],[number_vmail_messages]] &lt;= 20, "Low Usage", IF(tbl_Customers[[#This Row],[number_vmail_messages]] &lt;= 40, "Medium Usgae", "High Usage")))</f>
        <v>No Usage</v>
      </c>
      <c r="AD1181" t="str">
        <f>IF(tbl_Customers[[#This Row],[total_day_minutes]]&lt;=150,"Low Usage", IF(tbl_Customers[[#This Row],[total_day_minutes]]&lt;=200,"Medium Usage", IF(tbl_Customers[[#This Row],[total_day_minutes]]&lt;=250,"High Usage","Very High Usage")))</f>
        <v>High Usage</v>
      </c>
      <c r="AE1181" t="str">
        <f>IF(tbl_Customers[[#This Row],[total_intl_calls]]&lt;=5,"Low Calls", IF(tbl_Customers[[#This Row],[total_intl_calls]]&lt;=10, "Medium Calls", "High Calls"))</f>
        <v>Medium Calls</v>
      </c>
      <c r="AF11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81" s="36" t="str">
        <f>IF(tbl_Customers[[#This Row],[Churn_Risk_Score]]&gt;=10,"High Risk", IF(tbl_Customers[[#This Row],[Churn_Risk_Score]]&gt;=5,"Medium Risk","Low Risk"))</f>
        <v>Low Risk</v>
      </c>
    </row>
    <row r="1182" spans="1:33" x14ac:dyDescent="0.35">
      <c r="A1182">
        <v>1181</v>
      </c>
      <c r="B1182" t="s">
        <v>45</v>
      </c>
      <c r="C1182">
        <v>105</v>
      </c>
      <c r="D1182" t="s">
        <v>28</v>
      </c>
      <c r="E1182" t="s">
        <v>22</v>
      </c>
      <c r="F1182" t="s">
        <v>22</v>
      </c>
      <c r="G1182">
        <v>0</v>
      </c>
      <c r="H1182">
        <v>227.4</v>
      </c>
      <c r="I1182">
        <v>121</v>
      </c>
      <c r="J1182">
        <v>38.659999999999997</v>
      </c>
      <c r="K1182">
        <v>268.5</v>
      </c>
      <c r="L1182">
        <v>89</v>
      </c>
      <c r="M1182">
        <v>22.82</v>
      </c>
      <c r="N1182">
        <v>143.30000000000001</v>
      </c>
      <c r="O1182">
        <v>82</v>
      </c>
      <c r="P1182">
        <v>6.45</v>
      </c>
      <c r="Q1182">
        <v>13</v>
      </c>
      <c r="R1182">
        <v>4</v>
      </c>
      <c r="S1182">
        <v>3.51</v>
      </c>
      <c r="T1182">
        <v>1</v>
      </c>
      <c r="U1182" t="s">
        <v>22</v>
      </c>
      <c r="V1182">
        <f>IF(tbl_Customers[[#This Row],[churn]] = "yes", 1, 0)</f>
        <v>0</v>
      </c>
      <c r="W1182" t="str">
        <f>IF(tbl_Customers[[#This Row],[number_customer_service_calls]] &lt;= 1, "0-1 Calls", IF(tbl_Customers[[#This Row],[number_customer_service_calls]] &lt;= 3, "2-3 Calls", IF(tbl_Customers[[#This Row],[number_customer_service_calls]] &lt;=5, "4-5 Calls", "6+ Calls")))</f>
        <v>0-1 Calls</v>
      </c>
      <c r="X1182" t="str">
        <f>IF(tbl_Customers[[#This Row],[account_length]] &lt;= 50, "0-50", IF(tbl_Customers[[#This Row],[account_length]] &lt;=100, "51-100", IF(tbl_Customers[[#This Row],[account_length]] &lt;= 150, "101-150", "151+")))</f>
        <v>101-150</v>
      </c>
      <c r="Y1182" t="str">
        <f>IF(tbl_Customers[[#This Row],[total_intl_charge]] &lt;= 3, "Low Charges", "High Charges")</f>
        <v>High Charges</v>
      </c>
      <c r="Z1182" t="str">
        <f>IF(tbl_Customers[[#This Row],[total_eve_calls]]&lt;=80,"Low Calls",
IF(tbl_Customers[[#This Row],[total_eve_calls]]&lt;=120,"Medium Calls","High Calls"))</f>
        <v>Medium Calls</v>
      </c>
      <c r="AA1182" t="str">
        <f>IF(tbl_Customers[[#This Row],[total_eve_charge]]&lt;=15,"Low Charges",
IF(tbl_Customers[[#This Row],[total_eve_charge]]&lt;=20,"Medium Charges","High Charges"))</f>
        <v>High Charges</v>
      </c>
      <c r="AB11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82" t="str">
        <f>IF(tbl_Customers[[#This Row],[number_vmail_messages]] = 0, "No Usage", IF(tbl_Customers[[#This Row],[number_vmail_messages]] &lt;= 20, "Low Usage", IF(tbl_Customers[[#This Row],[number_vmail_messages]] &lt;= 40, "Medium Usgae", "High Usage")))</f>
        <v>No Usage</v>
      </c>
      <c r="AD1182" t="str">
        <f>IF(tbl_Customers[[#This Row],[total_day_minutes]]&lt;=150,"Low Usage", IF(tbl_Customers[[#This Row],[total_day_minutes]]&lt;=200,"Medium Usage", IF(tbl_Customers[[#This Row],[total_day_minutes]]&lt;=250,"High Usage","Very High Usage")))</f>
        <v>High Usage</v>
      </c>
      <c r="AE1182" t="str">
        <f>IF(tbl_Customers[[#This Row],[total_intl_calls]]&lt;=5,"Low Calls", IF(tbl_Customers[[#This Row],[total_intl_calls]]&lt;=10, "Medium Calls", "High Calls"))</f>
        <v>Low Calls</v>
      </c>
      <c r="AF11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82" s="36" t="str">
        <f>IF(tbl_Customers[[#This Row],[Churn_Risk_Score]]&gt;=10,"High Risk", IF(tbl_Customers[[#This Row],[Churn_Risk_Score]]&gt;=5,"Medium Risk","Low Risk"))</f>
        <v>Low Risk</v>
      </c>
    </row>
    <row r="1183" spans="1:33" x14ac:dyDescent="0.35">
      <c r="A1183">
        <v>1182</v>
      </c>
      <c r="B1183" t="s">
        <v>55</v>
      </c>
      <c r="C1183">
        <v>103</v>
      </c>
      <c r="D1183" t="s">
        <v>21</v>
      </c>
      <c r="E1183" t="s">
        <v>22</v>
      </c>
      <c r="F1183" t="s">
        <v>22</v>
      </c>
      <c r="G1183">
        <v>0</v>
      </c>
      <c r="H1183">
        <v>189.8</v>
      </c>
      <c r="I1183">
        <v>110</v>
      </c>
      <c r="J1183">
        <v>32.270000000000003</v>
      </c>
      <c r="K1183">
        <v>115.5</v>
      </c>
      <c r="L1183">
        <v>83</v>
      </c>
      <c r="M1183">
        <v>9.82</v>
      </c>
      <c r="N1183">
        <v>191.3</v>
      </c>
      <c r="O1183">
        <v>103</v>
      </c>
      <c r="P1183">
        <v>8.61</v>
      </c>
      <c r="Q1183">
        <v>12.2</v>
      </c>
      <c r="R1183">
        <v>4</v>
      </c>
      <c r="S1183">
        <v>3.29</v>
      </c>
      <c r="T1183">
        <v>0</v>
      </c>
      <c r="U1183" t="s">
        <v>22</v>
      </c>
      <c r="V1183">
        <f>IF(tbl_Customers[[#This Row],[churn]] = "yes", 1, 0)</f>
        <v>0</v>
      </c>
      <c r="W1183" t="str">
        <f>IF(tbl_Customers[[#This Row],[number_customer_service_calls]] &lt;= 1, "0-1 Calls", IF(tbl_Customers[[#This Row],[number_customer_service_calls]] &lt;= 3, "2-3 Calls", IF(tbl_Customers[[#This Row],[number_customer_service_calls]] &lt;=5, "4-5 Calls", "6+ Calls")))</f>
        <v>0-1 Calls</v>
      </c>
      <c r="X1183" t="str">
        <f>IF(tbl_Customers[[#This Row],[account_length]] &lt;= 50, "0-50", IF(tbl_Customers[[#This Row],[account_length]] &lt;=100, "51-100", IF(tbl_Customers[[#This Row],[account_length]] &lt;= 150, "101-150", "151+")))</f>
        <v>101-150</v>
      </c>
      <c r="Y1183" t="str">
        <f>IF(tbl_Customers[[#This Row],[total_intl_charge]] &lt;= 3, "Low Charges", "High Charges")</f>
        <v>High Charges</v>
      </c>
      <c r="Z1183" t="str">
        <f>IF(tbl_Customers[[#This Row],[total_eve_calls]]&lt;=80,"Low Calls",
IF(tbl_Customers[[#This Row],[total_eve_calls]]&lt;=120,"Medium Calls","High Calls"))</f>
        <v>Medium Calls</v>
      </c>
      <c r="AA1183" t="str">
        <f>IF(tbl_Customers[[#This Row],[total_eve_charge]]&lt;=15,"Low Charges",
IF(tbl_Customers[[#This Row],[total_eve_charge]]&lt;=20,"Medium Charges","High Charges"))</f>
        <v>Low Charges</v>
      </c>
      <c r="AB11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83" t="str">
        <f>IF(tbl_Customers[[#This Row],[number_vmail_messages]] = 0, "No Usage", IF(tbl_Customers[[#This Row],[number_vmail_messages]] &lt;= 20, "Low Usage", IF(tbl_Customers[[#This Row],[number_vmail_messages]] &lt;= 40, "Medium Usgae", "High Usage")))</f>
        <v>No Usage</v>
      </c>
      <c r="AD1183" t="str">
        <f>IF(tbl_Customers[[#This Row],[total_day_minutes]]&lt;=150,"Low Usage", IF(tbl_Customers[[#This Row],[total_day_minutes]]&lt;=200,"Medium Usage", IF(tbl_Customers[[#This Row],[total_day_minutes]]&lt;=250,"High Usage","Very High Usage")))</f>
        <v>Medium Usage</v>
      </c>
      <c r="AE1183" t="str">
        <f>IF(tbl_Customers[[#This Row],[total_intl_calls]]&lt;=5,"Low Calls", IF(tbl_Customers[[#This Row],[total_intl_calls]]&lt;=10, "Medium Calls", "High Calls"))</f>
        <v>Low Calls</v>
      </c>
      <c r="AF11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83" s="36" t="str">
        <f>IF(tbl_Customers[[#This Row],[Churn_Risk_Score]]&gt;=10,"High Risk", IF(tbl_Customers[[#This Row],[Churn_Risk_Score]]&gt;=5,"Medium Risk","Low Risk"))</f>
        <v>Low Risk</v>
      </c>
    </row>
    <row r="1184" spans="1:33" x14ac:dyDescent="0.35">
      <c r="A1184">
        <v>1183</v>
      </c>
      <c r="B1184" t="s">
        <v>49</v>
      </c>
      <c r="C1184">
        <v>140</v>
      </c>
      <c r="D1184" t="s">
        <v>21</v>
      </c>
      <c r="E1184" t="s">
        <v>23</v>
      </c>
      <c r="F1184" t="s">
        <v>23</v>
      </c>
      <c r="G1184">
        <v>27</v>
      </c>
      <c r="H1184">
        <v>188.9</v>
      </c>
      <c r="I1184">
        <v>124</v>
      </c>
      <c r="J1184">
        <v>32.11</v>
      </c>
      <c r="K1184">
        <v>160.9</v>
      </c>
      <c r="L1184">
        <v>102</v>
      </c>
      <c r="M1184">
        <v>13.68</v>
      </c>
      <c r="N1184">
        <v>197.7</v>
      </c>
      <c r="O1184">
        <v>100</v>
      </c>
      <c r="P1184">
        <v>8.9</v>
      </c>
      <c r="Q1184">
        <v>11.5</v>
      </c>
      <c r="R1184">
        <v>5</v>
      </c>
      <c r="S1184">
        <v>3.11</v>
      </c>
      <c r="T1184">
        <v>4</v>
      </c>
      <c r="U1184" t="s">
        <v>22</v>
      </c>
      <c r="V1184">
        <f>IF(tbl_Customers[[#This Row],[churn]] = "yes", 1, 0)</f>
        <v>0</v>
      </c>
      <c r="W1184" t="str">
        <f>IF(tbl_Customers[[#This Row],[number_customer_service_calls]] &lt;= 1, "0-1 Calls", IF(tbl_Customers[[#This Row],[number_customer_service_calls]] &lt;= 3, "2-3 Calls", IF(tbl_Customers[[#This Row],[number_customer_service_calls]] &lt;=5, "4-5 Calls", "6+ Calls")))</f>
        <v>4-5 Calls</v>
      </c>
      <c r="X1184" t="str">
        <f>IF(tbl_Customers[[#This Row],[account_length]] &lt;= 50, "0-50", IF(tbl_Customers[[#This Row],[account_length]] &lt;=100, "51-100", IF(tbl_Customers[[#This Row],[account_length]] &lt;= 150, "101-150", "151+")))</f>
        <v>101-150</v>
      </c>
      <c r="Y1184" t="str">
        <f>IF(tbl_Customers[[#This Row],[total_intl_charge]] &lt;= 3, "Low Charges", "High Charges")</f>
        <v>High Charges</v>
      </c>
      <c r="Z1184" t="str">
        <f>IF(tbl_Customers[[#This Row],[total_eve_calls]]&lt;=80,"Low Calls",
IF(tbl_Customers[[#This Row],[total_eve_calls]]&lt;=120,"Medium Calls","High Calls"))</f>
        <v>Medium Calls</v>
      </c>
      <c r="AA1184" t="str">
        <f>IF(tbl_Customers[[#This Row],[total_eve_charge]]&lt;=15,"Low Charges",
IF(tbl_Customers[[#This Row],[total_eve_charge]]&lt;=20,"Medium Charges","High Charges"))</f>
        <v>Low Charges</v>
      </c>
      <c r="AB11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84" t="str">
        <f>IF(tbl_Customers[[#This Row],[number_vmail_messages]] = 0, "No Usage", IF(tbl_Customers[[#This Row],[number_vmail_messages]] &lt;= 20, "Low Usage", IF(tbl_Customers[[#This Row],[number_vmail_messages]] &lt;= 40, "Medium Usgae", "High Usage")))</f>
        <v>Medium Usgae</v>
      </c>
      <c r="AD1184" t="str">
        <f>IF(tbl_Customers[[#This Row],[total_day_minutes]]&lt;=150,"Low Usage", IF(tbl_Customers[[#This Row],[total_day_minutes]]&lt;=200,"Medium Usage", IF(tbl_Customers[[#This Row],[total_day_minutes]]&lt;=250,"High Usage","Very High Usage")))</f>
        <v>Medium Usage</v>
      </c>
      <c r="AE1184" t="str">
        <f>IF(tbl_Customers[[#This Row],[total_intl_calls]]&lt;=5,"Low Calls", IF(tbl_Customers[[#This Row],[total_intl_calls]]&lt;=10, "Medium Calls", "High Calls"))</f>
        <v>Low Calls</v>
      </c>
      <c r="AF11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1184" s="36" t="str">
        <f>IF(tbl_Customers[[#This Row],[Churn_Risk_Score]]&gt;=10,"High Risk", IF(tbl_Customers[[#This Row],[Churn_Risk_Score]]&gt;=5,"Medium Risk","Low Risk"))</f>
        <v>High Risk</v>
      </c>
    </row>
    <row r="1185" spans="1:33" x14ac:dyDescent="0.35">
      <c r="A1185">
        <v>1184</v>
      </c>
      <c r="B1185" t="s">
        <v>64</v>
      </c>
      <c r="C1185">
        <v>101</v>
      </c>
      <c r="D1185" t="s">
        <v>28</v>
      </c>
      <c r="E1185" t="s">
        <v>22</v>
      </c>
      <c r="F1185" t="s">
        <v>22</v>
      </c>
      <c r="G1185">
        <v>0</v>
      </c>
      <c r="H1185">
        <v>0</v>
      </c>
      <c r="I1185">
        <v>0</v>
      </c>
      <c r="J1185">
        <v>0</v>
      </c>
      <c r="K1185">
        <v>192.1</v>
      </c>
      <c r="L1185">
        <v>119</v>
      </c>
      <c r="M1185">
        <v>16.329999999999998</v>
      </c>
      <c r="N1185">
        <v>168.8</v>
      </c>
      <c r="O1185">
        <v>95</v>
      </c>
      <c r="P1185">
        <v>7.6</v>
      </c>
      <c r="Q1185">
        <v>7.2</v>
      </c>
      <c r="R1185">
        <v>4</v>
      </c>
      <c r="S1185">
        <v>1.94</v>
      </c>
      <c r="T1185">
        <v>1</v>
      </c>
      <c r="U1185" t="s">
        <v>22</v>
      </c>
      <c r="V1185">
        <f>IF(tbl_Customers[[#This Row],[churn]] = "yes", 1, 0)</f>
        <v>0</v>
      </c>
      <c r="W1185" t="str">
        <f>IF(tbl_Customers[[#This Row],[number_customer_service_calls]] &lt;= 1, "0-1 Calls", IF(tbl_Customers[[#This Row],[number_customer_service_calls]] &lt;= 3, "2-3 Calls", IF(tbl_Customers[[#This Row],[number_customer_service_calls]] &lt;=5, "4-5 Calls", "6+ Calls")))</f>
        <v>0-1 Calls</v>
      </c>
      <c r="X1185" t="str">
        <f>IF(tbl_Customers[[#This Row],[account_length]] &lt;= 50, "0-50", IF(tbl_Customers[[#This Row],[account_length]] &lt;=100, "51-100", IF(tbl_Customers[[#This Row],[account_length]] &lt;= 150, "101-150", "151+")))</f>
        <v>101-150</v>
      </c>
      <c r="Y1185" t="str">
        <f>IF(tbl_Customers[[#This Row],[total_intl_charge]] &lt;= 3, "Low Charges", "High Charges")</f>
        <v>Low Charges</v>
      </c>
      <c r="Z1185" t="str">
        <f>IF(tbl_Customers[[#This Row],[total_eve_calls]]&lt;=80,"Low Calls",
IF(tbl_Customers[[#This Row],[total_eve_calls]]&lt;=120,"Medium Calls","High Calls"))</f>
        <v>Medium Calls</v>
      </c>
      <c r="AA1185" t="str">
        <f>IF(tbl_Customers[[#This Row],[total_eve_charge]]&lt;=15,"Low Charges",
IF(tbl_Customers[[#This Row],[total_eve_charge]]&lt;=20,"Medium Charges","High Charges"))</f>
        <v>Medium Charges</v>
      </c>
      <c r="AB11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85" t="str">
        <f>IF(tbl_Customers[[#This Row],[number_vmail_messages]] = 0, "No Usage", IF(tbl_Customers[[#This Row],[number_vmail_messages]] &lt;= 20, "Low Usage", IF(tbl_Customers[[#This Row],[number_vmail_messages]] &lt;= 40, "Medium Usgae", "High Usage")))</f>
        <v>No Usage</v>
      </c>
      <c r="AD1185" t="str">
        <f>IF(tbl_Customers[[#This Row],[total_day_minutes]]&lt;=150,"Low Usage", IF(tbl_Customers[[#This Row],[total_day_minutes]]&lt;=200,"Medium Usage", IF(tbl_Customers[[#This Row],[total_day_minutes]]&lt;=250,"High Usage","Very High Usage")))</f>
        <v>Low Usage</v>
      </c>
      <c r="AE1185" t="str">
        <f>IF(tbl_Customers[[#This Row],[total_intl_calls]]&lt;=5,"Low Calls", IF(tbl_Customers[[#This Row],[total_intl_calls]]&lt;=10, "Medium Calls", "High Calls"))</f>
        <v>Low Calls</v>
      </c>
      <c r="AF11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85" s="36" t="str">
        <f>IF(tbl_Customers[[#This Row],[Churn_Risk_Score]]&gt;=10,"High Risk", IF(tbl_Customers[[#This Row],[Churn_Risk_Score]]&gt;=5,"Medium Risk","Low Risk"))</f>
        <v>Low Risk</v>
      </c>
    </row>
    <row r="1186" spans="1:33" x14ac:dyDescent="0.35">
      <c r="A1186">
        <v>1185</v>
      </c>
      <c r="B1186" t="s">
        <v>39</v>
      </c>
      <c r="C1186">
        <v>98</v>
      </c>
      <c r="D1186" t="s">
        <v>25</v>
      </c>
      <c r="E1186" t="s">
        <v>22</v>
      </c>
      <c r="F1186" t="s">
        <v>23</v>
      </c>
      <c r="G1186">
        <v>19</v>
      </c>
      <c r="H1186">
        <v>110.5</v>
      </c>
      <c r="I1186">
        <v>87</v>
      </c>
      <c r="J1186">
        <v>18.79</v>
      </c>
      <c r="K1186">
        <v>227.8</v>
      </c>
      <c r="L1186">
        <v>97</v>
      </c>
      <c r="M1186">
        <v>19.36</v>
      </c>
      <c r="N1186">
        <v>243.6</v>
      </c>
      <c r="O1186">
        <v>84</v>
      </c>
      <c r="P1186">
        <v>10.96</v>
      </c>
      <c r="Q1186">
        <v>11</v>
      </c>
      <c r="R1186">
        <v>4</v>
      </c>
      <c r="S1186">
        <v>2.97</v>
      </c>
      <c r="T1186">
        <v>1</v>
      </c>
      <c r="U1186" t="s">
        <v>22</v>
      </c>
      <c r="V1186">
        <f>IF(tbl_Customers[[#This Row],[churn]] = "yes", 1, 0)</f>
        <v>0</v>
      </c>
      <c r="W1186" t="str">
        <f>IF(tbl_Customers[[#This Row],[number_customer_service_calls]] &lt;= 1, "0-1 Calls", IF(tbl_Customers[[#This Row],[number_customer_service_calls]] &lt;= 3, "2-3 Calls", IF(tbl_Customers[[#This Row],[number_customer_service_calls]] &lt;=5, "4-5 Calls", "6+ Calls")))</f>
        <v>0-1 Calls</v>
      </c>
      <c r="X1186" t="str">
        <f>IF(tbl_Customers[[#This Row],[account_length]] &lt;= 50, "0-50", IF(tbl_Customers[[#This Row],[account_length]] &lt;=100, "51-100", IF(tbl_Customers[[#This Row],[account_length]] &lt;= 150, "101-150", "151+")))</f>
        <v>51-100</v>
      </c>
      <c r="Y1186" t="str">
        <f>IF(tbl_Customers[[#This Row],[total_intl_charge]] &lt;= 3, "Low Charges", "High Charges")</f>
        <v>Low Charges</v>
      </c>
      <c r="Z1186" t="str">
        <f>IF(tbl_Customers[[#This Row],[total_eve_calls]]&lt;=80,"Low Calls",
IF(tbl_Customers[[#This Row],[total_eve_calls]]&lt;=120,"Medium Calls","High Calls"))</f>
        <v>Medium Calls</v>
      </c>
      <c r="AA1186" t="str">
        <f>IF(tbl_Customers[[#This Row],[total_eve_charge]]&lt;=15,"Low Charges",
IF(tbl_Customers[[#This Row],[total_eve_charge]]&lt;=20,"Medium Charges","High Charges"))</f>
        <v>Medium Charges</v>
      </c>
      <c r="AB11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86" t="str">
        <f>IF(tbl_Customers[[#This Row],[number_vmail_messages]] = 0, "No Usage", IF(tbl_Customers[[#This Row],[number_vmail_messages]] &lt;= 20, "Low Usage", IF(tbl_Customers[[#This Row],[number_vmail_messages]] &lt;= 40, "Medium Usgae", "High Usage")))</f>
        <v>Low Usage</v>
      </c>
      <c r="AD1186" t="str">
        <f>IF(tbl_Customers[[#This Row],[total_day_minutes]]&lt;=150,"Low Usage", IF(tbl_Customers[[#This Row],[total_day_minutes]]&lt;=200,"Medium Usage", IF(tbl_Customers[[#This Row],[total_day_minutes]]&lt;=250,"High Usage","Very High Usage")))</f>
        <v>Low Usage</v>
      </c>
      <c r="AE1186" t="str">
        <f>IF(tbl_Customers[[#This Row],[total_intl_calls]]&lt;=5,"Low Calls", IF(tbl_Customers[[#This Row],[total_intl_calls]]&lt;=10, "Medium Calls", "High Calls"))</f>
        <v>Low Calls</v>
      </c>
      <c r="AF11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86" s="36" t="str">
        <f>IF(tbl_Customers[[#This Row],[Churn_Risk_Score]]&gt;=10,"High Risk", IF(tbl_Customers[[#This Row],[Churn_Risk_Score]]&gt;=5,"Medium Risk","Low Risk"))</f>
        <v>Low Risk</v>
      </c>
    </row>
    <row r="1187" spans="1:33" x14ac:dyDescent="0.35">
      <c r="A1187">
        <v>1186</v>
      </c>
      <c r="B1187" t="s">
        <v>42</v>
      </c>
      <c r="C1187">
        <v>104</v>
      </c>
      <c r="D1187" t="s">
        <v>25</v>
      </c>
      <c r="E1187" t="s">
        <v>22</v>
      </c>
      <c r="F1187" t="s">
        <v>22</v>
      </c>
      <c r="G1187">
        <v>0</v>
      </c>
      <c r="H1187">
        <v>167.6</v>
      </c>
      <c r="I1187">
        <v>116</v>
      </c>
      <c r="J1187">
        <v>28.49</v>
      </c>
      <c r="K1187">
        <v>219.2</v>
      </c>
      <c r="L1187">
        <v>112</v>
      </c>
      <c r="M1187">
        <v>18.63</v>
      </c>
      <c r="N1187">
        <v>215.9</v>
      </c>
      <c r="O1187">
        <v>94</v>
      </c>
      <c r="P1187">
        <v>9.7200000000000006</v>
      </c>
      <c r="Q1187">
        <v>11.7</v>
      </c>
      <c r="R1187">
        <v>2</v>
      </c>
      <c r="S1187">
        <v>3.16</v>
      </c>
      <c r="T1187">
        <v>4</v>
      </c>
      <c r="U1187" t="s">
        <v>22</v>
      </c>
      <c r="V1187">
        <f>IF(tbl_Customers[[#This Row],[churn]] = "yes", 1, 0)</f>
        <v>0</v>
      </c>
      <c r="W1187" t="str">
        <f>IF(tbl_Customers[[#This Row],[number_customer_service_calls]] &lt;= 1, "0-1 Calls", IF(tbl_Customers[[#This Row],[number_customer_service_calls]] &lt;= 3, "2-3 Calls", IF(tbl_Customers[[#This Row],[number_customer_service_calls]] &lt;=5, "4-5 Calls", "6+ Calls")))</f>
        <v>4-5 Calls</v>
      </c>
      <c r="X1187" t="str">
        <f>IF(tbl_Customers[[#This Row],[account_length]] &lt;= 50, "0-50", IF(tbl_Customers[[#This Row],[account_length]] &lt;=100, "51-100", IF(tbl_Customers[[#This Row],[account_length]] &lt;= 150, "101-150", "151+")))</f>
        <v>101-150</v>
      </c>
      <c r="Y1187" t="str">
        <f>IF(tbl_Customers[[#This Row],[total_intl_charge]] &lt;= 3, "Low Charges", "High Charges")</f>
        <v>High Charges</v>
      </c>
      <c r="Z1187" t="str">
        <f>IF(tbl_Customers[[#This Row],[total_eve_calls]]&lt;=80,"Low Calls",
IF(tbl_Customers[[#This Row],[total_eve_calls]]&lt;=120,"Medium Calls","High Calls"))</f>
        <v>Medium Calls</v>
      </c>
      <c r="AA1187" t="str">
        <f>IF(tbl_Customers[[#This Row],[total_eve_charge]]&lt;=15,"Low Charges",
IF(tbl_Customers[[#This Row],[total_eve_charge]]&lt;=20,"Medium Charges","High Charges"))</f>
        <v>Medium Charges</v>
      </c>
      <c r="AB11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87" t="str">
        <f>IF(tbl_Customers[[#This Row],[number_vmail_messages]] = 0, "No Usage", IF(tbl_Customers[[#This Row],[number_vmail_messages]] &lt;= 20, "Low Usage", IF(tbl_Customers[[#This Row],[number_vmail_messages]] &lt;= 40, "Medium Usgae", "High Usage")))</f>
        <v>No Usage</v>
      </c>
      <c r="AD1187" t="str">
        <f>IF(tbl_Customers[[#This Row],[total_day_minutes]]&lt;=150,"Low Usage", IF(tbl_Customers[[#This Row],[total_day_minutes]]&lt;=200,"Medium Usage", IF(tbl_Customers[[#This Row],[total_day_minutes]]&lt;=250,"High Usage","Very High Usage")))</f>
        <v>Medium Usage</v>
      </c>
      <c r="AE1187" t="str">
        <f>IF(tbl_Customers[[#This Row],[total_intl_calls]]&lt;=5,"Low Calls", IF(tbl_Customers[[#This Row],[total_intl_calls]]&lt;=10, "Medium Calls", "High Calls"))</f>
        <v>Low Calls</v>
      </c>
      <c r="AF11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187" s="36" t="str">
        <f>IF(tbl_Customers[[#This Row],[Churn_Risk_Score]]&gt;=10,"High Risk", IF(tbl_Customers[[#This Row],[Churn_Risk_Score]]&gt;=5,"Medium Risk","Low Risk"))</f>
        <v>Medium Risk</v>
      </c>
    </row>
    <row r="1188" spans="1:33" x14ac:dyDescent="0.35">
      <c r="A1188">
        <v>1187</v>
      </c>
      <c r="B1188" t="s">
        <v>38</v>
      </c>
      <c r="C1188">
        <v>115</v>
      </c>
      <c r="D1188" t="s">
        <v>21</v>
      </c>
      <c r="E1188" t="s">
        <v>22</v>
      </c>
      <c r="F1188" t="s">
        <v>22</v>
      </c>
      <c r="G1188">
        <v>0</v>
      </c>
      <c r="H1188">
        <v>132</v>
      </c>
      <c r="I1188">
        <v>90</v>
      </c>
      <c r="J1188">
        <v>22.44</v>
      </c>
      <c r="K1188">
        <v>197.5</v>
      </c>
      <c r="L1188">
        <v>75</v>
      </c>
      <c r="M1188">
        <v>16.79</v>
      </c>
      <c r="N1188">
        <v>175.8</v>
      </c>
      <c r="O1188">
        <v>114</v>
      </c>
      <c r="P1188">
        <v>7.91</v>
      </c>
      <c r="Q1188">
        <v>0</v>
      </c>
      <c r="R1188">
        <v>0</v>
      </c>
      <c r="S1188">
        <v>0</v>
      </c>
      <c r="T1188">
        <v>3</v>
      </c>
      <c r="U1188" t="s">
        <v>22</v>
      </c>
      <c r="V1188">
        <f>IF(tbl_Customers[[#This Row],[churn]] = "yes", 1, 0)</f>
        <v>0</v>
      </c>
      <c r="W1188" t="str">
        <f>IF(tbl_Customers[[#This Row],[number_customer_service_calls]] &lt;= 1, "0-1 Calls", IF(tbl_Customers[[#This Row],[number_customer_service_calls]] &lt;= 3, "2-3 Calls", IF(tbl_Customers[[#This Row],[number_customer_service_calls]] &lt;=5, "4-5 Calls", "6+ Calls")))</f>
        <v>2-3 Calls</v>
      </c>
      <c r="X1188" t="str">
        <f>IF(tbl_Customers[[#This Row],[account_length]] &lt;= 50, "0-50", IF(tbl_Customers[[#This Row],[account_length]] &lt;=100, "51-100", IF(tbl_Customers[[#This Row],[account_length]] &lt;= 150, "101-150", "151+")))</f>
        <v>101-150</v>
      </c>
      <c r="Y1188" t="str">
        <f>IF(tbl_Customers[[#This Row],[total_intl_charge]] &lt;= 3, "Low Charges", "High Charges")</f>
        <v>Low Charges</v>
      </c>
      <c r="Z1188" t="str">
        <f>IF(tbl_Customers[[#This Row],[total_eve_calls]]&lt;=80,"Low Calls",
IF(tbl_Customers[[#This Row],[total_eve_calls]]&lt;=120,"Medium Calls","High Calls"))</f>
        <v>Low Calls</v>
      </c>
      <c r="AA1188" t="str">
        <f>IF(tbl_Customers[[#This Row],[total_eve_charge]]&lt;=15,"Low Charges",
IF(tbl_Customers[[#This Row],[total_eve_charge]]&lt;=20,"Medium Charges","High Charges"))</f>
        <v>Medium Charges</v>
      </c>
      <c r="AB11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88" t="str">
        <f>IF(tbl_Customers[[#This Row],[number_vmail_messages]] = 0, "No Usage", IF(tbl_Customers[[#This Row],[number_vmail_messages]] &lt;= 20, "Low Usage", IF(tbl_Customers[[#This Row],[number_vmail_messages]] &lt;= 40, "Medium Usgae", "High Usage")))</f>
        <v>No Usage</v>
      </c>
      <c r="AD1188" t="str">
        <f>IF(tbl_Customers[[#This Row],[total_day_minutes]]&lt;=150,"Low Usage", IF(tbl_Customers[[#This Row],[total_day_minutes]]&lt;=200,"Medium Usage", IF(tbl_Customers[[#This Row],[total_day_minutes]]&lt;=250,"High Usage","Very High Usage")))</f>
        <v>Low Usage</v>
      </c>
      <c r="AE1188" t="str">
        <f>IF(tbl_Customers[[#This Row],[total_intl_calls]]&lt;=5,"Low Calls", IF(tbl_Customers[[#This Row],[total_intl_calls]]&lt;=10, "Medium Calls", "High Calls"))</f>
        <v>Low Calls</v>
      </c>
      <c r="AF11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88" s="36" t="str">
        <f>IF(tbl_Customers[[#This Row],[Churn_Risk_Score]]&gt;=10,"High Risk", IF(tbl_Customers[[#This Row],[Churn_Risk_Score]]&gt;=5,"Medium Risk","Low Risk"))</f>
        <v>Low Risk</v>
      </c>
    </row>
    <row r="1189" spans="1:33" x14ac:dyDescent="0.35">
      <c r="A1189">
        <v>1188</v>
      </c>
      <c r="B1189" t="s">
        <v>69</v>
      </c>
      <c r="C1189">
        <v>70</v>
      </c>
      <c r="D1189" t="s">
        <v>21</v>
      </c>
      <c r="E1189" t="s">
        <v>22</v>
      </c>
      <c r="F1189" t="s">
        <v>22</v>
      </c>
      <c r="G1189">
        <v>0</v>
      </c>
      <c r="H1189">
        <v>213.4</v>
      </c>
      <c r="I1189">
        <v>86</v>
      </c>
      <c r="J1189">
        <v>36.28</v>
      </c>
      <c r="K1189">
        <v>204.7</v>
      </c>
      <c r="L1189">
        <v>77</v>
      </c>
      <c r="M1189">
        <v>17.399999999999999</v>
      </c>
      <c r="N1189">
        <v>256.60000000000002</v>
      </c>
      <c r="O1189">
        <v>101</v>
      </c>
      <c r="P1189">
        <v>11.55</v>
      </c>
      <c r="Q1189">
        <v>5.7</v>
      </c>
      <c r="R1189">
        <v>4</v>
      </c>
      <c r="S1189">
        <v>1.54</v>
      </c>
      <c r="T1189">
        <v>1</v>
      </c>
      <c r="U1189" t="s">
        <v>22</v>
      </c>
      <c r="V1189">
        <f>IF(tbl_Customers[[#This Row],[churn]] = "yes", 1, 0)</f>
        <v>0</v>
      </c>
      <c r="W1189" t="str">
        <f>IF(tbl_Customers[[#This Row],[number_customer_service_calls]] &lt;= 1, "0-1 Calls", IF(tbl_Customers[[#This Row],[number_customer_service_calls]] &lt;= 3, "2-3 Calls", IF(tbl_Customers[[#This Row],[number_customer_service_calls]] &lt;=5, "4-5 Calls", "6+ Calls")))</f>
        <v>0-1 Calls</v>
      </c>
      <c r="X1189" t="str">
        <f>IF(tbl_Customers[[#This Row],[account_length]] &lt;= 50, "0-50", IF(tbl_Customers[[#This Row],[account_length]] &lt;=100, "51-100", IF(tbl_Customers[[#This Row],[account_length]] &lt;= 150, "101-150", "151+")))</f>
        <v>51-100</v>
      </c>
      <c r="Y1189" t="str">
        <f>IF(tbl_Customers[[#This Row],[total_intl_charge]] &lt;= 3, "Low Charges", "High Charges")</f>
        <v>Low Charges</v>
      </c>
      <c r="Z1189" t="str">
        <f>IF(tbl_Customers[[#This Row],[total_eve_calls]]&lt;=80,"Low Calls",
IF(tbl_Customers[[#This Row],[total_eve_calls]]&lt;=120,"Medium Calls","High Calls"))</f>
        <v>Low Calls</v>
      </c>
      <c r="AA1189" t="str">
        <f>IF(tbl_Customers[[#This Row],[total_eve_charge]]&lt;=15,"Low Charges",
IF(tbl_Customers[[#This Row],[total_eve_charge]]&lt;=20,"Medium Charges","High Charges"))</f>
        <v>Medium Charges</v>
      </c>
      <c r="AB11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189" t="str">
        <f>IF(tbl_Customers[[#This Row],[number_vmail_messages]] = 0, "No Usage", IF(tbl_Customers[[#This Row],[number_vmail_messages]] &lt;= 20, "Low Usage", IF(tbl_Customers[[#This Row],[number_vmail_messages]] &lt;= 40, "Medium Usgae", "High Usage")))</f>
        <v>No Usage</v>
      </c>
      <c r="AD1189" t="str">
        <f>IF(tbl_Customers[[#This Row],[total_day_minutes]]&lt;=150,"Low Usage", IF(tbl_Customers[[#This Row],[total_day_minutes]]&lt;=200,"Medium Usage", IF(tbl_Customers[[#This Row],[total_day_minutes]]&lt;=250,"High Usage","Very High Usage")))</f>
        <v>High Usage</v>
      </c>
      <c r="AE1189" t="str">
        <f>IF(tbl_Customers[[#This Row],[total_intl_calls]]&lt;=5,"Low Calls", IF(tbl_Customers[[#This Row],[total_intl_calls]]&lt;=10, "Medium Calls", "High Calls"))</f>
        <v>Low Calls</v>
      </c>
      <c r="AF11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89" s="36" t="str">
        <f>IF(tbl_Customers[[#This Row],[Churn_Risk_Score]]&gt;=10,"High Risk", IF(tbl_Customers[[#This Row],[Churn_Risk_Score]]&gt;=5,"Medium Risk","Low Risk"))</f>
        <v>Low Risk</v>
      </c>
    </row>
    <row r="1190" spans="1:33" x14ac:dyDescent="0.35">
      <c r="A1190">
        <v>1189</v>
      </c>
      <c r="B1190" t="s">
        <v>65</v>
      </c>
      <c r="C1190">
        <v>126</v>
      </c>
      <c r="D1190" t="s">
        <v>28</v>
      </c>
      <c r="E1190" t="s">
        <v>22</v>
      </c>
      <c r="F1190" t="s">
        <v>22</v>
      </c>
      <c r="G1190">
        <v>0</v>
      </c>
      <c r="H1190">
        <v>175.4</v>
      </c>
      <c r="I1190">
        <v>120</v>
      </c>
      <c r="J1190">
        <v>29.82</v>
      </c>
      <c r="K1190">
        <v>98.3</v>
      </c>
      <c r="L1190">
        <v>71</v>
      </c>
      <c r="M1190">
        <v>8.36</v>
      </c>
      <c r="N1190">
        <v>201.9</v>
      </c>
      <c r="O1190">
        <v>93</v>
      </c>
      <c r="P1190">
        <v>9.09</v>
      </c>
      <c r="Q1190">
        <v>10.6</v>
      </c>
      <c r="R1190">
        <v>1</v>
      </c>
      <c r="S1190">
        <v>2.86</v>
      </c>
      <c r="T1190">
        <v>0</v>
      </c>
      <c r="U1190" t="s">
        <v>22</v>
      </c>
      <c r="V1190">
        <f>IF(tbl_Customers[[#This Row],[churn]] = "yes", 1, 0)</f>
        <v>0</v>
      </c>
      <c r="W1190" t="str">
        <f>IF(tbl_Customers[[#This Row],[number_customer_service_calls]] &lt;= 1, "0-1 Calls", IF(tbl_Customers[[#This Row],[number_customer_service_calls]] &lt;= 3, "2-3 Calls", IF(tbl_Customers[[#This Row],[number_customer_service_calls]] &lt;=5, "4-5 Calls", "6+ Calls")))</f>
        <v>0-1 Calls</v>
      </c>
      <c r="X1190" t="str">
        <f>IF(tbl_Customers[[#This Row],[account_length]] &lt;= 50, "0-50", IF(tbl_Customers[[#This Row],[account_length]] &lt;=100, "51-100", IF(tbl_Customers[[#This Row],[account_length]] &lt;= 150, "101-150", "151+")))</f>
        <v>101-150</v>
      </c>
      <c r="Y1190" t="str">
        <f>IF(tbl_Customers[[#This Row],[total_intl_charge]] &lt;= 3, "Low Charges", "High Charges")</f>
        <v>Low Charges</v>
      </c>
      <c r="Z1190" t="str">
        <f>IF(tbl_Customers[[#This Row],[total_eve_calls]]&lt;=80,"Low Calls",
IF(tbl_Customers[[#This Row],[total_eve_calls]]&lt;=120,"Medium Calls","High Calls"))</f>
        <v>Low Calls</v>
      </c>
      <c r="AA1190" t="str">
        <f>IF(tbl_Customers[[#This Row],[total_eve_charge]]&lt;=15,"Low Charges",
IF(tbl_Customers[[#This Row],[total_eve_charge]]&lt;=20,"Medium Charges","High Charges"))</f>
        <v>Low Charges</v>
      </c>
      <c r="AB11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90" t="str">
        <f>IF(tbl_Customers[[#This Row],[number_vmail_messages]] = 0, "No Usage", IF(tbl_Customers[[#This Row],[number_vmail_messages]] &lt;= 20, "Low Usage", IF(tbl_Customers[[#This Row],[number_vmail_messages]] &lt;= 40, "Medium Usgae", "High Usage")))</f>
        <v>No Usage</v>
      </c>
      <c r="AD1190" t="str">
        <f>IF(tbl_Customers[[#This Row],[total_day_minutes]]&lt;=150,"Low Usage", IF(tbl_Customers[[#This Row],[total_day_minutes]]&lt;=200,"Medium Usage", IF(tbl_Customers[[#This Row],[total_day_minutes]]&lt;=250,"High Usage","Very High Usage")))</f>
        <v>Medium Usage</v>
      </c>
      <c r="AE1190" t="str">
        <f>IF(tbl_Customers[[#This Row],[total_intl_calls]]&lt;=5,"Low Calls", IF(tbl_Customers[[#This Row],[total_intl_calls]]&lt;=10, "Medium Calls", "High Calls"))</f>
        <v>Low Calls</v>
      </c>
      <c r="AF11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90" s="36" t="str">
        <f>IF(tbl_Customers[[#This Row],[Churn_Risk_Score]]&gt;=10,"High Risk", IF(tbl_Customers[[#This Row],[Churn_Risk_Score]]&gt;=5,"Medium Risk","Low Risk"))</f>
        <v>Low Risk</v>
      </c>
    </row>
    <row r="1191" spans="1:33" x14ac:dyDescent="0.35">
      <c r="A1191">
        <v>1190</v>
      </c>
      <c r="B1191" t="s">
        <v>62</v>
      </c>
      <c r="C1191">
        <v>87</v>
      </c>
      <c r="D1191" t="s">
        <v>28</v>
      </c>
      <c r="E1191" t="s">
        <v>22</v>
      </c>
      <c r="F1191" t="s">
        <v>23</v>
      </c>
      <c r="G1191">
        <v>39</v>
      </c>
      <c r="H1191">
        <v>82.6</v>
      </c>
      <c r="I1191">
        <v>113</v>
      </c>
      <c r="J1191">
        <v>14.04</v>
      </c>
      <c r="K1191">
        <v>224.4</v>
      </c>
      <c r="L1191">
        <v>63</v>
      </c>
      <c r="M1191">
        <v>19.07</v>
      </c>
      <c r="N1191">
        <v>163.6</v>
      </c>
      <c r="O1191">
        <v>88</v>
      </c>
      <c r="P1191">
        <v>7.36</v>
      </c>
      <c r="Q1191">
        <v>9.5</v>
      </c>
      <c r="R1191">
        <v>1</v>
      </c>
      <c r="S1191">
        <v>2.57</v>
      </c>
      <c r="T1191">
        <v>3</v>
      </c>
      <c r="U1191" t="s">
        <v>22</v>
      </c>
      <c r="V1191">
        <f>IF(tbl_Customers[[#This Row],[churn]] = "yes", 1, 0)</f>
        <v>0</v>
      </c>
      <c r="W1191" t="str">
        <f>IF(tbl_Customers[[#This Row],[number_customer_service_calls]] &lt;= 1, "0-1 Calls", IF(tbl_Customers[[#This Row],[number_customer_service_calls]] &lt;= 3, "2-3 Calls", IF(tbl_Customers[[#This Row],[number_customer_service_calls]] &lt;=5, "4-5 Calls", "6+ Calls")))</f>
        <v>2-3 Calls</v>
      </c>
      <c r="X1191" t="str">
        <f>IF(tbl_Customers[[#This Row],[account_length]] &lt;= 50, "0-50", IF(tbl_Customers[[#This Row],[account_length]] &lt;=100, "51-100", IF(tbl_Customers[[#This Row],[account_length]] &lt;= 150, "101-150", "151+")))</f>
        <v>51-100</v>
      </c>
      <c r="Y1191" t="str">
        <f>IF(tbl_Customers[[#This Row],[total_intl_charge]] &lt;= 3, "Low Charges", "High Charges")</f>
        <v>Low Charges</v>
      </c>
      <c r="Z1191" t="str">
        <f>IF(tbl_Customers[[#This Row],[total_eve_calls]]&lt;=80,"Low Calls",
IF(tbl_Customers[[#This Row],[total_eve_calls]]&lt;=120,"Medium Calls","High Calls"))</f>
        <v>Low Calls</v>
      </c>
      <c r="AA1191" t="str">
        <f>IF(tbl_Customers[[#This Row],[total_eve_charge]]&lt;=15,"Low Charges",
IF(tbl_Customers[[#This Row],[total_eve_charge]]&lt;=20,"Medium Charges","High Charges"))</f>
        <v>Medium Charges</v>
      </c>
      <c r="AB11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91" t="str">
        <f>IF(tbl_Customers[[#This Row],[number_vmail_messages]] = 0, "No Usage", IF(tbl_Customers[[#This Row],[number_vmail_messages]] &lt;= 20, "Low Usage", IF(tbl_Customers[[#This Row],[number_vmail_messages]] &lt;= 40, "Medium Usgae", "High Usage")))</f>
        <v>Medium Usgae</v>
      </c>
      <c r="AD1191" t="str">
        <f>IF(tbl_Customers[[#This Row],[total_day_minutes]]&lt;=150,"Low Usage", IF(tbl_Customers[[#This Row],[total_day_minutes]]&lt;=200,"Medium Usage", IF(tbl_Customers[[#This Row],[total_day_minutes]]&lt;=250,"High Usage","Very High Usage")))</f>
        <v>Low Usage</v>
      </c>
      <c r="AE1191" t="str">
        <f>IF(tbl_Customers[[#This Row],[total_intl_calls]]&lt;=5,"Low Calls", IF(tbl_Customers[[#This Row],[total_intl_calls]]&lt;=10, "Medium Calls", "High Calls"))</f>
        <v>Low Calls</v>
      </c>
      <c r="AF11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91" s="36" t="str">
        <f>IF(tbl_Customers[[#This Row],[Churn_Risk_Score]]&gt;=10,"High Risk", IF(tbl_Customers[[#This Row],[Churn_Risk_Score]]&gt;=5,"Medium Risk","Low Risk"))</f>
        <v>Low Risk</v>
      </c>
    </row>
    <row r="1192" spans="1:33" x14ac:dyDescent="0.35">
      <c r="A1192">
        <v>1191</v>
      </c>
      <c r="B1192" t="s">
        <v>35</v>
      </c>
      <c r="C1192">
        <v>125</v>
      </c>
      <c r="D1192" t="s">
        <v>28</v>
      </c>
      <c r="E1192" t="s">
        <v>22</v>
      </c>
      <c r="F1192" t="s">
        <v>22</v>
      </c>
      <c r="G1192">
        <v>0</v>
      </c>
      <c r="H1192">
        <v>143.19999999999999</v>
      </c>
      <c r="I1192">
        <v>80</v>
      </c>
      <c r="J1192">
        <v>24.34</v>
      </c>
      <c r="K1192">
        <v>88.1</v>
      </c>
      <c r="L1192">
        <v>94</v>
      </c>
      <c r="M1192">
        <v>7.49</v>
      </c>
      <c r="N1192">
        <v>233.2</v>
      </c>
      <c r="O1192">
        <v>135</v>
      </c>
      <c r="P1192">
        <v>10.49</v>
      </c>
      <c r="Q1192">
        <v>8.8000000000000007</v>
      </c>
      <c r="R1192">
        <v>7</v>
      </c>
      <c r="S1192">
        <v>2.38</v>
      </c>
      <c r="T1192">
        <v>4</v>
      </c>
      <c r="U1192" t="s">
        <v>23</v>
      </c>
      <c r="V1192">
        <f>IF(tbl_Customers[[#This Row],[churn]] = "yes", 1, 0)</f>
        <v>1</v>
      </c>
      <c r="W1192" t="str">
        <f>IF(tbl_Customers[[#This Row],[number_customer_service_calls]] &lt;= 1, "0-1 Calls", IF(tbl_Customers[[#This Row],[number_customer_service_calls]] &lt;= 3, "2-3 Calls", IF(tbl_Customers[[#This Row],[number_customer_service_calls]] &lt;=5, "4-5 Calls", "6+ Calls")))</f>
        <v>4-5 Calls</v>
      </c>
      <c r="X1192" t="str">
        <f>IF(tbl_Customers[[#This Row],[account_length]] &lt;= 50, "0-50", IF(tbl_Customers[[#This Row],[account_length]] &lt;=100, "51-100", IF(tbl_Customers[[#This Row],[account_length]] &lt;= 150, "101-150", "151+")))</f>
        <v>101-150</v>
      </c>
      <c r="Y1192" t="str">
        <f>IF(tbl_Customers[[#This Row],[total_intl_charge]] &lt;= 3, "Low Charges", "High Charges")</f>
        <v>Low Charges</v>
      </c>
      <c r="Z1192" t="str">
        <f>IF(tbl_Customers[[#This Row],[total_eve_calls]]&lt;=80,"Low Calls",
IF(tbl_Customers[[#This Row],[total_eve_calls]]&lt;=120,"Medium Calls","High Calls"))</f>
        <v>Medium Calls</v>
      </c>
      <c r="AA1192" t="str">
        <f>IF(tbl_Customers[[#This Row],[total_eve_charge]]&lt;=15,"Low Charges",
IF(tbl_Customers[[#This Row],[total_eve_charge]]&lt;=20,"Medium Charges","High Charges"))</f>
        <v>Low Charges</v>
      </c>
      <c r="AB11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92" t="str">
        <f>IF(tbl_Customers[[#This Row],[number_vmail_messages]] = 0, "No Usage", IF(tbl_Customers[[#This Row],[number_vmail_messages]] &lt;= 20, "Low Usage", IF(tbl_Customers[[#This Row],[number_vmail_messages]] &lt;= 40, "Medium Usgae", "High Usage")))</f>
        <v>No Usage</v>
      </c>
      <c r="AD1192" t="str">
        <f>IF(tbl_Customers[[#This Row],[total_day_minutes]]&lt;=150,"Low Usage", IF(tbl_Customers[[#This Row],[total_day_minutes]]&lt;=200,"Medium Usage", IF(tbl_Customers[[#This Row],[total_day_minutes]]&lt;=250,"High Usage","Very High Usage")))</f>
        <v>Low Usage</v>
      </c>
      <c r="AE1192" t="str">
        <f>IF(tbl_Customers[[#This Row],[total_intl_calls]]&lt;=5,"Low Calls", IF(tbl_Customers[[#This Row],[total_intl_calls]]&lt;=10, "Medium Calls", "High Calls"))</f>
        <v>Medium Calls</v>
      </c>
      <c r="AF11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192" s="36" t="str">
        <f>IF(tbl_Customers[[#This Row],[Churn_Risk_Score]]&gt;=10,"High Risk", IF(tbl_Customers[[#This Row],[Churn_Risk_Score]]&gt;=5,"Medium Risk","Low Risk"))</f>
        <v>Medium Risk</v>
      </c>
    </row>
    <row r="1193" spans="1:33" x14ac:dyDescent="0.35">
      <c r="A1193">
        <v>1192</v>
      </c>
      <c r="B1193" t="s">
        <v>29</v>
      </c>
      <c r="C1193">
        <v>86</v>
      </c>
      <c r="D1193" t="s">
        <v>21</v>
      </c>
      <c r="E1193" t="s">
        <v>22</v>
      </c>
      <c r="F1193" t="s">
        <v>22</v>
      </c>
      <c r="G1193">
        <v>0</v>
      </c>
      <c r="H1193">
        <v>125.5</v>
      </c>
      <c r="I1193">
        <v>139</v>
      </c>
      <c r="J1193">
        <v>21.34</v>
      </c>
      <c r="K1193">
        <v>269.8</v>
      </c>
      <c r="L1193">
        <v>93</v>
      </c>
      <c r="M1193">
        <v>22.93</v>
      </c>
      <c r="N1193">
        <v>235.8</v>
      </c>
      <c r="O1193">
        <v>110</v>
      </c>
      <c r="P1193">
        <v>10.61</v>
      </c>
      <c r="Q1193">
        <v>8.9</v>
      </c>
      <c r="R1193">
        <v>8</v>
      </c>
      <c r="S1193">
        <v>2.4</v>
      </c>
      <c r="T1193">
        <v>1</v>
      </c>
      <c r="U1193" t="s">
        <v>22</v>
      </c>
      <c r="V1193">
        <f>IF(tbl_Customers[[#This Row],[churn]] = "yes", 1, 0)</f>
        <v>0</v>
      </c>
      <c r="W1193" t="str">
        <f>IF(tbl_Customers[[#This Row],[number_customer_service_calls]] &lt;= 1, "0-1 Calls", IF(tbl_Customers[[#This Row],[number_customer_service_calls]] &lt;= 3, "2-3 Calls", IF(tbl_Customers[[#This Row],[number_customer_service_calls]] &lt;=5, "4-5 Calls", "6+ Calls")))</f>
        <v>0-1 Calls</v>
      </c>
      <c r="X1193" t="str">
        <f>IF(tbl_Customers[[#This Row],[account_length]] &lt;= 50, "0-50", IF(tbl_Customers[[#This Row],[account_length]] &lt;=100, "51-100", IF(tbl_Customers[[#This Row],[account_length]] &lt;= 150, "101-150", "151+")))</f>
        <v>51-100</v>
      </c>
      <c r="Y1193" t="str">
        <f>IF(tbl_Customers[[#This Row],[total_intl_charge]] &lt;= 3, "Low Charges", "High Charges")</f>
        <v>Low Charges</v>
      </c>
      <c r="Z1193" t="str">
        <f>IF(tbl_Customers[[#This Row],[total_eve_calls]]&lt;=80,"Low Calls",
IF(tbl_Customers[[#This Row],[total_eve_calls]]&lt;=120,"Medium Calls","High Calls"))</f>
        <v>Medium Calls</v>
      </c>
      <c r="AA1193" t="str">
        <f>IF(tbl_Customers[[#This Row],[total_eve_charge]]&lt;=15,"Low Charges",
IF(tbl_Customers[[#This Row],[total_eve_charge]]&lt;=20,"Medium Charges","High Charges"))</f>
        <v>High Charges</v>
      </c>
      <c r="AB11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93" t="str">
        <f>IF(tbl_Customers[[#This Row],[number_vmail_messages]] = 0, "No Usage", IF(tbl_Customers[[#This Row],[number_vmail_messages]] &lt;= 20, "Low Usage", IF(tbl_Customers[[#This Row],[number_vmail_messages]] &lt;= 40, "Medium Usgae", "High Usage")))</f>
        <v>No Usage</v>
      </c>
      <c r="AD1193" t="str">
        <f>IF(tbl_Customers[[#This Row],[total_day_minutes]]&lt;=150,"Low Usage", IF(tbl_Customers[[#This Row],[total_day_minutes]]&lt;=200,"Medium Usage", IF(tbl_Customers[[#This Row],[total_day_minutes]]&lt;=250,"High Usage","Very High Usage")))</f>
        <v>Low Usage</v>
      </c>
      <c r="AE1193" t="str">
        <f>IF(tbl_Customers[[#This Row],[total_intl_calls]]&lt;=5,"Low Calls", IF(tbl_Customers[[#This Row],[total_intl_calls]]&lt;=10, "Medium Calls", "High Calls"))</f>
        <v>Medium Calls</v>
      </c>
      <c r="AF11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93" s="36" t="str">
        <f>IF(tbl_Customers[[#This Row],[Churn_Risk_Score]]&gt;=10,"High Risk", IF(tbl_Customers[[#This Row],[Churn_Risk_Score]]&gt;=5,"Medium Risk","Low Risk"))</f>
        <v>Low Risk</v>
      </c>
    </row>
    <row r="1194" spans="1:33" x14ac:dyDescent="0.35">
      <c r="A1194">
        <v>1193</v>
      </c>
      <c r="B1194" t="s">
        <v>67</v>
      </c>
      <c r="C1194">
        <v>73</v>
      </c>
      <c r="D1194" t="s">
        <v>21</v>
      </c>
      <c r="E1194" t="s">
        <v>22</v>
      </c>
      <c r="F1194" t="s">
        <v>23</v>
      </c>
      <c r="G1194">
        <v>31</v>
      </c>
      <c r="H1194">
        <v>82.3</v>
      </c>
      <c r="I1194">
        <v>105</v>
      </c>
      <c r="J1194">
        <v>13.99</v>
      </c>
      <c r="K1194">
        <v>256.10000000000002</v>
      </c>
      <c r="L1194">
        <v>91</v>
      </c>
      <c r="M1194">
        <v>21.77</v>
      </c>
      <c r="N1194">
        <v>229.6</v>
      </c>
      <c r="O1194">
        <v>98</v>
      </c>
      <c r="P1194">
        <v>10.33</v>
      </c>
      <c r="Q1194">
        <v>11.8</v>
      </c>
      <c r="R1194">
        <v>2</v>
      </c>
      <c r="S1194">
        <v>3.19</v>
      </c>
      <c r="T1194">
        <v>6</v>
      </c>
      <c r="U1194" t="s">
        <v>23</v>
      </c>
      <c r="V1194">
        <f>IF(tbl_Customers[[#This Row],[churn]] = "yes", 1, 0)</f>
        <v>1</v>
      </c>
      <c r="W1194" t="str">
        <f>IF(tbl_Customers[[#This Row],[number_customer_service_calls]] &lt;= 1, "0-1 Calls", IF(tbl_Customers[[#This Row],[number_customer_service_calls]] &lt;= 3, "2-3 Calls", IF(tbl_Customers[[#This Row],[number_customer_service_calls]] &lt;=5, "4-5 Calls", "6+ Calls")))</f>
        <v>6+ Calls</v>
      </c>
      <c r="X1194" t="str">
        <f>IF(tbl_Customers[[#This Row],[account_length]] &lt;= 50, "0-50", IF(tbl_Customers[[#This Row],[account_length]] &lt;=100, "51-100", IF(tbl_Customers[[#This Row],[account_length]] &lt;= 150, "101-150", "151+")))</f>
        <v>51-100</v>
      </c>
      <c r="Y1194" t="str">
        <f>IF(tbl_Customers[[#This Row],[total_intl_charge]] &lt;= 3, "Low Charges", "High Charges")</f>
        <v>High Charges</v>
      </c>
      <c r="Z1194" t="str">
        <f>IF(tbl_Customers[[#This Row],[total_eve_calls]]&lt;=80,"Low Calls",
IF(tbl_Customers[[#This Row],[total_eve_calls]]&lt;=120,"Medium Calls","High Calls"))</f>
        <v>Medium Calls</v>
      </c>
      <c r="AA1194" t="str">
        <f>IF(tbl_Customers[[#This Row],[total_eve_charge]]&lt;=15,"Low Charges",
IF(tbl_Customers[[#This Row],[total_eve_charge]]&lt;=20,"Medium Charges","High Charges"))</f>
        <v>High Charges</v>
      </c>
      <c r="AB11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94" t="str">
        <f>IF(tbl_Customers[[#This Row],[number_vmail_messages]] = 0, "No Usage", IF(tbl_Customers[[#This Row],[number_vmail_messages]] &lt;= 20, "Low Usage", IF(tbl_Customers[[#This Row],[number_vmail_messages]] &lt;= 40, "Medium Usgae", "High Usage")))</f>
        <v>Medium Usgae</v>
      </c>
      <c r="AD1194" t="str">
        <f>IF(tbl_Customers[[#This Row],[total_day_minutes]]&lt;=150,"Low Usage", IF(tbl_Customers[[#This Row],[total_day_minutes]]&lt;=200,"Medium Usage", IF(tbl_Customers[[#This Row],[total_day_minutes]]&lt;=250,"High Usage","Very High Usage")))</f>
        <v>Low Usage</v>
      </c>
      <c r="AE1194" t="str">
        <f>IF(tbl_Customers[[#This Row],[total_intl_calls]]&lt;=5,"Low Calls", IF(tbl_Customers[[#This Row],[total_intl_calls]]&lt;=10, "Medium Calls", "High Calls"))</f>
        <v>Low Calls</v>
      </c>
      <c r="AF11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194" s="36" t="str">
        <f>IF(tbl_Customers[[#This Row],[Churn_Risk_Score]]&gt;=10,"High Risk", IF(tbl_Customers[[#This Row],[Churn_Risk_Score]]&gt;=5,"Medium Risk","Low Risk"))</f>
        <v>Medium Risk</v>
      </c>
    </row>
    <row r="1195" spans="1:33" x14ac:dyDescent="0.35">
      <c r="A1195">
        <v>1194</v>
      </c>
      <c r="B1195" t="s">
        <v>61</v>
      </c>
      <c r="C1195">
        <v>232</v>
      </c>
      <c r="D1195" t="s">
        <v>25</v>
      </c>
      <c r="E1195" t="s">
        <v>22</v>
      </c>
      <c r="F1195" t="s">
        <v>22</v>
      </c>
      <c r="G1195">
        <v>0</v>
      </c>
      <c r="H1195">
        <v>165.6</v>
      </c>
      <c r="I1195">
        <v>104</v>
      </c>
      <c r="J1195">
        <v>28.15</v>
      </c>
      <c r="K1195">
        <v>195.9</v>
      </c>
      <c r="L1195">
        <v>115</v>
      </c>
      <c r="M1195">
        <v>16.649999999999999</v>
      </c>
      <c r="N1195">
        <v>118.3</v>
      </c>
      <c r="O1195">
        <v>77</v>
      </c>
      <c r="P1195">
        <v>5.32</v>
      </c>
      <c r="Q1195">
        <v>11.8</v>
      </c>
      <c r="R1195">
        <v>3</v>
      </c>
      <c r="S1195">
        <v>3.19</v>
      </c>
      <c r="T1195">
        <v>1</v>
      </c>
      <c r="U1195" t="s">
        <v>22</v>
      </c>
      <c r="V1195">
        <f>IF(tbl_Customers[[#This Row],[churn]] = "yes", 1, 0)</f>
        <v>0</v>
      </c>
      <c r="W1195" t="str">
        <f>IF(tbl_Customers[[#This Row],[number_customer_service_calls]] &lt;= 1, "0-1 Calls", IF(tbl_Customers[[#This Row],[number_customer_service_calls]] &lt;= 3, "2-3 Calls", IF(tbl_Customers[[#This Row],[number_customer_service_calls]] &lt;=5, "4-5 Calls", "6+ Calls")))</f>
        <v>0-1 Calls</v>
      </c>
      <c r="X1195" t="str">
        <f>IF(tbl_Customers[[#This Row],[account_length]] &lt;= 50, "0-50", IF(tbl_Customers[[#This Row],[account_length]] &lt;=100, "51-100", IF(tbl_Customers[[#This Row],[account_length]] &lt;= 150, "101-150", "151+")))</f>
        <v>151+</v>
      </c>
      <c r="Y1195" t="str">
        <f>IF(tbl_Customers[[#This Row],[total_intl_charge]] &lt;= 3, "Low Charges", "High Charges")</f>
        <v>High Charges</v>
      </c>
      <c r="Z1195" t="str">
        <f>IF(tbl_Customers[[#This Row],[total_eve_calls]]&lt;=80,"Low Calls",
IF(tbl_Customers[[#This Row],[total_eve_calls]]&lt;=120,"Medium Calls","High Calls"))</f>
        <v>Medium Calls</v>
      </c>
      <c r="AA1195" t="str">
        <f>IF(tbl_Customers[[#This Row],[total_eve_charge]]&lt;=15,"Low Charges",
IF(tbl_Customers[[#This Row],[total_eve_charge]]&lt;=20,"Medium Charges","High Charges"))</f>
        <v>Medium Charges</v>
      </c>
      <c r="AB11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95" t="str">
        <f>IF(tbl_Customers[[#This Row],[number_vmail_messages]] = 0, "No Usage", IF(tbl_Customers[[#This Row],[number_vmail_messages]] &lt;= 20, "Low Usage", IF(tbl_Customers[[#This Row],[number_vmail_messages]] &lt;= 40, "Medium Usgae", "High Usage")))</f>
        <v>No Usage</v>
      </c>
      <c r="AD1195" t="str">
        <f>IF(tbl_Customers[[#This Row],[total_day_minutes]]&lt;=150,"Low Usage", IF(tbl_Customers[[#This Row],[total_day_minutes]]&lt;=200,"Medium Usage", IF(tbl_Customers[[#This Row],[total_day_minutes]]&lt;=250,"High Usage","Very High Usage")))</f>
        <v>Medium Usage</v>
      </c>
      <c r="AE1195" t="str">
        <f>IF(tbl_Customers[[#This Row],[total_intl_calls]]&lt;=5,"Low Calls", IF(tbl_Customers[[#This Row],[total_intl_calls]]&lt;=10, "Medium Calls", "High Calls"))</f>
        <v>Low Calls</v>
      </c>
      <c r="AF11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95" s="36" t="str">
        <f>IF(tbl_Customers[[#This Row],[Churn_Risk_Score]]&gt;=10,"High Risk", IF(tbl_Customers[[#This Row],[Churn_Risk_Score]]&gt;=5,"Medium Risk","Low Risk"))</f>
        <v>Low Risk</v>
      </c>
    </row>
    <row r="1196" spans="1:33" x14ac:dyDescent="0.35">
      <c r="A1196">
        <v>1195</v>
      </c>
      <c r="B1196" t="s">
        <v>46</v>
      </c>
      <c r="C1196">
        <v>133</v>
      </c>
      <c r="D1196" t="s">
        <v>25</v>
      </c>
      <c r="E1196" t="s">
        <v>22</v>
      </c>
      <c r="F1196" t="s">
        <v>22</v>
      </c>
      <c r="G1196">
        <v>0</v>
      </c>
      <c r="H1196">
        <v>162.1</v>
      </c>
      <c r="I1196">
        <v>91</v>
      </c>
      <c r="J1196">
        <v>27.56</v>
      </c>
      <c r="K1196">
        <v>212.1</v>
      </c>
      <c r="L1196">
        <v>94</v>
      </c>
      <c r="M1196">
        <v>18.03</v>
      </c>
      <c r="N1196">
        <v>260.39999999999998</v>
      </c>
      <c r="O1196">
        <v>78</v>
      </c>
      <c r="P1196">
        <v>11.72</v>
      </c>
      <c r="Q1196">
        <v>12.2</v>
      </c>
      <c r="R1196">
        <v>5</v>
      </c>
      <c r="S1196">
        <v>3.29</v>
      </c>
      <c r="T1196">
        <v>1</v>
      </c>
      <c r="U1196" t="s">
        <v>22</v>
      </c>
      <c r="V1196">
        <f>IF(tbl_Customers[[#This Row],[churn]] = "yes", 1, 0)</f>
        <v>0</v>
      </c>
      <c r="W1196" t="str">
        <f>IF(tbl_Customers[[#This Row],[number_customer_service_calls]] &lt;= 1, "0-1 Calls", IF(tbl_Customers[[#This Row],[number_customer_service_calls]] &lt;= 3, "2-3 Calls", IF(tbl_Customers[[#This Row],[number_customer_service_calls]] &lt;=5, "4-5 Calls", "6+ Calls")))</f>
        <v>0-1 Calls</v>
      </c>
      <c r="X1196" t="str">
        <f>IF(tbl_Customers[[#This Row],[account_length]] &lt;= 50, "0-50", IF(tbl_Customers[[#This Row],[account_length]] &lt;=100, "51-100", IF(tbl_Customers[[#This Row],[account_length]] &lt;= 150, "101-150", "151+")))</f>
        <v>101-150</v>
      </c>
      <c r="Y1196" t="str">
        <f>IF(tbl_Customers[[#This Row],[total_intl_charge]] &lt;= 3, "Low Charges", "High Charges")</f>
        <v>High Charges</v>
      </c>
      <c r="Z1196" t="str">
        <f>IF(tbl_Customers[[#This Row],[total_eve_calls]]&lt;=80,"Low Calls",
IF(tbl_Customers[[#This Row],[total_eve_calls]]&lt;=120,"Medium Calls","High Calls"))</f>
        <v>Medium Calls</v>
      </c>
      <c r="AA1196" t="str">
        <f>IF(tbl_Customers[[#This Row],[total_eve_charge]]&lt;=15,"Low Charges",
IF(tbl_Customers[[#This Row],[total_eve_charge]]&lt;=20,"Medium Charges","High Charges"))</f>
        <v>Medium Charges</v>
      </c>
      <c r="AB11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196" t="str">
        <f>IF(tbl_Customers[[#This Row],[number_vmail_messages]] = 0, "No Usage", IF(tbl_Customers[[#This Row],[number_vmail_messages]] &lt;= 20, "Low Usage", IF(tbl_Customers[[#This Row],[number_vmail_messages]] &lt;= 40, "Medium Usgae", "High Usage")))</f>
        <v>No Usage</v>
      </c>
      <c r="AD1196" t="str">
        <f>IF(tbl_Customers[[#This Row],[total_day_minutes]]&lt;=150,"Low Usage", IF(tbl_Customers[[#This Row],[total_day_minutes]]&lt;=200,"Medium Usage", IF(tbl_Customers[[#This Row],[total_day_minutes]]&lt;=250,"High Usage","Very High Usage")))</f>
        <v>Medium Usage</v>
      </c>
      <c r="AE1196" t="str">
        <f>IF(tbl_Customers[[#This Row],[total_intl_calls]]&lt;=5,"Low Calls", IF(tbl_Customers[[#This Row],[total_intl_calls]]&lt;=10, "Medium Calls", "High Calls"))</f>
        <v>Low Calls</v>
      </c>
      <c r="AF11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196" s="36" t="str">
        <f>IF(tbl_Customers[[#This Row],[Churn_Risk_Score]]&gt;=10,"High Risk", IF(tbl_Customers[[#This Row],[Churn_Risk_Score]]&gt;=5,"Medium Risk","Low Risk"))</f>
        <v>Low Risk</v>
      </c>
    </row>
    <row r="1197" spans="1:33" x14ac:dyDescent="0.35">
      <c r="A1197">
        <v>1196</v>
      </c>
      <c r="B1197" t="s">
        <v>58</v>
      </c>
      <c r="C1197">
        <v>103</v>
      </c>
      <c r="D1197" t="s">
        <v>28</v>
      </c>
      <c r="E1197" t="s">
        <v>22</v>
      </c>
      <c r="F1197" t="s">
        <v>22</v>
      </c>
      <c r="G1197">
        <v>0</v>
      </c>
      <c r="H1197">
        <v>166.6</v>
      </c>
      <c r="I1197">
        <v>84</v>
      </c>
      <c r="J1197">
        <v>28.32</v>
      </c>
      <c r="K1197">
        <v>192.4</v>
      </c>
      <c r="L1197">
        <v>91</v>
      </c>
      <c r="M1197">
        <v>16.350000000000001</v>
      </c>
      <c r="N1197">
        <v>167.9</v>
      </c>
      <c r="O1197">
        <v>115</v>
      </c>
      <c r="P1197">
        <v>7.56</v>
      </c>
      <c r="Q1197">
        <v>7.7</v>
      </c>
      <c r="R1197">
        <v>6</v>
      </c>
      <c r="S1197">
        <v>2.08</v>
      </c>
      <c r="T1197">
        <v>1</v>
      </c>
      <c r="U1197" t="s">
        <v>22</v>
      </c>
      <c r="V1197">
        <f>IF(tbl_Customers[[#This Row],[churn]] = "yes", 1, 0)</f>
        <v>0</v>
      </c>
      <c r="W1197" t="str">
        <f>IF(tbl_Customers[[#This Row],[number_customer_service_calls]] &lt;= 1, "0-1 Calls", IF(tbl_Customers[[#This Row],[number_customer_service_calls]] &lt;= 3, "2-3 Calls", IF(tbl_Customers[[#This Row],[number_customer_service_calls]] &lt;=5, "4-5 Calls", "6+ Calls")))</f>
        <v>0-1 Calls</v>
      </c>
      <c r="X1197" t="str">
        <f>IF(tbl_Customers[[#This Row],[account_length]] &lt;= 50, "0-50", IF(tbl_Customers[[#This Row],[account_length]] &lt;=100, "51-100", IF(tbl_Customers[[#This Row],[account_length]] &lt;= 150, "101-150", "151+")))</f>
        <v>101-150</v>
      </c>
      <c r="Y1197" t="str">
        <f>IF(tbl_Customers[[#This Row],[total_intl_charge]] &lt;= 3, "Low Charges", "High Charges")</f>
        <v>Low Charges</v>
      </c>
      <c r="Z1197" t="str">
        <f>IF(tbl_Customers[[#This Row],[total_eve_calls]]&lt;=80,"Low Calls",
IF(tbl_Customers[[#This Row],[total_eve_calls]]&lt;=120,"Medium Calls","High Calls"))</f>
        <v>Medium Calls</v>
      </c>
      <c r="AA1197" t="str">
        <f>IF(tbl_Customers[[#This Row],[total_eve_charge]]&lt;=15,"Low Charges",
IF(tbl_Customers[[#This Row],[total_eve_charge]]&lt;=20,"Medium Charges","High Charges"))</f>
        <v>Medium Charges</v>
      </c>
      <c r="AB11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197" t="str">
        <f>IF(tbl_Customers[[#This Row],[number_vmail_messages]] = 0, "No Usage", IF(tbl_Customers[[#This Row],[number_vmail_messages]] &lt;= 20, "Low Usage", IF(tbl_Customers[[#This Row],[number_vmail_messages]] &lt;= 40, "Medium Usgae", "High Usage")))</f>
        <v>No Usage</v>
      </c>
      <c r="AD1197" t="str">
        <f>IF(tbl_Customers[[#This Row],[total_day_minutes]]&lt;=150,"Low Usage", IF(tbl_Customers[[#This Row],[total_day_minutes]]&lt;=200,"Medium Usage", IF(tbl_Customers[[#This Row],[total_day_minutes]]&lt;=250,"High Usage","Very High Usage")))</f>
        <v>Medium Usage</v>
      </c>
      <c r="AE1197" t="str">
        <f>IF(tbl_Customers[[#This Row],[total_intl_calls]]&lt;=5,"Low Calls", IF(tbl_Customers[[#This Row],[total_intl_calls]]&lt;=10, "Medium Calls", "High Calls"))</f>
        <v>Medium Calls</v>
      </c>
      <c r="AF11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197" s="36" t="str">
        <f>IF(tbl_Customers[[#This Row],[Churn_Risk_Score]]&gt;=10,"High Risk", IF(tbl_Customers[[#This Row],[Churn_Risk_Score]]&gt;=5,"Medium Risk","Low Risk"))</f>
        <v>Low Risk</v>
      </c>
    </row>
    <row r="1198" spans="1:33" x14ac:dyDescent="0.35">
      <c r="A1198">
        <v>1197</v>
      </c>
      <c r="B1198" t="s">
        <v>35</v>
      </c>
      <c r="C1198">
        <v>131</v>
      </c>
      <c r="D1198" t="s">
        <v>21</v>
      </c>
      <c r="E1198" t="s">
        <v>22</v>
      </c>
      <c r="F1198" t="s">
        <v>23</v>
      </c>
      <c r="G1198">
        <v>24</v>
      </c>
      <c r="H1198">
        <v>135.9</v>
      </c>
      <c r="I1198">
        <v>60</v>
      </c>
      <c r="J1198">
        <v>23.1</v>
      </c>
      <c r="K1198">
        <v>233.2</v>
      </c>
      <c r="L1198">
        <v>78</v>
      </c>
      <c r="M1198">
        <v>19.82</v>
      </c>
      <c r="N1198">
        <v>210.6</v>
      </c>
      <c r="O1198">
        <v>121</v>
      </c>
      <c r="P1198">
        <v>9.48</v>
      </c>
      <c r="Q1198">
        <v>9.4</v>
      </c>
      <c r="R1198">
        <v>4</v>
      </c>
      <c r="S1198">
        <v>2.54</v>
      </c>
      <c r="T1198">
        <v>1</v>
      </c>
      <c r="U1198" t="s">
        <v>22</v>
      </c>
      <c r="V1198">
        <f>IF(tbl_Customers[[#This Row],[churn]] = "yes", 1, 0)</f>
        <v>0</v>
      </c>
      <c r="W1198" t="str">
        <f>IF(tbl_Customers[[#This Row],[number_customer_service_calls]] &lt;= 1, "0-1 Calls", IF(tbl_Customers[[#This Row],[number_customer_service_calls]] &lt;= 3, "2-3 Calls", IF(tbl_Customers[[#This Row],[number_customer_service_calls]] &lt;=5, "4-5 Calls", "6+ Calls")))</f>
        <v>0-1 Calls</v>
      </c>
      <c r="X1198" t="str">
        <f>IF(tbl_Customers[[#This Row],[account_length]] &lt;= 50, "0-50", IF(tbl_Customers[[#This Row],[account_length]] &lt;=100, "51-100", IF(tbl_Customers[[#This Row],[account_length]] &lt;= 150, "101-150", "151+")))</f>
        <v>101-150</v>
      </c>
      <c r="Y1198" t="str">
        <f>IF(tbl_Customers[[#This Row],[total_intl_charge]] &lt;= 3, "Low Charges", "High Charges")</f>
        <v>Low Charges</v>
      </c>
      <c r="Z1198" t="str">
        <f>IF(tbl_Customers[[#This Row],[total_eve_calls]]&lt;=80,"Low Calls",
IF(tbl_Customers[[#This Row],[total_eve_calls]]&lt;=120,"Medium Calls","High Calls"))</f>
        <v>Low Calls</v>
      </c>
      <c r="AA1198" t="str">
        <f>IF(tbl_Customers[[#This Row],[total_eve_charge]]&lt;=15,"Low Charges",
IF(tbl_Customers[[#This Row],[total_eve_charge]]&lt;=20,"Medium Charges","High Charges"))</f>
        <v>Medium Charges</v>
      </c>
      <c r="AB11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98" t="str">
        <f>IF(tbl_Customers[[#This Row],[number_vmail_messages]] = 0, "No Usage", IF(tbl_Customers[[#This Row],[number_vmail_messages]] &lt;= 20, "Low Usage", IF(tbl_Customers[[#This Row],[number_vmail_messages]] &lt;= 40, "Medium Usgae", "High Usage")))</f>
        <v>Medium Usgae</v>
      </c>
      <c r="AD1198" t="str">
        <f>IF(tbl_Customers[[#This Row],[total_day_minutes]]&lt;=150,"Low Usage", IF(tbl_Customers[[#This Row],[total_day_minutes]]&lt;=200,"Medium Usage", IF(tbl_Customers[[#This Row],[total_day_minutes]]&lt;=250,"High Usage","Very High Usage")))</f>
        <v>Low Usage</v>
      </c>
      <c r="AE1198" t="str">
        <f>IF(tbl_Customers[[#This Row],[total_intl_calls]]&lt;=5,"Low Calls", IF(tbl_Customers[[#This Row],[total_intl_calls]]&lt;=10, "Medium Calls", "High Calls"))</f>
        <v>Low Calls</v>
      </c>
      <c r="AF11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98" s="36" t="str">
        <f>IF(tbl_Customers[[#This Row],[Churn_Risk_Score]]&gt;=10,"High Risk", IF(tbl_Customers[[#This Row],[Churn_Risk_Score]]&gt;=5,"Medium Risk","Low Risk"))</f>
        <v>Low Risk</v>
      </c>
    </row>
    <row r="1199" spans="1:33" x14ac:dyDescent="0.35">
      <c r="A1199">
        <v>1198</v>
      </c>
      <c r="B1199" t="s">
        <v>57</v>
      </c>
      <c r="C1199">
        <v>95</v>
      </c>
      <c r="D1199" t="s">
        <v>25</v>
      </c>
      <c r="E1199" t="s">
        <v>22</v>
      </c>
      <c r="F1199" t="s">
        <v>23</v>
      </c>
      <c r="G1199">
        <v>20</v>
      </c>
      <c r="H1199">
        <v>165.7</v>
      </c>
      <c r="I1199">
        <v>78</v>
      </c>
      <c r="J1199">
        <v>28.17</v>
      </c>
      <c r="K1199">
        <v>215.6</v>
      </c>
      <c r="L1199">
        <v>94</v>
      </c>
      <c r="M1199">
        <v>18.329999999999998</v>
      </c>
      <c r="N1199">
        <v>243.3</v>
      </c>
      <c r="O1199">
        <v>91</v>
      </c>
      <c r="P1199">
        <v>10.95</v>
      </c>
      <c r="Q1199">
        <v>9.8000000000000007</v>
      </c>
      <c r="R1199">
        <v>6</v>
      </c>
      <c r="S1199">
        <v>2.65</v>
      </c>
      <c r="T1199">
        <v>0</v>
      </c>
      <c r="U1199" t="s">
        <v>22</v>
      </c>
      <c r="V1199">
        <f>IF(tbl_Customers[[#This Row],[churn]] = "yes", 1, 0)</f>
        <v>0</v>
      </c>
      <c r="W1199" t="str">
        <f>IF(tbl_Customers[[#This Row],[number_customer_service_calls]] &lt;= 1, "0-1 Calls", IF(tbl_Customers[[#This Row],[number_customer_service_calls]] &lt;= 3, "2-3 Calls", IF(tbl_Customers[[#This Row],[number_customer_service_calls]] &lt;=5, "4-5 Calls", "6+ Calls")))</f>
        <v>0-1 Calls</v>
      </c>
      <c r="X1199" t="str">
        <f>IF(tbl_Customers[[#This Row],[account_length]] &lt;= 50, "0-50", IF(tbl_Customers[[#This Row],[account_length]] &lt;=100, "51-100", IF(tbl_Customers[[#This Row],[account_length]] &lt;= 150, "101-150", "151+")))</f>
        <v>51-100</v>
      </c>
      <c r="Y1199" t="str">
        <f>IF(tbl_Customers[[#This Row],[total_intl_charge]] &lt;= 3, "Low Charges", "High Charges")</f>
        <v>Low Charges</v>
      </c>
      <c r="Z1199" t="str">
        <f>IF(tbl_Customers[[#This Row],[total_eve_calls]]&lt;=80,"Low Calls",
IF(tbl_Customers[[#This Row],[total_eve_calls]]&lt;=120,"Medium Calls","High Calls"))</f>
        <v>Medium Calls</v>
      </c>
      <c r="AA1199" t="str">
        <f>IF(tbl_Customers[[#This Row],[total_eve_charge]]&lt;=15,"Low Charges",
IF(tbl_Customers[[#This Row],[total_eve_charge]]&lt;=20,"Medium Charges","High Charges"))</f>
        <v>Medium Charges</v>
      </c>
      <c r="AB11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199" t="str">
        <f>IF(tbl_Customers[[#This Row],[number_vmail_messages]] = 0, "No Usage", IF(tbl_Customers[[#This Row],[number_vmail_messages]] &lt;= 20, "Low Usage", IF(tbl_Customers[[#This Row],[number_vmail_messages]] &lt;= 40, "Medium Usgae", "High Usage")))</f>
        <v>Low Usage</v>
      </c>
      <c r="AD1199" t="str">
        <f>IF(tbl_Customers[[#This Row],[total_day_minutes]]&lt;=150,"Low Usage", IF(tbl_Customers[[#This Row],[total_day_minutes]]&lt;=200,"Medium Usage", IF(tbl_Customers[[#This Row],[total_day_minutes]]&lt;=250,"High Usage","Very High Usage")))</f>
        <v>Medium Usage</v>
      </c>
      <c r="AE1199" t="str">
        <f>IF(tbl_Customers[[#This Row],[total_intl_calls]]&lt;=5,"Low Calls", IF(tbl_Customers[[#This Row],[total_intl_calls]]&lt;=10, "Medium Calls", "High Calls"))</f>
        <v>Medium Calls</v>
      </c>
      <c r="AF11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199" s="36" t="str">
        <f>IF(tbl_Customers[[#This Row],[Churn_Risk_Score]]&gt;=10,"High Risk", IF(tbl_Customers[[#This Row],[Churn_Risk_Score]]&gt;=5,"Medium Risk","Low Risk"))</f>
        <v>Low Risk</v>
      </c>
    </row>
    <row r="1200" spans="1:33" x14ac:dyDescent="0.35">
      <c r="A1200">
        <v>1199</v>
      </c>
      <c r="B1200" t="s">
        <v>38</v>
      </c>
      <c r="C1200">
        <v>182</v>
      </c>
      <c r="D1200" t="s">
        <v>21</v>
      </c>
      <c r="E1200" t="s">
        <v>22</v>
      </c>
      <c r="F1200" t="s">
        <v>22</v>
      </c>
      <c r="G1200">
        <v>0</v>
      </c>
      <c r="H1200">
        <v>176.1</v>
      </c>
      <c r="I1200">
        <v>90</v>
      </c>
      <c r="J1200">
        <v>29.94</v>
      </c>
      <c r="K1200">
        <v>174.9</v>
      </c>
      <c r="L1200">
        <v>106</v>
      </c>
      <c r="M1200">
        <v>14.87</v>
      </c>
      <c r="N1200">
        <v>234.7</v>
      </c>
      <c r="O1200">
        <v>134</v>
      </c>
      <c r="P1200">
        <v>10.56</v>
      </c>
      <c r="Q1200">
        <v>9.6999999999999993</v>
      </c>
      <c r="R1200">
        <v>4</v>
      </c>
      <c r="S1200">
        <v>2.62</v>
      </c>
      <c r="T1200">
        <v>1</v>
      </c>
      <c r="U1200" t="s">
        <v>22</v>
      </c>
      <c r="V1200">
        <f>IF(tbl_Customers[[#This Row],[churn]] = "yes", 1, 0)</f>
        <v>0</v>
      </c>
      <c r="W1200" t="str">
        <f>IF(tbl_Customers[[#This Row],[number_customer_service_calls]] &lt;= 1, "0-1 Calls", IF(tbl_Customers[[#This Row],[number_customer_service_calls]] &lt;= 3, "2-3 Calls", IF(tbl_Customers[[#This Row],[number_customer_service_calls]] &lt;=5, "4-5 Calls", "6+ Calls")))</f>
        <v>0-1 Calls</v>
      </c>
      <c r="X1200" t="str">
        <f>IF(tbl_Customers[[#This Row],[account_length]] &lt;= 50, "0-50", IF(tbl_Customers[[#This Row],[account_length]] &lt;=100, "51-100", IF(tbl_Customers[[#This Row],[account_length]] &lt;= 150, "101-150", "151+")))</f>
        <v>151+</v>
      </c>
      <c r="Y1200" t="str">
        <f>IF(tbl_Customers[[#This Row],[total_intl_charge]] &lt;= 3, "Low Charges", "High Charges")</f>
        <v>Low Charges</v>
      </c>
      <c r="Z1200" t="str">
        <f>IF(tbl_Customers[[#This Row],[total_eve_calls]]&lt;=80,"Low Calls",
IF(tbl_Customers[[#This Row],[total_eve_calls]]&lt;=120,"Medium Calls","High Calls"))</f>
        <v>Medium Calls</v>
      </c>
      <c r="AA1200" t="str">
        <f>IF(tbl_Customers[[#This Row],[total_eve_charge]]&lt;=15,"Low Charges",
IF(tbl_Customers[[#This Row],[total_eve_charge]]&lt;=20,"Medium Charges","High Charges"))</f>
        <v>Low Charges</v>
      </c>
      <c r="AB12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00" t="str">
        <f>IF(tbl_Customers[[#This Row],[number_vmail_messages]] = 0, "No Usage", IF(tbl_Customers[[#This Row],[number_vmail_messages]] &lt;= 20, "Low Usage", IF(tbl_Customers[[#This Row],[number_vmail_messages]] &lt;= 40, "Medium Usgae", "High Usage")))</f>
        <v>No Usage</v>
      </c>
      <c r="AD1200" t="str">
        <f>IF(tbl_Customers[[#This Row],[total_day_minutes]]&lt;=150,"Low Usage", IF(tbl_Customers[[#This Row],[total_day_minutes]]&lt;=200,"Medium Usage", IF(tbl_Customers[[#This Row],[total_day_minutes]]&lt;=250,"High Usage","Very High Usage")))</f>
        <v>Medium Usage</v>
      </c>
      <c r="AE1200" t="str">
        <f>IF(tbl_Customers[[#This Row],[total_intl_calls]]&lt;=5,"Low Calls", IF(tbl_Customers[[#This Row],[total_intl_calls]]&lt;=10, "Medium Calls", "High Calls"))</f>
        <v>Low Calls</v>
      </c>
      <c r="AF12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00" s="36" t="str">
        <f>IF(tbl_Customers[[#This Row],[Churn_Risk_Score]]&gt;=10,"High Risk", IF(tbl_Customers[[#This Row],[Churn_Risk_Score]]&gt;=5,"Medium Risk","Low Risk"))</f>
        <v>Low Risk</v>
      </c>
    </row>
    <row r="1201" spans="1:33" x14ac:dyDescent="0.35">
      <c r="A1201">
        <v>1200</v>
      </c>
      <c r="B1201" t="s">
        <v>30</v>
      </c>
      <c r="C1201">
        <v>99</v>
      </c>
      <c r="D1201" t="s">
        <v>28</v>
      </c>
      <c r="E1201" t="s">
        <v>22</v>
      </c>
      <c r="F1201" t="s">
        <v>22</v>
      </c>
      <c r="G1201">
        <v>0</v>
      </c>
      <c r="H1201">
        <v>142.30000000000001</v>
      </c>
      <c r="I1201">
        <v>89</v>
      </c>
      <c r="J1201">
        <v>24.19</v>
      </c>
      <c r="K1201">
        <v>204.5</v>
      </c>
      <c r="L1201">
        <v>95</v>
      </c>
      <c r="M1201">
        <v>17.38</v>
      </c>
      <c r="N1201">
        <v>203.1</v>
      </c>
      <c r="O1201">
        <v>114</v>
      </c>
      <c r="P1201">
        <v>9.14</v>
      </c>
      <c r="Q1201">
        <v>9.1</v>
      </c>
      <c r="R1201">
        <v>1</v>
      </c>
      <c r="S1201">
        <v>2.46</v>
      </c>
      <c r="T1201">
        <v>0</v>
      </c>
      <c r="U1201" t="s">
        <v>22</v>
      </c>
      <c r="V1201">
        <f>IF(tbl_Customers[[#This Row],[churn]] = "yes", 1, 0)</f>
        <v>0</v>
      </c>
      <c r="W1201" t="str">
        <f>IF(tbl_Customers[[#This Row],[number_customer_service_calls]] &lt;= 1, "0-1 Calls", IF(tbl_Customers[[#This Row],[number_customer_service_calls]] &lt;= 3, "2-3 Calls", IF(tbl_Customers[[#This Row],[number_customer_service_calls]] &lt;=5, "4-5 Calls", "6+ Calls")))</f>
        <v>0-1 Calls</v>
      </c>
      <c r="X1201" t="str">
        <f>IF(tbl_Customers[[#This Row],[account_length]] &lt;= 50, "0-50", IF(tbl_Customers[[#This Row],[account_length]] &lt;=100, "51-100", IF(tbl_Customers[[#This Row],[account_length]] &lt;= 150, "101-150", "151+")))</f>
        <v>51-100</v>
      </c>
      <c r="Y1201" t="str">
        <f>IF(tbl_Customers[[#This Row],[total_intl_charge]] &lt;= 3, "Low Charges", "High Charges")</f>
        <v>Low Charges</v>
      </c>
      <c r="Z1201" t="str">
        <f>IF(tbl_Customers[[#This Row],[total_eve_calls]]&lt;=80,"Low Calls",
IF(tbl_Customers[[#This Row],[total_eve_calls]]&lt;=120,"Medium Calls","High Calls"))</f>
        <v>Medium Calls</v>
      </c>
      <c r="AA1201" t="str">
        <f>IF(tbl_Customers[[#This Row],[total_eve_charge]]&lt;=15,"Low Charges",
IF(tbl_Customers[[#This Row],[total_eve_charge]]&lt;=20,"Medium Charges","High Charges"))</f>
        <v>Medium Charges</v>
      </c>
      <c r="AB12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01" t="str">
        <f>IF(tbl_Customers[[#This Row],[number_vmail_messages]] = 0, "No Usage", IF(tbl_Customers[[#This Row],[number_vmail_messages]] &lt;= 20, "Low Usage", IF(tbl_Customers[[#This Row],[number_vmail_messages]] &lt;= 40, "Medium Usgae", "High Usage")))</f>
        <v>No Usage</v>
      </c>
      <c r="AD1201" t="str">
        <f>IF(tbl_Customers[[#This Row],[total_day_minutes]]&lt;=150,"Low Usage", IF(tbl_Customers[[#This Row],[total_day_minutes]]&lt;=200,"Medium Usage", IF(tbl_Customers[[#This Row],[total_day_minutes]]&lt;=250,"High Usage","Very High Usage")))</f>
        <v>Low Usage</v>
      </c>
      <c r="AE1201" t="str">
        <f>IF(tbl_Customers[[#This Row],[total_intl_calls]]&lt;=5,"Low Calls", IF(tbl_Customers[[#This Row],[total_intl_calls]]&lt;=10, "Medium Calls", "High Calls"))</f>
        <v>Low Calls</v>
      </c>
      <c r="AF12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01" s="36" t="str">
        <f>IF(tbl_Customers[[#This Row],[Churn_Risk_Score]]&gt;=10,"High Risk", IF(tbl_Customers[[#This Row],[Churn_Risk_Score]]&gt;=5,"Medium Risk","Low Risk"))</f>
        <v>Low Risk</v>
      </c>
    </row>
    <row r="1202" spans="1:33" x14ac:dyDescent="0.35">
      <c r="A1202">
        <v>1201</v>
      </c>
      <c r="B1202" t="s">
        <v>47</v>
      </c>
      <c r="C1202">
        <v>141</v>
      </c>
      <c r="D1202" t="s">
        <v>25</v>
      </c>
      <c r="E1202" t="s">
        <v>22</v>
      </c>
      <c r="F1202" t="s">
        <v>22</v>
      </c>
      <c r="G1202">
        <v>0</v>
      </c>
      <c r="H1202">
        <v>83.2</v>
      </c>
      <c r="I1202">
        <v>74</v>
      </c>
      <c r="J1202">
        <v>14.14</v>
      </c>
      <c r="K1202">
        <v>190.6</v>
      </c>
      <c r="L1202">
        <v>104</v>
      </c>
      <c r="M1202">
        <v>16.2</v>
      </c>
      <c r="N1202">
        <v>150.5</v>
      </c>
      <c r="O1202">
        <v>79</v>
      </c>
      <c r="P1202">
        <v>6.77</v>
      </c>
      <c r="Q1202">
        <v>10.7</v>
      </c>
      <c r="R1202">
        <v>7</v>
      </c>
      <c r="S1202">
        <v>2.89</v>
      </c>
      <c r="T1202">
        <v>1</v>
      </c>
      <c r="U1202" t="s">
        <v>22</v>
      </c>
      <c r="V1202">
        <f>IF(tbl_Customers[[#This Row],[churn]] = "yes", 1, 0)</f>
        <v>0</v>
      </c>
      <c r="W1202" t="str">
        <f>IF(tbl_Customers[[#This Row],[number_customer_service_calls]] &lt;= 1, "0-1 Calls", IF(tbl_Customers[[#This Row],[number_customer_service_calls]] &lt;= 3, "2-3 Calls", IF(tbl_Customers[[#This Row],[number_customer_service_calls]] &lt;=5, "4-5 Calls", "6+ Calls")))</f>
        <v>0-1 Calls</v>
      </c>
      <c r="X1202" t="str">
        <f>IF(tbl_Customers[[#This Row],[account_length]] &lt;= 50, "0-50", IF(tbl_Customers[[#This Row],[account_length]] &lt;=100, "51-100", IF(tbl_Customers[[#This Row],[account_length]] &lt;= 150, "101-150", "151+")))</f>
        <v>101-150</v>
      </c>
      <c r="Y1202" t="str">
        <f>IF(tbl_Customers[[#This Row],[total_intl_charge]] &lt;= 3, "Low Charges", "High Charges")</f>
        <v>Low Charges</v>
      </c>
      <c r="Z1202" t="str">
        <f>IF(tbl_Customers[[#This Row],[total_eve_calls]]&lt;=80,"Low Calls",
IF(tbl_Customers[[#This Row],[total_eve_calls]]&lt;=120,"Medium Calls","High Calls"))</f>
        <v>Medium Calls</v>
      </c>
      <c r="AA1202" t="str">
        <f>IF(tbl_Customers[[#This Row],[total_eve_charge]]&lt;=15,"Low Charges",
IF(tbl_Customers[[#This Row],[total_eve_charge]]&lt;=20,"Medium Charges","High Charges"))</f>
        <v>Medium Charges</v>
      </c>
      <c r="AB12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02" t="str">
        <f>IF(tbl_Customers[[#This Row],[number_vmail_messages]] = 0, "No Usage", IF(tbl_Customers[[#This Row],[number_vmail_messages]] &lt;= 20, "Low Usage", IF(tbl_Customers[[#This Row],[number_vmail_messages]] &lt;= 40, "Medium Usgae", "High Usage")))</f>
        <v>No Usage</v>
      </c>
      <c r="AD1202" t="str">
        <f>IF(tbl_Customers[[#This Row],[total_day_minutes]]&lt;=150,"Low Usage", IF(tbl_Customers[[#This Row],[total_day_minutes]]&lt;=200,"Medium Usage", IF(tbl_Customers[[#This Row],[total_day_minutes]]&lt;=250,"High Usage","Very High Usage")))</f>
        <v>Low Usage</v>
      </c>
      <c r="AE1202" t="str">
        <f>IF(tbl_Customers[[#This Row],[total_intl_calls]]&lt;=5,"Low Calls", IF(tbl_Customers[[#This Row],[total_intl_calls]]&lt;=10, "Medium Calls", "High Calls"))</f>
        <v>Medium Calls</v>
      </c>
      <c r="AF12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02" s="36" t="str">
        <f>IF(tbl_Customers[[#This Row],[Churn_Risk_Score]]&gt;=10,"High Risk", IF(tbl_Customers[[#This Row],[Churn_Risk_Score]]&gt;=5,"Medium Risk","Low Risk"))</f>
        <v>Low Risk</v>
      </c>
    </row>
    <row r="1203" spans="1:33" x14ac:dyDescent="0.35">
      <c r="A1203">
        <v>1202</v>
      </c>
      <c r="B1203" t="s">
        <v>20</v>
      </c>
      <c r="C1203">
        <v>29</v>
      </c>
      <c r="D1203" t="s">
        <v>21</v>
      </c>
      <c r="E1203" t="s">
        <v>23</v>
      </c>
      <c r="F1203" t="s">
        <v>23</v>
      </c>
      <c r="G1203">
        <v>37</v>
      </c>
      <c r="H1203">
        <v>235</v>
      </c>
      <c r="I1203">
        <v>101</v>
      </c>
      <c r="J1203">
        <v>39.950000000000003</v>
      </c>
      <c r="K1203">
        <v>183.3</v>
      </c>
      <c r="L1203">
        <v>79</v>
      </c>
      <c r="M1203">
        <v>15.58</v>
      </c>
      <c r="N1203">
        <v>139.80000000000001</v>
      </c>
      <c r="O1203">
        <v>106</v>
      </c>
      <c r="P1203">
        <v>6.29</v>
      </c>
      <c r="Q1203">
        <v>5.7</v>
      </c>
      <c r="R1203">
        <v>7</v>
      </c>
      <c r="S1203">
        <v>1.54</v>
      </c>
      <c r="T1203">
        <v>2</v>
      </c>
      <c r="U1203" t="s">
        <v>22</v>
      </c>
      <c r="V1203">
        <f>IF(tbl_Customers[[#This Row],[churn]] = "yes", 1, 0)</f>
        <v>0</v>
      </c>
      <c r="W1203" t="str">
        <f>IF(tbl_Customers[[#This Row],[number_customer_service_calls]] &lt;= 1, "0-1 Calls", IF(tbl_Customers[[#This Row],[number_customer_service_calls]] &lt;= 3, "2-3 Calls", IF(tbl_Customers[[#This Row],[number_customer_service_calls]] &lt;=5, "4-5 Calls", "6+ Calls")))</f>
        <v>2-3 Calls</v>
      </c>
      <c r="X1203" t="str">
        <f>IF(tbl_Customers[[#This Row],[account_length]] &lt;= 50, "0-50", IF(tbl_Customers[[#This Row],[account_length]] &lt;=100, "51-100", IF(tbl_Customers[[#This Row],[account_length]] &lt;= 150, "101-150", "151+")))</f>
        <v>0-50</v>
      </c>
      <c r="Y1203" t="str">
        <f>IF(tbl_Customers[[#This Row],[total_intl_charge]] &lt;= 3, "Low Charges", "High Charges")</f>
        <v>Low Charges</v>
      </c>
      <c r="Z1203" t="str">
        <f>IF(tbl_Customers[[#This Row],[total_eve_calls]]&lt;=80,"Low Calls",
IF(tbl_Customers[[#This Row],[total_eve_calls]]&lt;=120,"Medium Calls","High Calls"))</f>
        <v>Low Calls</v>
      </c>
      <c r="AA1203" t="str">
        <f>IF(tbl_Customers[[#This Row],[total_eve_charge]]&lt;=15,"Low Charges",
IF(tbl_Customers[[#This Row],[total_eve_charge]]&lt;=20,"Medium Charges","High Charges"))</f>
        <v>Medium Charges</v>
      </c>
      <c r="AB12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03" t="str">
        <f>IF(tbl_Customers[[#This Row],[number_vmail_messages]] = 0, "No Usage", IF(tbl_Customers[[#This Row],[number_vmail_messages]] &lt;= 20, "Low Usage", IF(tbl_Customers[[#This Row],[number_vmail_messages]] &lt;= 40, "Medium Usgae", "High Usage")))</f>
        <v>Medium Usgae</v>
      </c>
      <c r="AD1203" t="str">
        <f>IF(tbl_Customers[[#This Row],[total_day_minutes]]&lt;=150,"Low Usage", IF(tbl_Customers[[#This Row],[total_day_minutes]]&lt;=200,"Medium Usage", IF(tbl_Customers[[#This Row],[total_day_minutes]]&lt;=250,"High Usage","Very High Usage")))</f>
        <v>High Usage</v>
      </c>
      <c r="AE1203" t="str">
        <f>IF(tbl_Customers[[#This Row],[total_intl_calls]]&lt;=5,"Low Calls", IF(tbl_Customers[[#This Row],[total_intl_calls]]&lt;=10, "Medium Calls", "High Calls"))</f>
        <v>Medium Calls</v>
      </c>
      <c r="AF12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03" s="36" t="str">
        <f>IF(tbl_Customers[[#This Row],[Churn_Risk_Score]]&gt;=10,"High Risk", IF(tbl_Customers[[#This Row],[Churn_Risk_Score]]&gt;=5,"Medium Risk","Low Risk"))</f>
        <v>Low Risk</v>
      </c>
    </row>
    <row r="1204" spans="1:33" x14ac:dyDescent="0.35">
      <c r="A1204">
        <v>1203</v>
      </c>
      <c r="B1204" t="s">
        <v>61</v>
      </c>
      <c r="C1204">
        <v>65</v>
      </c>
      <c r="D1204" t="s">
        <v>21</v>
      </c>
      <c r="E1204" t="s">
        <v>22</v>
      </c>
      <c r="F1204" t="s">
        <v>22</v>
      </c>
      <c r="G1204">
        <v>0</v>
      </c>
      <c r="H1204">
        <v>105.7</v>
      </c>
      <c r="I1204">
        <v>95</v>
      </c>
      <c r="J1204">
        <v>17.97</v>
      </c>
      <c r="K1204">
        <v>141.80000000000001</v>
      </c>
      <c r="L1204">
        <v>100</v>
      </c>
      <c r="M1204">
        <v>12.05</v>
      </c>
      <c r="N1204">
        <v>180.5</v>
      </c>
      <c r="O1204">
        <v>105</v>
      </c>
      <c r="P1204">
        <v>8.1199999999999992</v>
      </c>
      <c r="Q1204">
        <v>6.6</v>
      </c>
      <c r="R1204">
        <v>12</v>
      </c>
      <c r="S1204">
        <v>1.78</v>
      </c>
      <c r="T1204">
        <v>2</v>
      </c>
      <c r="U1204" t="s">
        <v>22</v>
      </c>
      <c r="V1204">
        <f>IF(tbl_Customers[[#This Row],[churn]] = "yes", 1, 0)</f>
        <v>0</v>
      </c>
      <c r="W1204" t="str">
        <f>IF(tbl_Customers[[#This Row],[number_customer_service_calls]] &lt;= 1, "0-1 Calls", IF(tbl_Customers[[#This Row],[number_customer_service_calls]] &lt;= 3, "2-3 Calls", IF(tbl_Customers[[#This Row],[number_customer_service_calls]] &lt;=5, "4-5 Calls", "6+ Calls")))</f>
        <v>2-3 Calls</v>
      </c>
      <c r="X1204" t="str">
        <f>IF(tbl_Customers[[#This Row],[account_length]] &lt;= 50, "0-50", IF(tbl_Customers[[#This Row],[account_length]] &lt;=100, "51-100", IF(tbl_Customers[[#This Row],[account_length]] &lt;= 150, "101-150", "151+")))</f>
        <v>51-100</v>
      </c>
      <c r="Y1204" t="str">
        <f>IF(tbl_Customers[[#This Row],[total_intl_charge]] &lt;= 3, "Low Charges", "High Charges")</f>
        <v>Low Charges</v>
      </c>
      <c r="Z1204" t="str">
        <f>IF(tbl_Customers[[#This Row],[total_eve_calls]]&lt;=80,"Low Calls",
IF(tbl_Customers[[#This Row],[total_eve_calls]]&lt;=120,"Medium Calls","High Calls"))</f>
        <v>Medium Calls</v>
      </c>
      <c r="AA1204" t="str">
        <f>IF(tbl_Customers[[#This Row],[total_eve_charge]]&lt;=15,"Low Charges",
IF(tbl_Customers[[#This Row],[total_eve_charge]]&lt;=20,"Medium Charges","High Charges"))</f>
        <v>Low Charges</v>
      </c>
      <c r="AB12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204" t="str">
        <f>IF(tbl_Customers[[#This Row],[number_vmail_messages]] = 0, "No Usage", IF(tbl_Customers[[#This Row],[number_vmail_messages]] &lt;= 20, "Low Usage", IF(tbl_Customers[[#This Row],[number_vmail_messages]] &lt;= 40, "Medium Usgae", "High Usage")))</f>
        <v>No Usage</v>
      </c>
      <c r="AD1204" t="str">
        <f>IF(tbl_Customers[[#This Row],[total_day_minutes]]&lt;=150,"Low Usage", IF(tbl_Customers[[#This Row],[total_day_minutes]]&lt;=200,"Medium Usage", IF(tbl_Customers[[#This Row],[total_day_minutes]]&lt;=250,"High Usage","Very High Usage")))</f>
        <v>Low Usage</v>
      </c>
      <c r="AE1204" t="str">
        <f>IF(tbl_Customers[[#This Row],[total_intl_calls]]&lt;=5,"Low Calls", IF(tbl_Customers[[#This Row],[total_intl_calls]]&lt;=10, "Medium Calls", "High Calls"))</f>
        <v>High Calls</v>
      </c>
      <c r="AF12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04" s="36" t="str">
        <f>IF(tbl_Customers[[#This Row],[Churn_Risk_Score]]&gt;=10,"High Risk", IF(tbl_Customers[[#This Row],[Churn_Risk_Score]]&gt;=5,"Medium Risk","Low Risk"))</f>
        <v>Low Risk</v>
      </c>
    </row>
    <row r="1205" spans="1:33" x14ac:dyDescent="0.35">
      <c r="A1205">
        <v>1204</v>
      </c>
      <c r="B1205" t="s">
        <v>53</v>
      </c>
      <c r="C1205">
        <v>81</v>
      </c>
      <c r="D1205" t="s">
        <v>21</v>
      </c>
      <c r="E1205" t="s">
        <v>23</v>
      </c>
      <c r="F1205" t="s">
        <v>22</v>
      </c>
      <c r="G1205">
        <v>0</v>
      </c>
      <c r="H1205">
        <v>149.4</v>
      </c>
      <c r="I1205">
        <v>68</v>
      </c>
      <c r="J1205">
        <v>25.4</v>
      </c>
      <c r="K1205">
        <v>171.9</v>
      </c>
      <c r="L1205">
        <v>98</v>
      </c>
      <c r="M1205">
        <v>14.61</v>
      </c>
      <c r="N1205">
        <v>214.5</v>
      </c>
      <c r="O1205">
        <v>97</v>
      </c>
      <c r="P1205">
        <v>9.65</v>
      </c>
      <c r="Q1205">
        <v>17.899999999999999</v>
      </c>
      <c r="R1205">
        <v>3</v>
      </c>
      <c r="S1205">
        <v>4.83</v>
      </c>
      <c r="T1205">
        <v>3</v>
      </c>
      <c r="U1205" t="s">
        <v>23</v>
      </c>
      <c r="V1205">
        <f>IF(tbl_Customers[[#This Row],[churn]] = "yes", 1, 0)</f>
        <v>1</v>
      </c>
      <c r="W1205" t="str">
        <f>IF(tbl_Customers[[#This Row],[number_customer_service_calls]] &lt;= 1, "0-1 Calls", IF(tbl_Customers[[#This Row],[number_customer_service_calls]] &lt;= 3, "2-3 Calls", IF(tbl_Customers[[#This Row],[number_customer_service_calls]] &lt;=5, "4-5 Calls", "6+ Calls")))</f>
        <v>2-3 Calls</v>
      </c>
      <c r="X1205" t="str">
        <f>IF(tbl_Customers[[#This Row],[account_length]] &lt;= 50, "0-50", IF(tbl_Customers[[#This Row],[account_length]] &lt;=100, "51-100", IF(tbl_Customers[[#This Row],[account_length]] &lt;= 150, "101-150", "151+")))</f>
        <v>51-100</v>
      </c>
      <c r="Y1205" t="str">
        <f>IF(tbl_Customers[[#This Row],[total_intl_charge]] &lt;= 3, "Low Charges", "High Charges")</f>
        <v>High Charges</v>
      </c>
      <c r="Z1205" t="str">
        <f>IF(tbl_Customers[[#This Row],[total_eve_calls]]&lt;=80,"Low Calls",
IF(tbl_Customers[[#This Row],[total_eve_calls]]&lt;=120,"Medium Calls","High Calls"))</f>
        <v>Medium Calls</v>
      </c>
      <c r="AA1205" t="str">
        <f>IF(tbl_Customers[[#This Row],[total_eve_charge]]&lt;=15,"Low Charges",
IF(tbl_Customers[[#This Row],[total_eve_charge]]&lt;=20,"Medium Charges","High Charges"))</f>
        <v>Low Charges</v>
      </c>
      <c r="AB12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05" t="str">
        <f>IF(tbl_Customers[[#This Row],[number_vmail_messages]] = 0, "No Usage", IF(tbl_Customers[[#This Row],[number_vmail_messages]] &lt;= 20, "Low Usage", IF(tbl_Customers[[#This Row],[number_vmail_messages]] &lt;= 40, "Medium Usgae", "High Usage")))</f>
        <v>No Usage</v>
      </c>
      <c r="AD1205" t="str">
        <f>IF(tbl_Customers[[#This Row],[total_day_minutes]]&lt;=150,"Low Usage", IF(tbl_Customers[[#This Row],[total_day_minutes]]&lt;=200,"Medium Usage", IF(tbl_Customers[[#This Row],[total_day_minutes]]&lt;=250,"High Usage","Very High Usage")))</f>
        <v>Low Usage</v>
      </c>
      <c r="AE1205" t="str">
        <f>IF(tbl_Customers[[#This Row],[total_intl_calls]]&lt;=5,"Low Calls", IF(tbl_Customers[[#This Row],[total_intl_calls]]&lt;=10, "Medium Calls", "High Calls"))</f>
        <v>Low Calls</v>
      </c>
      <c r="AF12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205" s="36" t="str">
        <f>IF(tbl_Customers[[#This Row],[Churn_Risk_Score]]&gt;=10,"High Risk", IF(tbl_Customers[[#This Row],[Churn_Risk_Score]]&gt;=5,"Medium Risk","Low Risk"))</f>
        <v>Medium Risk</v>
      </c>
    </row>
    <row r="1206" spans="1:33" x14ac:dyDescent="0.35">
      <c r="A1206">
        <v>1205</v>
      </c>
      <c r="B1206" t="s">
        <v>60</v>
      </c>
      <c r="C1206">
        <v>37</v>
      </c>
      <c r="D1206" t="s">
        <v>21</v>
      </c>
      <c r="E1206" t="s">
        <v>22</v>
      </c>
      <c r="F1206" t="s">
        <v>23</v>
      </c>
      <c r="G1206">
        <v>20</v>
      </c>
      <c r="H1206">
        <v>264.7</v>
      </c>
      <c r="I1206">
        <v>81</v>
      </c>
      <c r="J1206">
        <v>45</v>
      </c>
      <c r="K1206">
        <v>216.5</v>
      </c>
      <c r="L1206">
        <v>110</v>
      </c>
      <c r="M1206">
        <v>18.399999999999999</v>
      </c>
      <c r="N1206">
        <v>210.7</v>
      </c>
      <c r="O1206">
        <v>102</v>
      </c>
      <c r="P1206">
        <v>9.48</v>
      </c>
      <c r="Q1206">
        <v>10.4</v>
      </c>
      <c r="R1206">
        <v>7</v>
      </c>
      <c r="S1206">
        <v>2.81</v>
      </c>
      <c r="T1206">
        <v>0</v>
      </c>
      <c r="U1206" t="s">
        <v>22</v>
      </c>
      <c r="V1206">
        <f>IF(tbl_Customers[[#This Row],[churn]] = "yes", 1, 0)</f>
        <v>0</v>
      </c>
      <c r="W1206" t="str">
        <f>IF(tbl_Customers[[#This Row],[number_customer_service_calls]] &lt;= 1, "0-1 Calls", IF(tbl_Customers[[#This Row],[number_customer_service_calls]] &lt;= 3, "2-3 Calls", IF(tbl_Customers[[#This Row],[number_customer_service_calls]] &lt;=5, "4-5 Calls", "6+ Calls")))</f>
        <v>0-1 Calls</v>
      </c>
      <c r="X1206" t="str">
        <f>IF(tbl_Customers[[#This Row],[account_length]] &lt;= 50, "0-50", IF(tbl_Customers[[#This Row],[account_length]] &lt;=100, "51-100", IF(tbl_Customers[[#This Row],[account_length]] &lt;= 150, "101-150", "151+")))</f>
        <v>0-50</v>
      </c>
      <c r="Y1206" t="str">
        <f>IF(tbl_Customers[[#This Row],[total_intl_charge]] &lt;= 3, "Low Charges", "High Charges")</f>
        <v>Low Charges</v>
      </c>
      <c r="Z1206" t="str">
        <f>IF(tbl_Customers[[#This Row],[total_eve_calls]]&lt;=80,"Low Calls",
IF(tbl_Customers[[#This Row],[total_eve_calls]]&lt;=120,"Medium Calls","High Calls"))</f>
        <v>Medium Calls</v>
      </c>
      <c r="AA1206" t="str">
        <f>IF(tbl_Customers[[#This Row],[total_eve_charge]]&lt;=15,"Low Charges",
IF(tbl_Customers[[#This Row],[total_eve_charge]]&lt;=20,"Medium Charges","High Charges"))</f>
        <v>Medium Charges</v>
      </c>
      <c r="AB12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06" t="str">
        <f>IF(tbl_Customers[[#This Row],[number_vmail_messages]] = 0, "No Usage", IF(tbl_Customers[[#This Row],[number_vmail_messages]] &lt;= 20, "Low Usage", IF(tbl_Customers[[#This Row],[number_vmail_messages]] &lt;= 40, "Medium Usgae", "High Usage")))</f>
        <v>Low Usage</v>
      </c>
      <c r="AD1206" t="str">
        <f>IF(tbl_Customers[[#This Row],[total_day_minutes]]&lt;=150,"Low Usage", IF(tbl_Customers[[#This Row],[total_day_minutes]]&lt;=200,"Medium Usage", IF(tbl_Customers[[#This Row],[total_day_minutes]]&lt;=250,"High Usage","Very High Usage")))</f>
        <v>Very High Usage</v>
      </c>
      <c r="AE1206" t="str">
        <f>IF(tbl_Customers[[#This Row],[total_intl_calls]]&lt;=5,"Low Calls", IF(tbl_Customers[[#This Row],[total_intl_calls]]&lt;=10, "Medium Calls", "High Calls"))</f>
        <v>Medium Calls</v>
      </c>
      <c r="AF12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06" s="36" t="str">
        <f>IF(tbl_Customers[[#This Row],[Churn_Risk_Score]]&gt;=10,"High Risk", IF(tbl_Customers[[#This Row],[Churn_Risk_Score]]&gt;=5,"Medium Risk","Low Risk"))</f>
        <v>Low Risk</v>
      </c>
    </row>
    <row r="1207" spans="1:33" x14ac:dyDescent="0.35">
      <c r="A1207">
        <v>1206</v>
      </c>
      <c r="B1207" t="s">
        <v>44</v>
      </c>
      <c r="C1207">
        <v>107</v>
      </c>
      <c r="D1207" t="s">
        <v>28</v>
      </c>
      <c r="E1207" t="s">
        <v>22</v>
      </c>
      <c r="F1207" t="s">
        <v>23</v>
      </c>
      <c r="G1207">
        <v>31</v>
      </c>
      <c r="H1207">
        <v>160.30000000000001</v>
      </c>
      <c r="I1207">
        <v>45</v>
      </c>
      <c r="J1207">
        <v>27.25</v>
      </c>
      <c r="K1207">
        <v>221.5</v>
      </c>
      <c r="L1207">
        <v>70</v>
      </c>
      <c r="M1207">
        <v>18.829999999999998</v>
      </c>
      <c r="N1207">
        <v>261.60000000000002</v>
      </c>
      <c r="O1207">
        <v>109</v>
      </c>
      <c r="P1207">
        <v>11.77</v>
      </c>
      <c r="Q1207">
        <v>5.6</v>
      </c>
      <c r="R1207">
        <v>1</v>
      </c>
      <c r="S1207">
        <v>1.51</v>
      </c>
      <c r="T1207">
        <v>1</v>
      </c>
      <c r="U1207" t="s">
        <v>22</v>
      </c>
      <c r="V1207">
        <f>IF(tbl_Customers[[#This Row],[churn]] = "yes", 1, 0)</f>
        <v>0</v>
      </c>
      <c r="W1207" t="str">
        <f>IF(tbl_Customers[[#This Row],[number_customer_service_calls]] &lt;= 1, "0-1 Calls", IF(tbl_Customers[[#This Row],[number_customer_service_calls]] &lt;= 3, "2-3 Calls", IF(tbl_Customers[[#This Row],[number_customer_service_calls]] &lt;=5, "4-5 Calls", "6+ Calls")))</f>
        <v>0-1 Calls</v>
      </c>
      <c r="X1207" t="str">
        <f>IF(tbl_Customers[[#This Row],[account_length]] &lt;= 50, "0-50", IF(tbl_Customers[[#This Row],[account_length]] &lt;=100, "51-100", IF(tbl_Customers[[#This Row],[account_length]] &lt;= 150, "101-150", "151+")))</f>
        <v>101-150</v>
      </c>
      <c r="Y1207" t="str">
        <f>IF(tbl_Customers[[#This Row],[total_intl_charge]] &lt;= 3, "Low Charges", "High Charges")</f>
        <v>Low Charges</v>
      </c>
      <c r="Z1207" t="str">
        <f>IF(tbl_Customers[[#This Row],[total_eve_calls]]&lt;=80,"Low Calls",
IF(tbl_Customers[[#This Row],[total_eve_calls]]&lt;=120,"Medium Calls","High Calls"))</f>
        <v>Low Calls</v>
      </c>
      <c r="AA1207" t="str">
        <f>IF(tbl_Customers[[#This Row],[total_eve_charge]]&lt;=15,"Low Charges",
IF(tbl_Customers[[#This Row],[total_eve_charge]]&lt;=20,"Medium Charges","High Charges"))</f>
        <v>Medium Charges</v>
      </c>
      <c r="AB12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07" t="str">
        <f>IF(tbl_Customers[[#This Row],[number_vmail_messages]] = 0, "No Usage", IF(tbl_Customers[[#This Row],[number_vmail_messages]] &lt;= 20, "Low Usage", IF(tbl_Customers[[#This Row],[number_vmail_messages]] &lt;= 40, "Medium Usgae", "High Usage")))</f>
        <v>Medium Usgae</v>
      </c>
      <c r="AD1207" t="str">
        <f>IF(tbl_Customers[[#This Row],[total_day_minutes]]&lt;=150,"Low Usage", IF(tbl_Customers[[#This Row],[total_day_minutes]]&lt;=200,"Medium Usage", IF(tbl_Customers[[#This Row],[total_day_minutes]]&lt;=250,"High Usage","Very High Usage")))</f>
        <v>Medium Usage</v>
      </c>
      <c r="AE1207" t="str">
        <f>IF(tbl_Customers[[#This Row],[total_intl_calls]]&lt;=5,"Low Calls", IF(tbl_Customers[[#This Row],[total_intl_calls]]&lt;=10, "Medium Calls", "High Calls"))</f>
        <v>Low Calls</v>
      </c>
      <c r="AF12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07" s="36" t="str">
        <f>IF(tbl_Customers[[#This Row],[Churn_Risk_Score]]&gt;=10,"High Risk", IF(tbl_Customers[[#This Row],[Churn_Risk_Score]]&gt;=5,"Medium Risk","Low Risk"))</f>
        <v>Low Risk</v>
      </c>
    </row>
    <row r="1208" spans="1:33" x14ac:dyDescent="0.35">
      <c r="A1208">
        <v>1207</v>
      </c>
      <c r="B1208" t="s">
        <v>44</v>
      </c>
      <c r="C1208">
        <v>127</v>
      </c>
      <c r="D1208" t="s">
        <v>21</v>
      </c>
      <c r="E1208" t="s">
        <v>23</v>
      </c>
      <c r="F1208" t="s">
        <v>23</v>
      </c>
      <c r="G1208">
        <v>28</v>
      </c>
      <c r="H1208">
        <v>95.9</v>
      </c>
      <c r="I1208">
        <v>117</v>
      </c>
      <c r="J1208">
        <v>16.3</v>
      </c>
      <c r="K1208">
        <v>159.5</v>
      </c>
      <c r="L1208">
        <v>131</v>
      </c>
      <c r="M1208">
        <v>13.56</v>
      </c>
      <c r="N1208">
        <v>152.80000000000001</v>
      </c>
      <c r="O1208">
        <v>132</v>
      </c>
      <c r="P1208">
        <v>6.88</v>
      </c>
      <c r="Q1208">
        <v>10.4</v>
      </c>
      <c r="R1208">
        <v>3</v>
      </c>
      <c r="S1208">
        <v>2.81</v>
      </c>
      <c r="T1208">
        <v>1</v>
      </c>
      <c r="U1208" t="s">
        <v>22</v>
      </c>
      <c r="V1208">
        <f>IF(tbl_Customers[[#This Row],[churn]] = "yes", 1, 0)</f>
        <v>0</v>
      </c>
      <c r="W1208" t="str">
        <f>IF(tbl_Customers[[#This Row],[number_customer_service_calls]] &lt;= 1, "0-1 Calls", IF(tbl_Customers[[#This Row],[number_customer_service_calls]] &lt;= 3, "2-3 Calls", IF(tbl_Customers[[#This Row],[number_customer_service_calls]] &lt;=5, "4-5 Calls", "6+ Calls")))</f>
        <v>0-1 Calls</v>
      </c>
      <c r="X1208" t="str">
        <f>IF(tbl_Customers[[#This Row],[account_length]] &lt;= 50, "0-50", IF(tbl_Customers[[#This Row],[account_length]] &lt;=100, "51-100", IF(tbl_Customers[[#This Row],[account_length]] &lt;= 150, "101-150", "151+")))</f>
        <v>101-150</v>
      </c>
      <c r="Y1208" t="str">
        <f>IF(tbl_Customers[[#This Row],[total_intl_charge]] &lt;= 3, "Low Charges", "High Charges")</f>
        <v>Low Charges</v>
      </c>
      <c r="Z1208" t="str">
        <f>IF(tbl_Customers[[#This Row],[total_eve_calls]]&lt;=80,"Low Calls",
IF(tbl_Customers[[#This Row],[total_eve_calls]]&lt;=120,"Medium Calls","High Calls"))</f>
        <v>High Calls</v>
      </c>
      <c r="AA1208" t="str">
        <f>IF(tbl_Customers[[#This Row],[total_eve_charge]]&lt;=15,"Low Charges",
IF(tbl_Customers[[#This Row],[total_eve_charge]]&lt;=20,"Medium Charges","High Charges"))</f>
        <v>Low Charges</v>
      </c>
      <c r="AB12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08" t="str">
        <f>IF(tbl_Customers[[#This Row],[number_vmail_messages]] = 0, "No Usage", IF(tbl_Customers[[#This Row],[number_vmail_messages]] &lt;= 20, "Low Usage", IF(tbl_Customers[[#This Row],[number_vmail_messages]] &lt;= 40, "Medium Usgae", "High Usage")))</f>
        <v>Medium Usgae</v>
      </c>
      <c r="AD1208" t="str">
        <f>IF(tbl_Customers[[#This Row],[total_day_minutes]]&lt;=150,"Low Usage", IF(tbl_Customers[[#This Row],[total_day_minutes]]&lt;=200,"Medium Usage", IF(tbl_Customers[[#This Row],[total_day_minutes]]&lt;=250,"High Usage","Very High Usage")))</f>
        <v>Low Usage</v>
      </c>
      <c r="AE1208" t="str">
        <f>IF(tbl_Customers[[#This Row],[total_intl_calls]]&lt;=5,"Low Calls", IF(tbl_Customers[[#This Row],[total_intl_calls]]&lt;=10, "Medium Calls", "High Calls"))</f>
        <v>Low Calls</v>
      </c>
      <c r="AF12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08" s="36" t="str">
        <f>IF(tbl_Customers[[#This Row],[Churn_Risk_Score]]&gt;=10,"High Risk", IF(tbl_Customers[[#This Row],[Churn_Risk_Score]]&gt;=5,"Medium Risk","Low Risk"))</f>
        <v>Low Risk</v>
      </c>
    </row>
    <row r="1209" spans="1:33" x14ac:dyDescent="0.35">
      <c r="A1209">
        <v>1208</v>
      </c>
      <c r="B1209" t="s">
        <v>59</v>
      </c>
      <c r="C1209">
        <v>78</v>
      </c>
      <c r="D1209" t="s">
        <v>25</v>
      </c>
      <c r="E1209" t="s">
        <v>22</v>
      </c>
      <c r="F1209" t="s">
        <v>22</v>
      </c>
      <c r="G1209">
        <v>0</v>
      </c>
      <c r="H1209">
        <v>140.69999999999999</v>
      </c>
      <c r="I1209">
        <v>77</v>
      </c>
      <c r="J1209">
        <v>23.92</v>
      </c>
      <c r="K1209">
        <v>195.2</v>
      </c>
      <c r="L1209">
        <v>114</v>
      </c>
      <c r="M1209">
        <v>16.59</v>
      </c>
      <c r="N1209">
        <v>252.9</v>
      </c>
      <c r="O1209">
        <v>107</v>
      </c>
      <c r="P1209">
        <v>11.38</v>
      </c>
      <c r="Q1209">
        <v>11.7</v>
      </c>
      <c r="R1209">
        <v>5</v>
      </c>
      <c r="S1209">
        <v>3.16</v>
      </c>
      <c r="T1209">
        <v>0</v>
      </c>
      <c r="U1209" t="s">
        <v>22</v>
      </c>
      <c r="V1209">
        <f>IF(tbl_Customers[[#This Row],[churn]] = "yes", 1, 0)</f>
        <v>0</v>
      </c>
      <c r="W1209" t="str">
        <f>IF(tbl_Customers[[#This Row],[number_customer_service_calls]] &lt;= 1, "0-1 Calls", IF(tbl_Customers[[#This Row],[number_customer_service_calls]] &lt;= 3, "2-3 Calls", IF(tbl_Customers[[#This Row],[number_customer_service_calls]] &lt;=5, "4-5 Calls", "6+ Calls")))</f>
        <v>0-1 Calls</v>
      </c>
      <c r="X1209" t="str">
        <f>IF(tbl_Customers[[#This Row],[account_length]] &lt;= 50, "0-50", IF(tbl_Customers[[#This Row],[account_length]] &lt;=100, "51-100", IF(tbl_Customers[[#This Row],[account_length]] &lt;= 150, "101-150", "151+")))</f>
        <v>51-100</v>
      </c>
      <c r="Y1209" t="str">
        <f>IF(tbl_Customers[[#This Row],[total_intl_charge]] &lt;= 3, "Low Charges", "High Charges")</f>
        <v>High Charges</v>
      </c>
      <c r="Z1209" t="str">
        <f>IF(tbl_Customers[[#This Row],[total_eve_calls]]&lt;=80,"Low Calls",
IF(tbl_Customers[[#This Row],[total_eve_calls]]&lt;=120,"Medium Calls","High Calls"))</f>
        <v>Medium Calls</v>
      </c>
      <c r="AA1209" t="str">
        <f>IF(tbl_Customers[[#This Row],[total_eve_charge]]&lt;=15,"Low Charges",
IF(tbl_Customers[[#This Row],[total_eve_charge]]&lt;=20,"Medium Charges","High Charges"))</f>
        <v>Medium Charges</v>
      </c>
      <c r="AB12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09" t="str">
        <f>IF(tbl_Customers[[#This Row],[number_vmail_messages]] = 0, "No Usage", IF(tbl_Customers[[#This Row],[number_vmail_messages]] &lt;= 20, "Low Usage", IF(tbl_Customers[[#This Row],[number_vmail_messages]] &lt;= 40, "Medium Usgae", "High Usage")))</f>
        <v>No Usage</v>
      </c>
      <c r="AD1209" t="str">
        <f>IF(tbl_Customers[[#This Row],[total_day_minutes]]&lt;=150,"Low Usage", IF(tbl_Customers[[#This Row],[total_day_minutes]]&lt;=200,"Medium Usage", IF(tbl_Customers[[#This Row],[total_day_minutes]]&lt;=250,"High Usage","Very High Usage")))</f>
        <v>Low Usage</v>
      </c>
      <c r="AE1209" t="str">
        <f>IF(tbl_Customers[[#This Row],[total_intl_calls]]&lt;=5,"Low Calls", IF(tbl_Customers[[#This Row],[total_intl_calls]]&lt;=10, "Medium Calls", "High Calls"))</f>
        <v>Low Calls</v>
      </c>
      <c r="AF12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09" s="36" t="str">
        <f>IF(tbl_Customers[[#This Row],[Churn_Risk_Score]]&gt;=10,"High Risk", IF(tbl_Customers[[#This Row],[Churn_Risk_Score]]&gt;=5,"Medium Risk","Low Risk"))</f>
        <v>Low Risk</v>
      </c>
    </row>
    <row r="1210" spans="1:33" x14ac:dyDescent="0.35">
      <c r="A1210">
        <v>1209</v>
      </c>
      <c r="B1210" t="s">
        <v>61</v>
      </c>
      <c r="C1210">
        <v>55</v>
      </c>
      <c r="D1210" t="s">
        <v>28</v>
      </c>
      <c r="E1210" t="s">
        <v>22</v>
      </c>
      <c r="F1210" t="s">
        <v>22</v>
      </c>
      <c r="G1210">
        <v>0</v>
      </c>
      <c r="H1210">
        <v>119.7</v>
      </c>
      <c r="I1210">
        <v>148</v>
      </c>
      <c r="J1210">
        <v>20.350000000000001</v>
      </c>
      <c r="K1210">
        <v>231.8</v>
      </c>
      <c r="L1210">
        <v>96</v>
      </c>
      <c r="M1210">
        <v>19.7</v>
      </c>
      <c r="N1210">
        <v>222.3</v>
      </c>
      <c r="O1210">
        <v>113</v>
      </c>
      <c r="P1210">
        <v>10</v>
      </c>
      <c r="Q1210">
        <v>4.5999999999999996</v>
      </c>
      <c r="R1210">
        <v>2</v>
      </c>
      <c r="S1210">
        <v>1.24</v>
      </c>
      <c r="T1210">
        <v>2</v>
      </c>
      <c r="U1210" t="s">
        <v>22</v>
      </c>
      <c r="V1210">
        <f>IF(tbl_Customers[[#This Row],[churn]] = "yes", 1, 0)</f>
        <v>0</v>
      </c>
      <c r="W1210" t="str">
        <f>IF(tbl_Customers[[#This Row],[number_customer_service_calls]] &lt;= 1, "0-1 Calls", IF(tbl_Customers[[#This Row],[number_customer_service_calls]] &lt;= 3, "2-3 Calls", IF(tbl_Customers[[#This Row],[number_customer_service_calls]] &lt;=5, "4-5 Calls", "6+ Calls")))</f>
        <v>2-3 Calls</v>
      </c>
      <c r="X1210" t="str">
        <f>IF(tbl_Customers[[#This Row],[account_length]] &lt;= 50, "0-50", IF(tbl_Customers[[#This Row],[account_length]] &lt;=100, "51-100", IF(tbl_Customers[[#This Row],[account_length]] &lt;= 150, "101-150", "151+")))</f>
        <v>51-100</v>
      </c>
      <c r="Y1210" t="str">
        <f>IF(tbl_Customers[[#This Row],[total_intl_charge]] &lt;= 3, "Low Charges", "High Charges")</f>
        <v>Low Charges</v>
      </c>
      <c r="Z1210" t="str">
        <f>IF(tbl_Customers[[#This Row],[total_eve_calls]]&lt;=80,"Low Calls",
IF(tbl_Customers[[#This Row],[total_eve_calls]]&lt;=120,"Medium Calls","High Calls"))</f>
        <v>Medium Calls</v>
      </c>
      <c r="AA1210" t="str">
        <f>IF(tbl_Customers[[#This Row],[total_eve_charge]]&lt;=15,"Low Charges",
IF(tbl_Customers[[#This Row],[total_eve_charge]]&lt;=20,"Medium Charges","High Charges"))</f>
        <v>Medium Charges</v>
      </c>
      <c r="AB12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10" t="str">
        <f>IF(tbl_Customers[[#This Row],[number_vmail_messages]] = 0, "No Usage", IF(tbl_Customers[[#This Row],[number_vmail_messages]] &lt;= 20, "Low Usage", IF(tbl_Customers[[#This Row],[number_vmail_messages]] &lt;= 40, "Medium Usgae", "High Usage")))</f>
        <v>No Usage</v>
      </c>
      <c r="AD1210" t="str">
        <f>IF(tbl_Customers[[#This Row],[total_day_minutes]]&lt;=150,"Low Usage", IF(tbl_Customers[[#This Row],[total_day_minutes]]&lt;=200,"Medium Usage", IF(tbl_Customers[[#This Row],[total_day_minutes]]&lt;=250,"High Usage","Very High Usage")))</f>
        <v>Low Usage</v>
      </c>
      <c r="AE1210" t="str">
        <f>IF(tbl_Customers[[#This Row],[total_intl_calls]]&lt;=5,"Low Calls", IF(tbl_Customers[[#This Row],[total_intl_calls]]&lt;=10, "Medium Calls", "High Calls"))</f>
        <v>Low Calls</v>
      </c>
      <c r="AF12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10" s="36" t="str">
        <f>IF(tbl_Customers[[#This Row],[Churn_Risk_Score]]&gt;=10,"High Risk", IF(tbl_Customers[[#This Row],[Churn_Risk_Score]]&gt;=5,"Medium Risk","Low Risk"))</f>
        <v>Low Risk</v>
      </c>
    </row>
    <row r="1211" spans="1:33" x14ac:dyDescent="0.35">
      <c r="A1211">
        <v>1210</v>
      </c>
      <c r="B1211" t="s">
        <v>38</v>
      </c>
      <c r="C1211">
        <v>86</v>
      </c>
      <c r="D1211" t="s">
        <v>21</v>
      </c>
      <c r="E1211" t="s">
        <v>22</v>
      </c>
      <c r="F1211" t="s">
        <v>23</v>
      </c>
      <c r="G1211">
        <v>30</v>
      </c>
      <c r="H1211">
        <v>99.9</v>
      </c>
      <c r="I1211">
        <v>84</v>
      </c>
      <c r="J1211">
        <v>16.98</v>
      </c>
      <c r="K1211">
        <v>263.5</v>
      </c>
      <c r="L1211">
        <v>125</v>
      </c>
      <c r="M1211">
        <v>22.4</v>
      </c>
      <c r="N1211">
        <v>254.7</v>
      </c>
      <c r="O1211">
        <v>90</v>
      </c>
      <c r="P1211">
        <v>11.46</v>
      </c>
      <c r="Q1211">
        <v>9.8000000000000007</v>
      </c>
      <c r="R1211">
        <v>7</v>
      </c>
      <c r="S1211">
        <v>2.65</v>
      </c>
      <c r="T1211">
        <v>2</v>
      </c>
      <c r="U1211" t="s">
        <v>22</v>
      </c>
      <c r="V1211">
        <f>IF(tbl_Customers[[#This Row],[churn]] = "yes", 1, 0)</f>
        <v>0</v>
      </c>
      <c r="W1211" t="str">
        <f>IF(tbl_Customers[[#This Row],[number_customer_service_calls]] &lt;= 1, "0-1 Calls", IF(tbl_Customers[[#This Row],[number_customer_service_calls]] &lt;= 3, "2-3 Calls", IF(tbl_Customers[[#This Row],[number_customer_service_calls]] &lt;=5, "4-5 Calls", "6+ Calls")))</f>
        <v>2-3 Calls</v>
      </c>
      <c r="X1211" t="str">
        <f>IF(tbl_Customers[[#This Row],[account_length]] &lt;= 50, "0-50", IF(tbl_Customers[[#This Row],[account_length]] &lt;=100, "51-100", IF(tbl_Customers[[#This Row],[account_length]] &lt;= 150, "101-150", "151+")))</f>
        <v>51-100</v>
      </c>
      <c r="Y1211" t="str">
        <f>IF(tbl_Customers[[#This Row],[total_intl_charge]] &lt;= 3, "Low Charges", "High Charges")</f>
        <v>Low Charges</v>
      </c>
      <c r="Z1211" t="str">
        <f>IF(tbl_Customers[[#This Row],[total_eve_calls]]&lt;=80,"Low Calls",
IF(tbl_Customers[[#This Row],[total_eve_calls]]&lt;=120,"Medium Calls","High Calls"))</f>
        <v>High Calls</v>
      </c>
      <c r="AA1211" t="str">
        <f>IF(tbl_Customers[[#This Row],[total_eve_charge]]&lt;=15,"Low Charges",
IF(tbl_Customers[[#This Row],[total_eve_charge]]&lt;=20,"Medium Charges","High Charges"))</f>
        <v>High Charges</v>
      </c>
      <c r="AB12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11" t="str">
        <f>IF(tbl_Customers[[#This Row],[number_vmail_messages]] = 0, "No Usage", IF(tbl_Customers[[#This Row],[number_vmail_messages]] &lt;= 20, "Low Usage", IF(tbl_Customers[[#This Row],[number_vmail_messages]] &lt;= 40, "Medium Usgae", "High Usage")))</f>
        <v>Medium Usgae</v>
      </c>
      <c r="AD1211" t="str">
        <f>IF(tbl_Customers[[#This Row],[total_day_minutes]]&lt;=150,"Low Usage", IF(tbl_Customers[[#This Row],[total_day_minutes]]&lt;=200,"Medium Usage", IF(tbl_Customers[[#This Row],[total_day_minutes]]&lt;=250,"High Usage","Very High Usage")))</f>
        <v>Low Usage</v>
      </c>
      <c r="AE1211" t="str">
        <f>IF(tbl_Customers[[#This Row],[total_intl_calls]]&lt;=5,"Low Calls", IF(tbl_Customers[[#This Row],[total_intl_calls]]&lt;=10, "Medium Calls", "High Calls"))</f>
        <v>Medium Calls</v>
      </c>
      <c r="AF12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11" s="36" t="str">
        <f>IF(tbl_Customers[[#This Row],[Churn_Risk_Score]]&gt;=10,"High Risk", IF(tbl_Customers[[#This Row],[Churn_Risk_Score]]&gt;=5,"Medium Risk","Low Risk"))</f>
        <v>Low Risk</v>
      </c>
    </row>
    <row r="1212" spans="1:33" x14ac:dyDescent="0.35">
      <c r="A1212">
        <v>1211</v>
      </c>
      <c r="B1212" t="s">
        <v>33</v>
      </c>
      <c r="C1212">
        <v>176</v>
      </c>
      <c r="D1212" t="s">
        <v>21</v>
      </c>
      <c r="E1212" t="s">
        <v>22</v>
      </c>
      <c r="F1212" t="s">
        <v>22</v>
      </c>
      <c r="G1212">
        <v>0</v>
      </c>
      <c r="H1212">
        <v>250.9</v>
      </c>
      <c r="I1212">
        <v>108</v>
      </c>
      <c r="J1212">
        <v>42.65</v>
      </c>
      <c r="K1212">
        <v>171.4</v>
      </c>
      <c r="L1212">
        <v>100</v>
      </c>
      <c r="M1212">
        <v>14.57</v>
      </c>
      <c r="N1212">
        <v>148.6</v>
      </c>
      <c r="O1212">
        <v>85</v>
      </c>
      <c r="P1212">
        <v>6.69</v>
      </c>
      <c r="Q1212">
        <v>9.6</v>
      </c>
      <c r="R1212">
        <v>6</v>
      </c>
      <c r="S1212">
        <v>2.59</v>
      </c>
      <c r="T1212">
        <v>2</v>
      </c>
      <c r="U1212" t="s">
        <v>22</v>
      </c>
      <c r="V1212">
        <f>IF(tbl_Customers[[#This Row],[churn]] = "yes", 1, 0)</f>
        <v>0</v>
      </c>
      <c r="W1212" t="str">
        <f>IF(tbl_Customers[[#This Row],[number_customer_service_calls]] &lt;= 1, "0-1 Calls", IF(tbl_Customers[[#This Row],[number_customer_service_calls]] &lt;= 3, "2-3 Calls", IF(tbl_Customers[[#This Row],[number_customer_service_calls]] &lt;=5, "4-5 Calls", "6+ Calls")))</f>
        <v>2-3 Calls</v>
      </c>
      <c r="X1212" t="str">
        <f>IF(tbl_Customers[[#This Row],[account_length]] &lt;= 50, "0-50", IF(tbl_Customers[[#This Row],[account_length]] &lt;=100, "51-100", IF(tbl_Customers[[#This Row],[account_length]] &lt;= 150, "101-150", "151+")))</f>
        <v>151+</v>
      </c>
      <c r="Y1212" t="str">
        <f>IF(tbl_Customers[[#This Row],[total_intl_charge]] &lt;= 3, "Low Charges", "High Charges")</f>
        <v>Low Charges</v>
      </c>
      <c r="Z1212" t="str">
        <f>IF(tbl_Customers[[#This Row],[total_eve_calls]]&lt;=80,"Low Calls",
IF(tbl_Customers[[#This Row],[total_eve_calls]]&lt;=120,"Medium Calls","High Calls"))</f>
        <v>Medium Calls</v>
      </c>
      <c r="AA1212" t="str">
        <f>IF(tbl_Customers[[#This Row],[total_eve_charge]]&lt;=15,"Low Charges",
IF(tbl_Customers[[#This Row],[total_eve_charge]]&lt;=20,"Medium Charges","High Charges"))</f>
        <v>Low Charges</v>
      </c>
      <c r="AB12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12" t="str">
        <f>IF(tbl_Customers[[#This Row],[number_vmail_messages]] = 0, "No Usage", IF(tbl_Customers[[#This Row],[number_vmail_messages]] &lt;= 20, "Low Usage", IF(tbl_Customers[[#This Row],[number_vmail_messages]] &lt;= 40, "Medium Usgae", "High Usage")))</f>
        <v>No Usage</v>
      </c>
      <c r="AD1212" t="str">
        <f>IF(tbl_Customers[[#This Row],[total_day_minutes]]&lt;=150,"Low Usage", IF(tbl_Customers[[#This Row],[total_day_minutes]]&lt;=200,"Medium Usage", IF(tbl_Customers[[#This Row],[total_day_minutes]]&lt;=250,"High Usage","Very High Usage")))</f>
        <v>Very High Usage</v>
      </c>
      <c r="AE1212" t="str">
        <f>IF(tbl_Customers[[#This Row],[total_intl_calls]]&lt;=5,"Low Calls", IF(tbl_Customers[[#This Row],[total_intl_calls]]&lt;=10, "Medium Calls", "High Calls"))</f>
        <v>Medium Calls</v>
      </c>
      <c r="AF12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212" s="36" t="str">
        <f>IF(tbl_Customers[[#This Row],[Churn_Risk_Score]]&gt;=10,"High Risk", IF(tbl_Customers[[#This Row],[Churn_Risk_Score]]&gt;=5,"Medium Risk","Low Risk"))</f>
        <v>Medium Risk</v>
      </c>
    </row>
    <row r="1213" spans="1:33" x14ac:dyDescent="0.35">
      <c r="A1213">
        <v>1212</v>
      </c>
      <c r="B1213" t="s">
        <v>68</v>
      </c>
      <c r="C1213">
        <v>96</v>
      </c>
      <c r="D1213" t="s">
        <v>21</v>
      </c>
      <c r="E1213" t="s">
        <v>23</v>
      </c>
      <c r="F1213" t="s">
        <v>22</v>
      </c>
      <c r="G1213">
        <v>0</v>
      </c>
      <c r="H1213">
        <v>200.6</v>
      </c>
      <c r="I1213">
        <v>117</v>
      </c>
      <c r="J1213">
        <v>34.1</v>
      </c>
      <c r="K1213">
        <v>289.5</v>
      </c>
      <c r="L1213">
        <v>120</v>
      </c>
      <c r="M1213">
        <v>24.61</v>
      </c>
      <c r="N1213">
        <v>98.3</v>
      </c>
      <c r="O1213">
        <v>95</v>
      </c>
      <c r="P1213">
        <v>4.42</v>
      </c>
      <c r="Q1213">
        <v>11.2</v>
      </c>
      <c r="R1213">
        <v>5</v>
      </c>
      <c r="S1213">
        <v>3.02</v>
      </c>
      <c r="T1213">
        <v>2</v>
      </c>
      <c r="U1213" t="s">
        <v>22</v>
      </c>
      <c r="V1213">
        <f>IF(tbl_Customers[[#This Row],[churn]] = "yes", 1, 0)</f>
        <v>0</v>
      </c>
      <c r="W1213" t="str">
        <f>IF(tbl_Customers[[#This Row],[number_customer_service_calls]] &lt;= 1, "0-1 Calls", IF(tbl_Customers[[#This Row],[number_customer_service_calls]] &lt;= 3, "2-3 Calls", IF(tbl_Customers[[#This Row],[number_customer_service_calls]] &lt;=5, "4-5 Calls", "6+ Calls")))</f>
        <v>2-3 Calls</v>
      </c>
      <c r="X1213" t="str">
        <f>IF(tbl_Customers[[#This Row],[account_length]] &lt;= 50, "0-50", IF(tbl_Customers[[#This Row],[account_length]] &lt;=100, "51-100", IF(tbl_Customers[[#This Row],[account_length]] &lt;= 150, "101-150", "151+")))</f>
        <v>51-100</v>
      </c>
      <c r="Y1213" t="str">
        <f>IF(tbl_Customers[[#This Row],[total_intl_charge]] &lt;= 3, "Low Charges", "High Charges")</f>
        <v>High Charges</v>
      </c>
      <c r="Z1213" t="str">
        <f>IF(tbl_Customers[[#This Row],[total_eve_calls]]&lt;=80,"Low Calls",
IF(tbl_Customers[[#This Row],[total_eve_calls]]&lt;=120,"Medium Calls","High Calls"))</f>
        <v>Medium Calls</v>
      </c>
      <c r="AA1213" t="str">
        <f>IF(tbl_Customers[[#This Row],[total_eve_charge]]&lt;=15,"Low Charges",
IF(tbl_Customers[[#This Row],[total_eve_charge]]&lt;=20,"Medium Charges","High Charges"))</f>
        <v>High Charges</v>
      </c>
      <c r="AB12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13" t="str">
        <f>IF(tbl_Customers[[#This Row],[number_vmail_messages]] = 0, "No Usage", IF(tbl_Customers[[#This Row],[number_vmail_messages]] &lt;= 20, "Low Usage", IF(tbl_Customers[[#This Row],[number_vmail_messages]] &lt;= 40, "Medium Usgae", "High Usage")))</f>
        <v>No Usage</v>
      </c>
      <c r="AD1213" t="str">
        <f>IF(tbl_Customers[[#This Row],[total_day_minutes]]&lt;=150,"Low Usage", IF(tbl_Customers[[#This Row],[total_day_minutes]]&lt;=200,"Medium Usage", IF(tbl_Customers[[#This Row],[total_day_minutes]]&lt;=250,"High Usage","Very High Usage")))</f>
        <v>High Usage</v>
      </c>
      <c r="AE1213" t="str">
        <f>IF(tbl_Customers[[#This Row],[total_intl_calls]]&lt;=5,"Low Calls", IF(tbl_Customers[[#This Row],[total_intl_calls]]&lt;=10, "Medium Calls", "High Calls"))</f>
        <v>Low Calls</v>
      </c>
      <c r="AF12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213" s="36" t="str">
        <f>IF(tbl_Customers[[#This Row],[Churn_Risk_Score]]&gt;=10,"High Risk", IF(tbl_Customers[[#This Row],[Churn_Risk_Score]]&gt;=5,"Medium Risk","Low Risk"))</f>
        <v>Medium Risk</v>
      </c>
    </row>
    <row r="1214" spans="1:33" x14ac:dyDescent="0.35">
      <c r="A1214">
        <v>1213</v>
      </c>
      <c r="B1214" t="s">
        <v>31</v>
      </c>
      <c r="C1214">
        <v>11</v>
      </c>
      <c r="D1214" t="s">
        <v>28</v>
      </c>
      <c r="E1214" t="s">
        <v>22</v>
      </c>
      <c r="F1214" t="s">
        <v>23</v>
      </c>
      <c r="G1214">
        <v>38</v>
      </c>
      <c r="H1214">
        <v>209.8</v>
      </c>
      <c r="I1214">
        <v>130</v>
      </c>
      <c r="J1214">
        <v>35.67</v>
      </c>
      <c r="K1214">
        <v>196.6</v>
      </c>
      <c r="L1214">
        <v>84</v>
      </c>
      <c r="M1214">
        <v>16.71</v>
      </c>
      <c r="N1214">
        <v>233</v>
      </c>
      <c r="O1214">
        <v>79</v>
      </c>
      <c r="P1214">
        <v>10.49</v>
      </c>
      <c r="Q1214">
        <v>7</v>
      </c>
      <c r="R1214">
        <v>7</v>
      </c>
      <c r="S1214">
        <v>1.89</v>
      </c>
      <c r="T1214">
        <v>1</v>
      </c>
      <c r="U1214" t="s">
        <v>22</v>
      </c>
      <c r="V1214">
        <f>IF(tbl_Customers[[#This Row],[churn]] = "yes", 1, 0)</f>
        <v>0</v>
      </c>
      <c r="W1214" t="str">
        <f>IF(tbl_Customers[[#This Row],[number_customer_service_calls]] &lt;= 1, "0-1 Calls", IF(tbl_Customers[[#This Row],[number_customer_service_calls]] &lt;= 3, "2-3 Calls", IF(tbl_Customers[[#This Row],[number_customer_service_calls]] &lt;=5, "4-5 Calls", "6+ Calls")))</f>
        <v>0-1 Calls</v>
      </c>
      <c r="X1214" t="str">
        <f>IF(tbl_Customers[[#This Row],[account_length]] &lt;= 50, "0-50", IF(tbl_Customers[[#This Row],[account_length]] &lt;=100, "51-100", IF(tbl_Customers[[#This Row],[account_length]] &lt;= 150, "101-150", "151+")))</f>
        <v>0-50</v>
      </c>
      <c r="Y1214" t="str">
        <f>IF(tbl_Customers[[#This Row],[total_intl_charge]] &lt;= 3, "Low Charges", "High Charges")</f>
        <v>Low Charges</v>
      </c>
      <c r="Z1214" t="str">
        <f>IF(tbl_Customers[[#This Row],[total_eve_calls]]&lt;=80,"Low Calls",
IF(tbl_Customers[[#This Row],[total_eve_calls]]&lt;=120,"Medium Calls","High Calls"))</f>
        <v>Medium Calls</v>
      </c>
      <c r="AA1214" t="str">
        <f>IF(tbl_Customers[[#This Row],[total_eve_charge]]&lt;=15,"Low Charges",
IF(tbl_Customers[[#This Row],[total_eve_charge]]&lt;=20,"Medium Charges","High Charges"))</f>
        <v>Medium Charges</v>
      </c>
      <c r="AB12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14" t="str">
        <f>IF(tbl_Customers[[#This Row],[number_vmail_messages]] = 0, "No Usage", IF(tbl_Customers[[#This Row],[number_vmail_messages]] &lt;= 20, "Low Usage", IF(tbl_Customers[[#This Row],[number_vmail_messages]] &lt;= 40, "Medium Usgae", "High Usage")))</f>
        <v>Medium Usgae</v>
      </c>
      <c r="AD1214" t="str">
        <f>IF(tbl_Customers[[#This Row],[total_day_minutes]]&lt;=150,"Low Usage", IF(tbl_Customers[[#This Row],[total_day_minutes]]&lt;=200,"Medium Usage", IF(tbl_Customers[[#This Row],[total_day_minutes]]&lt;=250,"High Usage","Very High Usage")))</f>
        <v>High Usage</v>
      </c>
      <c r="AE1214" t="str">
        <f>IF(tbl_Customers[[#This Row],[total_intl_calls]]&lt;=5,"Low Calls", IF(tbl_Customers[[#This Row],[total_intl_calls]]&lt;=10, "Medium Calls", "High Calls"))</f>
        <v>Medium Calls</v>
      </c>
      <c r="AF12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14" s="36" t="str">
        <f>IF(tbl_Customers[[#This Row],[Churn_Risk_Score]]&gt;=10,"High Risk", IF(tbl_Customers[[#This Row],[Churn_Risk_Score]]&gt;=5,"Medium Risk","Low Risk"))</f>
        <v>Low Risk</v>
      </c>
    </row>
    <row r="1215" spans="1:33" x14ac:dyDescent="0.35">
      <c r="A1215">
        <v>1214</v>
      </c>
      <c r="B1215" t="s">
        <v>31</v>
      </c>
      <c r="C1215">
        <v>48</v>
      </c>
      <c r="D1215" t="s">
        <v>21</v>
      </c>
      <c r="E1215" t="s">
        <v>22</v>
      </c>
      <c r="F1215" t="s">
        <v>23</v>
      </c>
      <c r="G1215">
        <v>34</v>
      </c>
      <c r="H1215">
        <v>198</v>
      </c>
      <c r="I1215">
        <v>70</v>
      </c>
      <c r="J1215">
        <v>33.659999999999997</v>
      </c>
      <c r="K1215">
        <v>273.7</v>
      </c>
      <c r="L1215">
        <v>121</v>
      </c>
      <c r="M1215">
        <v>23.26</v>
      </c>
      <c r="N1215">
        <v>217.9</v>
      </c>
      <c r="O1215">
        <v>71</v>
      </c>
      <c r="P1215">
        <v>9.81</v>
      </c>
      <c r="Q1215">
        <v>7.6</v>
      </c>
      <c r="R1215">
        <v>4</v>
      </c>
      <c r="S1215">
        <v>2.0499999999999998</v>
      </c>
      <c r="T1215">
        <v>1</v>
      </c>
      <c r="U1215" t="s">
        <v>22</v>
      </c>
      <c r="V1215">
        <f>IF(tbl_Customers[[#This Row],[churn]] = "yes", 1, 0)</f>
        <v>0</v>
      </c>
      <c r="W1215" t="str">
        <f>IF(tbl_Customers[[#This Row],[number_customer_service_calls]] &lt;= 1, "0-1 Calls", IF(tbl_Customers[[#This Row],[number_customer_service_calls]] &lt;= 3, "2-3 Calls", IF(tbl_Customers[[#This Row],[number_customer_service_calls]] &lt;=5, "4-5 Calls", "6+ Calls")))</f>
        <v>0-1 Calls</v>
      </c>
      <c r="X1215" t="str">
        <f>IF(tbl_Customers[[#This Row],[account_length]] &lt;= 50, "0-50", IF(tbl_Customers[[#This Row],[account_length]] &lt;=100, "51-100", IF(tbl_Customers[[#This Row],[account_length]] &lt;= 150, "101-150", "151+")))</f>
        <v>0-50</v>
      </c>
      <c r="Y1215" t="str">
        <f>IF(tbl_Customers[[#This Row],[total_intl_charge]] &lt;= 3, "Low Charges", "High Charges")</f>
        <v>Low Charges</v>
      </c>
      <c r="Z1215" t="str">
        <f>IF(tbl_Customers[[#This Row],[total_eve_calls]]&lt;=80,"Low Calls",
IF(tbl_Customers[[#This Row],[total_eve_calls]]&lt;=120,"Medium Calls","High Calls"))</f>
        <v>High Calls</v>
      </c>
      <c r="AA1215" t="str">
        <f>IF(tbl_Customers[[#This Row],[total_eve_charge]]&lt;=15,"Low Charges",
IF(tbl_Customers[[#This Row],[total_eve_charge]]&lt;=20,"Medium Charges","High Charges"))</f>
        <v>High Charges</v>
      </c>
      <c r="AB12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15" t="str">
        <f>IF(tbl_Customers[[#This Row],[number_vmail_messages]] = 0, "No Usage", IF(tbl_Customers[[#This Row],[number_vmail_messages]] &lt;= 20, "Low Usage", IF(tbl_Customers[[#This Row],[number_vmail_messages]] &lt;= 40, "Medium Usgae", "High Usage")))</f>
        <v>Medium Usgae</v>
      </c>
      <c r="AD1215" t="str">
        <f>IF(tbl_Customers[[#This Row],[total_day_minutes]]&lt;=150,"Low Usage", IF(tbl_Customers[[#This Row],[total_day_minutes]]&lt;=200,"Medium Usage", IF(tbl_Customers[[#This Row],[total_day_minutes]]&lt;=250,"High Usage","Very High Usage")))</f>
        <v>Medium Usage</v>
      </c>
      <c r="AE1215" t="str">
        <f>IF(tbl_Customers[[#This Row],[total_intl_calls]]&lt;=5,"Low Calls", IF(tbl_Customers[[#This Row],[total_intl_calls]]&lt;=10, "Medium Calls", "High Calls"))</f>
        <v>Low Calls</v>
      </c>
      <c r="AF12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15" s="36" t="str">
        <f>IF(tbl_Customers[[#This Row],[Churn_Risk_Score]]&gt;=10,"High Risk", IF(tbl_Customers[[#This Row],[Churn_Risk_Score]]&gt;=5,"Medium Risk","Low Risk"))</f>
        <v>Low Risk</v>
      </c>
    </row>
    <row r="1216" spans="1:33" x14ac:dyDescent="0.35">
      <c r="A1216">
        <v>1215</v>
      </c>
      <c r="B1216" t="s">
        <v>24</v>
      </c>
      <c r="C1216">
        <v>127</v>
      </c>
      <c r="D1216" t="s">
        <v>28</v>
      </c>
      <c r="E1216" t="s">
        <v>22</v>
      </c>
      <c r="F1216" t="s">
        <v>22</v>
      </c>
      <c r="G1216">
        <v>0</v>
      </c>
      <c r="H1216">
        <v>239.8</v>
      </c>
      <c r="I1216">
        <v>107</v>
      </c>
      <c r="J1216">
        <v>40.770000000000003</v>
      </c>
      <c r="K1216">
        <v>128.9</v>
      </c>
      <c r="L1216">
        <v>121</v>
      </c>
      <c r="M1216">
        <v>10.96</v>
      </c>
      <c r="N1216">
        <v>249.9</v>
      </c>
      <c r="O1216">
        <v>110</v>
      </c>
      <c r="P1216">
        <v>11.25</v>
      </c>
      <c r="Q1216">
        <v>11.3</v>
      </c>
      <c r="R1216">
        <v>5</v>
      </c>
      <c r="S1216">
        <v>3.05</v>
      </c>
      <c r="T1216">
        <v>1</v>
      </c>
      <c r="U1216" t="s">
        <v>22</v>
      </c>
      <c r="V1216">
        <f>IF(tbl_Customers[[#This Row],[churn]] = "yes", 1, 0)</f>
        <v>0</v>
      </c>
      <c r="W1216" t="str">
        <f>IF(tbl_Customers[[#This Row],[number_customer_service_calls]] &lt;= 1, "0-1 Calls", IF(tbl_Customers[[#This Row],[number_customer_service_calls]] &lt;= 3, "2-3 Calls", IF(tbl_Customers[[#This Row],[number_customer_service_calls]] &lt;=5, "4-5 Calls", "6+ Calls")))</f>
        <v>0-1 Calls</v>
      </c>
      <c r="X1216" t="str">
        <f>IF(tbl_Customers[[#This Row],[account_length]] &lt;= 50, "0-50", IF(tbl_Customers[[#This Row],[account_length]] &lt;=100, "51-100", IF(tbl_Customers[[#This Row],[account_length]] &lt;= 150, "101-150", "151+")))</f>
        <v>101-150</v>
      </c>
      <c r="Y1216" t="str">
        <f>IF(tbl_Customers[[#This Row],[total_intl_charge]] &lt;= 3, "Low Charges", "High Charges")</f>
        <v>High Charges</v>
      </c>
      <c r="Z1216" t="str">
        <f>IF(tbl_Customers[[#This Row],[total_eve_calls]]&lt;=80,"Low Calls",
IF(tbl_Customers[[#This Row],[total_eve_calls]]&lt;=120,"Medium Calls","High Calls"))</f>
        <v>High Calls</v>
      </c>
      <c r="AA1216" t="str">
        <f>IF(tbl_Customers[[#This Row],[total_eve_charge]]&lt;=15,"Low Charges",
IF(tbl_Customers[[#This Row],[total_eve_charge]]&lt;=20,"Medium Charges","High Charges"))</f>
        <v>Low Charges</v>
      </c>
      <c r="AB12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16" t="str">
        <f>IF(tbl_Customers[[#This Row],[number_vmail_messages]] = 0, "No Usage", IF(tbl_Customers[[#This Row],[number_vmail_messages]] &lt;= 20, "Low Usage", IF(tbl_Customers[[#This Row],[number_vmail_messages]] &lt;= 40, "Medium Usgae", "High Usage")))</f>
        <v>No Usage</v>
      </c>
      <c r="AD1216" t="str">
        <f>IF(tbl_Customers[[#This Row],[total_day_minutes]]&lt;=150,"Low Usage", IF(tbl_Customers[[#This Row],[total_day_minutes]]&lt;=200,"Medium Usage", IF(tbl_Customers[[#This Row],[total_day_minutes]]&lt;=250,"High Usage","Very High Usage")))</f>
        <v>High Usage</v>
      </c>
      <c r="AE1216" t="str">
        <f>IF(tbl_Customers[[#This Row],[total_intl_calls]]&lt;=5,"Low Calls", IF(tbl_Customers[[#This Row],[total_intl_calls]]&lt;=10, "Medium Calls", "High Calls"))</f>
        <v>Low Calls</v>
      </c>
      <c r="AF12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16" s="36" t="str">
        <f>IF(tbl_Customers[[#This Row],[Churn_Risk_Score]]&gt;=10,"High Risk", IF(tbl_Customers[[#This Row],[Churn_Risk_Score]]&gt;=5,"Medium Risk","Low Risk"))</f>
        <v>Low Risk</v>
      </c>
    </row>
    <row r="1217" spans="1:33" x14ac:dyDescent="0.35">
      <c r="A1217">
        <v>1216</v>
      </c>
      <c r="B1217" t="s">
        <v>53</v>
      </c>
      <c r="C1217">
        <v>79</v>
      </c>
      <c r="D1217" t="s">
        <v>28</v>
      </c>
      <c r="E1217" t="s">
        <v>22</v>
      </c>
      <c r="F1217" t="s">
        <v>22</v>
      </c>
      <c r="G1217">
        <v>0</v>
      </c>
      <c r="H1217">
        <v>220.9</v>
      </c>
      <c r="I1217">
        <v>107</v>
      </c>
      <c r="J1217">
        <v>37.549999999999997</v>
      </c>
      <c r="K1217">
        <v>192.2</v>
      </c>
      <c r="L1217">
        <v>97</v>
      </c>
      <c r="M1217">
        <v>16.34</v>
      </c>
      <c r="N1217">
        <v>161</v>
      </c>
      <c r="O1217">
        <v>74</v>
      </c>
      <c r="P1217">
        <v>7.25</v>
      </c>
      <c r="Q1217">
        <v>12.2</v>
      </c>
      <c r="R1217">
        <v>2</v>
      </c>
      <c r="S1217">
        <v>3.29</v>
      </c>
      <c r="T1217">
        <v>1</v>
      </c>
      <c r="U1217" t="s">
        <v>22</v>
      </c>
      <c r="V1217">
        <f>IF(tbl_Customers[[#This Row],[churn]] = "yes", 1, 0)</f>
        <v>0</v>
      </c>
      <c r="W1217" t="str">
        <f>IF(tbl_Customers[[#This Row],[number_customer_service_calls]] &lt;= 1, "0-1 Calls", IF(tbl_Customers[[#This Row],[number_customer_service_calls]] &lt;= 3, "2-3 Calls", IF(tbl_Customers[[#This Row],[number_customer_service_calls]] &lt;=5, "4-5 Calls", "6+ Calls")))</f>
        <v>0-1 Calls</v>
      </c>
      <c r="X1217" t="str">
        <f>IF(tbl_Customers[[#This Row],[account_length]] &lt;= 50, "0-50", IF(tbl_Customers[[#This Row],[account_length]] &lt;=100, "51-100", IF(tbl_Customers[[#This Row],[account_length]] &lt;= 150, "101-150", "151+")))</f>
        <v>51-100</v>
      </c>
      <c r="Y1217" t="str">
        <f>IF(tbl_Customers[[#This Row],[total_intl_charge]] &lt;= 3, "Low Charges", "High Charges")</f>
        <v>High Charges</v>
      </c>
      <c r="Z1217" t="str">
        <f>IF(tbl_Customers[[#This Row],[total_eve_calls]]&lt;=80,"Low Calls",
IF(tbl_Customers[[#This Row],[total_eve_calls]]&lt;=120,"Medium Calls","High Calls"))</f>
        <v>Medium Calls</v>
      </c>
      <c r="AA1217" t="str">
        <f>IF(tbl_Customers[[#This Row],[total_eve_charge]]&lt;=15,"Low Charges",
IF(tbl_Customers[[#This Row],[total_eve_charge]]&lt;=20,"Medium Charges","High Charges"))</f>
        <v>Medium Charges</v>
      </c>
      <c r="AB12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17" t="str">
        <f>IF(tbl_Customers[[#This Row],[number_vmail_messages]] = 0, "No Usage", IF(tbl_Customers[[#This Row],[number_vmail_messages]] &lt;= 20, "Low Usage", IF(tbl_Customers[[#This Row],[number_vmail_messages]] &lt;= 40, "Medium Usgae", "High Usage")))</f>
        <v>No Usage</v>
      </c>
      <c r="AD1217" t="str">
        <f>IF(tbl_Customers[[#This Row],[total_day_minutes]]&lt;=150,"Low Usage", IF(tbl_Customers[[#This Row],[total_day_minutes]]&lt;=200,"Medium Usage", IF(tbl_Customers[[#This Row],[total_day_minutes]]&lt;=250,"High Usage","Very High Usage")))</f>
        <v>High Usage</v>
      </c>
      <c r="AE1217" t="str">
        <f>IF(tbl_Customers[[#This Row],[total_intl_calls]]&lt;=5,"Low Calls", IF(tbl_Customers[[#This Row],[total_intl_calls]]&lt;=10, "Medium Calls", "High Calls"))</f>
        <v>Low Calls</v>
      </c>
      <c r="AF12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17" s="36" t="str">
        <f>IF(tbl_Customers[[#This Row],[Churn_Risk_Score]]&gt;=10,"High Risk", IF(tbl_Customers[[#This Row],[Churn_Risk_Score]]&gt;=5,"Medium Risk","Low Risk"))</f>
        <v>Low Risk</v>
      </c>
    </row>
    <row r="1218" spans="1:33" x14ac:dyDescent="0.35">
      <c r="A1218">
        <v>1217</v>
      </c>
      <c r="B1218" t="s">
        <v>53</v>
      </c>
      <c r="C1218">
        <v>83</v>
      </c>
      <c r="D1218" t="s">
        <v>28</v>
      </c>
      <c r="E1218" t="s">
        <v>22</v>
      </c>
      <c r="F1218" t="s">
        <v>23</v>
      </c>
      <c r="G1218">
        <v>26</v>
      </c>
      <c r="H1218">
        <v>226.4</v>
      </c>
      <c r="I1218">
        <v>117</v>
      </c>
      <c r="J1218">
        <v>38.49</v>
      </c>
      <c r="K1218">
        <v>234.7</v>
      </c>
      <c r="L1218">
        <v>97</v>
      </c>
      <c r="M1218">
        <v>19.95</v>
      </c>
      <c r="N1218">
        <v>133.6</v>
      </c>
      <c r="O1218">
        <v>82</v>
      </c>
      <c r="P1218">
        <v>6.01</v>
      </c>
      <c r="Q1218">
        <v>10.8</v>
      </c>
      <c r="R1218">
        <v>7</v>
      </c>
      <c r="S1218">
        <v>2.92</v>
      </c>
      <c r="T1218">
        <v>1</v>
      </c>
      <c r="U1218" t="s">
        <v>22</v>
      </c>
      <c r="V1218">
        <f>IF(tbl_Customers[[#This Row],[churn]] = "yes", 1, 0)</f>
        <v>0</v>
      </c>
      <c r="W1218" t="str">
        <f>IF(tbl_Customers[[#This Row],[number_customer_service_calls]] &lt;= 1, "0-1 Calls", IF(tbl_Customers[[#This Row],[number_customer_service_calls]] &lt;= 3, "2-3 Calls", IF(tbl_Customers[[#This Row],[number_customer_service_calls]] &lt;=5, "4-5 Calls", "6+ Calls")))</f>
        <v>0-1 Calls</v>
      </c>
      <c r="X1218" t="str">
        <f>IF(tbl_Customers[[#This Row],[account_length]] &lt;= 50, "0-50", IF(tbl_Customers[[#This Row],[account_length]] &lt;=100, "51-100", IF(tbl_Customers[[#This Row],[account_length]] &lt;= 150, "101-150", "151+")))</f>
        <v>51-100</v>
      </c>
      <c r="Y1218" t="str">
        <f>IF(tbl_Customers[[#This Row],[total_intl_charge]] &lt;= 3, "Low Charges", "High Charges")</f>
        <v>Low Charges</v>
      </c>
      <c r="Z1218" t="str">
        <f>IF(tbl_Customers[[#This Row],[total_eve_calls]]&lt;=80,"Low Calls",
IF(tbl_Customers[[#This Row],[total_eve_calls]]&lt;=120,"Medium Calls","High Calls"))</f>
        <v>Medium Calls</v>
      </c>
      <c r="AA1218" t="str">
        <f>IF(tbl_Customers[[#This Row],[total_eve_charge]]&lt;=15,"Low Charges",
IF(tbl_Customers[[#This Row],[total_eve_charge]]&lt;=20,"Medium Charges","High Charges"))</f>
        <v>Medium Charges</v>
      </c>
      <c r="AB12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18" t="str">
        <f>IF(tbl_Customers[[#This Row],[number_vmail_messages]] = 0, "No Usage", IF(tbl_Customers[[#This Row],[number_vmail_messages]] &lt;= 20, "Low Usage", IF(tbl_Customers[[#This Row],[number_vmail_messages]] &lt;= 40, "Medium Usgae", "High Usage")))</f>
        <v>Medium Usgae</v>
      </c>
      <c r="AD1218" t="str">
        <f>IF(tbl_Customers[[#This Row],[total_day_minutes]]&lt;=150,"Low Usage", IF(tbl_Customers[[#This Row],[total_day_minutes]]&lt;=200,"Medium Usage", IF(tbl_Customers[[#This Row],[total_day_minutes]]&lt;=250,"High Usage","Very High Usage")))</f>
        <v>High Usage</v>
      </c>
      <c r="AE1218" t="str">
        <f>IF(tbl_Customers[[#This Row],[total_intl_calls]]&lt;=5,"Low Calls", IF(tbl_Customers[[#This Row],[total_intl_calls]]&lt;=10, "Medium Calls", "High Calls"))</f>
        <v>Medium Calls</v>
      </c>
      <c r="AF12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18" s="36" t="str">
        <f>IF(tbl_Customers[[#This Row],[Churn_Risk_Score]]&gt;=10,"High Risk", IF(tbl_Customers[[#This Row],[Churn_Risk_Score]]&gt;=5,"Medium Risk","Low Risk"))</f>
        <v>Low Risk</v>
      </c>
    </row>
    <row r="1219" spans="1:33" x14ac:dyDescent="0.35">
      <c r="A1219">
        <v>1218</v>
      </c>
      <c r="B1219" t="s">
        <v>75</v>
      </c>
      <c r="C1219">
        <v>60</v>
      </c>
      <c r="D1219" t="s">
        <v>28</v>
      </c>
      <c r="E1219" t="s">
        <v>22</v>
      </c>
      <c r="F1219" t="s">
        <v>22</v>
      </c>
      <c r="G1219">
        <v>0</v>
      </c>
      <c r="H1219">
        <v>203.2</v>
      </c>
      <c r="I1219">
        <v>99</v>
      </c>
      <c r="J1219">
        <v>34.54</v>
      </c>
      <c r="K1219">
        <v>235.8</v>
      </c>
      <c r="L1219">
        <v>131</v>
      </c>
      <c r="M1219">
        <v>20.04</v>
      </c>
      <c r="N1219">
        <v>224.9</v>
      </c>
      <c r="O1219">
        <v>112</v>
      </c>
      <c r="P1219">
        <v>10.119999999999999</v>
      </c>
      <c r="Q1219">
        <v>15.1</v>
      </c>
      <c r="R1219">
        <v>6</v>
      </c>
      <c r="S1219">
        <v>4.08</v>
      </c>
      <c r="T1219">
        <v>2</v>
      </c>
      <c r="U1219" t="s">
        <v>22</v>
      </c>
      <c r="V1219">
        <f>IF(tbl_Customers[[#This Row],[churn]] = "yes", 1, 0)</f>
        <v>0</v>
      </c>
      <c r="W1219" t="str">
        <f>IF(tbl_Customers[[#This Row],[number_customer_service_calls]] &lt;= 1, "0-1 Calls", IF(tbl_Customers[[#This Row],[number_customer_service_calls]] &lt;= 3, "2-3 Calls", IF(tbl_Customers[[#This Row],[number_customer_service_calls]] &lt;=5, "4-5 Calls", "6+ Calls")))</f>
        <v>2-3 Calls</v>
      </c>
      <c r="X1219" t="str">
        <f>IF(tbl_Customers[[#This Row],[account_length]] &lt;= 50, "0-50", IF(tbl_Customers[[#This Row],[account_length]] &lt;=100, "51-100", IF(tbl_Customers[[#This Row],[account_length]] &lt;= 150, "101-150", "151+")))</f>
        <v>51-100</v>
      </c>
      <c r="Y1219" t="str">
        <f>IF(tbl_Customers[[#This Row],[total_intl_charge]] &lt;= 3, "Low Charges", "High Charges")</f>
        <v>High Charges</v>
      </c>
      <c r="Z1219" t="str">
        <f>IF(tbl_Customers[[#This Row],[total_eve_calls]]&lt;=80,"Low Calls",
IF(tbl_Customers[[#This Row],[total_eve_calls]]&lt;=120,"Medium Calls","High Calls"))</f>
        <v>High Calls</v>
      </c>
      <c r="AA1219" t="str">
        <f>IF(tbl_Customers[[#This Row],[total_eve_charge]]&lt;=15,"Low Charges",
IF(tbl_Customers[[#This Row],[total_eve_charge]]&lt;=20,"Medium Charges","High Charges"))</f>
        <v>High Charges</v>
      </c>
      <c r="AB12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19" t="str">
        <f>IF(tbl_Customers[[#This Row],[number_vmail_messages]] = 0, "No Usage", IF(tbl_Customers[[#This Row],[number_vmail_messages]] &lt;= 20, "Low Usage", IF(tbl_Customers[[#This Row],[number_vmail_messages]] &lt;= 40, "Medium Usgae", "High Usage")))</f>
        <v>No Usage</v>
      </c>
      <c r="AD1219" t="str">
        <f>IF(tbl_Customers[[#This Row],[total_day_minutes]]&lt;=150,"Low Usage", IF(tbl_Customers[[#This Row],[total_day_minutes]]&lt;=200,"Medium Usage", IF(tbl_Customers[[#This Row],[total_day_minutes]]&lt;=250,"High Usage","Very High Usage")))</f>
        <v>High Usage</v>
      </c>
      <c r="AE1219" t="str">
        <f>IF(tbl_Customers[[#This Row],[total_intl_calls]]&lt;=5,"Low Calls", IF(tbl_Customers[[#This Row],[total_intl_calls]]&lt;=10, "Medium Calls", "High Calls"))</f>
        <v>Medium Calls</v>
      </c>
      <c r="AF12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19" s="36" t="str">
        <f>IF(tbl_Customers[[#This Row],[Churn_Risk_Score]]&gt;=10,"High Risk", IF(tbl_Customers[[#This Row],[Churn_Risk_Score]]&gt;=5,"Medium Risk","Low Risk"))</f>
        <v>Low Risk</v>
      </c>
    </row>
    <row r="1220" spans="1:33" x14ac:dyDescent="0.35">
      <c r="A1220">
        <v>1219</v>
      </c>
      <c r="B1220" t="s">
        <v>64</v>
      </c>
      <c r="C1220">
        <v>122</v>
      </c>
      <c r="D1220" t="s">
        <v>21</v>
      </c>
      <c r="E1220" t="s">
        <v>22</v>
      </c>
      <c r="F1220" t="s">
        <v>22</v>
      </c>
      <c r="G1220">
        <v>0</v>
      </c>
      <c r="H1220">
        <v>136.69999999999999</v>
      </c>
      <c r="I1220">
        <v>115</v>
      </c>
      <c r="J1220">
        <v>23.24</v>
      </c>
      <c r="K1220">
        <v>243.1</v>
      </c>
      <c r="L1220">
        <v>137</v>
      </c>
      <c r="M1220">
        <v>20.66</v>
      </c>
      <c r="N1220">
        <v>188.9</v>
      </c>
      <c r="O1220">
        <v>110</v>
      </c>
      <c r="P1220">
        <v>8.5</v>
      </c>
      <c r="Q1220">
        <v>8.6</v>
      </c>
      <c r="R1220">
        <v>4</v>
      </c>
      <c r="S1220">
        <v>2.3199999999999998</v>
      </c>
      <c r="T1220">
        <v>0</v>
      </c>
      <c r="U1220" t="s">
        <v>22</v>
      </c>
      <c r="V1220">
        <f>IF(tbl_Customers[[#This Row],[churn]] = "yes", 1, 0)</f>
        <v>0</v>
      </c>
      <c r="W1220" t="str">
        <f>IF(tbl_Customers[[#This Row],[number_customer_service_calls]] &lt;= 1, "0-1 Calls", IF(tbl_Customers[[#This Row],[number_customer_service_calls]] &lt;= 3, "2-3 Calls", IF(tbl_Customers[[#This Row],[number_customer_service_calls]] &lt;=5, "4-5 Calls", "6+ Calls")))</f>
        <v>0-1 Calls</v>
      </c>
      <c r="X1220" t="str">
        <f>IF(tbl_Customers[[#This Row],[account_length]] &lt;= 50, "0-50", IF(tbl_Customers[[#This Row],[account_length]] &lt;=100, "51-100", IF(tbl_Customers[[#This Row],[account_length]] &lt;= 150, "101-150", "151+")))</f>
        <v>101-150</v>
      </c>
      <c r="Y1220" t="str">
        <f>IF(tbl_Customers[[#This Row],[total_intl_charge]] &lt;= 3, "Low Charges", "High Charges")</f>
        <v>Low Charges</v>
      </c>
      <c r="Z1220" t="str">
        <f>IF(tbl_Customers[[#This Row],[total_eve_calls]]&lt;=80,"Low Calls",
IF(tbl_Customers[[#This Row],[total_eve_calls]]&lt;=120,"Medium Calls","High Calls"))</f>
        <v>High Calls</v>
      </c>
      <c r="AA1220" t="str">
        <f>IF(tbl_Customers[[#This Row],[total_eve_charge]]&lt;=15,"Low Charges",
IF(tbl_Customers[[#This Row],[total_eve_charge]]&lt;=20,"Medium Charges","High Charges"))</f>
        <v>High Charges</v>
      </c>
      <c r="AB12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0" t="str">
        <f>IF(tbl_Customers[[#This Row],[number_vmail_messages]] = 0, "No Usage", IF(tbl_Customers[[#This Row],[number_vmail_messages]] &lt;= 20, "Low Usage", IF(tbl_Customers[[#This Row],[number_vmail_messages]] &lt;= 40, "Medium Usgae", "High Usage")))</f>
        <v>No Usage</v>
      </c>
      <c r="AD1220" t="str">
        <f>IF(tbl_Customers[[#This Row],[total_day_minutes]]&lt;=150,"Low Usage", IF(tbl_Customers[[#This Row],[total_day_minutes]]&lt;=200,"Medium Usage", IF(tbl_Customers[[#This Row],[total_day_minutes]]&lt;=250,"High Usage","Very High Usage")))</f>
        <v>Low Usage</v>
      </c>
      <c r="AE1220" t="str">
        <f>IF(tbl_Customers[[#This Row],[total_intl_calls]]&lt;=5,"Low Calls", IF(tbl_Customers[[#This Row],[total_intl_calls]]&lt;=10, "Medium Calls", "High Calls"))</f>
        <v>Low Calls</v>
      </c>
      <c r="AF12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20" s="36" t="str">
        <f>IF(tbl_Customers[[#This Row],[Churn_Risk_Score]]&gt;=10,"High Risk", IF(tbl_Customers[[#This Row],[Churn_Risk_Score]]&gt;=5,"Medium Risk","Low Risk"))</f>
        <v>Low Risk</v>
      </c>
    </row>
    <row r="1221" spans="1:33" x14ac:dyDescent="0.35">
      <c r="A1221">
        <v>1220</v>
      </c>
      <c r="B1221" t="s">
        <v>59</v>
      </c>
      <c r="C1221">
        <v>136</v>
      </c>
      <c r="D1221" t="s">
        <v>25</v>
      </c>
      <c r="E1221" t="s">
        <v>22</v>
      </c>
      <c r="F1221" t="s">
        <v>22</v>
      </c>
      <c r="G1221">
        <v>0</v>
      </c>
      <c r="H1221">
        <v>152.6</v>
      </c>
      <c r="I1221">
        <v>97</v>
      </c>
      <c r="J1221">
        <v>25.94</v>
      </c>
      <c r="K1221">
        <v>208.9</v>
      </c>
      <c r="L1221">
        <v>85</v>
      </c>
      <c r="M1221">
        <v>17.760000000000002</v>
      </c>
      <c r="N1221">
        <v>119.1</v>
      </c>
      <c r="O1221">
        <v>99</v>
      </c>
      <c r="P1221">
        <v>5.36</v>
      </c>
      <c r="Q1221">
        <v>5</v>
      </c>
      <c r="R1221">
        <v>10</v>
      </c>
      <c r="S1221">
        <v>1.35</v>
      </c>
      <c r="T1221">
        <v>1</v>
      </c>
      <c r="U1221" t="s">
        <v>22</v>
      </c>
      <c r="V1221">
        <f>IF(tbl_Customers[[#This Row],[churn]] = "yes", 1, 0)</f>
        <v>0</v>
      </c>
      <c r="W1221" t="str">
        <f>IF(tbl_Customers[[#This Row],[number_customer_service_calls]] &lt;= 1, "0-1 Calls", IF(tbl_Customers[[#This Row],[number_customer_service_calls]] &lt;= 3, "2-3 Calls", IF(tbl_Customers[[#This Row],[number_customer_service_calls]] &lt;=5, "4-5 Calls", "6+ Calls")))</f>
        <v>0-1 Calls</v>
      </c>
      <c r="X1221" t="str">
        <f>IF(tbl_Customers[[#This Row],[account_length]] &lt;= 50, "0-50", IF(tbl_Customers[[#This Row],[account_length]] &lt;=100, "51-100", IF(tbl_Customers[[#This Row],[account_length]] &lt;= 150, "101-150", "151+")))</f>
        <v>101-150</v>
      </c>
      <c r="Y1221" t="str">
        <f>IF(tbl_Customers[[#This Row],[total_intl_charge]] &lt;= 3, "Low Charges", "High Charges")</f>
        <v>Low Charges</v>
      </c>
      <c r="Z1221" t="str">
        <f>IF(tbl_Customers[[#This Row],[total_eve_calls]]&lt;=80,"Low Calls",
IF(tbl_Customers[[#This Row],[total_eve_calls]]&lt;=120,"Medium Calls","High Calls"))</f>
        <v>Medium Calls</v>
      </c>
      <c r="AA1221" t="str">
        <f>IF(tbl_Customers[[#This Row],[total_eve_charge]]&lt;=15,"Low Charges",
IF(tbl_Customers[[#This Row],[total_eve_charge]]&lt;=20,"Medium Charges","High Charges"))</f>
        <v>Medium Charges</v>
      </c>
      <c r="AB12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1" t="str">
        <f>IF(tbl_Customers[[#This Row],[number_vmail_messages]] = 0, "No Usage", IF(tbl_Customers[[#This Row],[number_vmail_messages]] &lt;= 20, "Low Usage", IF(tbl_Customers[[#This Row],[number_vmail_messages]] &lt;= 40, "Medium Usgae", "High Usage")))</f>
        <v>No Usage</v>
      </c>
      <c r="AD1221" t="str">
        <f>IF(tbl_Customers[[#This Row],[total_day_minutes]]&lt;=150,"Low Usage", IF(tbl_Customers[[#This Row],[total_day_minutes]]&lt;=200,"Medium Usage", IF(tbl_Customers[[#This Row],[total_day_minutes]]&lt;=250,"High Usage","Very High Usage")))</f>
        <v>Medium Usage</v>
      </c>
      <c r="AE1221" t="str">
        <f>IF(tbl_Customers[[#This Row],[total_intl_calls]]&lt;=5,"Low Calls", IF(tbl_Customers[[#This Row],[total_intl_calls]]&lt;=10, "Medium Calls", "High Calls"))</f>
        <v>Medium Calls</v>
      </c>
      <c r="AF12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21" s="36" t="str">
        <f>IF(tbl_Customers[[#This Row],[Churn_Risk_Score]]&gt;=10,"High Risk", IF(tbl_Customers[[#This Row],[Churn_Risk_Score]]&gt;=5,"Medium Risk","Low Risk"))</f>
        <v>Low Risk</v>
      </c>
    </row>
    <row r="1222" spans="1:33" x14ac:dyDescent="0.35">
      <c r="A1222">
        <v>1221</v>
      </c>
      <c r="B1222" t="s">
        <v>58</v>
      </c>
      <c r="C1222">
        <v>172</v>
      </c>
      <c r="D1222" t="s">
        <v>25</v>
      </c>
      <c r="E1222" t="s">
        <v>22</v>
      </c>
      <c r="F1222" t="s">
        <v>23</v>
      </c>
      <c r="G1222">
        <v>47</v>
      </c>
      <c r="H1222">
        <v>274.89999999999998</v>
      </c>
      <c r="I1222">
        <v>102</v>
      </c>
      <c r="J1222">
        <v>46.73</v>
      </c>
      <c r="K1222">
        <v>186.6</v>
      </c>
      <c r="L1222">
        <v>118</v>
      </c>
      <c r="M1222">
        <v>15.86</v>
      </c>
      <c r="N1222">
        <v>245</v>
      </c>
      <c r="O1222">
        <v>123</v>
      </c>
      <c r="P1222">
        <v>11.03</v>
      </c>
      <c r="Q1222">
        <v>8.8000000000000007</v>
      </c>
      <c r="R1222">
        <v>2</v>
      </c>
      <c r="S1222">
        <v>2.38</v>
      </c>
      <c r="T1222">
        <v>1</v>
      </c>
      <c r="U1222" t="s">
        <v>22</v>
      </c>
      <c r="V1222">
        <f>IF(tbl_Customers[[#This Row],[churn]] = "yes", 1, 0)</f>
        <v>0</v>
      </c>
      <c r="W1222" t="str">
        <f>IF(tbl_Customers[[#This Row],[number_customer_service_calls]] &lt;= 1, "0-1 Calls", IF(tbl_Customers[[#This Row],[number_customer_service_calls]] &lt;= 3, "2-3 Calls", IF(tbl_Customers[[#This Row],[number_customer_service_calls]] &lt;=5, "4-5 Calls", "6+ Calls")))</f>
        <v>0-1 Calls</v>
      </c>
      <c r="X1222" t="str">
        <f>IF(tbl_Customers[[#This Row],[account_length]] &lt;= 50, "0-50", IF(tbl_Customers[[#This Row],[account_length]] &lt;=100, "51-100", IF(tbl_Customers[[#This Row],[account_length]] &lt;= 150, "101-150", "151+")))</f>
        <v>151+</v>
      </c>
      <c r="Y1222" t="str">
        <f>IF(tbl_Customers[[#This Row],[total_intl_charge]] &lt;= 3, "Low Charges", "High Charges")</f>
        <v>Low Charges</v>
      </c>
      <c r="Z1222" t="str">
        <f>IF(tbl_Customers[[#This Row],[total_eve_calls]]&lt;=80,"Low Calls",
IF(tbl_Customers[[#This Row],[total_eve_calls]]&lt;=120,"Medium Calls","High Calls"))</f>
        <v>Medium Calls</v>
      </c>
      <c r="AA1222" t="str">
        <f>IF(tbl_Customers[[#This Row],[total_eve_charge]]&lt;=15,"Low Charges",
IF(tbl_Customers[[#This Row],[total_eve_charge]]&lt;=20,"Medium Charges","High Charges"))</f>
        <v>Medium Charges</v>
      </c>
      <c r="AB12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2" t="str">
        <f>IF(tbl_Customers[[#This Row],[number_vmail_messages]] = 0, "No Usage", IF(tbl_Customers[[#This Row],[number_vmail_messages]] &lt;= 20, "Low Usage", IF(tbl_Customers[[#This Row],[number_vmail_messages]] &lt;= 40, "Medium Usgae", "High Usage")))</f>
        <v>High Usage</v>
      </c>
      <c r="AD1222" t="str">
        <f>IF(tbl_Customers[[#This Row],[total_day_minutes]]&lt;=150,"Low Usage", IF(tbl_Customers[[#This Row],[total_day_minutes]]&lt;=200,"Medium Usage", IF(tbl_Customers[[#This Row],[total_day_minutes]]&lt;=250,"High Usage","Very High Usage")))</f>
        <v>Very High Usage</v>
      </c>
      <c r="AE1222" t="str">
        <f>IF(tbl_Customers[[#This Row],[total_intl_calls]]&lt;=5,"Low Calls", IF(tbl_Customers[[#This Row],[total_intl_calls]]&lt;=10, "Medium Calls", "High Calls"))</f>
        <v>Low Calls</v>
      </c>
      <c r="AF12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22" s="36" t="str">
        <f>IF(tbl_Customers[[#This Row],[Churn_Risk_Score]]&gt;=10,"High Risk", IF(tbl_Customers[[#This Row],[Churn_Risk_Score]]&gt;=5,"Medium Risk","Low Risk"))</f>
        <v>Low Risk</v>
      </c>
    </row>
    <row r="1223" spans="1:33" x14ac:dyDescent="0.35">
      <c r="A1223">
        <v>1222</v>
      </c>
      <c r="B1223" t="s">
        <v>31</v>
      </c>
      <c r="C1223">
        <v>79</v>
      </c>
      <c r="D1223" t="s">
        <v>21</v>
      </c>
      <c r="E1223" t="s">
        <v>22</v>
      </c>
      <c r="F1223" t="s">
        <v>22</v>
      </c>
      <c r="G1223">
        <v>0</v>
      </c>
      <c r="H1223">
        <v>222.3</v>
      </c>
      <c r="I1223">
        <v>99</v>
      </c>
      <c r="J1223">
        <v>37.79</v>
      </c>
      <c r="K1223">
        <v>146.19999999999999</v>
      </c>
      <c r="L1223">
        <v>82</v>
      </c>
      <c r="M1223">
        <v>12.43</v>
      </c>
      <c r="N1223">
        <v>275.60000000000002</v>
      </c>
      <c r="O1223">
        <v>82</v>
      </c>
      <c r="P1223">
        <v>12.4</v>
      </c>
      <c r="Q1223">
        <v>8.9</v>
      </c>
      <c r="R1223">
        <v>4</v>
      </c>
      <c r="S1223">
        <v>2.4</v>
      </c>
      <c r="T1223">
        <v>3</v>
      </c>
      <c r="U1223" t="s">
        <v>22</v>
      </c>
      <c r="V1223">
        <f>IF(tbl_Customers[[#This Row],[churn]] = "yes", 1, 0)</f>
        <v>0</v>
      </c>
      <c r="W1223" t="str">
        <f>IF(tbl_Customers[[#This Row],[number_customer_service_calls]] &lt;= 1, "0-1 Calls", IF(tbl_Customers[[#This Row],[number_customer_service_calls]] &lt;= 3, "2-3 Calls", IF(tbl_Customers[[#This Row],[number_customer_service_calls]] &lt;=5, "4-5 Calls", "6+ Calls")))</f>
        <v>2-3 Calls</v>
      </c>
      <c r="X1223" t="str">
        <f>IF(tbl_Customers[[#This Row],[account_length]] &lt;= 50, "0-50", IF(tbl_Customers[[#This Row],[account_length]] &lt;=100, "51-100", IF(tbl_Customers[[#This Row],[account_length]] &lt;= 150, "101-150", "151+")))</f>
        <v>51-100</v>
      </c>
      <c r="Y1223" t="str">
        <f>IF(tbl_Customers[[#This Row],[total_intl_charge]] &lt;= 3, "Low Charges", "High Charges")</f>
        <v>Low Charges</v>
      </c>
      <c r="Z1223" t="str">
        <f>IF(tbl_Customers[[#This Row],[total_eve_calls]]&lt;=80,"Low Calls",
IF(tbl_Customers[[#This Row],[total_eve_calls]]&lt;=120,"Medium Calls","High Calls"))</f>
        <v>Medium Calls</v>
      </c>
      <c r="AA1223" t="str">
        <f>IF(tbl_Customers[[#This Row],[total_eve_charge]]&lt;=15,"Low Charges",
IF(tbl_Customers[[#This Row],[total_eve_charge]]&lt;=20,"Medium Charges","High Charges"))</f>
        <v>Low Charges</v>
      </c>
      <c r="AB12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3" t="str">
        <f>IF(tbl_Customers[[#This Row],[number_vmail_messages]] = 0, "No Usage", IF(tbl_Customers[[#This Row],[number_vmail_messages]] &lt;= 20, "Low Usage", IF(tbl_Customers[[#This Row],[number_vmail_messages]] &lt;= 40, "Medium Usgae", "High Usage")))</f>
        <v>No Usage</v>
      </c>
      <c r="AD1223" t="str">
        <f>IF(tbl_Customers[[#This Row],[total_day_minutes]]&lt;=150,"Low Usage", IF(tbl_Customers[[#This Row],[total_day_minutes]]&lt;=200,"Medium Usage", IF(tbl_Customers[[#This Row],[total_day_minutes]]&lt;=250,"High Usage","Very High Usage")))</f>
        <v>High Usage</v>
      </c>
      <c r="AE1223" t="str">
        <f>IF(tbl_Customers[[#This Row],[total_intl_calls]]&lt;=5,"Low Calls", IF(tbl_Customers[[#This Row],[total_intl_calls]]&lt;=10, "Medium Calls", "High Calls"))</f>
        <v>Low Calls</v>
      </c>
      <c r="AF12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23" s="36" t="str">
        <f>IF(tbl_Customers[[#This Row],[Churn_Risk_Score]]&gt;=10,"High Risk", IF(tbl_Customers[[#This Row],[Churn_Risk_Score]]&gt;=5,"Medium Risk","Low Risk"))</f>
        <v>Low Risk</v>
      </c>
    </row>
    <row r="1224" spans="1:33" x14ac:dyDescent="0.35">
      <c r="A1224">
        <v>1223</v>
      </c>
      <c r="B1224" t="s">
        <v>37</v>
      </c>
      <c r="C1224">
        <v>55</v>
      </c>
      <c r="D1224" t="s">
        <v>28</v>
      </c>
      <c r="E1224" t="s">
        <v>22</v>
      </c>
      <c r="F1224" t="s">
        <v>23</v>
      </c>
      <c r="G1224">
        <v>8</v>
      </c>
      <c r="H1224">
        <v>222.5</v>
      </c>
      <c r="I1224">
        <v>104</v>
      </c>
      <c r="J1224">
        <v>37.83</v>
      </c>
      <c r="K1224">
        <v>171.5</v>
      </c>
      <c r="L1224">
        <v>94</v>
      </c>
      <c r="M1224">
        <v>14.58</v>
      </c>
      <c r="N1224">
        <v>377.5</v>
      </c>
      <c r="O1224">
        <v>114</v>
      </c>
      <c r="P1224">
        <v>16.989999999999998</v>
      </c>
      <c r="Q1224">
        <v>9.6999999999999993</v>
      </c>
      <c r="R1224">
        <v>2</v>
      </c>
      <c r="S1224">
        <v>2.62</v>
      </c>
      <c r="T1224">
        <v>1</v>
      </c>
      <c r="U1224" t="s">
        <v>22</v>
      </c>
      <c r="V1224">
        <f>IF(tbl_Customers[[#This Row],[churn]] = "yes", 1, 0)</f>
        <v>0</v>
      </c>
      <c r="W1224" t="str">
        <f>IF(tbl_Customers[[#This Row],[number_customer_service_calls]] &lt;= 1, "0-1 Calls", IF(tbl_Customers[[#This Row],[number_customer_service_calls]] &lt;= 3, "2-3 Calls", IF(tbl_Customers[[#This Row],[number_customer_service_calls]] &lt;=5, "4-5 Calls", "6+ Calls")))</f>
        <v>0-1 Calls</v>
      </c>
      <c r="X1224" t="str">
        <f>IF(tbl_Customers[[#This Row],[account_length]] &lt;= 50, "0-50", IF(tbl_Customers[[#This Row],[account_length]] &lt;=100, "51-100", IF(tbl_Customers[[#This Row],[account_length]] &lt;= 150, "101-150", "151+")))</f>
        <v>51-100</v>
      </c>
      <c r="Y1224" t="str">
        <f>IF(tbl_Customers[[#This Row],[total_intl_charge]] &lt;= 3, "Low Charges", "High Charges")</f>
        <v>Low Charges</v>
      </c>
      <c r="Z1224" t="str">
        <f>IF(tbl_Customers[[#This Row],[total_eve_calls]]&lt;=80,"Low Calls",
IF(tbl_Customers[[#This Row],[total_eve_calls]]&lt;=120,"Medium Calls","High Calls"))</f>
        <v>Medium Calls</v>
      </c>
      <c r="AA1224" t="str">
        <f>IF(tbl_Customers[[#This Row],[total_eve_charge]]&lt;=15,"Low Charges",
IF(tbl_Customers[[#This Row],[total_eve_charge]]&lt;=20,"Medium Charges","High Charges"))</f>
        <v>Low Charges</v>
      </c>
      <c r="AB12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4" t="str">
        <f>IF(tbl_Customers[[#This Row],[number_vmail_messages]] = 0, "No Usage", IF(tbl_Customers[[#This Row],[number_vmail_messages]] &lt;= 20, "Low Usage", IF(tbl_Customers[[#This Row],[number_vmail_messages]] &lt;= 40, "Medium Usgae", "High Usage")))</f>
        <v>Low Usage</v>
      </c>
      <c r="AD1224" t="str">
        <f>IF(tbl_Customers[[#This Row],[total_day_minutes]]&lt;=150,"Low Usage", IF(tbl_Customers[[#This Row],[total_day_minutes]]&lt;=200,"Medium Usage", IF(tbl_Customers[[#This Row],[total_day_minutes]]&lt;=250,"High Usage","Very High Usage")))</f>
        <v>High Usage</v>
      </c>
      <c r="AE1224" t="str">
        <f>IF(tbl_Customers[[#This Row],[total_intl_calls]]&lt;=5,"Low Calls", IF(tbl_Customers[[#This Row],[total_intl_calls]]&lt;=10, "Medium Calls", "High Calls"))</f>
        <v>Low Calls</v>
      </c>
      <c r="AF12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24" s="36" t="str">
        <f>IF(tbl_Customers[[#This Row],[Churn_Risk_Score]]&gt;=10,"High Risk", IF(tbl_Customers[[#This Row],[Churn_Risk_Score]]&gt;=5,"Medium Risk","Low Risk"))</f>
        <v>Low Risk</v>
      </c>
    </row>
    <row r="1225" spans="1:33" x14ac:dyDescent="0.35">
      <c r="A1225">
        <v>1224</v>
      </c>
      <c r="B1225" t="s">
        <v>30</v>
      </c>
      <c r="C1225">
        <v>111</v>
      </c>
      <c r="D1225" t="s">
        <v>21</v>
      </c>
      <c r="E1225" t="s">
        <v>22</v>
      </c>
      <c r="F1225" t="s">
        <v>23</v>
      </c>
      <c r="G1225">
        <v>28</v>
      </c>
      <c r="H1225">
        <v>128.80000000000001</v>
      </c>
      <c r="I1225">
        <v>104</v>
      </c>
      <c r="J1225">
        <v>21.9</v>
      </c>
      <c r="K1225">
        <v>157.30000000000001</v>
      </c>
      <c r="L1225">
        <v>52</v>
      </c>
      <c r="M1225">
        <v>13.37</v>
      </c>
      <c r="N1225">
        <v>147.4</v>
      </c>
      <c r="O1225">
        <v>76</v>
      </c>
      <c r="P1225">
        <v>6.63</v>
      </c>
      <c r="Q1225">
        <v>10.3</v>
      </c>
      <c r="R1225">
        <v>2</v>
      </c>
      <c r="S1225">
        <v>2.78</v>
      </c>
      <c r="T1225">
        <v>2</v>
      </c>
      <c r="U1225" t="s">
        <v>22</v>
      </c>
      <c r="V1225">
        <f>IF(tbl_Customers[[#This Row],[churn]] = "yes", 1, 0)</f>
        <v>0</v>
      </c>
      <c r="W1225" t="str">
        <f>IF(tbl_Customers[[#This Row],[number_customer_service_calls]] &lt;= 1, "0-1 Calls", IF(tbl_Customers[[#This Row],[number_customer_service_calls]] &lt;= 3, "2-3 Calls", IF(tbl_Customers[[#This Row],[number_customer_service_calls]] &lt;=5, "4-5 Calls", "6+ Calls")))</f>
        <v>2-3 Calls</v>
      </c>
      <c r="X1225" t="str">
        <f>IF(tbl_Customers[[#This Row],[account_length]] &lt;= 50, "0-50", IF(tbl_Customers[[#This Row],[account_length]] &lt;=100, "51-100", IF(tbl_Customers[[#This Row],[account_length]] &lt;= 150, "101-150", "151+")))</f>
        <v>101-150</v>
      </c>
      <c r="Y1225" t="str">
        <f>IF(tbl_Customers[[#This Row],[total_intl_charge]] &lt;= 3, "Low Charges", "High Charges")</f>
        <v>Low Charges</v>
      </c>
      <c r="Z1225" t="str">
        <f>IF(tbl_Customers[[#This Row],[total_eve_calls]]&lt;=80,"Low Calls",
IF(tbl_Customers[[#This Row],[total_eve_calls]]&lt;=120,"Medium Calls","High Calls"))</f>
        <v>Low Calls</v>
      </c>
      <c r="AA1225" t="str">
        <f>IF(tbl_Customers[[#This Row],[total_eve_charge]]&lt;=15,"Low Charges",
IF(tbl_Customers[[#This Row],[total_eve_charge]]&lt;=20,"Medium Charges","High Charges"))</f>
        <v>Low Charges</v>
      </c>
      <c r="AB12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25" t="str">
        <f>IF(tbl_Customers[[#This Row],[number_vmail_messages]] = 0, "No Usage", IF(tbl_Customers[[#This Row],[number_vmail_messages]] &lt;= 20, "Low Usage", IF(tbl_Customers[[#This Row],[number_vmail_messages]] &lt;= 40, "Medium Usgae", "High Usage")))</f>
        <v>Medium Usgae</v>
      </c>
      <c r="AD1225" t="str">
        <f>IF(tbl_Customers[[#This Row],[total_day_minutes]]&lt;=150,"Low Usage", IF(tbl_Customers[[#This Row],[total_day_minutes]]&lt;=200,"Medium Usage", IF(tbl_Customers[[#This Row],[total_day_minutes]]&lt;=250,"High Usage","Very High Usage")))</f>
        <v>Low Usage</v>
      </c>
      <c r="AE1225" t="str">
        <f>IF(tbl_Customers[[#This Row],[total_intl_calls]]&lt;=5,"Low Calls", IF(tbl_Customers[[#This Row],[total_intl_calls]]&lt;=10, "Medium Calls", "High Calls"))</f>
        <v>Low Calls</v>
      </c>
      <c r="AF12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25" s="36" t="str">
        <f>IF(tbl_Customers[[#This Row],[Churn_Risk_Score]]&gt;=10,"High Risk", IF(tbl_Customers[[#This Row],[Churn_Risk_Score]]&gt;=5,"Medium Risk","Low Risk"))</f>
        <v>Low Risk</v>
      </c>
    </row>
    <row r="1226" spans="1:33" x14ac:dyDescent="0.35">
      <c r="A1226">
        <v>1225</v>
      </c>
      <c r="B1226" t="s">
        <v>48</v>
      </c>
      <c r="C1226">
        <v>160</v>
      </c>
      <c r="D1226" t="s">
        <v>21</v>
      </c>
      <c r="E1226" t="s">
        <v>22</v>
      </c>
      <c r="F1226" t="s">
        <v>22</v>
      </c>
      <c r="G1226">
        <v>0</v>
      </c>
      <c r="H1226">
        <v>174.3</v>
      </c>
      <c r="I1226">
        <v>105</v>
      </c>
      <c r="J1226">
        <v>29.63</v>
      </c>
      <c r="K1226">
        <v>171.3</v>
      </c>
      <c r="L1226">
        <v>107</v>
      </c>
      <c r="M1226">
        <v>14.56</v>
      </c>
      <c r="N1226">
        <v>220.8</v>
      </c>
      <c r="O1226">
        <v>131</v>
      </c>
      <c r="P1226">
        <v>9.94</v>
      </c>
      <c r="Q1226">
        <v>8.3000000000000007</v>
      </c>
      <c r="R1226">
        <v>2</v>
      </c>
      <c r="S1226">
        <v>2.2400000000000002</v>
      </c>
      <c r="T1226">
        <v>0</v>
      </c>
      <c r="U1226" t="s">
        <v>22</v>
      </c>
      <c r="V1226">
        <f>IF(tbl_Customers[[#This Row],[churn]] = "yes", 1, 0)</f>
        <v>0</v>
      </c>
      <c r="W1226" t="str">
        <f>IF(tbl_Customers[[#This Row],[number_customer_service_calls]] &lt;= 1, "0-1 Calls", IF(tbl_Customers[[#This Row],[number_customer_service_calls]] &lt;= 3, "2-3 Calls", IF(tbl_Customers[[#This Row],[number_customer_service_calls]] &lt;=5, "4-5 Calls", "6+ Calls")))</f>
        <v>0-1 Calls</v>
      </c>
      <c r="X1226" t="str">
        <f>IF(tbl_Customers[[#This Row],[account_length]] &lt;= 50, "0-50", IF(tbl_Customers[[#This Row],[account_length]] &lt;=100, "51-100", IF(tbl_Customers[[#This Row],[account_length]] &lt;= 150, "101-150", "151+")))</f>
        <v>151+</v>
      </c>
      <c r="Y1226" t="str">
        <f>IF(tbl_Customers[[#This Row],[total_intl_charge]] &lt;= 3, "Low Charges", "High Charges")</f>
        <v>Low Charges</v>
      </c>
      <c r="Z1226" t="str">
        <f>IF(tbl_Customers[[#This Row],[total_eve_calls]]&lt;=80,"Low Calls",
IF(tbl_Customers[[#This Row],[total_eve_calls]]&lt;=120,"Medium Calls","High Calls"))</f>
        <v>Medium Calls</v>
      </c>
      <c r="AA1226" t="str">
        <f>IF(tbl_Customers[[#This Row],[total_eve_charge]]&lt;=15,"Low Charges",
IF(tbl_Customers[[#This Row],[total_eve_charge]]&lt;=20,"Medium Charges","High Charges"))</f>
        <v>Low Charges</v>
      </c>
      <c r="AB12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6" t="str">
        <f>IF(tbl_Customers[[#This Row],[number_vmail_messages]] = 0, "No Usage", IF(tbl_Customers[[#This Row],[number_vmail_messages]] &lt;= 20, "Low Usage", IF(tbl_Customers[[#This Row],[number_vmail_messages]] &lt;= 40, "Medium Usgae", "High Usage")))</f>
        <v>No Usage</v>
      </c>
      <c r="AD1226" t="str">
        <f>IF(tbl_Customers[[#This Row],[total_day_minutes]]&lt;=150,"Low Usage", IF(tbl_Customers[[#This Row],[total_day_minutes]]&lt;=200,"Medium Usage", IF(tbl_Customers[[#This Row],[total_day_minutes]]&lt;=250,"High Usage","Very High Usage")))</f>
        <v>Medium Usage</v>
      </c>
      <c r="AE1226" t="str">
        <f>IF(tbl_Customers[[#This Row],[total_intl_calls]]&lt;=5,"Low Calls", IF(tbl_Customers[[#This Row],[total_intl_calls]]&lt;=10, "Medium Calls", "High Calls"))</f>
        <v>Low Calls</v>
      </c>
      <c r="AF12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26" s="36" t="str">
        <f>IF(tbl_Customers[[#This Row],[Churn_Risk_Score]]&gt;=10,"High Risk", IF(tbl_Customers[[#This Row],[Churn_Risk_Score]]&gt;=5,"Medium Risk","Low Risk"))</f>
        <v>Low Risk</v>
      </c>
    </row>
    <row r="1227" spans="1:33" x14ac:dyDescent="0.35">
      <c r="A1227">
        <v>1226</v>
      </c>
      <c r="B1227" t="s">
        <v>40</v>
      </c>
      <c r="C1227">
        <v>110</v>
      </c>
      <c r="D1227" t="s">
        <v>21</v>
      </c>
      <c r="E1227" t="s">
        <v>22</v>
      </c>
      <c r="F1227" t="s">
        <v>22</v>
      </c>
      <c r="G1227">
        <v>0</v>
      </c>
      <c r="H1227">
        <v>242.5</v>
      </c>
      <c r="I1227">
        <v>110</v>
      </c>
      <c r="J1227">
        <v>41.23</v>
      </c>
      <c r="K1227">
        <v>162.30000000000001</v>
      </c>
      <c r="L1227">
        <v>140</v>
      </c>
      <c r="M1227">
        <v>13.8</v>
      </c>
      <c r="N1227">
        <v>184.1</v>
      </c>
      <c r="O1227">
        <v>86</v>
      </c>
      <c r="P1227">
        <v>8.2799999999999994</v>
      </c>
      <c r="Q1227">
        <v>7.8</v>
      </c>
      <c r="R1227">
        <v>3</v>
      </c>
      <c r="S1227">
        <v>2.11</v>
      </c>
      <c r="T1227">
        <v>4</v>
      </c>
      <c r="U1227" t="s">
        <v>22</v>
      </c>
      <c r="V1227">
        <f>IF(tbl_Customers[[#This Row],[churn]] = "yes", 1, 0)</f>
        <v>0</v>
      </c>
      <c r="W1227" t="str">
        <f>IF(tbl_Customers[[#This Row],[number_customer_service_calls]] &lt;= 1, "0-1 Calls", IF(tbl_Customers[[#This Row],[number_customer_service_calls]] &lt;= 3, "2-3 Calls", IF(tbl_Customers[[#This Row],[number_customer_service_calls]] &lt;=5, "4-5 Calls", "6+ Calls")))</f>
        <v>4-5 Calls</v>
      </c>
      <c r="X1227" t="str">
        <f>IF(tbl_Customers[[#This Row],[account_length]] &lt;= 50, "0-50", IF(tbl_Customers[[#This Row],[account_length]] &lt;=100, "51-100", IF(tbl_Customers[[#This Row],[account_length]] &lt;= 150, "101-150", "151+")))</f>
        <v>101-150</v>
      </c>
      <c r="Y1227" t="str">
        <f>IF(tbl_Customers[[#This Row],[total_intl_charge]] &lt;= 3, "Low Charges", "High Charges")</f>
        <v>Low Charges</v>
      </c>
      <c r="Z1227" t="str">
        <f>IF(tbl_Customers[[#This Row],[total_eve_calls]]&lt;=80,"Low Calls",
IF(tbl_Customers[[#This Row],[total_eve_calls]]&lt;=120,"Medium Calls","High Calls"))</f>
        <v>High Calls</v>
      </c>
      <c r="AA1227" t="str">
        <f>IF(tbl_Customers[[#This Row],[total_eve_charge]]&lt;=15,"Low Charges",
IF(tbl_Customers[[#This Row],[total_eve_charge]]&lt;=20,"Medium Charges","High Charges"))</f>
        <v>Low Charges</v>
      </c>
      <c r="AB12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27" t="str">
        <f>IF(tbl_Customers[[#This Row],[number_vmail_messages]] = 0, "No Usage", IF(tbl_Customers[[#This Row],[number_vmail_messages]] &lt;= 20, "Low Usage", IF(tbl_Customers[[#This Row],[number_vmail_messages]] &lt;= 40, "Medium Usgae", "High Usage")))</f>
        <v>No Usage</v>
      </c>
      <c r="AD1227" t="str">
        <f>IF(tbl_Customers[[#This Row],[total_day_minutes]]&lt;=150,"Low Usage", IF(tbl_Customers[[#This Row],[total_day_minutes]]&lt;=200,"Medium Usage", IF(tbl_Customers[[#This Row],[total_day_minutes]]&lt;=250,"High Usage","Very High Usage")))</f>
        <v>High Usage</v>
      </c>
      <c r="AE1227" t="str">
        <f>IF(tbl_Customers[[#This Row],[total_intl_calls]]&lt;=5,"Low Calls", IF(tbl_Customers[[#This Row],[total_intl_calls]]&lt;=10, "Medium Calls", "High Calls"))</f>
        <v>Low Calls</v>
      </c>
      <c r="AF12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227" s="36" t="str">
        <f>IF(tbl_Customers[[#This Row],[Churn_Risk_Score]]&gt;=10,"High Risk", IF(tbl_Customers[[#This Row],[Churn_Risk_Score]]&gt;=5,"Medium Risk","Low Risk"))</f>
        <v>Medium Risk</v>
      </c>
    </row>
    <row r="1228" spans="1:33" x14ac:dyDescent="0.35">
      <c r="A1228">
        <v>1227</v>
      </c>
      <c r="B1228" t="s">
        <v>41</v>
      </c>
      <c r="C1228">
        <v>192</v>
      </c>
      <c r="D1228" t="s">
        <v>21</v>
      </c>
      <c r="E1228" t="s">
        <v>22</v>
      </c>
      <c r="F1228" t="s">
        <v>22</v>
      </c>
      <c r="G1228">
        <v>0</v>
      </c>
      <c r="H1228">
        <v>221.6</v>
      </c>
      <c r="I1228">
        <v>101</v>
      </c>
      <c r="J1228">
        <v>37.67</v>
      </c>
      <c r="K1228">
        <v>285.2</v>
      </c>
      <c r="L1228">
        <v>50</v>
      </c>
      <c r="M1228">
        <v>24.24</v>
      </c>
      <c r="N1228">
        <v>167.4</v>
      </c>
      <c r="O1228">
        <v>83</v>
      </c>
      <c r="P1228">
        <v>7.53</v>
      </c>
      <c r="Q1228">
        <v>12.7</v>
      </c>
      <c r="R1228">
        <v>6</v>
      </c>
      <c r="S1228">
        <v>3.43</v>
      </c>
      <c r="T1228">
        <v>4</v>
      </c>
      <c r="U1228" t="s">
        <v>22</v>
      </c>
      <c r="V1228">
        <f>IF(tbl_Customers[[#This Row],[churn]] = "yes", 1, 0)</f>
        <v>0</v>
      </c>
      <c r="W1228" t="str">
        <f>IF(tbl_Customers[[#This Row],[number_customer_service_calls]] &lt;= 1, "0-1 Calls", IF(tbl_Customers[[#This Row],[number_customer_service_calls]] &lt;= 3, "2-3 Calls", IF(tbl_Customers[[#This Row],[number_customer_service_calls]] &lt;=5, "4-5 Calls", "6+ Calls")))</f>
        <v>4-5 Calls</v>
      </c>
      <c r="X1228" t="str">
        <f>IF(tbl_Customers[[#This Row],[account_length]] &lt;= 50, "0-50", IF(tbl_Customers[[#This Row],[account_length]] &lt;=100, "51-100", IF(tbl_Customers[[#This Row],[account_length]] &lt;= 150, "101-150", "151+")))</f>
        <v>151+</v>
      </c>
      <c r="Y1228" t="str">
        <f>IF(tbl_Customers[[#This Row],[total_intl_charge]] &lt;= 3, "Low Charges", "High Charges")</f>
        <v>High Charges</v>
      </c>
      <c r="Z1228" t="str">
        <f>IF(tbl_Customers[[#This Row],[total_eve_calls]]&lt;=80,"Low Calls",
IF(tbl_Customers[[#This Row],[total_eve_calls]]&lt;=120,"Medium Calls","High Calls"))</f>
        <v>Low Calls</v>
      </c>
      <c r="AA1228" t="str">
        <f>IF(tbl_Customers[[#This Row],[total_eve_charge]]&lt;=15,"Low Charges",
IF(tbl_Customers[[#This Row],[total_eve_charge]]&lt;=20,"Medium Charges","High Charges"))</f>
        <v>High Charges</v>
      </c>
      <c r="AB12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28" t="str">
        <f>IF(tbl_Customers[[#This Row],[number_vmail_messages]] = 0, "No Usage", IF(tbl_Customers[[#This Row],[number_vmail_messages]] &lt;= 20, "Low Usage", IF(tbl_Customers[[#This Row],[number_vmail_messages]] &lt;= 40, "Medium Usgae", "High Usage")))</f>
        <v>No Usage</v>
      </c>
      <c r="AD1228" t="str">
        <f>IF(tbl_Customers[[#This Row],[total_day_minutes]]&lt;=150,"Low Usage", IF(tbl_Customers[[#This Row],[total_day_minutes]]&lt;=200,"Medium Usage", IF(tbl_Customers[[#This Row],[total_day_minutes]]&lt;=250,"High Usage","Very High Usage")))</f>
        <v>High Usage</v>
      </c>
      <c r="AE1228" t="str">
        <f>IF(tbl_Customers[[#This Row],[total_intl_calls]]&lt;=5,"Low Calls", IF(tbl_Customers[[#This Row],[total_intl_calls]]&lt;=10, "Medium Calls", "High Calls"))</f>
        <v>Medium Calls</v>
      </c>
      <c r="AF12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228" s="36" t="str">
        <f>IF(tbl_Customers[[#This Row],[Churn_Risk_Score]]&gt;=10,"High Risk", IF(tbl_Customers[[#This Row],[Churn_Risk_Score]]&gt;=5,"Medium Risk","Low Risk"))</f>
        <v>Medium Risk</v>
      </c>
    </row>
    <row r="1229" spans="1:33" x14ac:dyDescent="0.35">
      <c r="A1229">
        <v>1228</v>
      </c>
      <c r="B1229" t="s">
        <v>62</v>
      </c>
      <c r="C1229">
        <v>93</v>
      </c>
      <c r="D1229" t="s">
        <v>25</v>
      </c>
      <c r="E1229" t="s">
        <v>22</v>
      </c>
      <c r="F1229" t="s">
        <v>22</v>
      </c>
      <c r="G1229">
        <v>0</v>
      </c>
      <c r="H1229">
        <v>114.3</v>
      </c>
      <c r="I1229">
        <v>100</v>
      </c>
      <c r="J1229">
        <v>19.43</v>
      </c>
      <c r="K1229">
        <v>221.1</v>
      </c>
      <c r="L1229">
        <v>103</v>
      </c>
      <c r="M1229">
        <v>18.79</v>
      </c>
      <c r="N1229">
        <v>126.3</v>
      </c>
      <c r="O1229">
        <v>88</v>
      </c>
      <c r="P1229">
        <v>5.68</v>
      </c>
      <c r="Q1229">
        <v>10.9</v>
      </c>
      <c r="R1229">
        <v>9</v>
      </c>
      <c r="S1229">
        <v>2.94</v>
      </c>
      <c r="T1229">
        <v>0</v>
      </c>
      <c r="U1229" t="s">
        <v>22</v>
      </c>
      <c r="V1229">
        <f>IF(tbl_Customers[[#This Row],[churn]] = "yes", 1, 0)</f>
        <v>0</v>
      </c>
      <c r="W1229" t="str">
        <f>IF(tbl_Customers[[#This Row],[number_customer_service_calls]] &lt;= 1, "0-1 Calls", IF(tbl_Customers[[#This Row],[number_customer_service_calls]] &lt;= 3, "2-3 Calls", IF(tbl_Customers[[#This Row],[number_customer_service_calls]] &lt;=5, "4-5 Calls", "6+ Calls")))</f>
        <v>0-1 Calls</v>
      </c>
      <c r="X1229" t="str">
        <f>IF(tbl_Customers[[#This Row],[account_length]] &lt;= 50, "0-50", IF(tbl_Customers[[#This Row],[account_length]] &lt;=100, "51-100", IF(tbl_Customers[[#This Row],[account_length]] &lt;= 150, "101-150", "151+")))</f>
        <v>51-100</v>
      </c>
      <c r="Y1229" t="str">
        <f>IF(tbl_Customers[[#This Row],[total_intl_charge]] &lt;= 3, "Low Charges", "High Charges")</f>
        <v>Low Charges</v>
      </c>
      <c r="Z1229" t="str">
        <f>IF(tbl_Customers[[#This Row],[total_eve_calls]]&lt;=80,"Low Calls",
IF(tbl_Customers[[#This Row],[total_eve_calls]]&lt;=120,"Medium Calls","High Calls"))</f>
        <v>Medium Calls</v>
      </c>
      <c r="AA1229" t="str">
        <f>IF(tbl_Customers[[#This Row],[total_eve_charge]]&lt;=15,"Low Charges",
IF(tbl_Customers[[#This Row],[total_eve_charge]]&lt;=20,"Medium Charges","High Charges"))</f>
        <v>Medium Charges</v>
      </c>
      <c r="AB12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29" t="str">
        <f>IF(tbl_Customers[[#This Row],[number_vmail_messages]] = 0, "No Usage", IF(tbl_Customers[[#This Row],[number_vmail_messages]] &lt;= 20, "Low Usage", IF(tbl_Customers[[#This Row],[number_vmail_messages]] &lt;= 40, "Medium Usgae", "High Usage")))</f>
        <v>No Usage</v>
      </c>
      <c r="AD1229" t="str">
        <f>IF(tbl_Customers[[#This Row],[total_day_minutes]]&lt;=150,"Low Usage", IF(tbl_Customers[[#This Row],[total_day_minutes]]&lt;=200,"Medium Usage", IF(tbl_Customers[[#This Row],[total_day_minutes]]&lt;=250,"High Usage","Very High Usage")))</f>
        <v>Low Usage</v>
      </c>
      <c r="AE1229" t="str">
        <f>IF(tbl_Customers[[#This Row],[total_intl_calls]]&lt;=5,"Low Calls", IF(tbl_Customers[[#This Row],[total_intl_calls]]&lt;=10, "Medium Calls", "High Calls"))</f>
        <v>Medium Calls</v>
      </c>
      <c r="AF12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29" s="36" t="str">
        <f>IF(tbl_Customers[[#This Row],[Churn_Risk_Score]]&gt;=10,"High Risk", IF(tbl_Customers[[#This Row],[Churn_Risk_Score]]&gt;=5,"Medium Risk","Low Risk"))</f>
        <v>Low Risk</v>
      </c>
    </row>
    <row r="1230" spans="1:33" x14ac:dyDescent="0.35">
      <c r="A1230">
        <v>1229</v>
      </c>
      <c r="B1230" t="s">
        <v>38</v>
      </c>
      <c r="C1230">
        <v>77</v>
      </c>
      <c r="D1230" t="s">
        <v>28</v>
      </c>
      <c r="E1230" t="s">
        <v>22</v>
      </c>
      <c r="F1230" t="s">
        <v>22</v>
      </c>
      <c r="G1230">
        <v>0</v>
      </c>
      <c r="H1230">
        <v>144.9</v>
      </c>
      <c r="I1230">
        <v>136</v>
      </c>
      <c r="J1230">
        <v>24.63</v>
      </c>
      <c r="K1230">
        <v>151.30000000000001</v>
      </c>
      <c r="L1230">
        <v>115</v>
      </c>
      <c r="M1230">
        <v>12.86</v>
      </c>
      <c r="N1230">
        <v>252.4</v>
      </c>
      <c r="O1230">
        <v>73</v>
      </c>
      <c r="P1230">
        <v>11.36</v>
      </c>
      <c r="Q1230">
        <v>12.3</v>
      </c>
      <c r="R1230">
        <v>3</v>
      </c>
      <c r="S1230">
        <v>3.32</v>
      </c>
      <c r="T1230">
        <v>2</v>
      </c>
      <c r="U1230" t="s">
        <v>22</v>
      </c>
      <c r="V1230">
        <f>IF(tbl_Customers[[#This Row],[churn]] = "yes", 1, 0)</f>
        <v>0</v>
      </c>
      <c r="W1230" t="str">
        <f>IF(tbl_Customers[[#This Row],[number_customer_service_calls]] &lt;= 1, "0-1 Calls", IF(tbl_Customers[[#This Row],[number_customer_service_calls]] &lt;= 3, "2-3 Calls", IF(tbl_Customers[[#This Row],[number_customer_service_calls]] &lt;=5, "4-5 Calls", "6+ Calls")))</f>
        <v>2-3 Calls</v>
      </c>
      <c r="X1230" t="str">
        <f>IF(tbl_Customers[[#This Row],[account_length]] &lt;= 50, "0-50", IF(tbl_Customers[[#This Row],[account_length]] &lt;=100, "51-100", IF(tbl_Customers[[#This Row],[account_length]] &lt;= 150, "101-150", "151+")))</f>
        <v>51-100</v>
      </c>
      <c r="Y1230" t="str">
        <f>IF(tbl_Customers[[#This Row],[total_intl_charge]] &lt;= 3, "Low Charges", "High Charges")</f>
        <v>High Charges</v>
      </c>
      <c r="Z1230" t="str">
        <f>IF(tbl_Customers[[#This Row],[total_eve_calls]]&lt;=80,"Low Calls",
IF(tbl_Customers[[#This Row],[total_eve_calls]]&lt;=120,"Medium Calls","High Calls"))</f>
        <v>Medium Calls</v>
      </c>
      <c r="AA1230" t="str">
        <f>IF(tbl_Customers[[#This Row],[total_eve_charge]]&lt;=15,"Low Charges",
IF(tbl_Customers[[#This Row],[total_eve_charge]]&lt;=20,"Medium Charges","High Charges"))</f>
        <v>Low Charges</v>
      </c>
      <c r="AB12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30" t="str">
        <f>IF(tbl_Customers[[#This Row],[number_vmail_messages]] = 0, "No Usage", IF(tbl_Customers[[#This Row],[number_vmail_messages]] &lt;= 20, "Low Usage", IF(tbl_Customers[[#This Row],[number_vmail_messages]] &lt;= 40, "Medium Usgae", "High Usage")))</f>
        <v>No Usage</v>
      </c>
      <c r="AD1230" t="str">
        <f>IF(tbl_Customers[[#This Row],[total_day_minutes]]&lt;=150,"Low Usage", IF(tbl_Customers[[#This Row],[total_day_minutes]]&lt;=200,"Medium Usage", IF(tbl_Customers[[#This Row],[total_day_minutes]]&lt;=250,"High Usage","Very High Usage")))</f>
        <v>Low Usage</v>
      </c>
      <c r="AE1230" t="str">
        <f>IF(tbl_Customers[[#This Row],[total_intl_calls]]&lt;=5,"Low Calls", IF(tbl_Customers[[#This Row],[total_intl_calls]]&lt;=10, "Medium Calls", "High Calls"))</f>
        <v>Low Calls</v>
      </c>
      <c r="AF12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30" s="36" t="str">
        <f>IF(tbl_Customers[[#This Row],[Churn_Risk_Score]]&gt;=10,"High Risk", IF(tbl_Customers[[#This Row],[Churn_Risk_Score]]&gt;=5,"Medium Risk","Low Risk"))</f>
        <v>Low Risk</v>
      </c>
    </row>
    <row r="1231" spans="1:33" x14ac:dyDescent="0.35">
      <c r="A1231">
        <v>1230</v>
      </c>
      <c r="B1231" t="s">
        <v>55</v>
      </c>
      <c r="C1231">
        <v>105</v>
      </c>
      <c r="D1231" t="s">
        <v>21</v>
      </c>
      <c r="E1231" t="s">
        <v>22</v>
      </c>
      <c r="F1231" t="s">
        <v>23</v>
      </c>
      <c r="G1231">
        <v>40</v>
      </c>
      <c r="H1231">
        <v>236.5</v>
      </c>
      <c r="I1231">
        <v>111</v>
      </c>
      <c r="J1231">
        <v>40.21</v>
      </c>
      <c r="K1231">
        <v>117</v>
      </c>
      <c r="L1231">
        <v>110</v>
      </c>
      <c r="M1231">
        <v>9.9499999999999993</v>
      </c>
      <c r="N1231">
        <v>221.1</v>
      </c>
      <c r="O1231">
        <v>115</v>
      </c>
      <c r="P1231">
        <v>9.9499999999999993</v>
      </c>
      <c r="Q1231">
        <v>8.1</v>
      </c>
      <c r="R1231">
        <v>3</v>
      </c>
      <c r="S1231">
        <v>2.19</v>
      </c>
      <c r="T1231">
        <v>2</v>
      </c>
      <c r="U1231" t="s">
        <v>22</v>
      </c>
      <c r="V1231">
        <f>IF(tbl_Customers[[#This Row],[churn]] = "yes", 1, 0)</f>
        <v>0</v>
      </c>
      <c r="W1231" t="str">
        <f>IF(tbl_Customers[[#This Row],[number_customer_service_calls]] &lt;= 1, "0-1 Calls", IF(tbl_Customers[[#This Row],[number_customer_service_calls]] &lt;= 3, "2-3 Calls", IF(tbl_Customers[[#This Row],[number_customer_service_calls]] &lt;=5, "4-5 Calls", "6+ Calls")))</f>
        <v>2-3 Calls</v>
      </c>
      <c r="X1231" t="str">
        <f>IF(tbl_Customers[[#This Row],[account_length]] &lt;= 50, "0-50", IF(tbl_Customers[[#This Row],[account_length]] &lt;=100, "51-100", IF(tbl_Customers[[#This Row],[account_length]] &lt;= 150, "101-150", "151+")))</f>
        <v>101-150</v>
      </c>
      <c r="Y1231" t="str">
        <f>IF(tbl_Customers[[#This Row],[total_intl_charge]] &lt;= 3, "Low Charges", "High Charges")</f>
        <v>Low Charges</v>
      </c>
      <c r="Z1231" t="str">
        <f>IF(tbl_Customers[[#This Row],[total_eve_calls]]&lt;=80,"Low Calls",
IF(tbl_Customers[[#This Row],[total_eve_calls]]&lt;=120,"Medium Calls","High Calls"))</f>
        <v>Medium Calls</v>
      </c>
      <c r="AA1231" t="str">
        <f>IF(tbl_Customers[[#This Row],[total_eve_charge]]&lt;=15,"Low Charges",
IF(tbl_Customers[[#This Row],[total_eve_charge]]&lt;=20,"Medium Charges","High Charges"))</f>
        <v>Low Charges</v>
      </c>
      <c r="AB12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31" t="str">
        <f>IF(tbl_Customers[[#This Row],[number_vmail_messages]] = 0, "No Usage", IF(tbl_Customers[[#This Row],[number_vmail_messages]] &lt;= 20, "Low Usage", IF(tbl_Customers[[#This Row],[number_vmail_messages]] &lt;= 40, "Medium Usgae", "High Usage")))</f>
        <v>Medium Usgae</v>
      </c>
      <c r="AD1231" t="str">
        <f>IF(tbl_Customers[[#This Row],[total_day_minutes]]&lt;=150,"Low Usage", IF(tbl_Customers[[#This Row],[total_day_minutes]]&lt;=200,"Medium Usage", IF(tbl_Customers[[#This Row],[total_day_minutes]]&lt;=250,"High Usage","Very High Usage")))</f>
        <v>High Usage</v>
      </c>
      <c r="AE1231" t="str">
        <f>IF(tbl_Customers[[#This Row],[total_intl_calls]]&lt;=5,"Low Calls", IF(tbl_Customers[[#This Row],[total_intl_calls]]&lt;=10, "Medium Calls", "High Calls"))</f>
        <v>Low Calls</v>
      </c>
      <c r="AF12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31" s="36" t="str">
        <f>IF(tbl_Customers[[#This Row],[Churn_Risk_Score]]&gt;=10,"High Risk", IF(tbl_Customers[[#This Row],[Churn_Risk_Score]]&gt;=5,"Medium Risk","Low Risk"))</f>
        <v>Low Risk</v>
      </c>
    </row>
    <row r="1232" spans="1:33" x14ac:dyDescent="0.35">
      <c r="A1232">
        <v>1231</v>
      </c>
      <c r="B1232" t="s">
        <v>55</v>
      </c>
      <c r="C1232">
        <v>133</v>
      </c>
      <c r="D1232" t="s">
        <v>25</v>
      </c>
      <c r="E1232" t="s">
        <v>22</v>
      </c>
      <c r="F1232" t="s">
        <v>23</v>
      </c>
      <c r="G1232">
        <v>44</v>
      </c>
      <c r="H1232">
        <v>174</v>
      </c>
      <c r="I1232">
        <v>80</v>
      </c>
      <c r="J1232">
        <v>29.58</v>
      </c>
      <c r="K1232">
        <v>209.4</v>
      </c>
      <c r="L1232">
        <v>113</v>
      </c>
      <c r="M1232">
        <v>17.8</v>
      </c>
      <c r="N1232">
        <v>224.1</v>
      </c>
      <c r="O1232">
        <v>87</v>
      </c>
      <c r="P1232">
        <v>10.08</v>
      </c>
      <c r="Q1232">
        <v>14.1</v>
      </c>
      <c r="R1232">
        <v>7</v>
      </c>
      <c r="S1232">
        <v>3.81</v>
      </c>
      <c r="T1232">
        <v>2</v>
      </c>
      <c r="U1232" t="s">
        <v>23</v>
      </c>
      <c r="V1232">
        <f>IF(tbl_Customers[[#This Row],[churn]] = "yes", 1, 0)</f>
        <v>1</v>
      </c>
      <c r="W1232" t="str">
        <f>IF(tbl_Customers[[#This Row],[number_customer_service_calls]] &lt;= 1, "0-1 Calls", IF(tbl_Customers[[#This Row],[number_customer_service_calls]] &lt;= 3, "2-3 Calls", IF(tbl_Customers[[#This Row],[number_customer_service_calls]] &lt;=5, "4-5 Calls", "6+ Calls")))</f>
        <v>2-3 Calls</v>
      </c>
      <c r="X1232" t="str">
        <f>IF(tbl_Customers[[#This Row],[account_length]] &lt;= 50, "0-50", IF(tbl_Customers[[#This Row],[account_length]] &lt;=100, "51-100", IF(tbl_Customers[[#This Row],[account_length]] &lt;= 150, "101-150", "151+")))</f>
        <v>101-150</v>
      </c>
      <c r="Y1232" t="str">
        <f>IF(tbl_Customers[[#This Row],[total_intl_charge]] &lt;= 3, "Low Charges", "High Charges")</f>
        <v>High Charges</v>
      </c>
      <c r="Z1232" t="str">
        <f>IF(tbl_Customers[[#This Row],[total_eve_calls]]&lt;=80,"Low Calls",
IF(tbl_Customers[[#This Row],[total_eve_calls]]&lt;=120,"Medium Calls","High Calls"))</f>
        <v>Medium Calls</v>
      </c>
      <c r="AA1232" t="str">
        <f>IF(tbl_Customers[[#This Row],[total_eve_charge]]&lt;=15,"Low Charges",
IF(tbl_Customers[[#This Row],[total_eve_charge]]&lt;=20,"Medium Charges","High Charges"))</f>
        <v>Medium Charges</v>
      </c>
      <c r="AB12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32" t="str">
        <f>IF(tbl_Customers[[#This Row],[number_vmail_messages]] = 0, "No Usage", IF(tbl_Customers[[#This Row],[number_vmail_messages]] &lt;= 20, "Low Usage", IF(tbl_Customers[[#This Row],[number_vmail_messages]] &lt;= 40, "Medium Usgae", "High Usage")))</f>
        <v>High Usage</v>
      </c>
      <c r="AD1232" t="str">
        <f>IF(tbl_Customers[[#This Row],[total_day_minutes]]&lt;=150,"Low Usage", IF(tbl_Customers[[#This Row],[total_day_minutes]]&lt;=200,"Medium Usage", IF(tbl_Customers[[#This Row],[total_day_minutes]]&lt;=250,"High Usage","Very High Usage")))</f>
        <v>Medium Usage</v>
      </c>
      <c r="AE1232" t="str">
        <f>IF(tbl_Customers[[#This Row],[total_intl_calls]]&lt;=5,"Low Calls", IF(tbl_Customers[[#This Row],[total_intl_calls]]&lt;=10, "Medium Calls", "High Calls"))</f>
        <v>Medium Calls</v>
      </c>
      <c r="AF12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32" s="36" t="str">
        <f>IF(tbl_Customers[[#This Row],[Churn_Risk_Score]]&gt;=10,"High Risk", IF(tbl_Customers[[#This Row],[Churn_Risk_Score]]&gt;=5,"Medium Risk","Low Risk"))</f>
        <v>Low Risk</v>
      </c>
    </row>
    <row r="1233" spans="1:33" x14ac:dyDescent="0.35">
      <c r="A1233">
        <v>1232</v>
      </c>
      <c r="B1233" t="s">
        <v>29</v>
      </c>
      <c r="C1233">
        <v>131</v>
      </c>
      <c r="D1233" t="s">
        <v>25</v>
      </c>
      <c r="E1233" t="s">
        <v>22</v>
      </c>
      <c r="F1233" t="s">
        <v>22</v>
      </c>
      <c r="G1233">
        <v>0</v>
      </c>
      <c r="H1233">
        <v>109.5</v>
      </c>
      <c r="I1233">
        <v>95</v>
      </c>
      <c r="J1233">
        <v>18.62</v>
      </c>
      <c r="K1233">
        <v>332.1</v>
      </c>
      <c r="L1233">
        <v>48</v>
      </c>
      <c r="M1233">
        <v>28.23</v>
      </c>
      <c r="N1233">
        <v>258.60000000000002</v>
      </c>
      <c r="O1233">
        <v>108</v>
      </c>
      <c r="P1233">
        <v>11.64</v>
      </c>
      <c r="Q1233">
        <v>6.6</v>
      </c>
      <c r="R1233">
        <v>7</v>
      </c>
      <c r="S1233">
        <v>1.78</v>
      </c>
      <c r="T1233">
        <v>1</v>
      </c>
      <c r="U1233" t="s">
        <v>22</v>
      </c>
      <c r="V1233">
        <f>IF(tbl_Customers[[#This Row],[churn]] = "yes", 1, 0)</f>
        <v>0</v>
      </c>
      <c r="W1233" t="str">
        <f>IF(tbl_Customers[[#This Row],[number_customer_service_calls]] &lt;= 1, "0-1 Calls", IF(tbl_Customers[[#This Row],[number_customer_service_calls]] &lt;= 3, "2-3 Calls", IF(tbl_Customers[[#This Row],[number_customer_service_calls]] &lt;=5, "4-5 Calls", "6+ Calls")))</f>
        <v>0-1 Calls</v>
      </c>
      <c r="X1233" t="str">
        <f>IF(tbl_Customers[[#This Row],[account_length]] &lt;= 50, "0-50", IF(tbl_Customers[[#This Row],[account_length]] &lt;=100, "51-100", IF(tbl_Customers[[#This Row],[account_length]] &lt;= 150, "101-150", "151+")))</f>
        <v>101-150</v>
      </c>
      <c r="Y1233" t="str">
        <f>IF(tbl_Customers[[#This Row],[total_intl_charge]] &lt;= 3, "Low Charges", "High Charges")</f>
        <v>Low Charges</v>
      </c>
      <c r="Z1233" t="str">
        <f>IF(tbl_Customers[[#This Row],[total_eve_calls]]&lt;=80,"Low Calls",
IF(tbl_Customers[[#This Row],[total_eve_calls]]&lt;=120,"Medium Calls","High Calls"))</f>
        <v>Low Calls</v>
      </c>
      <c r="AA1233" t="str">
        <f>IF(tbl_Customers[[#This Row],[total_eve_charge]]&lt;=15,"Low Charges",
IF(tbl_Customers[[#This Row],[total_eve_charge]]&lt;=20,"Medium Charges","High Charges"))</f>
        <v>High Charges</v>
      </c>
      <c r="AB12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33" t="str">
        <f>IF(tbl_Customers[[#This Row],[number_vmail_messages]] = 0, "No Usage", IF(tbl_Customers[[#This Row],[number_vmail_messages]] &lt;= 20, "Low Usage", IF(tbl_Customers[[#This Row],[number_vmail_messages]] &lt;= 40, "Medium Usgae", "High Usage")))</f>
        <v>No Usage</v>
      </c>
      <c r="AD1233" t="str">
        <f>IF(tbl_Customers[[#This Row],[total_day_minutes]]&lt;=150,"Low Usage", IF(tbl_Customers[[#This Row],[total_day_minutes]]&lt;=200,"Medium Usage", IF(tbl_Customers[[#This Row],[total_day_minutes]]&lt;=250,"High Usage","Very High Usage")))</f>
        <v>Low Usage</v>
      </c>
      <c r="AE1233" t="str">
        <f>IF(tbl_Customers[[#This Row],[total_intl_calls]]&lt;=5,"Low Calls", IF(tbl_Customers[[#This Row],[total_intl_calls]]&lt;=10, "Medium Calls", "High Calls"))</f>
        <v>Medium Calls</v>
      </c>
      <c r="AF12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3" s="36" t="str">
        <f>IF(tbl_Customers[[#This Row],[Churn_Risk_Score]]&gt;=10,"High Risk", IF(tbl_Customers[[#This Row],[Churn_Risk_Score]]&gt;=5,"Medium Risk","Low Risk"))</f>
        <v>Low Risk</v>
      </c>
    </row>
    <row r="1234" spans="1:33" x14ac:dyDescent="0.35">
      <c r="A1234">
        <v>1233</v>
      </c>
      <c r="B1234" t="s">
        <v>45</v>
      </c>
      <c r="C1234">
        <v>118</v>
      </c>
      <c r="D1234" t="s">
        <v>21</v>
      </c>
      <c r="E1234" t="s">
        <v>22</v>
      </c>
      <c r="F1234" t="s">
        <v>22</v>
      </c>
      <c r="G1234">
        <v>0</v>
      </c>
      <c r="H1234">
        <v>133.4</v>
      </c>
      <c r="I1234">
        <v>113</v>
      </c>
      <c r="J1234">
        <v>22.68</v>
      </c>
      <c r="K1234">
        <v>121</v>
      </c>
      <c r="L1234">
        <v>92</v>
      </c>
      <c r="M1234">
        <v>10.29</v>
      </c>
      <c r="N1234">
        <v>254.7</v>
      </c>
      <c r="O1234">
        <v>129</v>
      </c>
      <c r="P1234">
        <v>11.46</v>
      </c>
      <c r="Q1234">
        <v>5.9</v>
      </c>
      <c r="R1234">
        <v>4</v>
      </c>
      <c r="S1234">
        <v>1.59</v>
      </c>
      <c r="T1234">
        <v>1</v>
      </c>
      <c r="U1234" t="s">
        <v>22</v>
      </c>
      <c r="V1234">
        <f>IF(tbl_Customers[[#This Row],[churn]] = "yes", 1, 0)</f>
        <v>0</v>
      </c>
      <c r="W1234" t="str">
        <f>IF(tbl_Customers[[#This Row],[number_customer_service_calls]] &lt;= 1, "0-1 Calls", IF(tbl_Customers[[#This Row],[number_customer_service_calls]] &lt;= 3, "2-3 Calls", IF(tbl_Customers[[#This Row],[number_customer_service_calls]] &lt;=5, "4-5 Calls", "6+ Calls")))</f>
        <v>0-1 Calls</v>
      </c>
      <c r="X1234" t="str">
        <f>IF(tbl_Customers[[#This Row],[account_length]] &lt;= 50, "0-50", IF(tbl_Customers[[#This Row],[account_length]] &lt;=100, "51-100", IF(tbl_Customers[[#This Row],[account_length]] &lt;= 150, "101-150", "151+")))</f>
        <v>101-150</v>
      </c>
      <c r="Y1234" t="str">
        <f>IF(tbl_Customers[[#This Row],[total_intl_charge]] &lt;= 3, "Low Charges", "High Charges")</f>
        <v>Low Charges</v>
      </c>
      <c r="Z1234" t="str">
        <f>IF(tbl_Customers[[#This Row],[total_eve_calls]]&lt;=80,"Low Calls",
IF(tbl_Customers[[#This Row],[total_eve_calls]]&lt;=120,"Medium Calls","High Calls"))</f>
        <v>Medium Calls</v>
      </c>
      <c r="AA1234" t="str">
        <f>IF(tbl_Customers[[#This Row],[total_eve_charge]]&lt;=15,"Low Charges",
IF(tbl_Customers[[#This Row],[total_eve_charge]]&lt;=20,"Medium Charges","High Charges"))</f>
        <v>Low Charges</v>
      </c>
      <c r="AB12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34" t="str">
        <f>IF(tbl_Customers[[#This Row],[number_vmail_messages]] = 0, "No Usage", IF(tbl_Customers[[#This Row],[number_vmail_messages]] &lt;= 20, "Low Usage", IF(tbl_Customers[[#This Row],[number_vmail_messages]] &lt;= 40, "Medium Usgae", "High Usage")))</f>
        <v>No Usage</v>
      </c>
      <c r="AD1234" t="str">
        <f>IF(tbl_Customers[[#This Row],[total_day_minutes]]&lt;=150,"Low Usage", IF(tbl_Customers[[#This Row],[total_day_minutes]]&lt;=200,"Medium Usage", IF(tbl_Customers[[#This Row],[total_day_minutes]]&lt;=250,"High Usage","Very High Usage")))</f>
        <v>Low Usage</v>
      </c>
      <c r="AE1234" t="str">
        <f>IF(tbl_Customers[[#This Row],[total_intl_calls]]&lt;=5,"Low Calls", IF(tbl_Customers[[#This Row],[total_intl_calls]]&lt;=10, "Medium Calls", "High Calls"))</f>
        <v>Low Calls</v>
      </c>
      <c r="AF12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4" s="36" t="str">
        <f>IF(tbl_Customers[[#This Row],[Churn_Risk_Score]]&gt;=10,"High Risk", IF(tbl_Customers[[#This Row],[Churn_Risk_Score]]&gt;=5,"Medium Risk","Low Risk"))</f>
        <v>Low Risk</v>
      </c>
    </row>
    <row r="1235" spans="1:33" x14ac:dyDescent="0.35">
      <c r="A1235">
        <v>1234</v>
      </c>
      <c r="B1235" t="s">
        <v>49</v>
      </c>
      <c r="C1235">
        <v>125</v>
      </c>
      <c r="D1235" t="s">
        <v>25</v>
      </c>
      <c r="E1235" t="s">
        <v>22</v>
      </c>
      <c r="F1235" t="s">
        <v>22</v>
      </c>
      <c r="G1235">
        <v>0</v>
      </c>
      <c r="H1235">
        <v>137.1</v>
      </c>
      <c r="I1235">
        <v>94</v>
      </c>
      <c r="J1235">
        <v>23.31</v>
      </c>
      <c r="K1235">
        <v>209.8</v>
      </c>
      <c r="L1235">
        <v>83</v>
      </c>
      <c r="M1235">
        <v>17.829999999999998</v>
      </c>
      <c r="N1235">
        <v>238.4</v>
      </c>
      <c r="O1235">
        <v>114</v>
      </c>
      <c r="P1235">
        <v>10.73</v>
      </c>
      <c r="Q1235">
        <v>8.6</v>
      </c>
      <c r="R1235">
        <v>4</v>
      </c>
      <c r="S1235">
        <v>2.3199999999999998</v>
      </c>
      <c r="T1235">
        <v>1</v>
      </c>
      <c r="U1235" t="s">
        <v>22</v>
      </c>
      <c r="V1235">
        <f>IF(tbl_Customers[[#This Row],[churn]] = "yes", 1, 0)</f>
        <v>0</v>
      </c>
      <c r="W1235" t="str">
        <f>IF(tbl_Customers[[#This Row],[number_customer_service_calls]] &lt;= 1, "0-1 Calls", IF(tbl_Customers[[#This Row],[number_customer_service_calls]] &lt;= 3, "2-3 Calls", IF(tbl_Customers[[#This Row],[number_customer_service_calls]] &lt;=5, "4-5 Calls", "6+ Calls")))</f>
        <v>0-1 Calls</v>
      </c>
      <c r="X1235" t="str">
        <f>IF(tbl_Customers[[#This Row],[account_length]] &lt;= 50, "0-50", IF(tbl_Customers[[#This Row],[account_length]] &lt;=100, "51-100", IF(tbl_Customers[[#This Row],[account_length]] &lt;= 150, "101-150", "151+")))</f>
        <v>101-150</v>
      </c>
      <c r="Y1235" t="str">
        <f>IF(tbl_Customers[[#This Row],[total_intl_charge]] &lt;= 3, "Low Charges", "High Charges")</f>
        <v>Low Charges</v>
      </c>
      <c r="Z1235" t="str">
        <f>IF(tbl_Customers[[#This Row],[total_eve_calls]]&lt;=80,"Low Calls",
IF(tbl_Customers[[#This Row],[total_eve_calls]]&lt;=120,"Medium Calls","High Calls"))</f>
        <v>Medium Calls</v>
      </c>
      <c r="AA1235" t="str">
        <f>IF(tbl_Customers[[#This Row],[total_eve_charge]]&lt;=15,"Low Charges",
IF(tbl_Customers[[#This Row],[total_eve_charge]]&lt;=20,"Medium Charges","High Charges"))</f>
        <v>Medium Charges</v>
      </c>
      <c r="AB12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35" t="str">
        <f>IF(tbl_Customers[[#This Row],[number_vmail_messages]] = 0, "No Usage", IF(tbl_Customers[[#This Row],[number_vmail_messages]] &lt;= 20, "Low Usage", IF(tbl_Customers[[#This Row],[number_vmail_messages]] &lt;= 40, "Medium Usgae", "High Usage")))</f>
        <v>No Usage</v>
      </c>
      <c r="AD1235" t="str">
        <f>IF(tbl_Customers[[#This Row],[total_day_minutes]]&lt;=150,"Low Usage", IF(tbl_Customers[[#This Row],[total_day_minutes]]&lt;=200,"Medium Usage", IF(tbl_Customers[[#This Row],[total_day_minutes]]&lt;=250,"High Usage","Very High Usage")))</f>
        <v>Low Usage</v>
      </c>
      <c r="AE1235" t="str">
        <f>IF(tbl_Customers[[#This Row],[total_intl_calls]]&lt;=5,"Low Calls", IF(tbl_Customers[[#This Row],[total_intl_calls]]&lt;=10, "Medium Calls", "High Calls"))</f>
        <v>Low Calls</v>
      </c>
      <c r="AF12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5" s="36" t="str">
        <f>IF(tbl_Customers[[#This Row],[Churn_Risk_Score]]&gt;=10,"High Risk", IF(tbl_Customers[[#This Row],[Churn_Risk_Score]]&gt;=5,"Medium Risk","Low Risk"))</f>
        <v>Low Risk</v>
      </c>
    </row>
    <row r="1236" spans="1:33" x14ac:dyDescent="0.35">
      <c r="A1236">
        <v>1235</v>
      </c>
      <c r="B1236" t="s">
        <v>38</v>
      </c>
      <c r="C1236">
        <v>95</v>
      </c>
      <c r="D1236" t="s">
        <v>21</v>
      </c>
      <c r="E1236" t="s">
        <v>22</v>
      </c>
      <c r="F1236" t="s">
        <v>22</v>
      </c>
      <c r="G1236">
        <v>0</v>
      </c>
      <c r="H1236">
        <v>197</v>
      </c>
      <c r="I1236">
        <v>88</v>
      </c>
      <c r="J1236">
        <v>33.49</v>
      </c>
      <c r="K1236">
        <v>190.4</v>
      </c>
      <c r="L1236">
        <v>68</v>
      </c>
      <c r="M1236">
        <v>16.18</v>
      </c>
      <c r="N1236">
        <v>211.9</v>
      </c>
      <c r="O1236">
        <v>104</v>
      </c>
      <c r="P1236">
        <v>9.5399999999999991</v>
      </c>
      <c r="Q1236">
        <v>16.100000000000001</v>
      </c>
      <c r="R1236">
        <v>8</v>
      </c>
      <c r="S1236">
        <v>4.3499999999999996</v>
      </c>
      <c r="T1236">
        <v>0</v>
      </c>
      <c r="U1236" t="s">
        <v>22</v>
      </c>
      <c r="V1236">
        <f>IF(tbl_Customers[[#This Row],[churn]] = "yes", 1, 0)</f>
        <v>0</v>
      </c>
      <c r="W1236" t="str">
        <f>IF(tbl_Customers[[#This Row],[number_customer_service_calls]] &lt;= 1, "0-1 Calls", IF(tbl_Customers[[#This Row],[number_customer_service_calls]] &lt;= 3, "2-3 Calls", IF(tbl_Customers[[#This Row],[number_customer_service_calls]] &lt;=5, "4-5 Calls", "6+ Calls")))</f>
        <v>0-1 Calls</v>
      </c>
      <c r="X1236" t="str">
        <f>IF(tbl_Customers[[#This Row],[account_length]] &lt;= 50, "0-50", IF(tbl_Customers[[#This Row],[account_length]] &lt;=100, "51-100", IF(tbl_Customers[[#This Row],[account_length]] &lt;= 150, "101-150", "151+")))</f>
        <v>51-100</v>
      </c>
      <c r="Y1236" t="str">
        <f>IF(tbl_Customers[[#This Row],[total_intl_charge]] &lt;= 3, "Low Charges", "High Charges")</f>
        <v>High Charges</v>
      </c>
      <c r="Z1236" t="str">
        <f>IF(tbl_Customers[[#This Row],[total_eve_calls]]&lt;=80,"Low Calls",
IF(tbl_Customers[[#This Row],[total_eve_calls]]&lt;=120,"Medium Calls","High Calls"))</f>
        <v>Low Calls</v>
      </c>
      <c r="AA1236" t="str">
        <f>IF(tbl_Customers[[#This Row],[total_eve_charge]]&lt;=15,"Low Charges",
IF(tbl_Customers[[#This Row],[total_eve_charge]]&lt;=20,"Medium Charges","High Charges"))</f>
        <v>Medium Charges</v>
      </c>
      <c r="AB12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36" t="str">
        <f>IF(tbl_Customers[[#This Row],[number_vmail_messages]] = 0, "No Usage", IF(tbl_Customers[[#This Row],[number_vmail_messages]] &lt;= 20, "Low Usage", IF(tbl_Customers[[#This Row],[number_vmail_messages]] &lt;= 40, "Medium Usgae", "High Usage")))</f>
        <v>No Usage</v>
      </c>
      <c r="AD1236" t="str">
        <f>IF(tbl_Customers[[#This Row],[total_day_minutes]]&lt;=150,"Low Usage", IF(tbl_Customers[[#This Row],[total_day_minutes]]&lt;=200,"Medium Usage", IF(tbl_Customers[[#This Row],[total_day_minutes]]&lt;=250,"High Usage","Very High Usage")))</f>
        <v>Medium Usage</v>
      </c>
      <c r="AE1236" t="str">
        <f>IF(tbl_Customers[[#This Row],[total_intl_calls]]&lt;=5,"Low Calls", IF(tbl_Customers[[#This Row],[total_intl_calls]]&lt;=10, "Medium Calls", "High Calls"))</f>
        <v>Medium Calls</v>
      </c>
      <c r="AF12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36" s="36" t="str">
        <f>IF(tbl_Customers[[#This Row],[Churn_Risk_Score]]&gt;=10,"High Risk", IF(tbl_Customers[[#This Row],[Churn_Risk_Score]]&gt;=5,"Medium Risk","Low Risk"))</f>
        <v>Low Risk</v>
      </c>
    </row>
    <row r="1237" spans="1:33" x14ac:dyDescent="0.35">
      <c r="A1237">
        <v>1236</v>
      </c>
      <c r="B1237" t="s">
        <v>35</v>
      </c>
      <c r="C1237">
        <v>80</v>
      </c>
      <c r="D1237" t="s">
        <v>21</v>
      </c>
      <c r="E1237" t="s">
        <v>22</v>
      </c>
      <c r="F1237" t="s">
        <v>22</v>
      </c>
      <c r="G1237">
        <v>0</v>
      </c>
      <c r="H1237">
        <v>198.1</v>
      </c>
      <c r="I1237">
        <v>160</v>
      </c>
      <c r="J1237">
        <v>33.68</v>
      </c>
      <c r="K1237">
        <v>156.69999999999999</v>
      </c>
      <c r="L1237">
        <v>87</v>
      </c>
      <c r="M1237">
        <v>13.32</v>
      </c>
      <c r="N1237">
        <v>182.1</v>
      </c>
      <c r="O1237">
        <v>76</v>
      </c>
      <c r="P1237">
        <v>8.19</v>
      </c>
      <c r="Q1237">
        <v>9.3000000000000007</v>
      </c>
      <c r="R1237">
        <v>3</v>
      </c>
      <c r="S1237">
        <v>2.5099999999999998</v>
      </c>
      <c r="T1237">
        <v>3</v>
      </c>
      <c r="U1237" t="s">
        <v>22</v>
      </c>
      <c r="V1237">
        <f>IF(tbl_Customers[[#This Row],[churn]] = "yes", 1, 0)</f>
        <v>0</v>
      </c>
      <c r="W1237" t="str">
        <f>IF(tbl_Customers[[#This Row],[number_customer_service_calls]] &lt;= 1, "0-1 Calls", IF(tbl_Customers[[#This Row],[number_customer_service_calls]] &lt;= 3, "2-3 Calls", IF(tbl_Customers[[#This Row],[number_customer_service_calls]] &lt;=5, "4-5 Calls", "6+ Calls")))</f>
        <v>2-3 Calls</v>
      </c>
      <c r="X1237" t="str">
        <f>IF(tbl_Customers[[#This Row],[account_length]] &lt;= 50, "0-50", IF(tbl_Customers[[#This Row],[account_length]] &lt;=100, "51-100", IF(tbl_Customers[[#This Row],[account_length]] &lt;= 150, "101-150", "151+")))</f>
        <v>51-100</v>
      </c>
      <c r="Y1237" t="str">
        <f>IF(tbl_Customers[[#This Row],[total_intl_charge]] &lt;= 3, "Low Charges", "High Charges")</f>
        <v>Low Charges</v>
      </c>
      <c r="Z1237" t="str">
        <f>IF(tbl_Customers[[#This Row],[total_eve_calls]]&lt;=80,"Low Calls",
IF(tbl_Customers[[#This Row],[total_eve_calls]]&lt;=120,"Medium Calls","High Calls"))</f>
        <v>Medium Calls</v>
      </c>
      <c r="AA1237" t="str">
        <f>IF(tbl_Customers[[#This Row],[total_eve_charge]]&lt;=15,"Low Charges",
IF(tbl_Customers[[#This Row],[total_eve_charge]]&lt;=20,"Medium Charges","High Charges"))</f>
        <v>Low Charges</v>
      </c>
      <c r="AB12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37" t="str">
        <f>IF(tbl_Customers[[#This Row],[number_vmail_messages]] = 0, "No Usage", IF(tbl_Customers[[#This Row],[number_vmail_messages]] &lt;= 20, "Low Usage", IF(tbl_Customers[[#This Row],[number_vmail_messages]] &lt;= 40, "Medium Usgae", "High Usage")))</f>
        <v>No Usage</v>
      </c>
      <c r="AD1237" t="str">
        <f>IF(tbl_Customers[[#This Row],[total_day_minutes]]&lt;=150,"Low Usage", IF(tbl_Customers[[#This Row],[total_day_minutes]]&lt;=200,"Medium Usage", IF(tbl_Customers[[#This Row],[total_day_minutes]]&lt;=250,"High Usage","Very High Usage")))</f>
        <v>Medium Usage</v>
      </c>
      <c r="AE1237" t="str">
        <f>IF(tbl_Customers[[#This Row],[total_intl_calls]]&lt;=5,"Low Calls", IF(tbl_Customers[[#This Row],[total_intl_calls]]&lt;=10, "Medium Calls", "High Calls"))</f>
        <v>Low Calls</v>
      </c>
      <c r="AF12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7" s="36" t="str">
        <f>IF(tbl_Customers[[#This Row],[Churn_Risk_Score]]&gt;=10,"High Risk", IF(tbl_Customers[[#This Row],[Churn_Risk_Score]]&gt;=5,"Medium Risk","Low Risk"))</f>
        <v>Low Risk</v>
      </c>
    </row>
    <row r="1238" spans="1:33" x14ac:dyDescent="0.35">
      <c r="A1238">
        <v>1237</v>
      </c>
      <c r="B1238" t="s">
        <v>43</v>
      </c>
      <c r="C1238">
        <v>145</v>
      </c>
      <c r="D1238" t="s">
        <v>25</v>
      </c>
      <c r="E1238" t="s">
        <v>22</v>
      </c>
      <c r="F1238" t="s">
        <v>22</v>
      </c>
      <c r="G1238">
        <v>0</v>
      </c>
      <c r="H1238">
        <v>39.5</v>
      </c>
      <c r="I1238">
        <v>78</v>
      </c>
      <c r="J1238">
        <v>6.72</v>
      </c>
      <c r="K1238">
        <v>264.3</v>
      </c>
      <c r="L1238">
        <v>106</v>
      </c>
      <c r="M1238">
        <v>22.47</v>
      </c>
      <c r="N1238">
        <v>185.8</v>
      </c>
      <c r="O1238">
        <v>90</v>
      </c>
      <c r="P1238">
        <v>8.36</v>
      </c>
      <c r="Q1238">
        <v>10</v>
      </c>
      <c r="R1238">
        <v>6</v>
      </c>
      <c r="S1238">
        <v>2.7</v>
      </c>
      <c r="T1238">
        <v>0</v>
      </c>
      <c r="U1238" t="s">
        <v>22</v>
      </c>
      <c r="V1238">
        <f>IF(tbl_Customers[[#This Row],[churn]] = "yes", 1, 0)</f>
        <v>0</v>
      </c>
      <c r="W1238" t="str">
        <f>IF(tbl_Customers[[#This Row],[number_customer_service_calls]] &lt;= 1, "0-1 Calls", IF(tbl_Customers[[#This Row],[number_customer_service_calls]] &lt;= 3, "2-3 Calls", IF(tbl_Customers[[#This Row],[number_customer_service_calls]] &lt;=5, "4-5 Calls", "6+ Calls")))</f>
        <v>0-1 Calls</v>
      </c>
      <c r="X1238" t="str">
        <f>IF(tbl_Customers[[#This Row],[account_length]] &lt;= 50, "0-50", IF(tbl_Customers[[#This Row],[account_length]] &lt;=100, "51-100", IF(tbl_Customers[[#This Row],[account_length]] &lt;= 150, "101-150", "151+")))</f>
        <v>101-150</v>
      </c>
      <c r="Y1238" t="str">
        <f>IF(tbl_Customers[[#This Row],[total_intl_charge]] &lt;= 3, "Low Charges", "High Charges")</f>
        <v>Low Charges</v>
      </c>
      <c r="Z1238" t="str">
        <f>IF(tbl_Customers[[#This Row],[total_eve_calls]]&lt;=80,"Low Calls",
IF(tbl_Customers[[#This Row],[total_eve_calls]]&lt;=120,"Medium Calls","High Calls"))</f>
        <v>Medium Calls</v>
      </c>
      <c r="AA1238" t="str">
        <f>IF(tbl_Customers[[#This Row],[total_eve_charge]]&lt;=15,"Low Charges",
IF(tbl_Customers[[#This Row],[total_eve_charge]]&lt;=20,"Medium Charges","High Charges"))</f>
        <v>High Charges</v>
      </c>
      <c r="AB12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38" t="str">
        <f>IF(tbl_Customers[[#This Row],[number_vmail_messages]] = 0, "No Usage", IF(tbl_Customers[[#This Row],[number_vmail_messages]] &lt;= 20, "Low Usage", IF(tbl_Customers[[#This Row],[number_vmail_messages]] &lt;= 40, "Medium Usgae", "High Usage")))</f>
        <v>No Usage</v>
      </c>
      <c r="AD1238" t="str">
        <f>IF(tbl_Customers[[#This Row],[total_day_minutes]]&lt;=150,"Low Usage", IF(tbl_Customers[[#This Row],[total_day_minutes]]&lt;=200,"Medium Usage", IF(tbl_Customers[[#This Row],[total_day_minutes]]&lt;=250,"High Usage","Very High Usage")))</f>
        <v>Low Usage</v>
      </c>
      <c r="AE1238" t="str">
        <f>IF(tbl_Customers[[#This Row],[total_intl_calls]]&lt;=5,"Low Calls", IF(tbl_Customers[[#This Row],[total_intl_calls]]&lt;=10, "Medium Calls", "High Calls"))</f>
        <v>Medium Calls</v>
      </c>
      <c r="AF12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8" s="36" t="str">
        <f>IF(tbl_Customers[[#This Row],[Churn_Risk_Score]]&gt;=10,"High Risk", IF(tbl_Customers[[#This Row],[Churn_Risk_Score]]&gt;=5,"Medium Risk","Low Risk"))</f>
        <v>Low Risk</v>
      </c>
    </row>
    <row r="1239" spans="1:33" x14ac:dyDescent="0.35">
      <c r="A1239">
        <v>1238</v>
      </c>
      <c r="B1239" t="s">
        <v>41</v>
      </c>
      <c r="C1239">
        <v>37</v>
      </c>
      <c r="D1239" t="s">
        <v>25</v>
      </c>
      <c r="E1239" t="s">
        <v>22</v>
      </c>
      <c r="F1239" t="s">
        <v>22</v>
      </c>
      <c r="G1239">
        <v>0</v>
      </c>
      <c r="H1239">
        <v>199.5</v>
      </c>
      <c r="I1239">
        <v>107</v>
      </c>
      <c r="J1239">
        <v>33.92</v>
      </c>
      <c r="K1239">
        <v>207.5</v>
      </c>
      <c r="L1239">
        <v>110</v>
      </c>
      <c r="M1239">
        <v>17.64</v>
      </c>
      <c r="N1239">
        <v>83.9</v>
      </c>
      <c r="O1239">
        <v>123</v>
      </c>
      <c r="P1239">
        <v>3.78</v>
      </c>
      <c r="Q1239">
        <v>8.1</v>
      </c>
      <c r="R1239">
        <v>4</v>
      </c>
      <c r="S1239">
        <v>2.19</v>
      </c>
      <c r="T1239">
        <v>2</v>
      </c>
      <c r="U1239" t="s">
        <v>22</v>
      </c>
      <c r="V1239">
        <f>IF(tbl_Customers[[#This Row],[churn]] = "yes", 1, 0)</f>
        <v>0</v>
      </c>
      <c r="W1239" t="str">
        <f>IF(tbl_Customers[[#This Row],[number_customer_service_calls]] &lt;= 1, "0-1 Calls", IF(tbl_Customers[[#This Row],[number_customer_service_calls]] &lt;= 3, "2-3 Calls", IF(tbl_Customers[[#This Row],[number_customer_service_calls]] &lt;=5, "4-5 Calls", "6+ Calls")))</f>
        <v>2-3 Calls</v>
      </c>
      <c r="X1239" t="str">
        <f>IF(tbl_Customers[[#This Row],[account_length]] &lt;= 50, "0-50", IF(tbl_Customers[[#This Row],[account_length]] &lt;=100, "51-100", IF(tbl_Customers[[#This Row],[account_length]] &lt;= 150, "101-150", "151+")))</f>
        <v>0-50</v>
      </c>
      <c r="Y1239" t="str">
        <f>IF(tbl_Customers[[#This Row],[total_intl_charge]] &lt;= 3, "Low Charges", "High Charges")</f>
        <v>Low Charges</v>
      </c>
      <c r="Z1239" t="str">
        <f>IF(tbl_Customers[[#This Row],[total_eve_calls]]&lt;=80,"Low Calls",
IF(tbl_Customers[[#This Row],[total_eve_calls]]&lt;=120,"Medium Calls","High Calls"))</f>
        <v>Medium Calls</v>
      </c>
      <c r="AA1239" t="str">
        <f>IF(tbl_Customers[[#This Row],[total_eve_charge]]&lt;=15,"Low Charges",
IF(tbl_Customers[[#This Row],[total_eve_charge]]&lt;=20,"Medium Charges","High Charges"))</f>
        <v>Medium Charges</v>
      </c>
      <c r="AB12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39" t="str">
        <f>IF(tbl_Customers[[#This Row],[number_vmail_messages]] = 0, "No Usage", IF(tbl_Customers[[#This Row],[number_vmail_messages]] &lt;= 20, "Low Usage", IF(tbl_Customers[[#This Row],[number_vmail_messages]] &lt;= 40, "Medium Usgae", "High Usage")))</f>
        <v>No Usage</v>
      </c>
      <c r="AD1239" t="str">
        <f>IF(tbl_Customers[[#This Row],[total_day_minutes]]&lt;=150,"Low Usage", IF(tbl_Customers[[#This Row],[total_day_minutes]]&lt;=200,"Medium Usage", IF(tbl_Customers[[#This Row],[total_day_minutes]]&lt;=250,"High Usage","Very High Usage")))</f>
        <v>Medium Usage</v>
      </c>
      <c r="AE1239" t="str">
        <f>IF(tbl_Customers[[#This Row],[total_intl_calls]]&lt;=5,"Low Calls", IF(tbl_Customers[[#This Row],[total_intl_calls]]&lt;=10, "Medium Calls", "High Calls"))</f>
        <v>Low Calls</v>
      </c>
      <c r="AF12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39" s="36" t="str">
        <f>IF(tbl_Customers[[#This Row],[Churn_Risk_Score]]&gt;=10,"High Risk", IF(tbl_Customers[[#This Row],[Churn_Risk_Score]]&gt;=5,"Medium Risk","Low Risk"))</f>
        <v>Low Risk</v>
      </c>
    </row>
    <row r="1240" spans="1:33" x14ac:dyDescent="0.35">
      <c r="A1240">
        <v>1239</v>
      </c>
      <c r="B1240" t="s">
        <v>37</v>
      </c>
      <c r="C1240">
        <v>87</v>
      </c>
      <c r="D1240" t="s">
        <v>21</v>
      </c>
      <c r="E1240" t="s">
        <v>22</v>
      </c>
      <c r="F1240" t="s">
        <v>22</v>
      </c>
      <c r="G1240">
        <v>0</v>
      </c>
      <c r="H1240">
        <v>156.80000000000001</v>
      </c>
      <c r="I1240">
        <v>93</v>
      </c>
      <c r="J1240">
        <v>26.66</v>
      </c>
      <c r="K1240">
        <v>215.8</v>
      </c>
      <c r="L1240">
        <v>68</v>
      </c>
      <c r="M1240">
        <v>18.34</v>
      </c>
      <c r="N1240">
        <v>223.3</v>
      </c>
      <c r="O1240">
        <v>77</v>
      </c>
      <c r="P1240">
        <v>10.050000000000001</v>
      </c>
      <c r="Q1240">
        <v>7.6</v>
      </c>
      <c r="R1240">
        <v>6</v>
      </c>
      <c r="S1240">
        <v>2.0499999999999998</v>
      </c>
      <c r="T1240">
        <v>1</v>
      </c>
      <c r="U1240" t="s">
        <v>22</v>
      </c>
      <c r="V1240">
        <f>IF(tbl_Customers[[#This Row],[churn]] = "yes", 1, 0)</f>
        <v>0</v>
      </c>
      <c r="W1240" t="str">
        <f>IF(tbl_Customers[[#This Row],[number_customer_service_calls]] &lt;= 1, "0-1 Calls", IF(tbl_Customers[[#This Row],[number_customer_service_calls]] &lt;= 3, "2-3 Calls", IF(tbl_Customers[[#This Row],[number_customer_service_calls]] &lt;=5, "4-5 Calls", "6+ Calls")))</f>
        <v>0-1 Calls</v>
      </c>
      <c r="X1240" t="str">
        <f>IF(tbl_Customers[[#This Row],[account_length]] &lt;= 50, "0-50", IF(tbl_Customers[[#This Row],[account_length]] &lt;=100, "51-100", IF(tbl_Customers[[#This Row],[account_length]] &lt;= 150, "101-150", "151+")))</f>
        <v>51-100</v>
      </c>
      <c r="Y1240" t="str">
        <f>IF(tbl_Customers[[#This Row],[total_intl_charge]] &lt;= 3, "Low Charges", "High Charges")</f>
        <v>Low Charges</v>
      </c>
      <c r="Z1240" t="str">
        <f>IF(tbl_Customers[[#This Row],[total_eve_calls]]&lt;=80,"Low Calls",
IF(tbl_Customers[[#This Row],[total_eve_calls]]&lt;=120,"Medium Calls","High Calls"))</f>
        <v>Low Calls</v>
      </c>
      <c r="AA1240" t="str">
        <f>IF(tbl_Customers[[#This Row],[total_eve_charge]]&lt;=15,"Low Charges",
IF(tbl_Customers[[#This Row],[total_eve_charge]]&lt;=20,"Medium Charges","High Charges"))</f>
        <v>Medium Charges</v>
      </c>
      <c r="AB12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40" t="str">
        <f>IF(tbl_Customers[[#This Row],[number_vmail_messages]] = 0, "No Usage", IF(tbl_Customers[[#This Row],[number_vmail_messages]] &lt;= 20, "Low Usage", IF(tbl_Customers[[#This Row],[number_vmail_messages]] &lt;= 40, "Medium Usgae", "High Usage")))</f>
        <v>No Usage</v>
      </c>
      <c r="AD1240" t="str">
        <f>IF(tbl_Customers[[#This Row],[total_day_minutes]]&lt;=150,"Low Usage", IF(tbl_Customers[[#This Row],[total_day_minutes]]&lt;=200,"Medium Usage", IF(tbl_Customers[[#This Row],[total_day_minutes]]&lt;=250,"High Usage","Very High Usage")))</f>
        <v>Medium Usage</v>
      </c>
      <c r="AE1240" t="str">
        <f>IF(tbl_Customers[[#This Row],[total_intl_calls]]&lt;=5,"Low Calls", IF(tbl_Customers[[#This Row],[total_intl_calls]]&lt;=10, "Medium Calls", "High Calls"))</f>
        <v>Medium Calls</v>
      </c>
      <c r="AF12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40" s="36" t="str">
        <f>IF(tbl_Customers[[#This Row],[Churn_Risk_Score]]&gt;=10,"High Risk", IF(tbl_Customers[[#This Row],[Churn_Risk_Score]]&gt;=5,"Medium Risk","Low Risk"))</f>
        <v>Low Risk</v>
      </c>
    </row>
    <row r="1241" spans="1:33" x14ac:dyDescent="0.35">
      <c r="A1241">
        <v>1240</v>
      </c>
      <c r="B1241" t="s">
        <v>55</v>
      </c>
      <c r="C1241">
        <v>195</v>
      </c>
      <c r="D1241" t="s">
        <v>21</v>
      </c>
      <c r="E1241" t="s">
        <v>22</v>
      </c>
      <c r="F1241" t="s">
        <v>22</v>
      </c>
      <c r="G1241">
        <v>0</v>
      </c>
      <c r="H1241">
        <v>63.2</v>
      </c>
      <c r="I1241">
        <v>108</v>
      </c>
      <c r="J1241">
        <v>10.74</v>
      </c>
      <c r="K1241">
        <v>220.2</v>
      </c>
      <c r="L1241">
        <v>88</v>
      </c>
      <c r="M1241">
        <v>18.72</v>
      </c>
      <c r="N1241">
        <v>184</v>
      </c>
      <c r="O1241">
        <v>99</v>
      </c>
      <c r="P1241">
        <v>8.2799999999999994</v>
      </c>
      <c r="Q1241">
        <v>5.0999999999999996</v>
      </c>
      <c r="R1241">
        <v>3</v>
      </c>
      <c r="S1241">
        <v>1.38</v>
      </c>
      <c r="T1241">
        <v>0</v>
      </c>
      <c r="U1241" t="s">
        <v>22</v>
      </c>
      <c r="V1241">
        <f>IF(tbl_Customers[[#This Row],[churn]] = "yes", 1, 0)</f>
        <v>0</v>
      </c>
      <c r="W1241" t="str">
        <f>IF(tbl_Customers[[#This Row],[number_customer_service_calls]] &lt;= 1, "0-1 Calls", IF(tbl_Customers[[#This Row],[number_customer_service_calls]] &lt;= 3, "2-3 Calls", IF(tbl_Customers[[#This Row],[number_customer_service_calls]] &lt;=5, "4-5 Calls", "6+ Calls")))</f>
        <v>0-1 Calls</v>
      </c>
      <c r="X1241" t="str">
        <f>IF(tbl_Customers[[#This Row],[account_length]] &lt;= 50, "0-50", IF(tbl_Customers[[#This Row],[account_length]] &lt;=100, "51-100", IF(tbl_Customers[[#This Row],[account_length]] &lt;= 150, "101-150", "151+")))</f>
        <v>151+</v>
      </c>
      <c r="Y1241" t="str">
        <f>IF(tbl_Customers[[#This Row],[total_intl_charge]] &lt;= 3, "Low Charges", "High Charges")</f>
        <v>Low Charges</v>
      </c>
      <c r="Z1241" t="str">
        <f>IF(tbl_Customers[[#This Row],[total_eve_calls]]&lt;=80,"Low Calls",
IF(tbl_Customers[[#This Row],[total_eve_calls]]&lt;=120,"Medium Calls","High Calls"))</f>
        <v>Medium Calls</v>
      </c>
      <c r="AA1241" t="str">
        <f>IF(tbl_Customers[[#This Row],[total_eve_charge]]&lt;=15,"Low Charges",
IF(tbl_Customers[[#This Row],[total_eve_charge]]&lt;=20,"Medium Charges","High Charges"))</f>
        <v>Medium Charges</v>
      </c>
      <c r="AB12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41" t="str">
        <f>IF(tbl_Customers[[#This Row],[number_vmail_messages]] = 0, "No Usage", IF(tbl_Customers[[#This Row],[number_vmail_messages]] &lt;= 20, "Low Usage", IF(tbl_Customers[[#This Row],[number_vmail_messages]] &lt;= 40, "Medium Usgae", "High Usage")))</f>
        <v>No Usage</v>
      </c>
      <c r="AD1241" t="str">
        <f>IF(tbl_Customers[[#This Row],[total_day_minutes]]&lt;=150,"Low Usage", IF(tbl_Customers[[#This Row],[total_day_minutes]]&lt;=200,"Medium Usage", IF(tbl_Customers[[#This Row],[total_day_minutes]]&lt;=250,"High Usage","Very High Usage")))</f>
        <v>Low Usage</v>
      </c>
      <c r="AE1241" t="str">
        <f>IF(tbl_Customers[[#This Row],[total_intl_calls]]&lt;=5,"Low Calls", IF(tbl_Customers[[#This Row],[total_intl_calls]]&lt;=10, "Medium Calls", "High Calls"))</f>
        <v>Low Calls</v>
      </c>
      <c r="AF12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41" s="36" t="str">
        <f>IF(tbl_Customers[[#This Row],[Churn_Risk_Score]]&gt;=10,"High Risk", IF(tbl_Customers[[#This Row],[Churn_Risk_Score]]&gt;=5,"Medium Risk","Low Risk"))</f>
        <v>Low Risk</v>
      </c>
    </row>
    <row r="1242" spans="1:33" x14ac:dyDescent="0.35">
      <c r="A1242">
        <v>1241</v>
      </c>
      <c r="B1242" t="s">
        <v>33</v>
      </c>
      <c r="C1242">
        <v>123</v>
      </c>
      <c r="D1242" t="s">
        <v>21</v>
      </c>
      <c r="E1242" t="s">
        <v>22</v>
      </c>
      <c r="F1242" t="s">
        <v>23</v>
      </c>
      <c r="G1242">
        <v>27</v>
      </c>
      <c r="H1242">
        <v>218.7</v>
      </c>
      <c r="I1242">
        <v>79</v>
      </c>
      <c r="J1242">
        <v>37.18</v>
      </c>
      <c r="K1242">
        <v>163.4</v>
      </c>
      <c r="L1242">
        <v>78</v>
      </c>
      <c r="M1242">
        <v>13.89</v>
      </c>
      <c r="N1242">
        <v>173.8</v>
      </c>
      <c r="O1242">
        <v>116</v>
      </c>
      <c r="P1242">
        <v>7.82</v>
      </c>
      <c r="Q1242">
        <v>15</v>
      </c>
      <c r="R1242">
        <v>1</v>
      </c>
      <c r="S1242">
        <v>4.05</v>
      </c>
      <c r="T1242">
        <v>0</v>
      </c>
      <c r="U1242" t="s">
        <v>22</v>
      </c>
      <c r="V1242">
        <f>IF(tbl_Customers[[#This Row],[churn]] = "yes", 1, 0)</f>
        <v>0</v>
      </c>
      <c r="W1242" t="str">
        <f>IF(tbl_Customers[[#This Row],[number_customer_service_calls]] &lt;= 1, "0-1 Calls", IF(tbl_Customers[[#This Row],[number_customer_service_calls]] &lt;= 3, "2-3 Calls", IF(tbl_Customers[[#This Row],[number_customer_service_calls]] &lt;=5, "4-5 Calls", "6+ Calls")))</f>
        <v>0-1 Calls</v>
      </c>
      <c r="X1242" t="str">
        <f>IF(tbl_Customers[[#This Row],[account_length]] &lt;= 50, "0-50", IF(tbl_Customers[[#This Row],[account_length]] &lt;=100, "51-100", IF(tbl_Customers[[#This Row],[account_length]] &lt;= 150, "101-150", "151+")))</f>
        <v>101-150</v>
      </c>
      <c r="Y1242" t="str">
        <f>IF(tbl_Customers[[#This Row],[total_intl_charge]] &lt;= 3, "Low Charges", "High Charges")</f>
        <v>High Charges</v>
      </c>
      <c r="Z1242" t="str">
        <f>IF(tbl_Customers[[#This Row],[total_eve_calls]]&lt;=80,"Low Calls",
IF(tbl_Customers[[#This Row],[total_eve_calls]]&lt;=120,"Medium Calls","High Calls"))</f>
        <v>Low Calls</v>
      </c>
      <c r="AA1242" t="str">
        <f>IF(tbl_Customers[[#This Row],[total_eve_charge]]&lt;=15,"Low Charges",
IF(tbl_Customers[[#This Row],[total_eve_charge]]&lt;=20,"Medium Charges","High Charges"))</f>
        <v>Low Charges</v>
      </c>
      <c r="AB12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42" t="str">
        <f>IF(tbl_Customers[[#This Row],[number_vmail_messages]] = 0, "No Usage", IF(tbl_Customers[[#This Row],[number_vmail_messages]] &lt;= 20, "Low Usage", IF(tbl_Customers[[#This Row],[number_vmail_messages]] &lt;= 40, "Medium Usgae", "High Usage")))</f>
        <v>Medium Usgae</v>
      </c>
      <c r="AD1242" t="str">
        <f>IF(tbl_Customers[[#This Row],[total_day_minutes]]&lt;=150,"Low Usage", IF(tbl_Customers[[#This Row],[total_day_minutes]]&lt;=200,"Medium Usage", IF(tbl_Customers[[#This Row],[total_day_minutes]]&lt;=250,"High Usage","Very High Usage")))</f>
        <v>High Usage</v>
      </c>
      <c r="AE1242" t="str">
        <f>IF(tbl_Customers[[#This Row],[total_intl_calls]]&lt;=5,"Low Calls", IF(tbl_Customers[[#This Row],[total_intl_calls]]&lt;=10, "Medium Calls", "High Calls"))</f>
        <v>Low Calls</v>
      </c>
      <c r="AF12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42" s="36" t="str">
        <f>IF(tbl_Customers[[#This Row],[Churn_Risk_Score]]&gt;=10,"High Risk", IF(tbl_Customers[[#This Row],[Churn_Risk_Score]]&gt;=5,"Medium Risk","Low Risk"))</f>
        <v>Low Risk</v>
      </c>
    </row>
    <row r="1243" spans="1:33" x14ac:dyDescent="0.35">
      <c r="A1243">
        <v>1242</v>
      </c>
      <c r="B1243" t="s">
        <v>40</v>
      </c>
      <c r="C1243">
        <v>41</v>
      </c>
      <c r="D1243" t="s">
        <v>21</v>
      </c>
      <c r="E1243" t="s">
        <v>22</v>
      </c>
      <c r="F1243" t="s">
        <v>23</v>
      </c>
      <c r="G1243">
        <v>41</v>
      </c>
      <c r="H1243">
        <v>207.3</v>
      </c>
      <c r="I1243">
        <v>95</v>
      </c>
      <c r="J1243">
        <v>35.24</v>
      </c>
      <c r="K1243">
        <v>137.30000000000001</v>
      </c>
      <c r="L1243">
        <v>120</v>
      </c>
      <c r="M1243">
        <v>11.67</v>
      </c>
      <c r="N1243">
        <v>115.7</v>
      </c>
      <c r="O1243">
        <v>74</v>
      </c>
      <c r="P1243">
        <v>5.21</v>
      </c>
      <c r="Q1243">
        <v>5.9</v>
      </c>
      <c r="R1243">
        <v>3</v>
      </c>
      <c r="S1243">
        <v>1.59</v>
      </c>
      <c r="T1243">
        <v>1</v>
      </c>
      <c r="U1243" t="s">
        <v>22</v>
      </c>
      <c r="V1243">
        <f>IF(tbl_Customers[[#This Row],[churn]] = "yes", 1, 0)</f>
        <v>0</v>
      </c>
      <c r="W1243" t="str">
        <f>IF(tbl_Customers[[#This Row],[number_customer_service_calls]] &lt;= 1, "0-1 Calls", IF(tbl_Customers[[#This Row],[number_customer_service_calls]] &lt;= 3, "2-3 Calls", IF(tbl_Customers[[#This Row],[number_customer_service_calls]] &lt;=5, "4-5 Calls", "6+ Calls")))</f>
        <v>0-1 Calls</v>
      </c>
      <c r="X1243" t="str">
        <f>IF(tbl_Customers[[#This Row],[account_length]] &lt;= 50, "0-50", IF(tbl_Customers[[#This Row],[account_length]] &lt;=100, "51-100", IF(tbl_Customers[[#This Row],[account_length]] &lt;= 150, "101-150", "151+")))</f>
        <v>0-50</v>
      </c>
      <c r="Y1243" t="str">
        <f>IF(tbl_Customers[[#This Row],[total_intl_charge]] &lt;= 3, "Low Charges", "High Charges")</f>
        <v>Low Charges</v>
      </c>
      <c r="Z1243" t="str">
        <f>IF(tbl_Customers[[#This Row],[total_eve_calls]]&lt;=80,"Low Calls",
IF(tbl_Customers[[#This Row],[total_eve_calls]]&lt;=120,"Medium Calls","High Calls"))</f>
        <v>Medium Calls</v>
      </c>
      <c r="AA1243" t="str">
        <f>IF(tbl_Customers[[#This Row],[total_eve_charge]]&lt;=15,"Low Charges",
IF(tbl_Customers[[#This Row],[total_eve_charge]]&lt;=20,"Medium Charges","High Charges"))</f>
        <v>Low Charges</v>
      </c>
      <c r="AB12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43" t="str">
        <f>IF(tbl_Customers[[#This Row],[number_vmail_messages]] = 0, "No Usage", IF(tbl_Customers[[#This Row],[number_vmail_messages]] &lt;= 20, "Low Usage", IF(tbl_Customers[[#This Row],[number_vmail_messages]] &lt;= 40, "Medium Usgae", "High Usage")))</f>
        <v>High Usage</v>
      </c>
      <c r="AD1243" t="str">
        <f>IF(tbl_Customers[[#This Row],[total_day_minutes]]&lt;=150,"Low Usage", IF(tbl_Customers[[#This Row],[total_day_minutes]]&lt;=200,"Medium Usage", IF(tbl_Customers[[#This Row],[total_day_minutes]]&lt;=250,"High Usage","Very High Usage")))</f>
        <v>High Usage</v>
      </c>
      <c r="AE1243" t="str">
        <f>IF(tbl_Customers[[#This Row],[total_intl_calls]]&lt;=5,"Low Calls", IF(tbl_Customers[[#This Row],[total_intl_calls]]&lt;=10, "Medium Calls", "High Calls"))</f>
        <v>Low Calls</v>
      </c>
      <c r="AF12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43" s="36" t="str">
        <f>IF(tbl_Customers[[#This Row],[Churn_Risk_Score]]&gt;=10,"High Risk", IF(tbl_Customers[[#This Row],[Churn_Risk_Score]]&gt;=5,"Medium Risk","Low Risk"))</f>
        <v>Low Risk</v>
      </c>
    </row>
    <row r="1244" spans="1:33" x14ac:dyDescent="0.35">
      <c r="A1244">
        <v>1243</v>
      </c>
      <c r="B1244" t="s">
        <v>49</v>
      </c>
      <c r="C1244">
        <v>76</v>
      </c>
      <c r="D1244" t="s">
        <v>21</v>
      </c>
      <c r="E1244" t="s">
        <v>23</v>
      </c>
      <c r="F1244" t="s">
        <v>22</v>
      </c>
      <c r="G1244">
        <v>0</v>
      </c>
      <c r="H1244">
        <v>273.3</v>
      </c>
      <c r="I1244">
        <v>66</v>
      </c>
      <c r="J1244">
        <v>46.46</v>
      </c>
      <c r="K1244">
        <v>263.60000000000002</v>
      </c>
      <c r="L1244">
        <v>121</v>
      </c>
      <c r="M1244">
        <v>22.41</v>
      </c>
      <c r="N1244">
        <v>165.2</v>
      </c>
      <c r="O1244">
        <v>84</v>
      </c>
      <c r="P1244">
        <v>7.43</v>
      </c>
      <c r="Q1244">
        <v>12</v>
      </c>
      <c r="R1244">
        <v>7</v>
      </c>
      <c r="S1244">
        <v>3.24</v>
      </c>
      <c r="T1244">
        <v>1</v>
      </c>
      <c r="U1244" t="s">
        <v>23</v>
      </c>
      <c r="V1244">
        <f>IF(tbl_Customers[[#This Row],[churn]] = "yes", 1, 0)</f>
        <v>1</v>
      </c>
      <c r="W1244" t="str">
        <f>IF(tbl_Customers[[#This Row],[number_customer_service_calls]] &lt;= 1, "0-1 Calls", IF(tbl_Customers[[#This Row],[number_customer_service_calls]] &lt;= 3, "2-3 Calls", IF(tbl_Customers[[#This Row],[number_customer_service_calls]] &lt;=5, "4-5 Calls", "6+ Calls")))</f>
        <v>0-1 Calls</v>
      </c>
      <c r="X1244" t="str">
        <f>IF(tbl_Customers[[#This Row],[account_length]] &lt;= 50, "0-50", IF(tbl_Customers[[#This Row],[account_length]] &lt;=100, "51-100", IF(tbl_Customers[[#This Row],[account_length]] &lt;= 150, "101-150", "151+")))</f>
        <v>51-100</v>
      </c>
      <c r="Y1244" t="str">
        <f>IF(tbl_Customers[[#This Row],[total_intl_charge]] &lt;= 3, "Low Charges", "High Charges")</f>
        <v>High Charges</v>
      </c>
      <c r="Z1244" t="str">
        <f>IF(tbl_Customers[[#This Row],[total_eve_calls]]&lt;=80,"Low Calls",
IF(tbl_Customers[[#This Row],[total_eve_calls]]&lt;=120,"Medium Calls","High Calls"))</f>
        <v>High Calls</v>
      </c>
      <c r="AA1244" t="str">
        <f>IF(tbl_Customers[[#This Row],[total_eve_charge]]&lt;=15,"Low Charges",
IF(tbl_Customers[[#This Row],[total_eve_charge]]&lt;=20,"Medium Charges","High Charges"))</f>
        <v>High Charges</v>
      </c>
      <c r="AB12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44" t="str">
        <f>IF(tbl_Customers[[#This Row],[number_vmail_messages]] = 0, "No Usage", IF(tbl_Customers[[#This Row],[number_vmail_messages]] &lt;= 20, "Low Usage", IF(tbl_Customers[[#This Row],[number_vmail_messages]] &lt;= 40, "Medium Usgae", "High Usage")))</f>
        <v>No Usage</v>
      </c>
      <c r="AD1244" t="str">
        <f>IF(tbl_Customers[[#This Row],[total_day_minutes]]&lt;=150,"Low Usage", IF(tbl_Customers[[#This Row],[total_day_minutes]]&lt;=200,"Medium Usage", IF(tbl_Customers[[#This Row],[total_day_minutes]]&lt;=250,"High Usage","Very High Usage")))</f>
        <v>Very High Usage</v>
      </c>
      <c r="AE1244" t="str">
        <f>IF(tbl_Customers[[#This Row],[total_intl_calls]]&lt;=5,"Low Calls", IF(tbl_Customers[[#This Row],[total_intl_calls]]&lt;=10, "Medium Calls", "High Calls"))</f>
        <v>Medium Calls</v>
      </c>
      <c r="AF12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1244" s="36" t="str">
        <f>IF(tbl_Customers[[#This Row],[Churn_Risk_Score]]&gt;=10,"High Risk", IF(tbl_Customers[[#This Row],[Churn_Risk_Score]]&gt;=5,"Medium Risk","Low Risk"))</f>
        <v>High Risk</v>
      </c>
    </row>
    <row r="1245" spans="1:33" x14ac:dyDescent="0.35">
      <c r="A1245">
        <v>1244</v>
      </c>
      <c r="B1245" t="s">
        <v>72</v>
      </c>
      <c r="C1245">
        <v>86</v>
      </c>
      <c r="D1245" t="s">
        <v>21</v>
      </c>
      <c r="E1245" t="s">
        <v>23</v>
      </c>
      <c r="F1245" t="s">
        <v>22</v>
      </c>
      <c r="G1245">
        <v>0</v>
      </c>
      <c r="H1245">
        <v>266.10000000000002</v>
      </c>
      <c r="I1245">
        <v>120</v>
      </c>
      <c r="J1245">
        <v>45.24</v>
      </c>
      <c r="K1245">
        <v>182</v>
      </c>
      <c r="L1245">
        <v>92</v>
      </c>
      <c r="M1245">
        <v>15.47</v>
      </c>
      <c r="N1245">
        <v>206.5</v>
      </c>
      <c r="O1245">
        <v>103</v>
      </c>
      <c r="P1245">
        <v>9.2899999999999991</v>
      </c>
      <c r="Q1245">
        <v>10.3</v>
      </c>
      <c r="R1245">
        <v>4</v>
      </c>
      <c r="S1245">
        <v>2.78</v>
      </c>
      <c r="T1245">
        <v>1</v>
      </c>
      <c r="U1245" t="s">
        <v>22</v>
      </c>
      <c r="V1245">
        <f>IF(tbl_Customers[[#This Row],[churn]] = "yes", 1, 0)</f>
        <v>0</v>
      </c>
      <c r="W1245" t="str">
        <f>IF(tbl_Customers[[#This Row],[number_customer_service_calls]] &lt;= 1, "0-1 Calls", IF(tbl_Customers[[#This Row],[number_customer_service_calls]] &lt;= 3, "2-3 Calls", IF(tbl_Customers[[#This Row],[number_customer_service_calls]] &lt;=5, "4-5 Calls", "6+ Calls")))</f>
        <v>0-1 Calls</v>
      </c>
      <c r="X1245" t="str">
        <f>IF(tbl_Customers[[#This Row],[account_length]] &lt;= 50, "0-50", IF(tbl_Customers[[#This Row],[account_length]] &lt;=100, "51-100", IF(tbl_Customers[[#This Row],[account_length]] &lt;= 150, "101-150", "151+")))</f>
        <v>51-100</v>
      </c>
      <c r="Y1245" t="str">
        <f>IF(tbl_Customers[[#This Row],[total_intl_charge]] &lt;= 3, "Low Charges", "High Charges")</f>
        <v>Low Charges</v>
      </c>
      <c r="Z1245" t="str">
        <f>IF(tbl_Customers[[#This Row],[total_eve_calls]]&lt;=80,"Low Calls",
IF(tbl_Customers[[#This Row],[total_eve_calls]]&lt;=120,"Medium Calls","High Calls"))</f>
        <v>Medium Calls</v>
      </c>
      <c r="AA1245" t="str">
        <f>IF(tbl_Customers[[#This Row],[total_eve_charge]]&lt;=15,"Low Charges",
IF(tbl_Customers[[#This Row],[total_eve_charge]]&lt;=20,"Medium Charges","High Charges"))</f>
        <v>Medium Charges</v>
      </c>
      <c r="AB12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45" t="str">
        <f>IF(tbl_Customers[[#This Row],[number_vmail_messages]] = 0, "No Usage", IF(tbl_Customers[[#This Row],[number_vmail_messages]] &lt;= 20, "Low Usage", IF(tbl_Customers[[#This Row],[number_vmail_messages]] &lt;= 40, "Medium Usgae", "High Usage")))</f>
        <v>No Usage</v>
      </c>
      <c r="AD1245" t="str">
        <f>IF(tbl_Customers[[#This Row],[total_day_minutes]]&lt;=150,"Low Usage", IF(tbl_Customers[[#This Row],[total_day_minutes]]&lt;=200,"Medium Usage", IF(tbl_Customers[[#This Row],[total_day_minutes]]&lt;=250,"High Usage","Very High Usage")))</f>
        <v>Very High Usage</v>
      </c>
      <c r="AE1245" t="str">
        <f>IF(tbl_Customers[[#This Row],[total_intl_calls]]&lt;=5,"Low Calls", IF(tbl_Customers[[#This Row],[total_intl_calls]]&lt;=10, "Medium Calls", "High Calls"))</f>
        <v>Low Calls</v>
      </c>
      <c r="AF12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245" s="36" t="str">
        <f>IF(tbl_Customers[[#This Row],[Churn_Risk_Score]]&gt;=10,"High Risk", IF(tbl_Customers[[#This Row],[Churn_Risk_Score]]&gt;=5,"Medium Risk","Low Risk"))</f>
        <v>Medium Risk</v>
      </c>
    </row>
    <row r="1246" spans="1:33" x14ac:dyDescent="0.35">
      <c r="A1246">
        <v>1245</v>
      </c>
      <c r="B1246" t="s">
        <v>73</v>
      </c>
      <c r="C1246">
        <v>140</v>
      </c>
      <c r="D1246" t="s">
        <v>25</v>
      </c>
      <c r="E1246" t="s">
        <v>22</v>
      </c>
      <c r="F1246" t="s">
        <v>22</v>
      </c>
      <c r="G1246">
        <v>0</v>
      </c>
      <c r="H1246">
        <v>112.8</v>
      </c>
      <c r="I1246">
        <v>89</v>
      </c>
      <c r="J1246">
        <v>19.18</v>
      </c>
      <c r="K1246">
        <v>156.69999999999999</v>
      </c>
      <c r="L1246">
        <v>65</v>
      </c>
      <c r="M1246">
        <v>13.32</v>
      </c>
      <c r="N1246">
        <v>249.6</v>
      </c>
      <c r="O1246">
        <v>85</v>
      </c>
      <c r="P1246">
        <v>11.23</v>
      </c>
      <c r="Q1246">
        <v>16.3</v>
      </c>
      <c r="R1246">
        <v>6</v>
      </c>
      <c r="S1246">
        <v>4.4000000000000004</v>
      </c>
      <c r="T1246">
        <v>0</v>
      </c>
      <c r="U1246" t="s">
        <v>22</v>
      </c>
      <c r="V1246">
        <f>IF(tbl_Customers[[#This Row],[churn]] = "yes", 1, 0)</f>
        <v>0</v>
      </c>
      <c r="W1246" t="str">
        <f>IF(tbl_Customers[[#This Row],[number_customer_service_calls]] &lt;= 1, "0-1 Calls", IF(tbl_Customers[[#This Row],[number_customer_service_calls]] &lt;= 3, "2-3 Calls", IF(tbl_Customers[[#This Row],[number_customer_service_calls]] &lt;=5, "4-5 Calls", "6+ Calls")))</f>
        <v>0-1 Calls</v>
      </c>
      <c r="X1246" t="str">
        <f>IF(tbl_Customers[[#This Row],[account_length]] &lt;= 50, "0-50", IF(tbl_Customers[[#This Row],[account_length]] &lt;=100, "51-100", IF(tbl_Customers[[#This Row],[account_length]] &lt;= 150, "101-150", "151+")))</f>
        <v>101-150</v>
      </c>
      <c r="Y1246" t="str">
        <f>IF(tbl_Customers[[#This Row],[total_intl_charge]] &lt;= 3, "Low Charges", "High Charges")</f>
        <v>High Charges</v>
      </c>
      <c r="Z1246" t="str">
        <f>IF(tbl_Customers[[#This Row],[total_eve_calls]]&lt;=80,"Low Calls",
IF(tbl_Customers[[#This Row],[total_eve_calls]]&lt;=120,"Medium Calls","High Calls"))</f>
        <v>Low Calls</v>
      </c>
      <c r="AA1246" t="str">
        <f>IF(tbl_Customers[[#This Row],[total_eve_charge]]&lt;=15,"Low Charges",
IF(tbl_Customers[[#This Row],[total_eve_charge]]&lt;=20,"Medium Charges","High Charges"))</f>
        <v>Low Charges</v>
      </c>
      <c r="AB12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46" t="str">
        <f>IF(tbl_Customers[[#This Row],[number_vmail_messages]] = 0, "No Usage", IF(tbl_Customers[[#This Row],[number_vmail_messages]] &lt;= 20, "Low Usage", IF(tbl_Customers[[#This Row],[number_vmail_messages]] &lt;= 40, "Medium Usgae", "High Usage")))</f>
        <v>No Usage</v>
      </c>
      <c r="AD1246" t="str">
        <f>IF(tbl_Customers[[#This Row],[total_day_minutes]]&lt;=150,"Low Usage", IF(tbl_Customers[[#This Row],[total_day_minutes]]&lt;=200,"Medium Usage", IF(tbl_Customers[[#This Row],[total_day_minutes]]&lt;=250,"High Usage","Very High Usage")))</f>
        <v>Low Usage</v>
      </c>
      <c r="AE1246" t="str">
        <f>IF(tbl_Customers[[#This Row],[total_intl_calls]]&lt;=5,"Low Calls", IF(tbl_Customers[[#This Row],[total_intl_calls]]&lt;=10, "Medium Calls", "High Calls"))</f>
        <v>Medium Calls</v>
      </c>
      <c r="AF12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46" s="36" t="str">
        <f>IF(tbl_Customers[[#This Row],[Churn_Risk_Score]]&gt;=10,"High Risk", IF(tbl_Customers[[#This Row],[Churn_Risk_Score]]&gt;=5,"Medium Risk","Low Risk"))</f>
        <v>Low Risk</v>
      </c>
    </row>
    <row r="1247" spans="1:33" x14ac:dyDescent="0.35">
      <c r="A1247">
        <v>1246</v>
      </c>
      <c r="B1247" t="s">
        <v>42</v>
      </c>
      <c r="C1247">
        <v>70</v>
      </c>
      <c r="D1247" t="s">
        <v>21</v>
      </c>
      <c r="E1247" t="s">
        <v>22</v>
      </c>
      <c r="F1247" t="s">
        <v>22</v>
      </c>
      <c r="G1247">
        <v>0</v>
      </c>
      <c r="H1247">
        <v>104.7</v>
      </c>
      <c r="I1247">
        <v>112</v>
      </c>
      <c r="J1247">
        <v>17.8</v>
      </c>
      <c r="K1247">
        <v>82.2</v>
      </c>
      <c r="L1247">
        <v>104</v>
      </c>
      <c r="M1247">
        <v>6.99</v>
      </c>
      <c r="N1247">
        <v>169.4</v>
      </c>
      <c r="O1247">
        <v>110</v>
      </c>
      <c r="P1247">
        <v>7.62</v>
      </c>
      <c r="Q1247">
        <v>15.8</v>
      </c>
      <c r="R1247">
        <v>7</v>
      </c>
      <c r="S1247">
        <v>4.2699999999999996</v>
      </c>
      <c r="T1247">
        <v>3</v>
      </c>
      <c r="U1247" t="s">
        <v>22</v>
      </c>
      <c r="V1247">
        <f>IF(tbl_Customers[[#This Row],[churn]] = "yes", 1, 0)</f>
        <v>0</v>
      </c>
      <c r="W1247" t="str">
        <f>IF(tbl_Customers[[#This Row],[number_customer_service_calls]] &lt;= 1, "0-1 Calls", IF(tbl_Customers[[#This Row],[number_customer_service_calls]] &lt;= 3, "2-3 Calls", IF(tbl_Customers[[#This Row],[number_customer_service_calls]] &lt;=5, "4-5 Calls", "6+ Calls")))</f>
        <v>2-3 Calls</v>
      </c>
      <c r="X1247" t="str">
        <f>IF(tbl_Customers[[#This Row],[account_length]] &lt;= 50, "0-50", IF(tbl_Customers[[#This Row],[account_length]] &lt;=100, "51-100", IF(tbl_Customers[[#This Row],[account_length]] &lt;= 150, "101-150", "151+")))</f>
        <v>51-100</v>
      </c>
      <c r="Y1247" t="str">
        <f>IF(tbl_Customers[[#This Row],[total_intl_charge]] &lt;= 3, "Low Charges", "High Charges")</f>
        <v>High Charges</v>
      </c>
      <c r="Z1247" t="str">
        <f>IF(tbl_Customers[[#This Row],[total_eve_calls]]&lt;=80,"Low Calls",
IF(tbl_Customers[[#This Row],[total_eve_calls]]&lt;=120,"Medium Calls","High Calls"))</f>
        <v>Medium Calls</v>
      </c>
      <c r="AA1247" t="str">
        <f>IF(tbl_Customers[[#This Row],[total_eve_charge]]&lt;=15,"Low Charges",
IF(tbl_Customers[[#This Row],[total_eve_charge]]&lt;=20,"Medium Charges","High Charges"))</f>
        <v>Low Charges</v>
      </c>
      <c r="AB12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47" t="str">
        <f>IF(tbl_Customers[[#This Row],[number_vmail_messages]] = 0, "No Usage", IF(tbl_Customers[[#This Row],[number_vmail_messages]] &lt;= 20, "Low Usage", IF(tbl_Customers[[#This Row],[number_vmail_messages]] &lt;= 40, "Medium Usgae", "High Usage")))</f>
        <v>No Usage</v>
      </c>
      <c r="AD1247" t="str">
        <f>IF(tbl_Customers[[#This Row],[total_day_minutes]]&lt;=150,"Low Usage", IF(tbl_Customers[[#This Row],[total_day_minutes]]&lt;=200,"Medium Usage", IF(tbl_Customers[[#This Row],[total_day_minutes]]&lt;=250,"High Usage","Very High Usage")))</f>
        <v>Low Usage</v>
      </c>
      <c r="AE1247" t="str">
        <f>IF(tbl_Customers[[#This Row],[total_intl_calls]]&lt;=5,"Low Calls", IF(tbl_Customers[[#This Row],[total_intl_calls]]&lt;=10, "Medium Calls", "High Calls"))</f>
        <v>Medium Calls</v>
      </c>
      <c r="AF12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47" s="36" t="str">
        <f>IF(tbl_Customers[[#This Row],[Churn_Risk_Score]]&gt;=10,"High Risk", IF(tbl_Customers[[#This Row],[Churn_Risk_Score]]&gt;=5,"Medium Risk","Low Risk"))</f>
        <v>Low Risk</v>
      </c>
    </row>
    <row r="1248" spans="1:33" x14ac:dyDescent="0.35">
      <c r="A1248">
        <v>1247</v>
      </c>
      <c r="B1248" t="s">
        <v>46</v>
      </c>
      <c r="C1248">
        <v>121</v>
      </c>
      <c r="D1248" t="s">
        <v>28</v>
      </c>
      <c r="E1248" t="s">
        <v>22</v>
      </c>
      <c r="F1248" t="s">
        <v>23</v>
      </c>
      <c r="G1248">
        <v>35</v>
      </c>
      <c r="H1248">
        <v>193.8</v>
      </c>
      <c r="I1248">
        <v>62</v>
      </c>
      <c r="J1248">
        <v>32.950000000000003</v>
      </c>
      <c r="K1248">
        <v>197.6</v>
      </c>
      <c r="L1248">
        <v>97</v>
      </c>
      <c r="M1248">
        <v>16.8</v>
      </c>
      <c r="N1248">
        <v>218.8</v>
      </c>
      <c r="O1248">
        <v>95</v>
      </c>
      <c r="P1248">
        <v>9.85</v>
      </c>
      <c r="Q1248">
        <v>5.9</v>
      </c>
      <c r="R1248">
        <v>4</v>
      </c>
      <c r="S1248">
        <v>1.59</v>
      </c>
      <c r="T1248">
        <v>0</v>
      </c>
      <c r="U1248" t="s">
        <v>22</v>
      </c>
      <c r="V1248">
        <f>IF(tbl_Customers[[#This Row],[churn]] = "yes", 1, 0)</f>
        <v>0</v>
      </c>
      <c r="W1248" t="str">
        <f>IF(tbl_Customers[[#This Row],[number_customer_service_calls]] &lt;= 1, "0-1 Calls", IF(tbl_Customers[[#This Row],[number_customer_service_calls]] &lt;= 3, "2-3 Calls", IF(tbl_Customers[[#This Row],[number_customer_service_calls]] &lt;=5, "4-5 Calls", "6+ Calls")))</f>
        <v>0-1 Calls</v>
      </c>
      <c r="X1248" t="str">
        <f>IF(tbl_Customers[[#This Row],[account_length]] &lt;= 50, "0-50", IF(tbl_Customers[[#This Row],[account_length]] &lt;=100, "51-100", IF(tbl_Customers[[#This Row],[account_length]] &lt;= 150, "101-150", "151+")))</f>
        <v>101-150</v>
      </c>
      <c r="Y1248" t="str">
        <f>IF(tbl_Customers[[#This Row],[total_intl_charge]] &lt;= 3, "Low Charges", "High Charges")</f>
        <v>Low Charges</v>
      </c>
      <c r="Z1248" t="str">
        <f>IF(tbl_Customers[[#This Row],[total_eve_calls]]&lt;=80,"Low Calls",
IF(tbl_Customers[[#This Row],[total_eve_calls]]&lt;=120,"Medium Calls","High Calls"))</f>
        <v>Medium Calls</v>
      </c>
      <c r="AA1248" t="str">
        <f>IF(tbl_Customers[[#This Row],[total_eve_charge]]&lt;=15,"Low Charges",
IF(tbl_Customers[[#This Row],[total_eve_charge]]&lt;=20,"Medium Charges","High Charges"))</f>
        <v>Medium Charges</v>
      </c>
      <c r="AB12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48" t="str">
        <f>IF(tbl_Customers[[#This Row],[number_vmail_messages]] = 0, "No Usage", IF(tbl_Customers[[#This Row],[number_vmail_messages]] &lt;= 20, "Low Usage", IF(tbl_Customers[[#This Row],[number_vmail_messages]] &lt;= 40, "Medium Usgae", "High Usage")))</f>
        <v>Medium Usgae</v>
      </c>
      <c r="AD1248" t="str">
        <f>IF(tbl_Customers[[#This Row],[total_day_minutes]]&lt;=150,"Low Usage", IF(tbl_Customers[[#This Row],[total_day_minutes]]&lt;=200,"Medium Usage", IF(tbl_Customers[[#This Row],[total_day_minutes]]&lt;=250,"High Usage","Very High Usage")))</f>
        <v>Medium Usage</v>
      </c>
      <c r="AE1248" t="str">
        <f>IF(tbl_Customers[[#This Row],[total_intl_calls]]&lt;=5,"Low Calls", IF(tbl_Customers[[#This Row],[total_intl_calls]]&lt;=10, "Medium Calls", "High Calls"))</f>
        <v>Low Calls</v>
      </c>
      <c r="AF12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48" s="36" t="str">
        <f>IF(tbl_Customers[[#This Row],[Churn_Risk_Score]]&gt;=10,"High Risk", IF(tbl_Customers[[#This Row],[Churn_Risk_Score]]&gt;=5,"Medium Risk","Low Risk"))</f>
        <v>Low Risk</v>
      </c>
    </row>
    <row r="1249" spans="1:33" x14ac:dyDescent="0.35">
      <c r="A1249">
        <v>1248</v>
      </c>
      <c r="B1249" t="s">
        <v>33</v>
      </c>
      <c r="C1249">
        <v>112</v>
      </c>
      <c r="D1249" t="s">
        <v>21</v>
      </c>
      <c r="E1249" t="s">
        <v>22</v>
      </c>
      <c r="F1249" t="s">
        <v>22</v>
      </c>
      <c r="G1249">
        <v>0</v>
      </c>
      <c r="H1249">
        <v>168.6</v>
      </c>
      <c r="I1249">
        <v>102</v>
      </c>
      <c r="J1249">
        <v>28.66</v>
      </c>
      <c r="K1249">
        <v>298</v>
      </c>
      <c r="L1249">
        <v>117</v>
      </c>
      <c r="M1249">
        <v>25.33</v>
      </c>
      <c r="N1249">
        <v>194.7</v>
      </c>
      <c r="O1249">
        <v>110</v>
      </c>
      <c r="P1249">
        <v>8.76</v>
      </c>
      <c r="Q1249">
        <v>9.8000000000000007</v>
      </c>
      <c r="R1249">
        <v>5</v>
      </c>
      <c r="S1249">
        <v>2.65</v>
      </c>
      <c r="T1249">
        <v>1</v>
      </c>
      <c r="U1249" t="s">
        <v>22</v>
      </c>
      <c r="V1249">
        <f>IF(tbl_Customers[[#This Row],[churn]] = "yes", 1, 0)</f>
        <v>0</v>
      </c>
      <c r="W1249" t="str">
        <f>IF(tbl_Customers[[#This Row],[number_customer_service_calls]] &lt;= 1, "0-1 Calls", IF(tbl_Customers[[#This Row],[number_customer_service_calls]] &lt;= 3, "2-3 Calls", IF(tbl_Customers[[#This Row],[number_customer_service_calls]] &lt;=5, "4-5 Calls", "6+ Calls")))</f>
        <v>0-1 Calls</v>
      </c>
      <c r="X1249" t="str">
        <f>IF(tbl_Customers[[#This Row],[account_length]] &lt;= 50, "0-50", IF(tbl_Customers[[#This Row],[account_length]] &lt;=100, "51-100", IF(tbl_Customers[[#This Row],[account_length]] &lt;= 150, "101-150", "151+")))</f>
        <v>101-150</v>
      </c>
      <c r="Y1249" t="str">
        <f>IF(tbl_Customers[[#This Row],[total_intl_charge]] &lt;= 3, "Low Charges", "High Charges")</f>
        <v>Low Charges</v>
      </c>
      <c r="Z1249" t="str">
        <f>IF(tbl_Customers[[#This Row],[total_eve_calls]]&lt;=80,"Low Calls",
IF(tbl_Customers[[#This Row],[total_eve_calls]]&lt;=120,"Medium Calls","High Calls"))</f>
        <v>Medium Calls</v>
      </c>
      <c r="AA1249" t="str">
        <f>IF(tbl_Customers[[#This Row],[total_eve_charge]]&lt;=15,"Low Charges",
IF(tbl_Customers[[#This Row],[total_eve_charge]]&lt;=20,"Medium Charges","High Charges"))</f>
        <v>High Charges</v>
      </c>
      <c r="AB12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49" t="str">
        <f>IF(tbl_Customers[[#This Row],[number_vmail_messages]] = 0, "No Usage", IF(tbl_Customers[[#This Row],[number_vmail_messages]] &lt;= 20, "Low Usage", IF(tbl_Customers[[#This Row],[number_vmail_messages]] &lt;= 40, "Medium Usgae", "High Usage")))</f>
        <v>No Usage</v>
      </c>
      <c r="AD1249" t="str">
        <f>IF(tbl_Customers[[#This Row],[total_day_minutes]]&lt;=150,"Low Usage", IF(tbl_Customers[[#This Row],[total_day_minutes]]&lt;=200,"Medium Usage", IF(tbl_Customers[[#This Row],[total_day_minutes]]&lt;=250,"High Usage","Very High Usage")))</f>
        <v>Medium Usage</v>
      </c>
      <c r="AE1249" t="str">
        <f>IF(tbl_Customers[[#This Row],[total_intl_calls]]&lt;=5,"Low Calls", IF(tbl_Customers[[#This Row],[total_intl_calls]]&lt;=10, "Medium Calls", "High Calls"))</f>
        <v>Low Calls</v>
      </c>
      <c r="AF12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49" s="36" t="str">
        <f>IF(tbl_Customers[[#This Row],[Churn_Risk_Score]]&gt;=10,"High Risk", IF(tbl_Customers[[#This Row],[Churn_Risk_Score]]&gt;=5,"Medium Risk","Low Risk"))</f>
        <v>Low Risk</v>
      </c>
    </row>
    <row r="1250" spans="1:33" x14ac:dyDescent="0.35">
      <c r="A1250">
        <v>1249</v>
      </c>
      <c r="B1250" t="s">
        <v>45</v>
      </c>
      <c r="C1250">
        <v>118</v>
      </c>
      <c r="D1250" t="s">
        <v>21</v>
      </c>
      <c r="E1250" t="s">
        <v>22</v>
      </c>
      <c r="F1250" t="s">
        <v>22</v>
      </c>
      <c r="G1250">
        <v>0</v>
      </c>
      <c r="H1250">
        <v>253.2</v>
      </c>
      <c r="I1250">
        <v>122</v>
      </c>
      <c r="J1250">
        <v>43.04</v>
      </c>
      <c r="K1250">
        <v>201</v>
      </c>
      <c r="L1250">
        <v>78</v>
      </c>
      <c r="M1250">
        <v>17.09</v>
      </c>
      <c r="N1250">
        <v>195.3</v>
      </c>
      <c r="O1250">
        <v>108</v>
      </c>
      <c r="P1250">
        <v>8.7899999999999991</v>
      </c>
      <c r="Q1250">
        <v>9.6999999999999993</v>
      </c>
      <c r="R1250">
        <v>7</v>
      </c>
      <c r="S1250">
        <v>2.62</v>
      </c>
      <c r="T1250">
        <v>2</v>
      </c>
      <c r="U1250" t="s">
        <v>22</v>
      </c>
      <c r="V1250">
        <f>IF(tbl_Customers[[#This Row],[churn]] = "yes", 1, 0)</f>
        <v>0</v>
      </c>
      <c r="W1250" t="str">
        <f>IF(tbl_Customers[[#This Row],[number_customer_service_calls]] &lt;= 1, "0-1 Calls", IF(tbl_Customers[[#This Row],[number_customer_service_calls]] &lt;= 3, "2-3 Calls", IF(tbl_Customers[[#This Row],[number_customer_service_calls]] &lt;=5, "4-5 Calls", "6+ Calls")))</f>
        <v>2-3 Calls</v>
      </c>
      <c r="X1250" t="str">
        <f>IF(tbl_Customers[[#This Row],[account_length]] &lt;= 50, "0-50", IF(tbl_Customers[[#This Row],[account_length]] &lt;=100, "51-100", IF(tbl_Customers[[#This Row],[account_length]] &lt;= 150, "101-150", "151+")))</f>
        <v>101-150</v>
      </c>
      <c r="Y1250" t="str">
        <f>IF(tbl_Customers[[#This Row],[total_intl_charge]] &lt;= 3, "Low Charges", "High Charges")</f>
        <v>Low Charges</v>
      </c>
      <c r="Z1250" t="str">
        <f>IF(tbl_Customers[[#This Row],[total_eve_calls]]&lt;=80,"Low Calls",
IF(tbl_Customers[[#This Row],[total_eve_calls]]&lt;=120,"Medium Calls","High Calls"))</f>
        <v>Low Calls</v>
      </c>
      <c r="AA1250" t="str">
        <f>IF(tbl_Customers[[#This Row],[total_eve_charge]]&lt;=15,"Low Charges",
IF(tbl_Customers[[#This Row],[total_eve_charge]]&lt;=20,"Medium Charges","High Charges"))</f>
        <v>Medium Charges</v>
      </c>
      <c r="AB12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50" t="str">
        <f>IF(tbl_Customers[[#This Row],[number_vmail_messages]] = 0, "No Usage", IF(tbl_Customers[[#This Row],[number_vmail_messages]] &lt;= 20, "Low Usage", IF(tbl_Customers[[#This Row],[number_vmail_messages]] &lt;= 40, "Medium Usgae", "High Usage")))</f>
        <v>No Usage</v>
      </c>
      <c r="AD1250" t="str">
        <f>IF(tbl_Customers[[#This Row],[total_day_minutes]]&lt;=150,"Low Usage", IF(tbl_Customers[[#This Row],[total_day_minutes]]&lt;=200,"Medium Usage", IF(tbl_Customers[[#This Row],[total_day_minutes]]&lt;=250,"High Usage","Very High Usage")))</f>
        <v>Very High Usage</v>
      </c>
      <c r="AE1250" t="str">
        <f>IF(tbl_Customers[[#This Row],[total_intl_calls]]&lt;=5,"Low Calls", IF(tbl_Customers[[#This Row],[total_intl_calls]]&lt;=10, "Medium Calls", "High Calls"))</f>
        <v>Medium Calls</v>
      </c>
      <c r="AF12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250" s="36" t="str">
        <f>IF(tbl_Customers[[#This Row],[Churn_Risk_Score]]&gt;=10,"High Risk", IF(tbl_Customers[[#This Row],[Churn_Risk_Score]]&gt;=5,"Medium Risk","Low Risk"))</f>
        <v>Medium Risk</v>
      </c>
    </row>
    <row r="1251" spans="1:33" x14ac:dyDescent="0.35">
      <c r="A1251">
        <v>1250</v>
      </c>
      <c r="B1251" t="s">
        <v>24</v>
      </c>
      <c r="C1251">
        <v>66</v>
      </c>
      <c r="D1251" t="s">
        <v>21</v>
      </c>
      <c r="E1251" t="s">
        <v>22</v>
      </c>
      <c r="F1251" t="s">
        <v>23</v>
      </c>
      <c r="G1251">
        <v>16</v>
      </c>
      <c r="H1251">
        <v>174.7</v>
      </c>
      <c r="I1251">
        <v>92</v>
      </c>
      <c r="J1251">
        <v>29.7</v>
      </c>
      <c r="K1251">
        <v>232.1</v>
      </c>
      <c r="L1251">
        <v>105</v>
      </c>
      <c r="M1251">
        <v>19.73</v>
      </c>
      <c r="N1251">
        <v>305.39999999999998</v>
      </c>
      <c r="O1251">
        <v>98</v>
      </c>
      <c r="P1251">
        <v>13.74</v>
      </c>
      <c r="Q1251">
        <v>8.9</v>
      </c>
      <c r="R1251">
        <v>2</v>
      </c>
      <c r="S1251">
        <v>2.4</v>
      </c>
      <c r="T1251">
        <v>1</v>
      </c>
      <c r="U1251" t="s">
        <v>22</v>
      </c>
      <c r="V1251">
        <f>IF(tbl_Customers[[#This Row],[churn]] = "yes", 1, 0)</f>
        <v>0</v>
      </c>
      <c r="W1251" t="str">
        <f>IF(tbl_Customers[[#This Row],[number_customer_service_calls]] &lt;= 1, "0-1 Calls", IF(tbl_Customers[[#This Row],[number_customer_service_calls]] &lt;= 3, "2-3 Calls", IF(tbl_Customers[[#This Row],[number_customer_service_calls]] &lt;=5, "4-5 Calls", "6+ Calls")))</f>
        <v>0-1 Calls</v>
      </c>
      <c r="X1251" t="str">
        <f>IF(tbl_Customers[[#This Row],[account_length]] &lt;= 50, "0-50", IF(tbl_Customers[[#This Row],[account_length]] &lt;=100, "51-100", IF(tbl_Customers[[#This Row],[account_length]] &lt;= 150, "101-150", "151+")))</f>
        <v>51-100</v>
      </c>
      <c r="Y1251" t="str">
        <f>IF(tbl_Customers[[#This Row],[total_intl_charge]] &lt;= 3, "Low Charges", "High Charges")</f>
        <v>Low Charges</v>
      </c>
      <c r="Z1251" t="str">
        <f>IF(tbl_Customers[[#This Row],[total_eve_calls]]&lt;=80,"Low Calls",
IF(tbl_Customers[[#This Row],[total_eve_calls]]&lt;=120,"Medium Calls","High Calls"))</f>
        <v>Medium Calls</v>
      </c>
      <c r="AA1251" t="str">
        <f>IF(tbl_Customers[[#This Row],[total_eve_charge]]&lt;=15,"Low Charges",
IF(tbl_Customers[[#This Row],[total_eve_charge]]&lt;=20,"Medium Charges","High Charges"))</f>
        <v>Medium Charges</v>
      </c>
      <c r="AB12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51" t="str">
        <f>IF(tbl_Customers[[#This Row],[number_vmail_messages]] = 0, "No Usage", IF(tbl_Customers[[#This Row],[number_vmail_messages]] &lt;= 20, "Low Usage", IF(tbl_Customers[[#This Row],[number_vmail_messages]] &lt;= 40, "Medium Usgae", "High Usage")))</f>
        <v>Low Usage</v>
      </c>
      <c r="AD1251" t="str">
        <f>IF(tbl_Customers[[#This Row],[total_day_minutes]]&lt;=150,"Low Usage", IF(tbl_Customers[[#This Row],[total_day_minutes]]&lt;=200,"Medium Usage", IF(tbl_Customers[[#This Row],[total_day_minutes]]&lt;=250,"High Usage","Very High Usage")))</f>
        <v>Medium Usage</v>
      </c>
      <c r="AE1251" t="str">
        <f>IF(tbl_Customers[[#This Row],[total_intl_calls]]&lt;=5,"Low Calls", IF(tbl_Customers[[#This Row],[total_intl_calls]]&lt;=10, "Medium Calls", "High Calls"))</f>
        <v>Low Calls</v>
      </c>
      <c r="AF12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51" s="36" t="str">
        <f>IF(tbl_Customers[[#This Row],[Churn_Risk_Score]]&gt;=10,"High Risk", IF(tbl_Customers[[#This Row],[Churn_Risk_Score]]&gt;=5,"Medium Risk","Low Risk"))</f>
        <v>Low Risk</v>
      </c>
    </row>
    <row r="1252" spans="1:33" x14ac:dyDescent="0.35">
      <c r="A1252">
        <v>1251</v>
      </c>
      <c r="B1252" t="s">
        <v>49</v>
      </c>
      <c r="C1252">
        <v>129</v>
      </c>
      <c r="D1252" t="s">
        <v>21</v>
      </c>
      <c r="E1252" t="s">
        <v>22</v>
      </c>
      <c r="F1252" t="s">
        <v>23</v>
      </c>
      <c r="G1252">
        <v>34</v>
      </c>
      <c r="H1252">
        <v>204.5</v>
      </c>
      <c r="I1252">
        <v>79</v>
      </c>
      <c r="J1252">
        <v>34.770000000000003</v>
      </c>
      <c r="K1252">
        <v>132.80000000000001</v>
      </c>
      <c r="L1252">
        <v>113</v>
      </c>
      <c r="M1252">
        <v>11.29</v>
      </c>
      <c r="N1252">
        <v>190.1</v>
      </c>
      <c r="O1252">
        <v>117</v>
      </c>
      <c r="P1252">
        <v>8.5500000000000007</v>
      </c>
      <c r="Q1252">
        <v>14.8</v>
      </c>
      <c r="R1252">
        <v>9</v>
      </c>
      <c r="S1252">
        <v>4</v>
      </c>
      <c r="T1252">
        <v>2</v>
      </c>
      <c r="U1252" t="s">
        <v>22</v>
      </c>
      <c r="V1252">
        <f>IF(tbl_Customers[[#This Row],[churn]] = "yes", 1, 0)</f>
        <v>0</v>
      </c>
      <c r="W1252" t="str">
        <f>IF(tbl_Customers[[#This Row],[number_customer_service_calls]] &lt;= 1, "0-1 Calls", IF(tbl_Customers[[#This Row],[number_customer_service_calls]] &lt;= 3, "2-3 Calls", IF(tbl_Customers[[#This Row],[number_customer_service_calls]] &lt;=5, "4-5 Calls", "6+ Calls")))</f>
        <v>2-3 Calls</v>
      </c>
      <c r="X1252" t="str">
        <f>IF(tbl_Customers[[#This Row],[account_length]] &lt;= 50, "0-50", IF(tbl_Customers[[#This Row],[account_length]] &lt;=100, "51-100", IF(tbl_Customers[[#This Row],[account_length]] &lt;= 150, "101-150", "151+")))</f>
        <v>101-150</v>
      </c>
      <c r="Y1252" t="str">
        <f>IF(tbl_Customers[[#This Row],[total_intl_charge]] &lt;= 3, "Low Charges", "High Charges")</f>
        <v>High Charges</v>
      </c>
      <c r="Z1252" t="str">
        <f>IF(tbl_Customers[[#This Row],[total_eve_calls]]&lt;=80,"Low Calls",
IF(tbl_Customers[[#This Row],[total_eve_calls]]&lt;=120,"Medium Calls","High Calls"))</f>
        <v>Medium Calls</v>
      </c>
      <c r="AA1252" t="str">
        <f>IF(tbl_Customers[[#This Row],[total_eve_charge]]&lt;=15,"Low Charges",
IF(tbl_Customers[[#This Row],[total_eve_charge]]&lt;=20,"Medium Charges","High Charges"))</f>
        <v>Low Charges</v>
      </c>
      <c r="AB12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52" t="str">
        <f>IF(tbl_Customers[[#This Row],[number_vmail_messages]] = 0, "No Usage", IF(tbl_Customers[[#This Row],[number_vmail_messages]] &lt;= 20, "Low Usage", IF(tbl_Customers[[#This Row],[number_vmail_messages]] &lt;= 40, "Medium Usgae", "High Usage")))</f>
        <v>Medium Usgae</v>
      </c>
      <c r="AD1252" t="str">
        <f>IF(tbl_Customers[[#This Row],[total_day_minutes]]&lt;=150,"Low Usage", IF(tbl_Customers[[#This Row],[total_day_minutes]]&lt;=200,"Medium Usage", IF(tbl_Customers[[#This Row],[total_day_minutes]]&lt;=250,"High Usage","Very High Usage")))</f>
        <v>High Usage</v>
      </c>
      <c r="AE1252" t="str">
        <f>IF(tbl_Customers[[#This Row],[total_intl_calls]]&lt;=5,"Low Calls", IF(tbl_Customers[[#This Row],[total_intl_calls]]&lt;=10, "Medium Calls", "High Calls"))</f>
        <v>Medium Calls</v>
      </c>
      <c r="AF12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52" s="36" t="str">
        <f>IF(tbl_Customers[[#This Row],[Churn_Risk_Score]]&gt;=10,"High Risk", IF(tbl_Customers[[#This Row],[Churn_Risk_Score]]&gt;=5,"Medium Risk","Low Risk"))</f>
        <v>Low Risk</v>
      </c>
    </row>
    <row r="1253" spans="1:33" x14ac:dyDescent="0.35">
      <c r="A1253">
        <v>1252</v>
      </c>
      <c r="B1253" t="s">
        <v>52</v>
      </c>
      <c r="C1253">
        <v>6</v>
      </c>
      <c r="D1253" t="s">
        <v>25</v>
      </c>
      <c r="E1253" t="s">
        <v>22</v>
      </c>
      <c r="F1253" t="s">
        <v>22</v>
      </c>
      <c r="G1253">
        <v>0</v>
      </c>
      <c r="H1253">
        <v>226.5</v>
      </c>
      <c r="I1253">
        <v>93</v>
      </c>
      <c r="J1253">
        <v>38.51</v>
      </c>
      <c r="K1253">
        <v>152.1</v>
      </c>
      <c r="L1253">
        <v>122</v>
      </c>
      <c r="M1253">
        <v>12.93</v>
      </c>
      <c r="N1253">
        <v>164.4</v>
      </c>
      <c r="O1253">
        <v>98</v>
      </c>
      <c r="P1253">
        <v>7.4</v>
      </c>
      <c r="Q1253">
        <v>9.4</v>
      </c>
      <c r="R1253">
        <v>4</v>
      </c>
      <c r="S1253">
        <v>2.54</v>
      </c>
      <c r="T1253">
        <v>3</v>
      </c>
      <c r="U1253" t="s">
        <v>22</v>
      </c>
      <c r="V1253">
        <f>IF(tbl_Customers[[#This Row],[churn]] = "yes", 1, 0)</f>
        <v>0</v>
      </c>
      <c r="W1253" t="str">
        <f>IF(tbl_Customers[[#This Row],[number_customer_service_calls]] &lt;= 1, "0-1 Calls", IF(tbl_Customers[[#This Row],[number_customer_service_calls]] &lt;= 3, "2-3 Calls", IF(tbl_Customers[[#This Row],[number_customer_service_calls]] &lt;=5, "4-5 Calls", "6+ Calls")))</f>
        <v>2-3 Calls</v>
      </c>
      <c r="X1253" t="str">
        <f>IF(tbl_Customers[[#This Row],[account_length]] &lt;= 50, "0-50", IF(tbl_Customers[[#This Row],[account_length]] &lt;=100, "51-100", IF(tbl_Customers[[#This Row],[account_length]] &lt;= 150, "101-150", "151+")))</f>
        <v>0-50</v>
      </c>
      <c r="Y1253" t="str">
        <f>IF(tbl_Customers[[#This Row],[total_intl_charge]] &lt;= 3, "Low Charges", "High Charges")</f>
        <v>Low Charges</v>
      </c>
      <c r="Z1253" t="str">
        <f>IF(tbl_Customers[[#This Row],[total_eve_calls]]&lt;=80,"Low Calls",
IF(tbl_Customers[[#This Row],[total_eve_calls]]&lt;=120,"Medium Calls","High Calls"))</f>
        <v>High Calls</v>
      </c>
      <c r="AA1253" t="str">
        <f>IF(tbl_Customers[[#This Row],[total_eve_charge]]&lt;=15,"Low Charges",
IF(tbl_Customers[[#This Row],[total_eve_charge]]&lt;=20,"Medium Charges","High Charges"))</f>
        <v>Low Charges</v>
      </c>
      <c r="AB12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53" t="str">
        <f>IF(tbl_Customers[[#This Row],[number_vmail_messages]] = 0, "No Usage", IF(tbl_Customers[[#This Row],[number_vmail_messages]] &lt;= 20, "Low Usage", IF(tbl_Customers[[#This Row],[number_vmail_messages]] &lt;= 40, "Medium Usgae", "High Usage")))</f>
        <v>No Usage</v>
      </c>
      <c r="AD1253" t="str">
        <f>IF(tbl_Customers[[#This Row],[total_day_minutes]]&lt;=150,"Low Usage", IF(tbl_Customers[[#This Row],[total_day_minutes]]&lt;=200,"Medium Usage", IF(tbl_Customers[[#This Row],[total_day_minutes]]&lt;=250,"High Usage","Very High Usage")))</f>
        <v>High Usage</v>
      </c>
      <c r="AE1253" t="str">
        <f>IF(tbl_Customers[[#This Row],[total_intl_calls]]&lt;=5,"Low Calls", IF(tbl_Customers[[#This Row],[total_intl_calls]]&lt;=10, "Medium Calls", "High Calls"))</f>
        <v>Low Calls</v>
      </c>
      <c r="AF12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53" s="36" t="str">
        <f>IF(tbl_Customers[[#This Row],[Churn_Risk_Score]]&gt;=10,"High Risk", IF(tbl_Customers[[#This Row],[Churn_Risk_Score]]&gt;=5,"Medium Risk","Low Risk"))</f>
        <v>Low Risk</v>
      </c>
    </row>
    <row r="1254" spans="1:33" x14ac:dyDescent="0.35">
      <c r="A1254">
        <v>1253</v>
      </c>
      <c r="B1254" t="s">
        <v>62</v>
      </c>
      <c r="C1254">
        <v>107</v>
      </c>
      <c r="D1254" t="s">
        <v>28</v>
      </c>
      <c r="E1254" t="s">
        <v>23</v>
      </c>
      <c r="F1254" t="s">
        <v>22</v>
      </c>
      <c r="G1254">
        <v>0</v>
      </c>
      <c r="H1254">
        <v>234.1</v>
      </c>
      <c r="I1254">
        <v>91</v>
      </c>
      <c r="J1254">
        <v>39.799999999999997</v>
      </c>
      <c r="K1254">
        <v>163.1</v>
      </c>
      <c r="L1254">
        <v>105</v>
      </c>
      <c r="M1254">
        <v>13.86</v>
      </c>
      <c r="N1254">
        <v>282.5</v>
      </c>
      <c r="O1254">
        <v>100</v>
      </c>
      <c r="P1254">
        <v>12.71</v>
      </c>
      <c r="Q1254">
        <v>10</v>
      </c>
      <c r="R1254">
        <v>3</v>
      </c>
      <c r="S1254">
        <v>2.7</v>
      </c>
      <c r="T1254">
        <v>1</v>
      </c>
      <c r="U1254" t="s">
        <v>22</v>
      </c>
      <c r="V1254">
        <f>IF(tbl_Customers[[#This Row],[churn]] = "yes", 1, 0)</f>
        <v>0</v>
      </c>
      <c r="W1254" t="str">
        <f>IF(tbl_Customers[[#This Row],[number_customer_service_calls]] &lt;= 1, "0-1 Calls", IF(tbl_Customers[[#This Row],[number_customer_service_calls]] &lt;= 3, "2-3 Calls", IF(tbl_Customers[[#This Row],[number_customer_service_calls]] &lt;=5, "4-5 Calls", "6+ Calls")))</f>
        <v>0-1 Calls</v>
      </c>
      <c r="X1254" t="str">
        <f>IF(tbl_Customers[[#This Row],[account_length]] &lt;= 50, "0-50", IF(tbl_Customers[[#This Row],[account_length]] &lt;=100, "51-100", IF(tbl_Customers[[#This Row],[account_length]] &lt;= 150, "101-150", "151+")))</f>
        <v>101-150</v>
      </c>
      <c r="Y1254" t="str">
        <f>IF(tbl_Customers[[#This Row],[total_intl_charge]] &lt;= 3, "Low Charges", "High Charges")</f>
        <v>Low Charges</v>
      </c>
      <c r="Z1254" t="str">
        <f>IF(tbl_Customers[[#This Row],[total_eve_calls]]&lt;=80,"Low Calls",
IF(tbl_Customers[[#This Row],[total_eve_calls]]&lt;=120,"Medium Calls","High Calls"))</f>
        <v>Medium Calls</v>
      </c>
      <c r="AA1254" t="str">
        <f>IF(tbl_Customers[[#This Row],[total_eve_charge]]&lt;=15,"Low Charges",
IF(tbl_Customers[[#This Row],[total_eve_charge]]&lt;=20,"Medium Charges","High Charges"))</f>
        <v>Low Charges</v>
      </c>
      <c r="AB12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54" t="str">
        <f>IF(tbl_Customers[[#This Row],[number_vmail_messages]] = 0, "No Usage", IF(tbl_Customers[[#This Row],[number_vmail_messages]] &lt;= 20, "Low Usage", IF(tbl_Customers[[#This Row],[number_vmail_messages]] &lt;= 40, "Medium Usgae", "High Usage")))</f>
        <v>No Usage</v>
      </c>
      <c r="AD1254" t="str">
        <f>IF(tbl_Customers[[#This Row],[total_day_minutes]]&lt;=150,"Low Usage", IF(tbl_Customers[[#This Row],[total_day_minutes]]&lt;=200,"Medium Usage", IF(tbl_Customers[[#This Row],[total_day_minutes]]&lt;=250,"High Usage","Very High Usage")))</f>
        <v>High Usage</v>
      </c>
      <c r="AE1254" t="str">
        <f>IF(tbl_Customers[[#This Row],[total_intl_calls]]&lt;=5,"Low Calls", IF(tbl_Customers[[#This Row],[total_intl_calls]]&lt;=10, "Medium Calls", "High Calls"))</f>
        <v>Low Calls</v>
      </c>
      <c r="AF12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54" s="36" t="str">
        <f>IF(tbl_Customers[[#This Row],[Churn_Risk_Score]]&gt;=10,"High Risk", IF(tbl_Customers[[#This Row],[Churn_Risk_Score]]&gt;=5,"Medium Risk","Low Risk"))</f>
        <v>Low Risk</v>
      </c>
    </row>
    <row r="1255" spans="1:33" x14ac:dyDescent="0.35">
      <c r="A1255">
        <v>1254</v>
      </c>
      <c r="B1255" t="s">
        <v>50</v>
      </c>
      <c r="C1255">
        <v>107</v>
      </c>
      <c r="D1255" t="s">
        <v>21</v>
      </c>
      <c r="E1255" t="s">
        <v>23</v>
      </c>
      <c r="F1255" t="s">
        <v>22</v>
      </c>
      <c r="G1255">
        <v>0</v>
      </c>
      <c r="H1255">
        <v>133.30000000000001</v>
      </c>
      <c r="I1255">
        <v>106</v>
      </c>
      <c r="J1255">
        <v>22.66</v>
      </c>
      <c r="K1255">
        <v>182.9</v>
      </c>
      <c r="L1255">
        <v>89</v>
      </c>
      <c r="M1255">
        <v>15.55</v>
      </c>
      <c r="N1255">
        <v>241.1</v>
      </c>
      <c r="O1255">
        <v>123</v>
      </c>
      <c r="P1255">
        <v>10.85</v>
      </c>
      <c r="Q1255">
        <v>12.9</v>
      </c>
      <c r="R1255">
        <v>2</v>
      </c>
      <c r="S1255">
        <v>3.48</v>
      </c>
      <c r="T1255">
        <v>3</v>
      </c>
      <c r="U1255" t="s">
        <v>23</v>
      </c>
      <c r="V1255">
        <f>IF(tbl_Customers[[#This Row],[churn]] = "yes", 1, 0)</f>
        <v>1</v>
      </c>
      <c r="W1255" t="str">
        <f>IF(tbl_Customers[[#This Row],[number_customer_service_calls]] &lt;= 1, "0-1 Calls", IF(tbl_Customers[[#This Row],[number_customer_service_calls]] &lt;= 3, "2-3 Calls", IF(tbl_Customers[[#This Row],[number_customer_service_calls]] &lt;=5, "4-5 Calls", "6+ Calls")))</f>
        <v>2-3 Calls</v>
      </c>
      <c r="X1255" t="str">
        <f>IF(tbl_Customers[[#This Row],[account_length]] &lt;= 50, "0-50", IF(tbl_Customers[[#This Row],[account_length]] &lt;=100, "51-100", IF(tbl_Customers[[#This Row],[account_length]] &lt;= 150, "101-150", "151+")))</f>
        <v>101-150</v>
      </c>
      <c r="Y1255" t="str">
        <f>IF(tbl_Customers[[#This Row],[total_intl_charge]] &lt;= 3, "Low Charges", "High Charges")</f>
        <v>High Charges</v>
      </c>
      <c r="Z1255" t="str">
        <f>IF(tbl_Customers[[#This Row],[total_eve_calls]]&lt;=80,"Low Calls",
IF(tbl_Customers[[#This Row],[total_eve_calls]]&lt;=120,"Medium Calls","High Calls"))</f>
        <v>Medium Calls</v>
      </c>
      <c r="AA1255" t="str">
        <f>IF(tbl_Customers[[#This Row],[total_eve_charge]]&lt;=15,"Low Charges",
IF(tbl_Customers[[#This Row],[total_eve_charge]]&lt;=20,"Medium Charges","High Charges"))</f>
        <v>Medium Charges</v>
      </c>
      <c r="AB12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55" t="str">
        <f>IF(tbl_Customers[[#This Row],[number_vmail_messages]] = 0, "No Usage", IF(tbl_Customers[[#This Row],[number_vmail_messages]] &lt;= 20, "Low Usage", IF(tbl_Customers[[#This Row],[number_vmail_messages]] &lt;= 40, "Medium Usgae", "High Usage")))</f>
        <v>No Usage</v>
      </c>
      <c r="AD1255" t="str">
        <f>IF(tbl_Customers[[#This Row],[total_day_minutes]]&lt;=150,"Low Usage", IF(tbl_Customers[[#This Row],[total_day_minutes]]&lt;=200,"Medium Usage", IF(tbl_Customers[[#This Row],[total_day_minutes]]&lt;=250,"High Usage","Very High Usage")))</f>
        <v>Low Usage</v>
      </c>
      <c r="AE1255" t="str">
        <f>IF(tbl_Customers[[#This Row],[total_intl_calls]]&lt;=5,"Low Calls", IF(tbl_Customers[[#This Row],[total_intl_calls]]&lt;=10, "Medium Calls", "High Calls"))</f>
        <v>Low Calls</v>
      </c>
      <c r="AF12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255" s="36" t="str">
        <f>IF(tbl_Customers[[#This Row],[Churn_Risk_Score]]&gt;=10,"High Risk", IF(tbl_Customers[[#This Row],[Churn_Risk_Score]]&gt;=5,"Medium Risk","Low Risk"))</f>
        <v>Medium Risk</v>
      </c>
    </row>
    <row r="1256" spans="1:33" x14ac:dyDescent="0.35">
      <c r="A1256">
        <v>1255</v>
      </c>
      <c r="B1256" t="s">
        <v>35</v>
      </c>
      <c r="C1256">
        <v>138</v>
      </c>
      <c r="D1256" t="s">
        <v>21</v>
      </c>
      <c r="E1256" t="s">
        <v>22</v>
      </c>
      <c r="F1256" t="s">
        <v>22</v>
      </c>
      <c r="G1256">
        <v>0</v>
      </c>
      <c r="H1256">
        <v>133.9</v>
      </c>
      <c r="I1256">
        <v>87</v>
      </c>
      <c r="J1256">
        <v>22.76</v>
      </c>
      <c r="K1256">
        <v>166.4</v>
      </c>
      <c r="L1256">
        <v>110</v>
      </c>
      <c r="M1256">
        <v>14.14</v>
      </c>
      <c r="N1256">
        <v>193.5</v>
      </c>
      <c r="O1256">
        <v>139</v>
      </c>
      <c r="P1256">
        <v>8.7100000000000009</v>
      </c>
      <c r="Q1256">
        <v>15.4</v>
      </c>
      <c r="R1256">
        <v>3</v>
      </c>
      <c r="S1256">
        <v>4.16</v>
      </c>
      <c r="T1256">
        <v>1</v>
      </c>
      <c r="U1256" t="s">
        <v>22</v>
      </c>
      <c r="V1256">
        <f>IF(tbl_Customers[[#This Row],[churn]] = "yes", 1, 0)</f>
        <v>0</v>
      </c>
      <c r="W1256" t="str">
        <f>IF(tbl_Customers[[#This Row],[number_customer_service_calls]] &lt;= 1, "0-1 Calls", IF(tbl_Customers[[#This Row],[number_customer_service_calls]] &lt;= 3, "2-3 Calls", IF(tbl_Customers[[#This Row],[number_customer_service_calls]] &lt;=5, "4-5 Calls", "6+ Calls")))</f>
        <v>0-1 Calls</v>
      </c>
      <c r="X1256" t="str">
        <f>IF(tbl_Customers[[#This Row],[account_length]] &lt;= 50, "0-50", IF(tbl_Customers[[#This Row],[account_length]] &lt;=100, "51-100", IF(tbl_Customers[[#This Row],[account_length]] &lt;= 150, "101-150", "151+")))</f>
        <v>101-150</v>
      </c>
      <c r="Y1256" t="str">
        <f>IF(tbl_Customers[[#This Row],[total_intl_charge]] &lt;= 3, "Low Charges", "High Charges")</f>
        <v>High Charges</v>
      </c>
      <c r="Z1256" t="str">
        <f>IF(tbl_Customers[[#This Row],[total_eve_calls]]&lt;=80,"Low Calls",
IF(tbl_Customers[[#This Row],[total_eve_calls]]&lt;=120,"Medium Calls","High Calls"))</f>
        <v>Medium Calls</v>
      </c>
      <c r="AA1256" t="str">
        <f>IF(tbl_Customers[[#This Row],[total_eve_charge]]&lt;=15,"Low Charges",
IF(tbl_Customers[[#This Row],[total_eve_charge]]&lt;=20,"Medium Charges","High Charges"))</f>
        <v>Low Charges</v>
      </c>
      <c r="AB12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56" t="str">
        <f>IF(tbl_Customers[[#This Row],[number_vmail_messages]] = 0, "No Usage", IF(tbl_Customers[[#This Row],[number_vmail_messages]] &lt;= 20, "Low Usage", IF(tbl_Customers[[#This Row],[number_vmail_messages]] &lt;= 40, "Medium Usgae", "High Usage")))</f>
        <v>No Usage</v>
      </c>
      <c r="AD1256" t="str">
        <f>IF(tbl_Customers[[#This Row],[total_day_minutes]]&lt;=150,"Low Usage", IF(tbl_Customers[[#This Row],[total_day_minutes]]&lt;=200,"Medium Usage", IF(tbl_Customers[[#This Row],[total_day_minutes]]&lt;=250,"High Usage","Very High Usage")))</f>
        <v>Low Usage</v>
      </c>
      <c r="AE1256" t="str">
        <f>IF(tbl_Customers[[#This Row],[total_intl_calls]]&lt;=5,"Low Calls", IF(tbl_Customers[[#This Row],[total_intl_calls]]&lt;=10, "Medium Calls", "High Calls"))</f>
        <v>Low Calls</v>
      </c>
      <c r="AF12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56" s="36" t="str">
        <f>IF(tbl_Customers[[#This Row],[Churn_Risk_Score]]&gt;=10,"High Risk", IF(tbl_Customers[[#This Row],[Churn_Risk_Score]]&gt;=5,"Medium Risk","Low Risk"))</f>
        <v>Low Risk</v>
      </c>
    </row>
    <row r="1257" spans="1:33" x14ac:dyDescent="0.35">
      <c r="A1257">
        <v>1256</v>
      </c>
      <c r="B1257" t="s">
        <v>74</v>
      </c>
      <c r="C1257">
        <v>103</v>
      </c>
      <c r="D1257" t="s">
        <v>28</v>
      </c>
      <c r="E1257" t="s">
        <v>22</v>
      </c>
      <c r="F1257" t="s">
        <v>22</v>
      </c>
      <c r="G1257">
        <v>0</v>
      </c>
      <c r="H1257">
        <v>160.19999999999999</v>
      </c>
      <c r="I1257">
        <v>104</v>
      </c>
      <c r="J1257">
        <v>27.23</v>
      </c>
      <c r="K1257">
        <v>138.9</v>
      </c>
      <c r="L1257">
        <v>70</v>
      </c>
      <c r="M1257">
        <v>11.81</v>
      </c>
      <c r="N1257">
        <v>312.5</v>
      </c>
      <c r="O1257">
        <v>97</v>
      </c>
      <c r="P1257">
        <v>14.06</v>
      </c>
      <c r="Q1257">
        <v>9.6999999999999993</v>
      </c>
      <c r="R1257">
        <v>2</v>
      </c>
      <c r="S1257">
        <v>2.62</v>
      </c>
      <c r="T1257">
        <v>0</v>
      </c>
      <c r="U1257" t="s">
        <v>22</v>
      </c>
      <c r="V1257">
        <f>IF(tbl_Customers[[#This Row],[churn]] = "yes", 1, 0)</f>
        <v>0</v>
      </c>
      <c r="W1257" t="str">
        <f>IF(tbl_Customers[[#This Row],[number_customer_service_calls]] &lt;= 1, "0-1 Calls", IF(tbl_Customers[[#This Row],[number_customer_service_calls]] &lt;= 3, "2-3 Calls", IF(tbl_Customers[[#This Row],[number_customer_service_calls]] &lt;=5, "4-5 Calls", "6+ Calls")))</f>
        <v>0-1 Calls</v>
      </c>
      <c r="X1257" t="str">
        <f>IF(tbl_Customers[[#This Row],[account_length]] &lt;= 50, "0-50", IF(tbl_Customers[[#This Row],[account_length]] &lt;=100, "51-100", IF(tbl_Customers[[#This Row],[account_length]] &lt;= 150, "101-150", "151+")))</f>
        <v>101-150</v>
      </c>
      <c r="Y1257" t="str">
        <f>IF(tbl_Customers[[#This Row],[total_intl_charge]] &lt;= 3, "Low Charges", "High Charges")</f>
        <v>Low Charges</v>
      </c>
      <c r="Z1257" t="str">
        <f>IF(tbl_Customers[[#This Row],[total_eve_calls]]&lt;=80,"Low Calls",
IF(tbl_Customers[[#This Row],[total_eve_calls]]&lt;=120,"Medium Calls","High Calls"))</f>
        <v>Low Calls</v>
      </c>
      <c r="AA1257" t="str">
        <f>IF(tbl_Customers[[#This Row],[total_eve_charge]]&lt;=15,"Low Charges",
IF(tbl_Customers[[#This Row],[total_eve_charge]]&lt;=20,"Medium Charges","High Charges"))</f>
        <v>Low Charges</v>
      </c>
      <c r="AB12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57" t="str">
        <f>IF(tbl_Customers[[#This Row],[number_vmail_messages]] = 0, "No Usage", IF(tbl_Customers[[#This Row],[number_vmail_messages]] &lt;= 20, "Low Usage", IF(tbl_Customers[[#This Row],[number_vmail_messages]] &lt;= 40, "Medium Usgae", "High Usage")))</f>
        <v>No Usage</v>
      </c>
      <c r="AD1257" t="str">
        <f>IF(tbl_Customers[[#This Row],[total_day_minutes]]&lt;=150,"Low Usage", IF(tbl_Customers[[#This Row],[total_day_minutes]]&lt;=200,"Medium Usage", IF(tbl_Customers[[#This Row],[total_day_minutes]]&lt;=250,"High Usage","Very High Usage")))</f>
        <v>Medium Usage</v>
      </c>
      <c r="AE1257" t="str">
        <f>IF(tbl_Customers[[#This Row],[total_intl_calls]]&lt;=5,"Low Calls", IF(tbl_Customers[[#This Row],[total_intl_calls]]&lt;=10, "Medium Calls", "High Calls"))</f>
        <v>Low Calls</v>
      </c>
      <c r="AF12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57" s="36" t="str">
        <f>IF(tbl_Customers[[#This Row],[Churn_Risk_Score]]&gt;=10,"High Risk", IF(tbl_Customers[[#This Row],[Churn_Risk_Score]]&gt;=5,"Medium Risk","Low Risk"))</f>
        <v>Low Risk</v>
      </c>
    </row>
    <row r="1258" spans="1:33" x14ac:dyDescent="0.35">
      <c r="A1258">
        <v>1257</v>
      </c>
      <c r="B1258" t="s">
        <v>55</v>
      </c>
      <c r="C1258">
        <v>116</v>
      </c>
      <c r="D1258" t="s">
        <v>21</v>
      </c>
      <c r="E1258" t="s">
        <v>22</v>
      </c>
      <c r="F1258" t="s">
        <v>23</v>
      </c>
      <c r="G1258">
        <v>44</v>
      </c>
      <c r="H1258">
        <v>230.6</v>
      </c>
      <c r="I1258">
        <v>94</v>
      </c>
      <c r="J1258">
        <v>39.200000000000003</v>
      </c>
      <c r="K1258">
        <v>224.1</v>
      </c>
      <c r="L1258">
        <v>103</v>
      </c>
      <c r="M1258">
        <v>19.05</v>
      </c>
      <c r="N1258">
        <v>244</v>
      </c>
      <c r="O1258">
        <v>76</v>
      </c>
      <c r="P1258">
        <v>10.98</v>
      </c>
      <c r="Q1258">
        <v>11.1</v>
      </c>
      <c r="R1258">
        <v>2</v>
      </c>
      <c r="S1258">
        <v>3</v>
      </c>
      <c r="T1258">
        <v>0</v>
      </c>
      <c r="U1258" t="s">
        <v>22</v>
      </c>
      <c r="V1258">
        <f>IF(tbl_Customers[[#This Row],[churn]] = "yes", 1, 0)</f>
        <v>0</v>
      </c>
      <c r="W1258" t="str">
        <f>IF(tbl_Customers[[#This Row],[number_customer_service_calls]] &lt;= 1, "0-1 Calls", IF(tbl_Customers[[#This Row],[number_customer_service_calls]] &lt;= 3, "2-3 Calls", IF(tbl_Customers[[#This Row],[number_customer_service_calls]] &lt;=5, "4-5 Calls", "6+ Calls")))</f>
        <v>0-1 Calls</v>
      </c>
      <c r="X1258" t="str">
        <f>IF(tbl_Customers[[#This Row],[account_length]] &lt;= 50, "0-50", IF(tbl_Customers[[#This Row],[account_length]] &lt;=100, "51-100", IF(tbl_Customers[[#This Row],[account_length]] &lt;= 150, "101-150", "151+")))</f>
        <v>101-150</v>
      </c>
      <c r="Y1258" t="str">
        <f>IF(tbl_Customers[[#This Row],[total_intl_charge]] &lt;= 3, "Low Charges", "High Charges")</f>
        <v>Low Charges</v>
      </c>
      <c r="Z1258" t="str">
        <f>IF(tbl_Customers[[#This Row],[total_eve_calls]]&lt;=80,"Low Calls",
IF(tbl_Customers[[#This Row],[total_eve_calls]]&lt;=120,"Medium Calls","High Calls"))</f>
        <v>Medium Calls</v>
      </c>
      <c r="AA1258" t="str">
        <f>IF(tbl_Customers[[#This Row],[total_eve_charge]]&lt;=15,"Low Charges",
IF(tbl_Customers[[#This Row],[total_eve_charge]]&lt;=20,"Medium Charges","High Charges"))</f>
        <v>Medium Charges</v>
      </c>
      <c r="AB12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58" t="str">
        <f>IF(tbl_Customers[[#This Row],[number_vmail_messages]] = 0, "No Usage", IF(tbl_Customers[[#This Row],[number_vmail_messages]] &lt;= 20, "Low Usage", IF(tbl_Customers[[#This Row],[number_vmail_messages]] &lt;= 40, "Medium Usgae", "High Usage")))</f>
        <v>High Usage</v>
      </c>
      <c r="AD1258" t="str">
        <f>IF(tbl_Customers[[#This Row],[total_day_minutes]]&lt;=150,"Low Usage", IF(tbl_Customers[[#This Row],[total_day_minutes]]&lt;=200,"Medium Usage", IF(tbl_Customers[[#This Row],[total_day_minutes]]&lt;=250,"High Usage","Very High Usage")))</f>
        <v>High Usage</v>
      </c>
      <c r="AE1258" t="str">
        <f>IF(tbl_Customers[[#This Row],[total_intl_calls]]&lt;=5,"Low Calls", IF(tbl_Customers[[#This Row],[total_intl_calls]]&lt;=10, "Medium Calls", "High Calls"))</f>
        <v>Low Calls</v>
      </c>
      <c r="AF12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58" s="36" t="str">
        <f>IF(tbl_Customers[[#This Row],[Churn_Risk_Score]]&gt;=10,"High Risk", IF(tbl_Customers[[#This Row],[Churn_Risk_Score]]&gt;=5,"Medium Risk","Low Risk"))</f>
        <v>Low Risk</v>
      </c>
    </row>
    <row r="1259" spans="1:33" x14ac:dyDescent="0.35">
      <c r="A1259">
        <v>1258</v>
      </c>
      <c r="B1259" t="s">
        <v>62</v>
      </c>
      <c r="C1259">
        <v>161</v>
      </c>
      <c r="D1259" t="s">
        <v>21</v>
      </c>
      <c r="E1259" t="s">
        <v>22</v>
      </c>
      <c r="F1259" t="s">
        <v>22</v>
      </c>
      <c r="G1259">
        <v>0</v>
      </c>
      <c r="H1259">
        <v>72.8</v>
      </c>
      <c r="I1259">
        <v>120</v>
      </c>
      <c r="J1259">
        <v>12.38</v>
      </c>
      <c r="K1259">
        <v>267.10000000000002</v>
      </c>
      <c r="L1259">
        <v>120</v>
      </c>
      <c r="M1259">
        <v>22.7</v>
      </c>
      <c r="N1259">
        <v>222.5</v>
      </c>
      <c r="O1259">
        <v>91</v>
      </c>
      <c r="P1259">
        <v>10.01</v>
      </c>
      <c r="Q1259">
        <v>11.8</v>
      </c>
      <c r="R1259">
        <v>2</v>
      </c>
      <c r="S1259">
        <v>3.19</v>
      </c>
      <c r="T1259">
        <v>2</v>
      </c>
      <c r="U1259" t="s">
        <v>22</v>
      </c>
      <c r="V1259">
        <f>IF(tbl_Customers[[#This Row],[churn]] = "yes", 1, 0)</f>
        <v>0</v>
      </c>
      <c r="W1259" t="str">
        <f>IF(tbl_Customers[[#This Row],[number_customer_service_calls]] &lt;= 1, "0-1 Calls", IF(tbl_Customers[[#This Row],[number_customer_service_calls]] &lt;= 3, "2-3 Calls", IF(tbl_Customers[[#This Row],[number_customer_service_calls]] &lt;=5, "4-5 Calls", "6+ Calls")))</f>
        <v>2-3 Calls</v>
      </c>
      <c r="X1259" t="str">
        <f>IF(tbl_Customers[[#This Row],[account_length]] &lt;= 50, "0-50", IF(tbl_Customers[[#This Row],[account_length]] &lt;=100, "51-100", IF(tbl_Customers[[#This Row],[account_length]] &lt;= 150, "101-150", "151+")))</f>
        <v>151+</v>
      </c>
      <c r="Y1259" t="str">
        <f>IF(tbl_Customers[[#This Row],[total_intl_charge]] &lt;= 3, "Low Charges", "High Charges")</f>
        <v>High Charges</v>
      </c>
      <c r="Z1259" t="str">
        <f>IF(tbl_Customers[[#This Row],[total_eve_calls]]&lt;=80,"Low Calls",
IF(tbl_Customers[[#This Row],[total_eve_calls]]&lt;=120,"Medium Calls","High Calls"))</f>
        <v>Medium Calls</v>
      </c>
      <c r="AA1259" t="str">
        <f>IF(tbl_Customers[[#This Row],[total_eve_charge]]&lt;=15,"Low Charges",
IF(tbl_Customers[[#This Row],[total_eve_charge]]&lt;=20,"Medium Charges","High Charges"))</f>
        <v>High Charges</v>
      </c>
      <c r="AB12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59" t="str">
        <f>IF(tbl_Customers[[#This Row],[number_vmail_messages]] = 0, "No Usage", IF(tbl_Customers[[#This Row],[number_vmail_messages]] &lt;= 20, "Low Usage", IF(tbl_Customers[[#This Row],[number_vmail_messages]] &lt;= 40, "Medium Usgae", "High Usage")))</f>
        <v>No Usage</v>
      </c>
      <c r="AD1259" t="str">
        <f>IF(tbl_Customers[[#This Row],[total_day_minutes]]&lt;=150,"Low Usage", IF(tbl_Customers[[#This Row],[total_day_minutes]]&lt;=200,"Medium Usage", IF(tbl_Customers[[#This Row],[total_day_minutes]]&lt;=250,"High Usage","Very High Usage")))</f>
        <v>Low Usage</v>
      </c>
      <c r="AE1259" t="str">
        <f>IF(tbl_Customers[[#This Row],[total_intl_calls]]&lt;=5,"Low Calls", IF(tbl_Customers[[#This Row],[total_intl_calls]]&lt;=10, "Medium Calls", "High Calls"))</f>
        <v>Low Calls</v>
      </c>
      <c r="AF12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59" s="36" t="str">
        <f>IF(tbl_Customers[[#This Row],[Churn_Risk_Score]]&gt;=10,"High Risk", IF(tbl_Customers[[#This Row],[Churn_Risk_Score]]&gt;=5,"Medium Risk","Low Risk"))</f>
        <v>Low Risk</v>
      </c>
    </row>
    <row r="1260" spans="1:33" x14ac:dyDescent="0.35">
      <c r="A1260">
        <v>1259</v>
      </c>
      <c r="B1260" t="s">
        <v>71</v>
      </c>
      <c r="C1260">
        <v>1</v>
      </c>
      <c r="D1260" t="s">
        <v>21</v>
      </c>
      <c r="E1260" t="s">
        <v>22</v>
      </c>
      <c r="F1260" t="s">
        <v>22</v>
      </c>
      <c r="G1260">
        <v>0</v>
      </c>
      <c r="H1260">
        <v>196.1</v>
      </c>
      <c r="I1260">
        <v>107</v>
      </c>
      <c r="J1260">
        <v>33.340000000000003</v>
      </c>
      <c r="K1260">
        <v>296.5</v>
      </c>
      <c r="L1260">
        <v>82</v>
      </c>
      <c r="M1260">
        <v>25.2</v>
      </c>
      <c r="N1260">
        <v>211.5</v>
      </c>
      <c r="O1260">
        <v>91</v>
      </c>
      <c r="P1260">
        <v>9.52</v>
      </c>
      <c r="Q1260">
        <v>7</v>
      </c>
      <c r="R1260">
        <v>2</v>
      </c>
      <c r="S1260">
        <v>1.89</v>
      </c>
      <c r="T1260">
        <v>1</v>
      </c>
      <c r="U1260" t="s">
        <v>22</v>
      </c>
      <c r="V1260">
        <f>IF(tbl_Customers[[#This Row],[churn]] = "yes", 1, 0)</f>
        <v>0</v>
      </c>
      <c r="W1260" t="str">
        <f>IF(tbl_Customers[[#This Row],[number_customer_service_calls]] &lt;= 1, "0-1 Calls", IF(tbl_Customers[[#This Row],[number_customer_service_calls]] &lt;= 3, "2-3 Calls", IF(tbl_Customers[[#This Row],[number_customer_service_calls]] &lt;=5, "4-5 Calls", "6+ Calls")))</f>
        <v>0-1 Calls</v>
      </c>
      <c r="X1260" t="str">
        <f>IF(tbl_Customers[[#This Row],[account_length]] &lt;= 50, "0-50", IF(tbl_Customers[[#This Row],[account_length]] &lt;=100, "51-100", IF(tbl_Customers[[#This Row],[account_length]] &lt;= 150, "101-150", "151+")))</f>
        <v>0-50</v>
      </c>
      <c r="Y1260" t="str">
        <f>IF(tbl_Customers[[#This Row],[total_intl_charge]] &lt;= 3, "Low Charges", "High Charges")</f>
        <v>Low Charges</v>
      </c>
      <c r="Z1260" t="str">
        <f>IF(tbl_Customers[[#This Row],[total_eve_calls]]&lt;=80,"Low Calls",
IF(tbl_Customers[[#This Row],[total_eve_calls]]&lt;=120,"Medium Calls","High Calls"))</f>
        <v>Medium Calls</v>
      </c>
      <c r="AA1260" t="str">
        <f>IF(tbl_Customers[[#This Row],[total_eve_charge]]&lt;=15,"Low Charges",
IF(tbl_Customers[[#This Row],[total_eve_charge]]&lt;=20,"Medium Charges","High Charges"))</f>
        <v>High Charges</v>
      </c>
      <c r="AB12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60" t="str">
        <f>IF(tbl_Customers[[#This Row],[number_vmail_messages]] = 0, "No Usage", IF(tbl_Customers[[#This Row],[number_vmail_messages]] &lt;= 20, "Low Usage", IF(tbl_Customers[[#This Row],[number_vmail_messages]] &lt;= 40, "Medium Usgae", "High Usage")))</f>
        <v>No Usage</v>
      </c>
      <c r="AD1260" t="str">
        <f>IF(tbl_Customers[[#This Row],[total_day_minutes]]&lt;=150,"Low Usage", IF(tbl_Customers[[#This Row],[total_day_minutes]]&lt;=200,"Medium Usage", IF(tbl_Customers[[#This Row],[total_day_minutes]]&lt;=250,"High Usage","Very High Usage")))</f>
        <v>Medium Usage</v>
      </c>
      <c r="AE1260" t="str">
        <f>IF(tbl_Customers[[#This Row],[total_intl_calls]]&lt;=5,"Low Calls", IF(tbl_Customers[[#This Row],[total_intl_calls]]&lt;=10, "Medium Calls", "High Calls"))</f>
        <v>Low Calls</v>
      </c>
      <c r="AF12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60" s="36" t="str">
        <f>IF(tbl_Customers[[#This Row],[Churn_Risk_Score]]&gt;=10,"High Risk", IF(tbl_Customers[[#This Row],[Churn_Risk_Score]]&gt;=5,"Medium Risk","Low Risk"))</f>
        <v>Low Risk</v>
      </c>
    </row>
    <row r="1261" spans="1:33" x14ac:dyDescent="0.35">
      <c r="A1261">
        <v>1260</v>
      </c>
      <c r="B1261" t="s">
        <v>54</v>
      </c>
      <c r="C1261">
        <v>89</v>
      </c>
      <c r="D1261" t="s">
        <v>25</v>
      </c>
      <c r="E1261" t="s">
        <v>22</v>
      </c>
      <c r="F1261" t="s">
        <v>22</v>
      </c>
      <c r="G1261">
        <v>0</v>
      </c>
      <c r="H1261">
        <v>197.1</v>
      </c>
      <c r="I1261">
        <v>110</v>
      </c>
      <c r="J1261">
        <v>33.51</v>
      </c>
      <c r="K1261">
        <v>165.9</v>
      </c>
      <c r="L1261">
        <v>115</v>
      </c>
      <c r="M1261">
        <v>14.1</v>
      </c>
      <c r="N1261">
        <v>227.3</v>
      </c>
      <c r="O1261">
        <v>106</v>
      </c>
      <c r="P1261">
        <v>10.23</v>
      </c>
      <c r="Q1261">
        <v>12.8</v>
      </c>
      <c r="R1261">
        <v>3</v>
      </c>
      <c r="S1261">
        <v>3.46</v>
      </c>
      <c r="T1261">
        <v>1</v>
      </c>
      <c r="U1261" t="s">
        <v>22</v>
      </c>
      <c r="V1261">
        <f>IF(tbl_Customers[[#This Row],[churn]] = "yes", 1, 0)</f>
        <v>0</v>
      </c>
      <c r="W1261" t="str">
        <f>IF(tbl_Customers[[#This Row],[number_customer_service_calls]] &lt;= 1, "0-1 Calls", IF(tbl_Customers[[#This Row],[number_customer_service_calls]] &lt;= 3, "2-3 Calls", IF(tbl_Customers[[#This Row],[number_customer_service_calls]] &lt;=5, "4-5 Calls", "6+ Calls")))</f>
        <v>0-1 Calls</v>
      </c>
      <c r="X1261" t="str">
        <f>IF(tbl_Customers[[#This Row],[account_length]] &lt;= 50, "0-50", IF(tbl_Customers[[#This Row],[account_length]] &lt;=100, "51-100", IF(tbl_Customers[[#This Row],[account_length]] &lt;= 150, "101-150", "151+")))</f>
        <v>51-100</v>
      </c>
      <c r="Y1261" t="str">
        <f>IF(tbl_Customers[[#This Row],[total_intl_charge]] &lt;= 3, "Low Charges", "High Charges")</f>
        <v>High Charges</v>
      </c>
      <c r="Z1261" t="str">
        <f>IF(tbl_Customers[[#This Row],[total_eve_calls]]&lt;=80,"Low Calls",
IF(tbl_Customers[[#This Row],[total_eve_calls]]&lt;=120,"Medium Calls","High Calls"))</f>
        <v>Medium Calls</v>
      </c>
      <c r="AA1261" t="str">
        <f>IF(tbl_Customers[[#This Row],[total_eve_charge]]&lt;=15,"Low Charges",
IF(tbl_Customers[[#This Row],[total_eve_charge]]&lt;=20,"Medium Charges","High Charges"))</f>
        <v>Low Charges</v>
      </c>
      <c r="AB12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1" t="str">
        <f>IF(tbl_Customers[[#This Row],[number_vmail_messages]] = 0, "No Usage", IF(tbl_Customers[[#This Row],[number_vmail_messages]] &lt;= 20, "Low Usage", IF(tbl_Customers[[#This Row],[number_vmail_messages]] &lt;= 40, "Medium Usgae", "High Usage")))</f>
        <v>No Usage</v>
      </c>
      <c r="AD1261" t="str">
        <f>IF(tbl_Customers[[#This Row],[total_day_minutes]]&lt;=150,"Low Usage", IF(tbl_Customers[[#This Row],[total_day_minutes]]&lt;=200,"Medium Usage", IF(tbl_Customers[[#This Row],[total_day_minutes]]&lt;=250,"High Usage","Very High Usage")))</f>
        <v>Medium Usage</v>
      </c>
      <c r="AE1261" t="str">
        <f>IF(tbl_Customers[[#This Row],[total_intl_calls]]&lt;=5,"Low Calls", IF(tbl_Customers[[#This Row],[total_intl_calls]]&lt;=10, "Medium Calls", "High Calls"))</f>
        <v>Low Calls</v>
      </c>
      <c r="AF12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61" s="36" t="str">
        <f>IF(tbl_Customers[[#This Row],[Churn_Risk_Score]]&gt;=10,"High Risk", IF(tbl_Customers[[#This Row],[Churn_Risk_Score]]&gt;=5,"Medium Risk","Low Risk"))</f>
        <v>Low Risk</v>
      </c>
    </row>
    <row r="1262" spans="1:33" x14ac:dyDescent="0.35">
      <c r="A1262">
        <v>1261</v>
      </c>
      <c r="B1262" t="s">
        <v>36</v>
      </c>
      <c r="C1262">
        <v>64</v>
      </c>
      <c r="D1262" t="s">
        <v>25</v>
      </c>
      <c r="E1262" t="s">
        <v>22</v>
      </c>
      <c r="F1262" t="s">
        <v>22</v>
      </c>
      <c r="G1262">
        <v>0</v>
      </c>
      <c r="H1262">
        <v>219.6</v>
      </c>
      <c r="I1262">
        <v>126</v>
      </c>
      <c r="J1262">
        <v>37.33</v>
      </c>
      <c r="K1262">
        <v>303.3</v>
      </c>
      <c r="L1262">
        <v>100</v>
      </c>
      <c r="M1262">
        <v>25.78</v>
      </c>
      <c r="N1262">
        <v>154.5</v>
      </c>
      <c r="O1262">
        <v>65</v>
      </c>
      <c r="P1262">
        <v>6.95</v>
      </c>
      <c r="Q1262">
        <v>9.6999999999999993</v>
      </c>
      <c r="R1262">
        <v>5</v>
      </c>
      <c r="S1262">
        <v>2.62</v>
      </c>
      <c r="T1262">
        <v>1</v>
      </c>
      <c r="U1262" t="s">
        <v>22</v>
      </c>
      <c r="V1262">
        <f>IF(tbl_Customers[[#This Row],[churn]] = "yes", 1, 0)</f>
        <v>0</v>
      </c>
      <c r="W1262" t="str">
        <f>IF(tbl_Customers[[#This Row],[number_customer_service_calls]] &lt;= 1, "0-1 Calls", IF(tbl_Customers[[#This Row],[number_customer_service_calls]] &lt;= 3, "2-3 Calls", IF(tbl_Customers[[#This Row],[number_customer_service_calls]] &lt;=5, "4-5 Calls", "6+ Calls")))</f>
        <v>0-1 Calls</v>
      </c>
      <c r="X1262" t="str">
        <f>IF(tbl_Customers[[#This Row],[account_length]] &lt;= 50, "0-50", IF(tbl_Customers[[#This Row],[account_length]] &lt;=100, "51-100", IF(tbl_Customers[[#This Row],[account_length]] &lt;= 150, "101-150", "151+")))</f>
        <v>51-100</v>
      </c>
      <c r="Y1262" t="str">
        <f>IF(tbl_Customers[[#This Row],[total_intl_charge]] &lt;= 3, "Low Charges", "High Charges")</f>
        <v>Low Charges</v>
      </c>
      <c r="Z1262" t="str">
        <f>IF(tbl_Customers[[#This Row],[total_eve_calls]]&lt;=80,"Low Calls",
IF(tbl_Customers[[#This Row],[total_eve_calls]]&lt;=120,"Medium Calls","High Calls"))</f>
        <v>Medium Calls</v>
      </c>
      <c r="AA1262" t="str">
        <f>IF(tbl_Customers[[#This Row],[total_eve_charge]]&lt;=15,"Low Charges",
IF(tbl_Customers[[#This Row],[total_eve_charge]]&lt;=20,"Medium Charges","High Charges"))</f>
        <v>High Charges</v>
      </c>
      <c r="AB12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62" t="str">
        <f>IF(tbl_Customers[[#This Row],[number_vmail_messages]] = 0, "No Usage", IF(tbl_Customers[[#This Row],[number_vmail_messages]] &lt;= 20, "Low Usage", IF(tbl_Customers[[#This Row],[number_vmail_messages]] &lt;= 40, "Medium Usgae", "High Usage")))</f>
        <v>No Usage</v>
      </c>
      <c r="AD1262" t="str">
        <f>IF(tbl_Customers[[#This Row],[total_day_minutes]]&lt;=150,"Low Usage", IF(tbl_Customers[[#This Row],[total_day_minutes]]&lt;=200,"Medium Usage", IF(tbl_Customers[[#This Row],[total_day_minutes]]&lt;=250,"High Usage","Very High Usage")))</f>
        <v>High Usage</v>
      </c>
      <c r="AE1262" t="str">
        <f>IF(tbl_Customers[[#This Row],[total_intl_calls]]&lt;=5,"Low Calls", IF(tbl_Customers[[#This Row],[total_intl_calls]]&lt;=10, "Medium Calls", "High Calls"))</f>
        <v>Low Calls</v>
      </c>
      <c r="AF12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62" s="36" t="str">
        <f>IF(tbl_Customers[[#This Row],[Churn_Risk_Score]]&gt;=10,"High Risk", IF(tbl_Customers[[#This Row],[Churn_Risk_Score]]&gt;=5,"Medium Risk","Low Risk"))</f>
        <v>Low Risk</v>
      </c>
    </row>
    <row r="1263" spans="1:33" x14ac:dyDescent="0.35">
      <c r="A1263">
        <v>1262</v>
      </c>
      <c r="B1263" t="s">
        <v>34</v>
      </c>
      <c r="C1263">
        <v>129</v>
      </c>
      <c r="D1263" t="s">
        <v>21</v>
      </c>
      <c r="E1263" t="s">
        <v>22</v>
      </c>
      <c r="F1263" t="s">
        <v>22</v>
      </c>
      <c r="G1263">
        <v>0</v>
      </c>
      <c r="H1263">
        <v>216</v>
      </c>
      <c r="I1263">
        <v>85</v>
      </c>
      <c r="J1263">
        <v>36.72</v>
      </c>
      <c r="K1263">
        <v>186.9</v>
      </c>
      <c r="L1263">
        <v>114</v>
      </c>
      <c r="M1263">
        <v>15.89</v>
      </c>
      <c r="N1263">
        <v>210.7</v>
      </c>
      <c r="O1263">
        <v>109</v>
      </c>
      <c r="P1263">
        <v>9.48</v>
      </c>
      <c r="Q1263">
        <v>4.9000000000000004</v>
      </c>
      <c r="R1263">
        <v>10</v>
      </c>
      <c r="S1263">
        <v>1.32</v>
      </c>
      <c r="T1263">
        <v>2</v>
      </c>
      <c r="U1263" t="s">
        <v>22</v>
      </c>
      <c r="V1263">
        <f>IF(tbl_Customers[[#This Row],[churn]] = "yes", 1, 0)</f>
        <v>0</v>
      </c>
      <c r="W1263" t="str">
        <f>IF(tbl_Customers[[#This Row],[number_customer_service_calls]] &lt;= 1, "0-1 Calls", IF(tbl_Customers[[#This Row],[number_customer_service_calls]] &lt;= 3, "2-3 Calls", IF(tbl_Customers[[#This Row],[number_customer_service_calls]] &lt;=5, "4-5 Calls", "6+ Calls")))</f>
        <v>2-3 Calls</v>
      </c>
      <c r="X1263" t="str">
        <f>IF(tbl_Customers[[#This Row],[account_length]] &lt;= 50, "0-50", IF(tbl_Customers[[#This Row],[account_length]] &lt;=100, "51-100", IF(tbl_Customers[[#This Row],[account_length]] &lt;= 150, "101-150", "151+")))</f>
        <v>101-150</v>
      </c>
      <c r="Y1263" t="str">
        <f>IF(tbl_Customers[[#This Row],[total_intl_charge]] &lt;= 3, "Low Charges", "High Charges")</f>
        <v>Low Charges</v>
      </c>
      <c r="Z1263" t="str">
        <f>IF(tbl_Customers[[#This Row],[total_eve_calls]]&lt;=80,"Low Calls",
IF(tbl_Customers[[#This Row],[total_eve_calls]]&lt;=120,"Medium Calls","High Calls"))</f>
        <v>Medium Calls</v>
      </c>
      <c r="AA1263" t="str">
        <f>IF(tbl_Customers[[#This Row],[total_eve_charge]]&lt;=15,"Low Charges",
IF(tbl_Customers[[#This Row],[total_eve_charge]]&lt;=20,"Medium Charges","High Charges"))</f>
        <v>Medium Charges</v>
      </c>
      <c r="AB12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63" t="str">
        <f>IF(tbl_Customers[[#This Row],[number_vmail_messages]] = 0, "No Usage", IF(tbl_Customers[[#This Row],[number_vmail_messages]] &lt;= 20, "Low Usage", IF(tbl_Customers[[#This Row],[number_vmail_messages]] &lt;= 40, "Medium Usgae", "High Usage")))</f>
        <v>No Usage</v>
      </c>
      <c r="AD1263" t="str">
        <f>IF(tbl_Customers[[#This Row],[total_day_minutes]]&lt;=150,"Low Usage", IF(tbl_Customers[[#This Row],[total_day_minutes]]&lt;=200,"Medium Usage", IF(tbl_Customers[[#This Row],[total_day_minutes]]&lt;=250,"High Usage","Very High Usage")))</f>
        <v>High Usage</v>
      </c>
      <c r="AE1263" t="str">
        <f>IF(tbl_Customers[[#This Row],[total_intl_calls]]&lt;=5,"Low Calls", IF(tbl_Customers[[#This Row],[total_intl_calls]]&lt;=10, "Medium Calls", "High Calls"))</f>
        <v>Medium Calls</v>
      </c>
      <c r="AF12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63" s="36" t="str">
        <f>IF(tbl_Customers[[#This Row],[Churn_Risk_Score]]&gt;=10,"High Risk", IF(tbl_Customers[[#This Row],[Churn_Risk_Score]]&gt;=5,"Medium Risk","Low Risk"))</f>
        <v>Low Risk</v>
      </c>
    </row>
    <row r="1264" spans="1:33" x14ac:dyDescent="0.35">
      <c r="A1264">
        <v>1263</v>
      </c>
      <c r="B1264" t="s">
        <v>64</v>
      </c>
      <c r="C1264">
        <v>128</v>
      </c>
      <c r="D1264" t="s">
        <v>28</v>
      </c>
      <c r="E1264" t="s">
        <v>22</v>
      </c>
      <c r="F1264" t="s">
        <v>23</v>
      </c>
      <c r="G1264">
        <v>32</v>
      </c>
      <c r="H1264">
        <v>222.9</v>
      </c>
      <c r="I1264">
        <v>136</v>
      </c>
      <c r="J1264">
        <v>37.89</v>
      </c>
      <c r="K1264">
        <v>262</v>
      </c>
      <c r="L1264">
        <v>80</v>
      </c>
      <c r="M1264">
        <v>22.27</v>
      </c>
      <c r="N1264">
        <v>191.4</v>
      </c>
      <c r="O1264">
        <v>101</v>
      </c>
      <c r="P1264">
        <v>8.61</v>
      </c>
      <c r="Q1264">
        <v>10.8</v>
      </c>
      <c r="R1264">
        <v>4</v>
      </c>
      <c r="S1264">
        <v>2.92</v>
      </c>
      <c r="T1264">
        <v>0</v>
      </c>
      <c r="U1264" t="s">
        <v>22</v>
      </c>
      <c r="V1264">
        <f>IF(tbl_Customers[[#This Row],[churn]] = "yes", 1, 0)</f>
        <v>0</v>
      </c>
      <c r="W1264" t="str">
        <f>IF(tbl_Customers[[#This Row],[number_customer_service_calls]] &lt;= 1, "0-1 Calls", IF(tbl_Customers[[#This Row],[number_customer_service_calls]] &lt;= 3, "2-3 Calls", IF(tbl_Customers[[#This Row],[number_customer_service_calls]] &lt;=5, "4-5 Calls", "6+ Calls")))</f>
        <v>0-1 Calls</v>
      </c>
      <c r="X1264" t="str">
        <f>IF(tbl_Customers[[#This Row],[account_length]] &lt;= 50, "0-50", IF(tbl_Customers[[#This Row],[account_length]] &lt;=100, "51-100", IF(tbl_Customers[[#This Row],[account_length]] &lt;= 150, "101-150", "151+")))</f>
        <v>101-150</v>
      </c>
      <c r="Y1264" t="str">
        <f>IF(tbl_Customers[[#This Row],[total_intl_charge]] &lt;= 3, "Low Charges", "High Charges")</f>
        <v>Low Charges</v>
      </c>
      <c r="Z1264" t="str">
        <f>IF(tbl_Customers[[#This Row],[total_eve_calls]]&lt;=80,"Low Calls",
IF(tbl_Customers[[#This Row],[total_eve_calls]]&lt;=120,"Medium Calls","High Calls"))</f>
        <v>Low Calls</v>
      </c>
      <c r="AA1264" t="str">
        <f>IF(tbl_Customers[[#This Row],[total_eve_charge]]&lt;=15,"Low Charges",
IF(tbl_Customers[[#This Row],[total_eve_charge]]&lt;=20,"Medium Charges","High Charges"))</f>
        <v>High Charges</v>
      </c>
      <c r="AB12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64" t="str">
        <f>IF(tbl_Customers[[#This Row],[number_vmail_messages]] = 0, "No Usage", IF(tbl_Customers[[#This Row],[number_vmail_messages]] &lt;= 20, "Low Usage", IF(tbl_Customers[[#This Row],[number_vmail_messages]] &lt;= 40, "Medium Usgae", "High Usage")))</f>
        <v>Medium Usgae</v>
      </c>
      <c r="AD1264" t="str">
        <f>IF(tbl_Customers[[#This Row],[total_day_minutes]]&lt;=150,"Low Usage", IF(tbl_Customers[[#This Row],[total_day_minutes]]&lt;=200,"Medium Usage", IF(tbl_Customers[[#This Row],[total_day_minutes]]&lt;=250,"High Usage","Very High Usage")))</f>
        <v>High Usage</v>
      </c>
      <c r="AE1264" t="str">
        <f>IF(tbl_Customers[[#This Row],[total_intl_calls]]&lt;=5,"Low Calls", IF(tbl_Customers[[#This Row],[total_intl_calls]]&lt;=10, "Medium Calls", "High Calls"))</f>
        <v>Low Calls</v>
      </c>
      <c r="AF12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64" s="36" t="str">
        <f>IF(tbl_Customers[[#This Row],[Churn_Risk_Score]]&gt;=10,"High Risk", IF(tbl_Customers[[#This Row],[Churn_Risk_Score]]&gt;=5,"Medium Risk","Low Risk"))</f>
        <v>Low Risk</v>
      </c>
    </row>
    <row r="1265" spans="1:33" x14ac:dyDescent="0.35">
      <c r="A1265">
        <v>1264</v>
      </c>
      <c r="B1265" t="s">
        <v>30</v>
      </c>
      <c r="C1265">
        <v>81</v>
      </c>
      <c r="D1265" t="s">
        <v>21</v>
      </c>
      <c r="E1265" t="s">
        <v>22</v>
      </c>
      <c r="F1265" t="s">
        <v>23</v>
      </c>
      <c r="G1265">
        <v>36</v>
      </c>
      <c r="H1265">
        <v>115.9</v>
      </c>
      <c r="I1265">
        <v>120</v>
      </c>
      <c r="J1265">
        <v>19.7</v>
      </c>
      <c r="K1265">
        <v>236.6</v>
      </c>
      <c r="L1265">
        <v>95</v>
      </c>
      <c r="M1265">
        <v>20.11</v>
      </c>
      <c r="N1265">
        <v>255</v>
      </c>
      <c r="O1265">
        <v>90</v>
      </c>
      <c r="P1265">
        <v>11.48</v>
      </c>
      <c r="Q1265">
        <v>11.7</v>
      </c>
      <c r="R1265">
        <v>6</v>
      </c>
      <c r="S1265">
        <v>3.16</v>
      </c>
      <c r="T1265">
        <v>3</v>
      </c>
      <c r="U1265" t="s">
        <v>22</v>
      </c>
      <c r="V1265">
        <f>IF(tbl_Customers[[#This Row],[churn]] = "yes", 1, 0)</f>
        <v>0</v>
      </c>
      <c r="W1265" t="str">
        <f>IF(tbl_Customers[[#This Row],[number_customer_service_calls]] &lt;= 1, "0-1 Calls", IF(tbl_Customers[[#This Row],[number_customer_service_calls]] &lt;= 3, "2-3 Calls", IF(tbl_Customers[[#This Row],[number_customer_service_calls]] &lt;=5, "4-5 Calls", "6+ Calls")))</f>
        <v>2-3 Calls</v>
      </c>
      <c r="X1265" t="str">
        <f>IF(tbl_Customers[[#This Row],[account_length]] &lt;= 50, "0-50", IF(tbl_Customers[[#This Row],[account_length]] &lt;=100, "51-100", IF(tbl_Customers[[#This Row],[account_length]] &lt;= 150, "101-150", "151+")))</f>
        <v>51-100</v>
      </c>
      <c r="Y1265" t="str">
        <f>IF(tbl_Customers[[#This Row],[total_intl_charge]] &lt;= 3, "Low Charges", "High Charges")</f>
        <v>High Charges</v>
      </c>
      <c r="Z1265" t="str">
        <f>IF(tbl_Customers[[#This Row],[total_eve_calls]]&lt;=80,"Low Calls",
IF(tbl_Customers[[#This Row],[total_eve_calls]]&lt;=120,"Medium Calls","High Calls"))</f>
        <v>Medium Calls</v>
      </c>
      <c r="AA1265" t="str">
        <f>IF(tbl_Customers[[#This Row],[total_eve_charge]]&lt;=15,"Low Charges",
IF(tbl_Customers[[#This Row],[total_eve_charge]]&lt;=20,"Medium Charges","High Charges"))</f>
        <v>High Charges</v>
      </c>
      <c r="AB12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5" t="str">
        <f>IF(tbl_Customers[[#This Row],[number_vmail_messages]] = 0, "No Usage", IF(tbl_Customers[[#This Row],[number_vmail_messages]] &lt;= 20, "Low Usage", IF(tbl_Customers[[#This Row],[number_vmail_messages]] &lt;= 40, "Medium Usgae", "High Usage")))</f>
        <v>Medium Usgae</v>
      </c>
      <c r="AD1265" t="str">
        <f>IF(tbl_Customers[[#This Row],[total_day_minutes]]&lt;=150,"Low Usage", IF(tbl_Customers[[#This Row],[total_day_minutes]]&lt;=200,"Medium Usage", IF(tbl_Customers[[#This Row],[total_day_minutes]]&lt;=250,"High Usage","Very High Usage")))</f>
        <v>Low Usage</v>
      </c>
      <c r="AE1265" t="str">
        <f>IF(tbl_Customers[[#This Row],[total_intl_calls]]&lt;=5,"Low Calls", IF(tbl_Customers[[#This Row],[total_intl_calls]]&lt;=10, "Medium Calls", "High Calls"))</f>
        <v>Medium Calls</v>
      </c>
      <c r="AF12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65" s="36" t="str">
        <f>IF(tbl_Customers[[#This Row],[Churn_Risk_Score]]&gt;=10,"High Risk", IF(tbl_Customers[[#This Row],[Churn_Risk_Score]]&gt;=5,"Medium Risk","Low Risk"))</f>
        <v>Low Risk</v>
      </c>
    </row>
    <row r="1266" spans="1:33" x14ac:dyDescent="0.35">
      <c r="A1266">
        <v>1265</v>
      </c>
      <c r="B1266" t="s">
        <v>35</v>
      </c>
      <c r="C1266">
        <v>114</v>
      </c>
      <c r="D1266" t="s">
        <v>28</v>
      </c>
      <c r="E1266" t="s">
        <v>22</v>
      </c>
      <c r="F1266" t="s">
        <v>22</v>
      </c>
      <c r="G1266">
        <v>0</v>
      </c>
      <c r="H1266">
        <v>189.8</v>
      </c>
      <c r="I1266">
        <v>101</v>
      </c>
      <c r="J1266">
        <v>32.270000000000003</v>
      </c>
      <c r="K1266">
        <v>147.69999999999999</v>
      </c>
      <c r="L1266">
        <v>80</v>
      </c>
      <c r="M1266">
        <v>12.55</v>
      </c>
      <c r="N1266">
        <v>172.7</v>
      </c>
      <c r="O1266">
        <v>121</v>
      </c>
      <c r="P1266">
        <v>7.77</v>
      </c>
      <c r="Q1266">
        <v>10.6</v>
      </c>
      <c r="R1266">
        <v>5</v>
      </c>
      <c r="S1266">
        <v>2.86</v>
      </c>
      <c r="T1266">
        <v>1</v>
      </c>
      <c r="U1266" t="s">
        <v>22</v>
      </c>
      <c r="V1266">
        <f>IF(tbl_Customers[[#This Row],[churn]] = "yes", 1, 0)</f>
        <v>0</v>
      </c>
      <c r="W1266" t="str">
        <f>IF(tbl_Customers[[#This Row],[number_customer_service_calls]] &lt;= 1, "0-1 Calls", IF(tbl_Customers[[#This Row],[number_customer_service_calls]] &lt;= 3, "2-3 Calls", IF(tbl_Customers[[#This Row],[number_customer_service_calls]] &lt;=5, "4-5 Calls", "6+ Calls")))</f>
        <v>0-1 Calls</v>
      </c>
      <c r="X1266" t="str">
        <f>IF(tbl_Customers[[#This Row],[account_length]] &lt;= 50, "0-50", IF(tbl_Customers[[#This Row],[account_length]] &lt;=100, "51-100", IF(tbl_Customers[[#This Row],[account_length]] &lt;= 150, "101-150", "151+")))</f>
        <v>101-150</v>
      </c>
      <c r="Y1266" t="str">
        <f>IF(tbl_Customers[[#This Row],[total_intl_charge]] &lt;= 3, "Low Charges", "High Charges")</f>
        <v>Low Charges</v>
      </c>
      <c r="Z1266" t="str">
        <f>IF(tbl_Customers[[#This Row],[total_eve_calls]]&lt;=80,"Low Calls",
IF(tbl_Customers[[#This Row],[total_eve_calls]]&lt;=120,"Medium Calls","High Calls"))</f>
        <v>Low Calls</v>
      </c>
      <c r="AA1266" t="str">
        <f>IF(tbl_Customers[[#This Row],[total_eve_charge]]&lt;=15,"Low Charges",
IF(tbl_Customers[[#This Row],[total_eve_charge]]&lt;=20,"Medium Charges","High Charges"))</f>
        <v>Low Charges</v>
      </c>
      <c r="AB12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6" t="str">
        <f>IF(tbl_Customers[[#This Row],[number_vmail_messages]] = 0, "No Usage", IF(tbl_Customers[[#This Row],[number_vmail_messages]] &lt;= 20, "Low Usage", IF(tbl_Customers[[#This Row],[number_vmail_messages]] &lt;= 40, "Medium Usgae", "High Usage")))</f>
        <v>No Usage</v>
      </c>
      <c r="AD1266" t="str">
        <f>IF(tbl_Customers[[#This Row],[total_day_minutes]]&lt;=150,"Low Usage", IF(tbl_Customers[[#This Row],[total_day_minutes]]&lt;=200,"Medium Usage", IF(tbl_Customers[[#This Row],[total_day_minutes]]&lt;=250,"High Usage","Very High Usage")))</f>
        <v>Medium Usage</v>
      </c>
      <c r="AE1266" t="str">
        <f>IF(tbl_Customers[[#This Row],[total_intl_calls]]&lt;=5,"Low Calls", IF(tbl_Customers[[#This Row],[total_intl_calls]]&lt;=10, "Medium Calls", "High Calls"))</f>
        <v>Low Calls</v>
      </c>
      <c r="AF12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66" s="36" t="str">
        <f>IF(tbl_Customers[[#This Row],[Churn_Risk_Score]]&gt;=10,"High Risk", IF(tbl_Customers[[#This Row],[Churn_Risk_Score]]&gt;=5,"Medium Risk","Low Risk"))</f>
        <v>Low Risk</v>
      </c>
    </row>
    <row r="1267" spans="1:33" x14ac:dyDescent="0.35">
      <c r="A1267">
        <v>1266</v>
      </c>
      <c r="B1267" t="s">
        <v>31</v>
      </c>
      <c r="C1267">
        <v>86</v>
      </c>
      <c r="D1267" t="s">
        <v>21</v>
      </c>
      <c r="E1267" t="s">
        <v>22</v>
      </c>
      <c r="F1267" t="s">
        <v>22</v>
      </c>
      <c r="G1267">
        <v>0</v>
      </c>
      <c r="H1267">
        <v>136.4</v>
      </c>
      <c r="I1267">
        <v>104</v>
      </c>
      <c r="J1267">
        <v>23.19</v>
      </c>
      <c r="K1267">
        <v>202.5</v>
      </c>
      <c r="L1267">
        <v>110</v>
      </c>
      <c r="M1267">
        <v>17.21</v>
      </c>
      <c r="N1267">
        <v>230.7</v>
      </c>
      <c r="O1267">
        <v>86</v>
      </c>
      <c r="P1267">
        <v>10.38</v>
      </c>
      <c r="Q1267">
        <v>11.5</v>
      </c>
      <c r="R1267">
        <v>1</v>
      </c>
      <c r="S1267">
        <v>3.11</v>
      </c>
      <c r="T1267">
        <v>3</v>
      </c>
      <c r="U1267" t="s">
        <v>22</v>
      </c>
      <c r="V1267">
        <f>IF(tbl_Customers[[#This Row],[churn]] = "yes", 1, 0)</f>
        <v>0</v>
      </c>
      <c r="W1267" t="str">
        <f>IF(tbl_Customers[[#This Row],[number_customer_service_calls]] &lt;= 1, "0-1 Calls", IF(tbl_Customers[[#This Row],[number_customer_service_calls]] &lt;= 3, "2-3 Calls", IF(tbl_Customers[[#This Row],[number_customer_service_calls]] &lt;=5, "4-5 Calls", "6+ Calls")))</f>
        <v>2-3 Calls</v>
      </c>
      <c r="X1267" t="str">
        <f>IF(tbl_Customers[[#This Row],[account_length]] &lt;= 50, "0-50", IF(tbl_Customers[[#This Row],[account_length]] &lt;=100, "51-100", IF(tbl_Customers[[#This Row],[account_length]] &lt;= 150, "101-150", "151+")))</f>
        <v>51-100</v>
      </c>
      <c r="Y1267" t="str">
        <f>IF(tbl_Customers[[#This Row],[total_intl_charge]] &lt;= 3, "Low Charges", "High Charges")</f>
        <v>High Charges</v>
      </c>
      <c r="Z1267" t="str">
        <f>IF(tbl_Customers[[#This Row],[total_eve_calls]]&lt;=80,"Low Calls",
IF(tbl_Customers[[#This Row],[total_eve_calls]]&lt;=120,"Medium Calls","High Calls"))</f>
        <v>Medium Calls</v>
      </c>
      <c r="AA1267" t="str">
        <f>IF(tbl_Customers[[#This Row],[total_eve_charge]]&lt;=15,"Low Charges",
IF(tbl_Customers[[#This Row],[total_eve_charge]]&lt;=20,"Medium Charges","High Charges"))</f>
        <v>Medium Charges</v>
      </c>
      <c r="AB12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7" t="str">
        <f>IF(tbl_Customers[[#This Row],[number_vmail_messages]] = 0, "No Usage", IF(tbl_Customers[[#This Row],[number_vmail_messages]] &lt;= 20, "Low Usage", IF(tbl_Customers[[#This Row],[number_vmail_messages]] &lt;= 40, "Medium Usgae", "High Usage")))</f>
        <v>No Usage</v>
      </c>
      <c r="AD1267" t="str">
        <f>IF(tbl_Customers[[#This Row],[total_day_minutes]]&lt;=150,"Low Usage", IF(tbl_Customers[[#This Row],[total_day_minutes]]&lt;=200,"Medium Usage", IF(tbl_Customers[[#This Row],[total_day_minutes]]&lt;=250,"High Usage","Very High Usage")))</f>
        <v>Low Usage</v>
      </c>
      <c r="AE1267" t="str">
        <f>IF(tbl_Customers[[#This Row],[total_intl_calls]]&lt;=5,"Low Calls", IF(tbl_Customers[[#This Row],[total_intl_calls]]&lt;=10, "Medium Calls", "High Calls"))</f>
        <v>Low Calls</v>
      </c>
      <c r="AF12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67" s="36" t="str">
        <f>IF(tbl_Customers[[#This Row],[Churn_Risk_Score]]&gt;=10,"High Risk", IF(tbl_Customers[[#This Row],[Churn_Risk_Score]]&gt;=5,"Medium Risk","Low Risk"))</f>
        <v>Low Risk</v>
      </c>
    </row>
    <row r="1268" spans="1:33" x14ac:dyDescent="0.35">
      <c r="A1268">
        <v>1267</v>
      </c>
      <c r="B1268" t="s">
        <v>37</v>
      </c>
      <c r="C1268">
        <v>96</v>
      </c>
      <c r="D1268" t="s">
        <v>25</v>
      </c>
      <c r="E1268" t="s">
        <v>22</v>
      </c>
      <c r="F1268" t="s">
        <v>22</v>
      </c>
      <c r="G1268">
        <v>0</v>
      </c>
      <c r="H1268">
        <v>170.5</v>
      </c>
      <c r="I1268">
        <v>86</v>
      </c>
      <c r="J1268">
        <v>28.99</v>
      </c>
      <c r="K1268">
        <v>277.5</v>
      </c>
      <c r="L1268">
        <v>88</v>
      </c>
      <c r="M1268">
        <v>23.59</v>
      </c>
      <c r="N1268">
        <v>162.5</v>
      </c>
      <c r="O1268">
        <v>117</v>
      </c>
      <c r="P1268">
        <v>7.31</v>
      </c>
      <c r="Q1268">
        <v>12.2</v>
      </c>
      <c r="R1268">
        <v>6</v>
      </c>
      <c r="S1268">
        <v>3.29</v>
      </c>
      <c r="T1268">
        <v>1</v>
      </c>
      <c r="U1268" t="s">
        <v>22</v>
      </c>
      <c r="V1268">
        <f>IF(tbl_Customers[[#This Row],[churn]] = "yes", 1, 0)</f>
        <v>0</v>
      </c>
      <c r="W1268" t="str">
        <f>IF(tbl_Customers[[#This Row],[number_customer_service_calls]] &lt;= 1, "0-1 Calls", IF(tbl_Customers[[#This Row],[number_customer_service_calls]] &lt;= 3, "2-3 Calls", IF(tbl_Customers[[#This Row],[number_customer_service_calls]] &lt;=5, "4-5 Calls", "6+ Calls")))</f>
        <v>0-1 Calls</v>
      </c>
      <c r="X1268" t="str">
        <f>IF(tbl_Customers[[#This Row],[account_length]] &lt;= 50, "0-50", IF(tbl_Customers[[#This Row],[account_length]] &lt;=100, "51-100", IF(tbl_Customers[[#This Row],[account_length]] &lt;= 150, "101-150", "151+")))</f>
        <v>51-100</v>
      </c>
      <c r="Y1268" t="str">
        <f>IF(tbl_Customers[[#This Row],[total_intl_charge]] &lt;= 3, "Low Charges", "High Charges")</f>
        <v>High Charges</v>
      </c>
      <c r="Z1268" t="str">
        <f>IF(tbl_Customers[[#This Row],[total_eve_calls]]&lt;=80,"Low Calls",
IF(tbl_Customers[[#This Row],[total_eve_calls]]&lt;=120,"Medium Calls","High Calls"))</f>
        <v>Medium Calls</v>
      </c>
      <c r="AA1268" t="str">
        <f>IF(tbl_Customers[[#This Row],[total_eve_charge]]&lt;=15,"Low Charges",
IF(tbl_Customers[[#This Row],[total_eve_charge]]&lt;=20,"Medium Charges","High Charges"))</f>
        <v>High Charges</v>
      </c>
      <c r="AB12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8" t="str">
        <f>IF(tbl_Customers[[#This Row],[number_vmail_messages]] = 0, "No Usage", IF(tbl_Customers[[#This Row],[number_vmail_messages]] &lt;= 20, "Low Usage", IF(tbl_Customers[[#This Row],[number_vmail_messages]] &lt;= 40, "Medium Usgae", "High Usage")))</f>
        <v>No Usage</v>
      </c>
      <c r="AD1268" t="str">
        <f>IF(tbl_Customers[[#This Row],[total_day_minutes]]&lt;=150,"Low Usage", IF(tbl_Customers[[#This Row],[total_day_minutes]]&lt;=200,"Medium Usage", IF(tbl_Customers[[#This Row],[total_day_minutes]]&lt;=250,"High Usage","Very High Usage")))</f>
        <v>Medium Usage</v>
      </c>
      <c r="AE1268" t="str">
        <f>IF(tbl_Customers[[#This Row],[total_intl_calls]]&lt;=5,"Low Calls", IF(tbl_Customers[[#This Row],[total_intl_calls]]&lt;=10, "Medium Calls", "High Calls"))</f>
        <v>Medium Calls</v>
      </c>
      <c r="AF12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68" s="36" t="str">
        <f>IF(tbl_Customers[[#This Row],[Churn_Risk_Score]]&gt;=10,"High Risk", IF(tbl_Customers[[#This Row],[Churn_Risk_Score]]&gt;=5,"Medium Risk","Low Risk"))</f>
        <v>Low Risk</v>
      </c>
    </row>
    <row r="1269" spans="1:33" x14ac:dyDescent="0.35">
      <c r="A1269">
        <v>1268</v>
      </c>
      <c r="B1269" t="s">
        <v>42</v>
      </c>
      <c r="C1269">
        <v>72</v>
      </c>
      <c r="D1269" t="s">
        <v>28</v>
      </c>
      <c r="E1269" t="s">
        <v>22</v>
      </c>
      <c r="F1269" t="s">
        <v>22</v>
      </c>
      <c r="G1269">
        <v>0</v>
      </c>
      <c r="H1269">
        <v>272.39999999999998</v>
      </c>
      <c r="I1269">
        <v>88</v>
      </c>
      <c r="J1269">
        <v>46.31</v>
      </c>
      <c r="K1269">
        <v>107.9</v>
      </c>
      <c r="L1269">
        <v>125</v>
      </c>
      <c r="M1269">
        <v>9.17</v>
      </c>
      <c r="N1269">
        <v>185.5</v>
      </c>
      <c r="O1269">
        <v>81</v>
      </c>
      <c r="P1269">
        <v>8.35</v>
      </c>
      <c r="Q1269">
        <v>12.7</v>
      </c>
      <c r="R1269">
        <v>2</v>
      </c>
      <c r="S1269">
        <v>3.43</v>
      </c>
      <c r="T1269">
        <v>0</v>
      </c>
      <c r="U1269" t="s">
        <v>22</v>
      </c>
      <c r="V1269">
        <f>IF(tbl_Customers[[#This Row],[churn]] = "yes", 1, 0)</f>
        <v>0</v>
      </c>
      <c r="W1269" t="str">
        <f>IF(tbl_Customers[[#This Row],[number_customer_service_calls]] &lt;= 1, "0-1 Calls", IF(tbl_Customers[[#This Row],[number_customer_service_calls]] &lt;= 3, "2-3 Calls", IF(tbl_Customers[[#This Row],[number_customer_service_calls]] &lt;=5, "4-5 Calls", "6+ Calls")))</f>
        <v>0-1 Calls</v>
      </c>
      <c r="X1269" t="str">
        <f>IF(tbl_Customers[[#This Row],[account_length]] &lt;= 50, "0-50", IF(tbl_Customers[[#This Row],[account_length]] &lt;=100, "51-100", IF(tbl_Customers[[#This Row],[account_length]] &lt;= 150, "101-150", "151+")))</f>
        <v>51-100</v>
      </c>
      <c r="Y1269" t="str">
        <f>IF(tbl_Customers[[#This Row],[total_intl_charge]] &lt;= 3, "Low Charges", "High Charges")</f>
        <v>High Charges</v>
      </c>
      <c r="Z1269" t="str">
        <f>IF(tbl_Customers[[#This Row],[total_eve_calls]]&lt;=80,"Low Calls",
IF(tbl_Customers[[#This Row],[total_eve_calls]]&lt;=120,"Medium Calls","High Calls"))</f>
        <v>High Calls</v>
      </c>
      <c r="AA1269" t="str">
        <f>IF(tbl_Customers[[#This Row],[total_eve_charge]]&lt;=15,"Low Charges",
IF(tbl_Customers[[#This Row],[total_eve_charge]]&lt;=20,"Medium Charges","High Charges"))</f>
        <v>Low Charges</v>
      </c>
      <c r="AB12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69" t="str">
        <f>IF(tbl_Customers[[#This Row],[number_vmail_messages]] = 0, "No Usage", IF(tbl_Customers[[#This Row],[number_vmail_messages]] &lt;= 20, "Low Usage", IF(tbl_Customers[[#This Row],[number_vmail_messages]] &lt;= 40, "Medium Usgae", "High Usage")))</f>
        <v>No Usage</v>
      </c>
      <c r="AD1269" t="str">
        <f>IF(tbl_Customers[[#This Row],[total_day_minutes]]&lt;=150,"Low Usage", IF(tbl_Customers[[#This Row],[total_day_minutes]]&lt;=200,"Medium Usage", IF(tbl_Customers[[#This Row],[total_day_minutes]]&lt;=250,"High Usage","Very High Usage")))</f>
        <v>Very High Usage</v>
      </c>
      <c r="AE1269" t="str">
        <f>IF(tbl_Customers[[#This Row],[total_intl_calls]]&lt;=5,"Low Calls", IF(tbl_Customers[[#This Row],[total_intl_calls]]&lt;=10, "Medium Calls", "High Calls"))</f>
        <v>Low Calls</v>
      </c>
      <c r="AF12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269" s="36" t="str">
        <f>IF(tbl_Customers[[#This Row],[Churn_Risk_Score]]&gt;=10,"High Risk", IF(tbl_Customers[[#This Row],[Churn_Risk_Score]]&gt;=5,"Medium Risk","Low Risk"))</f>
        <v>Medium Risk</v>
      </c>
    </row>
    <row r="1270" spans="1:33" x14ac:dyDescent="0.35">
      <c r="A1270">
        <v>1269</v>
      </c>
      <c r="B1270" t="s">
        <v>43</v>
      </c>
      <c r="C1270">
        <v>64</v>
      </c>
      <c r="D1270" t="s">
        <v>28</v>
      </c>
      <c r="E1270" t="s">
        <v>22</v>
      </c>
      <c r="F1270" t="s">
        <v>23</v>
      </c>
      <c r="G1270">
        <v>40</v>
      </c>
      <c r="H1270">
        <v>210</v>
      </c>
      <c r="I1270">
        <v>116</v>
      </c>
      <c r="J1270">
        <v>35.700000000000003</v>
      </c>
      <c r="K1270">
        <v>232.7</v>
      </c>
      <c r="L1270">
        <v>89</v>
      </c>
      <c r="M1270">
        <v>19.78</v>
      </c>
      <c r="N1270">
        <v>168.8</v>
      </c>
      <c r="O1270">
        <v>94</v>
      </c>
      <c r="P1270">
        <v>7.6</v>
      </c>
      <c r="Q1270">
        <v>5.9</v>
      </c>
      <c r="R1270">
        <v>4</v>
      </c>
      <c r="S1270">
        <v>1.59</v>
      </c>
      <c r="T1270">
        <v>8</v>
      </c>
      <c r="U1270" t="s">
        <v>22</v>
      </c>
      <c r="V1270">
        <f>IF(tbl_Customers[[#This Row],[churn]] = "yes", 1, 0)</f>
        <v>0</v>
      </c>
      <c r="W1270" t="str">
        <f>IF(tbl_Customers[[#This Row],[number_customer_service_calls]] &lt;= 1, "0-1 Calls", IF(tbl_Customers[[#This Row],[number_customer_service_calls]] &lt;= 3, "2-3 Calls", IF(tbl_Customers[[#This Row],[number_customer_service_calls]] &lt;=5, "4-5 Calls", "6+ Calls")))</f>
        <v>6+ Calls</v>
      </c>
      <c r="X1270" t="str">
        <f>IF(tbl_Customers[[#This Row],[account_length]] &lt;= 50, "0-50", IF(tbl_Customers[[#This Row],[account_length]] &lt;=100, "51-100", IF(tbl_Customers[[#This Row],[account_length]] &lt;= 150, "101-150", "151+")))</f>
        <v>51-100</v>
      </c>
      <c r="Y1270" t="str">
        <f>IF(tbl_Customers[[#This Row],[total_intl_charge]] &lt;= 3, "Low Charges", "High Charges")</f>
        <v>Low Charges</v>
      </c>
      <c r="Z1270" t="str">
        <f>IF(tbl_Customers[[#This Row],[total_eve_calls]]&lt;=80,"Low Calls",
IF(tbl_Customers[[#This Row],[total_eve_calls]]&lt;=120,"Medium Calls","High Calls"))</f>
        <v>Medium Calls</v>
      </c>
      <c r="AA1270" t="str">
        <f>IF(tbl_Customers[[#This Row],[total_eve_charge]]&lt;=15,"Low Charges",
IF(tbl_Customers[[#This Row],[total_eve_charge]]&lt;=20,"Medium Charges","High Charges"))</f>
        <v>Medium Charges</v>
      </c>
      <c r="AB12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70" t="str">
        <f>IF(tbl_Customers[[#This Row],[number_vmail_messages]] = 0, "No Usage", IF(tbl_Customers[[#This Row],[number_vmail_messages]] &lt;= 20, "Low Usage", IF(tbl_Customers[[#This Row],[number_vmail_messages]] &lt;= 40, "Medium Usgae", "High Usage")))</f>
        <v>Medium Usgae</v>
      </c>
      <c r="AD1270" t="str">
        <f>IF(tbl_Customers[[#This Row],[total_day_minutes]]&lt;=150,"Low Usage", IF(tbl_Customers[[#This Row],[total_day_minutes]]&lt;=200,"Medium Usage", IF(tbl_Customers[[#This Row],[total_day_minutes]]&lt;=250,"High Usage","Very High Usage")))</f>
        <v>High Usage</v>
      </c>
      <c r="AE1270" t="str">
        <f>IF(tbl_Customers[[#This Row],[total_intl_calls]]&lt;=5,"Low Calls", IF(tbl_Customers[[#This Row],[total_intl_calls]]&lt;=10, "Medium Calls", "High Calls"))</f>
        <v>Low Calls</v>
      </c>
      <c r="AF12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70" s="36" t="str">
        <f>IF(tbl_Customers[[#This Row],[Churn_Risk_Score]]&gt;=10,"High Risk", IF(tbl_Customers[[#This Row],[Churn_Risk_Score]]&gt;=5,"Medium Risk","Low Risk"))</f>
        <v>Low Risk</v>
      </c>
    </row>
    <row r="1271" spans="1:33" x14ac:dyDescent="0.35">
      <c r="A1271">
        <v>1270</v>
      </c>
      <c r="B1271" t="s">
        <v>20</v>
      </c>
      <c r="C1271">
        <v>65</v>
      </c>
      <c r="D1271" t="s">
        <v>28</v>
      </c>
      <c r="E1271" t="s">
        <v>22</v>
      </c>
      <c r="F1271" t="s">
        <v>22</v>
      </c>
      <c r="G1271">
        <v>0</v>
      </c>
      <c r="H1271">
        <v>153.9</v>
      </c>
      <c r="I1271">
        <v>117</v>
      </c>
      <c r="J1271">
        <v>26.16</v>
      </c>
      <c r="K1271">
        <v>220.1</v>
      </c>
      <c r="L1271">
        <v>122</v>
      </c>
      <c r="M1271">
        <v>18.71</v>
      </c>
      <c r="N1271">
        <v>280.5</v>
      </c>
      <c r="O1271">
        <v>147</v>
      </c>
      <c r="P1271">
        <v>12.62</v>
      </c>
      <c r="Q1271">
        <v>8.5</v>
      </c>
      <c r="R1271">
        <v>3</v>
      </c>
      <c r="S1271">
        <v>2.2999999999999998</v>
      </c>
      <c r="T1271">
        <v>2</v>
      </c>
      <c r="U1271" t="s">
        <v>22</v>
      </c>
      <c r="V1271">
        <f>IF(tbl_Customers[[#This Row],[churn]] = "yes", 1, 0)</f>
        <v>0</v>
      </c>
      <c r="W1271" t="str">
        <f>IF(tbl_Customers[[#This Row],[number_customer_service_calls]] &lt;= 1, "0-1 Calls", IF(tbl_Customers[[#This Row],[number_customer_service_calls]] &lt;= 3, "2-3 Calls", IF(tbl_Customers[[#This Row],[number_customer_service_calls]] &lt;=5, "4-5 Calls", "6+ Calls")))</f>
        <v>2-3 Calls</v>
      </c>
      <c r="X1271" t="str">
        <f>IF(tbl_Customers[[#This Row],[account_length]] &lt;= 50, "0-50", IF(tbl_Customers[[#This Row],[account_length]] &lt;=100, "51-100", IF(tbl_Customers[[#This Row],[account_length]] &lt;= 150, "101-150", "151+")))</f>
        <v>51-100</v>
      </c>
      <c r="Y1271" t="str">
        <f>IF(tbl_Customers[[#This Row],[total_intl_charge]] &lt;= 3, "Low Charges", "High Charges")</f>
        <v>Low Charges</v>
      </c>
      <c r="Z1271" t="str">
        <f>IF(tbl_Customers[[#This Row],[total_eve_calls]]&lt;=80,"Low Calls",
IF(tbl_Customers[[#This Row],[total_eve_calls]]&lt;=120,"Medium Calls","High Calls"))</f>
        <v>High Calls</v>
      </c>
      <c r="AA1271" t="str">
        <f>IF(tbl_Customers[[#This Row],[total_eve_charge]]&lt;=15,"Low Charges",
IF(tbl_Customers[[#This Row],[total_eve_charge]]&lt;=20,"Medium Charges","High Charges"))</f>
        <v>Medium Charges</v>
      </c>
      <c r="AB12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71" t="str">
        <f>IF(tbl_Customers[[#This Row],[number_vmail_messages]] = 0, "No Usage", IF(tbl_Customers[[#This Row],[number_vmail_messages]] &lt;= 20, "Low Usage", IF(tbl_Customers[[#This Row],[number_vmail_messages]] &lt;= 40, "Medium Usgae", "High Usage")))</f>
        <v>No Usage</v>
      </c>
      <c r="AD1271" t="str">
        <f>IF(tbl_Customers[[#This Row],[total_day_minutes]]&lt;=150,"Low Usage", IF(tbl_Customers[[#This Row],[total_day_minutes]]&lt;=200,"Medium Usage", IF(tbl_Customers[[#This Row],[total_day_minutes]]&lt;=250,"High Usage","Very High Usage")))</f>
        <v>Medium Usage</v>
      </c>
      <c r="AE1271" t="str">
        <f>IF(tbl_Customers[[#This Row],[total_intl_calls]]&lt;=5,"Low Calls", IF(tbl_Customers[[#This Row],[total_intl_calls]]&lt;=10, "Medium Calls", "High Calls"))</f>
        <v>Low Calls</v>
      </c>
      <c r="AF12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71" s="36" t="str">
        <f>IF(tbl_Customers[[#This Row],[Churn_Risk_Score]]&gt;=10,"High Risk", IF(tbl_Customers[[#This Row],[Churn_Risk_Score]]&gt;=5,"Medium Risk","Low Risk"))</f>
        <v>Low Risk</v>
      </c>
    </row>
    <row r="1272" spans="1:33" x14ac:dyDescent="0.35">
      <c r="A1272">
        <v>1271</v>
      </c>
      <c r="B1272" t="s">
        <v>49</v>
      </c>
      <c r="C1272">
        <v>136</v>
      </c>
      <c r="D1272" t="s">
        <v>21</v>
      </c>
      <c r="E1272" t="s">
        <v>22</v>
      </c>
      <c r="F1272" t="s">
        <v>22</v>
      </c>
      <c r="G1272">
        <v>0</v>
      </c>
      <c r="H1272">
        <v>252.4</v>
      </c>
      <c r="I1272">
        <v>74</v>
      </c>
      <c r="J1272">
        <v>42.91</v>
      </c>
      <c r="K1272">
        <v>167.9</v>
      </c>
      <c r="L1272">
        <v>81</v>
      </c>
      <c r="M1272">
        <v>14.27</v>
      </c>
      <c r="N1272">
        <v>248.3</v>
      </c>
      <c r="O1272">
        <v>110</v>
      </c>
      <c r="P1272">
        <v>11.17</v>
      </c>
      <c r="Q1272">
        <v>10.7</v>
      </c>
      <c r="R1272">
        <v>3</v>
      </c>
      <c r="S1272">
        <v>2.89</v>
      </c>
      <c r="T1272">
        <v>2</v>
      </c>
      <c r="U1272" t="s">
        <v>22</v>
      </c>
      <c r="V1272">
        <f>IF(tbl_Customers[[#This Row],[churn]] = "yes", 1, 0)</f>
        <v>0</v>
      </c>
      <c r="W1272" t="str">
        <f>IF(tbl_Customers[[#This Row],[number_customer_service_calls]] &lt;= 1, "0-1 Calls", IF(tbl_Customers[[#This Row],[number_customer_service_calls]] &lt;= 3, "2-3 Calls", IF(tbl_Customers[[#This Row],[number_customer_service_calls]] &lt;=5, "4-5 Calls", "6+ Calls")))</f>
        <v>2-3 Calls</v>
      </c>
      <c r="X1272" t="str">
        <f>IF(tbl_Customers[[#This Row],[account_length]] &lt;= 50, "0-50", IF(tbl_Customers[[#This Row],[account_length]] &lt;=100, "51-100", IF(tbl_Customers[[#This Row],[account_length]] &lt;= 150, "101-150", "151+")))</f>
        <v>101-150</v>
      </c>
      <c r="Y1272" t="str">
        <f>IF(tbl_Customers[[#This Row],[total_intl_charge]] &lt;= 3, "Low Charges", "High Charges")</f>
        <v>Low Charges</v>
      </c>
      <c r="Z1272" t="str">
        <f>IF(tbl_Customers[[#This Row],[total_eve_calls]]&lt;=80,"Low Calls",
IF(tbl_Customers[[#This Row],[total_eve_calls]]&lt;=120,"Medium Calls","High Calls"))</f>
        <v>Medium Calls</v>
      </c>
      <c r="AA1272" t="str">
        <f>IF(tbl_Customers[[#This Row],[total_eve_charge]]&lt;=15,"Low Charges",
IF(tbl_Customers[[#This Row],[total_eve_charge]]&lt;=20,"Medium Charges","High Charges"))</f>
        <v>Low Charges</v>
      </c>
      <c r="AB12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72" t="str">
        <f>IF(tbl_Customers[[#This Row],[number_vmail_messages]] = 0, "No Usage", IF(tbl_Customers[[#This Row],[number_vmail_messages]] &lt;= 20, "Low Usage", IF(tbl_Customers[[#This Row],[number_vmail_messages]] &lt;= 40, "Medium Usgae", "High Usage")))</f>
        <v>No Usage</v>
      </c>
      <c r="AD1272" t="str">
        <f>IF(tbl_Customers[[#This Row],[total_day_minutes]]&lt;=150,"Low Usage", IF(tbl_Customers[[#This Row],[total_day_minutes]]&lt;=200,"Medium Usage", IF(tbl_Customers[[#This Row],[total_day_minutes]]&lt;=250,"High Usage","Very High Usage")))</f>
        <v>Very High Usage</v>
      </c>
      <c r="AE1272" t="str">
        <f>IF(tbl_Customers[[#This Row],[total_intl_calls]]&lt;=5,"Low Calls", IF(tbl_Customers[[#This Row],[total_intl_calls]]&lt;=10, "Medium Calls", "High Calls"))</f>
        <v>Low Calls</v>
      </c>
      <c r="AF12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272" s="36" t="str">
        <f>IF(tbl_Customers[[#This Row],[Churn_Risk_Score]]&gt;=10,"High Risk", IF(tbl_Customers[[#This Row],[Churn_Risk_Score]]&gt;=5,"Medium Risk","Low Risk"))</f>
        <v>Medium Risk</v>
      </c>
    </row>
    <row r="1273" spans="1:33" x14ac:dyDescent="0.35">
      <c r="A1273">
        <v>1272</v>
      </c>
      <c r="B1273" t="s">
        <v>60</v>
      </c>
      <c r="C1273">
        <v>116</v>
      </c>
      <c r="D1273" t="s">
        <v>25</v>
      </c>
      <c r="E1273" t="s">
        <v>22</v>
      </c>
      <c r="F1273" t="s">
        <v>22</v>
      </c>
      <c r="G1273">
        <v>0</v>
      </c>
      <c r="H1273">
        <v>197.9</v>
      </c>
      <c r="I1273">
        <v>84</v>
      </c>
      <c r="J1273">
        <v>33.64</v>
      </c>
      <c r="K1273">
        <v>168.1</v>
      </c>
      <c r="L1273">
        <v>113</v>
      </c>
      <c r="M1273">
        <v>14.29</v>
      </c>
      <c r="N1273">
        <v>239.8</v>
      </c>
      <c r="O1273">
        <v>145</v>
      </c>
      <c r="P1273">
        <v>10.79</v>
      </c>
      <c r="Q1273">
        <v>12</v>
      </c>
      <c r="R1273">
        <v>6</v>
      </c>
      <c r="S1273">
        <v>3.24</v>
      </c>
      <c r="T1273">
        <v>1</v>
      </c>
      <c r="U1273" t="s">
        <v>22</v>
      </c>
      <c r="V1273">
        <f>IF(tbl_Customers[[#This Row],[churn]] = "yes", 1, 0)</f>
        <v>0</v>
      </c>
      <c r="W1273" t="str">
        <f>IF(tbl_Customers[[#This Row],[number_customer_service_calls]] &lt;= 1, "0-1 Calls", IF(tbl_Customers[[#This Row],[number_customer_service_calls]] &lt;= 3, "2-3 Calls", IF(tbl_Customers[[#This Row],[number_customer_service_calls]] &lt;=5, "4-5 Calls", "6+ Calls")))</f>
        <v>0-1 Calls</v>
      </c>
      <c r="X1273" t="str">
        <f>IF(tbl_Customers[[#This Row],[account_length]] &lt;= 50, "0-50", IF(tbl_Customers[[#This Row],[account_length]] &lt;=100, "51-100", IF(tbl_Customers[[#This Row],[account_length]] &lt;= 150, "101-150", "151+")))</f>
        <v>101-150</v>
      </c>
      <c r="Y1273" t="str">
        <f>IF(tbl_Customers[[#This Row],[total_intl_charge]] &lt;= 3, "Low Charges", "High Charges")</f>
        <v>High Charges</v>
      </c>
      <c r="Z1273" t="str">
        <f>IF(tbl_Customers[[#This Row],[total_eve_calls]]&lt;=80,"Low Calls",
IF(tbl_Customers[[#This Row],[total_eve_calls]]&lt;=120,"Medium Calls","High Calls"))</f>
        <v>Medium Calls</v>
      </c>
      <c r="AA1273" t="str">
        <f>IF(tbl_Customers[[#This Row],[total_eve_charge]]&lt;=15,"Low Charges",
IF(tbl_Customers[[#This Row],[total_eve_charge]]&lt;=20,"Medium Charges","High Charges"))</f>
        <v>Low Charges</v>
      </c>
      <c r="AB12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73" t="str">
        <f>IF(tbl_Customers[[#This Row],[number_vmail_messages]] = 0, "No Usage", IF(tbl_Customers[[#This Row],[number_vmail_messages]] &lt;= 20, "Low Usage", IF(tbl_Customers[[#This Row],[number_vmail_messages]] &lt;= 40, "Medium Usgae", "High Usage")))</f>
        <v>No Usage</v>
      </c>
      <c r="AD1273" t="str">
        <f>IF(tbl_Customers[[#This Row],[total_day_minutes]]&lt;=150,"Low Usage", IF(tbl_Customers[[#This Row],[total_day_minutes]]&lt;=200,"Medium Usage", IF(tbl_Customers[[#This Row],[total_day_minutes]]&lt;=250,"High Usage","Very High Usage")))</f>
        <v>Medium Usage</v>
      </c>
      <c r="AE1273" t="str">
        <f>IF(tbl_Customers[[#This Row],[total_intl_calls]]&lt;=5,"Low Calls", IF(tbl_Customers[[#This Row],[total_intl_calls]]&lt;=10, "Medium Calls", "High Calls"))</f>
        <v>Medium Calls</v>
      </c>
      <c r="AF12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73" s="36" t="str">
        <f>IF(tbl_Customers[[#This Row],[Churn_Risk_Score]]&gt;=10,"High Risk", IF(tbl_Customers[[#This Row],[Churn_Risk_Score]]&gt;=5,"Medium Risk","Low Risk"))</f>
        <v>Low Risk</v>
      </c>
    </row>
    <row r="1274" spans="1:33" x14ac:dyDescent="0.35">
      <c r="A1274">
        <v>1273</v>
      </c>
      <c r="B1274" t="s">
        <v>69</v>
      </c>
      <c r="C1274">
        <v>93</v>
      </c>
      <c r="D1274" t="s">
        <v>25</v>
      </c>
      <c r="E1274" t="s">
        <v>22</v>
      </c>
      <c r="F1274" t="s">
        <v>22</v>
      </c>
      <c r="G1274">
        <v>0</v>
      </c>
      <c r="H1274">
        <v>152.4</v>
      </c>
      <c r="I1274">
        <v>74</v>
      </c>
      <c r="J1274">
        <v>25.91</v>
      </c>
      <c r="K1274">
        <v>274.60000000000002</v>
      </c>
      <c r="L1274">
        <v>88</v>
      </c>
      <c r="M1274">
        <v>23.34</v>
      </c>
      <c r="N1274">
        <v>252.2</v>
      </c>
      <c r="O1274">
        <v>120</v>
      </c>
      <c r="P1274">
        <v>11.35</v>
      </c>
      <c r="Q1274">
        <v>6.6</v>
      </c>
      <c r="R1274">
        <v>5</v>
      </c>
      <c r="S1274">
        <v>1.78</v>
      </c>
      <c r="T1274">
        <v>3</v>
      </c>
      <c r="U1274" t="s">
        <v>22</v>
      </c>
      <c r="V1274">
        <f>IF(tbl_Customers[[#This Row],[churn]] = "yes", 1, 0)</f>
        <v>0</v>
      </c>
      <c r="W1274" t="str">
        <f>IF(tbl_Customers[[#This Row],[number_customer_service_calls]] &lt;= 1, "0-1 Calls", IF(tbl_Customers[[#This Row],[number_customer_service_calls]] &lt;= 3, "2-3 Calls", IF(tbl_Customers[[#This Row],[number_customer_service_calls]] &lt;=5, "4-5 Calls", "6+ Calls")))</f>
        <v>2-3 Calls</v>
      </c>
      <c r="X1274" t="str">
        <f>IF(tbl_Customers[[#This Row],[account_length]] &lt;= 50, "0-50", IF(tbl_Customers[[#This Row],[account_length]] &lt;=100, "51-100", IF(tbl_Customers[[#This Row],[account_length]] &lt;= 150, "101-150", "151+")))</f>
        <v>51-100</v>
      </c>
      <c r="Y1274" t="str">
        <f>IF(tbl_Customers[[#This Row],[total_intl_charge]] &lt;= 3, "Low Charges", "High Charges")</f>
        <v>Low Charges</v>
      </c>
      <c r="Z1274" t="str">
        <f>IF(tbl_Customers[[#This Row],[total_eve_calls]]&lt;=80,"Low Calls",
IF(tbl_Customers[[#This Row],[total_eve_calls]]&lt;=120,"Medium Calls","High Calls"))</f>
        <v>Medium Calls</v>
      </c>
      <c r="AA1274" t="str">
        <f>IF(tbl_Customers[[#This Row],[total_eve_charge]]&lt;=15,"Low Charges",
IF(tbl_Customers[[#This Row],[total_eve_charge]]&lt;=20,"Medium Charges","High Charges"))</f>
        <v>High Charges</v>
      </c>
      <c r="AB12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74" t="str">
        <f>IF(tbl_Customers[[#This Row],[number_vmail_messages]] = 0, "No Usage", IF(tbl_Customers[[#This Row],[number_vmail_messages]] &lt;= 20, "Low Usage", IF(tbl_Customers[[#This Row],[number_vmail_messages]] &lt;= 40, "Medium Usgae", "High Usage")))</f>
        <v>No Usage</v>
      </c>
      <c r="AD1274" t="str">
        <f>IF(tbl_Customers[[#This Row],[total_day_minutes]]&lt;=150,"Low Usage", IF(tbl_Customers[[#This Row],[total_day_minutes]]&lt;=200,"Medium Usage", IF(tbl_Customers[[#This Row],[total_day_minutes]]&lt;=250,"High Usage","Very High Usage")))</f>
        <v>Medium Usage</v>
      </c>
      <c r="AE1274" t="str">
        <f>IF(tbl_Customers[[#This Row],[total_intl_calls]]&lt;=5,"Low Calls", IF(tbl_Customers[[#This Row],[total_intl_calls]]&lt;=10, "Medium Calls", "High Calls"))</f>
        <v>Low Calls</v>
      </c>
      <c r="AF12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74" s="36" t="str">
        <f>IF(tbl_Customers[[#This Row],[Churn_Risk_Score]]&gt;=10,"High Risk", IF(tbl_Customers[[#This Row],[Churn_Risk_Score]]&gt;=5,"Medium Risk","Low Risk"))</f>
        <v>Low Risk</v>
      </c>
    </row>
    <row r="1275" spans="1:33" x14ac:dyDescent="0.35">
      <c r="A1275">
        <v>1274</v>
      </c>
      <c r="B1275" t="s">
        <v>60</v>
      </c>
      <c r="C1275">
        <v>142</v>
      </c>
      <c r="D1275" t="s">
        <v>28</v>
      </c>
      <c r="E1275" t="s">
        <v>22</v>
      </c>
      <c r="F1275" t="s">
        <v>23</v>
      </c>
      <c r="G1275">
        <v>40</v>
      </c>
      <c r="H1275">
        <v>237.4</v>
      </c>
      <c r="I1275">
        <v>105</v>
      </c>
      <c r="J1275">
        <v>40.36</v>
      </c>
      <c r="K1275">
        <v>175.9</v>
      </c>
      <c r="L1275">
        <v>93</v>
      </c>
      <c r="M1275">
        <v>14.95</v>
      </c>
      <c r="N1275">
        <v>210.3</v>
      </c>
      <c r="O1275">
        <v>110</v>
      </c>
      <c r="P1275">
        <v>9.4600000000000009</v>
      </c>
      <c r="Q1275">
        <v>9.1999999999999993</v>
      </c>
      <c r="R1275">
        <v>3</v>
      </c>
      <c r="S1275">
        <v>2.48</v>
      </c>
      <c r="T1275">
        <v>3</v>
      </c>
      <c r="U1275" t="s">
        <v>22</v>
      </c>
      <c r="V1275">
        <f>IF(tbl_Customers[[#This Row],[churn]] = "yes", 1, 0)</f>
        <v>0</v>
      </c>
      <c r="W1275" t="str">
        <f>IF(tbl_Customers[[#This Row],[number_customer_service_calls]] &lt;= 1, "0-1 Calls", IF(tbl_Customers[[#This Row],[number_customer_service_calls]] &lt;= 3, "2-3 Calls", IF(tbl_Customers[[#This Row],[number_customer_service_calls]] &lt;=5, "4-5 Calls", "6+ Calls")))</f>
        <v>2-3 Calls</v>
      </c>
      <c r="X1275" t="str">
        <f>IF(tbl_Customers[[#This Row],[account_length]] &lt;= 50, "0-50", IF(tbl_Customers[[#This Row],[account_length]] &lt;=100, "51-100", IF(tbl_Customers[[#This Row],[account_length]] &lt;= 150, "101-150", "151+")))</f>
        <v>101-150</v>
      </c>
      <c r="Y1275" t="str">
        <f>IF(tbl_Customers[[#This Row],[total_intl_charge]] &lt;= 3, "Low Charges", "High Charges")</f>
        <v>Low Charges</v>
      </c>
      <c r="Z1275" t="str">
        <f>IF(tbl_Customers[[#This Row],[total_eve_calls]]&lt;=80,"Low Calls",
IF(tbl_Customers[[#This Row],[total_eve_calls]]&lt;=120,"Medium Calls","High Calls"))</f>
        <v>Medium Calls</v>
      </c>
      <c r="AA1275" t="str">
        <f>IF(tbl_Customers[[#This Row],[total_eve_charge]]&lt;=15,"Low Charges",
IF(tbl_Customers[[#This Row],[total_eve_charge]]&lt;=20,"Medium Charges","High Charges"))</f>
        <v>Low Charges</v>
      </c>
      <c r="AB12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75" t="str">
        <f>IF(tbl_Customers[[#This Row],[number_vmail_messages]] = 0, "No Usage", IF(tbl_Customers[[#This Row],[number_vmail_messages]] &lt;= 20, "Low Usage", IF(tbl_Customers[[#This Row],[number_vmail_messages]] &lt;= 40, "Medium Usgae", "High Usage")))</f>
        <v>Medium Usgae</v>
      </c>
      <c r="AD1275" t="str">
        <f>IF(tbl_Customers[[#This Row],[total_day_minutes]]&lt;=150,"Low Usage", IF(tbl_Customers[[#This Row],[total_day_minutes]]&lt;=200,"Medium Usage", IF(tbl_Customers[[#This Row],[total_day_minutes]]&lt;=250,"High Usage","Very High Usage")))</f>
        <v>High Usage</v>
      </c>
      <c r="AE1275" t="str">
        <f>IF(tbl_Customers[[#This Row],[total_intl_calls]]&lt;=5,"Low Calls", IF(tbl_Customers[[#This Row],[total_intl_calls]]&lt;=10, "Medium Calls", "High Calls"))</f>
        <v>Low Calls</v>
      </c>
      <c r="AF12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75" s="36" t="str">
        <f>IF(tbl_Customers[[#This Row],[Churn_Risk_Score]]&gt;=10,"High Risk", IF(tbl_Customers[[#This Row],[Churn_Risk_Score]]&gt;=5,"Medium Risk","Low Risk"))</f>
        <v>Low Risk</v>
      </c>
    </row>
    <row r="1276" spans="1:33" x14ac:dyDescent="0.35">
      <c r="A1276">
        <v>1275</v>
      </c>
      <c r="B1276" t="s">
        <v>36</v>
      </c>
      <c r="C1276">
        <v>92</v>
      </c>
      <c r="D1276" t="s">
        <v>25</v>
      </c>
      <c r="E1276" t="s">
        <v>22</v>
      </c>
      <c r="F1276" t="s">
        <v>22</v>
      </c>
      <c r="G1276">
        <v>0</v>
      </c>
      <c r="H1276">
        <v>265.60000000000002</v>
      </c>
      <c r="I1276">
        <v>82</v>
      </c>
      <c r="J1276">
        <v>45.15</v>
      </c>
      <c r="K1276">
        <v>180.7</v>
      </c>
      <c r="L1276">
        <v>75</v>
      </c>
      <c r="M1276">
        <v>15.36</v>
      </c>
      <c r="N1276">
        <v>211.1</v>
      </c>
      <c r="O1276">
        <v>113</v>
      </c>
      <c r="P1276">
        <v>9.5</v>
      </c>
      <c r="Q1276">
        <v>8.6</v>
      </c>
      <c r="R1276">
        <v>2</v>
      </c>
      <c r="S1276">
        <v>2.3199999999999998</v>
      </c>
      <c r="T1276">
        <v>1</v>
      </c>
      <c r="U1276" t="s">
        <v>22</v>
      </c>
      <c r="V1276">
        <f>IF(tbl_Customers[[#This Row],[churn]] = "yes", 1, 0)</f>
        <v>0</v>
      </c>
      <c r="W1276" t="str">
        <f>IF(tbl_Customers[[#This Row],[number_customer_service_calls]] &lt;= 1, "0-1 Calls", IF(tbl_Customers[[#This Row],[number_customer_service_calls]] &lt;= 3, "2-3 Calls", IF(tbl_Customers[[#This Row],[number_customer_service_calls]] &lt;=5, "4-5 Calls", "6+ Calls")))</f>
        <v>0-1 Calls</v>
      </c>
      <c r="X1276" t="str">
        <f>IF(tbl_Customers[[#This Row],[account_length]] &lt;= 50, "0-50", IF(tbl_Customers[[#This Row],[account_length]] &lt;=100, "51-100", IF(tbl_Customers[[#This Row],[account_length]] &lt;= 150, "101-150", "151+")))</f>
        <v>51-100</v>
      </c>
      <c r="Y1276" t="str">
        <f>IF(tbl_Customers[[#This Row],[total_intl_charge]] &lt;= 3, "Low Charges", "High Charges")</f>
        <v>Low Charges</v>
      </c>
      <c r="Z1276" t="str">
        <f>IF(tbl_Customers[[#This Row],[total_eve_calls]]&lt;=80,"Low Calls",
IF(tbl_Customers[[#This Row],[total_eve_calls]]&lt;=120,"Medium Calls","High Calls"))</f>
        <v>Low Calls</v>
      </c>
      <c r="AA1276" t="str">
        <f>IF(tbl_Customers[[#This Row],[total_eve_charge]]&lt;=15,"Low Charges",
IF(tbl_Customers[[#This Row],[total_eve_charge]]&lt;=20,"Medium Charges","High Charges"))</f>
        <v>Medium Charges</v>
      </c>
      <c r="AB12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76" t="str">
        <f>IF(tbl_Customers[[#This Row],[number_vmail_messages]] = 0, "No Usage", IF(tbl_Customers[[#This Row],[number_vmail_messages]] &lt;= 20, "Low Usage", IF(tbl_Customers[[#This Row],[number_vmail_messages]] &lt;= 40, "Medium Usgae", "High Usage")))</f>
        <v>No Usage</v>
      </c>
      <c r="AD1276" t="str">
        <f>IF(tbl_Customers[[#This Row],[total_day_minutes]]&lt;=150,"Low Usage", IF(tbl_Customers[[#This Row],[total_day_minutes]]&lt;=200,"Medium Usage", IF(tbl_Customers[[#This Row],[total_day_minutes]]&lt;=250,"High Usage","Very High Usage")))</f>
        <v>Very High Usage</v>
      </c>
      <c r="AE1276" t="str">
        <f>IF(tbl_Customers[[#This Row],[total_intl_calls]]&lt;=5,"Low Calls", IF(tbl_Customers[[#This Row],[total_intl_calls]]&lt;=10, "Medium Calls", "High Calls"))</f>
        <v>Low Calls</v>
      </c>
      <c r="AF12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276" s="36" t="str">
        <f>IF(tbl_Customers[[#This Row],[Churn_Risk_Score]]&gt;=10,"High Risk", IF(tbl_Customers[[#This Row],[Churn_Risk_Score]]&gt;=5,"Medium Risk","Low Risk"))</f>
        <v>Medium Risk</v>
      </c>
    </row>
    <row r="1277" spans="1:33" x14ac:dyDescent="0.35">
      <c r="A1277">
        <v>1276</v>
      </c>
      <c r="B1277" t="s">
        <v>45</v>
      </c>
      <c r="C1277">
        <v>70</v>
      </c>
      <c r="D1277" t="s">
        <v>21</v>
      </c>
      <c r="E1277" t="s">
        <v>22</v>
      </c>
      <c r="F1277" t="s">
        <v>22</v>
      </c>
      <c r="G1277">
        <v>0</v>
      </c>
      <c r="H1277">
        <v>197.3</v>
      </c>
      <c r="I1277">
        <v>91</v>
      </c>
      <c r="J1277">
        <v>33.54</v>
      </c>
      <c r="K1277">
        <v>305.8</v>
      </c>
      <c r="L1277">
        <v>81</v>
      </c>
      <c r="M1277">
        <v>25.99</v>
      </c>
      <c r="N1277">
        <v>171</v>
      </c>
      <c r="O1277">
        <v>105</v>
      </c>
      <c r="P1277">
        <v>7.69</v>
      </c>
      <c r="Q1277">
        <v>6.7</v>
      </c>
      <c r="R1277">
        <v>6</v>
      </c>
      <c r="S1277">
        <v>1.81</v>
      </c>
      <c r="T1277">
        <v>1</v>
      </c>
      <c r="U1277" t="s">
        <v>22</v>
      </c>
      <c r="V1277">
        <f>IF(tbl_Customers[[#This Row],[churn]] = "yes", 1, 0)</f>
        <v>0</v>
      </c>
      <c r="W1277" t="str">
        <f>IF(tbl_Customers[[#This Row],[number_customer_service_calls]] &lt;= 1, "0-1 Calls", IF(tbl_Customers[[#This Row],[number_customer_service_calls]] &lt;= 3, "2-3 Calls", IF(tbl_Customers[[#This Row],[number_customer_service_calls]] &lt;=5, "4-5 Calls", "6+ Calls")))</f>
        <v>0-1 Calls</v>
      </c>
      <c r="X1277" t="str">
        <f>IF(tbl_Customers[[#This Row],[account_length]] &lt;= 50, "0-50", IF(tbl_Customers[[#This Row],[account_length]] &lt;=100, "51-100", IF(tbl_Customers[[#This Row],[account_length]] &lt;= 150, "101-150", "151+")))</f>
        <v>51-100</v>
      </c>
      <c r="Y1277" t="str">
        <f>IF(tbl_Customers[[#This Row],[total_intl_charge]] &lt;= 3, "Low Charges", "High Charges")</f>
        <v>Low Charges</v>
      </c>
      <c r="Z1277" t="str">
        <f>IF(tbl_Customers[[#This Row],[total_eve_calls]]&lt;=80,"Low Calls",
IF(tbl_Customers[[#This Row],[total_eve_calls]]&lt;=120,"Medium Calls","High Calls"))</f>
        <v>Medium Calls</v>
      </c>
      <c r="AA1277" t="str">
        <f>IF(tbl_Customers[[#This Row],[total_eve_charge]]&lt;=15,"Low Charges",
IF(tbl_Customers[[#This Row],[total_eve_charge]]&lt;=20,"Medium Charges","High Charges"))</f>
        <v>High Charges</v>
      </c>
      <c r="AB12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77" t="str">
        <f>IF(tbl_Customers[[#This Row],[number_vmail_messages]] = 0, "No Usage", IF(tbl_Customers[[#This Row],[number_vmail_messages]] &lt;= 20, "Low Usage", IF(tbl_Customers[[#This Row],[number_vmail_messages]] &lt;= 40, "Medium Usgae", "High Usage")))</f>
        <v>No Usage</v>
      </c>
      <c r="AD1277" t="str">
        <f>IF(tbl_Customers[[#This Row],[total_day_minutes]]&lt;=150,"Low Usage", IF(tbl_Customers[[#This Row],[total_day_minutes]]&lt;=200,"Medium Usage", IF(tbl_Customers[[#This Row],[total_day_minutes]]&lt;=250,"High Usage","Very High Usage")))</f>
        <v>Medium Usage</v>
      </c>
      <c r="AE1277" t="str">
        <f>IF(tbl_Customers[[#This Row],[total_intl_calls]]&lt;=5,"Low Calls", IF(tbl_Customers[[#This Row],[total_intl_calls]]&lt;=10, "Medium Calls", "High Calls"))</f>
        <v>Medium Calls</v>
      </c>
      <c r="AF12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77" s="36" t="str">
        <f>IF(tbl_Customers[[#This Row],[Churn_Risk_Score]]&gt;=10,"High Risk", IF(tbl_Customers[[#This Row],[Churn_Risk_Score]]&gt;=5,"Medium Risk","Low Risk"))</f>
        <v>Low Risk</v>
      </c>
    </row>
    <row r="1278" spans="1:33" x14ac:dyDescent="0.35">
      <c r="A1278">
        <v>1277</v>
      </c>
      <c r="B1278" t="s">
        <v>29</v>
      </c>
      <c r="C1278">
        <v>22</v>
      </c>
      <c r="D1278" t="s">
        <v>25</v>
      </c>
      <c r="E1278" t="s">
        <v>22</v>
      </c>
      <c r="F1278" t="s">
        <v>23</v>
      </c>
      <c r="G1278">
        <v>14</v>
      </c>
      <c r="H1278">
        <v>199.1</v>
      </c>
      <c r="I1278">
        <v>100</v>
      </c>
      <c r="J1278">
        <v>33.85</v>
      </c>
      <c r="K1278">
        <v>221.8</v>
      </c>
      <c r="L1278">
        <v>103</v>
      </c>
      <c r="M1278">
        <v>18.850000000000001</v>
      </c>
      <c r="N1278">
        <v>65.7</v>
      </c>
      <c r="O1278">
        <v>91</v>
      </c>
      <c r="P1278">
        <v>2.96</v>
      </c>
      <c r="Q1278">
        <v>4.2</v>
      </c>
      <c r="R1278">
        <v>1</v>
      </c>
      <c r="S1278">
        <v>1.1299999999999999</v>
      </c>
      <c r="T1278">
        <v>1</v>
      </c>
      <c r="U1278" t="s">
        <v>22</v>
      </c>
      <c r="V1278">
        <f>IF(tbl_Customers[[#This Row],[churn]] = "yes", 1, 0)</f>
        <v>0</v>
      </c>
      <c r="W1278" t="str">
        <f>IF(tbl_Customers[[#This Row],[number_customer_service_calls]] &lt;= 1, "0-1 Calls", IF(tbl_Customers[[#This Row],[number_customer_service_calls]] &lt;= 3, "2-3 Calls", IF(tbl_Customers[[#This Row],[number_customer_service_calls]] &lt;=5, "4-5 Calls", "6+ Calls")))</f>
        <v>0-1 Calls</v>
      </c>
      <c r="X1278" t="str">
        <f>IF(tbl_Customers[[#This Row],[account_length]] &lt;= 50, "0-50", IF(tbl_Customers[[#This Row],[account_length]] &lt;=100, "51-100", IF(tbl_Customers[[#This Row],[account_length]] &lt;= 150, "101-150", "151+")))</f>
        <v>0-50</v>
      </c>
      <c r="Y1278" t="str">
        <f>IF(tbl_Customers[[#This Row],[total_intl_charge]] &lt;= 3, "Low Charges", "High Charges")</f>
        <v>Low Charges</v>
      </c>
      <c r="Z1278" t="str">
        <f>IF(tbl_Customers[[#This Row],[total_eve_calls]]&lt;=80,"Low Calls",
IF(tbl_Customers[[#This Row],[total_eve_calls]]&lt;=120,"Medium Calls","High Calls"))</f>
        <v>Medium Calls</v>
      </c>
      <c r="AA1278" t="str">
        <f>IF(tbl_Customers[[#This Row],[total_eve_charge]]&lt;=15,"Low Charges",
IF(tbl_Customers[[#This Row],[total_eve_charge]]&lt;=20,"Medium Charges","High Charges"))</f>
        <v>Medium Charges</v>
      </c>
      <c r="AB12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78" t="str">
        <f>IF(tbl_Customers[[#This Row],[number_vmail_messages]] = 0, "No Usage", IF(tbl_Customers[[#This Row],[number_vmail_messages]] &lt;= 20, "Low Usage", IF(tbl_Customers[[#This Row],[number_vmail_messages]] &lt;= 40, "Medium Usgae", "High Usage")))</f>
        <v>Low Usage</v>
      </c>
      <c r="AD1278" t="str">
        <f>IF(tbl_Customers[[#This Row],[total_day_minutes]]&lt;=150,"Low Usage", IF(tbl_Customers[[#This Row],[total_day_minutes]]&lt;=200,"Medium Usage", IF(tbl_Customers[[#This Row],[total_day_minutes]]&lt;=250,"High Usage","Very High Usage")))</f>
        <v>Medium Usage</v>
      </c>
      <c r="AE1278" t="str">
        <f>IF(tbl_Customers[[#This Row],[total_intl_calls]]&lt;=5,"Low Calls", IF(tbl_Customers[[#This Row],[total_intl_calls]]&lt;=10, "Medium Calls", "High Calls"))</f>
        <v>Low Calls</v>
      </c>
      <c r="AF12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78" s="36" t="str">
        <f>IF(tbl_Customers[[#This Row],[Churn_Risk_Score]]&gt;=10,"High Risk", IF(tbl_Customers[[#This Row],[Churn_Risk_Score]]&gt;=5,"Medium Risk","Low Risk"))</f>
        <v>Low Risk</v>
      </c>
    </row>
    <row r="1279" spans="1:33" x14ac:dyDescent="0.35">
      <c r="A1279">
        <v>1278</v>
      </c>
      <c r="B1279" t="s">
        <v>62</v>
      </c>
      <c r="C1279">
        <v>37</v>
      </c>
      <c r="D1279" t="s">
        <v>21</v>
      </c>
      <c r="E1279" t="s">
        <v>22</v>
      </c>
      <c r="F1279" t="s">
        <v>22</v>
      </c>
      <c r="G1279">
        <v>0</v>
      </c>
      <c r="H1279">
        <v>233.7</v>
      </c>
      <c r="I1279">
        <v>114</v>
      </c>
      <c r="J1279">
        <v>39.729999999999997</v>
      </c>
      <c r="K1279">
        <v>207.9</v>
      </c>
      <c r="L1279">
        <v>109</v>
      </c>
      <c r="M1279">
        <v>17.670000000000002</v>
      </c>
      <c r="N1279">
        <v>212.7</v>
      </c>
      <c r="O1279">
        <v>101</v>
      </c>
      <c r="P1279">
        <v>9.57</v>
      </c>
      <c r="Q1279">
        <v>12</v>
      </c>
      <c r="R1279">
        <v>2</v>
      </c>
      <c r="S1279">
        <v>3.24</v>
      </c>
      <c r="T1279">
        <v>2</v>
      </c>
      <c r="U1279" t="s">
        <v>22</v>
      </c>
      <c r="V1279">
        <f>IF(tbl_Customers[[#This Row],[churn]] = "yes", 1, 0)</f>
        <v>0</v>
      </c>
      <c r="W1279" t="str">
        <f>IF(tbl_Customers[[#This Row],[number_customer_service_calls]] &lt;= 1, "0-1 Calls", IF(tbl_Customers[[#This Row],[number_customer_service_calls]] &lt;= 3, "2-3 Calls", IF(tbl_Customers[[#This Row],[number_customer_service_calls]] &lt;=5, "4-5 Calls", "6+ Calls")))</f>
        <v>2-3 Calls</v>
      </c>
      <c r="X1279" t="str">
        <f>IF(tbl_Customers[[#This Row],[account_length]] &lt;= 50, "0-50", IF(tbl_Customers[[#This Row],[account_length]] &lt;=100, "51-100", IF(tbl_Customers[[#This Row],[account_length]] &lt;= 150, "101-150", "151+")))</f>
        <v>0-50</v>
      </c>
      <c r="Y1279" t="str">
        <f>IF(tbl_Customers[[#This Row],[total_intl_charge]] &lt;= 3, "Low Charges", "High Charges")</f>
        <v>High Charges</v>
      </c>
      <c r="Z1279" t="str">
        <f>IF(tbl_Customers[[#This Row],[total_eve_calls]]&lt;=80,"Low Calls",
IF(tbl_Customers[[#This Row],[total_eve_calls]]&lt;=120,"Medium Calls","High Calls"))</f>
        <v>Medium Calls</v>
      </c>
      <c r="AA1279" t="str">
        <f>IF(tbl_Customers[[#This Row],[total_eve_charge]]&lt;=15,"Low Charges",
IF(tbl_Customers[[#This Row],[total_eve_charge]]&lt;=20,"Medium Charges","High Charges"))</f>
        <v>Medium Charges</v>
      </c>
      <c r="AB12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79" t="str">
        <f>IF(tbl_Customers[[#This Row],[number_vmail_messages]] = 0, "No Usage", IF(tbl_Customers[[#This Row],[number_vmail_messages]] &lt;= 20, "Low Usage", IF(tbl_Customers[[#This Row],[number_vmail_messages]] &lt;= 40, "Medium Usgae", "High Usage")))</f>
        <v>No Usage</v>
      </c>
      <c r="AD1279" t="str">
        <f>IF(tbl_Customers[[#This Row],[total_day_minutes]]&lt;=150,"Low Usage", IF(tbl_Customers[[#This Row],[total_day_minutes]]&lt;=200,"Medium Usage", IF(tbl_Customers[[#This Row],[total_day_minutes]]&lt;=250,"High Usage","Very High Usage")))</f>
        <v>High Usage</v>
      </c>
      <c r="AE1279" t="str">
        <f>IF(tbl_Customers[[#This Row],[total_intl_calls]]&lt;=5,"Low Calls", IF(tbl_Customers[[#This Row],[total_intl_calls]]&lt;=10, "Medium Calls", "High Calls"))</f>
        <v>Low Calls</v>
      </c>
      <c r="AF12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79" s="36" t="str">
        <f>IF(tbl_Customers[[#This Row],[Churn_Risk_Score]]&gt;=10,"High Risk", IF(tbl_Customers[[#This Row],[Churn_Risk_Score]]&gt;=5,"Medium Risk","Low Risk"))</f>
        <v>Low Risk</v>
      </c>
    </row>
    <row r="1280" spans="1:33" x14ac:dyDescent="0.35">
      <c r="A1280">
        <v>1279</v>
      </c>
      <c r="B1280" t="s">
        <v>27</v>
      </c>
      <c r="C1280">
        <v>51</v>
      </c>
      <c r="D1280" t="s">
        <v>21</v>
      </c>
      <c r="E1280" t="s">
        <v>22</v>
      </c>
      <c r="F1280" t="s">
        <v>22</v>
      </c>
      <c r="G1280">
        <v>0</v>
      </c>
      <c r="H1280">
        <v>183.1</v>
      </c>
      <c r="I1280">
        <v>99</v>
      </c>
      <c r="J1280">
        <v>31.13</v>
      </c>
      <c r="K1280">
        <v>160.1</v>
      </c>
      <c r="L1280">
        <v>107</v>
      </c>
      <c r="M1280">
        <v>13.61</v>
      </c>
      <c r="N1280">
        <v>311.8</v>
      </c>
      <c r="O1280">
        <v>121</v>
      </c>
      <c r="P1280">
        <v>14.03</v>
      </c>
      <c r="Q1280">
        <v>7</v>
      </c>
      <c r="R1280">
        <v>3</v>
      </c>
      <c r="S1280">
        <v>1.89</v>
      </c>
      <c r="T1280">
        <v>1</v>
      </c>
      <c r="U1280" t="s">
        <v>22</v>
      </c>
      <c r="V1280">
        <f>IF(tbl_Customers[[#This Row],[churn]] = "yes", 1, 0)</f>
        <v>0</v>
      </c>
      <c r="W1280" t="str">
        <f>IF(tbl_Customers[[#This Row],[number_customer_service_calls]] &lt;= 1, "0-1 Calls", IF(tbl_Customers[[#This Row],[number_customer_service_calls]] &lt;= 3, "2-3 Calls", IF(tbl_Customers[[#This Row],[number_customer_service_calls]] &lt;=5, "4-5 Calls", "6+ Calls")))</f>
        <v>0-1 Calls</v>
      </c>
      <c r="X1280" t="str">
        <f>IF(tbl_Customers[[#This Row],[account_length]] &lt;= 50, "0-50", IF(tbl_Customers[[#This Row],[account_length]] &lt;=100, "51-100", IF(tbl_Customers[[#This Row],[account_length]] &lt;= 150, "101-150", "151+")))</f>
        <v>51-100</v>
      </c>
      <c r="Y1280" t="str">
        <f>IF(tbl_Customers[[#This Row],[total_intl_charge]] &lt;= 3, "Low Charges", "High Charges")</f>
        <v>Low Charges</v>
      </c>
      <c r="Z1280" t="str">
        <f>IF(tbl_Customers[[#This Row],[total_eve_calls]]&lt;=80,"Low Calls",
IF(tbl_Customers[[#This Row],[total_eve_calls]]&lt;=120,"Medium Calls","High Calls"))</f>
        <v>Medium Calls</v>
      </c>
      <c r="AA1280" t="str">
        <f>IF(tbl_Customers[[#This Row],[total_eve_charge]]&lt;=15,"Low Charges",
IF(tbl_Customers[[#This Row],[total_eve_charge]]&lt;=20,"Medium Charges","High Charges"))</f>
        <v>Low Charges</v>
      </c>
      <c r="AB12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80" t="str">
        <f>IF(tbl_Customers[[#This Row],[number_vmail_messages]] = 0, "No Usage", IF(tbl_Customers[[#This Row],[number_vmail_messages]] &lt;= 20, "Low Usage", IF(tbl_Customers[[#This Row],[number_vmail_messages]] &lt;= 40, "Medium Usgae", "High Usage")))</f>
        <v>No Usage</v>
      </c>
      <c r="AD1280" t="str">
        <f>IF(tbl_Customers[[#This Row],[total_day_minutes]]&lt;=150,"Low Usage", IF(tbl_Customers[[#This Row],[total_day_minutes]]&lt;=200,"Medium Usage", IF(tbl_Customers[[#This Row],[total_day_minutes]]&lt;=250,"High Usage","Very High Usage")))</f>
        <v>Medium Usage</v>
      </c>
      <c r="AE1280" t="str">
        <f>IF(tbl_Customers[[#This Row],[total_intl_calls]]&lt;=5,"Low Calls", IF(tbl_Customers[[#This Row],[total_intl_calls]]&lt;=10, "Medium Calls", "High Calls"))</f>
        <v>Low Calls</v>
      </c>
      <c r="AF12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80" s="36" t="str">
        <f>IF(tbl_Customers[[#This Row],[Churn_Risk_Score]]&gt;=10,"High Risk", IF(tbl_Customers[[#This Row],[Churn_Risk_Score]]&gt;=5,"Medium Risk","Low Risk"))</f>
        <v>Low Risk</v>
      </c>
    </row>
    <row r="1281" spans="1:33" x14ac:dyDescent="0.35">
      <c r="A1281">
        <v>1280</v>
      </c>
      <c r="B1281" t="s">
        <v>40</v>
      </c>
      <c r="C1281">
        <v>130</v>
      </c>
      <c r="D1281" t="s">
        <v>21</v>
      </c>
      <c r="E1281" t="s">
        <v>22</v>
      </c>
      <c r="F1281" t="s">
        <v>22</v>
      </c>
      <c r="G1281">
        <v>0</v>
      </c>
      <c r="H1281">
        <v>207.1</v>
      </c>
      <c r="I1281">
        <v>70</v>
      </c>
      <c r="J1281">
        <v>35.21</v>
      </c>
      <c r="K1281">
        <v>200.1</v>
      </c>
      <c r="L1281">
        <v>115</v>
      </c>
      <c r="M1281">
        <v>17.010000000000002</v>
      </c>
      <c r="N1281">
        <v>194.2</v>
      </c>
      <c r="O1281">
        <v>100</v>
      </c>
      <c r="P1281">
        <v>8.74</v>
      </c>
      <c r="Q1281">
        <v>12.4</v>
      </c>
      <c r="R1281">
        <v>2</v>
      </c>
      <c r="S1281">
        <v>3.35</v>
      </c>
      <c r="T1281">
        <v>1</v>
      </c>
      <c r="U1281" t="s">
        <v>22</v>
      </c>
      <c r="V1281">
        <f>IF(tbl_Customers[[#This Row],[churn]] = "yes", 1, 0)</f>
        <v>0</v>
      </c>
      <c r="W1281" t="str">
        <f>IF(tbl_Customers[[#This Row],[number_customer_service_calls]] &lt;= 1, "0-1 Calls", IF(tbl_Customers[[#This Row],[number_customer_service_calls]] &lt;= 3, "2-3 Calls", IF(tbl_Customers[[#This Row],[number_customer_service_calls]] &lt;=5, "4-5 Calls", "6+ Calls")))</f>
        <v>0-1 Calls</v>
      </c>
      <c r="X1281" t="str">
        <f>IF(tbl_Customers[[#This Row],[account_length]] &lt;= 50, "0-50", IF(tbl_Customers[[#This Row],[account_length]] &lt;=100, "51-100", IF(tbl_Customers[[#This Row],[account_length]] &lt;= 150, "101-150", "151+")))</f>
        <v>101-150</v>
      </c>
      <c r="Y1281" t="str">
        <f>IF(tbl_Customers[[#This Row],[total_intl_charge]] &lt;= 3, "Low Charges", "High Charges")</f>
        <v>High Charges</v>
      </c>
      <c r="Z1281" t="str">
        <f>IF(tbl_Customers[[#This Row],[total_eve_calls]]&lt;=80,"Low Calls",
IF(tbl_Customers[[#This Row],[total_eve_calls]]&lt;=120,"Medium Calls","High Calls"))</f>
        <v>Medium Calls</v>
      </c>
      <c r="AA1281" t="str">
        <f>IF(tbl_Customers[[#This Row],[total_eve_charge]]&lt;=15,"Low Charges",
IF(tbl_Customers[[#This Row],[total_eve_charge]]&lt;=20,"Medium Charges","High Charges"))</f>
        <v>Medium Charges</v>
      </c>
      <c r="AB12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81" t="str">
        <f>IF(tbl_Customers[[#This Row],[number_vmail_messages]] = 0, "No Usage", IF(tbl_Customers[[#This Row],[number_vmail_messages]] &lt;= 20, "Low Usage", IF(tbl_Customers[[#This Row],[number_vmail_messages]] &lt;= 40, "Medium Usgae", "High Usage")))</f>
        <v>No Usage</v>
      </c>
      <c r="AD1281" t="str">
        <f>IF(tbl_Customers[[#This Row],[total_day_minutes]]&lt;=150,"Low Usage", IF(tbl_Customers[[#This Row],[total_day_minutes]]&lt;=200,"Medium Usage", IF(tbl_Customers[[#This Row],[total_day_minutes]]&lt;=250,"High Usage","Very High Usage")))</f>
        <v>High Usage</v>
      </c>
      <c r="AE1281" t="str">
        <f>IF(tbl_Customers[[#This Row],[total_intl_calls]]&lt;=5,"Low Calls", IF(tbl_Customers[[#This Row],[total_intl_calls]]&lt;=10, "Medium Calls", "High Calls"))</f>
        <v>Low Calls</v>
      </c>
      <c r="AF12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81" s="36" t="str">
        <f>IF(tbl_Customers[[#This Row],[Churn_Risk_Score]]&gt;=10,"High Risk", IF(tbl_Customers[[#This Row],[Churn_Risk_Score]]&gt;=5,"Medium Risk","Low Risk"))</f>
        <v>Low Risk</v>
      </c>
    </row>
    <row r="1282" spans="1:33" x14ac:dyDescent="0.35">
      <c r="A1282">
        <v>1281</v>
      </c>
      <c r="B1282" t="s">
        <v>59</v>
      </c>
      <c r="C1282">
        <v>104</v>
      </c>
      <c r="D1282" t="s">
        <v>21</v>
      </c>
      <c r="E1282" t="s">
        <v>22</v>
      </c>
      <c r="F1282" t="s">
        <v>22</v>
      </c>
      <c r="G1282">
        <v>0</v>
      </c>
      <c r="H1282">
        <v>139.69999999999999</v>
      </c>
      <c r="I1282">
        <v>78</v>
      </c>
      <c r="J1282">
        <v>23.75</v>
      </c>
      <c r="K1282">
        <v>202.6</v>
      </c>
      <c r="L1282">
        <v>119</v>
      </c>
      <c r="M1282">
        <v>17.22</v>
      </c>
      <c r="N1282">
        <v>203.6</v>
      </c>
      <c r="O1282">
        <v>102</v>
      </c>
      <c r="P1282">
        <v>9.16</v>
      </c>
      <c r="Q1282">
        <v>11.3</v>
      </c>
      <c r="R1282">
        <v>5</v>
      </c>
      <c r="S1282">
        <v>3.05</v>
      </c>
      <c r="T1282">
        <v>2</v>
      </c>
      <c r="U1282" t="s">
        <v>22</v>
      </c>
      <c r="V1282">
        <f>IF(tbl_Customers[[#This Row],[churn]] = "yes", 1, 0)</f>
        <v>0</v>
      </c>
      <c r="W1282" t="str">
        <f>IF(tbl_Customers[[#This Row],[number_customer_service_calls]] &lt;= 1, "0-1 Calls", IF(tbl_Customers[[#This Row],[number_customer_service_calls]] &lt;= 3, "2-3 Calls", IF(tbl_Customers[[#This Row],[number_customer_service_calls]] &lt;=5, "4-5 Calls", "6+ Calls")))</f>
        <v>2-3 Calls</v>
      </c>
      <c r="X1282" t="str">
        <f>IF(tbl_Customers[[#This Row],[account_length]] &lt;= 50, "0-50", IF(tbl_Customers[[#This Row],[account_length]] &lt;=100, "51-100", IF(tbl_Customers[[#This Row],[account_length]] &lt;= 150, "101-150", "151+")))</f>
        <v>101-150</v>
      </c>
      <c r="Y1282" t="str">
        <f>IF(tbl_Customers[[#This Row],[total_intl_charge]] &lt;= 3, "Low Charges", "High Charges")</f>
        <v>High Charges</v>
      </c>
      <c r="Z1282" t="str">
        <f>IF(tbl_Customers[[#This Row],[total_eve_calls]]&lt;=80,"Low Calls",
IF(tbl_Customers[[#This Row],[total_eve_calls]]&lt;=120,"Medium Calls","High Calls"))</f>
        <v>Medium Calls</v>
      </c>
      <c r="AA1282" t="str">
        <f>IF(tbl_Customers[[#This Row],[total_eve_charge]]&lt;=15,"Low Charges",
IF(tbl_Customers[[#This Row],[total_eve_charge]]&lt;=20,"Medium Charges","High Charges"))</f>
        <v>Medium Charges</v>
      </c>
      <c r="AB12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82" t="str">
        <f>IF(tbl_Customers[[#This Row],[number_vmail_messages]] = 0, "No Usage", IF(tbl_Customers[[#This Row],[number_vmail_messages]] &lt;= 20, "Low Usage", IF(tbl_Customers[[#This Row],[number_vmail_messages]] &lt;= 40, "Medium Usgae", "High Usage")))</f>
        <v>No Usage</v>
      </c>
      <c r="AD1282" t="str">
        <f>IF(tbl_Customers[[#This Row],[total_day_minutes]]&lt;=150,"Low Usage", IF(tbl_Customers[[#This Row],[total_day_minutes]]&lt;=200,"Medium Usage", IF(tbl_Customers[[#This Row],[total_day_minutes]]&lt;=250,"High Usage","Very High Usage")))</f>
        <v>Low Usage</v>
      </c>
      <c r="AE1282" t="str">
        <f>IF(tbl_Customers[[#This Row],[total_intl_calls]]&lt;=5,"Low Calls", IF(tbl_Customers[[#This Row],[total_intl_calls]]&lt;=10, "Medium Calls", "High Calls"))</f>
        <v>Low Calls</v>
      </c>
      <c r="AF12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82" s="36" t="str">
        <f>IF(tbl_Customers[[#This Row],[Churn_Risk_Score]]&gt;=10,"High Risk", IF(tbl_Customers[[#This Row],[Churn_Risk_Score]]&gt;=5,"Medium Risk","Low Risk"))</f>
        <v>Low Risk</v>
      </c>
    </row>
    <row r="1283" spans="1:33" x14ac:dyDescent="0.35">
      <c r="A1283">
        <v>1282</v>
      </c>
      <c r="B1283" t="s">
        <v>74</v>
      </c>
      <c r="C1283">
        <v>134</v>
      </c>
      <c r="D1283" t="s">
        <v>25</v>
      </c>
      <c r="E1283" t="s">
        <v>22</v>
      </c>
      <c r="F1283" t="s">
        <v>22</v>
      </c>
      <c r="G1283">
        <v>0</v>
      </c>
      <c r="H1283">
        <v>177.2</v>
      </c>
      <c r="I1283">
        <v>91</v>
      </c>
      <c r="J1283">
        <v>30.12</v>
      </c>
      <c r="K1283">
        <v>228.7</v>
      </c>
      <c r="L1283">
        <v>105</v>
      </c>
      <c r="M1283">
        <v>19.440000000000001</v>
      </c>
      <c r="N1283">
        <v>194.3</v>
      </c>
      <c r="O1283">
        <v>113</v>
      </c>
      <c r="P1283">
        <v>8.74</v>
      </c>
      <c r="Q1283">
        <v>8.9</v>
      </c>
      <c r="R1283">
        <v>3</v>
      </c>
      <c r="S1283">
        <v>2.4</v>
      </c>
      <c r="T1283">
        <v>2</v>
      </c>
      <c r="U1283" t="s">
        <v>22</v>
      </c>
      <c r="V1283">
        <f>IF(tbl_Customers[[#This Row],[churn]] = "yes", 1, 0)</f>
        <v>0</v>
      </c>
      <c r="W1283" t="str">
        <f>IF(tbl_Customers[[#This Row],[number_customer_service_calls]] &lt;= 1, "0-1 Calls", IF(tbl_Customers[[#This Row],[number_customer_service_calls]] &lt;= 3, "2-3 Calls", IF(tbl_Customers[[#This Row],[number_customer_service_calls]] &lt;=5, "4-5 Calls", "6+ Calls")))</f>
        <v>2-3 Calls</v>
      </c>
      <c r="X1283" t="str">
        <f>IF(tbl_Customers[[#This Row],[account_length]] &lt;= 50, "0-50", IF(tbl_Customers[[#This Row],[account_length]] &lt;=100, "51-100", IF(tbl_Customers[[#This Row],[account_length]] &lt;= 150, "101-150", "151+")))</f>
        <v>101-150</v>
      </c>
      <c r="Y1283" t="str">
        <f>IF(tbl_Customers[[#This Row],[total_intl_charge]] &lt;= 3, "Low Charges", "High Charges")</f>
        <v>Low Charges</v>
      </c>
      <c r="Z1283" t="str">
        <f>IF(tbl_Customers[[#This Row],[total_eve_calls]]&lt;=80,"Low Calls",
IF(tbl_Customers[[#This Row],[total_eve_calls]]&lt;=120,"Medium Calls","High Calls"))</f>
        <v>Medium Calls</v>
      </c>
      <c r="AA1283" t="str">
        <f>IF(tbl_Customers[[#This Row],[total_eve_charge]]&lt;=15,"Low Charges",
IF(tbl_Customers[[#This Row],[total_eve_charge]]&lt;=20,"Medium Charges","High Charges"))</f>
        <v>Medium Charges</v>
      </c>
      <c r="AB12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83" t="str">
        <f>IF(tbl_Customers[[#This Row],[number_vmail_messages]] = 0, "No Usage", IF(tbl_Customers[[#This Row],[number_vmail_messages]] &lt;= 20, "Low Usage", IF(tbl_Customers[[#This Row],[number_vmail_messages]] &lt;= 40, "Medium Usgae", "High Usage")))</f>
        <v>No Usage</v>
      </c>
      <c r="AD1283" t="str">
        <f>IF(tbl_Customers[[#This Row],[total_day_minutes]]&lt;=150,"Low Usage", IF(tbl_Customers[[#This Row],[total_day_minutes]]&lt;=200,"Medium Usage", IF(tbl_Customers[[#This Row],[total_day_minutes]]&lt;=250,"High Usage","Very High Usage")))</f>
        <v>Medium Usage</v>
      </c>
      <c r="AE1283" t="str">
        <f>IF(tbl_Customers[[#This Row],[total_intl_calls]]&lt;=5,"Low Calls", IF(tbl_Customers[[#This Row],[total_intl_calls]]&lt;=10, "Medium Calls", "High Calls"))</f>
        <v>Low Calls</v>
      </c>
      <c r="AF12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83" s="36" t="str">
        <f>IF(tbl_Customers[[#This Row],[Churn_Risk_Score]]&gt;=10,"High Risk", IF(tbl_Customers[[#This Row],[Churn_Risk_Score]]&gt;=5,"Medium Risk","Low Risk"))</f>
        <v>Low Risk</v>
      </c>
    </row>
    <row r="1284" spans="1:33" x14ac:dyDescent="0.35">
      <c r="A1284">
        <v>1283</v>
      </c>
      <c r="B1284" t="s">
        <v>65</v>
      </c>
      <c r="C1284">
        <v>108</v>
      </c>
      <c r="D1284" t="s">
        <v>21</v>
      </c>
      <c r="E1284" t="s">
        <v>22</v>
      </c>
      <c r="F1284" t="s">
        <v>23</v>
      </c>
      <c r="G1284">
        <v>35</v>
      </c>
      <c r="H1284">
        <v>169.8</v>
      </c>
      <c r="I1284">
        <v>136</v>
      </c>
      <c r="J1284">
        <v>28.87</v>
      </c>
      <c r="K1284">
        <v>173.7</v>
      </c>
      <c r="L1284">
        <v>101</v>
      </c>
      <c r="M1284">
        <v>14.76</v>
      </c>
      <c r="N1284">
        <v>214.6</v>
      </c>
      <c r="O1284">
        <v>105</v>
      </c>
      <c r="P1284">
        <v>9.66</v>
      </c>
      <c r="Q1284">
        <v>9.5</v>
      </c>
      <c r="R1284">
        <v>7</v>
      </c>
      <c r="S1284">
        <v>2.57</v>
      </c>
      <c r="T1284">
        <v>2</v>
      </c>
      <c r="U1284" t="s">
        <v>22</v>
      </c>
      <c r="V1284">
        <f>IF(tbl_Customers[[#This Row],[churn]] = "yes", 1, 0)</f>
        <v>0</v>
      </c>
      <c r="W1284" t="str">
        <f>IF(tbl_Customers[[#This Row],[number_customer_service_calls]] &lt;= 1, "0-1 Calls", IF(tbl_Customers[[#This Row],[number_customer_service_calls]] &lt;= 3, "2-3 Calls", IF(tbl_Customers[[#This Row],[number_customer_service_calls]] &lt;=5, "4-5 Calls", "6+ Calls")))</f>
        <v>2-3 Calls</v>
      </c>
      <c r="X1284" t="str">
        <f>IF(tbl_Customers[[#This Row],[account_length]] &lt;= 50, "0-50", IF(tbl_Customers[[#This Row],[account_length]] &lt;=100, "51-100", IF(tbl_Customers[[#This Row],[account_length]] &lt;= 150, "101-150", "151+")))</f>
        <v>101-150</v>
      </c>
      <c r="Y1284" t="str">
        <f>IF(tbl_Customers[[#This Row],[total_intl_charge]] &lt;= 3, "Low Charges", "High Charges")</f>
        <v>Low Charges</v>
      </c>
      <c r="Z1284" t="str">
        <f>IF(tbl_Customers[[#This Row],[total_eve_calls]]&lt;=80,"Low Calls",
IF(tbl_Customers[[#This Row],[total_eve_calls]]&lt;=120,"Medium Calls","High Calls"))</f>
        <v>Medium Calls</v>
      </c>
      <c r="AA1284" t="str">
        <f>IF(tbl_Customers[[#This Row],[total_eve_charge]]&lt;=15,"Low Charges",
IF(tbl_Customers[[#This Row],[total_eve_charge]]&lt;=20,"Medium Charges","High Charges"))</f>
        <v>Low Charges</v>
      </c>
      <c r="AB12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84" t="str">
        <f>IF(tbl_Customers[[#This Row],[number_vmail_messages]] = 0, "No Usage", IF(tbl_Customers[[#This Row],[number_vmail_messages]] &lt;= 20, "Low Usage", IF(tbl_Customers[[#This Row],[number_vmail_messages]] &lt;= 40, "Medium Usgae", "High Usage")))</f>
        <v>Medium Usgae</v>
      </c>
      <c r="AD1284" t="str">
        <f>IF(tbl_Customers[[#This Row],[total_day_minutes]]&lt;=150,"Low Usage", IF(tbl_Customers[[#This Row],[total_day_minutes]]&lt;=200,"Medium Usage", IF(tbl_Customers[[#This Row],[total_day_minutes]]&lt;=250,"High Usage","Very High Usage")))</f>
        <v>Medium Usage</v>
      </c>
      <c r="AE1284" t="str">
        <f>IF(tbl_Customers[[#This Row],[total_intl_calls]]&lt;=5,"Low Calls", IF(tbl_Customers[[#This Row],[total_intl_calls]]&lt;=10, "Medium Calls", "High Calls"))</f>
        <v>Medium Calls</v>
      </c>
      <c r="AF12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284" s="36" t="str">
        <f>IF(tbl_Customers[[#This Row],[Churn_Risk_Score]]&gt;=10,"High Risk", IF(tbl_Customers[[#This Row],[Churn_Risk_Score]]&gt;=5,"Medium Risk","Low Risk"))</f>
        <v>Low Risk</v>
      </c>
    </row>
    <row r="1285" spans="1:33" x14ac:dyDescent="0.35">
      <c r="A1285">
        <v>1284</v>
      </c>
      <c r="B1285" t="s">
        <v>61</v>
      </c>
      <c r="C1285">
        <v>103</v>
      </c>
      <c r="D1285" t="s">
        <v>21</v>
      </c>
      <c r="E1285" t="s">
        <v>22</v>
      </c>
      <c r="F1285" t="s">
        <v>22</v>
      </c>
      <c r="G1285">
        <v>0</v>
      </c>
      <c r="H1285">
        <v>173.5</v>
      </c>
      <c r="I1285">
        <v>83</v>
      </c>
      <c r="J1285">
        <v>29.5</v>
      </c>
      <c r="K1285">
        <v>244.3</v>
      </c>
      <c r="L1285">
        <v>65</v>
      </c>
      <c r="M1285">
        <v>20.77</v>
      </c>
      <c r="N1285">
        <v>221.6</v>
      </c>
      <c r="O1285">
        <v>66</v>
      </c>
      <c r="P1285">
        <v>9.9700000000000006</v>
      </c>
      <c r="Q1285">
        <v>9.6999999999999993</v>
      </c>
      <c r="R1285">
        <v>2</v>
      </c>
      <c r="S1285">
        <v>2.62</v>
      </c>
      <c r="T1285">
        <v>3</v>
      </c>
      <c r="U1285" t="s">
        <v>22</v>
      </c>
      <c r="V1285">
        <f>IF(tbl_Customers[[#This Row],[churn]] = "yes", 1, 0)</f>
        <v>0</v>
      </c>
      <c r="W1285" t="str">
        <f>IF(tbl_Customers[[#This Row],[number_customer_service_calls]] &lt;= 1, "0-1 Calls", IF(tbl_Customers[[#This Row],[number_customer_service_calls]] &lt;= 3, "2-3 Calls", IF(tbl_Customers[[#This Row],[number_customer_service_calls]] &lt;=5, "4-5 Calls", "6+ Calls")))</f>
        <v>2-3 Calls</v>
      </c>
      <c r="X1285" t="str">
        <f>IF(tbl_Customers[[#This Row],[account_length]] &lt;= 50, "0-50", IF(tbl_Customers[[#This Row],[account_length]] &lt;=100, "51-100", IF(tbl_Customers[[#This Row],[account_length]] &lt;= 150, "101-150", "151+")))</f>
        <v>101-150</v>
      </c>
      <c r="Y1285" t="str">
        <f>IF(tbl_Customers[[#This Row],[total_intl_charge]] &lt;= 3, "Low Charges", "High Charges")</f>
        <v>Low Charges</v>
      </c>
      <c r="Z1285" t="str">
        <f>IF(tbl_Customers[[#This Row],[total_eve_calls]]&lt;=80,"Low Calls",
IF(tbl_Customers[[#This Row],[total_eve_calls]]&lt;=120,"Medium Calls","High Calls"))</f>
        <v>Low Calls</v>
      </c>
      <c r="AA1285" t="str">
        <f>IF(tbl_Customers[[#This Row],[total_eve_charge]]&lt;=15,"Low Charges",
IF(tbl_Customers[[#This Row],[total_eve_charge]]&lt;=20,"Medium Charges","High Charges"))</f>
        <v>High Charges</v>
      </c>
      <c r="AB12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85" t="str">
        <f>IF(tbl_Customers[[#This Row],[number_vmail_messages]] = 0, "No Usage", IF(tbl_Customers[[#This Row],[number_vmail_messages]] &lt;= 20, "Low Usage", IF(tbl_Customers[[#This Row],[number_vmail_messages]] &lt;= 40, "Medium Usgae", "High Usage")))</f>
        <v>No Usage</v>
      </c>
      <c r="AD1285" t="str">
        <f>IF(tbl_Customers[[#This Row],[total_day_minutes]]&lt;=150,"Low Usage", IF(tbl_Customers[[#This Row],[total_day_minutes]]&lt;=200,"Medium Usage", IF(tbl_Customers[[#This Row],[total_day_minutes]]&lt;=250,"High Usage","Very High Usage")))</f>
        <v>Medium Usage</v>
      </c>
      <c r="AE1285" t="str">
        <f>IF(tbl_Customers[[#This Row],[total_intl_calls]]&lt;=5,"Low Calls", IF(tbl_Customers[[#This Row],[total_intl_calls]]&lt;=10, "Medium Calls", "High Calls"))</f>
        <v>Low Calls</v>
      </c>
      <c r="AF12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85" s="36" t="str">
        <f>IF(tbl_Customers[[#This Row],[Churn_Risk_Score]]&gt;=10,"High Risk", IF(tbl_Customers[[#This Row],[Churn_Risk_Score]]&gt;=5,"Medium Risk","Low Risk"))</f>
        <v>Low Risk</v>
      </c>
    </row>
    <row r="1286" spans="1:33" x14ac:dyDescent="0.35">
      <c r="A1286">
        <v>1285</v>
      </c>
      <c r="B1286" t="s">
        <v>75</v>
      </c>
      <c r="C1286">
        <v>62</v>
      </c>
      <c r="D1286" t="s">
        <v>28</v>
      </c>
      <c r="E1286" t="s">
        <v>22</v>
      </c>
      <c r="F1286" t="s">
        <v>22</v>
      </c>
      <c r="G1286">
        <v>0</v>
      </c>
      <c r="H1286">
        <v>159.9</v>
      </c>
      <c r="I1286">
        <v>100</v>
      </c>
      <c r="J1286">
        <v>27.18</v>
      </c>
      <c r="K1286">
        <v>172.2</v>
      </c>
      <c r="L1286">
        <v>99</v>
      </c>
      <c r="M1286">
        <v>14.64</v>
      </c>
      <c r="N1286">
        <v>263.2</v>
      </c>
      <c r="O1286">
        <v>109</v>
      </c>
      <c r="P1286">
        <v>11.84</v>
      </c>
      <c r="Q1286">
        <v>5.6</v>
      </c>
      <c r="R1286">
        <v>4</v>
      </c>
      <c r="S1286">
        <v>1.51</v>
      </c>
      <c r="T1286">
        <v>1</v>
      </c>
      <c r="U1286" t="s">
        <v>22</v>
      </c>
      <c r="V1286">
        <f>IF(tbl_Customers[[#This Row],[churn]] = "yes", 1, 0)</f>
        <v>0</v>
      </c>
      <c r="W1286" t="str">
        <f>IF(tbl_Customers[[#This Row],[number_customer_service_calls]] &lt;= 1, "0-1 Calls", IF(tbl_Customers[[#This Row],[number_customer_service_calls]] &lt;= 3, "2-3 Calls", IF(tbl_Customers[[#This Row],[number_customer_service_calls]] &lt;=5, "4-5 Calls", "6+ Calls")))</f>
        <v>0-1 Calls</v>
      </c>
      <c r="X1286" t="str">
        <f>IF(tbl_Customers[[#This Row],[account_length]] &lt;= 50, "0-50", IF(tbl_Customers[[#This Row],[account_length]] &lt;=100, "51-100", IF(tbl_Customers[[#This Row],[account_length]] &lt;= 150, "101-150", "151+")))</f>
        <v>51-100</v>
      </c>
      <c r="Y1286" t="str">
        <f>IF(tbl_Customers[[#This Row],[total_intl_charge]] &lt;= 3, "Low Charges", "High Charges")</f>
        <v>Low Charges</v>
      </c>
      <c r="Z1286" t="str">
        <f>IF(tbl_Customers[[#This Row],[total_eve_calls]]&lt;=80,"Low Calls",
IF(tbl_Customers[[#This Row],[total_eve_calls]]&lt;=120,"Medium Calls","High Calls"))</f>
        <v>Medium Calls</v>
      </c>
      <c r="AA1286" t="str">
        <f>IF(tbl_Customers[[#This Row],[total_eve_charge]]&lt;=15,"Low Charges",
IF(tbl_Customers[[#This Row],[total_eve_charge]]&lt;=20,"Medium Charges","High Charges"))</f>
        <v>Low Charges</v>
      </c>
      <c r="AB12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86" t="str">
        <f>IF(tbl_Customers[[#This Row],[number_vmail_messages]] = 0, "No Usage", IF(tbl_Customers[[#This Row],[number_vmail_messages]] &lt;= 20, "Low Usage", IF(tbl_Customers[[#This Row],[number_vmail_messages]] &lt;= 40, "Medium Usgae", "High Usage")))</f>
        <v>No Usage</v>
      </c>
      <c r="AD1286" t="str">
        <f>IF(tbl_Customers[[#This Row],[total_day_minutes]]&lt;=150,"Low Usage", IF(tbl_Customers[[#This Row],[total_day_minutes]]&lt;=200,"Medium Usage", IF(tbl_Customers[[#This Row],[total_day_minutes]]&lt;=250,"High Usage","Very High Usage")))</f>
        <v>Medium Usage</v>
      </c>
      <c r="AE1286" t="str">
        <f>IF(tbl_Customers[[#This Row],[total_intl_calls]]&lt;=5,"Low Calls", IF(tbl_Customers[[#This Row],[total_intl_calls]]&lt;=10, "Medium Calls", "High Calls"))</f>
        <v>Low Calls</v>
      </c>
      <c r="AF12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86" s="36" t="str">
        <f>IF(tbl_Customers[[#This Row],[Churn_Risk_Score]]&gt;=10,"High Risk", IF(tbl_Customers[[#This Row],[Churn_Risk_Score]]&gt;=5,"Medium Risk","Low Risk"))</f>
        <v>Low Risk</v>
      </c>
    </row>
    <row r="1287" spans="1:33" x14ac:dyDescent="0.35">
      <c r="A1287">
        <v>1286</v>
      </c>
      <c r="B1287" t="s">
        <v>62</v>
      </c>
      <c r="C1287">
        <v>162</v>
      </c>
      <c r="D1287" t="s">
        <v>21</v>
      </c>
      <c r="E1287" t="s">
        <v>22</v>
      </c>
      <c r="F1287" t="s">
        <v>22</v>
      </c>
      <c r="G1287">
        <v>0</v>
      </c>
      <c r="H1287">
        <v>115.1</v>
      </c>
      <c r="I1287">
        <v>89</v>
      </c>
      <c r="J1287">
        <v>19.57</v>
      </c>
      <c r="K1287">
        <v>196.8</v>
      </c>
      <c r="L1287">
        <v>111</v>
      </c>
      <c r="M1287">
        <v>16.73</v>
      </c>
      <c r="N1287">
        <v>212.4</v>
      </c>
      <c r="O1287">
        <v>98</v>
      </c>
      <c r="P1287">
        <v>9.56</v>
      </c>
      <c r="Q1287">
        <v>11.4</v>
      </c>
      <c r="R1287">
        <v>3</v>
      </c>
      <c r="S1287">
        <v>3.08</v>
      </c>
      <c r="T1287">
        <v>2</v>
      </c>
      <c r="U1287" t="s">
        <v>22</v>
      </c>
      <c r="V1287">
        <f>IF(tbl_Customers[[#This Row],[churn]] = "yes", 1, 0)</f>
        <v>0</v>
      </c>
      <c r="W1287" t="str">
        <f>IF(tbl_Customers[[#This Row],[number_customer_service_calls]] &lt;= 1, "0-1 Calls", IF(tbl_Customers[[#This Row],[number_customer_service_calls]] &lt;= 3, "2-3 Calls", IF(tbl_Customers[[#This Row],[number_customer_service_calls]] &lt;=5, "4-5 Calls", "6+ Calls")))</f>
        <v>2-3 Calls</v>
      </c>
      <c r="X1287" t="str">
        <f>IF(tbl_Customers[[#This Row],[account_length]] &lt;= 50, "0-50", IF(tbl_Customers[[#This Row],[account_length]] &lt;=100, "51-100", IF(tbl_Customers[[#This Row],[account_length]] &lt;= 150, "101-150", "151+")))</f>
        <v>151+</v>
      </c>
      <c r="Y1287" t="str">
        <f>IF(tbl_Customers[[#This Row],[total_intl_charge]] &lt;= 3, "Low Charges", "High Charges")</f>
        <v>High Charges</v>
      </c>
      <c r="Z1287" t="str">
        <f>IF(tbl_Customers[[#This Row],[total_eve_calls]]&lt;=80,"Low Calls",
IF(tbl_Customers[[#This Row],[total_eve_calls]]&lt;=120,"Medium Calls","High Calls"))</f>
        <v>Medium Calls</v>
      </c>
      <c r="AA1287" t="str">
        <f>IF(tbl_Customers[[#This Row],[total_eve_charge]]&lt;=15,"Low Charges",
IF(tbl_Customers[[#This Row],[total_eve_charge]]&lt;=20,"Medium Charges","High Charges"))</f>
        <v>Medium Charges</v>
      </c>
      <c r="AB12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87" t="str">
        <f>IF(tbl_Customers[[#This Row],[number_vmail_messages]] = 0, "No Usage", IF(tbl_Customers[[#This Row],[number_vmail_messages]] &lt;= 20, "Low Usage", IF(tbl_Customers[[#This Row],[number_vmail_messages]] &lt;= 40, "Medium Usgae", "High Usage")))</f>
        <v>No Usage</v>
      </c>
      <c r="AD1287" t="str">
        <f>IF(tbl_Customers[[#This Row],[total_day_minutes]]&lt;=150,"Low Usage", IF(tbl_Customers[[#This Row],[total_day_minutes]]&lt;=200,"Medium Usage", IF(tbl_Customers[[#This Row],[total_day_minutes]]&lt;=250,"High Usage","Very High Usage")))</f>
        <v>Low Usage</v>
      </c>
      <c r="AE1287" t="str">
        <f>IF(tbl_Customers[[#This Row],[total_intl_calls]]&lt;=5,"Low Calls", IF(tbl_Customers[[#This Row],[total_intl_calls]]&lt;=10, "Medium Calls", "High Calls"))</f>
        <v>Low Calls</v>
      </c>
      <c r="AF12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87" s="36" t="str">
        <f>IF(tbl_Customers[[#This Row],[Churn_Risk_Score]]&gt;=10,"High Risk", IF(tbl_Customers[[#This Row],[Churn_Risk_Score]]&gt;=5,"Medium Risk","Low Risk"))</f>
        <v>Low Risk</v>
      </c>
    </row>
    <row r="1288" spans="1:33" x14ac:dyDescent="0.35">
      <c r="A1288">
        <v>1287</v>
      </c>
      <c r="B1288" t="s">
        <v>37</v>
      </c>
      <c r="C1288">
        <v>42</v>
      </c>
      <c r="D1288" t="s">
        <v>21</v>
      </c>
      <c r="E1288" t="s">
        <v>22</v>
      </c>
      <c r="F1288" t="s">
        <v>22</v>
      </c>
      <c r="G1288">
        <v>0</v>
      </c>
      <c r="H1288">
        <v>92.2</v>
      </c>
      <c r="I1288">
        <v>108</v>
      </c>
      <c r="J1288">
        <v>15.67</v>
      </c>
      <c r="K1288">
        <v>211.2</v>
      </c>
      <c r="L1288">
        <v>120</v>
      </c>
      <c r="M1288">
        <v>17.95</v>
      </c>
      <c r="N1288">
        <v>129.1</v>
      </c>
      <c r="O1288">
        <v>73</v>
      </c>
      <c r="P1288">
        <v>5.81</v>
      </c>
      <c r="Q1288">
        <v>13.1</v>
      </c>
      <c r="R1288">
        <v>6</v>
      </c>
      <c r="S1288">
        <v>3.54</v>
      </c>
      <c r="T1288">
        <v>1</v>
      </c>
      <c r="U1288" t="s">
        <v>22</v>
      </c>
      <c r="V1288">
        <f>IF(tbl_Customers[[#This Row],[churn]] = "yes", 1, 0)</f>
        <v>0</v>
      </c>
      <c r="W1288" t="str">
        <f>IF(tbl_Customers[[#This Row],[number_customer_service_calls]] &lt;= 1, "0-1 Calls", IF(tbl_Customers[[#This Row],[number_customer_service_calls]] &lt;= 3, "2-3 Calls", IF(tbl_Customers[[#This Row],[number_customer_service_calls]] &lt;=5, "4-5 Calls", "6+ Calls")))</f>
        <v>0-1 Calls</v>
      </c>
      <c r="X1288" t="str">
        <f>IF(tbl_Customers[[#This Row],[account_length]] &lt;= 50, "0-50", IF(tbl_Customers[[#This Row],[account_length]] &lt;=100, "51-100", IF(tbl_Customers[[#This Row],[account_length]] &lt;= 150, "101-150", "151+")))</f>
        <v>0-50</v>
      </c>
      <c r="Y1288" t="str">
        <f>IF(tbl_Customers[[#This Row],[total_intl_charge]] &lt;= 3, "Low Charges", "High Charges")</f>
        <v>High Charges</v>
      </c>
      <c r="Z1288" t="str">
        <f>IF(tbl_Customers[[#This Row],[total_eve_calls]]&lt;=80,"Low Calls",
IF(tbl_Customers[[#This Row],[total_eve_calls]]&lt;=120,"Medium Calls","High Calls"))</f>
        <v>Medium Calls</v>
      </c>
      <c r="AA1288" t="str">
        <f>IF(tbl_Customers[[#This Row],[total_eve_charge]]&lt;=15,"Low Charges",
IF(tbl_Customers[[#This Row],[total_eve_charge]]&lt;=20,"Medium Charges","High Charges"))</f>
        <v>Medium Charges</v>
      </c>
      <c r="AB12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88" t="str">
        <f>IF(tbl_Customers[[#This Row],[number_vmail_messages]] = 0, "No Usage", IF(tbl_Customers[[#This Row],[number_vmail_messages]] &lt;= 20, "Low Usage", IF(tbl_Customers[[#This Row],[number_vmail_messages]] &lt;= 40, "Medium Usgae", "High Usage")))</f>
        <v>No Usage</v>
      </c>
      <c r="AD1288" t="str">
        <f>IF(tbl_Customers[[#This Row],[total_day_minutes]]&lt;=150,"Low Usage", IF(tbl_Customers[[#This Row],[total_day_minutes]]&lt;=200,"Medium Usage", IF(tbl_Customers[[#This Row],[total_day_minutes]]&lt;=250,"High Usage","Very High Usage")))</f>
        <v>Low Usage</v>
      </c>
      <c r="AE1288" t="str">
        <f>IF(tbl_Customers[[#This Row],[total_intl_calls]]&lt;=5,"Low Calls", IF(tbl_Customers[[#This Row],[total_intl_calls]]&lt;=10, "Medium Calls", "High Calls"))</f>
        <v>Medium Calls</v>
      </c>
      <c r="AF12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88" s="36" t="str">
        <f>IF(tbl_Customers[[#This Row],[Churn_Risk_Score]]&gt;=10,"High Risk", IF(tbl_Customers[[#This Row],[Churn_Risk_Score]]&gt;=5,"Medium Risk","Low Risk"))</f>
        <v>Low Risk</v>
      </c>
    </row>
    <row r="1289" spans="1:33" x14ac:dyDescent="0.35">
      <c r="A1289">
        <v>1288</v>
      </c>
      <c r="B1289" t="s">
        <v>34</v>
      </c>
      <c r="C1289">
        <v>36</v>
      </c>
      <c r="D1289" t="s">
        <v>28</v>
      </c>
      <c r="E1289" t="s">
        <v>22</v>
      </c>
      <c r="F1289" t="s">
        <v>22</v>
      </c>
      <c r="G1289">
        <v>0</v>
      </c>
      <c r="H1289">
        <v>117.1</v>
      </c>
      <c r="I1289">
        <v>94</v>
      </c>
      <c r="J1289">
        <v>19.91</v>
      </c>
      <c r="K1289">
        <v>235.4</v>
      </c>
      <c r="L1289">
        <v>117</v>
      </c>
      <c r="M1289">
        <v>20.010000000000002</v>
      </c>
      <c r="N1289">
        <v>221.3</v>
      </c>
      <c r="O1289">
        <v>108</v>
      </c>
      <c r="P1289">
        <v>9.9600000000000009</v>
      </c>
      <c r="Q1289">
        <v>9</v>
      </c>
      <c r="R1289">
        <v>2</v>
      </c>
      <c r="S1289">
        <v>2.4300000000000002</v>
      </c>
      <c r="T1289">
        <v>0</v>
      </c>
      <c r="U1289" t="s">
        <v>22</v>
      </c>
      <c r="V1289">
        <f>IF(tbl_Customers[[#This Row],[churn]] = "yes", 1, 0)</f>
        <v>0</v>
      </c>
      <c r="W1289" t="str">
        <f>IF(tbl_Customers[[#This Row],[number_customer_service_calls]] &lt;= 1, "0-1 Calls", IF(tbl_Customers[[#This Row],[number_customer_service_calls]] &lt;= 3, "2-3 Calls", IF(tbl_Customers[[#This Row],[number_customer_service_calls]] &lt;=5, "4-5 Calls", "6+ Calls")))</f>
        <v>0-1 Calls</v>
      </c>
      <c r="X1289" t="str">
        <f>IF(tbl_Customers[[#This Row],[account_length]] &lt;= 50, "0-50", IF(tbl_Customers[[#This Row],[account_length]] &lt;=100, "51-100", IF(tbl_Customers[[#This Row],[account_length]] &lt;= 150, "101-150", "151+")))</f>
        <v>0-50</v>
      </c>
      <c r="Y1289" t="str">
        <f>IF(tbl_Customers[[#This Row],[total_intl_charge]] &lt;= 3, "Low Charges", "High Charges")</f>
        <v>Low Charges</v>
      </c>
      <c r="Z1289" t="str">
        <f>IF(tbl_Customers[[#This Row],[total_eve_calls]]&lt;=80,"Low Calls",
IF(tbl_Customers[[#This Row],[total_eve_calls]]&lt;=120,"Medium Calls","High Calls"))</f>
        <v>Medium Calls</v>
      </c>
      <c r="AA1289" t="str">
        <f>IF(tbl_Customers[[#This Row],[total_eve_charge]]&lt;=15,"Low Charges",
IF(tbl_Customers[[#This Row],[total_eve_charge]]&lt;=20,"Medium Charges","High Charges"))</f>
        <v>High Charges</v>
      </c>
      <c r="AB12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89" t="str">
        <f>IF(tbl_Customers[[#This Row],[number_vmail_messages]] = 0, "No Usage", IF(tbl_Customers[[#This Row],[number_vmail_messages]] &lt;= 20, "Low Usage", IF(tbl_Customers[[#This Row],[number_vmail_messages]] &lt;= 40, "Medium Usgae", "High Usage")))</f>
        <v>No Usage</v>
      </c>
      <c r="AD1289" t="str">
        <f>IF(tbl_Customers[[#This Row],[total_day_minutes]]&lt;=150,"Low Usage", IF(tbl_Customers[[#This Row],[total_day_minutes]]&lt;=200,"Medium Usage", IF(tbl_Customers[[#This Row],[total_day_minutes]]&lt;=250,"High Usage","Very High Usage")))</f>
        <v>Low Usage</v>
      </c>
      <c r="AE1289" t="str">
        <f>IF(tbl_Customers[[#This Row],[total_intl_calls]]&lt;=5,"Low Calls", IF(tbl_Customers[[#This Row],[total_intl_calls]]&lt;=10, "Medium Calls", "High Calls"))</f>
        <v>Low Calls</v>
      </c>
      <c r="AF12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89" s="36" t="str">
        <f>IF(tbl_Customers[[#This Row],[Churn_Risk_Score]]&gt;=10,"High Risk", IF(tbl_Customers[[#This Row],[Churn_Risk_Score]]&gt;=5,"Medium Risk","Low Risk"))</f>
        <v>Low Risk</v>
      </c>
    </row>
    <row r="1290" spans="1:33" x14ac:dyDescent="0.35">
      <c r="A1290">
        <v>1289</v>
      </c>
      <c r="B1290" t="s">
        <v>20</v>
      </c>
      <c r="C1290">
        <v>143</v>
      </c>
      <c r="D1290" t="s">
        <v>21</v>
      </c>
      <c r="E1290" t="s">
        <v>22</v>
      </c>
      <c r="F1290" t="s">
        <v>22</v>
      </c>
      <c r="G1290">
        <v>0</v>
      </c>
      <c r="H1290">
        <v>223.3</v>
      </c>
      <c r="I1290">
        <v>99</v>
      </c>
      <c r="J1290">
        <v>37.96</v>
      </c>
      <c r="K1290">
        <v>167.1</v>
      </c>
      <c r="L1290">
        <v>128</v>
      </c>
      <c r="M1290">
        <v>14.2</v>
      </c>
      <c r="N1290">
        <v>203</v>
      </c>
      <c r="O1290">
        <v>84</v>
      </c>
      <c r="P1290">
        <v>9.14</v>
      </c>
      <c r="Q1290">
        <v>4.5</v>
      </c>
      <c r="R1290">
        <v>4</v>
      </c>
      <c r="S1290">
        <v>1.22</v>
      </c>
      <c r="T1290">
        <v>0</v>
      </c>
      <c r="U1290" t="s">
        <v>23</v>
      </c>
      <c r="V1290">
        <f>IF(tbl_Customers[[#This Row],[churn]] = "yes", 1, 0)</f>
        <v>1</v>
      </c>
      <c r="W1290" t="str">
        <f>IF(tbl_Customers[[#This Row],[number_customer_service_calls]] &lt;= 1, "0-1 Calls", IF(tbl_Customers[[#This Row],[number_customer_service_calls]] &lt;= 3, "2-3 Calls", IF(tbl_Customers[[#This Row],[number_customer_service_calls]] &lt;=5, "4-5 Calls", "6+ Calls")))</f>
        <v>0-1 Calls</v>
      </c>
      <c r="X1290" t="str">
        <f>IF(tbl_Customers[[#This Row],[account_length]] &lt;= 50, "0-50", IF(tbl_Customers[[#This Row],[account_length]] &lt;=100, "51-100", IF(tbl_Customers[[#This Row],[account_length]] &lt;= 150, "101-150", "151+")))</f>
        <v>101-150</v>
      </c>
      <c r="Y1290" t="str">
        <f>IF(tbl_Customers[[#This Row],[total_intl_charge]] &lt;= 3, "Low Charges", "High Charges")</f>
        <v>Low Charges</v>
      </c>
      <c r="Z1290" t="str">
        <f>IF(tbl_Customers[[#This Row],[total_eve_calls]]&lt;=80,"Low Calls",
IF(tbl_Customers[[#This Row],[total_eve_calls]]&lt;=120,"Medium Calls","High Calls"))</f>
        <v>High Calls</v>
      </c>
      <c r="AA1290" t="str">
        <f>IF(tbl_Customers[[#This Row],[total_eve_charge]]&lt;=15,"Low Charges",
IF(tbl_Customers[[#This Row],[total_eve_charge]]&lt;=20,"Medium Charges","High Charges"))</f>
        <v>Low Charges</v>
      </c>
      <c r="AB12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90" t="str">
        <f>IF(tbl_Customers[[#This Row],[number_vmail_messages]] = 0, "No Usage", IF(tbl_Customers[[#This Row],[number_vmail_messages]] &lt;= 20, "Low Usage", IF(tbl_Customers[[#This Row],[number_vmail_messages]] &lt;= 40, "Medium Usgae", "High Usage")))</f>
        <v>No Usage</v>
      </c>
      <c r="AD1290" t="str">
        <f>IF(tbl_Customers[[#This Row],[total_day_minutes]]&lt;=150,"Low Usage", IF(tbl_Customers[[#This Row],[total_day_minutes]]&lt;=200,"Medium Usage", IF(tbl_Customers[[#This Row],[total_day_minutes]]&lt;=250,"High Usage","Very High Usage")))</f>
        <v>High Usage</v>
      </c>
      <c r="AE1290" t="str">
        <f>IF(tbl_Customers[[#This Row],[total_intl_calls]]&lt;=5,"Low Calls", IF(tbl_Customers[[#This Row],[total_intl_calls]]&lt;=10, "Medium Calls", "High Calls"))</f>
        <v>Low Calls</v>
      </c>
      <c r="AF12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90" s="36" t="str">
        <f>IF(tbl_Customers[[#This Row],[Churn_Risk_Score]]&gt;=10,"High Risk", IF(tbl_Customers[[#This Row],[Churn_Risk_Score]]&gt;=5,"Medium Risk","Low Risk"))</f>
        <v>Low Risk</v>
      </c>
    </row>
    <row r="1291" spans="1:33" x14ac:dyDescent="0.35">
      <c r="A1291">
        <v>1290</v>
      </c>
      <c r="B1291" t="s">
        <v>24</v>
      </c>
      <c r="C1291">
        <v>197</v>
      </c>
      <c r="D1291" t="s">
        <v>28</v>
      </c>
      <c r="E1291" t="s">
        <v>22</v>
      </c>
      <c r="F1291" t="s">
        <v>22</v>
      </c>
      <c r="G1291">
        <v>0</v>
      </c>
      <c r="H1291">
        <v>154.80000000000001</v>
      </c>
      <c r="I1291">
        <v>111</v>
      </c>
      <c r="J1291">
        <v>26.32</v>
      </c>
      <c r="K1291">
        <v>171.5</v>
      </c>
      <c r="L1291">
        <v>102</v>
      </c>
      <c r="M1291">
        <v>14.58</v>
      </c>
      <c r="N1291">
        <v>227.3</v>
      </c>
      <c r="O1291">
        <v>86</v>
      </c>
      <c r="P1291">
        <v>10.23</v>
      </c>
      <c r="Q1291">
        <v>10.6</v>
      </c>
      <c r="R1291">
        <v>2</v>
      </c>
      <c r="S1291">
        <v>2.86</v>
      </c>
      <c r="T1291">
        <v>3</v>
      </c>
      <c r="U1291" t="s">
        <v>22</v>
      </c>
      <c r="V1291">
        <f>IF(tbl_Customers[[#This Row],[churn]] = "yes", 1, 0)</f>
        <v>0</v>
      </c>
      <c r="W1291" t="str">
        <f>IF(tbl_Customers[[#This Row],[number_customer_service_calls]] &lt;= 1, "0-1 Calls", IF(tbl_Customers[[#This Row],[number_customer_service_calls]] &lt;= 3, "2-3 Calls", IF(tbl_Customers[[#This Row],[number_customer_service_calls]] &lt;=5, "4-5 Calls", "6+ Calls")))</f>
        <v>2-3 Calls</v>
      </c>
      <c r="X1291" t="str">
        <f>IF(tbl_Customers[[#This Row],[account_length]] &lt;= 50, "0-50", IF(tbl_Customers[[#This Row],[account_length]] &lt;=100, "51-100", IF(tbl_Customers[[#This Row],[account_length]] &lt;= 150, "101-150", "151+")))</f>
        <v>151+</v>
      </c>
      <c r="Y1291" t="str">
        <f>IF(tbl_Customers[[#This Row],[total_intl_charge]] &lt;= 3, "Low Charges", "High Charges")</f>
        <v>Low Charges</v>
      </c>
      <c r="Z1291" t="str">
        <f>IF(tbl_Customers[[#This Row],[total_eve_calls]]&lt;=80,"Low Calls",
IF(tbl_Customers[[#This Row],[total_eve_calls]]&lt;=120,"Medium Calls","High Calls"))</f>
        <v>Medium Calls</v>
      </c>
      <c r="AA1291" t="str">
        <f>IF(tbl_Customers[[#This Row],[total_eve_charge]]&lt;=15,"Low Charges",
IF(tbl_Customers[[#This Row],[total_eve_charge]]&lt;=20,"Medium Charges","High Charges"))</f>
        <v>Low Charges</v>
      </c>
      <c r="AB12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91" t="str">
        <f>IF(tbl_Customers[[#This Row],[number_vmail_messages]] = 0, "No Usage", IF(tbl_Customers[[#This Row],[number_vmail_messages]] &lt;= 20, "Low Usage", IF(tbl_Customers[[#This Row],[number_vmail_messages]] &lt;= 40, "Medium Usgae", "High Usage")))</f>
        <v>No Usage</v>
      </c>
      <c r="AD1291" t="str">
        <f>IF(tbl_Customers[[#This Row],[total_day_minutes]]&lt;=150,"Low Usage", IF(tbl_Customers[[#This Row],[total_day_minutes]]&lt;=200,"Medium Usage", IF(tbl_Customers[[#This Row],[total_day_minutes]]&lt;=250,"High Usage","Very High Usage")))</f>
        <v>Medium Usage</v>
      </c>
      <c r="AE1291" t="str">
        <f>IF(tbl_Customers[[#This Row],[total_intl_calls]]&lt;=5,"Low Calls", IF(tbl_Customers[[#This Row],[total_intl_calls]]&lt;=10, "Medium Calls", "High Calls"))</f>
        <v>Low Calls</v>
      </c>
      <c r="AF12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91" s="36" t="str">
        <f>IF(tbl_Customers[[#This Row],[Churn_Risk_Score]]&gt;=10,"High Risk", IF(tbl_Customers[[#This Row],[Churn_Risk_Score]]&gt;=5,"Medium Risk","Low Risk"))</f>
        <v>Low Risk</v>
      </c>
    </row>
    <row r="1292" spans="1:33" x14ac:dyDescent="0.35">
      <c r="A1292">
        <v>1291</v>
      </c>
      <c r="B1292" t="s">
        <v>34</v>
      </c>
      <c r="C1292">
        <v>81</v>
      </c>
      <c r="D1292" t="s">
        <v>28</v>
      </c>
      <c r="E1292" t="s">
        <v>22</v>
      </c>
      <c r="F1292" t="s">
        <v>22</v>
      </c>
      <c r="G1292">
        <v>0</v>
      </c>
      <c r="H1292">
        <v>261.39999999999998</v>
      </c>
      <c r="I1292">
        <v>141</v>
      </c>
      <c r="J1292">
        <v>44.44</v>
      </c>
      <c r="K1292">
        <v>215.7</v>
      </c>
      <c r="L1292">
        <v>102</v>
      </c>
      <c r="M1292">
        <v>18.329999999999998</v>
      </c>
      <c r="N1292">
        <v>271.8</v>
      </c>
      <c r="O1292">
        <v>96</v>
      </c>
      <c r="P1292">
        <v>12.23</v>
      </c>
      <c r="Q1292">
        <v>8</v>
      </c>
      <c r="R1292">
        <v>6</v>
      </c>
      <c r="S1292">
        <v>2.16</v>
      </c>
      <c r="T1292">
        <v>1</v>
      </c>
      <c r="U1292" t="s">
        <v>23</v>
      </c>
      <c r="V1292">
        <f>IF(tbl_Customers[[#This Row],[churn]] = "yes", 1, 0)</f>
        <v>1</v>
      </c>
      <c r="W1292" t="str">
        <f>IF(tbl_Customers[[#This Row],[number_customer_service_calls]] &lt;= 1, "0-1 Calls", IF(tbl_Customers[[#This Row],[number_customer_service_calls]] &lt;= 3, "2-3 Calls", IF(tbl_Customers[[#This Row],[number_customer_service_calls]] &lt;=5, "4-5 Calls", "6+ Calls")))</f>
        <v>0-1 Calls</v>
      </c>
      <c r="X1292" t="str">
        <f>IF(tbl_Customers[[#This Row],[account_length]] &lt;= 50, "0-50", IF(tbl_Customers[[#This Row],[account_length]] &lt;=100, "51-100", IF(tbl_Customers[[#This Row],[account_length]] &lt;= 150, "101-150", "151+")))</f>
        <v>51-100</v>
      </c>
      <c r="Y1292" t="str">
        <f>IF(tbl_Customers[[#This Row],[total_intl_charge]] &lt;= 3, "Low Charges", "High Charges")</f>
        <v>Low Charges</v>
      </c>
      <c r="Z1292" t="str">
        <f>IF(tbl_Customers[[#This Row],[total_eve_calls]]&lt;=80,"Low Calls",
IF(tbl_Customers[[#This Row],[total_eve_calls]]&lt;=120,"Medium Calls","High Calls"))</f>
        <v>Medium Calls</v>
      </c>
      <c r="AA1292" t="str">
        <f>IF(tbl_Customers[[#This Row],[total_eve_charge]]&lt;=15,"Low Charges",
IF(tbl_Customers[[#This Row],[total_eve_charge]]&lt;=20,"Medium Charges","High Charges"))</f>
        <v>Medium Charges</v>
      </c>
      <c r="AB12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92" t="str">
        <f>IF(tbl_Customers[[#This Row],[number_vmail_messages]] = 0, "No Usage", IF(tbl_Customers[[#This Row],[number_vmail_messages]] &lt;= 20, "Low Usage", IF(tbl_Customers[[#This Row],[number_vmail_messages]] &lt;= 40, "Medium Usgae", "High Usage")))</f>
        <v>No Usage</v>
      </c>
      <c r="AD1292" t="str">
        <f>IF(tbl_Customers[[#This Row],[total_day_minutes]]&lt;=150,"Low Usage", IF(tbl_Customers[[#This Row],[total_day_minutes]]&lt;=200,"Medium Usage", IF(tbl_Customers[[#This Row],[total_day_minutes]]&lt;=250,"High Usage","Very High Usage")))</f>
        <v>Very High Usage</v>
      </c>
      <c r="AE1292" t="str">
        <f>IF(tbl_Customers[[#This Row],[total_intl_calls]]&lt;=5,"Low Calls", IF(tbl_Customers[[#This Row],[total_intl_calls]]&lt;=10, "Medium Calls", "High Calls"))</f>
        <v>Medium Calls</v>
      </c>
      <c r="AF12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292" s="36" t="str">
        <f>IF(tbl_Customers[[#This Row],[Churn_Risk_Score]]&gt;=10,"High Risk", IF(tbl_Customers[[#This Row],[Churn_Risk_Score]]&gt;=5,"Medium Risk","Low Risk"))</f>
        <v>Medium Risk</v>
      </c>
    </row>
    <row r="1293" spans="1:33" x14ac:dyDescent="0.35">
      <c r="A1293">
        <v>1292</v>
      </c>
      <c r="B1293" t="s">
        <v>54</v>
      </c>
      <c r="C1293">
        <v>138</v>
      </c>
      <c r="D1293" t="s">
        <v>28</v>
      </c>
      <c r="E1293" t="s">
        <v>23</v>
      </c>
      <c r="F1293" t="s">
        <v>22</v>
      </c>
      <c r="G1293">
        <v>0</v>
      </c>
      <c r="H1293">
        <v>46.5</v>
      </c>
      <c r="I1293">
        <v>104</v>
      </c>
      <c r="J1293">
        <v>7.91</v>
      </c>
      <c r="K1293">
        <v>186</v>
      </c>
      <c r="L1293">
        <v>114</v>
      </c>
      <c r="M1293">
        <v>15.81</v>
      </c>
      <c r="N1293">
        <v>167.5</v>
      </c>
      <c r="O1293">
        <v>95</v>
      </c>
      <c r="P1293">
        <v>7.54</v>
      </c>
      <c r="Q1293">
        <v>9.6</v>
      </c>
      <c r="R1293">
        <v>4</v>
      </c>
      <c r="S1293">
        <v>2.59</v>
      </c>
      <c r="T1293">
        <v>4</v>
      </c>
      <c r="U1293" t="s">
        <v>23</v>
      </c>
      <c r="V1293">
        <f>IF(tbl_Customers[[#This Row],[churn]] = "yes", 1, 0)</f>
        <v>1</v>
      </c>
      <c r="W1293" t="str">
        <f>IF(tbl_Customers[[#This Row],[number_customer_service_calls]] &lt;= 1, "0-1 Calls", IF(tbl_Customers[[#This Row],[number_customer_service_calls]] &lt;= 3, "2-3 Calls", IF(tbl_Customers[[#This Row],[number_customer_service_calls]] &lt;=5, "4-5 Calls", "6+ Calls")))</f>
        <v>4-5 Calls</v>
      </c>
      <c r="X1293" t="str">
        <f>IF(tbl_Customers[[#This Row],[account_length]] &lt;= 50, "0-50", IF(tbl_Customers[[#This Row],[account_length]] &lt;=100, "51-100", IF(tbl_Customers[[#This Row],[account_length]] &lt;= 150, "101-150", "151+")))</f>
        <v>101-150</v>
      </c>
      <c r="Y1293" t="str">
        <f>IF(tbl_Customers[[#This Row],[total_intl_charge]] &lt;= 3, "Low Charges", "High Charges")</f>
        <v>Low Charges</v>
      </c>
      <c r="Z1293" t="str">
        <f>IF(tbl_Customers[[#This Row],[total_eve_calls]]&lt;=80,"Low Calls",
IF(tbl_Customers[[#This Row],[total_eve_calls]]&lt;=120,"Medium Calls","High Calls"))</f>
        <v>Medium Calls</v>
      </c>
      <c r="AA1293" t="str">
        <f>IF(tbl_Customers[[#This Row],[total_eve_charge]]&lt;=15,"Low Charges",
IF(tbl_Customers[[#This Row],[total_eve_charge]]&lt;=20,"Medium Charges","High Charges"))</f>
        <v>Medium Charges</v>
      </c>
      <c r="AB12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293" t="str">
        <f>IF(tbl_Customers[[#This Row],[number_vmail_messages]] = 0, "No Usage", IF(tbl_Customers[[#This Row],[number_vmail_messages]] &lt;= 20, "Low Usage", IF(tbl_Customers[[#This Row],[number_vmail_messages]] &lt;= 40, "Medium Usgae", "High Usage")))</f>
        <v>No Usage</v>
      </c>
      <c r="AD1293" t="str">
        <f>IF(tbl_Customers[[#This Row],[total_day_minutes]]&lt;=150,"Low Usage", IF(tbl_Customers[[#This Row],[total_day_minutes]]&lt;=200,"Medium Usage", IF(tbl_Customers[[#This Row],[total_day_minutes]]&lt;=250,"High Usage","Very High Usage")))</f>
        <v>Low Usage</v>
      </c>
      <c r="AE1293" t="str">
        <f>IF(tbl_Customers[[#This Row],[total_intl_calls]]&lt;=5,"Low Calls", IF(tbl_Customers[[#This Row],[total_intl_calls]]&lt;=10, "Medium Calls", "High Calls"))</f>
        <v>Low Calls</v>
      </c>
      <c r="AF12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293" s="36" t="str">
        <f>IF(tbl_Customers[[#This Row],[Churn_Risk_Score]]&gt;=10,"High Risk", IF(tbl_Customers[[#This Row],[Churn_Risk_Score]]&gt;=5,"Medium Risk","Low Risk"))</f>
        <v>Medium Risk</v>
      </c>
    </row>
    <row r="1294" spans="1:33" x14ac:dyDescent="0.35">
      <c r="A1294">
        <v>1293</v>
      </c>
      <c r="B1294" t="s">
        <v>56</v>
      </c>
      <c r="C1294">
        <v>103</v>
      </c>
      <c r="D1294" t="s">
        <v>21</v>
      </c>
      <c r="E1294" t="s">
        <v>22</v>
      </c>
      <c r="F1294" t="s">
        <v>23</v>
      </c>
      <c r="G1294">
        <v>18</v>
      </c>
      <c r="H1294">
        <v>149.9</v>
      </c>
      <c r="I1294">
        <v>84</v>
      </c>
      <c r="J1294">
        <v>25.48</v>
      </c>
      <c r="K1294">
        <v>170.9</v>
      </c>
      <c r="L1294">
        <v>84</v>
      </c>
      <c r="M1294">
        <v>14.53</v>
      </c>
      <c r="N1294">
        <v>171.5</v>
      </c>
      <c r="O1294">
        <v>112</v>
      </c>
      <c r="P1294">
        <v>7.72</v>
      </c>
      <c r="Q1294">
        <v>11.5</v>
      </c>
      <c r="R1294">
        <v>7</v>
      </c>
      <c r="S1294">
        <v>3.11</v>
      </c>
      <c r="T1294">
        <v>0</v>
      </c>
      <c r="U1294" t="s">
        <v>23</v>
      </c>
      <c r="V1294">
        <f>IF(tbl_Customers[[#This Row],[churn]] = "yes", 1, 0)</f>
        <v>1</v>
      </c>
      <c r="W1294" t="str">
        <f>IF(tbl_Customers[[#This Row],[number_customer_service_calls]] &lt;= 1, "0-1 Calls", IF(tbl_Customers[[#This Row],[number_customer_service_calls]] &lt;= 3, "2-3 Calls", IF(tbl_Customers[[#This Row],[number_customer_service_calls]] &lt;=5, "4-5 Calls", "6+ Calls")))</f>
        <v>0-1 Calls</v>
      </c>
      <c r="X1294" t="str">
        <f>IF(tbl_Customers[[#This Row],[account_length]] &lt;= 50, "0-50", IF(tbl_Customers[[#This Row],[account_length]] &lt;=100, "51-100", IF(tbl_Customers[[#This Row],[account_length]] &lt;= 150, "101-150", "151+")))</f>
        <v>101-150</v>
      </c>
      <c r="Y1294" t="str">
        <f>IF(tbl_Customers[[#This Row],[total_intl_charge]] &lt;= 3, "Low Charges", "High Charges")</f>
        <v>High Charges</v>
      </c>
      <c r="Z1294" t="str">
        <f>IF(tbl_Customers[[#This Row],[total_eve_calls]]&lt;=80,"Low Calls",
IF(tbl_Customers[[#This Row],[total_eve_calls]]&lt;=120,"Medium Calls","High Calls"))</f>
        <v>Medium Calls</v>
      </c>
      <c r="AA1294" t="str">
        <f>IF(tbl_Customers[[#This Row],[total_eve_charge]]&lt;=15,"Low Charges",
IF(tbl_Customers[[#This Row],[total_eve_charge]]&lt;=20,"Medium Charges","High Charges"))</f>
        <v>Low Charges</v>
      </c>
      <c r="AB12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94" t="str">
        <f>IF(tbl_Customers[[#This Row],[number_vmail_messages]] = 0, "No Usage", IF(tbl_Customers[[#This Row],[number_vmail_messages]] &lt;= 20, "Low Usage", IF(tbl_Customers[[#This Row],[number_vmail_messages]] &lt;= 40, "Medium Usgae", "High Usage")))</f>
        <v>Low Usage</v>
      </c>
      <c r="AD1294" t="str">
        <f>IF(tbl_Customers[[#This Row],[total_day_minutes]]&lt;=150,"Low Usage", IF(tbl_Customers[[#This Row],[total_day_minutes]]&lt;=200,"Medium Usage", IF(tbl_Customers[[#This Row],[total_day_minutes]]&lt;=250,"High Usage","Very High Usage")))</f>
        <v>Low Usage</v>
      </c>
      <c r="AE1294" t="str">
        <f>IF(tbl_Customers[[#This Row],[total_intl_calls]]&lt;=5,"Low Calls", IF(tbl_Customers[[#This Row],[total_intl_calls]]&lt;=10, "Medium Calls", "High Calls"))</f>
        <v>Medium Calls</v>
      </c>
      <c r="AF12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294" s="36" t="str">
        <f>IF(tbl_Customers[[#This Row],[Churn_Risk_Score]]&gt;=10,"High Risk", IF(tbl_Customers[[#This Row],[Churn_Risk_Score]]&gt;=5,"Medium Risk","Low Risk"))</f>
        <v>Low Risk</v>
      </c>
    </row>
    <row r="1295" spans="1:33" x14ac:dyDescent="0.35">
      <c r="A1295">
        <v>1294</v>
      </c>
      <c r="B1295" t="s">
        <v>44</v>
      </c>
      <c r="C1295">
        <v>127</v>
      </c>
      <c r="D1295" t="s">
        <v>28</v>
      </c>
      <c r="E1295" t="s">
        <v>23</v>
      </c>
      <c r="F1295" t="s">
        <v>22</v>
      </c>
      <c r="G1295">
        <v>0</v>
      </c>
      <c r="H1295">
        <v>242.2</v>
      </c>
      <c r="I1295">
        <v>102</v>
      </c>
      <c r="J1295">
        <v>41.17</v>
      </c>
      <c r="K1295">
        <v>226.1</v>
      </c>
      <c r="L1295">
        <v>80</v>
      </c>
      <c r="M1295">
        <v>19.22</v>
      </c>
      <c r="N1295">
        <v>252</v>
      </c>
      <c r="O1295">
        <v>96</v>
      </c>
      <c r="P1295">
        <v>11.34</v>
      </c>
      <c r="Q1295">
        <v>13.9</v>
      </c>
      <c r="R1295">
        <v>5</v>
      </c>
      <c r="S1295">
        <v>3.75</v>
      </c>
      <c r="T1295">
        <v>2</v>
      </c>
      <c r="U1295" t="s">
        <v>23</v>
      </c>
      <c r="V1295">
        <f>IF(tbl_Customers[[#This Row],[churn]] = "yes", 1, 0)</f>
        <v>1</v>
      </c>
      <c r="W1295" t="str">
        <f>IF(tbl_Customers[[#This Row],[number_customer_service_calls]] &lt;= 1, "0-1 Calls", IF(tbl_Customers[[#This Row],[number_customer_service_calls]] &lt;= 3, "2-3 Calls", IF(tbl_Customers[[#This Row],[number_customer_service_calls]] &lt;=5, "4-5 Calls", "6+ Calls")))</f>
        <v>2-3 Calls</v>
      </c>
      <c r="X1295" t="str">
        <f>IF(tbl_Customers[[#This Row],[account_length]] &lt;= 50, "0-50", IF(tbl_Customers[[#This Row],[account_length]] &lt;=100, "51-100", IF(tbl_Customers[[#This Row],[account_length]] &lt;= 150, "101-150", "151+")))</f>
        <v>101-150</v>
      </c>
      <c r="Y1295" t="str">
        <f>IF(tbl_Customers[[#This Row],[total_intl_charge]] &lt;= 3, "Low Charges", "High Charges")</f>
        <v>High Charges</v>
      </c>
      <c r="Z1295" t="str">
        <f>IF(tbl_Customers[[#This Row],[total_eve_calls]]&lt;=80,"Low Calls",
IF(tbl_Customers[[#This Row],[total_eve_calls]]&lt;=120,"Medium Calls","High Calls"))</f>
        <v>Low Calls</v>
      </c>
      <c r="AA1295" t="str">
        <f>IF(tbl_Customers[[#This Row],[total_eve_charge]]&lt;=15,"Low Charges",
IF(tbl_Customers[[#This Row],[total_eve_charge]]&lt;=20,"Medium Charges","High Charges"))</f>
        <v>Medium Charges</v>
      </c>
      <c r="AB12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295" t="str">
        <f>IF(tbl_Customers[[#This Row],[number_vmail_messages]] = 0, "No Usage", IF(tbl_Customers[[#This Row],[number_vmail_messages]] &lt;= 20, "Low Usage", IF(tbl_Customers[[#This Row],[number_vmail_messages]] &lt;= 40, "Medium Usgae", "High Usage")))</f>
        <v>No Usage</v>
      </c>
      <c r="AD1295" t="str">
        <f>IF(tbl_Customers[[#This Row],[total_day_minutes]]&lt;=150,"Low Usage", IF(tbl_Customers[[#This Row],[total_day_minutes]]&lt;=200,"Medium Usage", IF(tbl_Customers[[#This Row],[total_day_minutes]]&lt;=250,"High Usage","Very High Usage")))</f>
        <v>High Usage</v>
      </c>
      <c r="AE1295" t="str">
        <f>IF(tbl_Customers[[#This Row],[total_intl_calls]]&lt;=5,"Low Calls", IF(tbl_Customers[[#This Row],[total_intl_calls]]&lt;=10, "Medium Calls", "High Calls"))</f>
        <v>Low Calls</v>
      </c>
      <c r="AF12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295" s="36" t="str">
        <f>IF(tbl_Customers[[#This Row],[Churn_Risk_Score]]&gt;=10,"High Risk", IF(tbl_Customers[[#This Row],[Churn_Risk_Score]]&gt;=5,"Medium Risk","Low Risk"))</f>
        <v>Medium Risk</v>
      </c>
    </row>
    <row r="1296" spans="1:33" x14ac:dyDescent="0.35">
      <c r="A1296">
        <v>1295</v>
      </c>
      <c r="B1296" t="s">
        <v>66</v>
      </c>
      <c r="C1296">
        <v>99</v>
      </c>
      <c r="D1296" t="s">
        <v>21</v>
      </c>
      <c r="E1296" t="s">
        <v>22</v>
      </c>
      <c r="F1296" t="s">
        <v>22</v>
      </c>
      <c r="G1296">
        <v>0</v>
      </c>
      <c r="H1296">
        <v>222.4</v>
      </c>
      <c r="I1296">
        <v>102</v>
      </c>
      <c r="J1296">
        <v>37.81</v>
      </c>
      <c r="K1296">
        <v>185.8</v>
      </c>
      <c r="L1296">
        <v>89</v>
      </c>
      <c r="M1296">
        <v>15.79</v>
      </c>
      <c r="N1296">
        <v>237.7</v>
      </c>
      <c r="O1296">
        <v>81</v>
      </c>
      <c r="P1296">
        <v>10.7</v>
      </c>
      <c r="Q1296">
        <v>12</v>
      </c>
      <c r="R1296">
        <v>8</v>
      </c>
      <c r="S1296">
        <v>3.24</v>
      </c>
      <c r="T1296">
        <v>2</v>
      </c>
      <c r="U1296" t="s">
        <v>22</v>
      </c>
      <c r="V1296">
        <f>IF(tbl_Customers[[#This Row],[churn]] = "yes", 1, 0)</f>
        <v>0</v>
      </c>
      <c r="W1296" t="str">
        <f>IF(tbl_Customers[[#This Row],[number_customer_service_calls]] &lt;= 1, "0-1 Calls", IF(tbl_Customers[[#This Row],[number_customer_service_calls]] &lt;= 3, "2-3 Calls", IF(tbl_Customers[[#This Row],[number_customer_service_calls]] &lt;=5, "4-5 Calls", "6+ Calls")))</f>
        <v>2-3 Calls</v>
      </c>
      <c r="X1296" t="str">
        <f>IF(tbl_Customers[[#This Row],[account_length]] &lt;= 50, "0-50", IF(tbl_Customers[[#This Row],[account_length]] &lt;=100, "51-100", IF(tbl_Customers[[#This Row],[account_length]] &lt;= 150, "101-150", "151+")))</f>
        <v>51-100</v>
      </c>
      <c r="Y1296" t="str">
        <f>IF(tbl_Customers[[#This Row],[total_intl_charge]] &lt;= 3, "Low Charges", "High Charges")</f>
        <v>High Charges</v>
      </c>
      <c r="Z1296" t="str">
        <f>IF(tbl_Customers[[#This Row],[total_eve_calls]]&lt;=80,"Low Calls",
IF(tbl_Customers[[#This Row],[total_eve_calls]]&lt;=120,"Medium Calls","High Calls"))</f>
        <v>Medium Calls</v>
      </c>
      <c r="AA1296" t="str">
        <f>IF(tbl_Customers[[#This Row],[total_eve_charge]]&lt;=15,"Low Charges",
IF(tbl_Customers[[#This Row],[total_eve_charge]]&lt;=20,"Medium Charges","High Charges"))</f>
        <v>Medium Charges</v>
      </c>
      <c r="AB12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96" t="str">
        <f>IF(tbl_Customers[[#This Row],[number_vmail_messages]] = 0, "No Usage", IF(tbl_Customers[[#This Row],[number_vmail_messages]] &lt;= 20, "Low Usage", IF(tbl_Customers[[#This Row],[number_vmail_messages]] &lt;= 40, "Medium Usgae", "High Usage")))</f>
        <v>No Usage</v>
      </c>
      <c r="AD1296" t="str">
        <f>IF(tbl_Customers[[#This Row],[total_day_minutes]]&lt;=150,"Low Usage", IF(tbl_Customers[[#This Row],[total_day_minutes]]&lt;=200,"Medium Usage", IF(tbl_Customers[[#This Row],[total_day_minutes]]&lt;=250,"High Usage","Very High Usage")))</f>
        <v>High Usage</v>
      </c>
      <c r="AE1296" t="str">
        <f>IF(tbl_Customers[[#This Row],[total_intl_calls]]&lt;=5,"Low Calls", IF(tbl_Customers[[#This Row],[total_intl_calls]]&lt;=10, "Medium Calls", "High Calls"))</f>
        <v>Medium Calls</v>
      </c>
      <c r="AF12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96" s="36" t="str">
        <f>IF(tbl_Customers[[#This Row],[Churn_Risk_Score]]&gt;=10,"High Risk", IF(tbl_Customers[[#This Row],[Churn_Risk_Score]]&gt;=5,"Medium Risk","Low Risk"))</f>
        <v>Low Risk</v>
      </c>
    </row>
    <row r="1297" spans="1:33" x14ac:dyDescent="0.35">
      <c r="A1297">
        <v>1296</v>
      </c>
      <c r="B1297" t="s">
        <v>50</v>
      </c>
      <c r="C1297">
        <v>95</v>
      </c>
      <c r="D1297" t="s">
        <v>21</v>
      </c>
      <c r="E1297" t="s">
        <v>22</v>
      </c>
      <c r="F1297" t="s">
        <v>22</v>
      </c>
      <c r="G1297">
        <v>0</v>
      </c>
      <c r="H1297">
        <v>69.400000000000006</v>
      </c>
      <c r="I1297">
        <v>79</v>
      </c>
      <c r="J1297">
        <v>11.8</v>
      </c>
      <c r="K1297">
        <v>190.8</v>
      </c>
      <c r="L1297">
        <v>109</v>
      </c>
      <c r="M1297">
        <v>16.22</v>
      </c>
      <c r="N1297">
        <v>219.9</v>
      </c>
      <c r="O1297">
        <v>102</v>
      </c>
      <c r="P1297">
        <v>9.9</v>
      </c>
      <c r="Q1297">
        <v>8.9</v>
      </c>
      <c r="R1297">
        <v>5</v>
      </c>
      <c r="S1297">
        <v>2.4</v>
      </c>
      <c r="T1297">
        <v>0</v>
      </c>
      <c r="U1297" t="s">
        <v>22</v>
      </c>
      <c r="V1297">
        <f>IF(tbl_Customers[[#This Row],[churn]] = "yes", 1, 0)</f>
        <v>0</v>
      </c>
      <c r="W1297" t="str">
        <f>IF(tbl_Customers[[#This Row],[number_customer_service_calls]] &lt;= 1, "0-1 Calls", IF(tbl_Customers[[#This Row],[number_customer_service_calls]] &lt;= 3, "2-3 Calls", IF(tbl_Customers[[#This Row],[number_customer_service_calls]] &lt;=5, "4-5 Calls", "6+ Calls")))</f>
        <v>0-1 Calls</v>
      </c>
      <c r="X1297" t="str">
        <f>IF(tbl_Customers[[#This Row],[account_length]] &lt;= 50, "0-50", IF(tbl_Customers[[#This Row],[account_length]] &lt;=100, "51-100", IF(tbl_Customers[[#This Row],[account_length]] &lt;= 150, "101-150", "151+")))</f>
        <v>51-100</v>
      </c>
      <c r="Y1297" t="str">
        <f>IF(tbl_Customers[[#This Row],[total_intl_charge]] &lt;= 3, "Low Charges", "High Charges")</f>
        <v>Low Charges</v>
      </c>
      <c r="Z1297" t="str">
        <f>IF(tbl_Customers[[#This Row],[total_eve_calls]]&lt;=80,"Low Calls",
IF(tbl_Customers[[#This Row],[total_eve_calls]]&lt;=120,"Medium Calls","High Calls"))</f>
        <v>Medium Calls</v>
      </c>
      <c r="AA1297" t="str">
        <f>IF(tbl_Customers[[#This Row],[total_eve_charge]]&lt;=15,"Low Charges",
IF(tbl_Customers[[#This Row],[total_eve_charge]]&lt;=20,"Medium Charges","High Charges"))</f>
        <v>Medium Charges</v>
      </c>
      <c r="AB12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297" t="str">
        <f>IF(tbl_Customers[[#This Row],[number_vmail_messages]] = 0, "No Usage", IF(tbl_Customers[[#This Row],[number_vmail_messages]] &lt;= 20, "Low Usage", IF(tbl_Customers[[#This Row],[number_vmail_messages]] &lt;= 40, "Medium Usgae", "High Usage")))</f>
        <v>No Usage</v>
      </c>
      <c r="AD1297" t="str">
        <f>IF(tbl_Customers[[#This Row],[total_day_minutes]]&lt;=150,"Low Usage", IF(tbl_Customers[[#This Row],[total_day_minutes]]&lt;=200,"Medium Usage", IF(tbl_Customers[[#This Row],[total_day_minutes]]&lt;=250,"High Usage","Very High Usage")))</f>
        <v>Low Usage</v>
      </c>
      <c r="AE1297" t="str">
        <f>IF(tbl_Customers[[#This Row],[total_intl_calls]]&lt;=5,"Low Calls", IF(tbl_Customers[[#This Row],[total_intl_calls]]&lt;=10, "Medium Calls", "High Calls"))</f>
        <v>Low Calls</v>
      </c>
      <c r="AF12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297" s="36" t="str">
        <f>IF(tbl_Customers[[#This Row],[Churn_Risk_Score]]&gt;=10,"High Risk", IF(tbl_Customers[[#This Row],[Churn_Risk_Score]]&gt;=5,"Medium Risk","Low Risk"))</f>
        <v>Low Risk</v>
      </c>
    </row>
    <row r="1298" spans="1:33" x14ac:dyDescent="0.35">
      <c r="A1298">
        <v>1297</v>
      </c>
      <c r="B1298" t="s">
        <v>31</v>
      </c>
      <c r="C1298">
        <v>113</v>
      </c>
      <c r="D1298" t="s">
        <v>21</v>
      </c>
      <c r="E1298" t="s">
        <v>22</v>
      </c>
      <c r="F1298" t="s">
        <v>22</v>
      </c>
      <c r="G1298">
        <v>0</v>
      </c>
      <c r="H1298">
        <v>61.2</v>
      </c>
      <c r="I1298">
        <v>111</v>
      </c>
      <c r="J1298">
        <v>10.4</v>
      </c>
      <c r="K1298">
        <v>92.3</v>
      </c>
      <c r="L1298">
        <v>88</v>
      </c>
      <c r="M1298">
        <v>7.85</v>
      </c>
      <c r="N1298">
        <v>197.4</v>
      </c>
      <c r="O1298">
        <v>114</v>
      </c>
      <c r="P1298">
        <v>8.8800000000000008</v>
      </c>
      <c r="Q1298">
        <v>13.7</v>
      </c>
      <c r="R1298">
        <v>3</v>
      </c>
      <c r="S1298">
        <v>3.7</v>
      </c>
      <c r="T1298">
        <v>5</v>
      </c>
      <c r="U1298" t="s">
        <v>23</v>
      </c>
      <c r="V1298">
        <f>IF(tbl_Customers[[#This Row],[churn]] = "yes", 1, 0)</f>
        <v>1</v>
      </c>
      <c r="W1298" t="str">
        <f>IF(tbl_Customers[[#This Row],[number_customer_service_calls]] &lt;= 1, "0-1 Calls", IF(tbl_Customers[[#This Row],[number_customer_service_calls]] &lt;= 3, "2-3 Calls", IF(tbl_Customers[[#This Row],[number_customer_service_calls]] &lt;=5, "4-5 Calls", "6+ Calls")))</f>
        <v>4-5 Calls</v>
      </c>
      <c r="X1298" t="str">
        <f>IF(tbl_Customers[[#This Row],[account_length]] &lt;= 50, "0-50", IF(tbl_Customers[[#This Row],[account_length]] &lt;=100, "51-100", IF(tbl_Customers[[#This Row],[account_length]] &lt;= 150, "101-150", "151+")))</f>
        <v>101-150</v>
      </c>
      <c r="Y1298" t="str">
        <f>IF(tbl_Customers[[#This Row],[total_intl_charge]] &lt;= 3, "Low Charges", "High Charges")</f>
        <v>High Charges</v>
      </c>
      <c r="Z1298" t="str">
        <f>IF(tbl_Customers[[#This Row],[total_eve_calls]]&lt;=80,"Low Calls",
IF(tbl_Customers[[#This Row],[total_eve_calls]]&lt;=120,"Medium Calls","High Calls"))</f>
        <v>Medium Calls</v>
      </c>
      <c r="AA1298" t="str">
        <f>IF(tbl_Customers[[#This Row],[total_eve_charge]]&lt;=15,"Low Charges",
IF(tbl_Customers[[#This Row],[total_eve_charge]]&lt;=20,"Medium Charges","High Charges"))</f>
        <v>Low Charges</v>
      </c>
      <c r="AB12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98" t="str">
        <f>IF(tbl_Customers[[#This Row],[number_vmail_messages]] = 0, "No Usage", IF(tbl_Customers[[#This Row],[number_vmail_messages]] &lt;= 20, "Low Usage", IF(tbl_Customers[[#This Row],[number_vmail_messages]] &lt;= 40, "Medium Usgae", "High Usage")))</f>
        <v>No Usage</v>
      </c>
      <c r="AD1298" t="str">
        <f>IF(tbl_Customers[[#This Row],[total_day_minutes]]&lt;=150,"Low Usage", IF(tbl_Customers[[#This Row],[total_day_minutes]]&lt;=200,"Medium Usage", IF(tbl_Customers[[#This Row],[total_day_minutes]]&lt;=250,"High Usage","Very High Usage")))</f>
        <v>Low Usage</v>
      </c>
      <c r="AE1298" t="str">
        <f>IF(tbl_Customers[[#This Row],[total_intl_calls]]&lt;=5,"Low Calls", IF(tbl_Customers[[#This Row],[total_intl_calls]]&lt;=10, "Medium Calls", "High Calls"))</f>
        <v>Low Calls</v>
      </c>
      <c r="AF12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298" s="36" t="str">
        <f>IF(tbl_Customers[[#This Row],[Churn_Risk_Score]]&gt;=10,"High Risk", IF(tbl_Customers[[#This Row],[Churn_Risk_Score]]&gt;=5,"Medium Risk","Low Risk"))</f>
        <v>Medium Risk</v>
      </c>
    </row>
    <row r="1299" spans="1:33" x14ac:dyDescent="0.35">
      <c r="A1299">
        <v>1298</v>
      </c>
      <c r="B1299" t="s">
        <v>73</v>
      </c>
      <c r="C1299">
        <v>128</v>
      </c>
      <c r="D1299" t="s">
        <v>25</v>
      </c>
      <c r="E1299" t="s">
        <v>23</v>
      </c>
      <c r="F1299" t="s">
        <v>22</v>
      </c>
      <c r="G1299">
        <v>0</v>
      </c>
      <c r="H1299">
        <v>245.2</v>
      </c>
      <c r="I1299">
        <v>112</v>
      </c>
      <c r="J1299">
        <v>41.68</v>
      </c>
      <c r="K1299">
        <v>101.5</v>
      </c>
      <c r="L1299">
        <v>101</v>
      </c>
      <c r="M1299">
        <v>8.6300000000000008</v>
      </c>
      <c r="N1299">
        <v>152.30000000000001</v>
      </c>
      <c r="O1299">
        <v>116</v>
      </c>
      <c r="P1299">
        <v>6.85</v>
      </c>
      <c r="Q1299">
        <v>10.7</v>
      </c>
      <c r="R1299">
        <v>5</v>
      </c>
      <c r="S1299">
        <v>2.89</v>
      </c>
      <c r="T1299">
        <v>0</v>
      </c>
      <c r="U1299" t="s">
        <v>22</v>
      </c>
      <c r="V1299">
        <f>IF(tbl_Customers[[#This Row],[churn]] = "yes", 1, 0)</f>
        <v>0</v>
      </c>
      <c r="W1299" t="str">
        <f>IF(tbl_Customers[[#This Row],[number_customer_service_calls]] &lt;= 1, "0-1 Calls", IF(tbl_Customers[[#This Row],[number_customer_service_calls]] &lt;= 3, "2-3 Calls", IF(tbl_Customers[[#This Row],[number_customer_service_calls]] &lt;=5, "4-5 Calls", "6+ Calls")))</f>
        <v>0-1 Calls</v>
      </c>
      <c r="X1299" t="str">
        <f>IF(tbl_Customers[[#This Row],[account_length]] &lt;= 50, "0-50", IF(tbl_Customers[[#This Row],[account_length]] &lt;=100, "51-100", IF(tbl_Customers[[#This Row],[account_length]] &lt;= 150, "101-150", "151+")))</f>
        <v>101-150</v>
      </c>
      <c r="Y1299" t="str">
        <f>IF(tbl_Customers[[#This Row],[total_intl_charge]] &lt;= 3, "Low Charges", "High Charges")</f>
        <v>Low Charges</v>
      </c>
      <c r="Z1299" t="str">
        <f>IF(tbl_Customers[[#This Row],[total_eve_calls]]&lt;=80,"Low Calls",
IF(tbl_Customers[[#This Row],[total_eve_calls]]&lt;=120,"Medium Calls","High Calls"))</f>
        <v>Medium Calls</v>
      </c>
      <c r="AA1299" t="str">
        <f>IF(tbl_Customers[[#This Row],[total_eve_charge]]&lt;=15,"Low Charges",
IF(tbl_Customers[[#This Row],[total_eve_charge]]&lt;=20,"Medium Charges","High Charges"))</f>
        <v>Low Charges</v>
      </c>
      <c r="AB12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299" t="str">
        <f>IF(tbl_Customers[[#This Row],[number_vmail_messages]] = 0, "No Usage", IF(tbl_Customers[[#This Row],[number_vmail_messages]] &lt;= 20, "Low Usage", IF(tbl_Customers[[#This Row],[number_vmail_messages]] &lt;= 40, "Medium Usgae", "High Usage")))</f>
        <v>No Usage</v>
      </c>
      <c r="AD1299" t="str">
        <f>IF(tbl_Customers[[#This Row],[total_day_minutes]]&lt;=150,"Low Usage", IF(tbl_Customers[[#This Row],[total_day_minutes]]&lt;=200,"Medium Usage", IF(tbl_Customers[[#This Row],[total_day_minutes]]&lt;=250,"High Usage","Very High Usage")))</f>
        <v>High Usage</v>
      </c>
      <c r="AE1299" t="str">
        <f>IF(tbl_Customers[[#This Row],[total_intl_calls]]&lt;=5,"Low Calls", IF(tbl_Customers[[#This Row],[total_intl_calls]]&lt;=10, "Medium Calls", "High Calls"))</f>
        <v>Low Calls</v>
      </c>
      <c r="AF12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299" s="36" t="str">
        <f>IF(tbl_Customers[[#This Row],[Churn_Risk_Score]]&gt;=10,"High Risk", IF(tbl_Customers[[#This Row],[Churn_Risk_Score]]&gt;=5,"Medium Risk","Low Risk"))</f>
        <v>Low Risk</v>
      </c>
    </row>
    <row r="1300" spans="1:33" x14ac:dyDescent="0.35">
      <c r="A1300">
        <v>1299</v>
      </c>
      <c r="B1300" t="s">
        <v>63</v>
      </c>
      <c r="C1300">
        <v>81</v>
      </c>
      <c r="D1300" t="s">
        <v>28</v>
      </c>
      <c r="E1300" t="s">
        <v>23</v>
      </c>
      <c r="F1300" t="s">
        <v>22</v>
      </c>
      <c r="G1300">
        <v>0</v>
      </c>
      <c r="H1300">
        <v>227.4</v>
      </c>
      <c r="I1300">
        <v>105</v>
      </c>
      <c r="J1300">
        <v>38.659999999999997</v>
      </c>
      <c r="K1300">
        <v>211.5</v>
      </c>
      <c r="L1300">
        <v>120</v>
      </c>
      <c r="M1300">
        <v>17.98</v>
      </c>
      <c r="N1300">
        <v>258.2</v>
      </c>
      <c r="O1300">
        <v>113</v>
      </c>
      <c r="P1300">
        <v>11.62</v>
      </c>
      <c r="Q1300">
        <v>11.9</v>
      </c>
      <c r="R1300">
        <v>3</v>
      </c>
      <c r="S1300">
        <v>3.21</v>
      </c>
      <c r="T1300">
        <v>0</v>
      </c>
      <c r="U1300" t="s">
        <v>22</v>
      </c>
      <c r="V1300">
        <f>IF(tbl_Customers[[#This Row],[churn]] = "yes", 1, 0)</f>
        <v>0</v>
      </c>
      <c r="W1300" t="str">
        <f>IF(tbl_Customers[[#This Row],[number_customer_service_calls]] &lt;= 1, "0-1 Calls", IF(tbl_Customers[[#This Row],[number_customer_service_calls]] &lt;= 3, "2-3 Calls", IF(tbl_Customers[[#This Row],[number_customer_service_calls]] &lt;=5, "4-5 Calls", "6+ Calls")))</f>
        <v>0-1 Calls</v>
      </c>
      <c r="X1300" t="str">
        <f>IF(tbl_Customers[[#This Row],[account_length]] &lt;= 50, "0-50", IF(tbl_Customers[[#This Row],[account_length]] &lt;=100, "51-100", IF(tbl_Customers[[#This Row],[account_length]] &lt;= 150, "101-150", "151+")))</f>
        <v>51-100</v>
      </c>
      <c r="Y1300" t="str">
        <f>IF(tbl_Customers[[#This Row],[total_intl_charge]] &lt;= 3, "Low Charges", "High Charges")</f>
        <v>High Charges</v>
      </c>
      <c r="Z1300" t="str">
        <f>IF(tbl_Customers[[#This Row],[total_eve_calls]]&lt;=80,"Low Calls",
IF(tbl_Customers[[#This Row],[total_eve_calls]]&lt;=120,"Medium Calls","High Calls"))</f>
        <v>Medium Calls</v>
      </c>
      <c r="AA1300" t="str">
        <f>IF(tbl_Customers[[#This Row],[total_eve_charge]]&lt;=15,"Low Charges",
IF(tbl_Customers[[#This Row],[total_eve_charge]]&lt;=20,"Medium Charges","High Charges"))</f>
        <v>Medium Charges</v>
      </c>
      <c r="AB13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00" t="str">
        <f>IF(tbl_Customers[[#This Row],[number_vmail_messages]] = 0, "No Usage", IF(tbl_Customers[[#This Row],[number_vmail_messages]] &lt;= 20, "Low Usage", IF(tbl_Customers[[#This Row],[number_vmail_messages]] &lt;= 40, "Medium Usgae", "High Usage")))</f>
        <v>No Usage</v>
      </c>
      <c r="AD1300" t="str">
        <f>IF(tbl_Customers[[#This Row],[total_day_minutes]]&lt;=150,"Low Usage", IF(tbl_Customers[[#This Row],[total_day_minutes]]&lt;=200,"Medium Usage", IF(tbl_Customers[[#This Row],[total_day_minutes]]&lt;=250,"High Usage","Very High Usage")))</f>
        <v>High Usage</v>
      </c>
      <c r="AE1300" t="str">
        <f>IF(tbl_Customers[[#This Row],[total_intl_calls]]&lt;=5,"Low Calls", IF(tbl_Customers[[#This Row],[total_intl_calls]]&lt;=10, "Medium Calls", "High Calls"))</f>
        <v>Low Calls</v>
      </c>
      <c r="AF13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300" s="36" t="str">
        <f>IF(tbl_Customers[[#This Row],[Churn_Risk_Score]]&gt;=10,"High Risk", IF(tbl_Customers[[#This Row],[Churn_Risk_Score]]&gt;=5,"Medium Risk","Low Risk"))</f>
        <v>Medium Risk</v>
      </c>
    </row>
    <row r="1301" spans="1:33" x14ac:dyDescent="0.35">
      <c r="A1301">
        <v>1300</v>
      </c>
      <c r="B1301" t="s">
        <v>50</v>
      </c>
      <c r="C1301">
        <v>57</v>
      </c>
      <c r="D1301" t="s">
        <v>28</v>
      </c>
      <c r="E1301" t="s">
        <v>22</v>
      </c>
      <c r="F1301" t="s">
        <v>22</v>
      </c>
      <c r="G1301">
        <v>0</v>
      </c>
      <c r="H1301">
        <v>192.8</v>
      </c>
      <c r="I1301">
        <v>68</v>
      </c>
      <c r="J1301">
        <v>32.78</v>
      </c>
      <c r="K1301">
        <v>158</v>
      </c>
      <c r="L1301">
        <v>86</v>
      </c>
      <c r="M1301">
        <v>13.43</v>
      </c>
      <c r="N1301">
        <v>235.5</v>
      </c>
      <c r="O1301">
        <v>105</v>
      </c>
      <c r="P1301">
        <v>10.6</v>
      </c>
      <c r="Q1301">
        <v>12.7</v>
      </c>
      <c r="R1301">
        <v>6</v>
      </c>
      <c r="S1301">
        <v>3.43</v>
      </c>
      <c r="T1301">
        <v>1</v>
      </c>
      <c r="U1301" t="s">
        <v>22</v>
      </c>
      <c r="V1301">
        <f>IF(tbl_Customers[[#This Row],[churn]] = "yes", 1, 0)</f>
        <v>0</v>
      </c>
      <c r="W1301" t="str">
        <f>IF(tbl_Customers[[#This Row],[number_customer_service_calls]] &lt;= 1, "0-1 Calls", IF(tbl_Customers[[#This Row],[number_customer_service_calls]] &lt;= 3, "2-3 Calls", IF(tbl_Customers[[#This Row],[number_customer_service_calls]] &lt;=5, "4-5 Calls", "6+ Calls")))</f>
        <v>0-1 Calls</v>
      </c>
      <c r="X1301" t="str">
        <f>IF(tbl_Customers[[#This Row],[account_length]] &lt;= 50, "0-50", IF(tbl_Customers[[#This Row],[account_length]] &lt;=100, "51-100", IF(tbl_Customers[[#This Row],[account_length]] &lt;= 150, "101-150", "151+")))</f>
        <v>51-100</v>
      </c>
      <c r="Y1301" t="str">
        <f>IF(tbl_Customers[[#This Row],[total_intl_charge]] &lt;= 3, "Low Charges", "High Charges")</f>
        <v>High Charges</v>
      </c>
      <c r="Z1301" t="str">
        <f>IF(tbl_Customers[[#This Row],[total_eve_calls]]&lt;=80,"Low Calls",
IF(tbl_Customers[[#This Row],[total_eve_calls]]&lt;=120,"Medium Calls","High Calls"))</f>
        <v>Medium Calls</v>
      </c>
      <c r="AA1301" t="str">
        <f>IF(tbl_Customers[[#This Row],[total_eve_charge]]&lt;=15,"Low Charges",
IF(tbl_Customers[[#This Row],[total_eve_charge]]&lt;=20,"Medium Charges","High Charges"))</f>
        <v>Low Charges</v>
      </c>
      <c r="AB13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01" t="str">
        <f>IF(tbl_Customers[[#This Row],[number_vmail_messages]] = 0, "No Usage", IF(tbl_Customers[[#This Row],[number_vmail_messages]] &lt;= 20, "Low Usage", IF(tbl_Customers[[#This Row],[number_vmail_messages]] &lt;= 40, "Medium Usgae", "High Usage")))</f>
        <v>No Usage</v>
      </c>
      <c r="AD1301" t="str">
        <f>IF(tbl_Customers[[#This Row],[total_day_minutes]]&lt;=150,"Low Usage", IF(tbl_Customers[[#This Row],[total_day_minutes]]&lt;=200,"Medium Usage", IF(tbl_Customers[[#This Row],[total_day_minutes]]&lt;=250,"High Usage","Very High Usage")))</f>
        <v>Medium Usage</v>
      </c>
      <c r="AE1301" t="str">
        <f>IF(tbl_Customers[[#This Row],[total_intl_calls]]&lt;=5,"Low Calls", IF(tbl_Customers[[#This Row],[total_intl_calls]]&lt;=10, "Medium Calls", "High Calls"))</f>
        <v>Medium Calls</v>
      </c>
      <c r="AF13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01" s="36" t="str">
        <f>IF(tbl_Customers[[#This Row],[Churn_Risk_Score]]&gt;=10,"High Risk", IF(tbl_Customers[[#This Row],[Churn_Risk_Score]]&gt;=5,"Medium Risk","Low Risk"))</f>
        <v>Low Risk</v>
      </c>
    </row>
    <row r="1302" spans="1:33" x14ac:dyDescent="0.35">
      <c r="A1302">
        <v>1301</v>
      </c>
      <c r="B1302" t="s">
        <v>67</v>
      </c>
      <c r="C1302">
        <v>140</v>
      </c>
      <c r="D1302" t="s">
        <v>25</v>
      </c>
      <c r="E1302" t="s">
        <v>22</v>
      </c>
      <c r="F1302" t="s">
        <v>22</v>
      </c>
      <c r="G1302">
        <v>0</v>
      </c>
      <c r="H1302">
        <v>162.6</v>
      </c>
      <c r="I1302">
        <v>98</v>
      </c>
      <c r="J1302">
        <v>27.64</v>
      </c>
      <c r="K1302">
        <v>206.2</v>
      </c>
      <c r="L1302">
        <v>109</v>
      </c>
      <c r="M1302">
        <v>17.53</v>
      </c>
      <c r="N1302">
        <v>141.6</v>
      </c>
      <c r="O1302">
        <v>66</v>
      </c>
      <c r="P1302">
        <v>6.37</v>
      </c>
      <c r="Q1302">
        <v>8.1999999999999993</v>
      </c>
      <c r="R1302">
        <v>2</v>
      </c>
      <c r="S1302">
        <v>2.21</v>
      </c>
      <c r="T1302">
        <v>1</v>
      </c>
      <c r="U1302" t="s">
        <v>22</v>
      </c>
      <c r="V1302">
        <f>IF(tbl_Customers[[#This Row],[churn]] = "yes", 1, 0)</f>
        <v>0</v>
      </c>
      <c r="W1302" t="str">
        <f>IF(tbl_Customers[[#This Row],[number_customer_service_calls]] &lt;= 1, "0-1 Calls", IF(tbl_Customers[[#This Row],[number_customer_service_calls]] &lt;= 3, "2-3 Calls", IF(tbl_Customers[[#This Row],[number_customer_service_calls]] &lt;=5, "4-5 Calls", "6+ Calls")))</f>
        <v>0-1 Calls</v>
      </c>
      <c r="X1302" t="str">
        <f>IF(tbl_Customers[[#This Row],[account_length]] &lt;= 50, "0-50", IF(tbl_Customers[[#This Row],[account_length]] &lt;=100, "51-100", IF(tbl_Customers[[#This Row],[account_length]] &lt;= 150, "101-150", "151+")))</f>
        <v>101-150</v>
      </c>
      <c r="Y1302" t="str">
        <f>IF(tbl_Customers[[#This Row],[total_intl_charge]] &lt;= 3, "Low Charges", "High Charges")</f>
        <v>Low Charges</v>
      </c>
      <c r="Z1302" t="str">
        <f>IF(tbl_Customers[[#This Row],[total_eve_calls]]&lt;=80,"Low Calls",
IF(tbl_Customers[[#This Row],[total_eve_calls]]&lt;=120,"Medium Calls","High Calls"))</f>
        <v>Medium Calls</v>
      </c>
      <c r="AA1302" t="str">
        <f>IF(tbl_Customers[[#This Row],[total_eve_charge]]&lt;=15,"Low Charges",
IF(tbl_Customers[[#This Row],[total_eve_charge]]&lt;=20,"Medium Charges","High Charges"))</f>
        <v>Medium Charges</v>
      </c>
      <c r="AB13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02" t="str">
        <f>IF(tbl_Customers[[#This Row],[number_vmail_messages]] = 0, "No Usage", IF(tbl_Customers[[#This Row],[number_vmail_messages]] &lt;= 20, "Low Usage", IF(tbl_Customers[[#This Row],[number_vmail_messages]] &lt;= 40, "Medium Usgae", "High Usage")))</f>
        <v>No Usage</v>
      </c>
      <c r="AD1302" t="str">
        <f>IF(tbl_Customers[[#This Row],[total_day_minutes]]&lt;=150,"Low Usage", IF(tbl_Customers[[#This Row],[total_day_minutes]]&lt;=200,"Medium Usage", IF(tbl_Customers[[#This Row],[total_day_minutes]]&lt;=250,"High Usage","Very High Usage")))</f>
        <v>Medium Usage</v>
      </c>
      <c r="AE1302" t="str">
        <f>IF(tbl_Customers[[#This Row],[total_intl_calls]]&lt;=5,"Low Calls", IF(tbl_Customers[[#This Row],[total_intl_calls]]&lt;=10, "Medium Calls", "High Calls"))</f>
        <v>Low Calls</v>
      </c>
      <c r="AF13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02" s="36" t="str">
        <f>IF(tbl_Customers[[#This Row],[Churn_Risk_Score]]&gt;=10,"High Risk", IF(tbl_Customers[[#This Row],[Churn_Risk_Score]]&gt;=5,"Medium Risk","Low Risk"))</f>
        <v>Low Risk</v>
      </c>
    </row>
    <row r="1303" spans="1:33" x14ac:dyDescent="0.35">
      <c r="A1303">
        <v>1302</v>
      </c>
      <c r="B1303" t="s">
        <v>49</v>
      </c>
      <c r="C1303">
        <v>102</v>
      </c>
      <c r="D1303" t="s">
        <v>21</v>
      </c>
      <c r="E1303" t="s">
        <v>22</v>
      </c>
      <c r="F1303" t="s">
        <v>22</v>
      </c>
      <c r="G1303">
        <v>0</v>
      </c>
      <c r="H1303">
        <v>271.10000000000002</v>
      </c>
      <c r="I1303">
        <v>80</v>
      </c>
      <c r="J1303">
        <v>46.09</v>
      </c>
      <c r="K1303">
        <v>172</v>
      </c>
      <c r="L1303">
        <v>133</v>
      </c>
      <c r="M1303">
        <v>14.62</v>
      </c>
      <c r="N1303">
        <v>169.2</v>
      </c>
      <c r="O1303">
        <v>105</v>
      </c>
      <c r="P1303">
        <v>7.61</v>
      </c>
      <c r="Q1303">
        <v>10.3</v>
      </c>
      <c r="R1303">
        <v>5</v>
      </c>
      <c r="S1303">
        <v>2.78</v>
      </c>
      <c r="T1303">
        <v>1</v>
      </c>
      <c r="U1303" t="s">
        <v>22</v>
      </c>
      <c r="V1303">
        <f>IF(tbl_Customers[[#This Row],[churn]] = "yes", 1, 0)</f>
        <v>0</v>
      </c>
      <c r="W1303" t="str">
        <f>IF(tbl_Customers[[#This Row],[number_customer_service_calls]] &lt;= 1, "0-1 Calls", IF(tbl_Customers[[#This Row],[number_customer_service_calls]] &lt;= 3, "2-3 Calls", IF(tbl_Customers[[#This Row],[number_customer_service_calls]] &lt;=5, "4-5 Calls", "6+ Calls")))</f>
        <v>0-1 Calls</v>
      </c>
      <c r="X1303" t="str">
        <f>IF(tbl_Customers[[#This Row],[account_length]] &lt;= 50, "0-50", IF(tbl_Customers[[#This Row],[account_length]] &lt;=100, "51-100", IF(tbl_Customers[[#This Row],[account_length]] &lt;= 150, "101-150", "151+")))</f>
        <v>101-150</v>
      </c>
      <c r="Y1303" t="str">
        <f>IF(tbl_Customers[[#This Row],[total_intl_charge]] &lt;= 3, "Low Charges", "High Charges")</f>
        <v>Low Charges</v>
      </c>
      <c r="Z1303" t="str">
        <f>IF(tbl_Customers[[#This Row],[total_eve_calls]]&lt;=80,"Low Calls",
IF(tbl_Customers[[#This Row],[total_eve_calls]]&lt;=120,"Medium Calls","High Calls"))</f>
        <v>High Calls</v>
      </c>
      <c r="AA1303" t="str">
        <f>IF(tbl_Customers[[#This Row],[total_eve_charge]]&lt;=15,"Low Charges",
IF(tbl_Customers[[#This Row],[total_eve_charge]]&lt;=20,"Medium Charges","High Charges"))</f>
        <v>Low Charges</v>
      </c>
      <c r="AB13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03" t="str">
        <f>IF(tbl_Customers[[#This Row],[number_vmail_messages]] = 0, "No Usage", IF(tbl_Customers[[#This Row],[number_vmail_messages]] &lt;= 20, "Low Usage", IF(tbl_Customers[[#This Row],[number_vmail_messages]] &lt;= 40, "Medium Usgae", "High Usage")))</f>
        <v>No Usage</v>
      </c>
      <c r="AD1303" t="str">
        <f>IF(tbl_Customers[[#This Row],[total_day_minutes]]&lt;=150,"Low Usage", IF(tbl_Customers[[#This Row],[total_day_minutes]]&lt;=200,"Medium Usage", IF(tbl_Customers[[#This Row],[total_day_minutes]]&lt;=250,"High Usage","Very High Usage")))</f>
        <v>Very High Usage</v>
      </c>
      <c r="AE1303" t="str">
        <f>IF(tbl_Customers[[#This Row],[total_intl_calls]]&lt;=5,"Low Calls", IF(tbl_Customers[[#This Row],[total_intl_calls]]&lt;=10, "Medium Calls", "High Calls"))</f>
        <v>Low Calls</v>
      </c>
      <c r="AF13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303" s="36" t="str">
        <f>IF(tbl_Customers[[#This Row],[Churn_Risk_Score]]&gt;=10,"High Risk", IF(tbl_Customers[[#This Row],[Churn_Risk_Score]]&gt;=5,"Medium Risk","Low Risk"))</f>
        <v>Medium Risk</v>
      </c>
    </row>
    <row r="1304" spans="1:33" x14ac:dyDescent="0.35">
      <c r="A1304">
        <v>1303</v>
      </c>
      <c r="B1304" t="s">
        <v>74</v>
      </c>
      <c r="C1304">
        <v>107</v>
      </c>
      <c r="D1304" t="s">
        <v>25</v>
      </c>
      <c r="E1304" t="s">
        <v>22</v>
      </c>
      <c r="F1304" t="s">
        <v>22</v>
      </c>
      <c r="G1304">
        <v>0</v>
      </c>
      <c r="H1304">
        <v>103.4</v>
      </c>
      <c r="I1304">
        <v>94</v>
      </c>
      <c r="J1304">
        <v>17.579999999999998</v>
      </c>
      <c r="K1304">
        <v>189.3</v>
      </c>
      <c r="L1304">
        <v>125</v>
      </c>
      <c r="M1304">
        <v>16.09</v>
      </c>
      <c r="N1304">
        <v>227.2</v>
      </c>
      <c r="O1304">
        <v>125</v>
      </c>
      <c r="P1304">
        <v>10.220000000000001</v>
      </c>
      <c r="Q1304">
        <v>14.4</v>
      </c>
      <c r="R1304">
        <v>3</v>
      </c>
      <c r="S1304">
        <v>3.89</v>
      </c>
      <c r="T1304">
        <v>1</v>
      </c>
      <c r="U1304" t="s">
        <v>22</v>
      </c>
      <c r="V1304">
        <f>IF(tbl_Customers[[#This Row],[churn]] = "yes", 1, 0)</f>
        <v>0</v>
      </c>
      <c r="W1304" t="str">
        <f>IF(tbl_Customers[[#This Row],[number_customer_service_calls]] &lt;= 1, "0-1 Calls", IF(tbl_Customers[[#This Row],[number_customer_service_calls]] &lt;= 3, "2-3 Calls", IF(tbl_Customers[[#This Row],[number_customer_service_calls]] &lt;=5, "4-5 Calls", "6+ Calls")))</f>
        <v>0-1 Calls</v>
      </c>
      <c r="X1304" t="str">
        <f>IF(tbl_Customers[[#This Row],[account_length]] &lt;= 50, "0-50", IF(tbl_Customers[[#This Row],[account_length]] &lt;=100, "51-100", IF(tbl_Customers[[#This Row],[account_length]] &lt;= 150, "101-150", "151+")))</f>
        <v>101-150</v>
      </c>
      <c r="Y1304" t="str">
        <f>IF(tbl_Customers[[#This Row],[total_intl_charge]] &lt;= 3, "Low Charges", "High Charges")</f>
        <v>High Charges</v>
      </c>
      <c r="Z1304" t="str">
        <f>IF(tbl_Customers[[#This Row],[total_eve_calls]]&lt;=80,"Low Calls",
IF(tbl_Customers[[#This Row],[total_eve_calls]]&lt;=120,"Medium Calls","High Calls"))</f>
        <v>High Calls</v>
      </c>
      <c r="AA1304" t="str">
        <f>IF(tbl_Customers[[#This Row],[total_eve_charge]]&lt;=15,"Low Charges",
IF(tbl_Customers[[#This Row],[total_eve_charge]]&lt;=20,"Medium Charges","High Charges"))</f>
        <v>Medium Charges</v>
      </c>
      <c r="AB13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04" t="str">
        <f>IF(tbl_Customers[[#This Row],[number_vmail_messages]] = 0, "No Usage", IF(tbl_Customers[[#This Row],[number_vmail_messages]] &lt;= 20, "Low Usage", IF(tbl_Customers[[#This Row],[number_vmail_messages]] &lt;= 40, "Medium Usgae", "High Usage")))</f>
        <v>No Usage</v>
      </c>
      <c r="AD1304" t="str">
        <f>IF(tbl_Customers[[#This Row],[total_day_minutes]]&lt;=150,"Low Usage", IF(tbl_Customers[[#This Row],[total_day_minutes]]&lt;=200,"Medium Usage", IF(tbl_Customers[[#This Row],[total_day_minutes]]&lt;=250,"High Usage","Very High Usage")))</f>
        <v>Low Usage</v>
      </c>
      <c r="AE1304" t="str">
        <f>IF(tbl_Customers[[#This Row],[total_intl_calls]]&lt;=5,"Low Calls", IF(tbl_Customers[[#This Row],[total_intl_calls]]&lt;=10, "Medium Calls", "High Calls"))</f>
        <v>Low Calls</v>
      </c>
      <c r="AF13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04" s="36" t="str">
        <f>IF(tbl_Customers[[#This Row],[Churn_Risk_Score]]&gt;=10,"High Risk", IF(tbl_Customers[[#This Row],[Churn_Risk_Score]]&gt;=5,"Medium Risk","Low Risk"))</f>
        <v>Low Risk</v>
      </c>
    </row>
    <row r="1305" spans="1:33" x14ac:dyDescent="0.35">
      <c r="A1305">
        <v>1304</v>
      </c>
      <c r="B1305" t="s">
        <v>43</v>
      </c>
      <c r="C1305">
        <v>106</v>
      </c>
      <c r="D1305" t="s">
        <v>25</v>
      </c>
      <c r="E1305" t="s">
        <v>22</v>
      </c>
      <c r="F1305" t="s">
        <v>22</v>
      </c>
      <c r="G1305">
        <v>0</v>
      </c>
      <c r="H1305">
        <v>52.2</v>
      </c>
      <c r="I1305">
        <v>106</v>
      </c>
      <c r="J1305">
        <v>8.8699999999999992</v>
      </c>
      <c r="K1305">
        <v>220.1</v>
      </c>
      <c r="L1305">
        <v>113</v>
      </c>
      <c r="M1305">
        <v>18.71</v>
      </c>
      <c r="N1305">
        <v>112.3</v>
      </c>
      <c r="O1305">
        <v>95</v>
      </c>
      <c r="P1305">
        <v>5.05</v>
      </c>
      <c r="Q1305">
        <v>11.4</v>
      </c>
      <c r="R1305">
        <v>2</v>
      </c>
      <c r="S1305">
        <v>3.08</v>
      </c>
      <c r="T1305">
        <v>2</v>
      </c>
      <c r="U1305" t="s">
        <v>22</v>
      </c>
      <c r="V1305">
        <f>IF(tbl_Customers[[#This Row],[churn]] = "yes", 1, 0)</f>
        <v>0</v>
      </c>
      <c r="W1305" t="str">
        <f>IF(tbl_Customers[[#This Row],[number_customer_service_calls]] &lt;= 1, "0-1 Calls", IF(tbl_Customers[[#This Row],[number_customer_service_calls]] &lt;= 3, "2-3 Calls", IF(tbl_Customers[[#This Row],[number_customer_service_calls]] &lt;=5, "4-5 Calls", "6+ Calls")))</f>
        <v>2-3 Calls</v>
      </c>
      <c r="X1305" t="str">
        <f>IF(tbl_Customers[[#This Row],[account_length]] &lt;= 50, "0-50", IF(tbl_Customers[[#This Row],[account_length]] &lt;=100, "51-100", IF(tbl_Customers[[#This Row],[account_length]] &lt;= 150, "101-150", "151+")))</f>
        <v>101-150</v>
      </c>
      <c r="Y1305" t="str">
        <f>IF(tbl_Customers[[#This Row],[total_intl_charge]] &lt;= 3, "Low Charges", "High Charges")</f>
        <v>High Charges</v>
      </c>
      <c r="Z1305" t="str">
        <f>IF(tbl_Customers[[#This Row],[total_eve_calls]]&lt;=80,"Low Calls",
IF(tbl_Customers[[#This Row],[total_eve_calls]]&lt;=120,"Medium Calls","High Calls"))</f>
        <v>Medium Calls</v>
      </c>
      <c r="AA1305" t="str">
        <f>IF(tbl_Customers[[#This Row],[total_eve_charge]]&lt;=15,"Low Charges",
IF(tbl_Customers[[#This Row],[total_eve_charge]]&lt;=20,"Medium Charges","High Charges"))</f>
        <v>Medium Charges</v>
      </c>
      <c r="AB13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05" t="str">
        <f>IF(tbl_Customers[[#This Row],[number_vmail_messages]] = 0, "No Usage", IF(tbl_Customers[[#This Row],[number_vmail_messages]] &lt;= 20, "Low Usage", IF(tbl_Customers[[#This Row],[number_vmail_messages]] &lt;= 40, "Medium Usgae", "High Usage")))</f>
        <v>No Usage</v>
      </c>
      <c r="AD1305" t="str">
        <f>IF(tbl_Customers[[#This Row],[total_day_minutes]]&lt;=150,"Low Usage", IF(tbl_Customers[[#This Row],[total_day_minutes]]&lt;=200,"Medium Usage", IF(tbl_Customers[[#This Row],[total_day_minutes]]&lt;=250,"High Usage","Very High Usage")))</f>
        <v>Low Usage</v>
      </c>
      <c r="AE1305" t="str">
        <f>IF(tbl_Customers[[#This Row],[total_intl_calls]]&lt;=5,"Low Calls", IF(tbl_Customers[[#This Row],[total_intl_calls]]&lt;=10, "Medium Calls", "High Calls"))</f>
        <v>Low Calls</v>
      </c>
      <c r="AF13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05" s="36" t="str">
        <f>IF(tbl_Customers[[#This Row],[Churn_Risk_Score]]&gt;=10,"High Risk", IF(tbl_Customers[[#This Row],[Churn_Risk_Score]]&gt;=5,"Medium Risk","Low Risk"))</f>
        <v>Low Risk</v>
      </c>
    </row>
    <row r="1306" spans="1:33" x14ac:dyDescent="0.35">
      <c r="A1306">
        <v>1305</v>
      </c>
      <c r="B1306" t="s">
        <v>53</v>
      </c>
      <c r="C1306">
        <v>225</v>
      </c>
      <c r="D1306" t="s">
        <v>21</v>
      </c>
      <c r="E1306" t="s">
        <v>22</v>
      </c>
      <c r="F1306" t="s">
        <v>22</v>
      </c>
      <c r="G1306">
        <v>0</v>
      </c>
      <c r="H1306">
        <v>165.4</v>
      </c>
      <c r="I1306">
        <v>106</v>
      </c>
      <c r="J1306">
        <v>28.12</v>
      </c>
      <c r="K1306">
        <v>273.7</v>
      </c>
      <c r="L1306">
        <v>109</v>
      </c>
      <c r="M1306">
        <v>23.26</v>
      </c>
      <c r="N1306">
        <v>210</v>
      </c>
      <c r="O1306">
        <v>93</v>
      </c>
      <c r="P1306">
        <v>9.4499999999999993</v>
      </c>
      <c r="Q1306">
        <v>8.6999999999999993</v>
      </c>
      <c r="R1306">
        <v>3</v>
      </c>
      <c r="S1306">
        <v>2.35</v>
      </c>
      <c r="T1306">
        <v>0</v>
      </c>
      <c r="U1306" t="s">
        <v>23</v>
      </c>
      <c r="V1306">
        <f>IF(tbl_Customers[[#This Row],[churn]] = "yes", 1, 0)</f>
        <v>1</v>
      </c>
      <c r="W1306" t="str">
        <f>IF(tbl_Customers[[#This Row],[number_customer_service_calls]] &lt;= 1, "0-1 Calls", IF(tbl_Customers[[#This Row],[number_customer_service_calls]] &lt;= 3, "2-3 Calls", IF(tbl_Customers[[#This Row],[number_customer_service_calls]] &lt;=5, "4-5 Calls", "6+ Calls")))</f>
        <v>0-1 Calls</v>
      </c>
      <c r="X1306" t="str">
        <f>IF(tbl_Customers[[#This Row],[account_length]] &lt;= 50, "0-50", IF(tbl_Customers[[#This Row],[account_length]] &lt;=100, "51-100", IF(tbl_Customers[[#This Row],[account_length]] &lt;= 150, "101-150", "151+")))</f>
        <v>151+</v>
      </c>
      <c r="Y1306" t="str">
        <f>IF(tbl_Customers[[#This Row],[total_intl_charge]] &lt;= 3, "Low Charges", "High Charges")</f>
        <v>Low Charges</v>
      </c>
      <c r="Z1306" t="str">
        <f>IF(tbl_Customers[[#This Row],[total_eve_calls]]&lt;=80,"Low Calls",
IF(tbl_Customers[[#This Row],[total_eve_calls]]&lt;=120,"Medium Calls","High Calls"))</f>
        <v>Medium Calls</v>
      </c>
      <c r="AA1306" t="str">
        <f>IF(tbl_Customers[[#This Row],[total_eve_charge]]&lt;=15,"Low Charges",
IF(tbl_Customers[[#This Row],[total_eve_charge]]&lt;=20,"Medium Charges","High Charges"))</f>
        <v>High Charges</v>
      </c>
      <c r="AB13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06" t="str">
        <f>IF(tbl_Customers[[#This Row],[number_vmail_messages]] = 0, "No Usage", IF(tbl_Customers[[#This Row],[number_vmail_messages]] &lt;= 20, "Low Usage", IF(tbl_Customers[[#This Row],[number_vmail_messages]] &lt;= 40, "Medium Usgae", "High Usage")))</f>
        <v>No Usage</v>
      </c>
      <c r="AD1306" t="str">
        <f>IF(tbl_Customers[[#This Row],[total_day_minutes]]&lt;=150,"Low Usage", IF(tbl_Customers[[#This Row],[total_day_minutes]]&lt;=200,"Medium Usage", IF(tbl_Customers[[#This Row],[total_day_minutes]]&lt;=250,"High Usage","Very High Usage")))</f>
        <v>Medium Usage</v>
      </c>
      <c r="AE1306" t="str">
        <f>IF(tbl_Customers[[#This Row],[total_intl_calls]]&lt;=5,"Low Calls", IF(tbl_Customers[[#This Row],[total_intl_calls]]&lt;=10, "Medium Calls", "High Calls"))</f>
        <v>Low Calls</v>
      </c>
      <c r="AF13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06" s="36" t="str">
        <f>IF(tbl_Customers[[#This Row],[Churn_Risk_Score]]&gt;=10,"High Risk", IF(tbl_Customers[[#This Row],[Churn_Risk_Score]]&gt;=5,"Medium Risk","Low Risk"))</f>
        <v>Low Risk</v>
      </c>
    </row>
    <row r="1307" spans="1:33" x14ac:dyDescent="0.35">
      <c r="A1307">
        <v>1306</v>
      </c>
      <c r="B1307" t="s">
        <v>57</v>
      </c>
      <c r="C1307">
        <v>75</v>
      </c>
      <c r="D1307" t="s">
        <v>25</v>
      </c>
      <c r="E1307" t="s">
        <v>22</v>
      </c>
      <c r="F1307" t="s">
        <v>22</v>
      </c>
      <c r="G1307">
        <v>0</v>
      </c>
      <c r="H1307">
        <v>147.5</v>
      </c>
      <c r="I1307">
        <v>110</v>
      </c>
      <c r="J1307">
        <v>25.08</v>
      </c>
      <c r="K1307">
        <v>191.7</v>
      </c>
      <c r="L1307">
        <v>97</v>
      </c>
      <c r="M1307">
        <v>16.29</v>
      </c>
      <c r="N1307">
        <v>135</v>
      </c>
      <c r="O1307">
        <v>68</v>
      </c>
      <c r="P1307">
        <v>6.08</v>
      </c>
      <c r="Q1307">
        <v>16.399999999999999</v>
      </c>
      <c r="R1307">
        <v>3</v>
      </c>
      <c r="S1307">
        <v>4.43</v>
      </c>
      <c r="T1307">
        <v>2</v>
      </c>
      <c r="U1307" t="s">
        <v>22</v>
      </c>
      <c r="V1307">
        <f>IF(tbl_Customers[[#This Row],[churn]] = "yes", 1, 0)</f>
        <v>0</v>
      </c>
      <c r="W1307" t="str">
        <f>IF(tbl_Customers[[#This Row],[number_customer_service_calls]] &lt;= 1, "0-1 Calls", IF(tbl_Customers[[#This Row],[number_customer_service_calls]] &lt;= 3, "2-3 Calls", IF(tbl_Customers[[#This Row],[number_customer_service_calls]] &lt;=5, "4-5 Calls", "6+ Calls")))</f>
        <v>2-3 Calls</v>
      </c>
      <c r="X1307" t="str">
        <f>IF(tbl_Customers[[#This Row],[account_length]] &lt;= 50, "0-50", IF(tbl_Customers[[#This Row],[account_length]] &lt;=100, "51-100", IF(tbl_Customers[[#This Row],[account_length]] &lt;= 150, "101-150", "151+")))</f>
        <v>51-100</v>
      </c>
      <c r="Y1307" t="str">
        <f>IF(tbl_Customers[[#This Row],[total_intl_charge]] &lt;= 3, "Low Charges", "High Charges")</f>
        <v>High Charges</v>
      </c>
      <c r="Z1307" t="str">
        <f>IF(tbl_Customers[[#This Row],[total_eve_calls]]&lt;=80,"Low Calls",
IF(tbl_Customers[[#This Row],[total_eve_calls]]&lt;=120,"Medium Calls","High Calls"))</f>
        <v>Medium Calls</v>
      </c>
      <c r="AA1307" t="str">
        <f>IF(tbl_Customers[[#This Row],[total_eve_charge]]&lt;=15,"Low Charges",
IF(tbl_Customers[[#This Row],[total_eve_charge]]&lt;=20,"Medium Charges","High Charges"))</f>
        <v>Medium Charges</v>
      </c>
      <c r="AB13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07" t="str">
        <f>IF(tbl_Customers[[#This Row],[number_vmail_messages]] = 0, "No Usage", IF(tbl_Customers[[#This Row],[number_vmail_messages]] &lt;= 20, "Low Usage", IF(tbl_Customers[[#This Row],[number_vmail_messages]] &lt;= 40, "Medium Usgae", "High Usage")))</f>
        <v>No Usage</v>
      </c>
      <c r="AD1307" t="str">
        <f>IF(tbl_Customers[[#This Row],[total_day_minutes]]&lt;=150,"Low Usage", IF(tbl_Customers[[#This Row],[total_day_minutes]]&lt;=200,"Medium Usage", IF(tbl_Customers[[#This Row],[total_day_minutes]]&lt;=250,"High Usage","Very High Usage")))</f>
        <v>Low Usage</v>
      </c>
      <c r="AE1307" t="str">
        <f>IF(tbl_Customers[[#This Row],[total_intl_calls]]&lt;=5,"Low Calls", IF(tbl_Customers[[#This Row],[total_intl_calls]]&lt;=10, "Medium Calls", "High Calls"))</f>
        <v>Low Calls</v>
      </c>
      <c r="AF13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07" s="36" t="str">
        <f>IF(tbl_Customers[[#This Row],[Churn_Risk_Score]]&gt;=10,"High Risk", IF(tbl_Customers[[#This Row],[Churn_Risk_Score]]&gt;=5,"Medium Risk","Low Risk"))</f>
        <v>Low Risk</v>
      </c>
    </row>
    <row r="1308" spans="1:33" x14ac:dyDescent="0.35">
      <c r="A1308">
        <v>1307</v>
      </c>
      <c r="B1308" t="s">
        <v>41</v>
      </c>
      <c r="C1308">
        <v>86</v>
      </c>
      <c r="D1308" t="s">
        <v>21</v>
      </c>
      <c r="E1308" t="s">
        <v>22</v>
      </c>
      <c r="F1308" t="s">
        <v>22</v>
      </c>
      <c r="G1308">
        <v>0</v>
      </c>
      <c r="H1308">
        <v>217.8</v>
      </c>
      <c r="I1308">
        <v>93</v>
      </c>
      <c r="J1308">
        <v>37.03</v>
      </c>
      <c r="K1308">
        <v>214.7</v>
      </c>
      <c r="L1308">
        <v>95</v>
      </c>
      <c r="M1308">
        <v>18.25</v>
      </c>
      <c r="N1308">
        <v>228.7</v>
      </c>
      <c r="O1308">
        <v>70</v>
      </c>
      <c r="P1308">
        <v>10.29</v>
      </c>
      <c r="Q1308">
        <v>11.3</v>
      </c>
      <c r="R1308">
        <v>7</v>
      </c>
      <c r="S1308">
        <v>3.05</v>
      </c>
      <c r="T1308">
        <v>0</v>
      </c>
      <c r="U1308" t="s">
        <v>22</v>
      </c>
      <c r="V1308">
        <f>IF(tbl_Customers[[#This Row],[churn]] = "yes", 1, 0)</f>
        <v>0</v>
      </c>
      <c r="W1308" t="str">
        <f>IF(tbl_Customers[[#This Row],[number_customer_service_calls]] &lt;= 1, "0-1 Calls", IF(tbl_Customers[[#This Row],[number_customer_service_calls]] &lt;= 3, "2-3 Calls", IF(tbl_Customers[[#This Row],[number_customer_service_calls]] &lt;=5, "4-5 Calls", "6+ Calls")))</f>
        <v>0-1 Calls</v>
      </c>
      <c r="X1308" t="str">
        <f>IF(tbl_Customers[[#This Row],[account_length]] &lt;= 50, "0-50", IF(tbl_Customers[[#This Row],[account_length]] &lt;=100, "51-100", IF(tbl_Customers[[#This Row],[account_length]] &lt;= 150, "101-150", "151+")))</f>
        <v>51-100</v>
      </c>
      <c r="Y1308" t="str">
        <f>IF(tbl_Customers[[#This Row],[total_intl_charge]] &lt;= 3, "Low Charges", "High Charges")</f>
        <v>High Charges</v>
      </c>
      <c r="Z1308" t="str">
        <f>IF(tbl_Customers[[#This Row],[total_eve_calls]]&lt;=80,"Low Calls",
IF(tbl_Customers[[#This Row],[total_eve_calls]]&lt;=120,"Medium Calls","High Calls"))</f>
        <v>Medium Calls</v>
      </c>
      <c r="AA1308" t="str">
        <f>IF(tbl_Customers[[#This Row],[total_eve_charge]]&lt;=15,"Low Charges",
IF(tbl_Customers[[#This Row],[total_eve_charge]]&lt;=20,"Medium Charges","High Charges"))</f>
        <v>Medium Charges</v>
      </c>
      <c r="AB13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08" t="str">
        <f>IF(tbl_Customers[[#This Row],[number_vmail_messages]] = 0, "No Usage", IF(tbl_Customers[[#This Row],[number_vmail_messages]] &lt;= 20, "Low Usage", IF(tbl_Customers[[#This Row],[number_vmail_messages]] &lt;= 40, "Medium Usgae", "High Usage")))</f>
        <v>No Usage</v>
      </c>
      <c r="AD1308" t="str">
        <f>IF(tbl_Customers[[#This Row],[total_day_minutes]]&lt;=150,"Low Usage", IF(tbl_Customers[[#This Row],[total_day_minutes]]&lt;=200,"Medium Usage", IF(tbl_Customers[[#This Row],[total_day_minutes]]&lt;=250,"High Usage","Very High Usage")))</f>
        <v>High Usage</v>
      </c>
      <c r="AE1308" t="str">
        <f>IF(tbl_Customers[[#This Row],[total_intl_calls]]&lt;=5,"Low Calls", IF(tbl_Customers[[#This Row],[total_intl_calls]]&lt;=10, "Medium Calls", "High Calls"))</f>
        <v>Medium Calls</v>
      </c>
      <c r="AF13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08" s="36" t="str">
        <f>IF(tbl_Customers[[#This Row],[Churn_Risk_Score]]&gt;=10,"High Risk", IF(tbl_Customers[[#This Row],[Churn_Risk_Score]]&gt;=5,"Medium Risk","Low Risk"))</f>
        <v>Low Risk</v>
      </c>
    </row>
    <row r="1309" spans="1:33" x14ac:dyDescent="0.35">
      <c r="A1309">
        <v>1308</v>
      </c>
      <c r="B1309" t="s">
        <v>37</v>
      </c>
      <c r="C1309">
        <v>169</v>
      </c>
      <c r="D1309" t="s">
        <v>21</v>
      </c>
      <c r="E1309" t="s">
        <v>22</v>
      </c>
      <c r="F1309" t="s">
        <v>22</v>
      </c>
      <c r="G1309">
        <v>0</v>
      </c>
      <c r="H1309">
        <v>235.7</v>
      </c>
      <c r="I1309">
        <v>79</v>
      </c>
      <c r="J1309">
        <v>40.07</v>
      </c>
      <c r="K1309">
        <v>136.9</v>
      </c>
      <c r="L1309">
        <v>85</v>
      </c>
      <c r="M1309">
        <v>11.64</v>
      </c>
      <c r="N1309">
        <v>220.9</v>
      </c>
      <c r="O1309">
        <v>97</v>
      </c>
      <c r="P1309">
        <v>9.94</v>
      </c>
      <c r="Q1309">
        <v>13.3</v>
      </c>
      <c r="R1309">
        <v>10</v>
      </c>
      <c r="S1309">
        <v>3.59</v>
      </c>
      <c r="T1309">
        <v>1</v>
      </c>
      <c r="U1309" t="s">
        <v>22</v>
      </c>
      <c r="V1309">
        <f>IF(tbl_Customers[[#This Row],[churn]] = "yes", 1, 0)</f>
        <v>0</v>
      </c>
      <c r="W1309" t="str">
        <f>IF(tbl_Customers[[#This Row],[number_customer_service_calls]] &lt;= 1, "0-1 Calls", IF(tbl_Customers[[#This Row],[number_customer_service_calls]] &lt;= 3, "2-3 Calls", IF(tbl_Customers[[#This Row],[number_customer_service_calls]] &lt;=5, "4-5 Calls", "6+ Calls")))</f>
        <v>0-1 Calls</v>
      </c>
      <c r="X1309" t="str">
        <f>IF(tbl_Customers[[#This Row],[account_length]] &lt;= 50, "0-50", IF(tbl_Customers[[#This Row],[account_length]] &lt;=100, "51-100", IF(tbl_Customers[[#This Row],[account_length]] &lt;= 150, "101-150", "151+")))</f>
        <v>151+</v>
      </c>
      <c r="Y1309" t="str">
        <f>IF(tbl_Customers[[#This Row],[total_intl_charge]] &lt;= 3, "Low Charges", "High Charges")</f>
        <v>High Charges</v>
      </c>
      <c r="Z1309" t="str">
        <f>IF(tbl_Customers[[#This Row],[total_eve_calls]]&lt;=80,"Low Calls",
IF(tbl_Customers[[#This Row],[total_eve_calls]]&lt;=120,"Medium Calls","High Calls"))</f>
        <v>Medium Calls</v>
      </c>
      <c r="AA1309" t="str">
        <f>IF(tbl_Customers[[#This Row],[total_eve_charge]]&lt;=15,"Low Charges",
IF(tbl_Customers[[#This Row],[total_eve_charge]]&lt;=20,"Medium Charges","High Charges"))</f>
        <v>Low Charges</v>
      </c>
      <c r="AB13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09" t="str">
        <f>IF(tbl_Customers[[#This Row],[number_vmail_messages]] = 0, "No Usage", IF(tbl_Customers[[#This Row],[number_vmail_messages]] &lt;= 20, "Low Usage", IF(tbl_Customers[[#This Row],[number_vmail_messages]] &lt;= 40, "Medium Usgae", "High Usage")))</f>
        <v>No Usage</v>
      </c>
      <c r="AD1309" t="str">
        <f>IF(tbl_Customers[[#This Row],[total_day_minutes]]&lt;=150,"Low Usage", IF(tbl_Customers[[#This Row],[total_day_minutes]]&lt;=200,"Medium Usage", IF(tbl_Customers[[#This Row],[total_day_minutes]]&lt;=250,"High Usage","Very High Usage")))</f>
        <v>High Usage</v>
      </c>
      <c r="AE1309" t="str">
        <f>IF(tbl_Customers[[#This Row],[total_intl_calls]]&lt;=5,"Low Calls", IF(tbl_Customers[[#This Row],[total_intl_calls]]&lt;=10, "Medium Calls", "High Calls"))</f>
        <v>Medium Calls</v>
      </c>
      <c r="AF13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09" s="36" t="str">
        <f>IF(tbl_Customers[[#This Row],[Churn_Risk_Score]]&gt;=10,"High Risk", IF(tbl_Customers[[#This Row],[Churn_Risk_Score]]&gt;=5,"Medium Risk","Low Risk"))</f>
        <v>Low Risk</v>
      </c>
    </row>
    <row r="1310" spans="1:33" x14ac:dyDescent="0.35">
      <c r="A1310">
        <v>1309</v>
      </c>
      <c r="B1310" t="s">
        <v>42</v>
      </c>
      <c r="C1310">
        <v>122</v>
      </c>
      <c r="D1310" t="s">
        <v>28</v>
      </c>
      <c r="E1310" t="s">
        <v>22</v>
      </c>
      <c r="F1310" t="s">
        <v>23</v>
      </c>
      <c r="G1310">
        <v>22</v>
      </c>
      <c r="H1310">
        <v>204.5</v>
      </c>
      <c r="I1310">
        <v>92</v>
      </c>
      <c r="J1310">
        <v>34.770000000000003</v>
      </c>
      <c r="K1310">
        <v>139.6</v>
      </c>
      <c r="L1310">
        <v>121</v>
      </c>
      <c r="M1310">
        <v>11.87</v>
      </c>
      <c r="N1310">
        <v>205</v>
      </c>
      <c r="O1310">
        <v>103</v>
      </c>
      <c r="P1310">
        <v>9.23</v>
      </c>
      <c r="Q1310">
        <v>8.6</v>
      </c>
      <c r="R1310">
        <v>5</v>
      </c>
      <c r="S1310">
        <v>2.3199999999999998</v>
      </c>
      <c r="T1310">
        <v>2</v>
      </c>
      <c r="U1310" t="s">
        <v>22</v>
      </c>
      <c r="V1310">
        <f>IF(tbl_Customers[[#This Row],[churn]] = "yes", 1, 0)</f>
        <v>0</v>
      </c>
      <c r="W1310" t="str">
        <f>IF(tbl_Customers[[#This Row],[number_customer_service_calls]] &lt;= 1, "0-1 Calls", IF(tbl_Customers[[#This Row],[number_customer_service_calls]] &lt;= 3, "2-3 Calls", IF(tbl_Customers[[#This Row],[number_customer_service_calls]] &lt;=5, "4-5 Calls", "6+ Calls")))</f>
        <v>2-3 Calls</v>
      </c>
      <c r="X1310" t="str">
        <f>IF(tbl_Customers[[#This Row],[account_length]] &lt;= 50, "0-50", IF(tbl_Customers[[#This Row],[account_length]] &lt;=100, "51-100", IF(tbl_Customers[[#This Row],[account_length]] &lt;= 150, "101-150", "151+")))</f>
        <v>101-150</v>
      </c>
      <c r="Y1310" t="str">
        <f>IF(tbl_Customers[[#This Row],[total_intl_charge]] &lt;= 3, "Low Charges", "High Charges")</f>
        <v>Low Charges</v>
      </c>
      <c r="Z1310" t="str">
        <f>IF(tbl_Customers[[#This Row],[total_eve_calls]]&lt;=80,"Low Calls",
IF(tbl_Customers[[#This Row],[total_eve_calls]]&lt;=120,"Medium Calls","High Calls"))</f>
        <v>High Calls</v>
      </c>
      <c r="AA1310" t="str">
        <f>IF(tbl_Customers[[#This Row],[total_eve_charge]]&lt;=15,"Low Charges",
IF(tbl_Customers[[#This Row],[total_eve_charge]]&lt;=20,"Medium Charges","High Charges"))</f>
        <v>Low Charges</v>
      </c>
      <c r="AB13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0" t="str">
        <f>IF(tbl_Customers[[#This Row],[number_vmail_messages]] = 0, "No Usage", IF(tbl_Customers[[#This Row],[number_vmail_messages]] &lt;= 20, "Low Usage", IF(tbl_Customers[[#This Row],[number_vmail_messages]] &lt;= 40, "Medium Usgae", "High Usage")))</f>
        <v>Medium Usgae</v>
      </c>
      <c r="AD1310" t="str">
        <f>IF(tbl_Customers[[#This Row],[total_day_minutes]]&lt;=150,"Low Usage", IF(tbl_Customers[[#This Row],[total_day_minutes]]&lt;=200,"Medium Usage", IF(tbl_Customers[[#This Row],[total_day_minutes]]&lt;=250,"High Usage","Very High Usage")))</f>
        <v>High Usage</v>
      </c>
      <c r="AE1310" t="str">
        <f>IF(tbl_Customers[[#This Row],[total_intl_calls]]&lt;=5,"Low Calls", IF(tbl_Customers[[#This Row],[total_intl_calls]]&lt;=10, "Medium Calls", "High Calls"))</f>
        <v>Low Calls</v>
      </c>
      <c r="AF13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10" s="36" t="str">
        <f>IF(tbl_Customers[[#This Row],[Churn_Risk_Score]]&gt;=10,"High Risk", IF(tbl_Customers[[#This Row],[Churn_Risk_Score]]&gt;=5,"Medium Risk","Low Risk"))</f>
        <v>Low Risk</v>
      </c>
    </row>
    <row r="1311" spans="1:33" x14ac:dyDescent="0.35">
      <c r="A1311">
        <v>1310</v>
      </c>
      <c r="B1311" t="s">
        <v>40</v>
      </c>
      <c r="C1311">
        <v>106</v>
      </c>
      <c r="D1311" t="s">
        <v>25</v>
      </c>
      <c r="E1311" t="s">
        <v>22</v>
      </c>
      <c r="F1311" t="s">
        <v>22</v>
      </c>
      <c r="G1311">
        <v>0</v>
      </c>
      <c r="H1311">
        <v>178.4</v>
      </c>
      <c r="I1311">
        <v>143</v>
      </c>
      <c r="J1311">
        <v>30.33</v>
      </c>
      <c r="K1311">
        <v>247</v>
      </c>
      <c r="L1311">
        <v>123</v>
      </c>
      <c r="M1311">
        <v>21</v>
      </c>
      <c r="N1311">
        <v>259.89999999999998</v>
      </c>
      <c r="O1311">
        <v>105</v>
      </c>
      <c r="P1311">
        <v>11.7</v>
      </c>
      <c r="Q1311">
        <v>9.6</v>
      </c>
      <c r="R1311">
        <v>2</v>
      </c>
      <c r="S1311">
        <v>2.59</v>
      </c>
      <c r="T1311">
        <v>0</v>
      </c>
      <c r="U1311" t="s">
        <v>22</v>
      </c>
      <c r="V1311">
        <f>IF(tbl_Customers[[#This Row],[churn]] = "yes", 1, 0)</f>
        <v>0</v>
      </c>
      <c r="W1311" t="str">
        <f>IF(tbl_Customers[[#This Row],[number_customer_service_calls]] &lt;= 1, "0-1 Calls", IF(tbl_Customers[[#This Row],[number_customer_service_calls]] &lt;= 3, "2-3 Calls", IF(tbl_Customers[[#This Row],[number_customer_service_calls]] &lt;=5, "4-5 Calls", "6+ Calls")))</f>
        <v>0-1 Calls</v>
      </c>
      <c r="X1311" t="str">
        <f>IF(tbl_Customers[[#This Row],[account_length]] &lt;= 50, "0-50", IF(tbl_Customers[[#This Row],[account_length]] &lt;=100, "51-100", IF(tbl_Customers[[#This Row],[account_length]] &lt;= 150, "101-150", "151+")))</f>
        <v>101-150</v>
      </c>
      <c r="Y1311" t="str">
        <f>IF(tbl_Customers[[#This Row],[total_intl_charge]] &lt;= 3, "Low Charges", "High Charges")</f>
        <v>Low Charges</v>
      </c>
      <c r="Z1311" t="str">
        <f>IF(tbl_Customers[[#This Row],[total_eve_calls]]&lt;=80,"Low Calls",
IF(tbl_Customers[[#This Row],[total_eve_calls]]&lt;=120,"Medium Calls","High Calls"))</f>
        <v>High Calls</v>
      </c>
      <c r="AA1311" t="str">
        <f>IF(tbl_Customers[[#This Row],[total_eve_charge]]&lt;=15,"Low Charges",
IF(tbl_Customers[[#This Row],[total_eve_charge]]&lt;=20,"Medium Charges","High Charges"))</f>
        <v>High Charges</v>
      </c>
      <c r="AB13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1" t="str">
        <f>IF(tbl_Customers[[#This Row],[number_vmail_messages]] = 0, "No Usage", IF(tbl_Customers[[#This Row],[number_vmail_messages]] &lt;= 20, "Low Usage", IF(tbl_Customers[[#This Row],[number_vmail_messages]] &lt;= 40, "Medium Usgae", "High Usage")))</f>
        <v>No Usage</v>
      </c>
      <c r="AD1311" t="str">
        <f>IF(tbl_Customers[[#This Row],[total_day_minutes]]&lt;=150,"Low Usage", IF(tbl_Customers[[#This Row],[total_day_minutes]]&lt;=200,"Medium Usage", IF(tbl_Customers[[#This Row],[total_day_minutes]]&lt;=250,"High Usage","Very High Usage")))</f>
        <v>Medium Usage</v>
      </c>
      <c r="AE1311" t="str">
        <f>IF(tbl_Customers[[#This Row],[total_intl_calls]]&lt;=5,"Low Calls", IF(tbl_Customers[[#This Row],[total_intl_calls]]&lt;=10, "Medium Calls", "High Calls"))</f>
        <v>Low Calls</v>
      </c>
      <c r="AF13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11" s="36" t="str">
        <f>IF(tbl_Customers[[#This Row],[Churn_Risk_Score]]&gt;=10,"High Risk", IF(tbl_Customers[[#This Row],[Churn_Risk_Score]]&gt;=5,"Medium Risk","Low Risk"))</f>
        <v>Low Risk</v>
      </c>
    </row>
    <row r="1312" spans="1:33" x14ac:dyDescent="0.35">
      <c r="A1312">
        <v>1311</v>
      </c>
      <c r="B1312" t="s">
        <v>60</v>
      </c>
      <c r="C1312">
        <v>52</v>
      </c>
      <c r="D1312" t="s">
        <v>21</v>
      </c>
      <c r="E1312" t="s">
        <v>22</v>
      </c>
      <c r="F1312" t="s">
        <v>23</v>
      </c>
      <c r="G1312">
        <v>32</v>
      </c>
      <c r="H1312">
        <v>130.1</v>
      </c>
      <c r="I1312">
        <v>68</v>
      </c>
      <c r="J1312">
        <v>22.12</v>
      </c>
      <c r="K1312">
        <v>247.2</v>
      </c>
      <c r="L1312">
        <v>77</v>
      </c>
      <c r="M1312">
        <v>21.01</v>
      </c>
      <c r="N1312">
        <v>289.39999999999998</v>
      </c>
      <c r="O1312">
        <v>87</v>
      </c>
      <c r="P1312">
        <v>13.02</v>
      </c>
      <c r="Q1312">
        <v>13.5</v>
      </c>
      <c r="R1312">
        <v>5</v>
      </c>
      <c r="S1312">
        <v>3.65</v>
      </c>
      <c r="T1312">
        <v>2</v>
      </c>
      <c r="U1312" t="s">
        <v>22</v>
      </c>
      <c r="V1312">
        <f>IF(tbl_Customers[[#This Row],[churn]] = "yes", 1, 0)</f>
        <v>0</v>
      </c>
      <c r="W1312" t="str">
        <f>IF(tbl_Customers[[#This Row],[number_customer_service_calls]] &lt;= 1, "0-1 Calls", IF(tbl_Customers[[#This Row],[number_customer_service_calls]] &lt;= 3, "2-3 Calls", IF(tbl_Customers[[#This Row],[number_customer_service_calls]] &lt;=5, "4-5 Calls", "6+ Calls")))</f>
        <v>2-3 Calls</v>
      </c>
      <c r="X1312" t="str">
        <f>IF(tbl_Customers[[#This Row],[account_length]] &lt;= 50, "0-50", IF(tbl_Customers[[#This Row],[account_length]] &lt;=100, "51-100", IF(tbl_Customers[[#This Row],[account_length]] &lt;= 150, "101-150", "151+")))</f>
        <v>51-100</v>
      </c>
      <c r="Y1312" t="str">
        <f>IF(tbl_Customers[[#This Row],[total_intl_charge]] &lt;= 3, "Low Charges", "High Charges")</f>
        <v>High Charges</v>
      </c>
      <c r="Z1312" t="str">
        <f>IF(tbl_Customers[[#This Row],[total_eve_calls]]&lt;=80,"Low Calls",
IF(tbl_Customers[[#This Row],[total_eve_calls]]&lt;=120,"Medium Calls","High Calls"))</f>
        <v>Low Calls</v>
      </c>
      <c r="AA1312" t="str">
        <f>IF(tbl_Customers[[#This Row],[total_eve_charge]]&lt;=15,"Low Charges",
IF(tbl_Customers[[#This Row],[total_eve_charge]]&lt;=20,"Medium Charges","High Charges"))</f>
        <v>High Charges</v>
      </c>
      <c r="AB13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12" t="str">
        <f>IF(tbl_Customers[[#This Row],[number_vmail_messages]] = 0, "No Usage", IF(tbl_Customers[[#This Row],[number_vmail_messages]] &lt;= 20, "Low Usage", IF(tbl_Customers[[#This Row],[number_vmail_messages]] &lt;= 40, "Medium Usgae", "High Usage")))</f>
        <v>Medium Usgae</v>
      </c>
      <c r="AD1312" t="str">
        <f>IF(tbl_Customers[[#This Row],[total_day_minutes]]&lt;=150,"Low Usage", IF(tbl_Customers[[#This Row],[total_day_minutes]]&lt;=200,"Medium Usage", IF(tbl_Customers[[#This Row],[total_day_minutes]]&lt;=250,"High Usage","Very High Usage")))</f>
        <v>Low Usage</v>
      </c>
      <c r="AE1312" t="str">
        <f>IF(tbl_Customers[[#This Row],[total_intl_calls]]&lt;=5,"Low Calls", IF(tbl_Customers[[#This Row],[total_intl_calls]]&lt;=10, "Medium Calls", "High Calls"))</f>
        <v>Low Calls</v>
      </c>
      <c r="AF13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12" s="36" t="str">
        <f>IF(tbl_Customers[[#This Row],[Churn_Risk_Score]]&gt;=10,"High Risk", IF(tbl_Customers[[#This Row],[Churn_Risk_Score]]&gt;=5,"Medium Risk","Low Risk"))</f>
        <v>Low Risk</v>
      </c>
    </row>
    <row r="1313" spans="1:33" x14ac:dyDescent="0.35">
      <c r="A1313">
        <v>1312</v>
      </c>
      <c r="B1313" t="s">
        <v>54</v>
      </c>
      <c r="C1313">
        <v>79</v>
      </c>
      <c r="D1313" t="s">
        <v>21</v>
      </c>
      <c r="E1313" t="s">
        <v>22</v>
      </c>
      <c r="F1313" t="s">
        <v>23</v>
      </c>
      <c r="G1313">
        <v>34</v>
      </c>
      <c r="H1313">
        <v>103.7</v>
      </c>
      <c r="I1313">
        <v>100</v>
      </c>
      <c r="J1313">
        <v>17.63</v>
      </c>
      <c r="K1313">
        <v>236.3</v>
      </c>
      <c r="L1313">
        <v>78</v>
      </c>
      <c r="M1313">
        <v>20.09</v>
      </c>
      <c r="N1313">
        <v>256.60000000000002</v>
      </c>
      <c r="O1313">
        <v>102</v>
      </c>
      <c r="P1313">
        <v>11.55</v>
      </c>
      <c r="Q1313">
        <v>14.8</v>
      </c>
      <c r="R1313">
        <v>4</v>
      </c>
      <c r="S1313">
        <v>4</v>
      </c>
      <c r="T1313">
        <v>2</v>
      </c>
      <c r="U1313" t="s">
        <v>22</v>
      </c>
      <c r="V1313">
        <f>IF(tbl_Customers[[#This Row],[churn]] = "yes", 1, 0)</f>
        <v>0</v>
      </c>
      <c r="W1313" t="str">
        <f>IF(tbl_Customers[[#This Row],[number_customer_service_calls]] &lt;= 1, "0-1 Calls", IF(tbl_Customers[[#This Row],[number_customer_service_calls]] &lt;= 3, "2-3 Calls", IF(tbl_Customers[[#This Row],[number_customer_service_calls]] &lt;=5, "4-5 Calls", "6+ Calls")))</f>
        <v>2-3 Calls</v>
      </c>
      <c r="X1313" t="str">
        <f>IF(tbl_Customers[[#This Row],[account_length]] &lt;= 50, "0-50", IF(tbl_Customers[[#This Row],[account_length]] &lt;=100, "51-100", IF(tbl_Customers[[#This Row],[account_length]] &lt;= 150, "101-150", "151+")))</f>
        <v>51-100</v>
      </c>
      <c r="Y1313" t="str">
        <f>IF(tbl_Customers[[#This Row],[total_intl_charge]] &lt;= 3, "Low Charges", "High Charges")</f>
        <v>High Charges</v>
      </c>
      <c r="Z1313" t="str">
        <f>IF(tbl_Customers[[#This Row],[total_eve_calls]]&lt;=80,"Low Calls",
IF(tbl_Customers[[#This Row],[total_eve_calls]]&lt;=120,"Medium Calls","High Calls"))</f>
        <v>Low Calls</v>
      </c>
      <c r="AA1313" t="str">
        <f>IF(tbl_Customers[[#This Row],[total_eve_charge]]&lt;=15,"Low Charges",
IF(tbl_Customers[[#This Row],[total_eve_charge]]&lt;=20,"Medium Charges","High Charges"))</f>
        <v>High Charges</v>
      </c>
      <c r="AB13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13" t="str">
        <f>IF(tbl_Customers[[#This Row],[number_vmail_messages]] = 0, "No Usage", IF(tbl_Customers[[#This Row],[number_vmail_messages]] &lt;= 20, "Low Usage", IF(tbl_Customers[[#This Row],[number_vmail_messages]] &lt;= 40, "Medium Usgae", "High Usage")))</f>
        <v>Medium Usgae</v>
      </c>
      <c r="AD1313" t="str">
        <f>IF(tbl_Customers[[#This Row],[total_day_minutes]]&lt;=150,"Low Usage", IF(tbl_Customers[[#This Row],[total_day_minutes]]&lt;=200,"Medium Usage", IF(tbl_Customers[[#This Row],[total_day_minutes]]&lt;=250,"High Usage","Very High Usage")))</f>
        <v>Low Usage</v>
      </c>
      <c r="AE1313" t="str">
        <f>IF(tbl_Customers[[#This Row],[total_intl_calls]]&lt;=5,"Low Calls", IF(tbl_Customers[[#This Row],[total_intl_calls]]&lt;=10, "Medium Calls", "High Calls"))</f>
        <v>Low Calls</v>
      </c>
      <c r="AF13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13" s="36" t="str">
        <f>IF(tbl_Customers[[#This Row],[Churn_Risk_Score]]&gt;=10,"High Risk", IF(tbl_Customers[[#This Row],[Churn_Risk_Score]]&gt;=5,"Medium Risk","Low Risk"))</f>
        <v>Low Risk</v>
      </c>
    </row>
    <row r="1314" spans="1:33" x14ac:dyDescent="0.35">
      <c r="A1314">
        <v>1313</v>
      </c>
      <c r="B1314" t="s">
        <v>53</v>
      </c>
      <c r="C1314">
        <v>135</v>
      </c>
      <c r="D1314" t="s">
        <v>21</v>
      </c>
      <c r="E1314" t="s">
        <v>22</v>
      </c>
      <c r="F1314" t="s">
        <v>22</v>
      </c>
      <c r="G1314">
        <v>0</v>
      </c>
      <c r="H1314">
        <v>239.9</v>
      </c>
      <c r="I1314">
        <v>91</v>
      </c>
      <c r="J1314">
        <v>40.78</v>
      </c>
      <c r="K1314">
        <v>177.1</v>
      </c>
      <c r="L1314">
        <v>104</v>
      </c>
      <c r="M1314">
        <v>15.05</v>
      </c>
      <c r="N1314">
        <v>217.2</v>
      </c>
      <c r="O1314">
        <v>118</v>
      </c>
      <c r="P1314">
        <v>9.77</v>
      </c>
      <c r="Q1314">
        <v>5.9</v>
      </c>
      <c r="R1314">
        <v>3</v>
      </c>
      <c r="S1314">
        <v>1.59</v>
      </c>
      <c r="T1314">
        <v>2</v>
      </c>
      <c r="U1314" t="s">
        <v>22</v>
      </c>
      <c r="V1314">
        <f>IF(tbl_Customers[[#This Row],[churn]] = "yes", 1, 0)</f>
        <v>0</v>
      </c>
      <c r="W1314" t="str">
        <f>IF(tbl_Customers[[#This Row],[number_customer_service_calls]] &lt;= 1, "0-1 Calls", IF(tbl_Customers[[#This Row],[number_customer_service_calls]] &lt;= 3, "2-3 Calls", IF(tbl_Customers[[#This Row],[number_customer_service_calls]] &lt;=5, "4-5 Calls", "6+ Calls")))</f>
        <v>2-3 Calls</v>
      </c>
      <c r="X1314" t="str">
        <f>IF(tbl_Customers[[#This Row],[account_length]] &lt;= 50, "0-50", IF(tbl_Customers[[#This Row],[account_length]] &lt;=100, "51-100", IF(tbl_Customers[[#This Row],[account_length]] &lt;= 150, "101-150", "151+")))</f>
        <v>101-150</v>
      </c>
      <c r="Y1314" t="str">
        <f>IF(tbl_Customers[[#This Row],[total_intl_charge]] &lt;= 3, "Low Charges", "High Charges")</f>
        <v>Low Charges</v>
      </c>
      <c r="Z1314" t="str">
        <f>IF(tbl_Customers[[#This Row],[total_eve_calls]]&lt;=80,"Low Calls",
IF(tbl_Customers[[#This Row],[total_eve_calls]]&lt;=120,"Medium Calls","High Calls"))</f>
        <v>Medium Calls</v>
      </c>
      <c r="AA1314" t="str">
        <f>IF(tbl_Customers[[#This Row],[total_eve_charge]]&lt;=15,"Low Charges",
IF(tbl_Customers[[#This Row],[total_eve_charge]]&lt;=20,"Medium Charges","High Charges"))</f>
        <v>Medium Charges</v>
      </c>
      <c r="AB13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4" t="str">
        <f>IF(tbl_Customers[[#This Row],[number_vmail_messages]] = 0, "No Usage", IF(tbl_Customers[[#This Row],[number_vmail_messages]] &lt;= 20, "Low Usage", IF(tbl_Customers[[#This Row],[number_vmail_messages]] &lt;= 40, "Medium Usgae", "High Usage")))</f>
        <v>No Usage</v>
      </c>
      <c r="AD1314" t="str">
        <f>IF(tbl_Customers[[#This Row],[total_day_minutes]]&lt;=150,"Low Usage", IF(tbl_Customers[[#This Row],[total_day_minutes]]&lt;=200,"Medium Usage", IF(tbl_Customers[[#This Row],[total_day_minutes]]&lt;=250,"High Usage","Very High Usage")))</f>
        <v>High Usage</v>
      </c>
      <c r="AE1314" t="str">
        <f>IF(tbl_Customers[[#This Row],[total_intl_calls]]&lt;=5,"Low Calls", IF(tbl_Customers[[#This Row],[total_intl_calls]]&lt;=10, "Medium Calls", "High Calls"))</f>
        <v>Low Calls</v>
      </c>
      <c r="AF13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14" s="36" t="str">
        <f>IF(tbl_Customers[[#This Row],[Churn_Risk_Score]]&gt;=10,"High Risk", IF(tbl_Customers[[#This Row],[Churn_Risk_Score]]&gt;=5,"Medium Risk","Low Risk"))</f>
        <v>Low Risk</v>
      </c>
    </row>
    <row r="1315" spans="1:33" x14ac:dyDescent="0.35">
      <c r="A1315">
        <v>1314</v>
      </c>
      <c r="B1315" t="s">
        <v>67</v>
      </c>
      <c r="C1315">
        <v>70</v>
      </c>
      <c r="D1315" t="s">
        <v>25</v>
      </c>
      <c r="E1315" t="s">
        <v>22</v>
      </c>
      <c r="F1315" t="s">
        <v>22</v>
      </c>
      <c r="G1315">
        <v>0</v>
      </c>
      <c r="H1315">
        <v>148.4</v>
      </c>
      <c r="I1315">
        <v>110</v>
      </c>
      <c r="J1315">
        <v>25.23</v>
      </c>
      <c r="K1315">
        <v>267.10000000000002</v>
      </c>
      <c r="L1315">
        <v>90</v>
      </c>
      <c r="M1315">
        <v>22.7</v>
      </c>
      <c r="N1315">
        <v>151.5</v>
      </c>
      <c r="O1315">
        <v>101</v>
      </c>
      <c r="P1315">
        <v>6.82</v>
      </c>
      <c r="Q1315">
        <v>8.9</v>
      </c>
      <c r="R1315">
        <v>4</v>
      </c>
      <c r="S1315">
        <v>2.4</v>
      </c>
      <c r="T1315">
        <v>0</v>
      </c>
      <c r="U1315" t="s">
        <v>22</v>
      </c>
      <c r="V1315">
        <f>IF(tbl_Customers[[#This Row],[churn]] = "yes", 1, 0)</f>
        <v>0</v>
      </c>
      <c r="W1315" t="str">
        <f>IF(tbl_Customers[[#This Row],[number_customer_service_calls]] &lt;= 1, "0-1 Calls", IF(tbl_Customers[[#This Row],[number_customer_service_calls]] &lt;= 3, "2-3 Calls", IF(tbl_Customers[[#This Row],[number_customer_service_calls]] &lt;=5, "4-5 Calls", "6+ Calls")))</f>
        <v>0-1 Calls</v>
      </c>
      <c r="X1315" t="str">
        <f>IF(tbl_Customers[[#This Row],[account_length]] &lt;= 50, "0-50", IF(tbl_Customers[[#This Row],[account_length]] &lt;=100, "51-100", IF(tbl_Customers[[#This Row],[account_length]] &lt;= 150, "101-150", "151+")))</f>
        <v>51-100</v>
      </c>
      <c r="Y1315" t="str">
        <f>IF(tbl_Customers[[#This Row],[total_intl_charge]] &lt;= 3, "Low Charges", "High Charges")</f>
        <v>Low Charges</v>
      </c>
      <c r="Z1315" t="str">
        <f>IF(tbl_Customers[[#This Row],[total_eve_calls]]&lt;=80,"Low Calls",
IF(tbl_Customers[[#This Row],[total_eve_calls]]&lt;=120,"Medium Calls","High Calls"))</f>
        <v>Medium Calls</v>
      </c>
      <c r="AA1315" t="str">
        <f>IF(tbl_Customers[[#This Row],[total_eve_charge]]&lt;=15,"Low Charges",
IF(tbl_Customers[[#This Row],[total_eve_charge]]&lt;=20,"Medium Charges","High Charges"))</f>
        <v>High Charges</v>
      </c>
      <c r="AB13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5" t="str">
        <f>IF(tbl_Customers[[#This Row],[number_vmail_messages]] = 0, "No Usage", IF(tbl_Customers[[#This Row],[number_vmail_messages]] &lt;= 20, "Low Usage", IF(tbl_Customers[[#This Row],[number_vmail_messages]] &lt;= 40, "Medium Usgae", "High Usage")))</f>
        <v>No Usage</v>
      </c>
      <c r="AD1315" t="str">
        <f>IF(tbl_Customers[[#This Row],[total_day_minutes]]&lt;=150,"Low Usage", IF(tbl_Customers[[#This Row],[total_day_minutes]]&lt;=200,"Medium Usage", IF(tbl_Customers[[#This Row],[total_day_minutes]]&lt;=250,"High Usage","Very High Usage")))</f>
        <v>Low Usage</v>
      </c>
      <c r="AE1315" t="str">
        <f>IF(tbl_Customers[[#This Row],[total_intl_calls]]&lt;=5,"Low Calls", IF(tbl_Customers[[#This Row],[total_intl_calls]]&lt;=10, "Medium Calls", "High Calls"))</f>
        <v>Low Calls</v>
      </c>
      <c r="AF13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15" s="36" t="str">
        <f>IF(tbl_Customers[[#This Row],[Churn_Risk_Score]]&gt;=10,"High Risk", IF(tbl_Customers[[#This Row],[Churn_Risk_Score]]&gt;=5,"Medium Risk","Low Risk"))</f>
        <v>Low Risk</v>
      </c>
    </row>
    <row r="1316" spans="1:33" x14ac:dyDescent="0.35">
      <c r="A1316">
        <v>1315</v>
      </c>
      <c r="B1316" t="s">
        <v>27</v>
      </c>
      <c r="C1316">
        <v>80</v>
      </c>
      <c r="D1316" t="s">
        <v>25</v>
      </c>
      <c r="E1316" t="s">
        <v>22</v>
      </c>
      <c r="F1316" t="s">
        <v>22</v>
      </c>
      <c r="G1316">
        <v>0</v>
      </c>
      <c r="H1316">
        <v>148.6</v>
      </c>
      <c r="I1316">
        <v>106</v>
      </c>
      <c r="J1316">
        <v>25.26</v>
      </c>
      <c r="K1316">
        <v>210.8</v>
      </c>
      <c r="L1316">
        <v>65</v>
      </c>
      <c r="M1316">
        <v>17.920000000000002</v>
      </c>
      <c r="N1316">
        <v>203.7</v>
      </c>
      <c r="O1316">
        <v>86</v>
      </c>
      <c r="P1316">
        <v>9.17</v>
      </c>
      <c r="Q1316">
        <v>10</v>
      </c>
      <c r="R1316">
        <v>2</v>
      </c>
      <c r="S1316">
        <v>2.7</v>
      </c>
      <c r="T1316">
        <v>2</v>
      </c>
      <c r="U1316" t="s">
        <v>22</v>
      </c>
      <c r="V1316">
        <f>IF(tbl_Customers[[#This Row],[churn]] = "yes", 1, 0)</f>
        <v>0</v>
      </c>
      <c r="W1316" t="str">
        <f>IF(tbl_Customers[[#This Row],[number_customer_service_calls]] &lt;= 1, "0-1 Calls", IF(tbl_Customers[[#This Row],[number_customer_service_calls]] &lt;= 3, "2-3 Calls", IF(tbl_Customers[[#This Row],[number_customer_service_calls]] &lt;=5, "4-5 Calls", "6+ Calls")))</f>
        <v>2-3 Calls</v>
      </c>
      <c r="X1316" t="str">
        <f>IF(tbl_Customers[[#This Row],[account_length]] &lt;= 50, "0-50", IF(tbl_Customers[[#This Row],[account_length]] &lt;=100, "51-100", IF(tbl_Customers[[#This Row],[account_length]] &lt;= 150, "101-150", "151+")))</f>
        <v>51-100</v>
      </c>
      <c r="Y1316" t="str">
        <f>IF(tbl_Customers[[#This Row],[total_intl_charge]] &lt;= 3, "Low Charges", "High Charges")</f>
        <v>Low Charges</v>
      </c>
      <c r="Z1316" t="str">
        <f>IF(tbl_Customers[[#This Row],[total_eve_calls]]&lt;=80,"Low Calls",
IF(tbl_Customers[[#This Row],[total_eve_calls]]&lt;=120,"Medium Calls","High Calls"))</f>
        <v>Low Calls</v>
      </c>
      <c r="AA1316" t="str">
        <f>IF(tbl_Customers[[#This Row],[total_eve_charge]]&lt;=15,"Low Charges",
IF(tbl_Customers[[#This Row],[total_eve_charge]]&lt;=20,"Medium Charges","High Charges"))</f>
        <v>Medium Charges</v>
      </c>
      <c r="AB13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6" t="str">
        <f>IF(tbl_Customers[[#This Row],[number_vmail_messages]] = 0, "No Usage", IF(tbl_Customers[[#This Row],[number_vmail_messages]] &lt;= 20, "Low Usage", IF(tbl_Customers[[#This Row],[number_vmail_messages]] &lt;= 40, "Medium Usgae", "High Usage")))</f>
        <v>No Usage</v>
      </c>
      <c r="AD1316" t="str">
        <f>IF(tbl_Customers[[#This Row],[total_day_minutes]]&lt;=150,"Low Usage", IF(tbl_Customers[[#This Row],[total_day_minutes]]&lt;=200,"Medium Usage", IF(tbl_Customers[[#This Row],[total_day_minutes]]&lt;=250,"High Usage","Very High Usage")))</f>
        <v>Low Usage</v>
      </c>
      <c r="AE1316" t="str">
        <f>IF(tbl_Customers[[#This Row],[total_intl_calls]]&lt;=5,"Low Calls", IF(tbl_Customers[[#This Row],[total_intl_calls]]&lt;=10, "Medium Calls", "High Calls"))</f>
        <v>Low Calls</v>
      </c>
      <c r="AF13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16" s="36" t="str">
        <f>IF(tbl_Customers[[#This Row],[Churn_Risk_Score]]&gt;=10,"High Risk", IF(tbl_Customers[[#This Row],[Churn_Risk_Score]]&gt;=5,"Medium Risk","Low Risk"))</f>
        <v>Low Risk</v>
      </c>
    </row>
    <row r="1317" spans="1:33" x14ac:dyDescent="0.35">
      <c r="A1317">
        <v>1316</v>
      </c>
      <c r="B1317" t="s">
        <v>56</v>
      </c>
      <c r="C1317">
        <v>37</v>
      </c>
      <c r="D1317" t="s">
        <v>21</v>
      </c>
      <c r="E1317" t="s">
        <v>22</v>
      </c>
      <c r="F1317" t="s">
        <v>22</v>
      </c>
      <c r="G1317">
        <v>0</v>
      </c>
      <c r="H1317">
        <v>191.1</v>
      </c>
      <c r="I1317">
        <v>69</v>
      </c>
      <c r="J1317">
        <v>32.49</v>
      </c>
      <c r="K1317">
        <v>129.19999999999999</v>
      </c>
      <c r="L1317">
        <v>113</v>
      </c>
      <c r="M1317">
        <v>10.98</v>
      </c>
      <c r="N1317">
        <v>207.5</v>
      </c>
      <c r="O1317">
        <v>117</v>
      </c>
      <c r="P1317">
        <v>9.34</v>
      </c>
      <c r="Q1317">
        <v>12.9</v>
      </c>
      <c r="R1317">
        <v>1</v>
      </c>
      <c r="S1317">
        <v>3.48</v>
      </c>
      <c r="T1317">
        <v>0</v>
      </c>
      <c r="U1317" t="s">
        <v>22</v>
      </c>
      <c r="V1317">
        <f>IF(tbl_Customers[[#This Row],[churn]] = "yes", 1, 0)</f>
        <v>0</v>
      </c>
      <c r="W1317" t="str">
        <f>IF(tbl_Customers[[#This Row],[number_customer_service_calls]] &lt;= 1, "0-1 Calls", IF(tbl_Customers[[#This Row],[number_customer_service_calls]] &lt;= 3, "2-3 Calls", IF(tbl_Customers[[#This Row],[number_customer_service_calls]] &lt;=5, "4-5 Calls", "6+ Calls")))</f>
        <v>0-1 Calls</v>
      </c>
      <c r="X1317" t="str">
        <f>IF(tbl_Customers[[#This Row],[account_length]] &lt;= 50, "0-50", IF(tbl_Customers[[#This Row],[account_length]] &lt;=100, "51-100", IF(tbl_Customers[[#This Row],[account_length]] &lt;= 150, "101-150", "151+")))</f>
        <v>0-50</v>
      </c>
      <c r="Y1317" t="str">
        <f>IF(tbl_Customers[[#This Row],[total_intl_charge]] &lt;= 3, "Low Charges", "High Charges")</f>
        <v>High Charges</v>
      </c>
      <c r="Z1317" t="str">
        <f>IF(tbl_Customers[[#This Row],[total_eve_calls]]&lt;=80,"Low Calls",
IF(tbl_Customers[[#This Row],[total_eve_calls]]&lt;=120,"Medium Calls","High Calls"))</f>
        <v>Medium Calls</v>
      </c>
      <c r="AA1317" t="str">
        <f>IF(tbl_Customers[[#This Row],[total_eve_charge]]&lt;=15,"Low Charges",
IF(tbl_Customers[[#This Row],[total_eve_charge]]&lt;=20,"Medium Charges","High Charges"))</f>
        <v>Low Charges</v>
      </c>
      <c r="AB13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17" t="str">
        <f>IF(tbl_Customers[[#This Row],[number_vmail_messages]] = 0, "No Usage", IF(tbl_Customers[[#This Row],[number_vmail_messages]] &lt;= 20, "Low Usage", IF(tbl_Customers[[#This Row],[number_vmail_messages]] &lt;= 40, "Medium Usgae", "High Usage")))</f>
        <v>No Usage</v>
      </c>
      <c r="AD1317" t="str">
        <f>IF(tbl_Customers[[#This Row],[total_day_minutes]]&lt;=150,"Low Usage", IF(tbl_Customers[[#This Row],[total_day_minutes]]&lt;=200,"Medium Usage", IF(tbl_Customers[[#This Row],[total_day_minutes]]&lt;=250,"High Usage","Very High Usage")))</f>
        <v>Medium Usage</v>
      </c>
      <c r="AE1317" t="str">
        <f>IF(tbl_Customers[[#This Row],[total_intl_calls]]&lt;=5,"Low Calls", IF(tbl_Customers[[#This Row],[total_intl_calls]]&lt;=10, "Medium Calls", "High Calls"))</f>
        <v>Low Calls</v>
      </c>
      <c r="AF13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17" s="36" t="str">
        <f>IF(tbl_Customers[[#This Row],[Churn_Risk_Score]]&gt;=10,"High Risk", IF(tbl_Customers[[#This Row],[Churn_Risk_Score]]&gt;=5,"Medium Risk","Low Risk"))</f>
        <v>Low Risk</v>
      </c>
    </row>
    <row r="1318" spans="1:33" x14ac:dyDescent="0.35">
      <c r="A1318">
        <v>1317</v>
      </c>
      <c r="B1318" t="s">
        <v>60</v>
      </c>
      <c r="C1318">
        <v>161</v>
      </c>
      <c r="D1318" t="s">
        <v>21</v>
      </c>
      <c r="E1318" t="s">
        <v>22</v>
      </c>
      <c r="F1318" t="s">
        <v>23</v>
      </c>
      <c r="G1318">
        <v>39</v>
      </c>
      <c r="H1318">
        <v>218.5</v>
      </c>
      <c r="I1318">
        <v>76</v>
      </c>
      <c r="J1318">
        <v>37.15</v>
      </c>
      <c r="K1318">
        <v>112.7</v>
      </c>
      <c r="L1318">
        <v>94</v>
      </c>
      <c r="M1318">
        <v>9.58</v>
      </c>
      <c r="N1318">
        <v>205.1</v>
      </c>
      <c r="O1318">
        <v>121</v>
      </c>
      <c r="P1318">
        <v>9.23</v>
      </c>
      <c r="Q1318">
        <v>7.3</v>
      </c>
      <c r="R1318">
        <v>4</v>
      </c>
      <c r="S1318">
        <v>1.97</v>
      </c>
      <c r="T1318">
        <v>1</v>
      </c>
      <c r="U1318" t="s">
        <v>22</v>
      </c>
      <c r="V1318">
        <f>IF(tbl_Customers[[#This Row],[churn]] = "yes", 1, 0)</f>
        <v>0</v>
      </c>
      <c r="W1318" t="str">
        <f>IF(tbl_Customers[[#This Row],[number_customer_service_calls]] &lt;= 1, "0-1 Calls", IF(tbl_Customers[[#This Row],[number_customer_service_calls]] &lt;= 3, "2-3 Calls", IF(tbl_Customers[[#This Row],[number_customer_service_calls]] &lt;=5, "4-5 Calls", "6+ Calls")))</f>
        <v>0-1 Calls</v>
      </c>
      <c r="X1318" t="str">
        <f>IF(tbl_Customers[[#This Row],[account_length]] &lt;= 50, "0-50", IF(tbl_Customers[[#This Row],[account_length]] &lt;=100, "51-100", IF(tbl_Customers[[#This Row],[account_length]] &lt;= 150, "101-150", "151+")))</f>
        <v>151+</v>
      </c>
      <c r="Y1318" t="str">
        <f>IF(tbl_Customers[[#This Row],[total_intl_charge]] &lt;= 3, "Low Charges", "High Charges")</f>
        <v>Low Charges</v>
      </c>
      <c r="Z1318" t="str">
        <f>IF(tbl_Customers[[#This Row],[total_eve_calls]]&lt;=80,"Low Calls",
IF(tbl_Customers[[#This Row],[total_eve_calls]]&lt;=120,"Medium Calls","High Calls"))</f>
        <v>Medium Calls</v>
      </c>
      <c r="AA1318" t="str">
        <f>IF(tbl_Customers[[#This Row],[total_eve_charge]]&lt;=15,"Low Charges",
IF(tbl_Customers[[#This Row],[total_eve_charge]]&lt;=20,"Medium Charges","High Charges"))</f>
        <v>Low Charges</v>
      </c>
      <c r="AB13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8" t="str">
        <f>IF(tbl_Customers[[#This Row],[number_vmail_messages]] = 0, "No Usage", IF(tbl_Customers[[#This Row],[number_vmail_messages]] &lt;= 20, "Low Usage", IF(tbl_Customers[[#This Row],[number_vmail_messages]] &lt;= 40, "Medium Usgae", "High Usage")))</f>
        <v>Medium Usgae</v>
      </c>
      <c r="AD1318" t="str">
        <f>IF(tbl_Customers[[#This Row],[total_day_minutes]]&lt;=150,"Low Usage", IF(tbl_Customers[[#This Row],[total_day_minutes]]&lt;=200,"Medium Usage", IF(tbl_Customers[[#This Row],[total_day_minutes]]&lt;=250,"High Usage","Very High Usage")))</f>
        <v>High Usage</v>
      </c>
      <c r="AE1318" t="str">
        <f>IF(tbl_Customers[[#This Row],[total_intl_calls]]&lt;=5,"Low Calls", IF(tbl_Customers[[#This Row],[total_intl_calls]]&lt;=10, "Medium Calls", "High Calls"))</f>
        <v>Low Calls</v>
      </c>
      <c r="AF13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18" s="36" t="str">
        <f>IF(tbl_Customers[[#This Row],[Churn_Risk_Score]]&gt;=10,"High Risk", IF(tbl_Customers[[#This Row],[Churn_Risk_Score]]&gt;=5,"Medium Risk","Low Risk"))</f>
        <v>Low Risk</v>
      </c>
    </row>
    <row r="1319" spans="1:33" x14ac:dyDescent="0.35">
      <c r="A1319">
        <v>1318</v>
      </c>
      <c r="B1319" t="s">
        <v>64</v>
      </c>
      <c r="C1319">
        <v>137</v>
      </c>
      <c r="D1319" t="s">
        <v>28</v>
      </c>
      <c r="E1319" t="s">
        <v>22</v>
      </c>
      <c r="F1319" t="s">
        <v>22</v>
      </c>
      <c r="G1319">
        <v>0</v>
      </c>
      <c r="H1319">
        <v>97.5</v>
      </c>
      <c r="I1319">
        <v>95</v>
      </c>
      <c r="J1319">
        <v>16.579999999999998</v>
      </c>
      <c r="K1319">
        <v>195.8</v>
      </c>
      <c r="L1319">
        <v>82</v>
      </c>
      <c r="M1319">
        <v>16.64</v>
      </c>
      <c r="N1319">
        <v>288.8</v>
      </c>
      <c r="O1319">
        <v>78</v>
      </c>
      <c r="P1319">
        <v>13</v>
      </c>
      <c r="Q1319">
        <v>0</v>
      </c>
      <c r="R1319">
        <v>0</v>
      </c>
      <c r="S1319">
        <v>0</v>
      </c>
      <c r="T1319">
        <v>1</v>
      </c>
      <c r="U1319" t="s">
        <v>22</v>
      </c>
      <c r="V1319">
        <f>IF(tbl_Customers[[#This Row],[churn]] = "yes", 1, 0)</f>
        <v>0</v>
      </c>
      <c r="W1319" t="str">
        <f>IF(tbl_Customers[[#This Row],[number_customer_service_calls]] &lt;= 1, "0-1 Calls", IF(tbl_Customers[[#This Row],[number_customer_service_calls]] &lt;= 3, "2-3 Calls", IF(tbl_Customers[[#This Row],[number_customer_service_calls]] &lt;=5, "4-5 Calls", "6+ Calls")))</f>
        <v>0-1 Calls</v>
      </c>
      <c r="X1319" t="str">
        <f>IF(tbl_Customers[[#This Row],[account_length]] &lt;= 50, "0-50", IF(tbl_Customers[[#This Row],[account_length]] &lt;=100, "51-100", IF(tbl_Customers[[#This Row],[account_length]] &lt;= 150, "101-150", "151+")))</f>
        <v>101-150</v>
      </c>
      <c r="Y1319" t="str">
        <f>IF(tbl_Customers[[#This Row],[total_intl_charge]] &lt;= 3, "Low Charges", "High Charges")</f>
        <v>Low Charges</v>
      </c>
      <c r="Z1319" t="str">
        <f>IF(tbl_Customers[[#This Row],[total_eve_calls]]&lt;=80,"Low Calls",
IF(tbl_Customers[[#This Row],[total_eve_calls]]&lt;=120,"Medium Calls","High Calls"))</f>
        <v>Medium Calls</v>
      </c>
      <c r="AA1319" t="str">
        <f>IF(tbl_Customers[[#This Row],[total_eve_charge]]&lt;=15,"Low Charges",
IF(tbl_Customers[[#This Row],[total_eve_charge]]&lt;=20,"Medium Charges","High Charges"))</f>
        <v>Medium Charges</v>
      </c>
      <c r="AB13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19" t="str">
        <f>IF(tbl_Customers[[#This Row],[number_vmail_messages]] = 0, "No Usage", IF(tbl_Customers[[#This Row],[number_vmail_messages]] &lt;= 20, "Low Usage", IF(tbl_Customers[[#This Row],[number_vmail_messages]] &lt;= 40, "Medium Usgae", "High Usage")))</f>
        <v>No Usage</v>
      </c>
      <c r="AD1319" t="str">
        <f>IF(tbl_Customers[[#This Row],[total_day_minutes]]&lt;=150,"Low Usage", IF(tbl_Customers[[#This Row],[total_day_minutes]]&lt;=200,"Medium Usage", IF(tbl_Customers[[#This Row],[total_day_minutes]]&lt;=250,"High Usage","Very High Usage")))</f>
        <v>Low Usage</v>
      </c>
      <c r="AE1319" t="str">
        <f>IF(tbl_Customers[[#This Row],[total_intl_calls]]&lt;=5,"Low Calls", IF(tbl_Customers[[#This Row],[total_intl_calls]]&lt;=10, "Medium Calls", "High Calls"))</f>
        <v>Low Calls</v>
      </c>
      <c r="AF13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19" s="36" t="str">
        <f>IF(tbl_Customers[[#This Row],[Churn_Risk_Score]]&gt;=10,"High Risk", IF(tbl_Customers[[#This Row],[Churn_Risk_Score]]&gt;=5,"Medium Risk","Low Risk"))</f>
        <v>Low Risk</v>
      </c>
    </row>
    <row r="1320" spans="1:33" x14ac:dyDescent="0.35">
      <c r="A1320">
        <v>1319</v>
      </c>
      <c r="B1320" t="s">
        <v>74</v>
      </c>
      <c r="C1320">
        <v>123</v>
      </c>
      <c r="D1320" t="s">
        <v>21</v>
      </c>
      <c r="E1320" t="s">
        <v>22</v>
      </c>
      <c r="F1320" t="s">
        <v>22</v>
      </c>
      <c r="G1320">
        <v>0</v>
      </c>
      <c r="H1320">
        <v>128.69999999999999</v>
      </c>
      <c r="I1320">
        <v>126</v>
      </c>
      <c r="J1320">
        <v>21.88</v>
      </c>
      <c r="K1320">
        <v>117.6</v>
      </c>
      <c r="L1320">
        <v>94</v>
      </c>
      <c r="M1320">
        <v>10</v>
      </c>
      <c r="N1320">
        <v>198.4</v>
      </c>
      <c r="O1320">
        <v>132</v>
      </c>
      <c r="P1320">
        <v>8.93</v>
      </c>
      <c r="Q1320">
        <v>10.8</v>
      </c>
      <c r="R1320">
        <v>5</v>
      </c>
      <c r="S1320">
        <v>2.92</v>
      </c>
      <c r="T1320">
        <v>0</v>
      </c>
      <c r="U1320" t="s">
        <v>22</v>
      </c>
      <c r="V1320">
        <f>IF(tbl_Customers[[#This Row],[churn]] = "yes", 1, 0)</f>
        <v>0</v>
      </c>
      <c r="W1320" t="str">
        <f>IF(tbl_Customers[[#This Row],[number_customer_service_calls]] &lt;= 1, "0-1 Calls", IF(tbl_Customers[[#This Row],[number_customer_service_calls]] &lt;= 3, "2-3 Calls", IF(tbl_Customers[[#This Row],[number_customer_service_calls]] &lt;=5, "4-5 Calls", "6+ Calls")))</f>
        <v>0-1 Calls</v>
      </c>
      <c r="X1320" t="str">
        <f>IF(tbl_Customers[[#This Row],[account_length]] &lt;= 50, "0-50", IF(tbl_Customers[[#This Row],[account_length]] &lt;=100, "51-100", IF(tbl_Customers[[#This Row],[account_length]] &lt;= 150, "101-150", "151+")))</f>
        <v>101-150</v>
      </c>
      <c r="Y1320" t="str">
        <f>IF(tbl_Customers[[#This Row],[total_intl_charge]] &lt;= 3, "Low Charges", "High Charges")</f>
        <v>Low Charges</v>
      </c>
      <c r="Z1320" t="str">
        <f>IF(tbl_Customers[[#This Row],[total_eve_calls]]&lt;=80,"Low Calls",
IF(tbl_Customers[[#This Row],[total_eve_calls]]&lt;=120,"Medium Calls","High Calls"))</f>
        <v>Medium Calls</v>
      </c>
      <c r="AA1320" t="str">
        <f>IF(tbl_Customers[[#This Row],[total_eve_charge]]&lt;=15,"Low Charges",
IF(tbl_Customers[[#This Row],[total_eve_charge]]&lt;=20,"Medium Charges","High Charges"))</f>
        <v>Low Charges</v>
      </c>
      <c r="AB13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0" t="str">
        <f>IF(tbl_Customers[[#This Row],[number_vmail_messages]] = 0, "No Usage", IF(tbl_Customers[[#This Row],[number_vmail_messages]] &lt;= 20, "Low Usage", IF(tbl_Customers[[#This Row],[number_vmail_messages]] &lt;= 40, "Medium Usgae", "High Usage")))</f>
        <v>No Usage</v>
      </c>
      <c r="AD1320" t="str">
        <f>IF(tbl_Customers[[#This Row],[total_day_minutes]]&lt;=150,"Low Usage", IF(tbl_Customers[[#This Row],[total_day_minutes]]&lt;=200,"Medium Usage", IF(tbl_Customers[[#This Row],[total_day_minutes]]&lt;=250,"High Usage","Very High Usage")))</f>
        <v>Low Usage</v>
      </c>
      <c r="AE1320" t="str">
        <f>IF(tbl_Customers[[#This Row],[total_intl_calls]]&lt;=5,"Low Calls", IF(tbl_Customers[[#This Row],[total_intl_calls]]&lt;=10, "Medium Calls", "High Calls"))</f>
        <v>Low Calls</v>
      </c>
      <c r="AF13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20" s="36" t="str">
        <f>IF(tbl_Customers[[#This Row],[Churn_Risk_Score]]&gt;=10,"High Risk", IF(tbl_Customers[[#This Row],[Churn_Risk_Score]]&gt;=5,"Medium Risk","Low Risk"))</f>
        <v>Low Risk</v>
      </c>
    </row>
    <row r="1321" spans="1:33" x14ac:dyDescent="0.35">
      <c r="A1321">
        <v>1320</v>
      </c>
      <c r="B1321" t="s">
        <v>31</v>
      </c>
      <c r="C1321">
        <v>80</v>
      </c>
      <c r="D1321" t="s">
        <v>21</v>
      </c>
      <c r="E1321" t="s">
        <v>22</v>
      </c>
      <c r="F1321" t="s">
        <v>23</v>
      </c>
      <c r="G1321">
        <v>38</v>
      </c>
      <c r="H1321">
        <v>236.6</v>
      </c>
      <c r="I1321">
        <v>69</v>
      </c>
      <c r="J1321">
        <v>40.22</v>
      </c>
      <c r="K1321">
        <v>197.5</v>
      </c>
      <c r="L1321">
        <v>68</v>
      </c>
      <c r="M1321">
        <v>16.79</v>
      </c>
      <c r="N1321">
        <v>209.5</v>
      </c>
      <c r="O1321">
        <v>102</v>
      </c>
      <c r="P1321">
        <v>9.43</v>
      </c>
      <c r="Q1321">
        <v>9.5</v>
      </c>
      <c r="R1321">
        <v>10</v>
      </c>
      <c r="S1321">
        <v>2.57</v>
      </c>
      <c r="T1321">
        <v>2</v>
      </c>
      <c r="U1321" t="s">
        <v>22</v>
      </c>
      <c r="V1321">
        <f>IF(tbl_Customers[[#This Row],[churn]] = "yes", 1, 0)</f>
        <v>0</v>
      </c>
      <c r="W1321" t="str">
        <f>IF(tbl_Customers[[#This Row],[number_customer_service_calls]] &lt;= 1, "0-1 Calls", IF(tbl_Customers[[#This Row],[number_customer_service_calls]] &lt;= 3, "2-3 Calls", IF(tbl_Customers[[#This Row],[number_customer_service_calls]] &lt;=5, "4-5 Calls", "6+ Calls")))</f>
        <v>2-3 Calls</v>
      </c>
      <c r="X1321" t="str">
        <f>IF(tbl_Customers[[#This Row],[account_length]] &lt;= 50, "0-50", IF(tbl_Customers[[#This Row],[account_length]] &lt;=100, "51-100", IF(tbl_Customers[[#This Row],[account_length]] &lt;= 150, "101-150", "151+")))</f>
        <v>51-100</v>
      </c>
      <c r="Y1321" t="str">
        <f>IF(tbl_Customers[[#This Row],[total_intl_charge]] &lt;= 3, "Low Charges", "High Charges")</f>
        <v>Low Charges</v>
      </c>
      <c r="Z1321" t="str">
        <f>IF(tbl_Customers[[#This Row],[total_eve_calls]]&lt;=80,"Low Calls",
IF(tbl_Customers[[#This Row],[total_eve_calls]]&lt;=120,"Medium Calls","High Calls"))</f>
        <v>Low Calls</v>
      </c>
      <c r="AA1321" t="str">
        <f>IF(tbl_Customers[[#This Row],[total_eve_charge]]&lt;=15,"Low Charges",
IF(tbl_Customers[[#This Row],[total_eve_charge]]&lt;=20,"Medium Charges","High Charges"))</f>
        <v>Medium Charges</v>
      </c>
      <c r="AB13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21" t="str">
        <f>IF(tbl_Customers[[#This Row],[number_vmail_messages]] = 0, "No Usage", IF(tbl_Customers[[#This Row],[number_vmail_messages]] &lt;= 20, "Low Usage", IF(tbl_Customers[[#This Row],[number_vmail_messages]] &lt;= 40, "Medium Usgae", "High Usage")))</f>
        <v>Medium Usgae</v>
      </c>
      <c r="AD1321" t="str">
        <f>IF(tbl_Customers[[#This Row],[total_day_minutes]]&lt;=150,"Low Usage", IF(tbl_Customers[[#This Row],[total_day_minutes]]&lt;=200,"Medium Usage", IF(tbl_Customers[[#This Row],[total_day_minutes]]&lt;=250,"High Usage","Very High Usage")))</f>
        <v>High Usage</v>
      </c>
      <c r="AE1321" t="str">
        <f>IF(tbl_Customers[[#This Row],[total_intl_calls]]&lt;=5,"Low Calls", IF(tbl_Customers[[#This Row],[total_intl_calls]]&lt;=10, "Medium Calls", "High Calls"))</f>
        <v>Medium Calls</v>
      </c>
      <c r="AF13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21" s="36" t="str">
        <f>IF(tbl_Customers[[#This Row],[Churn_Risk_Score]]&gt;=10,"High Risk", IF(tbl_Customers[[#This Row],[Churn_Risk_Score]]&gt;=5,"Medium Risk","Low Risk"))</f>
        <v>Low Risk</v>
      </c>
    </row>
    <row r="1322" spans="1:33" x14ac:dyDescent="0.35">
      <c r="A1322">
        <v>1321</v>
      </c>
      <c r="B1322" t="s">
        <v>31</v>
      </c>
      <c r="C1322">
        <v>94</v>
      </c>
      <c r="D1322" t="s">
        <v>21</v>
      </c>
      <c r="E1322" t="s">
        <v>22</v>
      </c>
      <c r="F1322" t="s">
        <v>22</v>
      </c>
      <c r="G1322">
        <v>0</v>
      </c>
      <c r="H1322">
        <v>85.9</v>
      </c>
      <c r="I1322">
        <v>113</v>
      </c>
      <c r="J1322">
        <v>14.6</v>
      </c>
      <c r="K1322">
        <v>226.7</v>
      </c>
      <c r="L1322">
        <v>91</v>
      </c>
      <c r="M1322">
        <v>19.27</v>
      </c>
      <c r="N1322">
        <v>279.60000000000002</v>
      </c>
      <c r="O1322">
        <v>110</v>
      </c>
      <c r="P1322">
        <v>12.58</v>
      </c>
      <c r="Q1322">
        <v>15.6</v>
      </c>
      <c r="R1322">
        <v>16</v>
      </c>
      <c r="S1322">
        <v>4.21</v>
      </c>
      <c r="T1322">
        <v>0</v>
      </c>
      <c r="U1322" t="s">
        <v>22</v>
      </c>
      <c r="V1322">
        <f>IF(tbl_Customers[[#This Row],[churn]] = "yes", 1, 0)</f>
        <v>0</v>
      </c>
      <c r="W1322" t="str">
        <f>IF(tbl_Customers[[#This Row],[number_customer_service_calls]] &lt;= 1, "0-1 Calls", IF(tbl_Customers[[#This Row],[number_customer_service_calls]] &lt;= 3, "2-3 Calls", IF(tbl_Customers[[#This Row],[number_customer_service_calls]] &lt;=5, "4-5 Calls", "6+ Calls")))</f>
        <v>0-1 Calls</v>
      </c>
      <c r="X1322" t="str">
        <f>IF(tbl_Customers[[#This Row],[account_length]] &lt;= 50, "0-50", IF(tbl_Customers[[#This Row],[account_length]] &lt;=100, "51-100", IF(tbl_Customers[[#This Row],[account_length]] &lt;= 150, "101-150", "151+")))</f>
        <v>51-100</v>
      </c>
      <c r="Y1322" t="str">
        <f>IF(tbl_Customers[[#This Row],[total_intl_charge]] &lt;= 3, "Low Charges", "High Charges")</f>
        <v>High Charges</v>
      </c>
      <c r="Z1322" t="str">
        <f>IF(tbl_Customers[[#This Row],[total_eve_calls]]&lt;=80,"Low Calls",
IF(tbl_Customers[[#This Row],[total_eve_calls]]&lt;=120,"Medium Calls","High Calls"))</f>
        <v>Medium Calls</v>
      </c>
      <c r="AA1322" t="str">
        <f>IF(tbl_Customers[[#This Row],[total_eve_charge]]&lt;=15,"Low Charges",
IF(tbl_Customers[[#This Row],[total_eve_charge]]&lt;=20,"Medium Charges","High Charges"))</f>
        <v>Medium Charges</v>
      </c>
      <c r="AB13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2" t="str">
        <f>IF(tbl_Customers[[#This Row],[number_vmail_messages]] = 0, "No Usage", IF(tbl_Customers[[#This Row],[number_vmail_messages]] &lt;= 20, "Low Usage", IF(tbl_Customers[[#This Row],[number_vmail_messages]] &lt;= 40, "Medium Usgae", "High Usage")))</f>
        <v>No Usage</v>
      </c>
      <c r="AD1322" t="str">
        <f>IF(tbl_Customers[[#This Row],[total_day_minutes]]&lt;=150,"Low Usage", IF(tbl_Customers[[#This Row],[total_day_minutes]]&lt;=200,"Medium Usage", IF(tbl_Customers[[#This Row],[total_day_minutes]]&lt;=250,"High Usage","Very High Usage")))</f>
        <v>Low Usage</v>
      </c>
      <c r="AE1322" t="str">
        <f>IF(tbl_Customers[[#This Row],[total_intl_calls]]&lt;=5,"Low Calls", IF(tbl_Customers[[#This Row],[total_intl_calls]]&lt;=10, "Medium Calls", "High Calls"))</f>
        <v>High Calls</v>
      </c>
      <c r="AF13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22" s="36" t="str">
        <f>IF(tbl_Customers[[#This Row],[Churn_Risk_Score]]&gt;=10,"High Risk", IF(tbl_Customers[[#This Row],[Churn_Risk_Score]]&gt;=5,"Medium Risk","Low Risk"))</f>
        <v>Low Risk</v>
      </c>
    </row>
    <row r="1323" spans="1:33" x14ac:dyDescent="0.35">
      <c r="A1323">
        <v>1322</v>
      </c>
      <c r="B1323" t="s">
        <v>69</v>
      </c>
      <c r="C1323">
        <v>105</v>
      </c>
      <c r="D1323" t="s">
        <v>21</v>
      </c>
      <c r="E1323" t="s">
        <v>22</v>
      </c>
      <c r="F1323" t="s">
        <v>23</v>
      </c>
      <c r="G1323">
        <v>27</v>
      </c>
      <c r="H1323">
        <v>141.19999999999999</v>
      </c>
      <c r="I1323">
        <v>96</v>
      </c>
      <c r="J1323">
        <v>24</v>
      </c>
      <c r="K1323">
        <v>167.7</v>
      </c>
      <c r="L1323">
        <v>94</v>
      </c>
      <c r="M1323">
        <v>14.25</v>
      </c>
      <c r="N1323">
        <v>274.39999999999998</v>
      </c>
      <c r="O1323">
        <v>101</v>
      </c>
      <c r="P1323">
        <v>12.35</v>
      </c>
      <c r="Q1323">
        <v>11.4</v>
      </c>
      <c r="R1323">
        <v>2</v>
      </c>
      <c r="S1323">
        <v>3.08</v>
      </c>
      <c r="T1323">
        <v>1</v>
      </c>
      <c r="U1323" t="s">
        <v>22</v>
      </c>
      <c r="V1323">
        <f>IF(tbl_Customers[[#This Row],[churn]] = "yes", 1, 0)</f>
        <v>0</v>
      </c>
      <c r="W1323" t="str">
        <f>IF(tbl_Customers[[#This Row],[number_customer_service_calls]] &lt;= 1, "0-1 Calls", IF(tbl_Customers[[#This Row],[number_customer_service_calls]] &lt;= 3, "2-3 Calls", IF(tbl_Customers[[#This Row],[number_customer_service_calls]] &lt;=5, "4-5 Calls", "6+ Calls")))</f>
        <v>0-1 Calls</v>
      </c>
      <c r="X1323" t="str">
        <f>IF(tbl_Customers[[#This Row],[account_length]] &lt;= 50, "0-50", IF(tbl_Customers[[#This Row],[account_length]] &lt;=100, "51-100", IF(tbl_Customers[[#This Row],[account_length]] &lt;= 150, "101-150", "151+")))</f>
        <v>101-150</v>
      </c>
      <c r="Y1323" t="str">
        <f>IF(tbl_Customers[[#This Row],[total_intl_charge]] &lt;= 3, "Low Charges", "High Charges")</f>
        <v>High Charges</v>
      </c>
      <c r="Z1323" t="str">
        <f>IF(tbl_Customers[[#This Row],[total_eve_calls]]&lt;=80,"Low Calls",
IF(tbl_Customers[[#This Row],[total_eve_calls]]&lt;=120,"Medium Calls","High Calls"))</f>
        <v>Medium Calls</v>
      </c>
      <c r="AA1323" t="str">
        <f>IF(tbl_Customers[[#This Row],[total_eve_charge]]&lt;=15,"Low Charges",
IF(tbl_Customers[[#This Row],[total_eve_charge]]&lt;=20,"Medium Charges","High Charges"))</f>
        <v>Low Charges</v>
      </c>
      <c r="AB13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3" t="str">
        <f>IF(tbl_Customers[[#This Row],[number_vmail_messages]] = 0, "No Usage", IF(tbl_Customers[[#This Row],[number_vmail_messages]] &lt;= 20, "Low Usage", IF(tbl_Customers[[#This Row],[number_vmail_messages]] &lt;= 40, "Medium Usgae", "High Usage")))</f>
        <v>Medium Usgae</v>
      </c>
      <c r="AD1323" t="str">
        <f>IF(tbl_Customers[[#This Row],[total_day_minutes]]&lt;=150,"Low Usage", IF(tbl_Customers[[#This Row],[total_day_minutes]]&lt;=200,"Medium Usage", IF(tbl_Customers[[#This Row],[total_day_minutes]]&lt;=250,"High Usage","Very High Usage")))</f>
        <v>Low Usage</v>
      </c>
      <c r="AE1323" t="str">
        <f>IF(tbl_Customers[[#This Row],[total_intl_calls]]&lt;=5,"Low Calls", IF(tbl_Customers[[#This Row],[total_intl_calls]]&lt;=10, "Medium Calls", "High Calls"))</f>
        <v>Low Calls</v>
      </c>
      <c r="AF13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23" s="36" t="str">
        <f>IF(tbl_Customers[[#This Row],[Churn_Risk_Score]]&gt;=10,"High Risk", IF(tbl_Customers[[#This Row],[Churn_Risk_Score]]&gt;=5,"Medium Risk","Low Risk"))</f>
        <v>Low Risk</v>
      </c>
    </row>
    <row r="1324" spans="1:33" x14ac:dyDescent="0.35">
      <c r="A1324">
        <v>1323</v>
      </c>
      <c r="B1324" t="s">
        <v>58</v>
      </c>
      <c r="C1324">
        <v>73</v>
      </c>
      <c r="D1324" t="s">
        <v>21</v>
      </c>
      <c r="E1324" t="s">
        <v>22</v>
      </c>
      <c r="F1324" t="s">
        <v>23</v>
      </c>
      <c r="G1324">
        <v>31</v>
      </c>
      <c r="H1324">
        <v>194.4</v>
      </c>
      <c r="I1324">
        <v>104</v>
      </c>
      <c r="J1324">
        <v>33.049999999999997</v>
      </c>
      <c r="K1324">
        <v>176</v>
      </c>
      <c r="L1324">
        <v>84</v>
      </c>
      <c r="M1324">
        <v>14.96</v>
      </c>
      <c r="N1324">
        <v>230.1</v>
      </c>
      <c r="O1324">
        <v>110</v>
      </c>
      <c r="P1324">
        <v>10.35</v>
      </c>
      <c r="Q1324">
        <v>11.5</v>
      </c>
      <c r="R1324">
        <v>3</v>
      </c>
      <c r="S1324">
        <v>3.11</v>
      </c>
      <c r="T1324">
        <v>0</v>
      </c>
      <c r="U1324" t="s">
        <v>22</v>
      </c>
      <c r="V1324">
        <f>IF(tbl_Customers[[#This Row],[churn]] = "yes", 1, 0)</f>
        <v>0</v>
      </c>
      <c r="W1324" t="str">
        <f>IF(tbl_Customers[[#This Row],[number_customer_service_calls]] &lt;= 1, "0-1 Calls", IF(tbl_Customers[[#This Row],[number_customer_service_calls]] &lt;= 3, "2-3 Calls", IF(tbl_Customers[[#This Row],[number_customer_service_calls]] &lt;=5, "4-5 Calls", "6+ Calls")))</f>
        <v>0-1 Calls</v>
      </c>
      <c r="X1324" t="str">
        <f>IF(tbl_Customers[[#This Row],[account_length]] &lt;= 50, "0-50", IF(tbl_Customers[[#This Row],[account_length]] &lt;=100, "51-100", IF(tbl_Customers[[#This Row],[account_length]] &lt;= 150, "101-150", "151+")))</f>
        <v>51-100</v>
      </c>
      <c r="Y1324" t="str">
        <f>IF(tbl_Customers[[#This Row],[total_intl_charge]] &lt;= 3, "Low Charges", "High Charges")</f>
        <v>High Charges</v>
      </c>
      <c r="Z1324" t="str">
        <f>IF(tbl_Customers[[#This Row],[total_eve_calls]]&lt;=80,"Low Calls",
IF(tbl_Customers[[#This Row],[total_eve_calls]]&lt;=120,"Medium Calls","High Calls"))</f>
        <v>Medium Calls</v>
      </c>
      <c r="AA1324" t="str">
        <f>IF(tbl_Customers[[#This Row],[total_eve_charge]]&lt;=15,"Low Charges",
IF(tbl_Customers[[#This Row],[total_eve_charge]]&lt;=20,"Medium Charges","High Charges"))</f>
        <v>Low Charges</v>
      </c>
      <c r="AB13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4" t="str">
        <f>IF(tbl_Customers[[#This Row],[number_vmail_messages]] = 0, "No Usage", IF(tbl_Customers[[#This Row],[number_vmail_messages]] &lt;= 20, "Low Usage", IF(tbl_Customers[[#This Row],[number_vmail_messages]] &lt;= 40, "Medium Usgae", "High Usage")))</f>
        <v>Medium Usgae</v>
      </c>
      <c r="AD1324" t="str">
        <f>IF(tbl_Customers[[#This Row],[total_day_minutes]]&lt;=150,"Low Usage", IF(tbl_Customers[[#This Row],[total_day_minutes]]&lt;=200,"Medium Usage", IF(tbl_Customers[[#This Row],[total_day_minutes]]&lt;=250,"High Usage","Very High Usage")))</f>
        <v>Medium Usage</v>
      </c>
      <c r="AE1324" t="str">
        <f>IF(tbl_Customers[[#This Row],[total_intl_calls]]&lt;=5,"Low Calls", IF(tbl_Customers[[#This Row],[total_intl_calls]]&lt;=10, "Medium Calls", "High Calls"))</f>
        <v>Low Calls</v>
      </c>
      <c r="AF13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24" s="36" t="str">
        <f>IF(tbl_Customers[[#This Row],[Churn_Risk_Score]]&gt;=10,"High Risk", IF(tbl_Customers[[#This Row],[Churn_Risk_Score]]&gt;=5,"Medium Risk","Low Risk"))</f>
        <v>Low Risk</v>
      </c>
    </row>
    <row r="1325" spans="1:33" x14ac:dyDescent="0.35">
      <c r="A1325">
        <v>1324</v>
      </c>
      <c r="B1325" t="s">
        <v>69</v>
      </c>
      <c r="C1325">
        <v>112</v>
      </c>
      <c r="D1325" t="s">
        <v>21</v>
      </c>
      <c r="E1325" t="s">
        <v>22</v>
      </c>
      <c r="F1325" t="s">
        <v>22</v>
      </c>
      <c r="G1325">
        <v>0</v>
      </c>
      <c r="H1325">
        <v>167.6</v>
      </c>
      <c r="I1325">
        <v>100</v>
      </c>
      <c r="J1325">
        <v>28.49</v>
      </c>
      <c r="K1325">
        <v>154.5</v>
      </c>
      <c r="L1325">
        <v>90</v>
      </c>
      <c r="M1325">
        <v>13.13</v>
      </c>
      <c r="N1325">
        <v>281.39999999999998</v>
      </c>
      <c r="O1325">
        <v>107</v>
      </c>
      <c r="P1325">
        <v>12.66</v>
      </c>
      <c r="Q1325">
        <v>17.3</v>
      </c>
      <c r="R1325">
        <v>3</v>
      </c>
      <c r="S1325">
        <v>4.67</v>
      </c>
      <c r="T1325">
        <v>2</v>
      </c>
      <c r="U1325" t="s">
        <v>22</v>
      </c>
      <c r="V1325">
        <f>IF(tbl_Customers[[#This Row],[churn]] = "yes", 1, 0)</f>
        <v>0</v>
      </c>
      <c r="W1325" t="str">
        <f>IF(tbl_Customers[[#This Row],[number_customer_service_calls]] &lt;= 1, "0-1 Calls", IF(tbl_Customers[[#This Row],[number_customer_service_calls]] &lt;= 3, "2-3 Calls", IF(tbl_Customers[[#This Row],[number_customer_service_calls]] &lt;=5, "4-5 Calls", "6+ Calls")))</f>
        <v>2-3 Calls</v>
      </c>
      <c r="X1325" t="str">
        <f>IF(tbl_Customers[[#This Row],[account_length]] &lt;= 50, "0-50", IF(tbl_Customers[[#This Row],[account_length]] &lt;=100, "51-100", IF(tbl_Customers[[#This Row],[account_length]] &lt;= 150, "101-150", "151+")))</f>
        <v>101-150</v>
      </c>
      <c r="Y1325" t="str">
        <f>IF(tbl_Customers[[#This Row],[total_intl_charge]] &lt;= 3, "Low Charges", "High Charges")</f>
        <v>High Charges</v>
      </c>
      <c r="Z1325" t="str">
        <f>IF(tbl_Customers[[#This Row],[total_eve_calls]]&lt;=80,"Low Calls",
IF(tbl_Customers[[#This Row],[total_eve_calls]]&lt;=120,"Medium Calls","High Calls"))</f>
        <v>Medium Calls</v>
      </c>
      <c r="AA1325" t="str">
        <f>IF(tbl_Customers[[#This Row],[total_eve_charge]]&lt;=15,"Low Charges",
IF(tbl_Customers[[#This Row],[total_eve_charge]]&lt;=20,"Medium Charges","High Charges"))</f>
        <v>Low Charges</v>
      </c>
      <c r="AB13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5" t="str">
        <f>IF(tbl_Customers[[#This Row],[number_vmail_messages]] = 0, "No Usage", IF(tbl_Customers[[#This Row],[number_vmail_messages]] &lt;= 20, "Low Usage", IF(tbl_Customers[[#This Row],[number_vmail_messages]] &lt;= 40, "Medium Usgae", "High Usage")))</f>
        <v>No Usage</v>
      </c>
      <c r="AD1325" t="str">
        <f>IF(tbl_Customers[[#This Row],[total_day_minutes]]&lt;=150,"Low Usage", IF(tbl_Customers[[#This Row],[total_day_minutes]]&lt;=200,"Medium Usage", IF(tbl_Customers[[#This Row],[total_day_minutes]]&lt;=250,"High Usage","Very High Usage")))</f>
        <v>Medium Usage</v>
      </c>
      <c r="AE1325" t="str">
        <f>IF(tbl_Customers[[#This Row],[total_intl_calls]]&lt;=5,"Low Calls", IF(tbl_Customers[[#This Row],[total_intl_calls]]&lt;=10, "Medium Calls", "High Calls"))</f>
        <v>Low Calls</v>
      </c>
      <c r="AF13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25" s="36" t="str">
        <f>IF(tbl_Customers[[#This Row],[Churn_Risk_Score]]&gt;=10,"High Risk", IF(tbl_Customers[[#This Row],[Churn_Risk_Score]]&gt;=5,"Medium Risk","Low Risk"))</f>
        <v>Low Risk</v>
      </c>
    </row>
    <row r="1326" spans="1:33" x14ac:dyDescent="0.35">
      <c r="A1326">
        <v>1325</v>
      </c>
      <c r="B1326" t="s">
        <v>72</v>
      </c>
      <c r="C1326">
        <v>179</v>
      </c>
      <c r="D1326" t="s">
        <v>25</v>
      </c>
      <c r="E1326" t="s">
        <v>22</v>
      </c>
      <c r="F1326" t="s">
        <v>22</v>
      </c>
      <c r="G1326">
        <v>0</v>
      </c>
      <c r="H1326">
        <v>234.5</v>
      </c>
      <c r="I1326">
        <v>134</v>
      </c>
      <c r="J1326">
        <v>39.869999999999997</v>
      </c>
      <c r="K1326">
        <v>164.2</v>
      </c>
      <c r="L1326">
        <v>94</v>
      </c>
      <c r="M1326">
        <v>13.96</v>
      </c>
      <c r="N1326">
        <v>191.4</v>
      </c>
      <c r="O1326">
        <v>72</v>
      </c>
      <c r="P1326">
        <v>8.61</v>
      </c>
      <c r="Q1326">
        <v>6.1</v>
      </c>
      <c r="R1326">
        <v>4</v>
      </c>
      <c r="S1326">
        <v>1.65</v>
      </c>
      <c r="T1326">
        <v>1</v>
      </c>
      <c r="U1326" t="s">
        <v>22</v>
      </c>
      <c r="V1326">
        <f>IF(tbl_Customers[[#This Row],[churn]] = "yes", 1, 0)</f>
        <v>0</v>
      </c>
      <c r="W1326" t="str">
        <f>IF(tbl_Customers[[#This Row],[number_customer_service_calls]] &lt;= 1, "0-1 Calls", IF(tbl_Customers[[#This Row],[number_customer_service_calls]] &lt;= 3, "2-3 Calls", IF(tbl_Customers[[#This Row],[number_customer_service_calls]] &lt;=5, "4-5 Calls", "6+ Calls")))</f>
        <v>0-1 Calls</v>
      </c>
      <c r="X1326" t="str">
        <f>IF(tbl_Customers[[#This Row],[account_length]] &lt;= 50, "0-50", IF(tbl_Customers[[#This Row],[account_length]] &lt;=100, "51-100", IF(tbl_Customers[[#This Row],[account_length]] &lt;= 150, "101-150", "151+")))</f>
        <v>151+</v>
      </c>
      <c r="Y1326" t="str">
        <f>IF(tbl_Customers[[#This Row],[total_intl_charge]] &lt;= 3, "Low Charges", "High Charges")</f>
        <v>Low Charges</v>
      </c>
      <c r="Z1326" t="str">
        <f>IF(tbl_Customers[[#This Row],[total_eve_calls]]&lt;=80,"Low Calls",
IF(tbl_Customers[[#This Row],[total_eve_calls]]&lt;=120,"Medium Calls","High Calls"))</f>
        <v>Medium Calls</v>
      </c>
      <c r="AA1326" t="str">
        <f>IF(tbl_Customers[[#This Row],[total_eve_charge]]&lt;=15,"Low Charges",
IF(tbl_Customers[[#This Row],[total_eve_charge]]&lt;=20,"Medium Charges","High Charges"))</f>
        <v>Low Charges</v>
      </c>
      <c r="AB13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26" t="str">
        <f>IF(tbl_Customers[[#This Row],[number_vmail_messages]] = 0, "No Usage", IF(tbl_Customers[[#This Row],[number_vmail_messages]] &lt;= 20, "Low Usage", IF(tbl_Customers[[#This Row],[number_vmail_messages]] &lt;= 40, "Medium Usgae", "High Usage")))</f>
        <v>No Usage</v>
      </c>
      <c r="AD1326" t="str">
        <f>IF(tbl_Customers[[#This Row],[total_day_minutes]]&lt;=150,"Low Usage", IF(tbl_Customers[[#This Row],[total_day_minutes]]&lt;=200,"Medium Usage", IF(tbl_Customers[[#This Row],[total_day_minutes]]&lt;=250,"High Usage","Very High Usage")))</f>
        <v>High Usage</v>
      </c>
      <c r="AE1326" t="str">
        <f>IF(tbl_Customers[[#This Row],[total_intl_calls]]&lt;=5,"Low Calls", IF(tbl_Customers[[#This Row],[total_intl_calls]]&lt;=10, "Medium Calls", "High Calls"))</f>
        <v>Low Calls</v>
      </c>
      <c r="AF13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26" s="36" t="str">
        <f>IF(tbl_Customers[[#This Row],[Churn_Risk_Score]]&gt;=10,"High Risk", IF(tbl_Customers[[#This Row],[Churn_Risk_Score]]&gt;=5,"Medium Risk","Low Risk"))</f>
        <v>Low Risk</v>
      </c>
    </row>
    <row r="1327" spans="1:33" x14ac:dyDescent="0.35">
      <c r="A1327">
        <v>1326</v>
      </c>
      <c r="B1327" t="s">
        <v>27</v>
      </c>
      <c r="C1327">
        <v>57</v>
      </c>
      <c r="D1327" t="s">
        <v>28</v>
      </c>
      <c r="E1327" t="s">
        <v>22</v>
      </c>
      <c r="F1327" t="s">
        <v>22</v>
      </c>
      <c r="G1327">
        <v>0</v>
      </c>
      <c r="H1327">
        <v>154.19999999999999</v>
      </c>
      <c r="I1327">
        <v>78</v>
      </c>
      <c r="J1327">
        <v>26.21</v>
      </c>
      <c r="K1327">
        <v>196.7</v>
      </c>
      <c r="L1327">
        <v>85</v>
      </c>
      <c r="M1327">
        <v>16.72</v>
      </c>
      <c r="N1327">
        <v>253.5</v>
      </c>
      <c r="O1327">
        <v>97</v>
      </c>
      <c r="P1327">
        <v>11.41</v>
      </c>
      <c r="Q1327">
        <v>10.1</v>
      </c>
      <c r="R1327">
        <v>9</v>
      </c>
      <c r="S1327">
        <v>2.73</v>
      </c>
      <c r="T1327">
        <v>1</v>
      </c>
      <c r="U1327" t="s">
        <v>22</v>
      </c>
      <c r="V1327">
        <f>IF(tbl_Customers[[#This Row],[churn]] = "yes", 1, 0)</f>
        <v>0</v>
      </c>
      <c r="W1327" t="str">
        <f>IF(tbl_Customers[[#This Row],[number_customer_service_calls]] &lt;= 1, "0-1 Calls", IF(tbl_Customers[[#This Row],[number_customer_service_calls]] &lt;= 3, "2-3 Calls", IF(tbl_Customers[[#This Row],[number_customer_service_calls]] &lt;=5, "4-5 Calls", "6+ Calls")))</f>
        <v>0-1 Calls</v>
      </c>
      <c r="X1327" t="str">
        <f>IF(tbl_Customers[[#This Row],[account_length]] &lt;= 50, "0-50", IF(tbl_Customers[[#This Row],[account_length]] &lt;=100, "51-100", IF(tbl_Customers[[#This Row],[account_length]] &lt;= 150, "101-150", "151+")))</f>
        <v>51-100</v>
      </c>
      <c r="Y1327" t="str">
        <f>IF(tbl_Customers[[#This Row],[total_intl_charge]] &lt;= 3, "Low Charges", "High Charges")</f>
        <v>Low Charges</v>
      </c>
      <c r="Z1327" t="str">
        <f>IF(tbl_Customers[[#This Row],[total_eve_calls]]&lt;=80,"Low Calls",
IF(tbl_Customers[[#This Row],[total_eve_calls]]&lt;=120,"Medium Calls","High Calls"))</f>
        <v>Medium Calls</v>
      </c>
      <c r="AA1327" t="str">
        <f>IF(tbl_Customers[[#This Row],[total_eve_charge]]&lt;=15,"Low Charges",
IF(tbl_Customers[[#This Row],[total_eve_charge]]&lt;=20,"Medium Charges","High Charges"))</f>
        <v>Medium Charges</v>
      </c>
      <c r="AB13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7" t="str">
        <f>IF(tbl_Customers[[#This Row],[number_vmail_messages]] = 0, "No Usage", IF(tbl_Customers[[#This Row],[number_vmail_messages]] &lt;= 20, "Low Usage", IF(tbl_Customers[[#This Row],[number_vmail_messages]] &lt;= 40, "Medium Usgae", "High Usage")))</f>
        <v>No Usage</v>
      </c>
      <c r="AD1327" t="str">
        <f>IF(tbl_Customers[[#This Row],[total_day_minutes]]&lt;=150,"Low Usage", IF(tbl_Customers[[#This Row],[total_day_minutes]]&lt;=200,"Medium Usage", IF(tbl_Customers[[#This Row],[total_day_minutes]]&lt;=250,"High Usage","Very High Usage")))</f>
        <v>Medium Usage</v>
      </c>
      <c r="AE1327" t="str">
        <f>IF(tbl_Customers[[#This Row],[total_intl_calls]]&lt;=5,"Low Calls", IF(tbl_Customers[[#This Row],[total_intl_calls]]&lt;=10, "Medium Calls", "High Calls"))</f>
        <v>Medium Calls</v>
      </c>
      <c r="AF13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27" s="36" t="str">
        <f>IF(tbl_Customers[[#This Row],[Churn_Risk_Score]]&gt;=10,"High Risk", IF(tbl_Customers[[#This Row],[Churn_Risk_Score]]&gt;=5,"Medium Risk","Low Risk"))</f>
        <v>Low Risk</v>
      </c>
    </row>
    <row r="1328" spans="1:33" x14ac:dyDescent="0.35">
      <c r="A1328">
        <v>1327</v>
      </c>
      <c r="B1328" t="s">
        <v>42</v>
      </c>
      <c r="C1328">
        <v>127</v>
      </c>
      <c r="D1328" t="s">
        <v>21</v>
      </c>
      <c r="E1328" t="s">
        <v>22</v>
      </c>
      <c r="F1328" t="s">
        <v>23</v>
      </c>
      <c r="G1328">
        <v>14</v>
      </c>
      <c r="H1328">
        <v>143.19999999999999</v>
      </c>
      <c r="I1328">
        <v>99</v>
      </c>
      <c r="J1328">
        <v>24.34</v>
      </c>
      <c r="K1328">
        <v>169.9</v>
      </c>
      <c r="L1328">
        <v>91</v>
      </c>
      <c r="M1328">
        <v>14.44</v>
      </c>
      <c r="N1328">
        <v>221.6</v>
      </c>
      <c r="O1328">
        <v>77</v>
      </c>
      <c r="P1328">
        <v>9.9700000000000006</v>
      </c>
      <c r="Q1328">
        <v>11.6</v>
      </c>
      <c r="R1328">
        <v>1</v>
      </c>
      <c r="S1328">
        <v>3.13</v>
      </c>
      <c r="T1328">
        <v>1</v>
      </c>
      <c r="U1328" t="s">
        <v>22</v>
      </c>
      <c r="V1328">
        <f>IF(tbl_Customers[[#This Row],[churn]] = "yes", 1, 0)</f>
        <v>0</v>
      </c>
      <c r="W1328" t="str">
        <f>IF(tbl_Customers[[#This Row],[number_customer_service_calls]] &lt;= 1, "0-1 Calls", IF(tbl_Customers[[#This Row],[number_customer_service_calls]] &lt;= 3, "2-3 Calls", IF(tbl_Customers[[#This Row],[number_customer_service_calls]] &lt;=5, "4-5 Calls", "6+ Calls")))</f>
        <v>0-1 Calls</v>
      </c>
      <c r="X1328" t="str">
        <f>IF(tbl_Customers[[#This Row],[account_length]] &lt;= 50, "0-50", IF(tbl_Customers[[#This Row],[account_length]] &lt;=100, "51-100", IF(tbl_Customers[[#This Row],[account_length]] &lt;= 150, "101-150", "151+")))</f>
        <v>101-150</v>
      </c>
      <c r="Y1328" t="str">
        <f>IF(tbl_Customers[[#This Row],[total_intl_charge]] &lt;= 3, "Low Charges", "High Charges")</f>
        <v>High Charges</v>
      </c>
      <c r="Z1328" t="str">
        <f>IF(tbl_Customers[[#This Row],[total_eve_calls]]&lt;=80,"Low Calls",
IF(tbl_Customers[[#This Row],[total_eve_calls]]&lt;=120,"Medium Calls","High Calls"))</f>
        <v>Medium Calls</v>
      </c>
      <c r="AA1328" t="str">
        <f>IF(tbl_Customers[[#This Row],[total_eve_charge]]&lt;=15,"Low Charges",
IF(tbl_Customers[[#This Row],[total_eve_charge]]&lt;=20,"Medium Charges","High Charges"))</f>
        <v>Low Charges</v>
      </c>
      <c r="AB13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28" t="str">
        <f>IF(tbl_Customers[[#This Row],[number_vmail_messages]] = 0, "No Usage", IF(tbl_Customers[[#This Row],[number_vmail_messages]] &lt;= 20, "Low Usage", IF(tbl_Customers[[#This Row],[number_vmail_messages]] &lt;= 40, "Medium Usgae", "High Usage")))</f>
        <v>Low Usage</v>
      </c>
      <c r="AD1328" t="str">
        <f>IF(tbl_Customers[[#This Row],[total_day_minutes]]&lt;=150,"Low Usage", IF(tbl_Customers[[#This Row],[total_day_minutes]]&lt;=200,"Medium Usage", IF(tbl_Customers[[#This Row],[total_day_minutes]]&lt;=250,"High Usage","Very High Usage")))</f>
        <v>Low Usage</v>
      </c>
      <c r="AE1328" t="str">
        <f>IF(tbl_Customers[[#This Row],[total_intl_calls]]&lt;=5,"Low Calls", IF(tbl_Customers[[#This Row],[total_intl_calls]]&lt;=10, "Medium Calls", "High Calls"))</f>
        <v>Low Calls</v>
      </c>
      <c r="AF13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28" s="36" t="str">
        <f>IF(tbl_Customers[[#This Row],[Churn_Risk_Score]]&gt;=10,"High Risk", IF(tbl_Customers[[#This Row],[Churn_Risk_Score]]&gt;=5,"Medium Risk","Low Risk"))</f>
        <v>Low Risk</v>
      </c>
    </row>
    <row r="1329" spans="1:33" x14ac:dyDescent="0.35">
      <c r="A1329">
        <v>1328</v>
      </c>
      <c r="B1329" t="s">
        <v>57</v>
      </c>
      <c r="C1329">
        <v>122</v>
      </c>
      <c r="D1329" t="s">
        <v>21</v>
      </c>
      <c r="E1329" t="s">
        <v>23</v>
      </c>
      <c r="F1329" t="s">
        <v>23</v>
      </c>
      <c r="G1329">
        <v>40</v>
      </c>
      <c r="H1329">
        <v>216.4</v>
      </c>
      <c r="I1329">
        <v>80</v>
      </c>
      <c r="J1329">
        <v>36.79</v>
      </c>
      <c r="K1329">
        <v>249.7</v>
      </c>
      <c r="L1329">
        <v>90</v>
      </c>
      <c r="M1329">
        <v>21.22</v>
      </c>
      <c r="N1329">
        <v>185.9</v>
      </c>
      <c r="O1329">
        <v>99</v>
      </c>
      <c r="P1329">
        <v>8.3699999999999992</v>
      </c>
      <c r="Q1329">
        <v>12.7</v>
      </c>
      <c r="R1329">
        <v>4</v>
      </c>
      <c r="S1329">
        <v>3.43</v>
      </c>
      <c r="T1329">
        <v>1</v>
      </c>
      <c r="U1329" t="s">
        <v>22</v>
      </c>
      <c r="V1329">
        <f>IF(tbl_Customers[[#This Row],[churn]] = "yes", 1, 0)</f>
        <v>0</v>
      </c>
      <c r="W1329" t="str">
        <f>IF(tbl_Customers[[#This Row],[number_customer_service_calls]] &lt;= 1, "0-1 Calls", IF(tbl_Customers[[#This Row],[number_customer_service_calls]] &lt;= 3, "2-3 Calls", IF(tbl_Customers[[#This Row],[number_customer_service_calls]] &lt;=5, "4-5 Calls", "6+ Calls")))</f>
        <v>0-1 Calls</v>
      </c>
      <c r="X1329" t="str">
        <f>IF(tbl_Customers[[#This Row],[account_length]] &lt;= 50, "0-50", IF(tbl_Customers[[#This Row],[account_length]] &lt;=100, "51-100", IF(tbl_Customers[[#This Row],[account_length]] &lt;= 150, "101-150", "151+")))</f>
        <v>101-150</v>
      </c>
      <c r="Y1329" t="str">
        <f>IF(tbl_Customers[[#This Row],[total_intl_charge]] &lt;= 3, "Low Charges", "High Charges")</f>
        <v>High Charges</v>
      </c>
      <c r="Z1329" t="str">
        <f>IF(tbl_Customers[[#This Row],[total_eve_calls]]&lt;=80,"Low Calls",
IF(tbl_Customers[[#This Row],[total_eve_calls]]&lt;=120,"Medium Calls","High Calls"))</f>
        <v>Medium Calls</v>
      </c>
      <c r="AA1329" t="str">
        <f>IF(tbl_Customers[[#This Row],[total_eve_charge]]&lt;=15,"Low Charges",
IF(tbl_Customers[[#This Row],[total_eve_charge]]&lt;=20,"Medium Charges","High Charges"))</f>
        <v>High Charges</v>
      </c>
      <c r="AB13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29" t="str">
        <f>IF(tbl_Customers[[#This Row],[number_vmail_messages]] = 0, "No Usage", IF(tbl_Customers[[#This Row],[number_vmail_messages]] &lt;= 20, "Low Usage", IF(tbl_Customers[[#This Row],[number_vmail_messages]] &lt;= 40, "Medium Usgae", "High Usage")))</f>
        <v>Medium Usgae</v>
      </c>
      <c r="AD1329" t="str">
        <f>IF(tbl_Customers[[#This Row],[total_day_minutes]]&lt;=150,"Low Usage", IF(tbl_Customers[[#This Row],[total_day_minutes]]&lt;=200,"Medium Usage", IF(tbl_Customers[[#This Row],[total_day_minutes]]&lt;=250,"High Usage","Very High Usage")))</f>
        <v>High Usage</v>
      </c>
      <c r="AE1329" t="str">
        <f>IF(tbl_Customers[[#This Row],[total_intl_calls]]&lt;=5,"Low Calls", IF(tbl_Customers[[#This Row],[total_intl_calls]]&lt;=10, "Medium Calls", "High Calls"))</f>
        <v>Low Calls</v>
      </c>
      <c r="AF13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329" s="36" t="str">
        <f>IF(tbl_Customers[[#This Row],[Churn_Risk_Score]]&gt;=10,"High Risk", IF(tbl_Customers[[#This Row],[Churn_Risk_Score]]&gt;=5,"Medium Risk","Low Risk"))</f>
        <v>Medium Risk</v>
      </c>
    </row>
    <row r="1330" spans="1:33" x14ac:dyDescent="0.35">
      <c r="A1330">
        <v>1329</v>
      </c>
      <c r="B1330" t="s">
        <v>35</v>
      </c>
      <c r="C1330">
        <v>33</v>
      </c>
      <c r="D1330" t="s">
        <v>28</v>
      </c>
      <c r="E1330" t="s">
        <v>22</v>
      </c>
      <c r="F1330" t="s">
        <v>23</v>
      </c>
      <c r="G1330">
        <v>35</v>
      </c>
      <c r="H1330">
        <v>161.9</v>
      </c>
      <c r="I1330">
        <v>85</v>
      </c>
      <c r="J1330">
        <v>27.52</v>
      </c>
      <c r="K1330">
        <v>151.19999999999999</v>
      </c>
      <c r="L1330">
        <v>82</v>
      </c>
      <c r="M1330">
        <v>12.85</v>
      </c>
      <c r="N1330">
        <v>191</v>
      </c>
      <c r="O1330">
        <v>131</v>
      </c>
      <c r="P1330">
        <v>8.59</v>
      </c>
      <c r="Q1330">
        <v>8.5</v>
      </c>
      <c r="R1330">
        <v>2</v>
      </c>
      <c r="S1330">
        <v>2.2999999999999998</v>
      </c>
      <c r="T1330">
        <v>1</v>
      </c>
      <c r="U1330" t="s">
        <v>22</v>
      </c>
      <c r="V1330">
        <f>IF(tbl_Customers[[#This Row],[churn]] = "yes", 1, 0)</f>
        <v>0</v>
      </c>
      <c r="W1330" t="str">
        <f>IF(tbl_Customers[[#This Row],[number_customer_service_calls]] &lt;= 1, "0-1 Calls", IF(tbl_Customers[[#This Row],[number_customer_service_calls]] &lt;= 3, "2-3 Calls", IF(tbl_Customers[[#This Row],[number_customer_service_calls]] &lt;=5, "4-5 Calls", "6+ Calls")))</f>
        <v>0-1 Calls</v>
      </c>
      <c r="X1330" t="str">
        <f>IF(tbl_Customers[[#This Row],[account_length]] &lt;= 50, "0-50", IF(tbl_Customers[[#This Row],[account_length]] &lt;=100, "51-100", IF(tbl_Customers[[#This Row],[account_length]] &lt;= 150, "101-150", "151+")))</f>
        <v>0-50</v>
      </c>
      <c r="Y1330" t="str">
        <f>IF(tbl_Customers[[#This Row],[total_intl_charge]] &lt;= 3, "Low Charges", "High Charges")</f>
        <v>Low Charges</v>
      </c>
      <c r="Z1330" t="str">
        <f>IF(tbl_Customers[[#This Row],[total_eve_calls]]&lt;=80,"Low Calls",
IF(tbl_Customers[[#This Row],[total_eve_calls]]&lt;=120,"Medium Calls","High Calls"))</f>
        <v>Medium Calls</v>
      </c>
      <c r="AA1330" t="str">
        <f>IF(tbl_Customers[[#This Row],[total_eve_charge]]&lt;=15,"Low Charges",
IF(tbl_Customers[[#This Row],[total_eve_charge]]&lt;=20,"Medium Charges","High Charges"))</f>
        <v>Low Charges</v>
      </c>
      <c r="AB13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30" t="str">
        <f>IF(tbl_Customers[[#This Row],[number_vmail_messages]] = 0, "No Usage", IF(tbl_Customers[[#This Row],[number_vmail_messages]] &lt;= 20, "Low Usage", IF(tbl_Customers[[#This Row],[number_vmail_messages]] &lt;= 40, "Medium Usgae", "High Usage")))</f>
        <v>Medium Usgae</v>
      </c>
      <c r="AD1330" t="str">
        <f>IF(tbl_Customers[[#This Row],[total_day_minutes]]&lt;=150,"Low Usage", IF(tbl_Customers[[#This Row],[total_day_minutes]]&lt;=200,"Medium Usage", IF(tbl_Customers[[#This Row],[total_day_minutes]]&lt;=250,"High Usage","Very High Usage")))</f>
        <v>Medium Usage</v>
      </c>
      <c r="AE1330" t="str">
        <f>IF(tbl_Customers[[#This Row],[total_intl_calls]]&lt;=5,"Low Calls", IF(tbl_Customers[[#This Row],[total_intl_calls]]&lt;=10, "Medium Calls", "High Calls"))</f>
        <v>Low Calls</v>
      </c>
      <c r="AF13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30" s="36" t="str">
        <f>IF(tbl_Customers[[#This Row],[Churn_Risk_Score]]&gt;=10,"High Risk", IF(tbl_Customers[[#This Row],[Churn_Risk_Score]]&gt;=5,"Medium Risk","Low Risk"))</f>
        <v>Low Risk</v>
      </c>
    </row>
    <row r="1331" spans="1:33" x14ac:dyDescent="0.35">
      <c r="A1331">
        <v>1330</v>
      </c>
      <c r="B1331" t="s">
        <v>64</v>
      </c>
      <c r="C1331">
        <v>94</v>
      </c>
      <c r="D1331" t="s">
        <v>25</v>
      </c>
      <c r="E1331" t="s">
        <v>22</v>
      </c>
      <c r="F1331" t="s">
        <v>22</v>
      </c>
      <c r="G1331">
        <v>0</v>
      </c>
      <c r="H1331">
        <v>118.7</v>
      </c>
      <c r="I1331">
        <v>90</v>
      </c>
      <c r="J1331">
        <v>20.18</v>
      </c>
      <c r="K1331">
        <v>205.1</v>
      </c>
      <c r="L1331">
        <v>57</v>
      </c>
      <c r="M1331">
        <v>17.43</v>
      </c>
      <c r="N1331">
        <v>172.2</v>
      </c>
      <c r="O1331">
        <v>100</v>
      </c>
      <c r="P1331">
        <v>7.75</v>
      </c>
      <c r="Q1331">
        <v>10.4</v>
      </c>
      <c r="R1331">
        <v>6</v>
      </c>
      <c r="S1331">
        <v>2.81</v>
      </c>
      <c r="T1331">
        <v>3</v>
      </c>
      <c r="U1331" t="s">
        <v>22</v>
      </c>
      <c r="V1331">
        <f>IF(tbl_Customers[[#This Row],[churn]] = "yes", 1, 0)</f>
        <v>0</v>
      </c>
      <c r="W1331" t="str">
        <f>IF(tbl_Customers[[#This Row],[number_customer_service_calls]] &lt;= 1, "0-1 Calls", IF(tbl_Customers[[#This Row],[number_customer_service_calls]] &lt;= 3, "2-3 Calls", IF(tbl_Customers[[#This Row],[number_customer_service_calls]] &lt;=5, "4-5 Calls", "6+ Calls")))</f>
        <v>2-3 Calls</v>
      </c>
      <c r="X1331" t="str">
        <f>IF(tbl_Customers[[#This Row],[account_length]] &lt;= 50, "0-50", IF(tbl_Customers[[#This Row],[account_length]] &lt;=100, "51-100", IF(tbl_Customers[[#This Row],[account_length]] &lt;= 150, "101-150", "151+")))</f>
        <v>51-100</v>
      </c>
      <c r="Y1331" t="str">
        <f>IF(tbl_Customers[[#This Row],[total_intl_charge]] &lt;= 3, "Low Charges", "High Charges")</f>
        <v>Low Charges</v>
      </c>
      <c r="Z1331" t="str">
        <f>IF(tbl_Customers[[#This Row],[total_eve_calls]]&lt;=80,"Low Calls",
IF(tbl_Customers[[#This Row],[total_eve_calls]]&lt;=120,"Medium Calls","High Calls"))</f>
        <v>Low Calls</v>
      </c>
      <c r="AA1331" t="str">
        <f>IF(tbl_Customers[[#This Row],[total_eve_charge]]&lt;=15,"Low Charges",
IF(tbl_Customers[[#This Row],[total_eve_charge]]&lt;=20,"Medium Charges","High Charges"))</f>
        <v>Medium Charges</v>
      </c>
      <c r="AB13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31" t="str">
        <f>IF(tbl_Customers[[#This Row],[number_vmail_messages]] = 0, "No Usage", IF(tbl_Customers[[#This Row],[number_vmail_messages]] &lt;= 20, "Low Usage", IF(tbl_Customers[[#This Row],[number_vmail_messages]] &lt;= 40, "Medium Usgae", "High Usage")))</f>
        <v>No Usage</v>
      </c>
      <c r="AD1331" t="str">
        <f>IF(tbl_Customers[[#This Row],[total_day_minutes]]&lt;=150,"Low Usage", IF(tbl_Customers[[#This Row],[total_day_minutes]]&lt;=200,"Medium Usage", IF(tbl_Customers[[#This Row],[total_day_minutes]]&lt;=250,"High Usage","Very High Usage")))</f>
        <v>Low Usage</v>
      </c>
      <c r="AE1331" t="str">
        <f>IF(tbl_Customers[[#This Row],[total_intl_calls]]&lt;=5,"Low Calls", IF(tbl_Customers[[#This Row],[total_intl_calls]]&lt;=10, "Medium Calls", "High Calls"))</f>
        <v>Medium Calls</v>
      </c>
      <c r="AF13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31" s="36" t="str">
        <f>IF(tbl_Customers[[#This Row],[Churn_Risk_Score]]&gt;=10,"High Risk", IF(tbl_Customers[[#This Row],[Churn_Risk_Score]]&gt;=5,"Medium Risk","Low Risk"))</f>
        <v>Low Risk</v>
      </c>
    </row>
    <row r="1332" spans="1:33" x14ac:dyDescent="0.35">
      <c r="A1332">
        <v>1331</v>
      </c>
      <c r="B1332" t="s">
        <v>55</v>
      </c>
      <c r="C1332">
        <v>100</v>
      </c>
      <c r="D1332" t="s">
        <v>25</v>
      </c>
      <c r="E1332" t="s">
        <v>22</v>
      </c>
      <c r="F1332" t="s">
        <v>22</v>
      </c>
      <c r="G1332">
        <v>0</v>
      </c>
      <c r="H1332">
        <v>179.1</v>
      </c>
      <c r="I1332">
        <v>123</v>
      </c>
      <c r="J1332">
        <v>30.45</v>
      </c>
      <c r="K1332">
        <v>196.6</v>
      </c>
      <c r="L1332">
        <v>132</v>
      </c>
      <c r="M1332">
        <v>16.71</v>
      </c>
      <c r="N1332">
        <v>186.7</v>
      </c>
      <c r="O1332">
        <v>116</v>
      </c>
      <c r="P1332">
        <v>8.4</v>
      </c>
      <c r="Q1332">
        <v>10.199999999999999</v>
      </c>
      <c r="R1332">
        <v>10</v>
      </c>
      <c r="S1332">
        <v>2.75</v>
      </c>
      <c r="T1332">
        <v>1</v>
      </c>
      <c r="U1332" t="s">
        <v>22</v>
      </c>
      <c r="V1332">
        <f>IF(tbl_Customers[[#This Row],[churn]] = "yes", 1, 0)</f>
        <v>0</v>
      </c>
      <c r="W1332" t="str">
        <f>IF(tbl_Customers[[#This Row],[number_customer_service_calls]] &lt;= 1, "0-1 Calls", IF(tbl_Customers[[#This Row],[number_customer_service_calls]] &lt;= 3, "2-3 Calls", IF(tbl_Customers[[#This Row],[number_customer_service_calls]] &lt;=5, "4-5 Calls", "6+ Calls")))</f>
        <v>0-1 Calls</v>
      </c>
      <c r="X1332" t="str">
        <f>IF(tbl_Customers[[#This Row],[account_length]] &lt;= 50, "0-50", IF(tbl_Customers[[#This Row],[account_length]] &lt;=100, "51-100", IF(tbl_Customers[[#This Row],[account_length]] &lt;= 150, "101-150", "151+")))</f>
        <v>51-100</v>
      </c>
      <c r="Y1332" t="str">
        <f>IF(tbl_Customers[[#This Row],[total_intl_charge]] &lt;= 3, "Low Charges", "High Charges")</f>
        <v>Low Charges</v>
      </c>
      <c r="Z1332" t="str">
        <f>IF(tbl_Customers[[#This Row],[total_eve_calls]]&lt;=80,"Low Calls",
IF(tbl_Customers[[#This Row],[total_eve_calls]]&lt;=120,"Medium Calls","High Calls"))</f>
        <v>High Calls</v>
      </c>
      <c r="AA1332" t="str">
        <f>IF(tbl_Customers[[#This Row],[total_eve_charge]]&lt;=15,"Low Charges",
IF(tbl_Customers[[#This Row],[total_eve_charge]]&lt;=20,"Medium Charges","High Charges"))</f>
        <v>Medium Charges</v>
      </c>
      <c r="AB13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32" t="str">
        <f>IF(tbl_Customers[[#This Row],[number_vmail_messages]] = 0, "No Usage", IF(tbl_Customers[[#This Row],[number_vmail_messages]] &lt;= 20, "Low Usage", IF(tbl_Customers[[#This Row],[number_vmail_messages]] &lt;= 40, "Medium Usgae", "High Usage")))</f>
        <v>No Usage</v>
      </c>
      <c r="AD1332" t="str">
        <f>IF(tbl_Customers[[#This Row],[total_day_minutes]]&lt;=150,"Low Usage", IF(tbl_Customers[[#This Row],[total_day_minutes]]&lt;=200,"Medium Usage", IF(tbl_Customers[[#This Row],[total_day_minutes]]&lt;=250,"High Usage","Very High Usage")))</f>
        <v>Medium Usage</v>
      </c>
      <c r="AE1332" t="str">
        <f>IF(tbl_Customers[[#This Row],[total_intl_calls]]&lt;=5,"Low Calls", IF(tbl_Customers[[#This Row],[total_intl_calls]]&lt;=10, "Medium Calls", "High Calls"))</f>
        <v>Medium Calls</v>
      </c>
      <c r="AF13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32" s="36" t="str">
        <f>IF(tbl_Customers[[#This Row],[Churn_Risk_Score]]&gt;=10,"High Risk", IF(tbl_Customers[[#This Row],[Churn_Risk_Score]]&gt;=5,"Medium Risk","Low Risk"))</f>
        <v>Low Risk</v>
      </c>
    </row>
    <row r="1333" spans="1:33" x14ac:dyDescent="0.35">
      <c r="A1333">
        <v>1332</v>
      </c>
      <c r="B1333" t="s">
        <v>45</v>
      </c>
      <c r="C1333">
        <v>106</v>
      </c>
      <c r="D1333" t="s">
        <v>21</v>
      </c>
      <c r="E1333" t="s">
        <v>22</v>
      </c>
      <c r="F1333" t="s">
        <v>22</v>
      </c>
      <c r="G1333">
        <v>0</v>
      </c>
      <c r="H1333">
        <v>147.9</v>
      </c>
      <c r="I1333">
        <v>97</v>
      </c>
      <c r="J1333">
        <v>25.14</v>
      </c>
      <c r="K1333">
        <v>209.3</v>
      </c>
      <c r="L1333">
        <v>99</v>
      </c>
      <c r="M1333">
        <v>17.79</v>
      </c>
      <c r="N1333">
        <v>162.1</v>
      </c>
      <c r="O1333">
        <v>80</v>
      </c>
      <c r="P1333">
        <v>7.29</v>
      </c>
      <c r="Q1333">
        <v>8.8000000000000007</v>
      </c>
      <c r="R1333">
        <v>5</v>
      </c>
      <c r="S1333">
        <v>2.38</v>
      </c>
      <c r="T1333">
        <v>2</v>
      </c>
      <c r="U1333" t="s">
        <v>22</v>
      </c>
      <c r="V1333">
        <f>IF(tbl_Customers[[#This Row],[churn]] = "yes", 1, 0)</f>
        <v>0</v>
      </c>
      <c r="W1333" t="str">
        <f>IF(tbl_Customers[[#This Row],[number_customer_service_calls]] &lt;= 1, "0-1 Calls", IF(tbl_Customers[[#This Row],[number_customer_service_calls]] &lt;= 3, "2-3 Calls", IF(tbl_Customers[[#This Row],[number_customer_service_calls]] &lt;=5, "4-5 Calls", "6+ Calls")))</f>
        <v>2-3 Calls</v>
      </c>
      <c r="X1333" t="str">
        <f>IF(tbl_Customers[[#This Row],[account_length]] &lt;= 50, "0-50", IF(tbl_Customers[[#This Row],[account_length]] &lt;=100, "51-100", IF(tbl_Customers[[#This Row],[account_length]] &lt;= 150, "101-150", "151+")))</f>
        <v>101-150</v>
      </c>
      <c r="Y1333" t="str">
        <f>IF(tbl_Customers[[#This Row],[total_intl_charge]] &lt;= 3, "Low Charges", "High Charges")</f>
        <v>Low Charges</v>
      </c>
      <c r="Z1333" t="str">
        <f>IF(tbl_Customers[[#This Row],[total_eve_calls]]&lt;=80,"Low Calls",
IF(tbl_Customers[[#This Row],[total_eve_calls]]&lt;=120,"Medium Calls","High Calls"))</f>
        <v>Medium Calls</v>
      </c>
      <c r="AA1333" t="str">
        <f>IF(tbl_Customers[[#This Row],[total_eve_charge]]&lt;=15,"Low Charges",
IF(tbl_Customers[[#This Row],[total_eve_charge]]&lt;=20,"Medium Charges","High Charges"))</f>
        <v>Medium Charges</v>
      </c>
      <c r="AB13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33" t="str">
        <f>IF(tbl_Customers[[#This Row],[number_vmail_messages]] = 0, "No Usage", IF(tbl_Customers[[#This Row],[number_vmail_messages]] &lt;= 20, "Low Usage", IF(tbl_Customers[[#This Row],[number_vmail_messages]] &lt;= 40, "Medium Usgae", "High Usage")))</f>
        <v>No Usage</v>
      </c>
      <c r="AD1333" t="str">
        <f>IF(tbl_Customers[[#This Row],[total_day_minutes]]&lt;=150,"Low Usage", IF(tbl_Customers[[#This Row],[total_day_minutes]]&lt;=200,"Medium Usage", IF(tbl_Customers[[#This Row],[total_day_minutes]]&lt;=250,"High Usage","Very High Usage")))</f>
        <v>Low Usage</v>
      </c>
      <c r="AE1333" t="str">
        <f>IF(tbl_Customers[[#This Row],[total_intl_calls]]&lt;=5,"Low Calls", IF(tbl_Customers[[#This Row],[total_intl_calls]]&lt;=10, "Medium Calls", "High Calls"))</f>
        <v>Low Calls</v>
      </c>
      <c r="AF13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33" s="36" t="str">
        <f>IF(tbl_Customers[[#This Row],[Churn_Risk_Score]]&gt;=10,"High Risk", IF(tbl_Customers[[#This Row],[Churn_Risk_Score]]&gt;=5,"Medium Risk","Low Risk"))</f>
        <v>Low Risk</v>
      </c>
    </row>
    <row r="1334" spans="1:33" x14ac:dyDescent="0.35">
      <c r="A1334">
        <v>1333</v>
      </c>
      <c r="B1334" t="s">
        <v>63</v>
      </c>
      <c r="C1334">
        <v>148</v>
      </c>
      <c r="D1334" t="s">
        <v>21</v>
      </c>
      <c r="E1334" t="s">
        <v>22</v>
      </c>
      <c r="F1334" t="s">
        <v>23</v>
      </c>
      <c r="G1334">
        <v>38</v>
      </c>
      <c r="H1334">
        <v>209.2</v>
      </c>
      <c r="I1334">
        <v>110</v>
      </c>
      <c r="J1334">
        <v>35.56</v>
      </c>
      <c r="K1334">
        <v>116.6</v>
      </c>
      <c r="L1334">
        <v>73</v>
      </c>
      <c r="M1334">
        <v>9.91</v>
      </c>
      <c r="N1334">
        <v>109.6</v>
      </c>
      <c r="O1334">
        <v>105</v>
      </c>
      <c r="P1334">
        <v>4.93</v>
      </c>
      <c r="Q1334">
        <v>16.5</v>
      </c>
      <c r="R1334">
        <v>4</v>
      </c>
      <c r="S1334">
        <v>4.46</v>
      </c>
      <c r="T1334">
        <v>2</v>
      </c>
      <c r="U1334" t="s">
        <v>22</v>
      </c>
      <c r="V1334">
        <f>IF(tbl_Customers[[#This Row],[churn]] = "yes", 1, 0)</f>
        <v>0</v>
      </c>
      <c r="W1334" t="str">
        <f>IF(tbl_Customers[[#This Row],[number_customer_service_calls]] &lt;= 1, "0-1 Calls", IF(tbl_Customers[[#This Row],[number_customer_service_calls]] &lt;= 3, "2-3 Calls", IF(tbl_Customers[[#This Row],[number_customer_service_calls]] &lt;=5, "4-5 Calls", "6+ Calls")))</f>
        <v>2-3 Calls</v>
      </c>
      <c r="X1334" t="str">
        <f>IF(tbl_Customers[[#This Row],[account_length]] &lt;= 50, "0-50", IF(tbl_Customers[[#This Row],[account_length]] &lt;=100, "51-100", IF(tbl_Customers[[#This Row],[account_length]] &lt;= 150, "101-150", "151+")))</f>
        <v>101-150</v>
      </c>
      <c r="Y1334" t="str">
        <f>IF(tbl_Customers[[#This Row],[total_intl_charge]] &lt;= 3, "Low Charges", "High Charges")</f>
        <v>High Charges</v>
      </c>
      <c r="Z1334" t="str">
        <f>IF(tbl_Customers[[#This Row],[total_eve_calls]]&lt;=80,"Low Calls",
IF(tbl_Customers[[#This Row],[total_eve_calls]]&lt;=120,"Medium Calls","High Calls"))</f>
        <v>Low Calls</v>
      </c>
      <c r="AA1334" t="str">
        <f>IF(tbl_Customers[[#This Row],[total_eve_charge]]&lt;=15,"Low Charges",
IF(tbl_Customers[[#This Row],[total_eve_charge]]&lt;=20,"Medium Charges","High Charges"))</f>
        <v>Low Charges</v>
      </c>
      <c r="AB13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34" t="str">
        <f>IF(tbl_Customers[[#This Row],[number_vmail_messages]] = 0, "No Usage", IF(tbl_Customers[[#This Row],[number_vmail_messages]] &lt;= 20, "Low Usage", IF(tbl_Customers[[#This Row],[number_vmail_messages]] &lt;= 40, "Medium Usgae", "High Usage")))</f>
        <v>Medium Usgae</v>
      </c>
      <c r="AD1334" t="str">
        <f>IF(tbl_Customers[[#This Row],[total_day_minutes]]&lt;=150,"Low Usage", IF(tbl_Customers[[#This Row],[total_day_minutes]]&lt;=200,"Medium Usage", IF(tbl_Customers[[#This Row],[total_day_minutes]]&lt;=250,"High Usage","Very High Usage")))</f>
        <v>High Usage</v>
      </c>
      <c r="AE1334" t="str">
        <f>IF(tbl_Customers[[#This Row],[total_intl_calls]]&lt;=5,"Low Calls", IF(tbl_Customers[[#This Row],[total_intl_calls]]&lt;=10, "Medium Calls", "High Calls"))</f>
        <v>Low Calls</v>
      </c>
      <c r="AF13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34" s="36" t="str">
        <f>IF(tbl_Customers[[#This Row],[Churn_Risk_Score]]&gt;=10,"High Risk", IF(tbl_Customers[[#This Row],[Churn_Risk_Score]]&gt;=5,"Medium Risk","Low Risk"))</f>
        <v>Low Risk</v>
      </c>
    </row>
    <row r="1335" spans="1:33" x14ac:dyDescent="0.35">
      <c r="A1335">
        <v>1334</v>
      </c>
      <c r="B1335" t="s">
        <v>51</v>
      </c>
      <c r="C1335">
        <v>120</v>
      </c>
      <c r="D1335" t="s">
        <v>21</v>
      </c>
      <c r="E1335" t="s">
        <v>22</v>
      </c>
      <c r="F1335" t="s">
        <v>23</v>
      </c>
      <c r="G1335">
        <v>29</v>
      </c>
      <c r="H1335">
        <v>244.3</v>
      </c>
      <c r="I1335">
        <v>140</v>
      </c>
      <c r="J1335">
        <v>41.53</v>
      </c>
      <c r="K1335">
        <v>322.3</v>
      </c>
      <c r="L1335">
        <v>89</v>
      </c>
      <c r="M1335">
        <v>27.4</v>
      </c>
      <c r="N1335">
        <v>166.8</v>
      </c>
      <c r="O1335">
        <v>83</v>
      </c>
      <c r="P1335">
        <v>7.51</v>
      </c>
      <c r="Q1335">
        <v>10.6</v>
      </c>
      <c r="R1335">
        <v>6</v>
      </c>
      <c r="S1335">
        <v>2.86</v>
      </c>
      <c r="T1335">
        <v>0</v>
      </c>
      <c r="U1335" t="s">
        <v>22</v>
      </c>
      <c r="V1335">
        <f>IF(tbl_Customers[[#This Row],[churn]] = "yes", 1, 0)</f>
        <v>0</v>
      </c>
      <c r="W1335" t="str">
        <f>IF(tbl_Customers[[#This Row],[number_customer_service_calls]] &lt;= 1, "0-1 Calls", IF(tbl_Customers[[#This Row],[number_customer_service_calls]] &lt;= 3, "2-3 Calls", IF(tbl_Customers[[#This Row],[number_customer_service_calls]] &lt;=5, "4-5 Calls", "6+ Calls")))</f>
        <v>0-1 Calls</v>
      </c>
      <c r="X1335" t="str">
        <f>IF(tbl_Customers[[#This Row],[account_length]] &lt;= 50, "0-50", IF(tbl_Customers[[#This Row],[account_length]] &lt;=100, "51-100", IF(tbl_Customers[[#This Row],[account_length]] &lt;= 150, "101-150", "151+")))</f>
        <v>101-150</v>
      </c>
      <c r="Y1335" t="str">
        <f>IF(tbl_Customers[[#This Row],[total_intl_charge]] &lt;= 3, "Low Charges", "High Charges")</f>
        <v>Low Charges</v>
      </c>
      <c r="Z1335" t="str">
        <f>IF(tbl_Customers[[#This Row],[total_eve_calls]]&lt;=80,"Low Calls",
IF(tbl_Customers[[#This Row],[total_eve_calls]]&lt;=120,"Medium Calls","High Calls"))</f>
        <v>Medium Calls</v>
      </c>
      <c r="AA1335" t="str">
        <f>IF(tbl_Customers[[#This Row],[total_eve_charge]]&lt;=15,"Low Charges",
IF(tbl_Customers[[#This Row],[total_eve_charge]]&lt;=20,"Medium Charges","High Charges"))</f>
        <v>High Charges</v>
      </c>
      <c r="AB13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35" t="str">
        <f>IF(tbl_Customers[[#This Row],[number_vmail_messages]] = 0, "No Usage", IF(tbl_Customers[[#This Row],[number_vmail_messages]] &lt;= 20, "Low Usage", IF(tbl_Customers[[#This Row],[number_vmail_messages]] &lt;= 40, "Medium Usgae", "High Usage")))</f>
        <v>Medium Usgae</v>
      </c>
      <c r="AD1335" t="str">
        <f>IF(tbl_Customers[[#This Row],[total_day_minutes]]&lt;=150,"Low Usage", IF(tbl_Customers[[#This Row],[total_day_minutes]]&lt;=200,"Medium Usage", IF(tbl_Customers[[#This Row],[total_day_minutes]]&lt;=250,"High Usage","Very High Usage")))</f>
        <v>High Usage</v>
      </c>
      <c r="AE1335" t="str">
        <f>IF(tbl_Customers[[#This Row],[total_intl_calls]]&lt;=5,"Low Calls", IF(tbl_Customers[[#This Row],[total_intl_calls]]&lt;=10, "Medium Calls", "High Calls"))</f>
        <v>Medium Calls</v>
      </c>
      <c r="AF13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35" s="36" t="str">
        <f>IF(tbl_Customers[[#This Row],[Churn_Risk_Score]]&gt;=10,"High Risk", IF(tbl_Customers[[#This Row],[Churn_Risk_Score]]&gt;=5,"Medium Risk","Low Risk"))</f>
        <v>Low Risk</v>
      </c>
    </row>
    <row r="1336" spans="1:33" x14ac:dyDescent="0.35">
      <c r="A1336">
        <v>1335</v>
      </c>
      <c r="B1336" t="s">
        <v>55</v>
      </c>
      <c r="C1336">
        <v>91</v>
      </c>
      <c r="D1336" t="s">
        <v>21</v>
      </c>
      <c r="E1336" t="s">
        <v>22</v>
      </c>
      <c r="F1336" t="s">
        <v>23</v>
      </c>
      <c r="G1336">
        <v>34</v>
      </c>
      <c r="H1336">
        <v>175.3</v>
      </c>
      <c r="I1336">
        <v>96</v>
      </c>
      <c r="J1336">
        <v>29.8</v>
      </c>
      <c r="K1336">
        <v>262.3</v>
      </c>
      <c r="L1336">
        <v>122</v>
      </c>
      <c r="M1336">
        <v>22.3</v>
      </c>
      <c r="N1336">
        <v>143.9</v>
      </c>
      <c r="O1336">
        <v>76</v>
      </c>
      <c r="P1336">
        <v>6.48</v>
      </c>
      <c r="Q1336">
        <v>5.6</v>
      </c>
      <c r="R1336">
        <v>11</v>
      </c>
      <c r="S1336">
        <v>1.51</v>
      </c>
      <c r="T1336">
        <v>1</v>
      </c>
      <c r="U1336" t="s">
        <v>22</v>
      </c>
      <c r="V1336">
        <f>IF(tbl_Customers[[#This Row],[churn]] = "yes", 1, 0)</f>
        <v>0</v>
      </c>
      <c r="W1336" t="str">
        <f>IF(tbl_Customers[[#This Row],[number_customer_service_calls]] &lt;= 1, "0-1 Calls", IF(tbl_Customers[[#This Row],[number_customer_service_calls]] &lt;= 3, "2-3 Calls", IF(tbl_Customers[[#This Row],[number_customer_service_calls]] &lt;=5, "4-5 Calls", "6+ Calls")))</f>
        <v>0-1 Calls</v>
      </c>
      <c r="X1336" t="str">
        <f>IF(tbl_Customers[[#This Row],[account_length]] &lt;= 50, "0-50", IF(tbl_Customers[[#This Row],[account_length]] &lt;=100, "51-100", IF(tbl_Customers[[#This Row],[account_length]] &lt;= 150, "101-150", "151+")))</f>
        <v>51-100</v>
      </c>
      <c r="Y1336" t="str">
        <f>IF(tbl_Customers[[#This Row],[total_intl_charge]] &lt;= 3, "Low Charges", "High Charges")</f>
        <v>Low Charges</v>
      </c>
      <c r="Z1336" t="str">
        <f>IF(tbl_Customers[[#This Row],[total_eve_calls]]&lt;=80,"Low Calls",
IF(tbl_Customers[[#This Row],[total_eve_calls]]&lt;=120,"Medium Calls","High Calls"))</f>
        <v>High Calls</v>
      </c>
      <c r="AA1336" t="str">
        <f>IF(tbl_Customers[[#This Row],[total_eve_charge]]&lt;=15,"Low Charges",
IF(tbl_Customers[[#This Row],[total_eve_charge]]&lt;=20,"Medium Charges","High Charges"))</f>
        <v>High Charges</v>
      </c>
      <c r="AB13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36" t="str">
        <f>IF(tbl_Customers[[#This Row],[number_vmail_messages]] = 0, "No Usage", IF(tbl_Customers[[#This Row],[number_vmail_messages]] &lt;= 20, "Low Usage", IF(tbl_Customers[[#This Row],[number_vmail_messages]] &lt;= 40, "Medium Usgae", "High Usage")))</f>
        <v>Medium Usgae</v>
      </c>
      <c r="AD1336" t="str">
        <f>IF(tbl_Customers[[#This Row],[total_day_minutes]]&lt;=150,"Low Usage", IF(tbl_Customers[[#This Row],[total_day_minutes]]&lt;=200,"Medium Usage", IF(tbl_Customers[[#This Row],[total_day_minutes]]&lt;=250,"High Usage","Very High Usage")))</f>
        <v>Medium Usage</v>
      </c>
      <c r="AE1336" t="str">
        <f>IF(tbl_Customers[[#This Row],[total_intl_calls]]&lt;=5,"Low Calls", IF(tbl_Customers[[#This Row],[total_intl_calls]]&lt;=10, "Medium Calls", "High Calls"))</f>
        <v>High Calls</v>
      </c>
      <c r="AF13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36" s="36" t="str">
        <f>IF(tbl_Customers[[#This Row],[Churn_Risk_Score]]&gt;=10,"High Risk", IF(tbl_Customers[[#This Row],[Churn_Risk_Score]]&gt;=5,"Medium Risk","Low Risk"))</f>
        <v>Low Risk</v>
      </c>
    </row>
    <row r="1337" spans="1:33" x14ac:dyDescent="0.35">
      <c r="A1337">
        <v>1336</v>
      </c>
      <c r="B1337" t="s">
        <v>59</v>
      </c>
      <c r="C1337">
        <v>86</v>
      </c>
      <c r="D1337" t="s">
        <v>28</v>
      </c>
      <c r="E1337" t="s">
        <v>22</v>
      </c>
      <c r="F1337" t="s">
        <v>22</v>
      </c>
      <c r="G1337">
        <v>0</v>
      </c>
      <c r="H1337">
        <v>150.5</v>
      </c>
      <c r="I1337">
        <v>92</v>
      </c>
      <c r="J1337">
        <v>25.59</v>
      </c>
      <c r="K1337">
        <v>120.3</v>
      </c>
      <c r="L1337">
        <v>95</v>
      </c>
      <c r="M1337">
        <v>10.23</v>
      </c>
      <c r="N1337">
        <v>271.2</v>
      </c>
      <c r="O1337">
        <v>96</v>
      </c>
      <c r="P1337">
        <v>12.2</v>
      </c>
      <c r="Q1337">
        <v>9</v>
      </c>
      <c r="R1337">
        <v>2</v>
      </c>
      <c r="S1337">
        <v>2.4300000000000002</v>
      </c>
      <c r="T1337">
        <v>1</v>
      </c>
      <c r="U1337" t="s">
        <v>22</v>
      </c>
      <c r="V1337">
        <f>IF(tbl_Customers[[#This Row],[churn]] = "yes", 1, 0)</f>
        <v>0</v>
      </c>
      <c r="W1337" t="str">
        <f>IF(tbl_Customers[[#This Row],[number_customer_service_calls]] &lt;= 1, "0-1 Calls", IF(tbl_Customers[[#This Row],[number_customer_service_calls]] &lt;= 3, "2-3 Calls", IF(tbl_Customers[[#This Row],[number_customer_service_calls]] &lt;=5, "4-5 Calls", "6+ Calls")))</f>
        <v>0-1 Calls</v>
      </c>
      <c r="X1337" t="str">
        <f>IF(tbl_Customers[[#This Row],[account_length]] &lt;= 50, "0-50", IF(tbl_Customers[[#This Row],[account_length]] &lt;=100, "51-100", IF(tbl_Customers[[#This Row],[account_length]] &lt;= 150, "101-150", "151+")))</f>
        <v>51-100</v>
      </c>
      <c r="Y1337" t="str">
        <f>IF(tbl_Customers[[#This Row],[total_intl_charge]] &lt;= 3, "Low Charges", "High Charges")</f>
        <v>Low Charges</v>
      </c>
      <c r="Z1337" t="str">
        <f>IF(tbl_Customers[[#This Row],[total_eve_calls]]&lt;=80,"Low Calls",
IF(tbl_Customers[[#This Row],[total_eve_calls]]&lt;=120,"Medium Calls","High Calls"))</f>
        <v>Medium Calls</v>
      </c>
      <c r="AA1337" t="str">
        <f>IF(tbl_Customers[[#This Row],[total_eve_charge]]&lt;=15,"Low Charges",
IF(tbl_Customers[[#This Row],[total_eve_charge]]&lt;=20,"Medium Charges","High Charges"))</f>
        <v>Low Charges</v>
      </c>
      <c r="AB13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37" t="str">
        <f>IF(tbl_Customers[[#This Row],[number_vmail_messages]] = 0, "No Usage", IF(tbl_Customers[[#This Row],[number_vmail_messages]] &lt;= 20, "Low Usage", IF(tbl_Customers[[#This Row],[number_vmail_messages]] &lt;= 40, "Medium Usgae", "High Usage")))</f>
        <v>No Usage</v>
      </c>
      <c r="AD1337" t="str">
        <f>IF(tbl_Customers[[#This Row],[total_day_minutes]]&lt;=150,"Low Usage", IF(tbl_Customers[[#This Row],[total_day_minutes]]&lt;=200,"Medium Usage", IF(tbl_Customers[[#This Row],[total_day_minutes]]&lt;=250,"High Usage","Very High Usage")))</f>
        <v>Medium Usage</v>
      </c>
      <c r="AE1337" t="str">
        <f>IF(tbl_Customers[[#This Row],[total_intl_calls]]&lt;=5,"Low Calls", IF(tbl_Customers[[#This Row],[total_intl_calls]]&lt;=10, "Medium Calls", "High Calls"))</f>
        <v>Low Calls</v>
      </c>
      <c r="AF13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37" s="36" t="str">
        <f>IF(tbl_Customers[[#This Row],[Churn_Risk_Score]]&gt;=10,"High Risk", IF(tbl_Customers[[#This Row],[Churn_Risk_Score]]&gt;=5,"Medium Risk","Low Risk"))</f>
        <v>Low Risk</v>
      </c>
    </row>
    <row r="1338" spans="1:33" x14ac:dyDescent="0.35">
      <c r="A1338">
        <v>1337</v>
      </c>
      <c r="B1338" t="s">
        <v>35</v>
      </c>
      <c r="C1338">
        <v>94</v>
      </c>
      <c r="D1338" t="s">
        <v>28</v>
      </c>
      <c r="E1338" t="s">
        <v>22</v>
      </c>
      <c r="F1338" t="s">
        <v>22</v>
      </c>
      <c r="G1338">
        <v>0</v>
      </c>
      <c r="H1338">
        <v>163.5</v>
      </c>
      <c r="I1338">
        <v>136</v>
      </c>
      <c r="J1338">
        <v>27.8</v>
      </c>
      <c r="K1338">
        <v>143.69999999999999</v>
      </c>
      <c r="L1338">
        <v>111</v>
      </c>
      <c r="M1338">
        <v>12.21</v>
      </c>
      <c r="N1338">
        <v>253.4</v>
      </c>
      <c r="O1338">
        <v>82</v>
      </c>
      <c r="P1338">
        <v>11.4</v>
      </c>
      <c r="Q1338">
        <v>12.6</v>
      </c>
      <c r="R1338">
        <v>5</v>
      </c>
      <c r="S1338">
        <v>3.4</v>
      </c>
      <c r="T1338">
        <v>1</v>
      </c>
      <c r="U1338" t="s">
        <v>22</v>
      </c>
      <c r="V1338">
        <f>IF(tbl_Customers[[#This Row],[churn]] = "yes", 1, 0)</f>
        <v>0</v>
      </c>
      <c r="W1338" t="str">
        <f>IF(tbl_Customers[[#This Row],[number_customer_service_calls]] &lt;= 1, "0-1 Calls", IF(tbl_Customers[[#This Row],[number_customer_service_calls]] &lt;= 3, "2-3 Calls", IF(tbl_Customers[[#This Row],[number_customer_service_calls]] &lt;=5, "4-5 Calls", "6+ Calls")))</f>
        <v>0-1 Calls</v>
      </c>
      <c r="X1338" t="str">
        <f>IF(tbl_Customers[[#This Row],[account_length]] &lt;= 50, "0-50", IF(tbl_Customers[[#This Row],[account_length]] &lt;=100, "51-100", IF(tbl_Customers[[#This Row],[account_length]] &lt;= 150, "101-150", "151+")))</f>
        <v>51-100</v>
      </c>
      <c r="Y1338" t="str">
        <f>IF(tbl_Customers[[#This Row],[total_intl_charge]] &lt;= 3, "Low Charges", "High Charges")</f>
        <v>High Charges</v>
      </c>
      <c r="Z1338" t="str">
        <f>IF(tbl_Customers[[#This Row],[total_eve_calls]]&lt;=80,"Low Calls",
IF(tbl_Customers[[#This Row],[total_eve_calls]]&lt;=120,"Medium Calls","High Calls"))</f>
        <v>Medium Calls</v>
      </c>
      <c r="AA1338" t="str">
        <f>IF(tbl_Customers[[#This Row],[total_eve_charge]]&lt;=15,"Low Charges",
IF(tbl_Customers[[#This Row],[total_eve_charge]]&lt;=20,"Medium Charges","High Charges"))</f>
        <v>Low Charges</v>
      </c>
      <c r="AB13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38" t="str">
        <f>IF(tbl_Customers[[#This Row],[number_vmail_messages]] = 0, "No Usage", IF(tbl_Customers[[#This Row],[number_vmail_messages]] &lt;= 20, "Low Usage", IF(tbl_Customers[[#This Row],[number_vmail_messages]] &lt;= 40, "Medium Usgae", "High Usage")))</f>
        <v>No Usage</v>
      </c>
      <c r="AD1338" t="str">
        <f>IF(tbl_Customers[[#This Row],[total_day_minutes]]&lt;=150,"Low Usage", IF(tbl_Customers[[#This Row],[total_day_minutes]]&lt;=200,"Medium Usage", IF(tbl_Customers[[#This Row],[total_day_minutes]]&lt;=250,"High Usage","Very High Usage")))</f>
        <v>Medium Usage</v>
      </c>
      <c r="AE1338" t="str">
        <f>IF(tbl_Customers[[#This Row],[total_intl_calls]]&lt;=5,"Low Calls", IF(tbl_Customers[[#This Row],[total_intl_calls]]&lt;=10, "Medium Calls", "High Calls"))</f>
        <v>Low Calls</v>
      </c>
      <c r="AF13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38" s="36" t="str">
        <f>IF(tbl_Customers[[#This Row],[Churn_Risk_Score]]&gt;=10,"High Risk", IF(tbl_Customers[[#This Row],[Churn_Risk_Score]]&gt;=5,"Medium Risk","Low Risk"))</f>
        <v>Low Risk</v>
      </c>
    </row>
    <row r="1339" spans="1:33" x14ac:dyDescent="0.35">
      <c r="A1339">
        <v>1338</v>
      </c>
      <c r="B1339" t="s">
        <v>24</v>
      </c>
      <c r="C1339">
        <v>85</v>
      </c>
      <c r="D1339" t="s">
        <v>21</v>
      </c>
      <c r="E1339" t="s">
        <v>22</v>
      </c>
      <c r="F1339" t="s">
        <v>22</v>
      </c>
      <c r="G1339">
        <v>0</v>
      </c>
      <c r="H1339">
        <v>236.9</v>
      </c>
      <c r="I1339">
        <v>93</v>
      </c>
      <c r="J1339">
        <v>40.270000000000003</v>
      </c>
      <c r="K1339">
        <v>197.7</v>
      </c>
      <c r="L1339">
        <v>113</v>
      </c>
      <c r="M1339">
        <v>16.8</v>
      </c>
      <c r="N1339">
        <v>309.10000000000002</v>
      </c>
      <c r="O1339">
        <v>78</v>
      </c>
      <c r="P1339">
        <v>13.91</v>
      </c>
      <c r="Q1339">
        <v>11.4</v>
      </c>
      <c r="R1339">
        <v>7</v>
      </c>
      <c r="S1339">
        <v>3.08</v>
      </c>
      <c r="T1339">
        <v>2</v>
      </c>
      <c r="U1339" t="s">
        <v>23</v>
      </c>
      <c r="V1339">
        <f>IF(tbl_Customers[[#This Row],[churn]] = "yes", 1, 0)</f>
        <v>1</v>
      </c>
      <c r="W1339" t="str">
        <f>IF(tbl_Customers[[#This Row],[number_customer_service_calls]] &lt;= 1, "0-1 Calls", IF(tbl_Customers[[#This Row],[number_customer_service_calls]] &lt;= 3, "2-3 Calls", IF(tbl_Customers[[#This Row],[number_customer_service_calls]] &lt;=5, "4-5 Calls", "6+ Calls")))</f>
        <v>2-3 Calls</v>
      </c>
      <c r="X1339" t="str">
        <f>IF(tbl_Customers[[#This Row],[account_length]] &lt;= 50, "0-50", IF(tbl_Customers[[#This Row],[account_length]] &lt;=100, "51-100", IF(tbl_Customers[[#This Row],[account_length]] &lt;= 150, "101-150", "151+")))</f>
        <v>51-100</v>
      </c>
      <c r="Y1339" t="str">
        <f>IF(tbl_Customers[[#This Row],[total_intl_charge]] &lt;= 3, "Low Charges", "High Charges")</f>
        <v>High Charges</v>
      </c>
      <c r="Z1339" t="str">
        <f>IF(tbl_Customers[[#This Row],[total_eve_calls]]&lt;=80,"Low Calls",
IF(tbl_Customers[[#This Row],[total_eve_calls]]&lt;=120,"Medium Calls","High Calls"))</f>
        <v>Medium Calls</v>
      </c>
      <c r="AA1339" t="str">
        <f>IF(tbl_Customers[[#This Row],[total_eve_charge]]&lt;=15,"Low Charges",
IF(tbl_Customers[[#This Row],[total_eve_charge]]&lt;=20,"Medium Charges","High Charges"))</f>
        <v>Medium Charges</v>
      </c>
      <c r="AB13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39" t="str">
        <f>IF(tbl_Customers[[#This Row],[number_vmail_messages]] = 0, "No Usage", IF(tbl_Customers[[#This Row],[number_vmail_messages]] &lt;= 20, "Low Usage", IF(tbl_Customers[[#This Row],[number_vmail_messages]] &lt;= 40, "Medium Usgae", "High Usage")))</f>
        <v>No Usage</v>
      </c>
      <c r="AD1339" t="str">
        <f>IF(tbl_Customers[[#This Row],[total_day_minutes]]&lt;=150,"Low Usage", IF(tbl_Customers[[#This Row],[total_day_minutes]]&lt;=200,"Medium Usage", IF(tbl_Customers[[#This Row],[total_day_minutes]]&lt;=250,"High Usage","Very High Usage")))</f>
        <v>High Usage</v>
      </c>
      <c r="AE1339" t="str">
        <f>IF(tbl_Customers[[#This Row],[total_intl_calls]]&lt;=5,"Low Calls", IF(tbl_Customers[[#This Row],[total_intl_calls]]&lt;=10, "Medium Calls", "High Calls"))</f>
        <v>Medium Calls</v>
      </c>
      <c r="AF13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39" s="36" t="str">
        <f>IF(tbl_Customers[[#This Row],[Churn_Risk_Score]]&gt;=10,"High Risk", IF(tbl_Customers[[#This Row],[Churn_Risk_Score]]&gt;=5,"Medium Risk","Low Risk"))</f>
        <v>Low Risk</v>
      </c>
    </row>
    <row r="1340" spans="1:33" x14ac:dyDescent="0.35">
      <c r="A1340">
        <v>1339</v>
      </c>
      <c r="B1340" t="s">
        <v>74</v>
      </c>
      <c r="C1340">
        <v>89</v>
      </c>
      <c r="D1340" t="s">
        <v>21</v>
      </c>
      <c r="E1340" t="s">
        <v>22</v>
      </c>
      <c r="F1340" t="s">
        <v>22</v>
      </c>
      <c r="G1340">
        <v>0</v>
      </c>
      <c r="H1340">
        <v>82.3</v>
      </c>
      <c r="I1340">
        <v>77</v>
      </c>
      <c r="J1340">
        <v>13.99</v>
      </c>
      <c r="K1340">
        <v>167.2</v>
      </c>
      <c r="L1340">
        <v>80</v>
      </c>
      <c r="M1340">
        <v>14.21</v>
      </c>
      <c r="N1340">
        <v>194.7</v>
      </c>
      <c r="O1340">
        <v>70</v>
      </c>
      <c r="P1340">
        <v>8.76</v>
      </c>
      <c r="Q1340">
        <v>7.2</v>
      </c>
      <c r="R1340">
        <v>4</v>
      </c>
      <c r="S1340">
        <v>1.94</v>
      </c>
      <c r="T1340">
        <v>1</v>
      </c>
      <c r="U1340" t="s">
        <v>22</v>
      </c>
      <c r="V1340">
        <f>IF(tbl_Customers[[#This Row],[churn]] = "yes", 1, 0)</f>
        <v>0</v>
      </c>
      <c r="W1340" t="str">
        <f>IF(tbl_Customers[[#This Row],[number_customer_service_calls]] &lt;= 1, "0-1 Calls", IF(tbl_Customers[[#This Row],[number_customer_service_calls]] &lt;= 3, "2-3 Calls", IF(tbl_Customers[[#This Row],[number_customer_service_calls]] &lt;=5, "4-5 Calls", "6+ Calls")))</f>
        <v>0-1 Calls</v>
      </c>
      <c r="X1340" t="str">
        <f>IF(tbl_Customers[[#This Row],[account_length]] &lt;= 50, "0-50", IF(tbl_Customers[[#This Row],[account_length]] &lt;=100, "51-100", IF(tbl_Customers[[#This Row],[account_length]] &lt;= 150, "101-150", "151+")))</f>
        <v>51-100</v>
      </c>
      <c r="Y1340" t="str">
        <f>IF(tbl_Customers[[#This Row],[total_intl_charge]] &lt;= 3, "Low Charges", "High Charges")</f>
        <v>Low Charges</v>
      </c>
      <c r="Z1340" t="str">
        <f>IF(tbl_Customers[[#This Row],[total_eve_calls]]&lt;=80,"Low Calls",
IF(tbl_Customers[[#This Row],[total_eve_calls]]&lt;=120,"Medium Calls","High Calls"))</f>
        <v>Low Calls</v>
      </c>
      <c r="AA1340" t="str">
        <f>IF(tbl_Customers[[#This Row],[total_eve_charge]]&lt;=15,"Low Charges",
IF(tbl_Customers[[#This Row],[total_eve_charge]]&lt;=20,"Medium Charges","High Charges"))</f>
        <v>Low Charges</v>
      </c>
      <c r="AB13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40" t="str">
        <f>IF(tbl_Customers[[#This Row],[number_vmail_messages]] = 0, "No Usage", IF(tbl_Customers[[#This Row],[number_vmail_messages]] &lt;= 20, "Low Usage", IF(tbl_Customers[[#This Row],[number_vmail_messages]] &lt;= 40, "Medium Usgae", "High Usage")))</f>
        <v>No Usage</v>
      </c>
      <c r="AD1340" t="str">
        <f>IF(tbl_Customers[[#This Row],[total_day_minutes]]&lt;=150,"Low Usage", IF(tbl_Customers[[#This Row],[total_day_minutes]]&lt;=200,"Medium Usage", IF(tbl_Customers[[#This Row],[total_day_minutes]]&lt;=250,"High Usage","Very High Usage")))</f>
        <v>Low Usage</v>
      </c>
      <c r="AE1340" t="str">
        <f>IF(tbl_Customers[[#This Row],[total_intl_calls]]&lt;=5,"Low Calls", IF(tbl_Customers[[#This Row],[total_intl_calls]]&lt;=10, "Medium Calls", "High Calls"))</f>
        <v>Low Calls</v>
      </c>
      <c r="AF13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40" s="36" t="str">
        <f>IF(tbl_Customers[[#This Row],[Churn_Risk_Score]]&gt;=10,"High Risk", IF(tbl_Customers[[#This Row],[Churn_Risk_Score]]&gt;=5,"Medium Risk","Low Risk"))</f>
        <v>Low Risk</v>
      </c>
    </row>
    <row r="1341" spans="1:33" x14ac:dyDescent="0.35">
      <c r="A1341">
        <v>1340</v>
      </c>
      <c r="B1341" t="s">
        <v>38</v>
      </c>
      <c r="C1341">
        <v>128</v>
      </c>
      <c r="D1341" t="s">
        <v>21</v>
      </c>
      <c r="E1341" t="s">
        <v>22</v>
      </c>
      <c r="F1341" t="s">
        <v>22</v>
      </c>
      <c r="G1341">
        <v>0</v>
      </c>
      <c r="H1341">
        <v>216</v>
      </c>
      <c r="I1341">
        <v>111</v>
      </c>
      <c r="J1341">
        <v>36.72</v>
      </c>
      <c r="K1341">
        <v>153.69999999999999</v>
      </c>
      <c r="L1341">
        <v>115</v>
      </c>
      <c r="M1341">
        <v>13.06</v>
      </c>
      <c r="N1341">
        <v>227</v>
      </c>
      <c r="O1341">
        <v>74</v>
      </c>
      <c r="P1341">
        <v>10.220000000000001</v>
      </c>
      <c r="Q1341">
        <v>12.7</v>
      </c>
      <c r="R1341">
        <v>4</v>
      </c>
      <c r="S1341">
        <v>3.43</v>
      </c>
      <c r="T1341">
        <v>1</v>
      </c>
      <c r="U1341" t="s">
        <v>22</v>
      </c>
      <c r="V1341">
        <f>IF(tbl_Customers[[#This Row],[churn]] = "yes", 1, 0)</f>
        <v>0</v>
      </c>
      <c r="W1341" t="str">
        <f>IF(tbl_Customers[[#This Row],[number_customer_service_calls]] &lt;= 1, "0-1 Calls", IF(tbl_Customers[[#This Row],[number_customer_service_calls]] &lt;= 3, "2-3 Calls", IF(tbl_Customers[[#This Row],[number_customer_service_calls]] &lt;=5, "4-5 Calls", "6+ Calls")))</f>
        <v>0-1 Calls</v>
      </c>
      <c r="X1341" t="str">
        <f>IF(tbl_Customers[[#This Row],[account_length]] &lt;= 50, "0-50", IF(tbl_Customers[[#This Row],[account_length]] &lt;=100, "51-100", IF(tbl_Customers[[#This Row],[account_length]] &lt;= 150, "101-150", "151+")))</f>
        <v>101-150</v>
      </c>
      <c r="Y1341" t="str">
        <f>IF(tbl_Customers[[#This Row],[total_intl_charge]] &lt;= 3, "Low Charges", "High Charges")</f>
        <v>High Charges</v>
      </c>
      <c r="Z1341" t="str">
        <f>IF(tbl_Customers[[#This Row],[total_eve_calls]]&lt;=80,"Low Calls",
IF(tbl_Customers[[#This Row],[total_eve_calls]]&lt;=120,"Medium Calls","High Calls"))</f>
        <v>Medium Calls</v>
      </c>
      <c r="AA1341" t="str">
        <f>IF(tbl_Customers[[#This Row],[total_eve_charge]]&lt;=15,"Low Charges",
IF(tbl_Customers[[#This Row],[total_eve_charge]]&lt;=20,"Medium Charges","High Charges"))</f>
        <v>Low Charges</v>
      </c>
      <c r="AB13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41" t="str">
        <f>IF(tbl_Customers[[#This Row],[number_vmail_messages]] = 0, "No Usage", IF(tbl_Customers[[#This Row],[number_vmail_messages]] &lt;= 20, "Low Usage", IF(tbl_Customers[[#This Row],[number_vmail_messages]] &lt;= 40, "Medium Usgae", "High Usage")))</f>
        <v>No Usage</v>
      </c>
      <c r="AD1341" t="str">
        <f>IF(tbl_Customers[[#This Row],[total_day_minutes]]&lt;=150,"Low Usage", IF(tbl_Customers[[#This Row],[total_day_minutes]]&lt;=200,"Medium Usage", IF(tbl_Customers[[#This Row],[total_day_minutes]]&lt;=250,"High Usage","Very High Usage")))</f>
        <v>High Usage</v>
      </c>
      <c r="AE1341" t="str">
        <f>IF(tbl_Customers[[#This Row],[total_intl_calls]]&lt;=5,"Low Calls", IF(tbl_Customers[[#This Row],[total_intl_calls]]&lt;=10, "Medium Calls", "High Calls"))</f>
        <v>Low Calls</v>
      </c>
      <c r="AF13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41" s="36" t="str">
        <f>IF(tbl_Customers[[#This Row],[Churn_Risk_Score]]&gt;=10,"High Risk", IF(tbl_Customers[[#This Row],[Churn_Risk_Score]]&gt;=5,"Medium Risk","Low Risk"))</f>
        <v>Low Risk</v>
      </c>
    </row>
    <row r="1342" spans="1:33" x14ac:dyDescent="0.35">
      <c r="A1342">
        <v>1341</v>
      </c>
      <c r="B1342" t="s">
        <v>58</v>
      </c>
      <c r="C1342">
        <v>115</v>
      </c>
      <c r="D1342" t="s">
        <v>21</v>
      </c>
      <c r="E1342" t="s">
        <v>23</v>
      </c>
      <c r="F1342" t="s">
        <v>22</v>
      </c>
      <c r="G1342">
        <v>0</v>
      </c>
      <c r="H1342">
        <v>180</v>
      </c>
      <c r="I1342">
        <v>119</v>
      </c>
      <c r="J1342">
        <v>30.6</v>
      </c>
      <c r="K1342">
        <v>198.8</v>
      </c>
      <c r="L1342">
        <v>126</v>
      </c>
      <c r="M1342">
        <v>16.899999999999999</v>
      </c>
      <c r="N1342">
        <v>217.1</v>
      </c>
      <c r="O1342">
        <v>70</v>
      </c>
      <c r="P1342">
        <v>9.77</v>
      </c>
      <c r="Q1342">
        <v>12.4</v>
      </c>
      <c r="R1342">
        <v>3</v>
      </c>
      <c r="S1342">
        <v>3.35</v>
      </c>
      <c r="T1342">
        <v>1</v>
      </c>
      <c r="U1342" t="s">
        <v>22</v>
      </c>
      <c r="V1342">
        <f>IF(tbl_Customers[[#This Row],[churn]] = "yes", 1, 0)</f>
        <v>0</v>
      </c>
      <c r="W1342" t="str">
        <f>IF(tbl_Customers[[#This Row],[number_customer_service_calls]] &lt;= 1, "0-1 Calls", IF(tbl_Customers[[#This Row],[number_customer_service_calls]] &lt;= 3, "2-3 Calls", IF(tbl_Customers[[#This Row],[number_customer_service_calls]] &lt;=5, "4-5 Calls", "6+ Calls")))</f>
        <v>0-1 Calls</v>
      </c>
      <c r="X1342" t="str">
        <f>IF(tbl_Customers[[#This Row],[account_length]] &lt;= 50, "0-50", IF(tbl_Customers[[#This Row],[account_length]] &lt;=100, "51-100", IF(tbl_Customers[[#This Row],[account_length]] &lt;= 150, "101-150", "151+")))</f>
        <v>101-150</v>
      </c>
      <c r="Y1342" t="str">
        <f>IF(tbl_Customers[[#This Row],[total_intl_charge]] &lt;= 3, "Low Charges", "High Charges")</f>
        <v>High Charges</v>
      </c>
      <c r="Z1342" t="str">
        <f>IF(tbl_Customers[[#This Row],[total_eve_calls]]&lt;=80,"Low Calls",
IF(tbl_Customers[[#This Row],[total_eve_calls]]&lt;=120,"Medium Calls","High Calls"))</f>
        <v>High Calls</v>
      </c>
      <c r="AA1342" t="str">
        <f>IF(tbl_Customers[[#This Row],[total_eve_charge]]&lt;=15,"Low Charges",
IF(tbl_Customers[[#This Row],[total_eve_charge]]&lt;=20,"Medium Charges","High Charges"))</f>
        <v>Medium Charges</v>
      </c>
      <c r="AB13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42" t="str">
        <f>IF(tbl_Customers[[#This Row],[number_vmail_messages]] = 0, "No Usage", IF(tbl_Customers[[#This Row],[number_vmail_messages]] &lt;= 20, "Low Usage", IF(tbl_Customers[[#This Row],[number_vmail_messages]] &lt;= 40, "Medium Usgae", "High Usage")))</f>
        <v>No Usage</v>
      </c>
      <c r="AD1342" t="str">
        <f>IF(tbl_Customers[[#This Row],[total_day_minutes]]&lt;=150,"Low Usage", IF(tbl_Customers[[#This Row],[total_day_minutes]]&lt;=200,"Medium Usage", IF(tbl_Customers[[#This Row],[total_day_minutes]]&lt;=250,"High Usage","Very High Usage")))</f>
        <v>Medium Usage</v>
      </c>
      <c r="AE1342" t="str">
        <f>IF(tbl_Customers[[#This Row],[total_intl_calls]]&lt;=5,"Low Calls", IF(tbl_Customers[[#This Row],[total_intl_calls]]&lt;=10, "Medium Calls", "High Calls"))</f>
        <v>Low Calls</v>
      </c>
      <c r="AF13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342" s="36" t="str">
        <f>IF(tbl_Customers[[#This Row],[Churn_Risk_Score]]&gt;=10,"High Risk", IF(tbl_Customers[[#This Row],[Churn_Risk_Score]]&gt;=5,"Medium Risk","Low Risk"))</f>
        <v>Medium Risk</v>
      </c>
    </row>
    <row r="1343" spans="1:33" x14ac:dyDescent="0.35">
      <c r="A1343">
        <v>1342</v>
      </c>
      <c r="B1343" t="s">
        <v>47</v>
      </c>
      <c r="C1343">
        <v>76</v>
      </c>
      <c r="D1343" t="s">
        <v>21</v>
      </c>
      <c r="E1343" t="s">
        <v>22</v>
      </c>
      <c r="F1343" t="s">
        <v>22</v>
      </c>
      <c r="G1343">
        <v>0</v>
      </c>
      <c r="H1343">
        <v>143.69999999999999</v>
      </c>
      <c r="I1343">
        <v>55</v>
      </c>
      <c r="J1343">
        <v>24.43</v>
      </c>
      <c r="K1343">
        <v>173.1</v>
      </c>
      <c r="L1343">
        <v>108</v>
      </c>
      <c r="M1343">
        <v>14.71</v>
      </c>
      <c r="N1343">
        <v>239.1</v>
      </c>
      <c r="O1343">
        <v>95</v>
      </c>
      <c r="P1343">
        <v>10.76</v>
      </c>
      <c r="Q1343">
        <v>5.8</v>
      </c>
      <c r="R1343">
        <v>6</v>
      </c>
      <c r="S1343">
        <v>1.57</v>
      </c>
      <c r="T1343">
        <v>1</v>
      </c>
      <c r="U1343" t="s">
        <v>22</v>
      </c>
      <c r="V1343">
        <f>IF(tbl_Customers[[#This Row],[churn]] = "yes", 1, 0)</f>
        <v>0</v>
      </c>
      <c r="W1343" t="str">
        <f>IF(tbl_Customers[[#This Row],[number_customer_service_calls]] &lt;= 1, "0-1 Calls", IF(tbl_Customers[[#This Row],[number_customer_service_calls]] &lt;= 3, "2-3 Calls", IF(tbl_Customers[[#This Row],[number_customer_service_calls]] &lt;=5, "4-5 Calls", "6+ Calls")))</f>
        <v>0-1 Calls</v>
      </c>
      <c r="X1343" t="str">
        <f>IF(tbl_Customers[[#This Row],[account_length]] &lt;= 50, "0-50", IF(tbl_Customers[[#This Row],[account_length]] &lt;=100, "51-100", IF(tbl_Customers[[#This Row],[account_length]] &lt;= 150, "101-150", "151+")))</f>
        <v>51-100</v>
      </c>
      <c r="Y1343" t="str">
        <f>IF(tbl_Customers[[#This Row],[total_intl_charge]] &lt;= 3, "Low Charges", "High Charges")</f>
        <v>Low Charges</v>
      </c>
      <c r="Z1343" t="str">
        <f>IF(tbl_Customers[[#This Row],[total_eve_calls]]&lt;=80,"Low Calls",
IF(tbl_Customers[[#This Row],[total_eve_calls]]&lt;=120,"Medium Calls","High Calls"))</f>
        <v>Medium Calls</v>
      </c>
      <c r="AA1343" t="str">
        <f>IF(tbl_Customers[[#This Row],[total_eve_charge]]&lt;=15,"Low Charges",
IF(tbl_Customers[[#This Row],[total_eve_charge]]&lt;=20,"Medium Charges","High Charges"))</f>
        <v>Low Charges</v>
      </c>
      <c r="AB13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43" t="str">
        <f>IF(tbl_Customers[[#This Row],[number_vmail_messages]] = 0, "No Usage", IF(tbl_Customers[[#This Row],[number_vmail_messages]] &lt;= 20, "Low Usage", IF(tbl_Customers[[#This Row],[number_vmail_messages]] &lt;= 40, "Medium Usgae", "High Usage")))</f>
        <v>No Usage</v>
      </c>
      <c r="AD1343" t="str">
        <f>IF(tbl_Customers[[#This Row],[total_day_minutes]]&lt;=150,"Low Usage", IF(tbl_Customers[[#This Row],[total_day_minutes]]&lt;=200,"Medium Usage", IF(tbl_Customers[[#This Row],[total_day_minutes]]&lt;=250,"High Usage","Very High Usage")))</f>
        <v>Low Usage</v>
      </c>
      <c r="AE1343" t="str">
        <f>IF(tbl_Customers[[#This Row],[total_intl_calls]]&lt;=5,"Low Calls", IF(tbl_Customers[[#This Row],[total_intl_calls]]&lt;=10, "Medium Calls", "High Calls"))</f>
        <v>Medium Calls</v>
      </c>
      <c r="AF13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43" s="36" t="str">
        <f>IF(tbl_Customers[[#This Row],[Churn_Risk_Score]]&gt;=10,"High Risk", IF(tbl_Customers[[#This Row],[Churn_Risk_Score]]&gt;=5,"Medium Risk","Low Risk"))</f>
        <v>Low Risk</v>
      </c>
    </row>
    <row r="1344" spans="1:33" x14ac:dyDescent="0.35">
      <c r="A1344">
        <v>1343</v>
      </c>
      <c r="B1344" t="s">
        <v>72</v>
      </c>
      <c r="C1344">
        <v>90</v>
      </c>
      <c r="D1344" t="s">
        <v>21</v>
      </c>
      <c r="E1344" t="s">
        <v>22</v>
      </c>
      <c r="F1344" t="s">
        <v>23</v>
      </c>
      <c r="G1344">
        <v>29</v>
      </c>
      <c r="H1344">
        <v>185.6</v>
      </c>
      <c r="I1344">
        <v>106</v>
      </c>
      <c r="J1344">
        <v>31.55</v>
      </c>
      <c r="K1344">
        <v>219.7</v>
      </c>
      <c r="L1344">
        <v>113</v>
      </c>
      <c r="M1344">
        <v>18.670000000000002</v>
      </c>
      <c r="N1344">
        <v>152.1</v>
      </c>
      <c r="O1344">
        <v>120</v>
      </c>
      <c r="P1344">
        <v>6.84</v>
      </c>
      <c r="Q1344">
        <v>11.1</v>
      </c>
      <c r="R1344">
        <v>5</v>
      </c>
      <c r="S1344">
        <v>3</v>
      </c>
      <c r="T1344">
        <v>2</v>
      </c>
      <c r="U1344" t="s">
        <v>22</v>
      </c>
      <c r="V1344">
        <f>IF(tbl_Customers[[#This Row],[churn]] = "yes", 1, 0)</f>
        <v>0</v>
      </c>
      <c r="W1344" t="str">
        <f>IF(tbl_Customers[[#This Row],[number_customer_service_calls]] &lt;= 1, "0-1 Calls", IF(tbl_Customers[[#This Row],[number_customer_service_calls]] &lt;= 3, "2-3 Calls", IF(tbl_Customers[[#This Row],[number_customer_service_calls]] &lt;=5, "4-5 Calls", "6+ Calls")))</f>
        <v>2-3 Calls</v>
      </c>
      <c r="X1344" t="str">
        <f>IF(tbl_Customers[[#This Row],[account_length]] &lt;= 50, "0-50", IF(tbl_Customers[[#This Row],[account_length]] &lt;=100, "51-100", IF(tbl_Customers[[#This Row],[account_length]] &lt;= 150, "101-150", "151+")))</f>
        <v>51-100</v>
      </c>
      <c r="Y1344" t="str">
        <f>IF(tbl_Customers[[#This Row],[total_intl_charge]] &lt;= 3, "Low Charges", "High Charges")</f>
        <v>Low Charges</v>
      </c>
      <c r="Z1344" t="str">
        <f>IF(tbl_Customers[[#This Row],[total_eve_calls]]&lt;=80,"Low Calls",
IF(tbl_Customers[[#This Row],[total_eve_calls]]&lt;=120,"Medium Calls","High Calls"))</f>
        <v>Medium Calls</v>
      </c>
      <c r="AA1344" t="str">
        <f>IF(tbl_Customers[[#This Row],[total_eve_charge]]&lt;=15,"Low Charges",
IF(tbl_Customers[[#This Row],[total_eve_charge]]&lt;=20,"Medium Charges","High Charges"))</f>
        <v>Medium Charges</v>
      </c>
      <c r="AB13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44" t="str">
        <f>IF(tbl_Customers[[#This Row],[number_vmail_messages]] = 0, "No Usage", IF(tbl_Customers[[#This Row],[number_vmail_messages]] &lt;= 20, "Low Usage", IF(tbl_Customers[[#This Row],[number_vmail_messages]] &lt;= 40, "Medium Usgae", "High Usage")))</f>
        <v>Medium Usgae</v>
      </c>
      <c r="AD1344" t="str">
        <f>IF(tbl_Customers[[#This Row],[total_day_minutes]]&lt;=150,"Low Usage", IF(tbl_Customers[[#This Row],[total_day_minutes]]&lt;=200,"Medium Usage", IF(tbl_Customers[[#This Row],[total_day_minutes]]&lt;=250,"High Usage","Very High Usage")))</f>
        <v>Medium Usage</v>
      </c>
      <c r="AE1344" t="str">
        <f>IF(tbl_Customers[[#This Row],[total_intl_calls]]&lt;=5,"Low Calls", IF(tbl_Customers[[#This Row],[total_intl_calls]]&lt;=10, "Medium Calls", "High Calls"))</f>
        <v>Low Calls</v>
      </c>
      <c r="AF13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44" s="36" t="str">
        <f>IF(tbl_Customers[[#This Row],[Churn_Risk_Score]]&gt;=10,"High Risk", IF(tbl_Customers[[#This Row],[Churn_Risk_Score]]&gt;=5,"Medium Risk","Low Risk"))</f>
        <v>Low Risk</v>
      </c>
    </row>
    <row r="1345" spans="1:33" x14ac:dyDescent="0.35">
      <c r="A1345">
        <v>1344</v>
      </c>
      <c r="B1345" t="s">
        <v>74</v>
      </c>
      <c r="C1345">
        <v>30</v>
      </c>
      <c r="D1345" t="s">
        <v>25</v>
      </c>
      <c r="E1345" t="s">
        <v>22</v>
      </c>
      <c r="F1345" t="s">
        <v>22</v>
      </c>
      <c r="G1345">
        <v>0</v>
      </c>
      <c r="H1345">
        <v>137.6</v>
      </c>
      <c r="I1345">
        <v>108</v>
      </c>
      <c r="J1345">
        <v>23.39</v>
      </c>
      <c r="K1345">
        <v>162</v>
      </c>
      <c r="L1345">
        <v>80</v>
      </c>
      <c r="M1345">
        <v>13.77</v>
      </c>
      <c r="N1345">
        <v>187.7</v>
      </c>
      <c r="O1345">
        <v>126</v>
      </c>
      <c r="P1345">
        <v>8.4499999999999993</v>
      </c>
      <c r="Q1345">
        <v>5.8</v>
      </c>
      <c r="R1345">
        <v>10</v>
      </c>
      <c r="S1345">
        <v>1.57</v>
      </c>
      <c r="T1345">
        <v>3</v>
      </c>
      <c r="U1345" t="s">
        <v>22</v>
      </c>
      <c r="V1345">
        <f>IF(tbl_Customers[[#This Row],[churn]] = "yes", 1, 0)</f>
        <v>0</v>
      </c>
      <c r="W1345" t="str">
        <f>IF(tbl_Customers[[#This Row],[number_customer_service_calls]] &lt;= 1, "0-1 Calls", IF(tbl_Customers[[#This Row],[number_customer_service_calls]] &lt;= 3, "2-3 Calls", IF(tbl_Customers[[#This Row],[number_customer_service_calls]] &lt;=5, "4-5 Calls", "6+ Calls")))</f>
        <v>2-3 Calls</v>
      </c>
      <c r="X1345" t="str">
        <f>IF(tbl_Customers[[#This Row],[account_length]] &lt;= 50, "0-50", IF(tbl_Customers[[#This Row],[account_length]] &lt;=100, "51-100", IF(tbl_Customers[[#This Row],[account_length]] &lt;= 150, "101-150", "151+")))</f>
        <v>0-50</v>
      </c>
      <c r="Y1345" t="str">
        <f>IF(tbl_Customers[[#This Row],[total_intl_charge]] &lt;= 3, "Low Charges", "High Charges")</f>
        <v>Low Charges</v>
      </c>
      <c r="Z1345" t="str">
        <f>IF(tbl_Customers[[#This Row],[total_eve_calls]]&lt;=80,"Low Calls",
IF(tbl_Customers[[#This Row],[total_eve_calls]]&lt;=120,"Medium Calls","High Calls"))</f>
        <v>Low Calls</v>
      </c>
      <c r="AA1345" t="str">
        <f>IF(tbl_Customers[[#This Row],[total_eve_charge]]&lt;=15,"Low Charges",
IF(tbl_Customers[[#This Row],[total_eve_charge]]&lt;=20,"Medium Charges","High Charges"))</f>
        <v>Low Charges</v>
      </c>
      <c r="AB13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45" t="str">
        <f>IF(tbl_Customers[[#This Row],[number_vmail_messages]] = 0, "No Usage", IF(tbl_Customers[[#This Row],[number_vmail_messages]] &lt;= 20, "Low Usage", IF(tbl_Customers[[#This Row],[number_vmail_messages]] &lt;= 40, "Medium Usgae", "High Usage")))</f>
        <v>No Usage</v>
      </c>
      <c r="AD1345" t="str">
        <f>IF(tbl_Customers[[#This Row],[total_day_minutes]]&lt;=150,"Low Usage", IF(tbl_Customers[[#This Row],[total_day_minutes]]&lt;=200,"Medium Usage", IF(tbl_Customers[[#This Row],[total_day_minutes]]&lt;=250,"High Usage","Very High Usage")))</f>
        <v>Low Usage</v>
      </c>
      <c r="AE1345" t="str">
        <f>IF(tbl_Customers[[#This Row],[total_intl_calls]]&lt;=5,"Low Calls", IF(tbl_Customers[[#This Row],[total_intl_calls]]&lt;=10, "Medium Calls", "High Calls"))</f>
        <v>Medium Calls</v>
      </c>
      <c r="AF13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45" s="36" t="str">
        <f>IF(tbl_Customers[[#This Row],[Churn_Risk_Score]]&gt;=10,"High Risk", IF(tbl_Customers[[#This Row],[Churn_Risk_Score]]&gt;=5,"Medium Risk","Low Risk"))</f>
        <v>Low Risk</v>
      </c>
    </row>
    <row r="1346" spans="1:33" x14ac:dyDescent="0.35">
      <c r="A1346">
        <v>1345</v>
      </c>
      <c r="B1346" t="s">
        <v>70</v>
      </c>
      <c r="C1346">
        <v>105</v>
      </c>
      <c r="D1346" t="s">
        <v>21</v>
      </c>
      <c r="E1346" t="s">
        <v>23</v>
      </c>
      <c r="F1346" t="s">
        <v>22</v>
      </c>
      <c r="G1346">
        <v>0</v>
      </c>
      <c r="H1346">
        <v>273.89999999999998</v>
      </c>
      <c r="I1346">
        <v>119</v>
      </c>
      <c r="J1346">
        <v>46.56</v>
      </c>
      <c r="K1346">
        <v>278.60000000000002</v>
      </c>
      <c r="L1346">
        <v>103</v>
      </c>
      <c r="M1346">
        <v>23.68</v>
      </c>
      <c r="N1346">
        <v>255.3</v>
      </c>
      <c r="O1346">
        <v>90</v>
      </c>
      <c r="P1346">
        <v>11.49</v>
      </c>
      <c r="Q1346">
        <v>10.9</v>
      </c>
      <c r="R1346">
        <v>7</v>
      </c>
      <c r="S1346">
        <v>2.94</v>
      </c>
      <c r="T1346">
        <v>1</v>
      </c>
      <c r="U1346" t="s">
        <v>23</v>
      </c>
      <c r="V1346">
        <f>IF(tbl_Customers[[#This Row],[churn]] = "yes", 1, 0)</f>
        <v>1</v>
      </c>
      <c r="W1346" t="str">
        <f>IF(tbl_Customers[[#This Row],[number_customer_service_calls]] &lt;= 1, "0-1 Calls", IF(tbl_Customers[[#This Row],[number_customer_service_calls]] &lt;= 3, "2-3 Calls", IF(tbl_Customers[[#This Row],[number_customer_service_calls]] &lt;=5, "4-5 Calls", "6+ Calls")))</f>
        <v>0-1 Calls</v>
      </c>
      <c r="X1346" t="str">
        <f>IF(tbl_Customers[[#This Row],[account_length]] &lt;= 50, "0-50", IF(tbl_Customers[[#This Row],[account_length]] &lt;=100, "51-100", IF(tbl_Customers[[#This Row],[account_length]] &lt;= 150, "101-150", "151+")))</f>
        <v>101-150</v>
      </c>
      <c r="Y1346" t="str">
        <f>IF(tbl_Customers[[#This Row],[total_intl_charge]] &lt;= 3, "Low Charges", "High Charges")</f>
        <v>Low Charges</v>
      </c>
      <c r="Z1346" t="str">
        <f>IF(tbl_Customers[[#This Row],[total_eve_calls]]&lt;=80,"Low Calls",
IF(tbl_Customers[[#This Row],[total_eve_calls]]&lt;=120,"Medium Calls","High Calls"))</f>
        <v>Medium Calls</v>
      </c>
      <c r="AA1346" t="str">
        <f>IF(tbl_Customers[[#This Row],[total_eve_charge]]&lt;=15,"Low Charges",
IF(tbl_Customers[[#This Row],[total_eve_charge]]&lt;=20,"Medium Charges","High Charges"))</f>
        <v>High Charges</v>
      </c>
      <c r="AB13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46" t="str">
        <f>IF(tbl_Customers[[#This Row],[number_vmail_messages]] = 0, "No Usage", IF(tbl_Customers[[#This Row],[number_vmail_messages]] &lt;= 20, "Low Usage", IF(tbl_Customers[[#This Row],[number_vmail_messages]] &lt;= 40, "Medium Usgae", "High Usage")))</f>
        <v>No Usage</v>
      </c>
      <c r="AD1346" t="str">
        <f>IF(tbl_Customers[[#This Row],[total_day_minutes]]&lt;=150,"Low Usage", IF(tbl_Customers[[#This Row],[total_day_minutes]]&lt;=200,"Medium Usage", IF(tbl_Customers[[#This Row],[total_day_minutes]]&lt;=250,"High Usage","Very High Usage")))</f>
        <v>Very High Usage</v>
      </c>
      <c r="AE1346" t="str">
        <f>IF(tbl_Customers[[#This Row],[total_intl_calls]]&lt;=5,"Low Calls", IF(tbl_Customers[[#This Row],[total_intl_calls]]&lt;=10, "Medium Calls", "High Calls"))</f>
        <v>Medium Calls</v>
      </c>
      <c r="AF13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346" s="36" t="str">
        <f>IF(tbl_Customers[[#This Row],[Churn_Risk_Score]]&gt;=10,"High Risk", IF(tbl_Customers[[#This Row],[Churn_Risk_Score]]&gt;=5,"Medium Risk","Low Risk"))</f>
        <v>Medium Risk</v>
      </c>
    </row>
    <row r="1347" spans="1:33" x14ac:dyDescent="0.35">
      <c r="A1347">
        <v>1346</v>
      </c>
      <c r="B1347" t="s">
        <v>27</v>
      </c>
      <c r="C1347">
        <v>102</v>
      </c>
      <c r="D1347" t="s">
        <v>21</v>
      </c>
      <c r="E1347" t="s">
        <v>22</v>
      </c>
      <c r="F1347" t="s">
        <v>23</v>
      </c>
      <c r="G1347">
        <v>31</v>
      </c>
      <c r="H1347">
        <v>125.3</v>
      </c>
      <c r="I1347">
        <v>92</v>
      </c>
      <c r="J1347">
        <v>21.3</v>
      </c>
      <c r="K1347">
        <v>141.19999999999999</v>
      </c>
      <c r="L1347">
        <v>108</v>
      </c>
      <c r="M1347">
        <v>12</v>
      </c>
      <c r="N1347">
        <v>168.2</v>
      </c>
      <c r="O1347">
        <v>68</v>
      </c>
      <c r="P1347">
        <v>7.57</v>
      </c>
      <c r="Q1347">
        <v>6.3</v>
      </c>
      <c r="R1347">
        <v>2</v>
      </c>
      <c r="S1347">
        <v>1.7</v>
      </c>
      <c r="T1347">
        <v>3</v>
      </c>
      <c r="U1347" t="s">
        <v>22</v>
      </c>
      <c r="V1347">
        <f>IF(tbl_Customers[[#This Row],[churn]] = "yes", 1, 0)</f>
        <v>0</v>
      </c>
      <c r="W1347" t="str">
        <f>IF(tbl_Customers[[#This Row],[number_customer_service_calls]] &lt;= 1, "0-1 Calls", IF(tbl_Customers[[#This Row],[number_customer_service_calls]] &lt;= 3, "2-3 Calls", IF(tbl_Customers[[#This Row],[number_customer_service_calls]] &lt;=5, "4-5 Calls", "6+ Calls")))</f>
        <v>2-3 Calls</v>
      </c>
      <c r="X1347" t="str">
        <f>IF(tbl_Customers[[#This Row],[account_length]] &lt;= 50, "0-50", IF(tbl_Customers[[#This Row],[account_length]] &lt;=100, "51-100", IF(tbl_Customers[[#This Row],[account_length]] &lt;= 150, "101-150", "151+")))</f>
        <v>101-150</v>
      </c>
      <c r="Y1347" t="str">
        <f>IF(tbl_Customers[[#This Row],[total_intl_charge]] &lt;= 3, "Low Charges", "High Charges")</f>
        <v>Low Charges</v>
      </c>
      <c r="Z1347" t="str">
        <f>IF(tbl_Customers[[#This Row],[total_eve_calls]]&lt;=80,"Low Calls",
IF(tbl_Customers[[#This Row],[total_eve_calls]]&lt;=120,"Medium Calls","High Calls"))</f>
        <v>Medium Calls</v>
      </c>
      <c r="AA1347" t="str">
        <f>IF(tbl_Customers[[#This Row],[total_eve_charge]]&lt;=15,"Low Charges",
IF(tbl_Customers[[#This Row],[total_eve_charge]]&lt;=20,"Medium Charges","High Charges"))</f>
        <v>Low Charges</v>
      </c>
      <c r="AB13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47" t="str">
        <f>IF(tbl_Customers[[#This Row],[number_vmail_messages]] = 0, "No Usage", IF(tbl_Customers[[#This Row],[number_vmail_messages]] &lt;= 20, "Low Usage", IF(tbl_Customers[[#This Row],[number_vmail_messages]] &lt;= 40, "Medium Usgae", "High Usage")))</f>
        <v>Medium Usgae</v>
      </c>
      <c r="AD1347" t="str">
        <f>IF(tbl_Customers[[#This Row],[total_day_minutes]]&lt;=150,"Low Usage", IF(tbl_Customers[[#This Row],[total_day_minutes]]&lt;=200,"Medium Usage", IF(tbl_Customers[[#This Row],[total_day_minutes]]&lt;=250,"High Usage","Very High Usage")))</f>
        <v>Low Usage</v>
      </c>
      <c r="AE1347" t="str">
        <f>IF(tbl_Customers[[#This Row],[total_intl_calls]]&lt;=5,"Low Calls", IF(tbl_Customers[[#This Row],[total_intl_calls]]&lt;=10, "Medium Calls", "High Calls"))</f>
        <v>Low Calls</v>
      </c>
      <c r="AF13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47" s="36" t="str">
        <f>IF(tbl_Customers[[#This Row],[Churn_Risk_Score]]&gt;=10,"High Risk", IF(tbl_Customers[[#This Row],[Churn_Risk_Score]]&gt;=5,"Medium Risk","Low Risk"))</f>
        <v>Low Risk</v>
      </c>
    </row>
    <row r="1348" spans="1:33" x14ac:dyDescent="0.35">
      <c r="A1348">
        <v>1347</v>
      </c>
      <c r="B1348" t="s">
        <v>50</v>
      </c>
      <c r="C1348">
        <v>63</v>
      </c>
      <c r="D1348" t="s">
        <v>28</v>
      </c>
      <c r="E1348" t="s">
        <v>22</v>
      </c>
      <c r="F1348" t="s">
        <v>23</v>
      </c>
      <c r="G1348">
        <v>49</v>
      </c>
      <c r="H1348">
        <v>214.9</v>
      </c>
      <c r="I1348">
        <v>86</v>
      </c>
      <c r="J1348">
        <v>36.53</v>
      </c>
      <c r="K1348">
        <v>198.2</v>
      </c>
      <c r="L1348">
        <v>89</v>
      </c>
      <c r="M1348">
        <v>16.850000000000001</v>
      </c>
      <c r="N1348">
        <v>170.8</v>
      </c>
      <c r="O1348">
        <v>139</v>
      </c>
      <c r="P1348">
        <v>7.69</v>
      </c>
      <c r="Q1348">
        <v>8.1999999999999993</v>
      </c>
      <c r="R1348">
        <v>5</v>
      </c>
      <c r="S1348">
        <v>2.21</v>
      </c>
      <c r="T1348">
        <v>0</v>
      </c>
      <c r="U1348" t="s">
        <v>22</v>
      </c>
      <c r="V1348">
        <f>IF(tbl_Customers[[#This Row],[churn]] = "yes", 1, 0)</f>
        <v>0</v>
      </c>
      <c r="W1348" t="str">
        <f>IF(tbl_Customers[[#This Row],[number_customer_service_calls]] &lt;= 1, "0-1 Calls", IF(tbl_Customers[[#This Row],[number_customer_service_calls]] &lt;= 3, "2-3 Calls", IF(tbl_Customers[[#This Row],[number_customer_service_calls]] &lt;=5, "4-5 Calls", "6+ Calls")))</f>
        <v>0-1 Calls</v>
      </c>
      <c r="X1348" t="str">
        <f>IF(tbl_Customers[[#This Row],[account_length]] &lt;= 50, "0-50", IF(tbl_Customers[[#This Row],[account_length]] &lt;=100, "51-100", IF(tbl_Customers[[#This Row],[account_length]] &lt;= 150, "101-150", "151+")))</f>
        <v>51-100</v>
      </c>
      <c r="Y1348" t="str">
        <f>IF(tbl_Customers[[#This Row],[total_intl_charge]] &lt;= 3, "Low Charges", "High Charges")</f>
        <v>Low Charges</v>
      </c>
      <c r="Z1348" t="str">
        <f>IF(tbl_Customers[[#This Row],[total_eve_calls]]&lt;=80,"Low Calls",
IF(tbl_Customers[[#This Row],[total_eve_calls]]&lt;=120,"Medium Calls","High Calls"))</f>
        <v>Medium Calls</v>
      </c>
      <c r="AA1348" t="str">
        <f>IF(tbl_Customers[[#This Row],[total_eve_charge]]&lt;=15,"Low Charges",
IF(tbl_Customers[[#This Row],[total_eve_charge]]&lt;=20,"Medium Charges","High Charges"))</f>
        <v>Medium Charges</v>
      </c>
      <c r="AB13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48" t="str">
        <f>IF(tbl_Customers[[#This Row],[number_vmail_messages]] = 0, "No Usage", IF(tbl_Customers[[#This Row],[number_vmail_messages]] &lt;= 20, "Low Usage", IF(tbl_Customers[[#This Row],[number_vmail_messages]] &lt;= 40, "Medium Usgae", "High Usage")))</f>
        <v>High Usage</v>
      </c>
      <c r="AD1348" t="str">
        <f>IF(tbl_Customers[[#This Row],[total_day_minutes]]&lt;=150,"Low Usage", IF(tbl_Customers[[#This Row],[total_day_minutes]]&lt;=200,"Medium Usage", IF(tbl_Customers[[#This Row],[total_day_minutes]]&lt;=250,"High Usage","Very High Usage")))</f>
        <v>High Usage</v>
      </c>
      <c r="AE1348" t="str">
        <f>IF(tbl_Customers[[#This Row],[total_intl_calls]]&lt;=5,"Low Calls", IF(tbl_Customers[[#This Row],[total_intl_calls]]&lt;=10, "Medium Calls", "High Calls"))</f>
        <v>Low Calls</v>
      </c>
      <c r="AF13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48" s="36" t="str">
        <f>IF(tbl_Customers[[#This Row],[Churn_Risk_Score]]&gt;=10,"High Risk", IF(tbl_Customers[[#This Row],[Churn_Risk_Score]]&gt;=5,"Medium Risk","Low Risk"))</f>
        <v>Low Risk</v>
      </c>
    </row>
    <row r="1349" spans="1:33" x14ac:dyDescent="0.35">
      <c r="A1349">
        <v>1348</v>
      </c>
      <c r="B1349" t="s">
        <v>67</v>
      </c>
      <c r="C1349">
        <v>155</v>
      </c>
      <c r="D1349" t="s">
        <v>25</v>
      </c>
      <c r="E1349" t="s">
        <v>22</v>
      </c>
      <c r="F1349" t="s">
        <v>22</v>
      </c>
      <c r="G1349">
        <v>0</v>
      </c>
      <c r="H1349">
        <v>163</v>
      </c>
      <c r="I1349">
        <v>93</v>
      </c>
      <c r="J1349">
        <v>27.71</v>
      </c>
      <c r="K1349">
        <v>203.9</v>
      </c>
      <c r="L1349">
        <v>102</v>
      </c>
      <c r="M1349">
        <v>17.329999999999998</v>
      </c>
      <c r="N1349">
        <v>159</v>
      </c>
      <c r="O1349">
        <v>109</v>
      </c>
      <c r="P1349">
        <v>7.15</v>
      </c>
      <c r="Q1349">
        <v>15.1</v>
      </c>
      <c r="R1349">
        <v>4</v>
      </c>
      <c r="S1349">
        <v>4.08</v>
      </c>
      <c r="T1349">
        <v>2</v>
      </c>
      <c r="U1349" t="s">
        <v>22</v>
      </c>
      <c r="V1349">
        <f>IF(tbl_Customers[[#This Row],[churn]] = "yes", 1, 0)</f>
        <v>0</v>
      </c>
      <c r="W1349" t="str">
        <f>IF(tbl_Customers[[#This Row],[number_customer_service_calls]] &lt;= 1, "0-1 Calls", IF(tbl_Customers[[#This Row],[number_customer_service_calls]] &lt;= 3, "2-3 Calls", IF(tbl_Customers[[#This Row],[number_customer_service_calls]] &lt;=5, "4-5 Calls", "6+ Calls")))</f>
        <v>2-3 Calls</v>
      </c>
      <c r="X1349" t="str">
        <f>IF(tbl_Customers[[#This Row],[account_length]] &lt;= 50, "0-50", IF(tbl_Customers[[#This Row],[account_length]] &lt;=100, "51-100", IF(tbl_Customers[[#This Row],[account_length]] &lt;= 150, "101-150", "151+")))</f>
        <v>151+</v>
      </c>
      <c r="Y1349" t="str">
        <f>IF(tbl_Customers[[#This Row],[total_intl_charge]] &lt;= 3, "Low Charges", "High Charges")</f>
        <v>High Charges</v>
      </c>
      <c r="Z1349" t="str">
        <f>IF(tbl_Customers[[#This Row],[total_eve_calls]]&lt;=80,"Low Calls",
IF(tbl_Customers[[#This Row],[total_eve_calls]]&lt;=120,"Medium Calls","High Calls"))</f>
        <v>Medium Calls</v>
      </c>
      <c r="AA1349" t="str">
        <f>IF(tbl_Customers[[#This Row],[total_eve_charge]]&lt;=15,"Low Charges",
IF(tbl_Customers[[#This Row],[total_eve_charge]]&lt;=20,"Medium Charges","High Charges"))</f>
        <v>Medium Charges</v>
      </c>
      <c r="AB13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49" t="str">
        <f>IF(tbl_Customers[[#This Row],[number_vmail_messages]] = 0, "No Usage", IF(tbl_Customers[[#This Row],[number_vmail_messages]] &lt;= 20, "Low Usage", IF(tbl_Customers[[#This Row],[number_vmail_messages]] &lt;= 40, "Medium Usgae", "High Usage")))</f>
        <v>No Usage</v>
      </c>
      <c r="AD1349" t="str">
        <f>IF(tbl_Customers[[#This Row],[total_day_minutes]]&lt;=150,"Low Usage", IF(tbl_Customers[[#This Row],[total_day_minutes]]&lt;=200,"Medium Usage", IF(tbl_Customers[[#This Row],[total_day_minutes]]&lt;=250,"High Usage","Very High Usage")))</f>
        <v>Medium Usage</v>
      </c>
      <c r="AE1349" t="str">
        <f>IF(tbl_Customers[[#This Row],[total_intl_calls]]&lt;=5,"Low Calls", IF(tbl_Customers[[#This Row],[total_intl_calls]]&lt;=10, "Medium Calls", "High Calls"))</f>
        <v>Low Calls</v>
      </c>
      <c r="AF13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49" s="36" t="str">
        <f>IF(tbl_Customers[[#This Row],[Churn_Risk_Score]]&gt;=10,"High Risk", IF(tbl_Customers[[#This Row],[Churn_Risk_Score]]&gt;=5,"Medium Risk","Low Risk"))</f>
        <v>Low Risk</v>
      </c>
    </row>
    <row r="1350" spans="1:33" x14ac:dyDescent="0.35">
      <c r="A1350">
        <v>1349</v>
      </c>
      <c r="B1350" t="s">
        <v>75</v>
      </c>
      <c r="C1350">
        <v>82</v>
      </c>
      <c r="D1350" t="s">
        <v>21</v>
      </c>
      <c r="E1350" t="s">
        <v>22</v>
      </c>
      <c r="F1350" t="s">
        <v>23</v>
      </c>
      <c r="G1350">
        <v>29</v>
      </c>
      <c r="H1350">
        <v>163.80000000000001</v>
      </c>
      <c r="I1350">
        <v>77</v>
      </c>
      <c r="J1350">
        <v>27.85</v>
      </c>
      <c r="K1350">
        <v>134.9</v>
      </c>
      <c r="L1350">
        <v>112</v>
      </c>
      <c r="M1350">
        <v>11.47</v>
      </c>
      <c r="N1350">
        <v>79.3</v>
      </c>
      <c r="O1350">
        <v>95</v>
      </c>
      <c r="P1350">
        <v>3.57</v>
      </c>
      <c r="Q1350">
        <v>8.8000000000000007</v>
      </c>
      <c r="R1350">
        <v>2</v>
      </c>
      <c r="S1350">
        <v>2.38</v>
      </c>
      <c r="T1350">
        <v>2</v>
      </c>
      <c r="U1350" t="s">
        <v>22</v>
      </c>
      <c r="V1350">
        <f>IF(tbl_Customers[[#This Row],[churn]] = "yes", 1, 0)</f>
        <v>0</v>
      </c>
      <c r="W1350" t="str">
        <f>IF(tbl_Customers[[#This Row],[number_customer_service_calls]] &lt;= 1, "0-1 Calls", IF(tbl_Customers[[#This Row],[number_customer_service_calls]] &lt;= 3, "2-3 Calls", IF(tbl_Customers[[#This Row],[number_customer_service_calls]] &lt;=5, "4-5 Calls", "6+ Calls")))</f>
        <v>2-3 Calls</v>
      </c>
      <c r="X1350" t="str">
        <f>IF(tbl_Customers[[#This Row],[account_length]] &lt;= 50, "0-50", IF(tbl_Customers[[#This Row],[account_length]] &lt;=100, "51-100", IF(tbl_Customers[[#This Row],[account_length]] &lt;= 150, "101-150", "151+")))</f>
        <v>51-100</v>
      </c>
      <c r="Y1350" t="str">
        <f>IF(tbl_Customers[[#This Row],[total_intl_charge]] &lt;= 3, "Low Charges", "High Charges")</f>
        <v>Low Charges</v>
      </c>
      <c r="Z1350" t="str">
        <f>IF(tbl_Customers[[#This Row],[total_eve_calls]]&lt;=80,"Low Calls",
IF(tbl_Customers[[#This Row],[total_eve_calls]]&lt;=120,"Medium Calls","High Calls"))</f>
        <v>Medium Calls</v>
      </c>
      <c r="AA1350" t="str">
        <f>IF(tbl_Customers[[#This Row],[total_eve_charge]]&lt;=15,"Low Charges",
IF(tbl_Customers[[#This Row],[total_eve_charge]]&lt;=20,"Medium Charges","High Charges"))</f>
        <v>Low Charges</v>
      </c>
      <c r="AB13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50" t="str">
        <f>IF(tbl_Customers[[#This Row],[number_vmail_messages]] = 0, "No Usage", IF(tbl_Customers[[#This Row],[number_vmail_messages]] &lt;= 20, "Low Usage", IF(tbl_Customers[[#This Row],[number_vmail_messages]] &lt;= 40, "Medium Usgae", "High Usage")))</f>
        <v>Medium Usgae</v>
      </c>
      <c r="AD1350" t="str">
        <f>IF(tbl_Customers[[#This Row],[total_day_minutes]]&lt;=150,"Low Usage", IF(tbl_Customers[[#This Row],[total_day_minutes]]&lt;=200,"Medium Usage", IF(tbl_Customers[[#This Row],[total_day_minutes]]&lt;=250,"High Usage","Very High Usage")))</f>
        <v>Medium Usage</v>
      </c>
      <c r="AE1350" t="str">
        <f>IF(tbl_Customers[[#This Row],[total_intl_calls]]&lt;=5,"Low Calls", IF(tbl_Customers[[#This Row],[total_intl_calls]]&lt;=10, "Medium Calls", "High Calls"))</f>
        <v>Low Calls</v>
      </c>
      <c r="AF13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50" s="36" t="str">
        <f>IF(tbl_Customers[[#This Row],[Churn_Risk_Score]]&gt;=10,"High Risk", IF(tbl_Customers[[#This Row],[Churn_Risk_Score]]&gt;=5,"Medium Risk","Low Risk"))</f>
        <v>Low Risk</v>
      </c>
    </row>
    <row r="1351" spans="1:33" x14ac:dyDescent="0.35">
      <c r="A1351">
        <v>1350</v>
      </c>
      <c r="B1351" t="s">
        <v>32</v>
      </c>
      <c r="C1351">
        <v>87</v>
      </c>
      <c r="D1351" t="s">
        <v>28</v>
      </c>
      <c r="E1351" t="s">
        <v>22</v>
      </c>
      <c r="F1351" t="s">
        <v>22</v>
      </c>
      <c r="G1351">
        <v>0</v>
      </c>
      <c r="H1351">
        <v>189.5</v>
      </c>
      <c r="I1351">
        <v>113</v>
      </c>
      <c r="J1351">
        <v>32.22</v>
      </c>
      <c r="K1351">
        <v>204.9</v>
      </c>
      <c r="L1351">
        <v>100</v>
      </c>
      <c r="M1351">
        <v>17.420000000000002</v>
      </c>
      <c r="N1351">
        <v>221.7</v>
      </c>
      <c r="O1351">
        <v>93</v>
      </c>
      <c r="P1351">
        <v>9.98</v>
      </c>
      <c r="Q1351">
        <v>13.4</v>
      </c>
      <c r="R1351">
        <v>3</v>
      </c>
      <c r="S1351">
        <v>3.62</v>
      </c>
      <c r="T1351">
        <v>1</v>
      </c>
      <c r="U1351" t="s">
        <v>22</v>
      </c>
      <c r="V1351">
        <f>IF(tbl_Customers[[#This Row],[churn]] = "yes", 1, 0)</f>
        <v>0</v>
      </c>
      <c r="W1351" t="str">
        <f>IF(tbl_Customers[[#This Row],[number_customer_service_calls]] &lt;= 1, "0-1 Calls", IF(tbl_Customers[[#This Row],[number_customer_service_calls]] &lt;= 3, "2-3 Calls", IF(tbl_Customers[[#This Row],[number_customer_service_calls]] &lt;=5, "4-5 Calls", "6+ Calls")))</f>
        <v>0-1 Calls</v>
      </c>
      <c r="X1351" t="str">
        <f>IF(tbl_Customers[[#This Row],[account_length]] &lt;= 50, "0-50", IF(tbl_Customers[[#This Row],[account_length]] &lt;=100, "51-100", IF(tbl_Customers[[#This Row],[account_length]] &lt;= 150, "101-150", "151+")))</f>
        <v>51-100</v>
      </c>
      <c r="Y1351" t="str">
        <f>IF(tbl_Customers[[#This Row],[total_intl_charge]] &lt;= 3, "Low Charges", "High Charges")</f>
        <v>High Charges</v>
      </c>
      <c r="Z1351" t="str">
        <f>IF(tbl_Customers[[#This Row],[total_eve_calls]]&lt;=80,"Low Calls",
IF(tbl_Customers[[#This Row],[total_eve_calls]]&lt;=120,"Medium Calls","High Calls"))</f>
        <v>Medium Calls</v>
      </c>
      <c r="AA1351" t="str">
        <f>IF(tbl_Customers[[#This Row],[total_eve_charge]]&lt;=15,"Low Charges",
IF(tbl_Customers[[#This Row],[total_eve_charge]]&lt;=20,"Medium Charges","High Charges"))</f>
        <v>Medium Charges</v>
      </c>
      <c r="AB13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51" t="str">
        <f>IF(tbl_Customers[[#This Row],[number_vmail_messages]] = 0, "No Usage", IF(tbl_Customers[[#This Row],[number_vmail_messages]] &lt;= 20, "Low Usage", IF(tbl_Customers[[#This Row],[number_vmail_messages]] &lt;= 40, "Medium Usgae", "High Usage")))</f>
        <v>No Usage</v>
      </c>
      <c r="AD1351" t="str">
        <f>IF(tbl_Customers[[#This Row],[total_day_minutes]]&lt;=150,"Low Usage", IF(tbl_Customers[[#This Row],[total_day_minutes]]&lt;=200,"Medium Usage", IF(tbl_Customers[[#This Row],[total_day_minutes]]&lt;=250,"High Usage","Very High Usage")))</f>
        <v>Medium Usage</v>
      </c>
      <c r="AE1351" t="str">
        <f>IF(tbl_Customers[[#This Row],[total_intl_calls]]&lt;=5,"Low Calls", IF(tbl_Customers[[#This Row],[total_intl_calls]]&lt;=10, "Medium Calls", "High Calls"))</f>
        <v>Low Calls</v>
      </c>
      <c r="AF13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51" s="36" t="str">
        <f>IF(tbl_Customers[[#This Row],[Churn_Risk_Score]]&gt;=10,"High Risk", IF(tbl_Customers[[#This Row],[Churn_Risk_Score]]&gt;=5,"Medium Risk","Low Risk"))</f>
        <v>Low Risk</v>
      </c>
    </row>
    <row r="1352" spans="1:33" x14ac:dyDescent="0.35">
      <c r="A1352">
        <v>1351</v>
      </c>
      <c r="B1352" t="s">
        <v>53</v>
      </c>
      <c r="C1352">
        <v>115</v>
      </c>
      <c r="D1352" t="s">
        <v>21</v>
      </c>
      <c r="E1352" t="s">
        <v>22</v>
      </c>
      <c r="F1352" t="s">
        <v>23</v>
      </c>
      <c r="G1352">
        <v>26</v>
      </c>
      <c r="H1352">
        <v>155.19999999999999</v>
      </c>
      <c r="I1352">
        <v>110</v>
      </c>
      <c r="J1352">
        <v>26.38</v>
      </c>
      <c r="K1352">
        <v>230.9</v>
      </c>
      <c r="L1352">
        <v>133</v>
      </c>
      <c r="M1352">
        <v>19.63</v>
      </c>
      <c r="N1352">
        <v>261.60000000000002</v>
      </c>
      <c r="O1352">
        <v>100</v>
      </c>
      <c r="P1352">
        <v>11.77</v>
      </c>
      <c r="Q1352">
        <v>4.5</v>
      </c>
      <c r="R1352">
        <v>4</v>
      </c>
      <c r="S1352">
        <v>1.22</v>
      </c>
      <c r="T1352">
        <v>0</v>
      </c>
      <c r="U1352" t="s">
        <v>22</v>
      </c>
      <c r="V1352">
        <f>IF(tbl_Customers[[#This Row],[churn]] = "yes", 1, 0)</f>
        <v>0</v>
      </c>
      <c r="W1352" t="str">
        <f>IF(tbl_Customers[[#This Row],[number_customer_service_calls]] &lt;= 1, "0-1 Calls", IF(tbl_Customers[[#This Row],[number_customer_service_calls]] &lt;= 3, "2-3 Calls", IF(tbl_Customers[[#This Row],[number_customer_service_calls]] &lt;=5, "4-5 Calls", "6+ Calls")))</f>
        <v>0-1 Calls</v>
      </c>
      <c r="X1352" t="str">
        <f>IF(tbl_Customers[[#This Row],[account_length]] &lt;= 50, "0-50", IF(tbl_Customers[[#This Row],[account_length]] &lt;=100, "51-100", IF(tbl_Customers[[#This Row],[account_length]] &lt;= 150, "101-150", "151+")))</f>
        <v>101-150</v>
      </c>
      <c r="Y1352" t="str">
        <f>IF(tbl_Customers[[#This Row],[total_intl_charge]] &lt;= 3, "Low Charges", "High Charges")</f>
        <v>Low Charges</v>
      </c>
      <c r="Z1352" t="str">
        <f>IF(tbl_Customers[[#This Row],[total_eve_calls]]&lt;=80,"Low Calls",
IF(tbl_Customers[[#This Row],[total_eve_calls]]&lt;=120,"Medium Calls","High Calls"))</f>
        <v>High Calls</v>
      </c>
      <c r="AA1352" t="str">
        <f>IF(tbl_Customers[[#This Row],[total_eve_charge]]&lt;=15,"Low Charges",
IF(tbl_Customers[[#This Row],[total_eve_charge]]&lt;=20,"Medium Charges","High Charges"))</f>
        <v>Medium Charges</v>
      </c>
      <c r="AB13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52" t="str">
        <f>IF(tbl_Customers[[#This Row],[number_vmail_messages]] = 0, "No Usage", IF(tbl_Customers[[#This Row],[number_vmail_messages]] &lt;= 20, "Low Usage", IF(tbl_Customers[[#This Row],[number_vmail_messages]] &lt;= 40, "Medium Usgae", "High Usage")))</f>
        <v>Medium Usgae</v>
      </c>
      <c r="AD1352" t="str">
        <f>IF(tbl_Customers[[#This Row],[total_day_minutes]]&lt;=150,"Low Usage", IF(tbl_Customers[[#This Row],[total_day_minutes]]&lt;=200,"Medium Usage", IF(tbl_Customers[[#This Row],[total_day_minutes]]&lt;=250,"High Usage","Very High Usage")))</f>
        <v>Medium Usage</v>
      </c>
      <c r="AE1352" t="str">
        <f>IF(tbl_Customers[[#This Row],[total_intl_calls]]&lt;=5,"Low Calls", IF(tbl_Customers[[#This Row],[total_intl_calls]]&lt;=10, "Medium Calls", "High Calls"))</f>
        <v>Low Calls</v>
      </c>
      <c r="AF13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52" s="36" t="str">
        <f>IF(tbl_Customers[[#This Row],[Churn_Risk_Score]]&gt;=10,"High Risk", IF(tbl_Customers[[#This Row],[Churn_Risk_Score]]&gt;=5,"Medium Risk","Low Risk"))</f>
        <v>Low Risk</v>
      </c>
    </row>
    <row r="1353" spans="1:33" x14ac:dyDescent="0.35">
      <c r="A1353">
        <v>1352</v>
      </c>
      <c r="B1353" t="s">
        <v>64</v>
      </c>
      <c r="C1353">
        <v>121</v>
      </c>
      <c r="D1353" t="s">
        <v>21</v>
      </c>
      <c r="E1353" t="s">
        <v>23</v>
      </c>
      <c r="F1353" t="s">
        <v>23</v>
      </c>
      <c r="G1353">
        <v>44</v>
      </c>
      <c r="H1353">
        <v>254.1</v>
      </c>
      <c r="I1353">
        <v>127</v>
      </c>
      <c r="J1353">
        <v>43.2</v>
      </c>
      <c r="K1353">
        <v>180.2</v>
      </c>
      <c r="L1353">
        <v>108</v>
      </c>
      <c r="M1353">
        <v>15.32</v>
      </c>
      <c r="N1353">
        <v>196.2</v>
      </c>
      <c r="O1353">
        <v>129</v>
      </c>
      <c r="P1353">
        <v>8.83</v>
      </c>
      <c r="Q1353">
        <v>8.6999999999999993</v>
      </c>
      <c r="R1353">
        <v>4</v>
      </c>
      <c r="S1353">
        <v>2.35</v>
      </c>
      <c r="T1353">
        <v>3</v>
      </c>
      <c r="U1353" t="s">
        <v>22</v>
      </c>
      <c r="V1353">
        <f>IF(tbl_Customers[[#This Row],[churn]] = "yes", 1, 0)</f>
        <v>0</v>
      </c>
      <c r="W1353" t="str">
        <f>IF(tbl_Customers[[#This Row],[number_customer_service_calls]] &lt;= 1, "0-1 Calls", IF(tbl_Customers[[#This Row],[number_customer_service_calls]] &lt;= 3, "2-3 Calls", IF(tbl_Customers[[#This Row],[number_customer_service_calls]] &lt;=5, "4-5 Calls", "6+ Calls")))</f>
        <v>2-3 Calls</v>
      </c>
      <c r="X1353" t="str">
        <f>IF(tbl_Customers[[#This Row],[account_length]] &lt;= 50, "0-50", IF(tbl_Customers[[#This Row],[account_length]] &lt;=100, "51-100", IF(tbl_Customers[[#This Row],[account_length]] &lt;= 150, "101-150", "151+")))</f>
        <v>101-150</v>
      </c>
      <c r="Y1353" t="str">
        <f>IF(tbl_Customers[[#This Row],[total_intl_charge]] &lt;= 3, "Low Charges", "High Charges")</f>
        <v>Low Charges</v>
      </c>
      <c r="Z1353" t="str">
        <f>IF(tbl_Customers[[#This Row],[total_eve_calls]]&lt;=80,"Low Calls",
IF(tbl_Customers[[#This Row],[total_eve_calls]]&lt;=120,"Medium Calls","High Calls"))</f>
        <v>Medium Calls</v>
      </c>
      <c r="AA1353" t="str">
        <f>IF(tbl_Customers[[#This Row],[total_eve_charge]]&lt;=15,"Low Charges",
IF(tbl_Customers[[#This Row],[total_eve_charge]]&lt;=20,"Medium Charges","High Charges"))</f>
        <v>Medium Charges</v>
      </c>
      <c r="AB13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53" t="str">
        <f>IF(tbl_Customers[[#This Row],[number_vmail_messages]] = 0, "No Usage", IF(tbl_Customers[[#This Row],[number_vmail_messages]] &lt;= 20, "Low Usage", IF(tbl_Customers[[#This Row],[number_vmail_messages]] &lt;= 40, "Medium Usgae", "High Usage")))</f>
        <v>High Usage</v>
      </c>
      <c r="AD1353" t="str">
        <f>IF(tbl_Customers[[#This Row],[total_day_minutes]]&lt;=150,"Low Usage", IF(tbl_Customers[[#This Row],[total_day_minutes]]&lt;=200,"Medium Usage", IF(tbl_Customers[[#This Row],[total_day_minutes]]&lt;=250,"High Usage","Very High Usage")))</f>
        <v>Very High Usage</v>
      </c>
      <c r="AE1353" t="str">
        <f>IF(tbl_Customers[[#This Row],[total_intl_calls]]&lt;=5,"Low Calls", IF(tbl_Customers[[#This Row],[total_intl_calls]]&lt;=10, "Medium Calls", "High Calls"))</f>
        <v>Low Calls</v>
      </c>
      <c r="AF13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353" s="36" t="str">
        <f>IF(tbl_Customers[[#This Row],[Churn_Risk_Score]]&gt;=10,"High Risk", IF(tbl_Customers[[#This Row],[Churn_Risk_Score]]&gt;=5,"Medium Risk","Low Risk"))</f>
        <v>Medium Risk</v>
      </c>
    </row>
    <row r="1354" spans="1:33" x14ac:dyDescent="0.35">
      <c r="A1354">
        <v>1353</v>
      </c>
      <c r="B1354" t="s">
        <v>31</v>
      </c>
      <c r="C1354">
        <v>54</v>
      </c>
      <c r="D1354" t="s">
        <v>28</v>
      </c>
      <c r="E1354" t="s">
        <v>22</v>
      </c>
      <c r="F1354" t="s">
        <v>23</v>
      </c>
      <c r="G1354">
        <v>33</v>
      </c>
      <c r="H1354">
        <v>112</v>
      </c>
      <c r="I1354">
        <v>90</v>
      </c>
      <c r="J1354">
        <v>19.04</v>
      </c>
      <c r="K1354">
        <v>208</v>
      </c>
      <c r="L1354">
        <v>112</v>
      </c>
      <c r="M1354">
        <v>17.68</v>
      </c>
      <c r="N1354">
        <v>150.30000000000001</v>
      </c>
      <c r="O1354">
        <v>83</v>
      </c>
      <c r="P1354">
        <v>6.76</v>
      </c>
      <c r="Q1354">
        <v>11.3</v>
      </c>
      <c r="R1354">
        <v>4</v>
      </c>
      <c r="S1354">
        <v>3.05</v>
      </c>
      <c r="T1354">
        <v>2</v>
      </c>
      <c r="U1354" t="s">
        <v>22</v>
      </c>
      <c r="V1354">
        <f>IF(tbl_Customers[[#This Row],[churn]] = "yes", 1, 0)</f>
        <v>0</v>
      </c>
      <c r="W1354" t="str">
        <f>IF(tbl_Customers[[#This Row],[number_customer_service_calls]] &lt;= 1, "0-1 Calls", IF(tbl_Customers[[#This Row],[number_customer_service_calls]] &lt;= 3, "2-3 Calls", IF(tbl_Customers[[#This Row],[number_customer_service_calls]] &lt;=5, "4-5 Calls", "6+ Calls")))</f>
        <v>2-3 Calls</v>
      </c>
      <c r="X1354" t="str">
        <f>IF(tbl_Customers[[#This Row],[account_length]] &lt;= 50, "0-50", IF(tbl_Customers[[#This Row],[account_length]] &lt;=100, "51-100", IF(tbl_Customers[[#This Row],[account_length]] &lt;= 150, "101-150", "151+")))</f>
        <v>51-100</v>
      </c>
      <c r="Y1354" t="str">
        <f>IF(tbl_Customers[[#This Row],[total_intl_charge]] &lt;= 3, "Low Charges", "High Charges")</f>
        <v>High Charges</v>
      </c>
      <c r="Z1354" t="str">
        <f>IF(tbl_Customers[[#This Row],[total_eve_calls]]&lt;=80,"Low Calls",
IF(tbl_Customers[[#This Row],[total_eve_calls]]&lt;=120,"Medium Calls","High Calls"))</f>
        <v>Medium Calls</v>
      </c>
      <c r="AA1354" t="str">
        <f>IF(tbl_Customers[[#This Row],[total_eve_charge]]&lt;=15,"Low Charges",
IF(tbl_Customers[[#This Row],[total_eve_charge]]&lt;=20,"Medium Charges","High Charges"))</f>
        <v>Medium Charges</v>
      </c>
      <c r="AB13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54" t="str">
        <f>IF(tbl_Customers[[#This Row],[number_vmail_messages]] = 0, "No Usage", IF(tbl_Customers[[#This Row],[number_vmail_messages]] &lt;= 20, "Low Usage", IF(tbl_Customers[[#This Row],[number_vmail_messages]] &lt;= 40, "Medium Usgae", "High Usage")))</f>
        <v>Medium Usgae</v>
      </c>
      <c r="AD1354" t="str">
        <f>IF(tbl_Customers[[#This Row],[total_day_minutes]]&lt;=150,"Low Usage", IF(tbl_Customers[[#This Row],[total_day_minutes]]&lt;=200,"Medium Usage", IF(tbl_Customers[[#This Row],[total_day_minutes]]&lt;=250,"High Usage","Very High Usage")))</f>
        <v>Low Usage</v>
      </c>
      <c r="AE1354" t="str">
        <f>IF(tbl_Customers[[#This Row],[total_intl_calls]]&lt;=5,"Low Calls", IF(tbl_Customers[[#This Row],[total_intl_calls]]&lt;=10, "Medium Calls", "High Calls"))</f>
        <v>Low Calls</v>
      </c>
      <c r="AF13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54" s="36" t="str">
        <f>IF(tbl_Customers[[#This Row],[Churn_Risk_Score]]&gt;=10,"High Risk", IF(tbl_Customers[[#This Row],[Churn_Risk_Score]]&gt;=5,"Medium Risk","Low Risk"))</f>
        <v>Low Risk</v>
      </c>
    </row>
    <row r="1355" spans="1:33" x14ac:dyDescent="0.35">
      <c r="A1355">
        <v>1354</v>
      </c>
      <c r="B1355" t="s">
        <v>66</v>
      </c>
      <c r="C1355">
        <v>105</v>
      </c>
      <c r="D1355" t="s">
        <v>25</v>
      </c>
      <c r="E1355" t="s">
        <v>22</v>
      </c>
      <c r="F1355" t="s">
        <v>22</v>
      </c>
      <c r="G1355">
        <v>0</v>
      </c>
      <c r="H1355">
        <v>115.5</v>
      </c>
      <c r="I1355">
        <v>73</v>
      </c>
      <c r="J1355">
        <v>19.64</v>
      </c>
      <c r="K1355">
        <v>267.3</v>
      </c>
      <c r="L1355">
        <v>83</v>
      </c>
      <c r="M1355">
        <v>22.72</v>
      </c>
      <c r="N1355">
        <v>114.2</v>
      </c>
      <c r="O1355">
        <v>90</v>
      </c>
      <c r="P1355">
        <v>5.14</v>
      </c>
      <c r="Q1355">
        <v>13.3</v>
      </c>
      <c r="R1355">
        <v>5</v>
      </c>
      <c r="S1355">
        <v>3.59</v>
      </c>
      <c r="T1355">
        <v>3</v>
      </c>
      <c r="U1355" t="s">
        <v>22</v>
      </c>
      <c r="V1355">
        <f>IF(tbl_Customers[[#This Row],[churn]] = "yes", 1, 0)</f>
        <v>0</v>
      </c>
      <c r="W1355" t="str">
        <f>IF(tbl_Customers[[#This Row],[number_customer_service_calls]] &lt;= 1, "0-1 Calls", IF(tbl_Customers[[#This Row],[number_customer_service_calls]] &lt;= 3, "2-3 Calls", IF(tbl_Customers[[#This Row],[number_customer_service_calls]] &lt;=5, "4-5 Calls", "6+ Calls")))</f>
        <v>2-3 Calls</v>
      </c>
      <c r="X1355" t="str">
        <f>IF(tbl_Customers[[#This Row],[account_length]] &lt;= 50, "0-50", IF(tbl_Customers[[#This Row],[account_length]] &lt;=100, "51-100", IF(tbl_Customers[[#This Row],[account_length]] &lt;= 150, "101-150", "151+")))</f>
        <v>101-150</v>
      </c>
      <c r="Y1355" t="str">
        <f>IF(tbl_Customers[[#This Row],[total_intl_charge]] &lt;= 3, "Low Charges", "High Charges")</f>
        <v>High Charges</v>
      </c>
      <c r="Z1355" t="str">
        <f>IF(tbl_Customers[[#This Row],[total_eve_calls]]&lt;=80,"Low Calls",
IF(tbl_Customers[[#This Row],[total_eve_calls]]&lt;=120,"Medium Calls","High Calls"))</f>
        <v>Medium Calls</v>
      </c>
      <c r="AA1355" t="str">
        <f>IF(tbl_Customers[[#This Row],[total_eve_charge]]&lt;=15,"Low Charges",
IF(tbl_Customers[[#This Row],[total_eve_charge]]&lt;=20,"Medium Charges","High Charges"))</f>
        <v>High Charges</v>
      </c>
      <c r="AB13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55" t="str">
        <f>IF(tbl_Customers[[#This Row],[number_vmail_messages]] = 0, "No Usage", IF(tbl_Customers[[#This Row],[number_vmail_messages]] &lt;= 20, "Low Usage", IF(tbl_Customers[[#This Row],[number_vmail_messages]] &lt;= 40, "Medium Usgae", "High Usage")))</f>
        <v>No Usage</v>
      </c>
      <c r="AD1355" t="str">
        <f>IF(tbl_Customers[[#This Row],[total_day_minutes]]&lt;=150,"Low Usage", IF(tbl_Customers[[#This Row],[total_day_minutes]]&lt;=200,"Medium Usage", IF(tbl_Customers[[#This Row],[total_day_minutes]]&lt;=250,"High Usage","Very High Usage")))</f>
        <v>Low Usage</v>
      </c>
      <c r="AE1355" t="str">
        <f>IF(tbl_Customers[[#This Row],[total_intl_calls]]&lt;=5,"Low Calls", IF(tbl_Customers[[#This Row],[total_intl_calls]]&lt;=10, "Medium Calls", "High Calls"))</f>
        <v>Low Calls</v>
      </c>
      <c r="AF13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55" s="36" t="str">
        <f>IF(tbl_Customers[[#This Row],[Churn_Risk_Score]]&gt;=10,"High Risk", IF(tbl_Customers[[#This Row],[Churn_Risk_Score]]&gt;=5,"Medium Risk","Low Risk"))</f>
        <v>Low Risk</v>
      </c>
    </row>
    <row r="1356" spans="1:33" x14ac:dyDescent="0.35">
      <c r="A1356">
        <v>1355</v>
      </c>
      <c r="B1356" t="s">
        <v>34</v>
      </c>
      <c r="C1356">
        <v>73</v>
      </c>
      <c r="D1356" t="s">
        <v>21</v>
      </c>
      <c r="E1356" t="s">
        <v>22</v>
      </c>
      <c r="F1356" t="s">
        <v>22</v>
      </c>
      <c r="G1356">
        <v>0</v>
      </c>
      <c r="H1356">
        <v>137.1</v>
      </c>
      <c r="I1356">
        <v>102</v>
      </c>
      <c r="J1356">
        <v>23.31</v>
      </c>
      <c r="K1356">
        <v>210.8</v>
      </c>
      <c r="L1356">
        <v>114</v>
      </c>
      <c r="M1356">
        <v>17.920000000000002</v>
      </c>
      <c r="N1356">
        <v>191.4</v>
      </c>
      <c r="O1356">
        <v>120</v>
      </c>
      <c r="P1356">
        <v>8.61</v>
      </c>
      <c r="Q1356">
        <v>11.1</v>
      </c>
      <c r="R1356">
        <v>4</v>
      </c>
      <c r="S1356">
        <v>3</v>
      </c>
      <c r="T1356">
        <v>1</v>
      </c>
      <c r="U1356" t="s">
        <v>22</v>
      </c>
      <c r="V1356">
        <f>IF(tbl_Customers[[#This Row],[churn]] = "yes", 1, 0)</f>
        <v>0</v>
      </c>
      <c r="W1356" t="str">
        <f>IF(tbl_Customers[[#This Row],[number_customer_service_calls]] &lt;= 1, "0-1 Calls", IF(tbl_Customers[[#This Row],[number_customer_service_calls]] &lt;= 3, "2-3 Calls", IF(tbl_Customers[[#This Row],[number_customer_service_calls]] &lt;=5, "4-5 Calls", "6+ Calls")))</f>
        <v>0-1 Calls</v>
      </c>
      <c r="X1356" t="str">
        <f>IF(tbl_Customers[[#This Row],[account_length]] &lt;= 50, "0-50", IF(tbl_Customers[[#This Row],[account_length]] &lt;=100, "51-100", IF(tbl_Customers[[#This Row],[account_length]] &lt;= 150, "101-150", "151+")))</f>
        <v>51-100</v>
      </c>
      <c r="Y1356" t="str">
        <f>IF(tbl_Customers[[#This Row],[total_intl_charge]] &lt;= 3, "Low Charges", "High Charges")</f>
        <v>Low Charges</v>
      </c>
      <c r="Z1356" t="str">
        <f>IF(tbl_Customers[[#This Row],[total_eve_calls]]&lt;=80,"Low Calls",
IF(tbl_Customers[[#This Row],[total_eve_calls]]&lt;=120,"Medium Calls","High Calls"))</f>
        <v>Medium Calls</v>
      </c>
      <c r="AA1356" t="str">
        <f>IF(tbl_Customers[[#This Row],[total_eve_charge]]&lt;=15,"Low Charges",
IF(tbl_Customers[[#This Row],[total_eve_charge]]&lt;=20,"Medium Charges","High Charges"))</f>
        <v>Medium Charges</v>
      </c>
      <c r="AB13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56" t="str">
        <f>IF(tbl_Customers[[#This Row],[number_vmail_messages]] = 0, "No Usage", IF(tbl_Customers[[#This Row],[number_vmail_messages]] &lt;= 20, "Low Usage", IF(tbl_Customers[[#This Row],[number_vmail_messages]] &lt;= 40, "Medium Usgae", "High Usage")))</f>
        <v>No Usage</v>
      </c>
      <c r="AD1356" t="str">
        <f>IF(tbl_Customers[[#This Row],[total_day_minutes]]&lt;=150,"Low Usage", IF(tbl_Customers[[#This Row],[total_day_minutes]]&lt;=200,"Medium Usage", IF(tbl_Customers[[#This Row],[total_day_minutes]]&lt;=250,"High Usage","Very High Usage")))</f>
        <v>Low Usage</v>
      </c>
      <c r="AE1356" t="str">
        <f>IF(tbl_Customers[[#This Row],[total_intl_calls]]&lt;=5,"Low Calls", IF(tbl_Customers[[#This Row],[total_intl_calls]]&lt;=10, "Medium Calls", "High Calls"))</f>
        <v>Low Calls</v>
      </c>
      <c r="AF13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56" s="36" t="str">
        <f>IF(tbl_Customers[[#This Row],[Churn_Risk_Score]]&gt;=10,"High Risk", IF(tbl_Customers[[#This Row],[Churn_Risk_Score]]&gt;=5,"Medium Risk","Low Risk"))</f>
        <v>Low Risk</v>
      </c>
    </row>
    <row r="1357" spans="1:33" x14ac:dyDescent="0.35">
      <c r="A1357">
        <v>1356</v>
      </c>
      <c r="B1357" t="s">
        <v>74</v>
      </c>
      <c r="C1357">
        <v>95</v>
      </c>
      <c r="D1357" t="s">
        <v>21</v>
      </c>
      <c r="E1357" t="s">
        <v>22</v>
      </c>
      <c r="F1357" t="s">
        <v>22</v>
      </c>
      <c r="G1357">
        <v>0</v>
      </c>
      <c r="H1357">
        <v>198.4</v>
      </c>
      <c r="I1357">
        <v>113</v>
      </c>
      <c r="J1357">
        <v>33.729999999999997</v>
      </c>
      <c r="K1357">
        <v>235.9</v>
      </c>
      <c r="L1357">
        <v>144</v>
      </c>
      <c r="M1357">
        <v>20.05</v>
      </c>
      <c r="N1357">
        <v>325.60000000000002</v>
      </c>
      <c r="O1357">
        <v>99</v>
      </c>
      <c r="P1357">
        <v>14.65</v>
      </c>
      <c r="Q1357">
        <v>10.1</v>
      </c>
      <c r="R1357">
        <v>3</v>
      </c>
      <c r="S1357">
        <v>2.73</v>
      </c>
      <c r="T1357">
        <v>0</v>
      </c>
      <c r="U1357" t="s">
        <v>22</v>
      </c>
      <c r="V1357">
        <f>IF(tbl_Customers[[#This Row],[churn]] = "yes", 1, 0)</f>
        <v>0</v>
      </c>
      <c r="W1357" t="str">
        <f>IF(tbl_Customers[[#This Row],[number_customer_service_calls]] &lt;= 1, "0-1 Calls", IF(tbl_Customers[[#This Row],[number_customer_service_calls]] &lt;= 3, "2-3 Calls", IF(tbl_Customers[[#This Row],[number_customer_service_calls]] &lt;=5, "4-5 Calls", "6+ Calls")))</f>
        <v>0-1 Calls</v>
      </c>
      <c r="X1357" t="str">
        <f>IF(tbl_Customers[[#This Row],[account_length]] &lt;= 50, "0-50", IF(tbl_Customers[[#This Row],[account_length]] &lt;=100, "51-100", IF(tbl_Customers[[#This Row],[account_length]] &lt;= 150, "101-150", "151+")))</f>
        <v>51-100</v>
      </c>
      <c r="Y1357" t="str">
        <f>IF(tbl_Customers[[#This Row],[total_intl_charge]] &lt;= 3, "Low Charges", "High Charges")</f>
        <v>Low Charges</v>
      </c>
      <c r="Z1357" t="str">
        <f>IF(tbl_Customers[[#This Row],[total_eve_calls]]&lt;=80,"Low Calls",
IF(tbl_Customers[[#This Row],[total_eve_calls]]&lt;=120,"Medium Calls","High Calls"))</f>
        <v>High Calls</v>
      </c>
      <c r="AA1357" t="str">
        <f>IF(tbl_Customers[[#This Row],[total_eve_charge]]&lt;=15,"Low Charges",
IF(tbl_Customers[[#This Row],[total_eve_charge]]&lt;=20,"Medium Charges","High Charges"))</f>
        <v>High Charges</v>
      </c>
      <c r="AB13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57" t="str">
        <f>IF(tbl_Customers[[#This Row],[number_vmail_messages]] = 0, "No Usage", IF(tbl_Customers[[#This Row],[number_vmail_messages]] &lt;= 20, "Low Usage", IF(tbl_Customers[[#This Row],[number_vmail_messages]] &lt;= 40, "Medium Usgae", "High Usage")))</f>
        <v>No Usage</v>
      </c>
      <c r="AD1357" t="str">
        <f>IF(tbl_Customers[[#This Row],[total_day_minutes]]&lt;=150,"Low Usage", IF(tbl_Customers[[#This Row],[total_day_minutes]]&lt;=200,"Medium Usage", IF(tbl_Customers[[#This Row],[total_day_minutes]]&lt;=250,"High Usage","Very High Usage")))</f>
        <v>Medium Usage</v>
      </c>
      <c r="AE1357" t="str">
        <f>IF(tbl_Customers[[#This Row],[total_intl_calls]]&lt;=5,"Low Calls", IF(tbl_Customers[[#This Row],[total_intl_calls]]&lt;=10, "Medium Calls", "High Calls"))</f>
        <v>Low Calls</v>
      </c>
      <c r="AF13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57" s="36" t="str">
        <f>IF(tbl_Customers[[#This Row],[Churn_Risk_Score]]&gt;=10,"High Risk", IF(tbl_Customers[[#This Row],[Churn_Risk_Score]]&gt;=5,"Medium Risk","Low Risk"))</f>
        <v>Low Risk</v>
      </c>
    </row>
    <row r="1358" spans="1:33" x14ac:dyDescent="0.35">
      <c r="A1358">
        <v>1357</v>
      </c>
      <c r="B1358" t="s">
        <v>61</v>
      </c>
      <c r="C1358">
        <v>21</v>
      </c>
      <c r="D1358" t="s">
        <v>21</v>
      </c>
      <c r="E1358" t="s">
        <v>22</v>
      </c>
      <c r="F1358" t="s">
        <v>23</v>
      </c>
      <c r="G1358">
        <v>19</v>
      </c>
      <c r="H1358">
        <v>132.69999999999999</v>
      </c>
      <c r="I1358">
        <v>94</v>
      </c>
      <c r="J1358">
        <v>22.56</v>
      </c>
      <c r="K1358">
        <v>204.6</v>
      </c>
      <c r="L1358">
        <v>101</v>
      </c>
      <c r="M1358">
        <v>17.39</v>
      </c>
      <c r="N1358">
        <v>154.69999999999999</v>
      </c>
      <c r="O1358">
        <v>78</v>
      </c>
      <c r="P1358">
        <v>6.96</v>
      </c>
      <c r="Q1358">
        <v>12.9</v>
      </c>
      <c r="R1358">
        <v>7</v>
      </c>
      <c r="S1358">
        <v>3.48</v>
      </c>
      <c r="T1358">
        <v>3</v>
      </c>
      <c r="U1358" t="s">
        <v>22</v>
      </c>
      <c r="V1358">
        <f>IF(tbl_Customers[[#This Row],[churn]] = "yes", 1, 0)</f>
        <v>0</v>
      </c>
      <c r="W1358" t="str">
        <f>IF(tbl_Customers[[#This Row],[number_customer_service_calls]] &lt;= 1, "0-1 Calls", IF(tbl_Customers[[#This Row],[number_customer_service_calls]] &lt;= 3, "2-3 Calls", IF(tbl_Customers[[#This Row],[number_customer_service_calls]] &lt;=5, "4-5 Calls", "6+ Calls")))</f>
        <v>2-3 Calls</v>
      </c>
      <c r="X1358" t="str">
        <f>IF(tbl_Customers[[#This Row],[account_length]] &lt;= 50, "0-50", IF(tbl_Customers[[#This Row],[account_length]] &lt;=100, "51-100", IF(tbl_Customers[[#This Row],[account_length]] &lt;= 150, "101-150", "151+")))</f>
        <v>0-50</v>
      </c>
      <c r="Y1358" t="str">
        <f>IF(tbl_Customers[[#This Row],[total_intl_charge]] &lt;= 3, "Low Charges", "High Charges")</f>
        <v>High Charges</v>
      </c>
      <c r="Z1358" t="str">
        <f>IF(tbl_Customers[[#This Row],[total_eve_calls]]&lt;=80,"Low Calls",
IF(tbl_Customers[[#This Row],[total_eve_calls]]&lt;=120,"Medium Calls","High Calls"))</f>
        <v>Medium Calls</v>
      </c>
      <c r="AA1358" t="str">
        <f>IF(tbl_Customers[[#This Row],[total_eve_charge]]&lt;=15,"Low Charges",
IF(tbl_Customers[[#This Row],[total_eve_charge]]&lt;=20,"Medium Charges","High Charges"))</f>
        <v>Medium Charges</v>
      </c>
      <c r="AB13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58" t="str">
        <f>IF(tbl_Customers[[#This Row],[number_vmail_messages]] = 0, "No Usage", IF(tbl_Customers[[#This Row],[number_vmail_messages]] &lt;= 20, "Low Usage", IF(tbl_Customers[[#This Row],[number_vmail_messages]] &lt;= 40, "Medium Usgae", "High Usage")))</f>
        <v>Low Usage</v>
      </c>
      <c r="AD1358" t="str">
        <f>IF(tbl_Customers[[#This Row],[total_day_minutes]]&lt;=150,"Low Usage", IF(tbl_Customers[[#This Row],[total_day_minutes]]&lt;=200,"Medium Usage", IF(tbl_Customers[[#This Row],[total_day_minutes]]&lt;=250,"High Usage","Very High Usage")))</f>
        <v>Low Usage</v>
      </c>
      <c r="AE1358" t="str">
        <f>IF(tbl_Customers[[#This Row],[total_intl_calls]]&lt;=5,"Low Calls", IF(tbl_Customers[[#This Row],[total_intl_calls]]&lt;=10, "Medium Calls", "High Calls"))</f>
        <v>Medium Calls</v>
      </c>
      <c r="AF13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58" s="36" t="str">
        <f>IF(tbl_Customers[[#This Row],[Churn_Risk_Score]]&gt;=10,"High Risk", IF(tbl_Customers[[#This Row],[Churn_Risk_Score]]&gt;=5,"Medium Risk","Low Risk"))</f>
        <v>Low Risk</v>
      </c>
    </row>
    <row r="1359" spans="1:33" x14ac:dyDescent="0.35">
      <c r="A1359">
        <v>1358</v>
      </c>
      <c r="B1359" t="s">
        <v>52</v>
      </c>
      <c r="C1359">
        <v>163</v>
      </c>
      <c r="D1359" t="s">
        <v>25</v>
      </c>
      <c r="E1359" t="s">
        <v>22</v>
      </c>
      <c r="F1359" t="s">
        <v>23</v>
      </c>
      <c r="G1359">
        <v>25</v>
      </c>
      <c r="H1359">
        <v>219.6</v>
      </c>
      <c r="I1359">
        <v>99</v>
      </c>
      <c r="J1359">
        <v>37.33</v>
      </c>
      <c r="K1359">
        <v>210.4</v>
      </c>
      <c r="L1359">
        <v>99</v>
      </c>
      <c r="M1359">
        <v>17.88</v>
      </c>
      <c r="N1359">
        <v>242.7</v>
      </c>
      <c r="O1359">
        <v>88</v>
      </c>
      <c r="P1359">
        <v>10.92</v>
      </c>
      <c r="Q1359">
        <v>13.8</v>
      </c>
      <c r="R1359">
        <v>8</v>
      </c>
      <c r="S1359">
        <v>3.73</v>
      </c>
      <c r="T1359">
        <v>2</v>
      </c>
      <c r="U1359" t="s">
        <v>22</v>
      </c>
      <c r="V1359">
        <f>IF(tbl_Customers[[#This Row],[churn]] = "yes", 1, 0)</f>
        <v>0</v>
      </c>
      <c r="W1359" t="str">
        <f>IF(tbl_Customers[[#This Row],[number_customer_service_calls]] &lt;= 1, "0-1 Calls", IF(tbl_Customers[[#This Row],[number_customer_service_calls]] &lt;= 3, "2-3 Calls", IF(tbl_Customers[[#This Row],[number_customer_service_calls]] &lt;=5, "4-5 Calls", "6+ Calls")))</f>
        <v>2-3 Calls</v>
      </c>
      <c r="X1359" t="str">
        <f>IF(tbl_Customers[[#This Row],[account_length]] &lt;= 50, "0-50", IF(tbl_Customers[[#This Row],[account_length]] &lt;=100, "51-100", IF(tbl_Customers[[#This Row],[account_length]] &lt;= 150, "101-150", "151+")))</f>
        <v>151+</v>
      </c>
      <c r="Y1359" t="str">
        <f>IF(tbl_Customers[[#This Row],[total_intl_charge]] &lt;= 3, "Low Charges", "High Charges")</f>
        <v>High Charges</v>
      </c>
      <c r="Z1359" t="str">
        <f>IF(tbl_Customers[[#This Row],[total_eve_calls]]&lt;=80,"Low Calls",
IF(tbl_Customers[[#This Row],[total_eve_calls]]&lt;=120,"Medium Calls","High Calls"))</f>
        <v>Medium Calls</v>
      </c>
      <c r="AA1359" t="str">
        <f>IF(tbl_Customers[[#This Row],[total_eve_charge]]&lt;=15,"Low Charges",
IF(tbl_Customers[[#This Row],[total_eve_charge]]&lt;=20,"Medium Charges","High Charges"))</f>
        <v>Medium Charges</v>
      </c>
      <c r="AB13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59" t="str">
        <f>IF(tbl_Customers[[#This Row],[number_vmail_messages]] = 0, "No Usage", IF(tbl_Customers[[#This Row],[number_vmail_messages]] &lt;= 20, "Low Usage", IF(tbl_Customers[[#This Row],[number_vmail_messages]] &lt;= 40, "Medium Usgae", "High Usage")))</f>
        <v>Medium Usgae</v>
      </c>
      <c r="AD1359" t="str">
        <f>IF(tbl_Customers[[#This Row],[total_day_minutes]]&lt;=150,"Low Usage", IF(tbl_Customers[[#This Row],[total_day_minutes]]&lt;=200,"Medium Usage", IF(tbl_Customers[[#This Row],[total_day_minutes]]&lt;=250,"High Usage","Very High Usage")))</f>
        <v>High Usage</v>
      </c>
      <c r="AE1359" t="str">
        <f>IF(tbl_Customers[[#This Row],[total_intl_calls]]&lt;=5,"Low Calls", IF(tbl_Customers[[#This Row],[total_intl_calls]]&lt;=10, "Medium Calls", "High Calls"))</f>
        <v>Medium Calls</v>
      </c>
      <c r="AF13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59" s="36" t="str">
        <f>IF(tbl_Customers[[#This Row],[Churn_Risk_Score]]&gt;=10,"High Risk", IF(tbl_Customers[[#This Row],[Churn_Risk_Score]]&gt;=5,"Medium Risk","Low Risk"))</f>
        <v>Low Risk</v>
      </c>
    </row>
    <row r="1360" spans="1:33" x14ac:dyDescent="0.35">
      <c r="A1360">
        <v>1359</v>
      </c>
      <c r="B1360" t="s">
        <v>64</v>
      </c>
      <c r="C1360">
        <v>57</v>
      </c>
      <c r="D1360" t="s">
        <v>21</v>
      </c>
      <c r="E1360" t="s">
        <v>22</v>
      </c>
      <c r="F1360" t="s">
        <v>22</v>
      </c>
      <c r="G1360">
        <v>0</v>
      </c>
      <c r="H1360">
        <v>169.6</v>
      </c>
      <c r="I1360">
        <v>96</v>
      </c>
      <c r="J1360">
        <v>28.83</v>
      </c>
      <c r="K1360">
        <v>234.7</v>
      </c>
      <c r="L1360">
        <v>112</v>
      </c>
      <c r="M1360">
        <v>19.95</v>
      </c>
      <c r="N1360">
        <v>285.39999999999998</v>
      </c>
      <c r="O1360">
        <v>83</v>
      </c>
      <c r="P1360">
        <v>12.84</v>
      </c>
      <c r="Q1360">
        <v>11.2</v>
      </c>
      <c r="R1360">
        <v>4</v>
      </c>
      <c r="S1360">
        <v>3.02</v>
      </c>
      <c r="T1360">
        <v>0</v>
      </c>
      <c r="U1360" t="s">
        <v>22</v>
      </c>
      <c r="V1360">
        <f>IF(tbl_Customers[[#This Row],[churn]] = "yes", 1, 0)</f>
        <v>0</v>
      </c>
      <c r="W1360" t="str">
        <f>IF(tbl_Customers[[#This Row],[number_customer_service_calls]] &lt;= 1, "0-1 Calls", IF(tbl_Customers[[#This Row],[number_customer_service_calls]] &lt;= 3, "2-3 Calls", IF(tbl_Customers[[#This Row],[number_customer_service_calls]] &lt;=5, "4-5 Calls", "6+ Calls")))</f>
        <v>0-1 Calls</v>
      </c>
      <c r="X1360" t="str">
        <f>IF(tbl_Customers[[#This Row],[account_length]] &lt;= 50, "0-50", IF(tbl_Customers[[#This Row],[account_length]] &lt;=100, "51-100", IF(tbl_Customers[[#This Row],[account_length]] &lt;= 150, "101-150", "151+")))</f>
        <v>51-100</v>
      </c>
      <c r="Y1360" t="str">
        <f>IF(tbl_Customers[[#This Row],[total_intl_charge]] &lt;= 3, "Low Charges", "High Charges")</f>
        <v>High Charges</v>
      </c>
      <c r="Z1360" t="str">
        <f>IF(tbl_Customers[[#This Row],[total_eve_calls]]&lt;=80,"Low Calls",
IF(tbl_Customers[[#This Row],[total_eve_calls]]&lt;=120,"Medium Calls","High Calls"))</f>
        <v>Medium Calls</v>
      </c>
      <c r="AA1360" t="str">
        <f>IF(tbl_Customers[[#This Row],[total_eve_charge]]&lt;=15,"Low Charges",
IF(tbl_Customers[[#This Row],[total_eve_charge]]&lt;=20,"Medium Charges","High Charges"))</f>
        <v>Medium Charges</v>
      </c>
      <c r="AB13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60" t="str">
        <f>IF(tbl_Customers[[#This Row],[number_vmail_messages]] = 0, "No Usage", IF(tbl_Customers[[#This Row],[number_vmail_messages]] &lt;= 20, "Low Usage", IF(tbl_Customers[[#This Row],[number_vmail_messages]] &lt;= 40, "Medium Usgae", "High Usage")))</f>
        <v>No Usage</v>
      </c>
      <c r="AD1360" t="str">
        <f>IF(tbl_Customers[[#This Row],[total_day_minutes]]&lt;=150,"Low Usage", IF(tbl_Customers[[#This Row],[total_day_minutes]]&lt;=200,"Medium Usage", IF(tbl_Customers[[#This Row],[total_day_minutes]]&lt;=250,"High Usage","Very High Usage")))</f>
        <v>Medium Usage</v>
      </c>
      <c r="AE1360" t="str">
        <f>IF(tbl_Customers[[#This Row],[total_intl_calls]]&lt;=5,"Low Calls", IF(tbl_Customers[[#This Row],[total_intl_calls]]&lt;=10, "Medium Calls", "High Calls"))</f>
        <v>Low Calls</v>
      </c>
      <c r="AF13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60" s="36" t="str">
        <f>IF(tbl_Customers[[#This Row],[Churn_Risk_Score]]&gt;=10,"High Risk", IF(tbl_Customers[[#This Row],[Churn_Risk_Score]]&gt;=5,"Medium Risk","Low Risk"))</f>
        <v>Low Risk</v>
      </c>
    </row>
    <row r="1361" spans="1:33" x14ac:dyDescent="0.35">
      <c r="A1361">
        <v>1360</v>
      </c>
      <c r="B1361" t="s">
        <v>33</v>
      </c>
      <c r="C1361">
        <v>104</v>
      </c>
      <c r="D1361" t="s">
        <v>25</v>
      </c>
      <c r="E1361" t="s">
        <v>23</v>
      </c>
      <c r="F1361" t="s">
        <v>22</v>
      </c>
      <c r="G1361">
        <v>0</v>
      </c>
      <c r="H1361">
        <v>160.4</v>
      </c>
      <c r="I1361">
        <v>73</v>
      </c>
      <c r="J1361">
        <v>27.27</v>
      </c>
      <c r="K1361">
        <v>293.89999999999998</v>
      </c>
      <c r="L1361">
        <v>103</v>
      </c>
      <c r="M1361">
        <v>24.98</v>
      </c>
      <c r="N1361">
        <v>306.60000000000002</v>
      </c>
      <c r="O1361">
        <v>90</v>
      </c>
      <c r="P1361">
        <v>13.8</v>
      </c>
      <c r="Q1361">
        <v>12.6</v>
      </c>
      <c r="R1361">
        <v>5</v>
      </c>
      <c r="S1361">
        <v>3.4</v>
      </c>
      <c r="T1361">
        <v>4</v>
      </c>
      <c r="U1361" t="s">
        <v>22</v>
      </c>
      <c r="V1361">
        <f>IF(tbl_Customers[[#This Row],[churn]] = "yes", 1, 0)</f>
        <v>0</v>
      </c>
      <c r="W1361" t="str">
        <f>IF(tbl_Customers[[#This Row],[number_customer_service_calls]] &lt;= 1, "0-1 Calls", IF(tbl_Customers[[#This Row],[number_customer_service_calls]] &lt;= 3, "2-3 Calls", IF(tbl_Customers[[#This Row],[number_customer_service_calls]] &lt;=5, "4-5 Calls", "6+ Calls")))</f>
        <v>4-5 Calls</v>
      </c>
      <c r="X1361" t="str">
        <f>IF(tbl_Customers[[#This Row],[account_length]] &lt;= 50, "0-50", IF(tbl_Customers[[#This Row],[account_length]] &lt;=100, "51-100", IF(tbl_Customers[[#This Row],[account_length]] &lt;= 150, "101-150", "151+")))</f>
        <v>101-150</v>
      </c>
      <c r="Y1361" t="str">
        <f>IF(tbl_Customers[[#This Row],[total_intl_charge]] &lt;= 3, "Low Charges", "High Charges")</f>
        <v>High Charges</v>
      </c>
      <c r="Z1361" t="str">
        <f>IF(tbl_Customers[[#This Row],[total_eve_calls]]&lt;=80,"Low Calls",
IF(tbl_Customers[[#This Row],[total_eve_calls]]&lt;=120,"Medium Calls","High Calls"))</f>
        <v>Medium Calls</v>
      </c>
      <c r="AA1361" t="str">
        <f>IF(tbl_Customers[[#This Row],[total_eve_charge]]&lt;=15,"Low Charges",
IF(tbl_Customers[[#This Row],[total_eve_charge]]&lt;=20,"Medium Charges","High Charges"))</f>
        <v>High Charges</v>
      </c>
      <c r="AB13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61" t="str">
        <f>IF(tbl_Customers[[#This Row],[number_vmail_messages]] = 0, "No Usage", IF(tbl_Customers[[#This Row],[number_vmail_messages]] &lt;= 20, "Low Usage", IF(tbl_Customers[[#This Row],[number_vmail_messages]] &lt;= 40, "Medium Usgae", "High Usage")))</f>
        <v>No Usage</v>
      </c>
      <c r="AD1361" t="str">
        <f>IF(tbl_Customers[[#This Row],[total_day_minutes]]&lt;=150,"Low Usage", IF(tbl_Customers[[#This Row],[total_day_minutes]]&lt;=200,"Medium Usage", IF(tbl_Customers[[#This Row],[total_day_minutes]]&lt;=250,"High Usage","Very High Usage")))</f>
        <v>Medium Usage</v>
      </c>
      <c r="AE1361" t="str">
        <f>IF(tbl_Customers[[#This Row],[total_intl_calls]]&lt;=5,"Low Calls", IF(tbl_Customers[[#This Row],[total_intl_calls]]&lt;=10, "Medium Calls", "High Calls"))</f>
        <v>Low Calls</v>
      </c>
      <c r="AF13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1361" s="36" t="str">
        <f>IF(tbl_Customers[[#This Row],[Churn_Risk_Score]]&gt;=10,"High Risk", IF(tbl_Customers[[#This Row],[Churn_Risk_Score]]&gt;=5,"Medium Risk","Low Risk"))</f>
        <v>High Risk</v>
      </c>
    </row>
    <row r="1362" spans="1:33" x14ac:dyDescent="0.35">
      <c r="A1362">
        <v>1361</v>
      </c>
      <c r="B1362" t="s">
        <v>68</v>
      </c>
      <c r="C1362">
        <v>95</v>
      </c>
      <c r="D1362" t="s">
        <v>21</v>
      </c>
      <c r="E1362" t="s">
        <v>22</v>
      </c>
      <c r="F1362" t="s">
        <v>22</v>
      </c>
      <c r="G1362">
        <v>0</v>
      </c>
      <c r="H1362">
        <v>194.6</v>
      </c>
      <c r="I1362">
        <v>114</v>
      </c>
      <c r="J1362">
        <v>33.08</v>
      </c>
      <c r="K1362">
        <v>232.8</v>
      </c>
      <c r="L1362">
        <v>106</v>
      </c>
      <c r="M1362">
        <v>19.79</v>
      </c>
      <c r="N1362">
        <v>173.4</v>
      </c>
      <c r="O1362">
        <v>92</v>
      </c>
      <c r="P1362">
        <v>7.8</v>
      </c>
      <c r="Q1362">
        <v>3.8</v>
      </c>
      <c r="R1362">
        <v>2</v>
      </c>
      <c r="S1362">
        <v>1.03</v>
      </c>
      <c r="T1362">
        <v>3</v>
      </c>
      <c r="U1362" t="s">
        <v>22</v>
      </c>
      <c r="V1362">
        <f>IF(tbl_Customers[[#This Row],[churn]] = "yes", 1, 0)</f>
        <v>0</v>
      </c>
      <c r="W1362" t="str">
        <f>IF(tbl_Customers[[#This Row],[number_customer_service_calls]] &lt;= 1, "0-1 Calls", IF(tbl_Customers[[#This Row],[number_customer_service_calls]] &lt;= 3, "2-3 Calls", IF(tbl_Customers[[#This Row],[number_customer_service_calls]] &lt;=5, "4-5 Calls", "6+ Calls")))</f>
        <v>2-3 Calls</v>
      </c>
      <c r="X1362" t="str">
        <f>IF(tbl_Customers[[#This Row],[account_length]] &lt;= 50, "0-50", IF(tbl_Customers[[#This Row],[account_length]] &lt;=100, "51-100", IF(tbl_Customers[[#This Row],[account_length]] &lt;= 150, "101-150", "151+")))</f>
        <v>51-100</v>
      </c>
      <c r="Y1362" t="str">
        <f>IF(tbl_Customers[[#This Row],[total_intl_charge]] &lt;= 3, "Low Charges", "High Charges")</f>
        <v>Low Charges</v>
      </c>
      <c r="Z1362" t="str">
        <f>IF(tbl_Customers[[#This Row],[total_eve_calls]]&lt;=80,"Low Calls",
IF(tbl_Customers[[#This Row],[total_eve_calls]]&lt;=120,"Medium Calls","High Calls"))</f>
        <v>Medium Calls</v>
      </c>
      <c r="AA1362" t="str">
        <f>IF(tbl_Customers[[#This Row],[total_eve_charge]]&lt;=15,"Low Charges",
IF(tbl_Customers[[#This Row],[total_eve_charge]]&lt;=20,"Medium Charges","High Charges"))</f>
        <v>Medium Charges</v>
      </c>
      <c r="AB13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62" t="str">
        <f>IF(tbl_Customers[[#This Row],[number_vmail_messages]] = 0, "No Usage", IF(tbl_Customers[[#This Row],[number_vmail_messages]] &lt;= 20, "Low Usage", IF(tbl_Customers[[#This Row],[number_vmail_messages]] &lt;= 40, "Medium Usgae", "High Usage")))</f>
        <v>No Usage</v>
      </c>
      <c r="AD1362" t="str">
        <f>IF(tbl_Customers[[#This Row],[total_day_minutes]]&lt;=150,"Low Usage", IF(tbl_Customers[[#This Row],[total_day_minutes]]&lt;=200,"Medium Usage", IF(tbl_Customers[[#This Row],[total_day_minutes]]&lt;=250,"High Usage","Very High Usage")))</f>
        <v>Medium Usage</v>
      </c>
      <c r="AE1362" t="str">
        <f>IF(tbl_Customers[[#This Row],[total_intl_calls]]&lt;=5,"Low Calls", IF(tbl_Customers[[#This Row],[total_intl_calls]]&lt;=10, "Medium Calls", "High Calls"))</f>
        <v>Low Calls</v>
      </c>
      <c r="AF13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62" s="36" t="str">
        <f>IF(tbl_Customers[[#This Row],[Churn_Risk_Score]]&gt;=10,"High Risk", IF(tbl_Customers[[#This Row],[Churn_Risk_Score]]&gt;=5,"Medium Risk","Low Risk"))</f>
        <v>Low Risk</v>
      </c>
    </row>
    <row r="1363" spans="1:33" x14ac:dyDescent="0.35">
      <c r="A1363">
        <v>1362</v>
      </c>
      <c r="B1363" t="s">
        <v>74</v>
      </c>
      <c r="C1363">
        <v>74</v>
      </c>
      <c r="D1363" t="s">
        <v>25</v>
      </c>
      <c r="E1363" t="s">
        <v>22</v>
      </c>
      <c r="F1363" t="s">
        <v>22</v>
      </c>
      <c r="G1363">
        <v>0</v>
      </c>
      <c r="H1363">
        <v>157.1</v>
      </c>
      <c r="I1363">
        <v>95</v>
      </c>
      <c r="J1363">
        <v>26.71</v>
      </c>
      <c r="K1363">
        <v>213.1</v>
      </c>
      <c r="L1363">
        <v>36</v>
      </c>
      <c r="M1363">
        <v>18.11</v>
      </c>
      <c r="N1363">
        <v>280.39999999999998</v>
      </c>
      <c r="O1363">
        <v>77</v>
      </c>
      <c r="P1363">
        <v>12.62</v>
      </c>
      <c r="Q1363">
        <v>7.6</v>
      </c>
      <c r="R1363">
        <v>3</v>
      </c>
      <c r="S1363">
        <v>2.0499999999999998</v>
      </c>
      <c r="T1363">
        <v>2</v>
      </c>
      <c r="U1363" t="s">
        <v>22</v>
      </c>
      <c r="V1363">
        <f>IF(tbl_Customers[[#This Row],[churn]] = "yes", 1, 0)</f>
        <v>0</v>
      </c>
      <c r="W1363" t="str">
        <f>IF(tbl_Customers[[#This Row],[number_customer_service_calls]] &lt;= 1, "0-1 Calls", IF(tbl_Customers[[#This Row],[number_customer_service_calls]] &lt;= 3, "2-3 Calls", IF(tbl_Customers[[#This Row],[number_customer_service_calls]] &lt;=5, "4-5 Calls", "6+ Calls")))</f>
        <v>2-3 Calls</v>
      </c>
      <c r="X1363" t="str">
        <f>IF(tbl_Customers[[#This Row],[account_length]] &lt;= 50, "0-50", IF(tbl_Customers[[#This Row],[account_length]] &lt;=100, "51-100", IF(tbl_Customers[[#This Row],[account_length]] &lt;= 150, "101-150", "151+")))</f>
        <v>51-100</v>
      </c>
      <c r="Y1363" t="str">
        <f>IF(tbl_Customers[[#This Row],[total_intl_charge]] &lt;= 3, "Low Charges", "High Charges")</f>
        <v>Low Charges</v>
      </c>
      <c r="Z1363" t="str">
        <f>IF(tbl_Customers[[#This Row],[total_eve_calls]]&lt;=80,"Low Calls",
IF(tbl_Customers[[#This Row],[total_eve_calls]]&lt;=120,"Medium Calls","High Calls"))</f>
        <v>Low Calls</v>
      </c>
      <c r="AA1363" t="str">
        <f>IF(tbl_Customers[[#This Row],[total_eve_charge]]&lt;=15,"Low Charges",
IF(tbl_Customers[[#This Row],[total_eve_charge]]&lt;=20,"Medium Charges","High Charges"))</f>
        <v>Medium Charges</v>
      </c>
      <c r="AB13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63" t="str">
        <f>IF(tbl_Customers[[#This Row],[number_vmail_messages]] = 0, "No Usage", IF(tbl_Customers[[#This Row],[number_vmail_messages]] &lt;= 20, "Low Usage", IF(tbl_Customers[[#This Row],[number_vmail_messages]] &lt;= 40, "Medium Usgae", "High Usage")))</f>
        <v>No Usage</v>
      </c>
      <c r="AD1363" t="str">
        <f>IF(tbl_Customers[[#This Row],[total_day_minutes]]&lt;=150,"Low Usage", IF(tbl_Customers[[#This Row],[total_day_minutes]]&lt;=200,"Medium Usage", IF(tbl_Customers[[#This Row],[total_day_minutes]]&lt;=250,"High Usage","Very High Usage")))</f>
        <v>Medium Usage</v>
      </c>
      <c r="AE1363" t="str">
        <f>IF(tbl_Customers[[#This Row],[total_intl_calls]]&lt;=5,"Low Calls", IF(tbl_Customers[[#This Row],[total_intl_calls]]&lt;=10, "Medium Calls", "High Calls"))</f>
        <v>Low Calls</v>
      </c>
      <c r="AF13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63" s="36" t="str">
        <f>IF(tbl_Customers[[#This Row],[Churn_Risk_Score]]&gt;=10,"High Risk", IF(tbl_Customers[[#This Row],[Churn_Risk_Score]]&gt;=5,"Medium Risk","Low Risk"))</f>
        <v>Low Risk</v>
      </c>
    </row>
    <row r="1364" spans="1:33" x14ac:dyDescent="0.35">
      <c r="A1364">
        <v>1363</v>
      </c>
      <c r="B1364" t="s">
        <v>71</v>
      </c>
      <c r="C1364">
        <v>67</v>
      </c>
      <c r="D1364" t="s">
        <v>21</v>
      </c>
      <c r="E1364" t="s">
        <v>22</v>
      </c>
      <c r="F1364" t="s">
        <v>22</v>
      </c>
      <c r="G1364">
        <v>0</v>
      </c>
      <c r="H1364">
        <v>179.8</v>
      </c>
      <c r="I1364">
        <v>125</v>
      </c>
      <c r="J1364">
        <v>30.57</v>
      </c>
      <c r="K1364">
        <v>173.2</v>
      </c>
      <c r="L1364">
        <v>86</v>
      </c>
      <c r="M1364">
        <v>14.72</v>
      </c>
      <c r="N1364">
        <v>272.8</v>
      </c>
      <c r="O1364">
        <v>97</v>
      </c>
      <c r="P1364">
        <v>12.28</v>
      </c>
      <c r="Q1364">
        <v>10.9</v>
      </c>
      <c r="R1364">
        <v>4</v>
      </c>
      <c r="S1364">
        <v>2.94</v>
      </c>
      <c r="T1364">
        <v>0</v>
      </c>
      <c r="U1364" t="s">
        <v>22</v>
      </c>
      <c r="V1364">
        <f>IF(tbl_Customers[[#This Row],[churn]] = "yes", 1, 0)</f>
        <v>0</v>
      </c>
      <c r="W1364" t="str">
        <f>IF(tbl_Customers[[#This Row],[number_customer_service_calls]] &lt;= 1, "0-1 Calls", IF(tbl_Customers[[#This Row],[number_customer_service_calls]] &lt;= 3, "2-3 Calls", IF(tbl_Customers[[#This Row],[number_customer_service_calls]] &lt;=5, "4-5 Calls", "6+ Calls")))</f>
        <v>0-1 Calls</v>
      </c>
      <c r="X1364" t="str">
        <f>IF(tbl_Customers[[#This Row],[account_length]] &lt;= 50, "0-50", IF(tbl_Customers[[#This Row],[account_length]] &lt;=100, "51-100", IF(tbl_Customers[[#This Row],[account_length]] &lt;= 150, "101-150", "151+")))</f>
        <v>51-100</v>
      </c>
      <c r="Y1364" t="str">
        <f>IF(tbl_Customers[[#This Row],[total_intl_charge]] &lt;= 3, "Low Charges", "High Charges")</f>
        <v>Low Charges</v>
      </c>
      <c r="Z1364" t="str">
        <f>IF(tbl_Customers[[#This Row],[total_eve_calls]]&lt;=80,"Low Calls",
IF(tbl_Customers[[#This Row],[total_eve_calls]]&lt;=120,"Medium Calls","High Calls"))</f>
        <v>Medium Calls</v>
      </c>
      <c r="AA1364" t="str">
        <f>IF(tbl_Customers[[#This Row],[total_eve_charge]]&lt;=15,"Low Charges",
IF(tbl_Customers[[#This Row],[total_eve_charge]]&lt;=20,"Medium Charges","High Charges"))</f>
        <v>Low Charges</v>
      </c>
      <c r="AB13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64" t="str">
        <f>IF(tbl_Customers[[#This Row],[number_vmail_messages]] = 0, "No Usage", IF(tbl_Customers[[#This Row],[number_vmail_messages]] &lt;= 20, "Low Usage", IF(tbl_Customers[[#This Row],[number_vmail_messages]] &lt;= 40, "Medium Usgae", "High Usage")))</f>
        <v>No Usage</v>
      </c>
      <c r="AD1364" t="str">
        <f>IF(tbl_Customers[[#This Row],[total_day_minutes]]&lt;=150,"Low Usage", IF(tbl_Customers[[#This Row],[total_day_minutes]]&lt;=200,"Medium Usage", IF(tbl_Customers[[#This Row],[total_day_minutes]]&lt;=250,"High Usage","Very High Usage")))</f>
        <v>Medium Usage</v>
      </c>
      <c r="AE1364" t="str">
        <f>IF(tbl_Customers[[#This Row],[total_intl_calls]]&lt;=5,"Low Calls", IF(tbl_Customers[[#This Row],[total_intl_calls]]&lt;=10, "Medium Calls", "High Calls"))</f>
        <v>Low Calls</v>
      </c>
      <c r="AF13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64" s="36" t="str">
        <f>IF(tbl_Customers[[#This Row],[Churn_Risk_Score]]&gt;=10,"High Risk", IF(tbl_Customers[[#This Row],[Churn_Risk_Score]]&gt;=5,"Medium Risk","Low Risk"))</f>
        <v>Low Risk</v>
      </c>
    </row>
    <row r="1365" spans="1:33" x14ac:dyDescent="0.35">
      <c r="A1365">
        <v>1364</v>
      </c>
      <c r="B1365" t="s">
        <v>37</v>
      </c>
      <c r="C1365">
        <v>104</v>
      </c>
      <c r="D1365" t="s">
        <v>21</v>
      </c>
      <c r="E1365" t="s">
        <v>23</v>
      </c>
      <c r="F1365" t="s">
        <v>22</v>
      </c>
      <c r="G1365">
        <v>0</v>
      </c>
      <c r="H1365">
        <v>148.19999999999999</v>
      </c>
      <c r="I1365">
        <v>108</v>
      </c>
      <c r="J1365">
        <v>25.19</v>
      </c>
      <c r="K1365">
        <v>161.80000000000001</v>
      </c>
      <c r="L1365">
        <v>113</v>
      </c>
      <c r="M1365">
        <v>13.75</v>
      </c>
      <c r="N1365">
        <v>259.3</v>
      </c>
      <c r="O1365">
        <v>103</v>
      </c>
      <c r="P1365">
        <v>11.67</v>
      </c>
      <c r="Q1365">
        <v>11</v>
      </c>
      <c r="R1365">
        <v>4</v>
      </c>
      <c r="S1365">
        <v>2.97</v>
      </c>
      <c r="T1365">
        <v>0</v>
      </c>
      <c r="U1365" t="s">
        <v>22</v>
      </c>
      <c r="V1365">
        <f>IF(tbl_Customers[[#This Row],[churn]] = "yes", 1, 0)</f>
        <v>0</v>
      </c>
      <c r="W1365" t="str">
        <f>IF(tbl_Customers[[#This Row],[number_customer_service_calls]] &lt;= 1, "0-1 Calls", IF(tbl_Customers[[#This Row],[number_customer_service_calls]] &lt;= 3, "2-3 Calls", IF(tbl_Customers[[#This Row],[number_customer_service_calls]] &lt;=5, "4-5 Calls", "6+ Calls")))</f>
        <v>0-1 Calls</v>
      </c>
      <c r="X1365" t="str">
        <f>IF(tbl_Customers[[#This Row],[account_length]] &lt;= 50, "0-50", IF(tbl_Customers[[#This Row],[account_length]] &lt;=100, "51-100", IF(tbl_Customers[[#This Row],[account_length]] &lt;= 150, "101-150", "151+")))</f>
        <v>101-150</v>
      </c>
      <c r="Y1365" t="str">
        <f>IF(tbl_Customers[[#This Row],[total_intl_charge]] &lt;= 3, "Low Charges", "High Charges")</f>
        <v>Low Charges</v>
      </c>
      <c r="Z1365" t="str">
        <f>IF(tbl_Customers[[#This Row],[total_eve_calls]]&lt;=80,"Low Calls",
IF(tbl_Customers[[#This Row],[total_eve_calls]]&lt;=120,"Medium Calls","High Calls"))</f>
        <v>Medium Calls</v>
      </c>
      <c r="AA1365" t="str">
        <f>IF(tbl_Customers[[#This Row],[total_eve_charge]]&lt;=15,"Low Charges",
IF(tbl_Customers[[#This Row],[total_eve_charge]]&lt;=20,"Medium Charges","High Charges"))</f>
        <v>Low Charges</v>
      </c>
      <c r="AB13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65" t="str">
        <f>IF(tbl_Customers[[#This Row],[number_vmail_messages]] = 0, "No Usage", IF(tbl_Customers[[#This Row],[number_vmail_messages]] &lt;= 20, "Low Usage", IF(tbl_Customers[[#This Row],[number_vmail_messages]] &lt;= 40, "Medium Usgae", "High Usage")))</f>
        <v>No Usage</v>
      </c>
      <c r="AD1365" t="str">
        <f>IF(tbl_Customers[[#This Row],[total_day_minutes]]&lt;=150,"Low Usage", IF(tbl_Customers[[#This Row],[total_day_minutes]]&lt;=200,"Medium Usage", IF(tbl_Customers[[#This Row],[total_day_minutes]]&lt;=250,"High Usage","Very High Usage")))</f>
        <v>Low Usage</v>
      </c>
      <c r="AE1365" t="str">
        <f>IF(tbl_Customers[[#This Row],[total_intl_calls]]&lt;=5,"Low Calls", IF(tbl_Customers[[#This Row],[total_intl_calls]]&lt;=10, "Medium Calls", "High Calls"))</f>
        <v>Low Calls</v>
      </c>
      <c r="AF13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65" s="36" t="str">
        <f>IF(tbl_Customers[[#This Row],[Churn_Risk_Score]]&gt;=10,"High Risk", IF(tbl_Customers[[#This Row],[Churn_Risk_Score]]&gt;=5,"Medium Risk","Low Risk"))</f>
        <v>Low Risk</v>
      </c>
    </row>
    <row r="1366" spans="1:33" x14ac:dyDescent="0.35">
      <c r="A1366">
        <v>1365</v>
      </c>
      <c r="B1366" t="s">
        <v>39</v>
      </c>
      <c r="C1366">
        <v>71</v>
      </c>
      <c r="D1366" t="s">
        <v>21</v>
      </c>
      <c r="E1366" t="s">
        <v>22</v>
      </c>
      <c r="F1366" t="s">
        <v>23</v>
      </c>
      <c r="G1366">
        <v>39</v>
      </c>
      <c r="H1366">
        <v>183.2</v>
      </c>
      <c r="I1366">
        <v>103</v>
      </c>
      <c r="J1366">
        <v>31.14</v>
      </c>
      <c r="K1366">
        <v>209.4</v>
      </c>
      <c r="L1366">
        <v>111</v>
      </c>
      <c r="M1366">
        <v>17.8</v>
      </c>
      <c r="N1366">
        <v>172.4</v>
      </c>
      <c r="O1366">
        <v>109</v>
      </c>
      <c r="P1366">
        <v>7.76</v>
      </c>
      <c r="Q1366">
        <v>11.9</v>
      </c>
      <c r="R1366">
        <v>6</v>
      </c>
      <c r="S1366">
        <v>3.21</v>
      </c>
      <c r="T1366">
        <v>1</v>
      </c>
      <c r="U1366" t="s">
        <v>22</v>
      </c>
      <c r="V1366">
        <f>IF(tbl_Customers[[#This Row],[churn]] = "yes", 1, 0)</f>
        <v>0</v>
      </c>
      <c r="W1366" t="str">
        <f>IF(tbl_Customers[[#This Row],[number_customer_service_calls]] &lt;= 1, "0-1 Calls", IF(tbl_Customers[[#This Row],[number_customer_service_calls]] &lt;= 3, "2-3 Calls", IF(tbl_Customers[[#This Row],[number_customer_service_calls]] &lt;=5, "4-5 Calls", "6+ Calls")))</f>
        <v>0-1 Calls</v>
      </c>
      <c r="X1366" t="str">
        <f>IF(tbl_Customers[[#This Row],[account_length]] &lt;= 50, "0-50", IF(tbl_Customers[[#This Row],[account_length]] &lt;=100, "51-100", IF(tbl_Customers[[#This Row],[account_length]] &lt;= 150, "101-150", "151+")))</f>
        <v>51-100</v>
      </c>
      <c r="Y1366" t="str">
        <f>IF(tbl_Customers[[#This Row],[total_intl_charge]] &lt;= 3, "Low Charges", "High Charges")</f>
        <v>High Charges</v>
      </c>
      <c r="Z1366" t="str">
        <f>IF(tbl_Customers[[#This Row],[total_eve_calls]]&lt;=80,"Low Calls",
IF(tbl_Customers[[#This Row],[total_eve_calls]]&lt;=120,"Medium Calls","High Calls"))</f>
        <v>Medium Calls</v>
      </c>
      <c r="AA1366" t="str">
        <f>IF(tbl_Customers[[#This Row],[total_eve_charge]]&lt;=15,"Low Charges",
IF(tbl_Customers[[#This Row],[total_eve_charge]]&lt;=20,"Medium Charges","High Charges"))</f>
        <v>Medium Charges</v>
      </c>
      <c r="AB13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66" t="str">
        <f>IF(tbl_Customers[[#This Row],[number_vmail_messages]] = 0, "No Usage", IF(tbl_Customers[[#This Row],[number_vmail_messages]] &lt;= 20, "Low Usage", IF(tbl_Customers[[#This Row],[number_vmail_messages]] &lt;= 40, "Medium Usgae", "High Usage")))</f>
        <v>Medium Usgae</v>
      </c>
      <c r="AD1366" t="str">
        <f>IF(tbl_Customers[[#This Row],[total_day_minutes]]&lt;=150,"Low Usage", IF(tbl_Customers[[#This Row],[total_day_minutes]]&lt;=200,"Medium Usage", IF(tbl_Customers[[#This Row],[total_day_minutes]]&lt;=250,"High Usage","Very High Usage")))</f>
        <v>Medium Usage</v>
      </c>
      <c r="AE1366" t="str">
        <f>IF(tbl_Customers[[#This Row],[total_intl_calls]]&lt;=5,"Low Calls", IF(tbl_Customers[[#This Row],[total_intl_calls]]&lt;=10, "Medium Calls", "High Calls"))</f>
        <v>Medium Calls</v>
      </c>
      <c r="AF13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366" s="36" t="str">
        <f>IF(tbl_Customers[[#This Row],[Churn_Risk_Score]]&gt;=10,"High Risk", IF(tbl_Customers[[#This Row],[Churn_Risk_Score]]&gt;=5,"Medium Risk","Low Risk"))</f>
        <v>Low Risk</v>
      </c>
    </row>
    <row r="1367" spans="1:33" x14ac:dyDescent="0.35">
      <c r="A1367">
        <v>1366</v>
      </c>
      <c r="B1367" t="s">
        <v>46</v>
      </c>
      <c r="C1367">
        <v>149</v>
      </c>
      <c r="D1367" t="s">
        <v>21</v>
      </c>
      <c r="E1367" t="s">
        <v>22</v>
      </c>
      <c r="F1367" t="s">
        <v>22</v>
      </c>
      <c r="G1367">
        <v>0</v>
      </c>
      <c r="H1367">
        <v>119.2</v>
      </c>
      <c r="I1367">
        <v>88</v>
      </c>
      <c r="J1367">
        <v>20.260000000000002</v>
      </c>
      <c r="K1367">
        <v>168.3</v>
      </c>
      <c r="L1367">
        <v>110</v>
      </c>
      <c r="M1367">
        <v>14.31</v>
      </c>
      <c r="N1367">
        <v>204.7</v>
      </c>
      <c r="O1367">
        <v>119</v>
      </c>
      <c r="P1367">
        <v>9.2100000000000009</v>
      </c>
      <c r="Q1367">
        <v>12.2</v>
      </c>
      <c r="R1367">
        <v>6</v>
      </c>
      <c r="S1367">
        <v>3.29</v>
      </c>
      <c r="T1367">
        <v>4</v>
      </c>
      <c r="U1367" t="s">
        <v>23</v>
      </c>
      <c r="V1367">
        <f>IF(tbl_Customers[[#This Row],[churn]] = "yes", 1, 0)</f>
        <v>1</v>
      </c>
      <c r="W1367" t="str">
        <f>IF(tbl_Customers[[#This Row],[number_customer_service_calls]] &lt;= 1, "0-1 Calls", IF(tbl_Customers[[#This Row],[number_customer_service_calls]] &lt;= 3, "2-3 Calls", IF(tbl_Customers[[#This Row],[number_customer_service_calls]] &lt;=5, "4-5 Calls", "6+ Calls")))</f>
        <v>4-5 Calls</v>
      </c>
      <c r="X1367" t="str">
        <f>IF(tbl_Customers[[#This Row],[account_length]] &lt;= 50, "0-50", IF(tbl_Customers[[#This Row],[account_length]] &lt;=100, "51-100", IF(tbl_Customers[[#This Row],[account_length]] &lt;= 150, "101-150", "151+")))</f>
        <v>101-150</v>
      </c>
      <c r="Y1367" t="str">
        <f>IF(tbl_Customers[[#This Row],[total_intl_charge]] &lt;= 3, "Low Charges", "High Charges")</f>
        <v>High Charges</v>
      </c>
      <c r="Z1367" t="str">
        <f>IF(tbl_Customers[[#This Row],[total_eve_calls]]&lt;=80,"Low Calls",
IF(tbl_Customers[[#This Row],[total_eve_calls]]&lt;=120,"Medium Calls","High Calls"))</f>
        <v>Medium Calls</v>
      </c>
      <c r="AA1367" t="str">
        <f>IF(tbl_Customers[[#This Row],[total_eve_charge]]&lt;=15,"Low Charges",
IF(tbl_Customers[[#This Row],[total_eve_charge]]&lt;=20,"Medium Charges","High Charges"))</f>
        <v>Low Charges</v>
      </c>
      <c r="AB13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67" t="str">
        <f>IF(tbl_Customers[[#This Row],[number_vmail_messages]] = 0, "No Usage", IF(tbl_Customers[[#This Row],[number_vmail_messages]] &lt;= 20, "Low Usage", IF(tbl_Customers[[#This Row],[number_vmail_messages]] &lt;= 40, "Medium Usgae", "High Usage")))</f>
        <v>No Usage</v>
      </c>
      <c r="AD1367" t="str">
        <f>IF(tbl_Customers[[#This Row],[total_day_minutes]]&lt;=150,"Low Usage", IF(tbl_Customers[[#This Row],[total_day_minutes]]&lt;=200,"Medium Usage", IF(tbl_Customers[[#This Row],[total_day_minutes]]&lt;=250,"High Usage","Very High Usage")))</f>
        <v>Low Usage</v>
      </c>
      <c r="AE1367" t="str">
        <f>IF(tbl_Customers[[#This Row],[total_intl_calls]]&lt;=5,"Low Calls", IF(tbl_Customers[[#This Row],[total_intl_calls]]&lt;=10, "Medium Calls", "High Calls"))</f>
        <v>Medium Calls</v>
      </c>
      <c r="AF13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367" s="36" t="str">
        <f>IF(tbl_Customers[[#This Row],[Churn_Risk_Score]]&gt;=10,"High Risk", IF(tbl_Customers[[#This Row],[Churn_Risk_Score]]&gt;=5,"Medium Risk","Low Risk"))</f>
        <v>Medium Risk</v>
      </c>
    </row>
    <row r="1368" spans="1:33" x14ac:dyDescent="0.35">
      <c r="A1368">
        <v>1367</v>
      </c>
      <c r="B1368" t="s">
        <v>75</v>
      </c>
      <c r="C1368">
        <v>154</v>
      </c>
      <c r="D1368" t="s">
        <v>25</v>
      </c>
      <c r="E1368" t="s">
        <v>22</v>
      </c>
      <c r="F1368" t="s">
        <v>23</v>
      </c>
      <c r="G1368">
        <v>35</v>
      </c>
      <c r="H1368">
        <v>224</v>
      </c>
      <c r="I1368">
        <v>102</v>
      </c>
      <c r="J1368">
        <v>38.08</v>
      </c>
      <c r="K1368">
        <v>192</v>
      </c>
      <c r="L1368">
        <v>99</v>
      </c>
      <c r="M1368">
        <v>16.32</v>
      </c>
      <c r="N1368">
        <v>163.1</v>
      </c>
      <c r="O1368">
        <v>100</v>
      </c>
      <c r="P1368">
        <v>7.34</v>
      </c>
      <c r="Q1368">
        <v>9.6</v>
      </c>
      <c r="R1368">
        <v>2</v>
      </c>
      <c r="S1368">
        <v>2.59</v>
      </c>
      <c r="T1368">
        <v>0</v>
      </c>
      <c r="U1368" t="s">
        <v>22</v>
      </c>
      <c r="V1368">
        <f>IF(tbl_Customers[[#This Row],[churn]] = "yes", 1, 0)</f>
        <v>0</v>
      </c>
      <c r="W1368" t="str">
        <f>IF(tbl_Customers[[#This Row],[number_customer_service_calls]] &lt;= 1, "0-1 Calls", IF(tbl_Customers[[#This Row],[number_customer_service_calls]] &lt;= 3, "2-3 Calls", IF(tbl_Customers[[#This Row],[number_customer_service_calls]] &lt;=5, "4-5 Calls", "6+ Calls")))</f>
        <v>0-1 Calls</v>
      </c>
      <c r="X1368" t="str">
        <f>IF(tbl_Customers[[#This Row],[account_length]] &lt;= 50, "0-50", IF(tbl_Customers[[#This Row],[account_length]] &lt;=100, "51-100", IF(tbl_Customers[[#This Row],[account_length]] &lt;= 150, "101-150", "151+")))</f>
        <v>151+</v>
      </c>
      <c r="Y1368" t="str">
        <f>IF(tbl_Customers[[#This Row],[total_intl_charge]] &lt;= 3, "Low Charges", "High Charges")</f>
        <v>Low Charges</v>
      </c>
      <c r="Z1368" t="str">
        <f>IF(tbl_Customers[[#This Row],[total_eve_calls]]&lt;=80,"Low Calls",
IF(tbl_Customers[[#This Row],[total_eve_calls]]&lt;=120,"Medium Calls","High Calls"))</f>
        <v>Medium Calls</v>
      </c>
      <c r="AA1368" t="str">
        <f>IF(tbl_Customers[[#This Row],[total_eve_charge]]&lt;=15,"Low Charges",
IF(tbl_Customers[[#This Row],[total_eve_charge]]&lt;=20,"Medium Charges","High Charges"))</f>
        <v>Medium Charges</v>
      </c>
      <c r="AB13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68" t="str">
        <f>IF(tbl_Customers[[#This Row],[number_vmail_messages]] = 0, "No Usage", IF(tbl_Customers[[#This Row],[number_vmail_messages]] &lt;= 20, "Low Usage", IF(tbl_Customers[[#This Row],[number_vmail_messages]] &lt;= 40, "Medium Usgae", "High Usage")))</f>
        <v>Medium Usgae</v>
      </c>
      <c r="AD1368" t="str">
        <f>IF(tbl_Customers[[#This Row],[total_day_minutes]]&lt;=150,"Low Usage", IF(tbl_Customers[[#This Row],[total_day_minutes]]&lt;=200,"Medium Usage", IF(tbl_Customers[[#This Row],[total_day_minutes]]&lt;=250,"High Usage","Very High Usage")))</f>
        <v>High Usage</v>
      </c>
      <c r="AE1368" t="str">
        <f>IF(tbl_Customers[[#This Row],[total_intl_calls]]&lt;=5,"Low Calls", IF(tbl_Customers[[#This Row],[total_intl_calls]]&lt;=10, "Medium Calls", "High Calls"))</f>
        <v>Low Calls</v>
      </c>
      <c r="AF13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68" s="36" t="str">
        <f>IF(tbl_Customers[[#This Row],[Churn_Risk_Score]]&gt;=10,"High Risk", IF(tbl_Customers[[#This Row],[Churn_Risk_Score]]&gt;=5,"Medium Risk","Low Risk"))</f>
        <v>Low Risk</v>
      </c>
    </row>
    <row r="1369" spans="1:33" x14ac:dyDescent="0.35">
      <c r="A1369">
        <v>1368</v>
      </c>
      <c r="B1369" t="s">
        <v>70</v>
      </c>
      <c r="C1369">
        <v>117</v>
      </c>
      <c r="D1369" t="s">
        <v>21</v>
      </c>
      <c r="E1369" t="s">
        <v>22</v>
      </c>
      <c r="F1369" t="s">
        <v>22</v>
      </c>
      <c r="G1369">
        <v>0</v>
      </c>
      <c r="H1369">
        <v>184.8</v>
      </c>
      <c r="I1369">
        <v>83</v>
      </c>
      <c r="J1369">
        <v>31.42</v>
      </c>
      <c r="K1369">
        <v>248.6</v>
      </c>
      <c r="L1369">
        <v>101</v>
      </c>
      <c r="M1369">
        <v>21.13</v>
      </c>
      <c r="N1369">
        <v>133.1</v>
      </c>
      <c r="O1369">
        <v>113</v>
      </c>
      <c r="P1369">
        <v>5.99</v>
      </c>
      <c r="Q1369">
        <v>9.6</v>
      </c>
      <c r="R1369">
        <v>8</v>
      </c>
      <c r="S1369">
        <v>2.59</v>
      </c>
      <c r="T1369">
        <v>1</v>
      </c>
      <c r="U1369" t="s">
        <v>22</v>
      </c>
      <c r="V1369">
        <f>IF(tbl_Customers[[#This Row],[churn]] = "yes", 1, 0)</f>
        <v>0</v>
      </c>
      <c r="W1369" t="str">
        <f>IF(tbl_Customers[[#This Row],[number_customer_service_calls]] &lt;= 1, "0-1 Calls", IF(tbl_Customers[[#This Row],[number_customer_service_calls]] &lt;= 3, "2-3 Calls", IF(tbl_Customers[[#This Row],[number_customer_service_calls]] &lt;=5, "4-5 Calls", "6+ Calls")))</f>
        <v>0-1 Calls</v>
      </c>
      <c r="X1369" t="str">
        <f>IF(tbl_Customers[[#This Row],[account_length]] &lt;= 50, "0-50", IF(tbl_Customers[[#This Row],[account_length]] &lt;=100, "51-100", IF(tbl_Customers[[#This Row],[account_length]] &lt;= 150, "101-150", "151+")))</f>
        <v>101-150</v>
      </c>
      <c r="Y1369" t="str">
        <f>IF(tbl_Customers[[#This Row],[total_intl_charge]] &lt;= 3, "Low Charges", "High Charges")</f>
        <v>Low Charges</v>
      </c>
      <c r="Z1369" t="str">
        <f>IF(tbl_Customers[[#This Row],[total_eve_calls]]&lt;=80,"Low Calls",
IF(tbl_Customers[[#This Row],[total_eve_calls]]&lt;=120,"Medium Calls","High Calls"))</f>
        <v>Medium Calls</v>
      </c>
      <c r="AA1369" t="str">
        <f>IF(tbl_Customers[[#This Row],[total_eve_charge]]&lt;=15,"Low Charges",
IF(tbl_Customers[[#This Row],[total_eve_charge]]&lt;=20,"Medium Charges","High Charges"))</f>
        <v>High Charges</v>
      </c>
      <c r="AB13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69" t="str">
        <f>IF(tbl_Customers[[#This Row],[number_vmail_messages]] = 0, "No Usage", IF(tbl_Customers[[#This Row],[number_vmail_messages]] &lt;= 20, "Low Usage", IF(tbl_Customers[[#This Row],[number_vmail_messages]] &lt;= 40, "Medium Usgae", "High Usage")))</f>
        <v>No Usage</v>
      </c>
      <c r="AD1369" t="str">
        <f>IF(tbl_Customers[[#This Row],[total_day_minutes]]&lt;=150,"Low Usage", IF(tbl_Customers[[#This Row],[total_day_minutes]]&lt;=200,"Medium Usage", IF(tbl_Customers[[#This Row],[total_day_minutes]]&lt;=250,"High Usage","Very High Usage")))</f>
        <v>Medium Usage</v>
      </c>
      <c r="AE1369" t="str">
        <f>IF(tbl_Customers[[#This Row],[total_intl_calls]]&lt;=5,"Low Calls", IF(tbl_Customers[[#This Row],[total_intl_calls]]&lt;=10, "Medium Calls", "High Calls"))</f>
        <v>Medium Calls</v>
      </c>
      <c r="AF13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69" s="36" t="str">
        <f>IF(tbl_Customers[[#This Row],[Churn_Risk_Score]]&gt;=10,"High Risk", IF(tbl_Customers[[#This Row],[Churn_Risk_Score]]&gt;=5,"Medium Risk","Low Risk"))</f>
        <v>Low Risk</v>
      </c>
    </row>
    <row r="1370" spans="1:33" x14ac:dyDescent="0.35">
      <c r="A1370">
        <v>1369</v>
      </c>
      <c r="B1370" t="s">
        <v>66</v>
      </c>
      <c r="C1370">
        <v>130</v>
      </c>
      <c r="D1370" t="s">
        <v>25</v>
      </c>
      <c r="E1370" t="s">
        <v>22</v>
      </c>
      <c r="F1370" t="s">
        <v>22</v>
      </c>
      <c r="G1370">
        <v>0</v>
      </c>
      <c r="H1370">
        <v>176.3</v>
      </c>
      <c r="I1370">
        <v>140</v>
      </c>
      <c r="J1370">
        <v>29.97</v>
      </c>
      <c r="K1370">
        <v>201</v>
      </c>
      <c r="L1370">
        <v>104</v>
      </c>
      <c r="M1370">
        <v>17.09</v>
      </c>
      <c r="N1370">
        <v>161.9</v>
      </c>
      <c r="O1370">
        <v>123</v>
      </c>
      <c r="P1370">
        <v>7.29</v>
      </c>
      <c r="Q1370">
        <v>11.3</v>
      </c>
      <c r="R1370">
        <v>5</v>
      </c>
      <c r="S1370">
        <v>3.05</v>
      </c>
      <c r="T1370">
        <v>1</v>
      </c>
      <c r="U1370" t="s">
        <v>22</v>
      </c>
      <c r="V1370">
        <f>IF(tbl_Customers[[#This Row],[churn]] = "yes", 1, 0)</f>
        <v>0</v>
      </c>
      <c r="W1370" t="str">
        <f>IF(tbl_Customers[[#This Row],[number_customer_service_calls]] &lt;= 1, "0-1 Calls", IF(tbl_Customers[[#This Row],[number_customer_service_calls]] &lt;= 3, "2-3 Calls", IF(tbl_Customers[[#This Row],[number_customer_service_calls]] &lt;=5, "4-5 Calls", "6+ Calls")))</f>
        <v>0-1 Calls</v>
      </c>
      <c r="X1370" t="str">
        <f>IF(tbl_Customers[[#This Row],[account_length]] &lt;= 50, "0-50", IF(tbl_Customers[[#This Row],[account_length]] &lt;=100, "51-100", IF(tbl_Customers[[#This Row],[account_length]] &lt;= 150, "101-150", "151+")))</f>
        <v>101-150</v>
      </c>
      <c r="Y1370" t="str">
        <f>IF(tbl_Customers[[#This Row],[total_intl_charge]] &lt;= 3, "Low Charges", "High Charges")</f>
        <v>High Charges</v>
      </c>
      <c r="Z1370" t="str">
        <f>IF(tbl_Customers[[#This Row],[total_eve_calls]]&lt;=80,"Low Calls",
IF(tbl_Customers[[#This Row],[total_eve_calls]]&lt;=120,"Medium Calls","High Calls"))</f>
        <v>Medium Calls</v>
      </c>
      <c r="AA1370" t="str">
        <f>IF(tbl_Customers[[#This Row],[total_eve_charge]]&lt;=15,"Low Charges",
IF(tbl_Customers[[#This Row],[total_eve_charge]]&lt;=20,"Medium Charges","High Charges"))</f>
        <v>Medium Charges</v>
      </c>
      <c r="AB13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70" t="str">
        <f>IF(tbl_Customers[[#This Row],[number_vmail_messages]] = 0, "No Usage", IF(tbl_Customers[[#This Row],[number_vmail_messages]] &lt;= 20, "Low Usage", IF(tbl_Customers[[#This Row],[number_vmail_messages]] &lt;= 40, "Medium Usgae", "High Usage")))</f>
        <v>No Usage</v>
      </c>
      <c r="AD1370" t="str">
        <f>IF(tbl_Customers[[#This Row],[total_day_minutes]]&lt;=150,"Low Usage", IF(tbl_Customers[[#This Row],[total_day_minutes]]&lt;=200,"Medium Usage", IF(tbl_Customers[[#This Row],[total_day_minutes]]&lt;=250,"High Usage","Very High Usage")))</f>
        <v>Medium Usage</v>
      </c>
      <c r="AE1370" t="str">
        <f>IF(tbl_Customers[[#This Row],[total_intl_calls]]&lt;=5,"Low Calls", IF(tbl_Customers[[#This Row],[total_intl_calls]]&lt;=10, "Medium Calls", "High Calls"))</f>
        <v>Low Calls</v>
      </c>
      <c r="AF13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70" s="36" t="str">
        <f>IF(tbl_Customers[[#This Row],[Churn_Risk_Score]]&gt;=10,"High Risk", IF(tbl_Customers[[#This Row],[Churn_Risk_Score]]&gt;=5,"Medium Risk","Low Risk"))</f>
        <v>Low Risk</v>
      </c>
    </row>
    <row r="1371" spans="1:33" x14ac:dyDescent="0.35">
      <c r="A1371">
        <v>1370</v>
      </c>
      <c r="B1371" t="s">
        <v>33</v>
      </c>
      <c r="C1371">
        <v>73</v>
      </c>
      <c r="D1371" t="s">
        <v>21</v>
      </c>
      <c r="E1371" t="s">
        <v>22</v>
      </c>
      <c r="F1371" t="s">
        <v>22</v>
      </c>
      <c r="G1371">
        <v>0</v>
      </c>
      <c r="H1371">
        <v>241.7</v>
      </c>
      <c r="I1371">
        <v>115</v>
      </c>
      <c r="J1371">
        <v>41.09</v>
      </c>
      <c r="K1371">
        <v>168.5</v>
      </c>
      <c r="L1371">
        <v>133</v>
      </c>
      <c r="M1371">
        <v>14.32</v>
      </c>
      <c r="N1371">
        <v>169.8</v>
      </c>
      <c r="O1371">
        <v>122</v>
      </c>
      <c r="P1371">
        <v>7.64</v>
      </c>
      <c r="Q1371">
        <v>11.1</v>
      </c>
      <c r="R1371">
        <v>2</v>
      </c>
      <c r="S1371">
        <v>3</v>
      </c>
      <c r="T1371">
        <v>2</v>
      </c>
      <c r="U1371" t="s">
        <v>22</v>
      </c>
      <c r="V1371">
        <f>IF(tbl_Customers[[#This Row],[churn]] = "yes", 1, 0)</f>
        <v>0</v>
      </c>
      <c r="W1371" t="str">
        <f>IF(tbl_Customers[[#This Row],[number_customer_service_calls]] &lt;= 1, "0-1 Calls", IF(tbl_Customers[[#This Row],[number_customer_service_calls]] &lt;= 3, "2-3 Calls", IF(tbl_Customers[[#This Row],[number_customer_service_calls]] &lt;=5, "4-5 Calls", "6+ Calls")))</f>
        <v>2-3 Calls</v>
      </c>
      <c r="X1371" t="str">
        <f>IF(tbl_Customers[[#This Row],[account_length]] &lt;= 50, "0-50", IF(tbl_Customers[[#This Row],[account_length]] &lt;=100, "51-100", IF(tbl_Customers[[#This Row],[account_length]] &lt;= 150, "101-150", "151+")))</f>
        <v>51-100</v>
      </c>
      <c r="Y1371" t="str">
        <f>IF(tbl_Customers[[#This Row],[total_intl_charge]] &lt;= 3, "Low Charges", "High Charges")</f>
        <v>Low Charges</v>
      </c>
      <c r="Z1371" t="str">
        <f>IF(tbl_Customers[[#This Row],[total_eve_calls]]&lt;=80,"Low Calls",
IF(tbl_Customers[[#This Row],[total_eve_calls]]&lt;=120,"Medium Calls","High Calls"))</f>
        <v>High Calls</v>
      </c>
      <c r="AA1371" t="str">
        <f>IF(tbl_Customers[[#This Row],[total_eve_charge]]&lt;=15,"Low Charges",
IF(tbl_Customers[[#This Row],[total_eve_charge]]&lt;=20,"Medium Charges","High Charges"))</f>
        <v>Low Charges</v>
      </c>
      <c r="AB13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71" t="str">
        <f>IF(tbl_Customers[[#This Row],[number_vmail_messages]] = 0, "No Usage", IF(tbl_Customers[[#This Row],[number_vmail_messages]] &lt;= 20, "Low Usage", IF(tbl_Customers[[#This Row],[number_vmail_messages]] &lt;= 40, "Medium Usgae", "High Usage")))</f>
        <v>No Usage</v>
      </c>
      <c r="AD1371" t="str">
        <f>IF(tbl_Customers[[#This Row],[total_day_minutes]]&lt;=150,"Low Usage", IF(tbl_Customers[[#This Row],[total_day_minutes]]&lt;=200,"Medium Usage", IF(tbl_Customers[[#This Row],[total_day_minutes]]&lt;=250,"High Usage","Very High Usage")))</f>
        <v>High Usage</v>
      </c>
      <c r="AE1371" t="str">
        <f>IF(tbl_Customers[[#This Row],[total_intl_calls]]&lt;=5,"Low Calls", IF(tbl_Customers[[#This Row],[total_intl_calls]]&lt;=10, "Medium Calls", "High Calls"))</f>
        <v>Low Calls</v>
      </c>
      <c r="AF13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71" s="36" t="str">
        <f>IF(tbl_Customers[[#This Row],[Churn_Risk_Score]]&gt;=10,"High Risk", IF(tbl_Customers[[#This Row],[Churn_Risk_Score]]&gt;=5,"Medium Risk","Low Risk"))</f>
        <v>Low Risk</v>
      </c>
    </row>
    <row r="1372" spans="1:33" x14ac:dyDescent="0.35">
      <c r="A1372">
        <v>1371</v>
      </c>
      <c r="B1372" t="s">
        <v>51</v>
      </c>
      <c r="C1372">
        <v>100</v>
      </c>
      <c r="D1372" t="s">
        <v>28</v>
      </c>
      <c r="E1372" t="s">
        <v>22</v>
      </c>
      <c r="F1372" t="s">
        <v>23</v>
      </c>
      <c r="G1372">
        <v>38</v>
      </c>
      <c r="H1372">
        <v>224.7</v>
      </c>
      <c r="I1372">
        <v>121</v>
      </c>
      <c r="J1372">
        <v>38.200000000000003</v>
      </c>
      <c r="K1372">
        <v>294</v>
      </c>
      <c r="L1372">
        <v>131</v>
      </c>
      <c r="M1372">
        <v>24.99</v>
      </c>
      <c r="N1372">
        <v>290</v>
      </c>
      <c r="O1372">
        <v>61</v>
      </c>
      <c r="P1372">
        <v>13.05</v>
      </c>
      <c r="Q1372">
        <v>9.8000000000000007</v>
      </c>
      <c r="R1372">
        <v>6</v>
      </c>
      <c r="S1372">
        <v>2.65</v>
      </c>
      <c r="T1372">
        <v>0</v>
      </c>
      <c r="U1372" t="s">
        <v>22</v>
      </c>
      <c r="V1372">
        <f>IF(tbl_Customers[[#This Row],[churn]] = "yes", 1, 0)</f>
        <v>0</v>
      </c>
      <c r="W1372" t="str">
        <f>IF(tbl_Customers[[#This Row],[number_customer_service_calls]] &lt;= 1, "0-1 Calls", IF(tbl_Customers[[#This Row],[number_customer_service_calls]] &lt;= 3, "2-3 Calls", IF(tbl_Customers[[#This Row],[number_customer_service_calls]] &lt;=5, "4-5 Calls", "6+ Calls")))</f>
        <v>0-1 Calls</v>
      </c>
      <c r="X1372" t="str">
        <f>IF(tbl_Customers[[#This Row],[account_length]] &lt;= 50, "0-50", IF(tbl_Customers[[#This Row],[account_length]] &lt;=100, "51-100", IF(tbl_Customers[[#This Row],[account_length]] &lt;= 150, "101-150", "151+")))</f>
        <v>51-100</v>
      </c>
      <c r="Y1372" t="str">
        <f>IF(tbl_Customers[[#This Row],[total_intl_charge]] &lt;= 3, "Low Charges", "High Charges")</f>
        <v>Low Charges</v>
      </c>
      <c r="Z1372" t="str">
        <f>IF(tbl_Customers[[#This Row],[total_eve_calls]]&lt;=80,"Low Calls",
IF(tbl_Customers[[#This Row],[total_eve_calls]]&lt;=120,"Medium Calls","High Calls"))</f>
        <v>High Calls</v>
      </c>
      <c r="AA1372" t="str">
        <f>IF(tbl_Customers[[#This Row],[total_eve_charge]]&lt;=15,"Low Charges",
IF(tbl_Customers[[#This Row],[total_eve_charge]]&lt;=20,"Medium Charges","High Charges"))</f>
        <v>High Charges</v>
      </c>
      <c r="AB13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72" t="str">
        <f>IF(tbl_Customers[[#This Row],[number_vmail_messages]] = 0, "No Usage", IF(tbl_Customers[[#This Row],[number_vmail_messages]] &lt;= 20, "Low Usage", IF(tbl_Customers[[#This Row],[number_vmail_messages]] &lt;= 40, "Medium Usgae", "High Usage")))</f>
        <v>Medium Usgae</v>
      </c>
      <c r="AD1372" t="str">
        <f>IF(tbl_Customers[[#This Row],[total_day_minutes]]&lt;=150,"Low Usage", IF(tbl_Customers[[#This Row],[total_day_minutes]]&lt;=200,"Medium Usage", IF(tbl_Customers[[#This Row],[total_day_minutes]]&lt;=250,"High Usage","Very High Usage")))</f>
        <v>High Usage</v>
      </c>
      <c r="AE1372" t="str">
        <f>IF(tbl_Customers[[#This Row],[total_intl_calls]]&lt;=5,"Low Calls", IF(tbl_Customers[[#This Row],[total_intl_calls]]&lt;=10, "Medium Calls", "High Calls"))</f>
        <v>Medium Calls</v>
      </c>
      <c r="AF13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72" s="36" t="str">
        <f>IF(tbl_Customers[[#This Row],[Churn_Risk_Score]]&gt;=10,"High Risk", IF(tbl_Customers[[#This Row],[Churn_Risk_Score]]&gt;=5,"Medium Risk","Low Risk"))</f>
        <v>Low Risk</v>
      </c>
    </row>
    <row r="1373" spans="1:33" x14ac:dyDescent="0.35">
      <c r="A1373">
        <v>1372</v>
      </c>
      <c r="B1373" t="s">
        <v>58</v>
      </c>
      <c r="C1373">
        <v>149</v>
      </c>
      <c r="D1373" t="s">
        <v>28</v>
      </c>
      <c r="E1373" t="s">
        <v>22</v>
      </c>
      <c r="F1373" t="s">
        <v>22</v>
      </c>
      <c r="G1373">
        <v>0</v>
      </c>
      <c r="H1373">
        <v>207.3</v>
      </c>
      <c r="I1373">
        <v>115</v>
      </c>
      <c r="J1373">
        <v>35.24</v>
      </c>
      <c r="K1373">
        <v>198.4</v>
      </c>
      <c r="L1373">
        <v>82</v>
      </c>
      <c r="M1373">
        <v>16.86</v>
      </c>
      <c r="N1373">
        <v>114.1</v>
      </c>
      <c r="O1373">
        <v>83</v>
      </c>
      <c r="P1373">
        <v>5.13</v>
      </c>
      <c r="Q1373">
        <v>8.6</v>
      </c>
      <c r="R1373">
        <v>4</v>
      </c>
      <c r="S1373">
        <v>2.3199999999999998</v>
      </c>
      <c r="T1373">
        <v>1</v>
      </c>
      <c r="U1373" t="s">
        <v>22</v>
      </c>
      <c r="V1373">
        <f>IF(tbl_Customers[[#This Row],[churn]] = "yes", 1, 0)</f>
        <v>0</v>
      </c>
      <c r="W1373" t="str">
        <f>IF(tbl_Customers[[#This Row],[number_customer_service_calls]] &lt;= 1, "0-1 Calls", IF(tbl_Customers[[#This Row],[number_customer_service_calls]] &lt;= 3, "2-3 Calls", IF(tbl_Customers[[#This Row],[number_customer_service_calls]] &lt;=5, "4-5 Calls", "6+ Calls")))</f>
        <v>0-1 Calls</v>
      </c>
      <c r="X1373" t="str">
        <f>IF(tbl_Customers[[#This Row],[account_length]] &lt;= 50, "0-50", IF(tbl_Customers[[#This Row],[account_length]] &lt;=100, "51-100", IF(tbl_Customers[[#This Row],[account_length]] &lt;= 150, "101-150", "151+")))</f>
        <v>101-150</v>
      </c>
      <c r="Y1373" t="str">
        <f>IF(tbl_Customers[[#This Row],[total_intl_charge]] &lt;= 3, "Low Charges", "High Charges")</f>
        <v>Low Charges</v>
      </c>
      <c r="Z1373" t="str">
        <f>IF(tbl_Customers[[#This Row],[total_eve_calls]]&lt;=80,"Low Calls",
IF(tbl_Customers[[#This Row],[total_eve_calls]]&lt;=120,"Medium Calls","High Calls"))</f>
        <v>Medium Calls</v>
      </c>
      <c r="AA1373" t="str">
        <f>IF(tbl_Customers[[#This Row],[total_eve_charge]]&lt;=15,"Low Charges",
IF(tbl_Customers[[#This Row],[total_eve_charge]]&lt;=20,"Medium Charges","High Charges"))</f>
        <v>Medium Charges</v>
      </c>
      <c r="AB13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73" t="str">
        <f>IF(tbl_Customers[[#This Row],[number_vmail_messages]] = 0, "No Usage", IF(tbl_Customers[[#This Row],[number_vmail_messages]] &lt;= 20, "Low Usage", IF(tbl_Customers[[#This Row],[number_vmail_messages]] &lt;= 40, "Medium Usgae", "High Usage")))</f>
        <v>No Usage</v>
      </c>
      <c r="AD1373" t="str">
        <f>IF(tbl_Customers[[#This Row],[total_day_minutes]]&lt;=150,"Low Usage", IF(tbl_Customers[[#This Row],[total_day_minutes]]&lt;=200,"Medium Usage", IF(tbl_Customers[[#This Row],[total_day_minutes]]&lt;=250,"High Usage","Very High Usage")))</f>
        <v>High Usage</v>
      </c>
      <c r="AE1373" t="str">
        <f>IF(tbl_Customers[[#This Row],[total_intl_calls]]&lt;=5,"Low Calls", IF(tbl_Customers[[#This Row],[total_intl_calls]]&lt;=10, "Medium Calls", "High Calls"))</f>
        <v>Low Calls</v>
      </c>
      <c r="AF13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73" s="36" t="str">
        <f>IF(tbl_Customers[[#This Row],[Churn_Risk_Score]]&gt;=10,"High Risk", IF(tbl_Customers[[#This Row],[Churn_Risk_Score]]&gt;=5,"Medium Risk","Low Risk"))</f>
        <v>Low Risk</v>
      </c>
    </row>
    <row r="1374" spans="1:33" x14ac:dyDescent="0.35">
      <c r="A1374">
        <v>1373</v>
      </c>
      <c r="B1374" t="s">
        <v>20</v>
      </c>
      <c r="C1374">
        <v>29</v>
      </c>
      <c r="D1374" t="s">
        <v>25</v>
      </c>
      <c r="E1374" t="s">
        <v>22</v>
      </c>
      <c r="F1374" t="s">
        <v>22</v>
      </c>
      <c r="G1374">
        <v>0</v>
      </c>
      <c r="H1374">
        <v>196.8</v>
      </c>
      <c r="I1374">
        <v>81</v>
      </c>
      <c r="J1374">
        <v>33.46</v>
      </c>
      <c r="K1374">
        <v>168</v>
      </c>
      <c r="L1374">
        <v>110</v>
      </c>
      <c r="M1374">
        <v>14.28</v>
      </c>
      <c r="N1374">
        <v>132.6</v>
      </c>
      <c r="O1374">
        <v>98</v>
      </c>
      <c r="P1374">
        <v>5.97</v>
      </c>
      <c r="Q1374">
        <v>12.7</v>
      </c>
      <c r="R1374">
        <v>7</v>
      </c>
      <c r="S1374">
        <v>3.43</v>
      </c>
      <c r="T1374">
        <v>2</v>
      </c>
      <c r="U1374" t="s">
        <v>22</v>
      </c>
      <c r="V1374">
        <f>IF(tbl_Customers[[#This Row],[churn]] = "yes", 1, 0)</f>
        <v>0</v>
      </c>
      <c r="W1374" t="str">
        <f>IF(tbl_Customers[[#This Row],[number_customer_service_calls]] &lt;= 1, "0-1 Calls", IF(tbl_Customers[[#This Row],[number_customer_service_calls]] &lt;= 3, "2-3 Calls", IF(tbl_Customers[[#This Row],[number_customer_service_calls]] &lt;=5, "4-5 Calls", "6+ Calls")))</f>
        <v>2-3 Calls</v>
      </c>
      <c r="X1374" t="str">
        <f>IF(tbl_Customers[[#This Row],[account_length]] &lt;= 50, "0-50", IF(tbl_Customers[[#This Row],[account_length]] &lt;=100, "51-100", IF(tbl_Customers[[#This Row],[account_length]] &lt;= 150, "101-150", "151+")))</f>
        <v>0-50</v>
      </c>
      <c r="Y1374" t="str">
        <f>IF(tbl_Customers[[#This Row],[total_intl_charge]] &lt;= 3, "Low Charges", "High Charges")</f>
        <v>High Charges</v>
      </c>
      <c r="Z1374" t="str">
        <f>IF(tbl_Customers[[#This Row],[total_eve_calls]]&lt;=80,"Low Calls",
IF(tbl_Customers[[#This Row],[total_eve_calls]]&lt;=120,"Medium Calls","High Calls"))</f>
        <v>Medium Calls</v>
      </c>
      <c r="AA1374" t="str">
        <f>IF(tbl_Customers[[#This Row],[total_eve_charge]]&lt;=15,"Low Charges",
IF(tbl_Customers[[#This Row],[total_eve_charge]]&lt;=20,"Medium Charges","High Charges"))</f>
        <v>Low Charges</v>
      </c>
      <c r="AB13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74" t="str">
        <f>IF(tbl_Customers[[#This Row],[number_vmail_messages]] = 0, "No Usage", IF(tbl_Customers[[#This Row],[number_vmail_messages]] &lt;= 20, "Low Usage", IF(tbl_Customers[[#This Row],[number_vmail_messages]] &lt;= 40, "Medium Usgae", "High Usage")))</f>
        <v>No Usage</v>
      </c>
      <c r="AD1374" t="str">
        <f>IF(tbl_Customers[[#This Row],[total_day_minutes]]&lt;=150,"Low Usage", IF(tbl_Customers[[#This Row],[total_day_minutes]]&lt;=200,"Medium Usage", IF(tbl_Customers[[#This Row],[total_day_minutes]]&lt;=250,"High Usage","Very High Usage")))</f>
        <v>Medium Usage</v>
      </c>
      <c r="AE1374" t="str">
        <f>IF(tbl_Customers[[#This Row],[total_intl_calls]]&lt;=5,"Low Calls", IF(tbl_Customers[[#This Row],[total_intl_calls]]&lt;=10, "Medium Calls", "High Calls"))</f>
        <v>Medium Calls</v>
      </c>
      <c r="AF13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74" s="36" t="str">
        <f>IF(tbl_Customers[[#This Row],[Churn_Risk_Score]]&gt;=10,"High Risk", IF(tbl_Customers[[#This Row],[Churn_Risk_Score]]&gt;=5,"Medium Risk","Low Risk"))</f>
        <v>Low Risk</v>
      </c>
    </row>
    <row r="1375" spans="1:33" x14ac:dyDescent="0.35">
      <c r="A1375">
        <v>1374</v>
      </c>
      <c r="B1375" t="s">
        <v>44</v>
      </c>
      <c r="C1375">
        <v>131</v>
      </c>
      <c r="D1375" t="s">
        <v>28</v>
      </c>
      <c r="E1375" t="s">
        <v>22</v>
      </c>
      <c r="F1375" t="s">
        <v>22</v>
      </c>
      <c r="G1375">
        <v>0</v>
      </c>
      <c r="H1375">
        <v>110.9</v>
      </c>
      <c r="I1375">
        <v>74</v>
      </c>
      <c r="J1375">
        <v>18.850000000000001</v>
      </c>
      <c r="K1375">
        <v>115.6</v>
      </c>
      <c r="L1375">
        <v>90</v>
      </c>
      <c r="M1375">
        <v>9.83</v>
      </c>
      <c r="N1375">
        <v>190.5</v>
      </c>
      <c r="O1375">
        <v>114</v>
      </c>
      <c r="P1375">
        <v>8.57</v>
      </c>
      <c r="Q1375">
        <v>15.8</v>
      </c>
      <c r="R1375">
        <v>9</v>
      </c>
      <c r="S1375">
        <v>4.2699999999999996</v>
      </c>
      <c r="T1375">
        <v>1</v>
      </c>
      <c r="U1375" t="s">
        <v>22</v>
      </c>
      <c r="V1375">
        <f>IF(tbl_Customers[[#This Row],[churn]] = "yes", 1, 0)</f>
        <v>0</v>
      </c>
      <c r="W1375" t="str">
        <f>IF(tbl_Customers[[#This Row],[number_customer_service_calls]] &lt;= 1, "0-1 Calls", IF(tbl_Customers[[#This Row],[number_customer_service_calls]] &lt;= 3, "2-3 Calls", IF(tbl_Customers[[#This Row],[number_customer_service_calls]] &lt;=5, "4-5 Calls", "6+ Calls")))</f>
        <v>0-1 Calls</v>
      </c>
      <c r="X1375" t="str">
        <f>IF(tbl_Customers[[#This Row],[account_length]] &lt;= 50, "0-50", IF(tbl_Customers[[#This Row],[account_length]] &lt;=100, "51-100", IF(tbl_Customers[[#This Row],[account_length]] &lt;= 150, "101-150", "151+")))</f>
        <v>101-150</v>
      </c>
      <c r="Y1375" t="str">
        <f>IF(tbl_Customers[[#This Row],[total_intl_charge]] &lt;= 3, "Low Charges", "High Charges")</f>
        <v>High Charges</v>
      </c>
      <c r="Z1375" t="str">
        <f>IF(tbl_Customers[[#This Row],[total_eve_calls]]&lt;=80,"Low Calls",
IF(tbl_Customers[[#This Row],[total_eve_calls]]&lt;=120,"Medium Calls","High Calls"))</f>
        <v>Medium Calls</v>
      </c>
      <c r="AA1375" t="str">
        <f>IF(tbl_Customers[[#This Row],[total_eve_charge]]&lt;=15,"Low Charges",
IF(tbl_Customers[[#This Row],[total_eve_charge]]&lt;=20,"Medium Charges","High Charges"))</f>
        <v>Low Charges</v>
      </c>
      <c r="AB13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75" t="str">
        <f>IF(tbl_Customers[[#This Row],[number_vmail_messages]] = 0, "No Usage", IF(tbl_Customers[[#This Row],[number_vmail_messages]] &lt;= 20, "Low Usage", IF(tbl_Customers[[#This Row],[number_vmail_messages]] &lt;= 40, "Medium Usgae", "High Usage")))</f>
        <v>No Usage</v>
      </c>
      <c r="AD1375" t="str">
        <f>IF(tbl_Customers[[#This Row],[total_day_minutes]]&lt;=150,"Low Usage", IF(tbl_Customers[[#This Row],[total_day_minutes]]&lt;=200,"Medium Usage", IF(tbl_Customers[[#This Row],[total_day_minutes]]&lt;=250,"High Usage","Very High Usage")))</f>
        <v>Low Usage</v>
      </c>
      <c r="AE1375" t="str">
        <f>IF(tbl_Customers[[#This Row],[total_intl_calls]]&lt;=5,"Low Calls", IF(tbl_Customers[[#This Row],[total_intl_calls]]&lt;=10, "Medium Calls", "High Calls"))</f>
        <v>Medium Calls</v>
      </c>
      <c r="AF13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75" s="36" t="str">
        <f>IF(tbl_Customers[[#This Row],[Churn_Risk_Score]]&gt;=10,"High Risk", IF(tbl_Customers[[#This Row],[Churn_Risk_Score]]&gt;=5,"Medium Risk","Low Risk"))</f>
        <v>Low Risk</v>
      </c>
    </row>
    <row r="1376" spans="1:33" x14ac:dyDescent="0.35">
      <c r="A1376">
        <v>1375</v>
      </c>
      <c r="B1376" t="s">
        <v>24</v>
      </c>
      <c r="C1376">
        <v>153</v>
      </c>
      <c r="D1376" t="s">
        <v>28</v>
      </c>
      <c r="E1376" t="s">
        <v>22</v>
      </c>
      <c r="F1376" t="s">
        <v>22</v>
      </c>
      <c r="G1376">
        <v>0</v>
      </c>
      <c r="H1376">
        <v>122.5</v>
      </c>
      <c r="I1376">
        <v>145</v>
      </c>
      <c r="J1376">
        <v>20.83</v>
      </c>
      <c r="K1376">
        <v>273.3</v>
      </c>
      <c r="L1376">
        <v>103</v>
      </c>
      <c r="M1376">
        <v>23.23</v>
      </c>
      <c r="N1376">
        <v>197.8</v>
      </c>
      <c r="O1376">
        <v>71</v>
      </c>
      <c r="P1376">
        <v>8.9</v>
      </c>
      <c r="Q1376">
        <v>8</v>
      </c>
      <c r="R1376">
        <v>3</v>
      </c>
      <c r="S1376">
        <v>2.16</v>
      </c>
      <c r="T1376">
        <v>2</v>
      </c>
      <c r="U1376" t="s">
        <v>22</v>
      </c>
      <c r="V1376">
        <f>IF(tbl_Customers[[#This Row],[churn]] = "yes", 1, 0)</f>
        <v>0</v>
      </c>
      <c r="W1376" t="str">
        <f>IF(tbl_Customers[[#This Row],[number_customer_service_calls]] &lt;= 1, "0-1 Calls", IF(tbl_Customers[[#This Row],[number_customer_service_calls]] &lt;= 3, "2-3 Calls", IF(tbl_Customers[[#This Row],[number_customer_service_calls]] &lt;=5, "4-5 Calls", "6+ Calls")))</f>
        <v>2-3 Calls</v>
      </c>
      <c r="X1376" t="str">
        <f>IF(tbl_Customers[[#This Row],[account_length]] &lt;= 50, "0-50", IF(tbl_Customers[[#This Row],[account_length]] &lt;=100, "51-100", IF(tbl_Customers[[#This Row],[account_length]] &lt;= 150, "101-150", "151+")))</f>
        <v>151+</v>
      </c>
      <c r="Y1376" t="str">
        <f>IF(tbl_Customers[[#This Row],[total_intl_charge]] &lt;= 3, "Low Charges", "High Charges")</f>
        <v>Low Charges</v>
      </c>
      <c r="Z1376" t="str">
        <f>IF(tbl_Customers[[#This Row],[total_eve_calls]]&lt;=80,"Low Calls",
IF(tbl_Customers[[#This Row],[total_eve_calls]]&lt;=120,"Medium Calls","High Calls"))</f>
        <v>Medium Calls</v>
      </c>
      <c r="AA1376" t="str">
        <f>IF(tbl_Customers[[#This Row],[total_eve_charge]]&lt;=15,"Low Charges",
IF(tbl_Customers[[#This Row],[total_eve_charge]]&lt;=20,"Medium Charges","High Charges"))</f>
        <v>High Charges</v>
      </c>
      <c r="AB13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76" t="str">
        <f>IF(tbl_Customers[[#This Row],[number_vmail_messages]] = 0, "No Usage", IF(tbl_Customers[[#This Row],[number_vmail_messages]] &lt;= 20, "Low Usage", IF(tbl_Customers[[#This Row],[number_vmail_messages]] &lt;= 40, "Medium Usgae", "High Usage")))</f>
        <v>No Usage</v>
      </c>
      <c r="AD1376" t="str">
        <f>IF(tbl_Customers[[#This Row],[total_day_minutes]]&lt;=150,"Low Usage", IF(tbl_Customers[[#This Row],[total_day_minutes]]&lt;=200,"Medium Usage", IF(tbl_Customers[[#This Row],[total_day_minutes]]&lt;=250,"High Usage","Very High Usage")))</f>
        <v>Low Usage</v>
      </c>
      <c r="AE1376" t="str">
        <f>IF(tbl_Customers[[#This Row],[total_intl_calls]]&lt;=5,"Low Calls", IF(tbl_Customers[[#This Row],[total_intl_calls]]&lt;=10, "Medium Calls", "High Calls"))</f>
        <v>Low Calls</v>
      </c>
      <c r="AF13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76" s="36" t="str">
        <f>IF(tbl_Customers[[#This Row],[Churn_Risk_Score]]&gt;=10,"High Risk", IF(tbl_Customers[[#This Row],[Churn_Risk_Score]]&gt;=5,"Medium Risk","Low Risk"))</f>
        <v>Low Risk</v>
      </c>
    </row>
    <row r="1377" spans="1:33" x14ac:dyDescent="0.35">
      <c r="A1377">
        <v>1376</v>
      </c>
      <c r="B1377" t="s">
        <v>51</v>
      </c>
      <c r="C1377">
        <v>133</v>
      </c>
      <c r="D1377" t="s">
        <v>28</v>
      </c>
      <c r="E1377" t="s">
        <v>22</v>
      </c>
      <c r="F1377" t="s">
        <v>22</v>
      </c>
      <c r="G1377">
        <v>0</v>
      </c>
      <c r="H1377">
        <v>187</v>
      </c>
      <c r="I1377">
        <v>65</v>
      </c>
      <c r="J1377">
        <v>31.79</v>
      </c>
      <c r="K1377">
        <v>141.4</v>
      </c>
      <c r="L1377">
        <v>128</v>
      </c>
      <c r="M1377">
        <v>12.02</v>
      </c>
      <c r="N1377">
        <v>238.2</v>
      </c>
      <c r="O1377">
        <v>108</v>
      </c>
      <c r="P1377">
        <v>10.72</v>
      </c>
      <c r="Q1377">
        <v>10</v>
      </c>
      <c r="R1377">
        <v>8</v>
      </c>
      <c r="S1377">
        <v>2.7</v>
      </c>
      <c r="T1377">
        <v>2</v>
      </c>
      <c r="U1377" t="s">
        <v>22</v>
      </c>
      <c r="V1377">
        <f>IF(tbl_Customers[[#This Row],[churn]] = "yes", 1, 0)</f>
        <v>0</v>
      </c>
      <c r="W1377" t="str">
        <f>IF(tbl_Customers[[#This Row],[number_customer_service_calls]] &lt;= 1, "0-1 Calls", IF(tbl_Customers[[#This Row],[number_customer_service_calls]] &lt;= 3, "2-3 Calls", IF(tbl_Customers[[#This Row],[number_customer_service_calls]] &lt;=5, "4-5 Calls", "6+ Calls")))</f>
        <v>2-3 Calls</v>
      </c>
      <c r="X1377" t="str">
        <f>IF(tbl_Customers[[#This Row],[account_length]] &lt;= 50, "0-50", IF(tbl_Customers[[#This Row],[account_length]] &lt;=100, "51-100", IF(tbl_Customers[[#This Row],[account_length]] &lt;= 150, "101-150", "151+")))</f>
        <v>101-150</v>
      </c>
      <c r="Y1377" t="str">
        <f>IF(tbl_Customers[[#This Row],[total_intl_charge]] &lt;= 3, "Low Charges", "High Charges")</f>
        <v>Low Charges</v>
      </c>
      <c r="Z1377" t="str">
        <f>IF(tbl_Customers[[#This Row],[total_eve_calls]]&lt;=80,"Low Calls",
IF(tbl_Customers[[#This Row],[total_eve_calls]]&lt;=120,"Medium Calls","High Calls"))</f>
        <v>High Calls</v>
      </c>
      <c r="AA1377" t="str">
        <f>IF(tbl_Customers[[#This Row],[total_eve_charge]]&lt;=15,"Low Charges",
IF(tbl_Customers[[#This Row],[total_eve_charge]]&lt;=20,"Medium Charges","High Charges"))</f>
        <v>Low Charges</v>
      </c>
      <c r="AB13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77" t="str">
        <f>IF(tbl_Customers[[#This Row],[number_vmail_messages]] = 0, "No Usage", IF(tbl_Customers[[#This Row],[number_vmail_messages]] &lt;= 20, "Low Usage", IF(tbl_Customers[[#This Row],[number_vmail_messages]] &lt;= 40, "Medium Usgae", "High Usage")))</f>
        <v>No Usage</v>
      </c>
      <c r="AD1377" t="str">
        <f>IF(tbl_Customers[[#This Row],[total_day_minutes]]&lt;=150,"Low Usage", IF(tbl_Customers[[#This Row],[total_day_minutes]]&lt;=200,"Medium Usage", IF(tbl_Customers[[#This Row],[total_day_minutes]]&lt;=250,"High Usage","Very High Usage")))</f>
        <v>Medium Usage</v>
      </c>
      <c r="AE1377" t="str">
        <f>IF(tbl_Customers[[#This Row],[total_intl_calls]]&lt;=5,"Low Calls", IF(tbl_Customers[[#This Row],[total_intl_calls]]&lt;=10, "Medium Calls", "High Calls"))</f>
        <v>Medium Calls</v>
      </c>
      <c r="AF13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77" s="36" t="str">
        <f>IF(tbl_Customers[[#This Row],[Churn_Risk_Score]]&gt;=10,"High Risk", IF(tbl_Customers[[#This Row],[Churn_Risk_Score]]&gt;=5,"Medium Risk","Low Risk"))</f>
        <v>Low Risk</v>
      </c>
    </row>
    <row r="1378" spans="1:33" x14ac:dyDescent="0.35">
      <c r="A1378">
        <v>1377</v>
      </c>
      <c r="B1378" t="s">
        <v>65</v>
      </c>
      <c r="C1378">
        <v>112</v>
      </c>
      <c r="D1378" t="s">
        <v>21</v>
      </c>
      <c r="E1378" t="s">
        <v>22</v>
      </c>
      <c r="F1378" t="s">
        <v>22</v>
      </c>
      <c r="G1378">
        <v>0</v>
      </c>
      <c r="H1378">
        <v>170.5</v>
      </c>
      <c r="I1378">
        <v>113</v>
      </c>
      <c r="J1378">
        <v>28.99</v>
      </c>
      <c r="K1378">
        <v>193.2</v>
      </c>
      <c r="L1378">
        <v>129</v>
      </c>
      <c r="M1378">
        <v>16.420000000000002</v>
      </c>
      <c r="N1378">
        <v>188</v>
      </c>
      <c r="O1378">
        <v>91</v>
      </c>
      <c r="P1378">
        <v>8.4600000000000009</v>
      </c>
      <c r="Q1378">
        <v>11.2</v>
      </c>
      <c r="R1378">
        <v>6</v>
      </c>
      <c r="S1378">
        <v>3.02</v>
      </c>
      <c r="T1378">
        <v>0</v>
      </c>
      <c r="U1378" t="s">
        <v>22</v>
      </c>
      <c r="V1378">
        <f>IF(tbl_Customers[[#This Row],[churn]] = "yes", 1, 0)</f>
        <v>0</v>
      </c>
      <c r="W1378" t="str">
        <f>IF(tbl_Customers[[#This Row],[number_customer_service_calls]] &lt;= 1, "0-1 Calls", IF(tbl_Customers[[#This Row],[number_customer_service_calls]] &lt;= 3, "2-3 Calls", IF(tbl_Customers[[#This Row],[number_customer_service_calls]] &lt;=5, "4-5 Calls", "6+ Calls")))</f>
        <v>0-1 Calls</v>
      </c>
      <c r="X1378" t="str">
        <f>IF(tbl_Customers[[#This Row],[account_length]] &lt;= 50, "0-50", IF(tbl_Customers[[#This Row],[account_length]] &lt;=100, "51-100", IF(tbl_Customers[[#This Row],[account_length]] &lt;= 150, "101-150", "151+")))</f>
        <v>101-150</v>
      </c>
      <c r="Y1378" t="str">
        <f>IF(tbl_Customers[[#This Row],[total_intl_charge]] &lt;= 3, "Low Charges", "High Charges")</f>
        <v>High Charges</v>
      </c>
      <c r="Z1378" t="str">
        <f>IF(tbl_Customers[[#This Row],[total_eve_calls]]&lt;=80,"Low Calls",
IF(tbl_Customers[[#This Row],[total_eve_calls]]&lt;=120,"Medium Calls","High Calls"))</f>
        <v>High Calls</v>
      </c>
      <c r="AA1378" t="str">
        <f>IF(tbl_Customers[[#This Row],[total_eve_charge]]&lt;=15,"Low Charges",
IF(tbl_Customers[[#This Row],[total_eve_charge]]&lt;=20,"Medium Charges","High Charges"))</f>
        <v>Medium Charges</v>
      </c>
      <c r="AB13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78" t="str">
        <f>IF(tbl_Customers[[#This Row],[number_vmail_messages]] = 0, "No Usage", IF(tbl_Customers[[#This Row],[number_vmail_messages]] &lt;= 20, "Low Usage", IF(tbl_Customers[[#This Row],[number_vmail_messages]] &lt;= 40, "Medium Usgae", "High Usage")))</f>
        <v>No Usage</v>
      </c>
      <c r="AD1378" t="str">
        <f>IF(tbl_Customers[[#This Row],[total_day_minutes]]&lt;=150,"Low Usage", IF(tbl_Customers[[#This Row],[total_day_minutes]]&lt;=200,"Medium Usage", IF(tbl_Customers[[#This Row],[total_day_minutes]]&lt;=250,"High Usage","Very High Usage")))</f>
        <v>Medium Usage</v>
      </c>
      <c r="AE1378" t="str">
        <f>IF(tbl_Customers[[#This Row],[total_intl_calls]]&lt;=5,"Low Calls", IF(tbl_Customers[[#This Row],[total_intl_calls]]&lt;=10, "Medium Calls", "High Calls"))</f>
        <v>Medium Calls</v>
      </c>
      <c r="AF13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78" s="36" t="str">
        <f>IF(tbl_Customers[[#This Row],[Churn_Risk_Score]]&gt;=10,"High Risk", IF(tbl_Customers[[#This Row],[Churn_Risk_Score]]&gt;=5,"Medium Risk","Low Risk"))</f>
        <v>Low Risk</v>
      </c>
    </row>
    <row r="1379" spans="1:33" x14ac:dyDescent="0.35">
      <c r="A1379">
        <v>1378</v>
      </c>
      <c r="B1379" t="s">
        <v>36</v>
      </c>
      <c r="C1379">
        <v>87</v>
      </c>
      <c r="D1379" t="s">
        <v>21</v>
      </c>
      <c r="E1379" t="s">
        <v>22</v>
      </c>
      <c r="F1379" t="s">
        <v>22</v>
      </c>
      <c r="G1379">
        <v>0</v>
      </c>
      <c r="H1379">
        <v>204.8</v>
      </c>
      <c r="I1379">
        <v>101</v>
      </c>
      <c r="J1379">
        <v>34.82</v>
      </c>
      <c r="K1379">
        <v>161</v>
      </c>
      <c r="L1379">
        <v>80</v>
      </c>
      <c r="M1379">
        <v>13.69</v>
      </c>
      <c r="N1379">
        <v>285.7</v>
      </c>
      <c r="O1379">
        <v>89</v>
      </c>
      <c r="P1379">
        <v>12.86</v>
      </c>
      <c r="Q1379">
        <v>9.5</v>
      </c>
      <c r="R1379">
        <v>3</v>
      </c>
      <c r="S1379">
        <v>2.57</v>
      </c>
      <c r="T1379">
        <v>0</v>
      </c>
      <c r="U1379" t="s">
        <v>22</v>
      </c>
      <c r="V1379">
        <f>IF(tbl_Customers[[#This Row],[churn]] = "yes", 1, 0)</f>
        <v>0</v>
      </c>
      <c r="W1379" t="str">
        <f>IF(tbl_Customers[[#This Row],[number_customer_service_calls]] &lt;= 1, "0-1 Calls", IF(tbl_Customers[[#This Row],[number_customer_service_calls]] &lt;= 3, "2-3 Calls", IF(tbl_Customers[[#This Row],[number_customer_service_calls]] &lt;=5, "4-5 Calls", "6+ Calls")))</f>
        <v>0-1 Calls</v>
      </c>
      <c r="X1379" t="str">
        <f>IF(tbl_Customers[[#This Row],[account_length]] &lt;= 50, "0-50", IF(tbl_Customers[[#This Row],[account_length]] &lt;=100, "51-100", IF(tbl_Customers[[#This Row],[account_length]] &lt;= 150, "101-150", "151+")))</f>
        <v>51-100</v>
      </c>
      <c r="Y1379" t="str">
        <f>IF(tbl_Customers[[#This Row],[total_intl_charge]] &lt;= 3, "Low Charges", "High Charges")</f>
        <v>Low Charges</v>
      </c>
      <c r="Z1379" t="str">
        <f>IF(tbl_Customers[[#This Row],[total_eve_calls]]&lt;=80,"Low Calls",
IF(tbl_Customers[[#This Row],[total_eve_calls]]&lt;=120,"Medium Calls","High Calls"))</f>
        <v>Low Calls</v>
      </c>
      <c r="AA1379" t="str">
        <f>IF(tbl_Customers[[#This Row],[total_eve_charge]]&lt;=15,"Low Charges",
IF(tbl_Customers[[#This Row],[total_eve_charge]]&lt;=20,"Medium Charges","High Charges"))</f>
        <v>Low Charges</v>
      </c>
      <c r="AB13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79" t="str">
        <f>IF(tbl_Customers[[#This Row],[number_vmail_messages]] = 0, "No Usage", IF(tbl_Customers[[#This Row],[number_vmail_messages]] &lt;= 20, "Low Usage", IF(tbl_Customers[[#This Row],[number_vmail_messages]] &lt;= 40, "Medium Usgae", "High Usage")))</f>
        <v>No Usage</v>
      </c>
      <c r="AD1379" t="str">
        <f>IF(tbl_Customers[[#This Row],[total_day_minutes]]&lt;=150,"Low Usage", IF(tbl_Customers[[#This Row],[total_day_minutes]]&lt;=200,"Medium Usage", IF(tbl_Customers[[#This Row],[total_day_minutes]]&lt;=250,"High Usage","Very High Usage")))</f>
        <v>High Usage</v>
      </c>
      <c r="AE1379" t="str">
        <f>IF(tbl_Customers[[#This Row],[total_intl_calls]]&lt;=5,"Low Calls", IF(tbl_Customers[[#This Row],[total_intl_calls]]&lt;=10, "Medium Calls", "High Calls"))</f>
        <v>Low Calls</v>
      </c>
      <c r="AF13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79" s="36" t="str">
        <f>IF(tbl_Customers[[#This Row],[Churn_Risk_Score]]&gt;=10,"High Risk", IF(tbl_Customers[[#This Row],[Churn_Risk_Score]]&gt;=5,"Medium Risk","Low Risk"))</f>
        <v>Low Risk</v>
      </c>
    </row>
    <row r="1380" spans="1:33" x14ac:dyDescent="0.35">
      <c r="A1380">
        <v>1379</v>
      </c>
      <c r="B1380" t="s">
        <v>42</v>
      </c>
      <c r="C1380">
        <v>66</v>
      </c>
      <c r="D1380" t="s">
        <v>28</v>
      </c>
      <c r="E1380" t="s">
        <v>22</v>
      </c>
      <c r="F1380" t="s">
        <v>22</v>
      </c>
      <c r="G1380">
        <v>0</v>
      </c>
      <c r="H1380">
        <v>154</v>
      </c>
      <c r="I1380">
        <v>133</v>
      </c>
      <c r="J1380">
        <v>26.18</v>
      </c>
      <c r="K1380">
        <v>198.9</v>
      </c>
      <c r="L1380">
        <v>121</v>
      </c>
      <c r="M1380">
        <v>16.91</v>
      </c>
      <c r="N1380">
        <v>151.9</v>
      </c>
      <c r="O1380">
        <v>100</v>
      </c>
      <c r="P1380">
        <v>6.84</v>
      </c>
      <c r="Q1380">
        <v>9.5</v>
      </c>
      <c r="R1380">
        <v>3</v>
      </c>
      <c r="S1380">
        <v>2.57</v>
      </c>
      <c r="T1380">
        <v>4</v>
      </c>
      <c r="U1380" t="s">
        <v>23</v>
      </c>
      <c r="V1380">
        <f>IF(tbl_Customers[[#This Row],[churn]] = "yes", 1, 0)</f>
        <v>1</v>
      </c>
      <c r="W1380" t="str">
        <f>IF(tbl_Customers[[#This Row],[number_customer_service_calls]] &lt;= 1, "0-1 Calls", IF(tbl_Customers[[#This Row],[number_customer_service_calls]] &lt;= 3, "2-3 Calls", IF(tbl_Customers[[#This Row],[number_customer_service_calls]] &lt;=5, "4-5 Calls", "6+ Calls")))</f>
        <v>4-5 Calls</v>
      </c>
      <c r="X1380" t="str">
        <f>IF(tbl_Customers[[#This Row],[account_length]] &lt;= 50, "0-50", IF(tbl_Customers[[#This Row],[account_length]] &lt;=100, "51-100", IF(tbl_Customers[[#This Row],[account_length]] &lt;= 150, "101-150", "151+")))</f>
        <v>51-100</v>
      </c>
      <c r="Y1380" t="str">
        <f>IF(tbl_Customers[[#This Row],[total_intl_charge]] &lt;= 3, "Low Charges", "High Charges")</f>
        <v>Low Charges</v>
      </c>
      <c r="Z1380" t="str">
        <f>IF(tbl_Customers[[#This Row],[total_eve_calls]]&lt;=80,"Low Calls",
IF(tbl_Customers[[#This Row],[total_eve_calls]]&lt;=120,"Medium Calls","High Calls"))</f>
        <v>High Calls</v>
      </c>
      <c r="AA1380" t="str">
        <f>IF(tbl_Customers[[#This Row],[total_eve_charge]]&lt;=15,"Low Charges",
IF(tbl_Customers[[#This Row],[total_eve_charge]]&lt;=20,"Medium Charges","High Charges"))</f>
        <v>Medium Charges</v>
      </c>
      <c r="AB13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80" t="str">
        <f>IF(tbl_Customers[[#This Row],[number_vmail_messages]] = 0, "No Usage", IF(tbl_Customers[[#This Row],[number_vmail_messages]] &lt;= 20, "Low Usage", IF(tbl_Customers[[#This Row],[number_vmail_messages]] &lt;= 40, "Medium Usgae", "High Usage")))</f>
        <v>No Usage</v>
      </c>
      <c r="AD1380" t="str">
        <f>IF(tbl_Customers[[#This Row],[total_day_minutes]]&lt;=150,"Low Usage", IF(tbl_Customers[[#This Row],[total_day_minutes]]&lt;=200,"Medium Usage", IF(tbl_Customers[[#This Row],[total_day_minutes]]&lt;=250,"High Usage","Very High Usage")))</f>
        <v>Medium Usage</v>
      </c>
      <c r="AE1380" t="str">
        <f>IF(tbl_Customers[[#This Row],[total_intl_calls]]&lt;=5,"Low Calls", IF(tbl_Customers[[#This Row],[total_intl_calls]]&lt;=10, "Medium Calls", "High Calls"))</f>
        <v>Low Calls</v>
      </c>
      <c r="AF13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380" s="36" t="str">
        <f>IF(tbl_Customers[[#This Row],[Churn_Risk_Score]]&gt;=10,"High Risk", IF(tbl_Customers[[#This Row],[Churn_Risk_Score]]&gt;=5,"Medium Risk","Low Risk"))</f>
        <v>Medium Risk</v>
      </c>
    </row>
    <row r="1381" spans="1:33" x14ac:dyDescent="0.35">
      <c r="A1381">
        <v>1380</v>
      </c>
      <c r="B1381" t="s">
        <v>41</v>
      </c>
      <c r="C1381">
        <v>74</v>
      </c>
      <c r="D1381" t="s">
        <v>21</v>
      </c>
      <c r="E1381" t="s">
        <v>22</v>
      </c>
      <c r="F1381" t="s">
        <v>22</v>
      </c>
      <c r="G1381">
        <v>0</v>
      </c>
      <c r="H1381">
        <v>225.2</v>
      </c>
      <c r="I1381">
        <v>93</v>
      </c>
      <c r="J1381">
        <v>38.28</v>
      </c>
      <c r="K1381">
        <v>215.1</v>
      </c>
      <c r="L1381">
        <v>120</v>
      </c>
      <c r="M1381">
        <v>18.28</v>
      </c>
      <c r="N1381">
        <v>241.8</v>
      </c>
      <c r="O1381">
        <v>95</v>
      </c>
      <c r="P1381">
        <v>10.88</v>
      </c>
      <c r="Q1381">
        <v>9.1</v>
      </c>
      <c r="R1381">
        <v>2</v>
      </c>
      <c r="S1381">
        <v>2.46</v>
      </c>
      <c r="T1381">
        <v>2</v>
      </c>
      <c r="U1381" t="s">
        <v>22</v>
      </c>
      <c r="V1381">
        <f>IF(tbl_Customers[[#This Row],[churn]] = "yes", 1, 0)</f>
        <v>0</v>
      </c>
      <c r="W1381" t="str">
        <f>IF(tbl_Customers[[#This Row],[number_customer_service_calls]] &lt;= 1, "0-1 Calls", IF(tbl_Customers[[#This Row],[number_customer_service_calls]] &lt;= 3, "2-3 Calls", IF(tbl_Customers[[#This Row],[number_customer_service_calls]] &lt;=5, "4-5 Calls", "6+ Calls")))</f>
        <v>2-3 Calls</v>
      </c>
      <c r="X1381" t="str">
        <f>IF(tbl_Customers[[#This Row],[account_length]] &lt;= 50, "0-50", IF(tbl_Customers[[#This Row],[account_length]] &lt;=100, "51-100", IF(tbl_Customers[[#This Row],[account_length]] &lt;= 150, "101-150", "151+")))</f>
        <v>51-100</v>
      </c>
      <c r="Y1381" t="str">
        <f>IF(tbl_Customers[[#This Row],[total_intl_charge]] &lt;= 3, "Low Charges", "High Charges")</f>
        <v>Low Charges</v>
      </c>
      <c r="Z1381" t="str">
        <f>IF(tbl_Customers[[#This Row],[total_eve_calls]]&lt;=80,"Low Calls",
IF(tbl_Customers[[#This Row],[total_eve_calls]]&lt;=120,"Medium Calls","High Calls"))</f>
        <v>Medium Calls</v>
      </c>
      <c r="AA1381" t="str">
        <f>IF(tbl_Customers[[#This Row],[total_eve_charge]]&lt;=15,"Low Charges",
IF(tbl_Customers[[#This Row],[total_eve_charge]]&lt;=20,"Medium Charges","High Charges"))</f>
        <v>Medium Charges</v>
      </c>
      <c r="AB13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81" t="str">
        <f>IF(tbl_Customers[[#This Row],[number_vmail_messages]] = 0, "No Usage", IF(tbl_Customers[[#This Row],[number_vmail_messages]] &lt;= 20, "Low Usage", IF(tbl_Customers[[#This Row],[number_vmail_messages]] &lt;= 40, "Medium Usgae", "High Usage")))</f>
        <v>No Usage</v>
      </c>
      <c r="AD1381" t="str">
        <f>IF(tbl_Customers[[#This Row],[total_day_minutes]]&lt;=150,"Low Usage", IF(tbl_Customers[[#This Row],[total_day_minutes]]&lt;=200,"Medium Usage", IF(tbl_Customers[[#This Row],[total_day_minutes]]&lt;=250,"High Usage","Very High Usage")))</f>
        <v>High Usage</v>
      </c>
      <c r="AE1381" t="str">
        <f>IF(tbl_Customers[[#This Row],[total_intl_calls]]&lt;=5,"Low Calls", IF(tbl_Customers[[#This Row],[total_intl_calls]]&lt;=10, "Medium Calls", "High Calls"))</f>
        <v>Low Calls</v>
      </c>
      <c r="AF13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81" s="36" t="str">
        <f>IF(tbl_Customers[[#This Row],[Churn_Risk_Score]]&gt;=10,"High Risk", IF(tbl_Customers[[#This Row],[Churn_Risk_Score]]&gt;=5,"Medium Risk","Low Risk"))</f>
        <v>Low Risk</v>
      </c>
    </row>
    <row r="1382" spans="1:33" x14ac:dyDescent="0.35">
      <c r="A1382">
        <v>1381</v>
      </c>
      <c r="B1382" t="s">
        <v>49</v>
      </c>
      <c r="C1382">
        <v>116</v>
      </c>
      <c r="D1382" t="s">
        <v>25</v>
      </c>
      <c r="E1382" t="s">
        <v>22</v>
      </c>
      <c r="F1382" t="s">
        <v>22</v>
      </c>
      <c r="G1382">
        <v>0</v>
      </c>
      <c r="H1382">
        <v>159.4</v>
      </c>
      <c r="I1382">
        <v>79</v>
      </c>
      <c r="J1382">
        <v>27.1</v>
      </c>
      <c r="K1382">
        <v>179.5</v>
      </c>
      <c r="L1382">
        <v>88</v>
      </c>
      <c r="M1382">
        <v>15.26</v>
      </c>
      <c r="N1382">
        <v>167.8</v>
      </c>
      <c r="O1382">
        <v>71</v>
      </c>
      <c r="P1382">
        <v>7.55</v>
      </c>
      <c r="Q1382">
        <v>9.6999999999999993</v>
      </c>
      <c r="R1382">
        <v>2</v>
      </c>
      <c r="S1382">
        <v>2.62</v>
      </c>
      <c r="T1382">
        <v>6</v>
      </c>
      <c r="U1382" t="s">
        <v>23</v>
      </c>
      <c r="V1382">
        <f>IF(tbl_Customers[[#This Row],[churn]] = "yes", 1, 0)</f>
        <v>1</v>
      </c>
      <c r="W1382" t="str">
        <f>IF(tbl_Customers[[#This Row],[number_customer_service_calls]] &lt;= 1, "0-1 Calls", IF(tbl_Customers[[#This Row],[number_customer_service_calls]] &lt;= 3, "2-3 Calls", IF(tbl_Customers[[#This Row],[number_customer_service_calls]] &lt;=5, "4-5 Calls", "6+ Calls")))</f>
        <v>6+ Calls</v>
      </c>
      <c r="X1382" t="str">
        <f>IF(tbl_Customers[[#This Row],[account_length]] &lt;= 50, "0-50", IF(tbl_Customers[[#This Row],[account_length]] &lt;=100, "51-100", IF(tbl_Customers[[#This Row],[account_length]] &lt;= 150, "101-150", "151+")))</f>
        <v>101-150</v>
      </c>
      <c r="Y1382" t="str">
        <f>IF(tbl_Customers[[#This Row],[total_intl_charge]] &lt;= 3, "Low Charges", "High Charges")</f>
        <v>Low Charges</v>
      </c>
      <c r="Z1382" t="str">
        <f>IF(tbl_Customers[[#This Row],[total_eve_calls]]&lt;=80,"Low Calls",
IF(tbl_Customers[[#This Row],[total_eve_calls]]&lt;=120,"Medium Calls","High Calls"))</f>
        <v>Medium Calls</v>
      </c>
      <c r="AA1382" t="str">
        <f>IF(tbl_Customers[[#This Row],[total_eve_charge]]&lt;=15,"Low Charges",
IF(tbl_Customers[[#This Row],[total_eve_charge]]&lt;=20,"Medium Charges","High Charges"))</f>
        <v>Medium Charges</v>
      </c>
      <c r="AB13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382" t="str">
        <f>IF(tbl_Customers[[#This Row],[number_vmail_messages]] = 0, "No Usage", IF(tbl_Customers[[#This Row],[number_vmail_messages]] &lt;= 20, "Low Usage", IF(tbl_Customers[[#This Row],[number_vmail_messages]] &lt;= 40, "Medium Usgae", "High Usage")))</f>
        <v>No Usage</v>
      </c>
      <c r="AD1382" t="str">
        <f>IF(tbl_Customers[[#This Row],[total_day_minutes]]&lt;=150,"Low Usage", IF(tbl_Customers[[#This Row],[total_day_minutes]]&lt;=200,"Medium Usage", IF(tbl_Customers[[#This Row],[total_day_minutes]]&lt;=250,"High Usage","Very High Usage")))</f>
        <v>Medium Usage</v>
      </c>
      <c r="AE1382" t="str">
        <f>IF(tbl_Customers[[#This Row],[total_intl_calls]]&lt;=5,"Low Calls", IF(tbl_Customers[[#This Row],[total_intl_calls]]&lt;=10, "Medium Calls", "High Calls"))</f>
        <v>Low Calls</v>
      </c>
      <c r="AF13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382" s="36" t="str">
        <f>IF(tbl_Customers[[#This Row],[Churn_Risk_Score]]&gt;=10,"High Risk", IF(tbl_Customers[[#This Row],[Churn_Risk_Score]]&gt;=5,"Medium Risk","Low Risk"))</f>
        <v>Medium Risk</v>
      </c>
    </row>
    <row r="1383" spans="1:33" x14ac:dyDescent="0.35">
      <c r="A1383">
        <v>1382</v>
      </c>
      <c r="B1383" t="s">
        <v>50</v>
      </c>
      <c r="C1383">
        <v>68</v>
      </c>
      <c r="D1383" t="s">
        <v>28</v>
      </c>
      <c r="E1383" t="s">
        <v>22</v>
      </c>
      <c r="F1383" t="s">
        <v>22</v>
      </c>
      <c r="G1383">
        <v>0</v>
      </c>
      <c r="H1383">
        <v>172.7</v>
      </c>
      <c r="I1383">
        <v>95</v>
      </c>
      <c r="J1383">
        <v>29.36</v>
      </c>
      <c r="K1383">
        <v>139.1</v>
      </c>
      <c r="L1383">
        <v>90</v>
      </c>
      <c r="M1383">
        <v>11.82</v>
      </c>
      <c r="N1383">
        <v>174.3</v>
      </c>
      <c r="O1383">
        <v>99</v>
      </c>
      <c r="P1383">
        <v>7.84</v>
      </c>
      <c r="Q1383">
        <v>11.7</v>
      </c>
      <c r="R1383">
        <v>1</v>
      </c>
      <c r="S1383">
        <v>3.16</v>
      </c>
      <c r="T1383">
        <v>2</v>
      </c>
      <c r="U1383" t="s">
        <v>22</v>
      </c>
      <c r="V1383">
        <f>IF(tbl_Customers[[#This Row],[churn]] = "yes", 1, 0)</f>
        <v>0</v>
      </c>
      <c r="W1383" t="str">
        <f>IF(tbl_Customers[[#This Row],[number_customer_service_calls]] &lt;= 1, "0-1 Calls", IF(tbl_Customers[[#This Row],[number_customer_service_calls]] &lt;= 3, "2-3 Calls", IF(tbl_Customers[[#This Row],[number_customer_service_calls]] &lt;=5, "4-5 Calls", "6+ Calls")))</f>
        <v>2-3 Calls</v>
      </c>
      <c r="X1383" t="str">
        <f>IF(tbl_Customers[[#This Row],[account_length]] &lt;= 50, "0-50", IF(tbl_Customers[[#This Row],[account_length]] &lt;=100, "51-100", IF(tbl_Customers[[#This Row],[account_length]] &lt;= 150, "101-150", "151+")))</f>
        <v>51-100</v>
      </c>
      <c r="Y1383" t="str">
        <f>IF(tbl_Customers[[#This Row],[total_intl_charge]] &lt;= 3, "Low Charges", "High Charges")</f>
        <v>High Charges</v>
      </c>
      <c r="Z1383" t="str">
        <f>IF(tbl_Customers[[#This Row],[total_eve_calls]]&lt;=80,"Low Calls",
IF(tbl_Customers[[#This Row],[total_eve_calls]]&lt;=120,"Medium Calls","High Calls"))</f>
        <v>Medium Calls</v>
      </c>
      <c r="AA1383" t="str">
        <f>IF(tbl_Customers[[#This Row],[total_eve_charge]]&lt;=15,"Low Charges",
IF(tbl_Customers[[#This Row],[total_eve_charge]]&lt;=20,"Medium Charges","High Charges"))</f>
        <v>Low Charges</v>
      </c>
      <c r="AB13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83" t="str">
        <f>IF(tbl_Customers[[#This Row],[number_vmail_messages]] = 0, "No Usage", IF(tbl_Customers[[#This Row],[number_vmail_messages]] &lt;= 20, "Low Usage", IF(tbl_Customers[[#This Row],[number_vmail_messages]] &lt;= 40, "Medium Usgae", "High Usage")))</f>
        <v>No Usage</v>
      </c>
      <c r="AD1383" t="str">
        <f>IF(tbl_Customers[[#This Row],[total_day_minutes]]&lt;=150,"Low Usage", IF(tbl_Customers[[#This Row],[total_day_minutes]]&lt;=200,"Medium Usage", IF(tbl_Customers[[#This Row],[total_day_minutes]]&lt;=250,"High Usage","Very High Usage")))</f>
        <v>Medium Usage</v>
      </c>
      <c r="AE1383" t="str">
        <f>IF(tbl_Customers[[#This Row],[total_intl_calls]]&lt;=5,"Low Calls", IF(tbl_Customers[[#This Row],[total_intl_calls]]&lt;=10, "Medium Calls", "High Calls"))</f>
        <v>Low Calls</v>
      </c>
      <c r="AF13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83" s="36" t="str">
        <f>IF(tbl_Customers[[#This Row],[Churn_Risk_Score]]&gt;=10,"High Risk", IF(tbl_Customers[[#This Row],[Churn_Risk_Score]]&gt;=5,"Medium Risk","Low Risk"))</f>
        <v>Low Risk</v>
      </c>
    </row>
    <row r="1384" spans="1:33" x14ac:dyDescent="0.35">
      <c r="A1384">
        <v>1383</v>
      </c>
      <c r="B1384" t="s">
        <v>71</v>
      </c>
      <c r="C1384">
        <v>68</v>
      </c>
      <c r="D1384" t="s">
        <v>21</v>
      </c>
      <c r="E1384" t="s">
        <v>22</v>
      </c>
      <c r="F1384" t="s">
        <v>22</v>
      </c>
      <c r="G1384">
        <v>0</v>
      </c>
      <c r="H1384">
        <v>222.8</v>
      </c>
      <c r="I1384">
        <v>99</v>
      </c>
      <c r="J1384">
        <v>37.880000000000003</v>
      </c>
      <c r="K1384">
        <v>175.8</v>
      </c>
      <c r="L1384">
        <v>85</v>
      </c>
      <c r="M1384">
        <v>14.94</v>
      </c>
      <c r="N1384">
        <v>202</v>
      </c>
      <c r="O1384">
        <v>111</v>
      </c>
      <c r="P1384">
        <v>9.09</v>
      </c>
      <c r="Q1384">
        <v>11</v>
      </c>
      <c r="R1384">
        <v>3</v>
      </c>
      <c r="S1384">
        <v>2.97</v>
      </c>
      <c r="T1384">
        <v>3</v>
      </c>
      <c r="U1384" t="s">
        <v>22</v>
      </c>
      <c r="V1384">
        <f>IF(tbl_Customers[[#This Row],[churn]] = "yes", 1, 0)</f>
        <v>0</v>
      </c>
      <c r="W1384" t="str">
        <f>IF(tbl_Customers[[#This Row],[number_customer_service_calls]] &lt;= 1, "0-1 Calls", IF(tbl_Customers[[#This Row],[number_customer_service_calls]] &lt;= 3, "2-3 Calls", IF(tbl_Customers[[#This Row],[number_customer_service_calls]] &lt;=5, "4-5 Calls", "6+ Calls")))</f>
        <v>2-3 Calls</v>
      </c>
      <c r="X1384" t="str">
        <f>IF(tbl_Customers[[#This Row],[account_length]] &lt;= 50, "0-50", IF(tbl_Customers[[#This Row],[account_length]] &lt;=100, "51-100", IF(tbl_Customers[[#This Row],[account_length]] &lt;= 150, "101-150", "151+")))</f>
        <v>51-100</v>
      </c>
      <c r="Y1384" t="str">
        <f>IF(tbl_Customers[[#This Row],[total_intl_charge]] &lt;= 3, "Low Charges", "High Charges")</f>
        <v>Low Charges</v>
      </c>
      <c r="Z1384" t="str">
        <f>IF(tbl_Customers[[#This Row],[total_eve_calls]]&lt;=80,"Low Calls",
IF(tbl_Customers[[#This Row],[total_eve_calls]]&lt;=120,"Medium Calls","High Calls"))</f>
        <v>Medium Calls</v>
      </c>
      <c r="AA1384" t="str">
        <f>IF(tbl_Customers[[#This Row],[total_eve_charge]]&lt;=15,"Low Charges",
IF(tbl_Customers[[#This Row],[total_eve_charge]]&lt;=20,"Medium Charges","High Charges"))</f>
        <v>Low Charges</v>
      </c>
      <c r="AB13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84" t="str">
        <f>IF(tbl_Customers[[#This Row],[number_vmail_messages]] = 0, "No Usage", IF(tbl_Customers[[#This Row],[number_vmail_messages]] &lt;= 20, "Low Usage", IF(tbl_Customers[[#This Row],[number_vmail_messages]] &lt;= 40, "Medium Usgae", "High Usage")))</f>
        <v>No Usage</v>
      </c>
      <c r="AD1384" t="str">
        <f>IF(tbl_Customers[[#This Row],[total_day_minutes]]&lt;=150,"Low Usage", IF(tbl_Customers[[#This Row],[total_day_minutes]]&lt;=200,"Medium Usage", IF(tbl_Customers[[#This Row],[total_day_minutes]]&lt;=250,"High Usage","Very High Usage")))</f>
        <v>High Usage</v>
      </c>
      <c r="AE1384" t="str">
        <f>IF(tbl_Customers[[#This Row],[total_intl_calls]]&lt;=5,"Low Calls", IF(tbl_Customers[[#This Row],[total_intl_calls]]&lt;=10, "Medium Calls", "High Calls"))</f>
        <v>Low Calls</v>
      </c>
      <c r="AF13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84" s="36" t="str">
        <f>IF(tbl_Customers[[#This Row],[Churn_Risk_Score]]&gt;=10,"High Risk", IF(tbl_Customers[[#This Row],[Churn_Risk_Score]]&gt;=5,"Medium Risk","Low Risk"))</f>
        <v>Low Risk</v>
      </c>
    </row>
    <row r="1385" spans="1:33" x14ac:dyDescent="0.35">
      <c r="A1385">
        <v>1384</v>
      </c>
      <c r="B1385" t="s">
        <v>54</v>
      </c>
      <c r="C1385">
        <v>54</v>
      </c>
      <c r="D1385" t="s">
        <v>21</v>
      </c>
      <c r="E1385" t="s">
        <v>23</v>
      </c>
      <c r="F1385" t="s">
        <v>22</v>
      </c>
      <c r="G1385">
        <v>0</v>
      </c>
      <c r="H1385">
        <v>214.1</v>
      </c>
      <c r="I1385">
        <v>77</v>
      </c>
      <c r="J1385">
        <v>36.4</v>
      </c>
      <c r="K1385">
        <v>240.5</v>
      </c>
      <c r="L1385">
        <v>94</v>
      </c>
      <c r="M1385">
        <v>20.440000000000001</v>
      </c>
      <c r="N1385">
        <v>188.9</v>
      </c>
      <c r="O1385">
        <v>75</v>
      </c>
      <c r="P1385">
        <v>8.5</v>
      </c>
      <c r="Q1385">
        <v>10.1</v>
      </c>
      <c r="R1385">
        <v>3</v>
      </c>
      <c r="S1385">
        <v>2.73</v>
      </c>
      <c r="T1385">
        <v>1</v>
      </c>
      <c r="U1385" t="s">
        <v>22</v>
      </c>
      <c r="V1385">
        <f>IF(tbl_Customers[[#This Row],[churn]] = "yes", 1, 0)</f>
        <v>0</v>
      </c>
      <c r="W1385" t="str">
        <f>IF(tbl_Customers[[#This Row],[number_customer_service_calls]] &lt;= 1, "0-1 Calls", IF(tbl_Customers[[#This Row],[number_customer_service_calls]] &lt;= 3, "2-3 Calls", IF(tbl_Customers[[#This Row],[number_customer_service_calls]] &lt;=5, "4-5 Calls", "6+ Calls")))</f>
        <v>0-1 Calls</v>
      </c>
      <c r="X1385" t="str">
        <f>IF(tbl_Customers[[#This Row],[account_length]] &lt;= 50, "0-50", IF(tbl_Customers[[#This Row],[account_length]] &lt;=100, "51-100", IF(tbl_Customers[[#This Row],[account_length]] &lt;= 150, "101-150", "151+")))</f>
        <v>51-100</v>
      </c>
      <c r="Y1385" t="str">
        <f>IF(tbl_Customers[[#This Row],[total_intl_charge]] &lt;= 3, "Low Charges", "High Charges")</f>
        <v>Low Charges</v>
      </c>
      <c r="Z1385" t="str">
        <f>IF(tbl_Customers[[#This Row],[total_eve_calls]]&lt;=80,"Low Calls",
IF(tbl_Customers[[#This Row],[total_eve_calls]]&lt;=120,"Medium Calls","High Calls"))</f>
        <v>Medium Calls</v>
      </c>
      <c r="AA1385" t="str">
        <f>IF(tbl_Customers[[#This Row],[total_eve_charge]]&lt;=15,"Low Charges",
IF(tbl_Customers[[#This Row],[total_eve_charge]]&lt;=20,"Medium Charges","High Charges"))</f>
        <v>High Charges</v>
      </c>
      <c r="AB13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85" t="str">
        <f>IF(tbl_Customers[[#This Row],[number_vmail_messages]] = 0, "No Usage", IF(tbl_Customers[[#This Row],[number_vmail_messages]] &lt;= 20, "Low Usage", IF(tbl_Customers[[#This Row],[number_vmail_messages]] &lt;= 40, "Medium Usgae", "High Usage")))</f>
        <v>No Usage</v>
      </c>
      <c r="AD1385" t="str">
        <f>IF(tbl_Customers[[#This Row],[total_day_minutes]]&lt;=150,"Low Usage", IF(tbl_Customers[[#This Row],[total_day_minutes]]&lt;=200,"Medium Usage", IF(tbl_Customers[[#This Row],[total_day_minutes]]&lt;=250,"High Usage","Very High Usage")))</f>
        <v>High Usage</v>
      </c>
      <c r="AE1385" t="str">
        <f>IF(tbl_Customers[[#This Row],[total_intl_calls]]&lt;=5,"Low Calls", IF(tbl_Customers[[#This Row],[total_intl_calls]]&lt;=10, "Medium Calls", "High Calls"))</f>
        <v>Low Calls</v>
      </c>
      <c r="AF13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85" s="36" t="str">
        <f>IF(tbl_Customers[[#This Row],[Churn_Risk_Score]]&gt;=10,"High Risk", IF(tbl_Customers[[#This Row],[Churn_Risk_Score]]&gt;=5,"Medium Risk","Low Risk"))</f>
        <v>Low Risk</v>
      </c>
    </row>
    <row r="1386" spans="1:33" x14ac:dyDescent="0.35">
      <c r="A1386">
        <v>1385</v>
      </c>
      <c r="B1386" t="s">
        <v>51</v>
      </c>
      <c r="C1386">
        <v>107</v>
      </c>
      <c r="D1386" t="s">
        <v>25</v>
      </c>
      <c r="E1386" t="s">
        <v>22</v>
      </c>
      <c r="F1386" t="s">
        <v>22</v>
      </c>
      <c r="G1386">
        <v>0</v>
      </c>
      <c r="H1386">
        <v>134</v>
      </c>
      <c r="I1386">
        <v>104</v>
      </c>
      <c r="J1386">
        <v>22.78</v>
      </c>
      <c r="K1386">
        <v>174.5</v>
      </c>
      <c r="L1386">
        <v>94</v>
      </c>
      <c r="M1386">
        <v>14.83</v>
      </c>
      <c r="N1386">
        <v>311.10000000000002</v>
      </c>
      <c r="O1386">
        <v>79</v>
      </c>
      <c r="P1386">
        <v>14</v>
      </c>
      <c r="Q1386">
        <v>7.3</v>
      </c>
      <c r="R1386">
        <v>3</v>
      </c>
      <c r="S1386">
        <v>1.97</v>
      </c>
      <c r="T1386">
        <v>3</v>
      </c>
      <c r="U1386" t="s">
        <v>22</v>
      </c>
      <c r="V1386">
        <f>IF(tbl_Customers[[#This Row],[churn]] = "yes", 1, 0)</f>
        <v>0</v>
      </c>
      <c r="W1386" t="str">
        <f>IF(tbl_Customers[[#This Row],[number_customer_service_calls]] &lt;= 1, "0-1 Calls", IF(tbl_Customers[[#This Row],[number_customer_service_calls]] &lt;= 3, "2-3 Calls", IF(tbl_Customers[[#This Row],[number_customer_service_calls]] &lt;=5, "4-5 Calls", "6+ Calls")))</f>
        <v>2-3 Calls</v>
      </c>
      <c r="X1386" t="str">
        <f>IF(tbl_Customers[[#This Row],[account_length]] &lt;= 50, "0-50", IF(tbl_Customers[[#This Row],[account_length]] &lt;=100, "51-100", IF(tbl_Customers[[#This Row],[account_length]] &lt;= 150, "101-150", "151+")))</f>
        <v>101-150</v>
      </c>
      <c r="Y1386" t="str">
        <f>IF(tbl_Customers[[#This Row],[total_intl_charge]] &lt;= 3, "Low Charges", "High Charges")</f>
        <v>Low Charges</v>
      </c>
      <c r="Z1386" t="str">
        <f>IF(tbl_Customers[[#This Row],[total_eve_calls]]&lt;=80,"Low Calls",
IF(tbl_Customers[[#This Row],[total_eve_calls]]&lt;=120,"Medium Calls","High Calls"))</f>
        <v>Medium Calls</v>
      </c>
      <c r="AA1386" t="str">
        <f>IF(tbl_Customers[[#This Row],[total_eve_charge]]&lt;=15,"Low Charges",
IF(tbl_Customers[[#This Row],[total_eve_charge]]&lt;=20,"Medium Charges","High Charges"))</f>
        <v>Low Charges</v>
      </c>
      <c r="AB13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86" t="str">
        <f>IF(tbl_Customers[[#This Row],[number_vmail_messages]] = 0, "No Usage", IF(tbl_Customers[[#This Row],[number_vmail_messages]] &lt;= 20, "Low Usage", IF(tbl_Customers[[#This Row],[number_vmail_messages]] &lt;= 40, "Medium Usgae", "High Usage")))</f>
        <v>No Usage</v>
      </c>
      <c r="AD1386" t="str">
        <f>IF(tbl_Customers[[#This Row],[total_day_minutes]]&lt;=150,"Low Usage", IF(tbl_Customers[[#This Row],[total_day_minutes]]&lt;=200,"Medium Usage", IF(tbl_Customers[[#This Row],[total_day_minutes]]&lt;=250,"High Usage","Very High Usage")))</f>
        <v>Low Usage</v>
      </c>
      <c r="AE1386" t="str">
        <f>IF(tbl_Customers[[#This Row],[total_intl_calls]]&lt;=5,"Low Calls", IF(tbl_Customers[[#This Row],[total_intl_calls]]&lt;=10, "Medium Calls", "High Calls"))</f>
        <v>Low Calls</v>
      </c>
      <c r="AF13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86" s="36" t="str">
        <f>IF(tbl_Customers[[#This Row],[Churn_Risk_Score]]&gt;=10,"High Risk", IF(tbl_Customers[[#This Row],[Churn_Risk_Score]]&gt;=5,"Medium Risk","Low Risk"))</f>
        <v>Low Risk</v>
      </c>
    </row>
    <row r="1387" spans="1:33" x14ac:dyDescent="0.35">
      <c r="A1387">
        <v>1386</v>
      </c>
      <c r="B1387" t="s">
        <v>31</v>
      </c>
      <c r="C1387">
        <v>124</v>
      </c>
      <c r="D1387" t="s">
        <v>28</v>
      </c>
      <c r="E1387" t="s">
        <v>22</v>
      </c>
      <c r="F1387" t="s">
        <v>22</v>
      </c>
      <c r="G1387">
        <v>0</v>
      </c>
      <c r="H1387">
        <v>184.8</v>
      </c>
      <c r="I1387">
        <v>74</v>
      </c>
      <c r="J1387">
        <v>31.42</v>
      </c>
      <c r="K1387">
        <v>175.1</v>
      </c>
      <c r="L1387">
        <v>84</v>
      </c>
      <c r="M1387">
        <v>14.88</v>
      </c>
      <c r="N1387">
        <v>158.19999999999999</v>
      </c>
      <c r="O1387">
        <v>95</v>
      </c>
      <c r="P1387">
        <v>7.12</v>
      </c>
      <c r="Q1387">
        <v>10.5</v>
      </c>
      <c r="R1387">
        <v>6</v>
      </c>
      <c r="S1387">
        <v>2.84</v>
      </c>
      <c r="T1387">
        <v>1</v>
      </c>
      <c r="U1387" t="s">
        <v>22</v>
      </c>
      <c r="V1387">
        <f>IF(tbl_Customers[[#This Row],[churn]] = "yes", 1, 0)</f>
        <v>0</v>
      </c>
      <c r="W1387" t="str">
        <f>IF(tbl_Customers[[#This Row],[number_customer_service_calls]] &lt;= 1, "0-1 Calls", IF(tbl_Customers[[#This Row],[number_customer_service_calls]] &lt;= 3, "2-3 Calls", IF(tbl_Customers[[#This Row],[number_customer_service_calls]] &lt;=5, "4-5 Calls", "6+ Calls")))</f>
        <v>0-1 Calls</v>
      </c>
      <c r="X1387" t="str">
        <f>IF(tbl_Customers[[#This Row],[account_length]] &lt;= 50, "0-50", IF(tbl_Customers[[#This Row],[account_length]] &lt;=100, "51-100", IF(tbl_Customers[[#This Row],[account_length]] &lt;= 150, "101-150", "151+")))</f>
        <v>101-150</v>
      </c>
      <c r="Y1387" t="str">
        <f>IF(tbl_Customers[[#This Row],[total_intl_charge]] &lt;= 3, "Low Charges", "High Charges")</f>
        <v>Low Charges</v>
      </c>
      <c r="Z1387" t="str">
        <f>IF(tbl_Customers[[#This Row],[total_eve_calls]]&lt;=80,"Low Calls",
IF(tbl_Customers[[#This Row],[total_eve_calls]]&lt;=120,"Medium Calls","High Calls"))</f>
        <v>Medium Calls</v>
      </c>
      <c r="AA1387" t="str">
        <f>IF(tbl_Customers[[#This Row],[total_eve_charge]]&lt;=15,"Low Charges",
IF(tbl_Customers[[#This Row],[total_eve_charge]]&lt;=20,"Medium Charges","High Charges"))</f>
        <v>Low Charges</v>
      </c>
      <c r="AB13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87" t="str">
        <f>IF(tbl_Customers[[#This Row],[number_vmail_messages]] = 0, "No Usage", IF(tbl_Customers[[#This Row],[number_vmail_messages]] &lt;= 20, "Low Usage", IF(tbl_Customers[[#This Row],[number_vmail_messages]] &lt;= 40, "Medium Usgae", "High Usage")))</f>
        <v>No Usage</v>
      </c>
      <c r="AD1387" t="str">
        <f>IF(tbl_Customers[[#This Row],[total_day_minutes]]&lt;=150,"Low Usage", IF(tbl_Customers[[#This Row],[total_day_minutes]]&lt;=200,"Medium Usage", IF(tbl_Customers[[#This Row],[total_day_minutes]]&lt;=250,"High Usage","Very High Usage")))</f>
        <v>Medium Usage</v>
      </c>
      <c r="AE1387" t="str">
        <f>IF(tbl_Customers[[#This Row],[total_intl_calls]]&lt;=5,"Low Calls", IF(tbl_Customers[[#This Row],[total_intl_calls]]&lt;=10, "Medium Calls", "High Calls"))</f>
        <v>Medium Calls</v>
      </c>
      <c r="AF13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87" s="36" t="str">
        <f>IF(tbl_Customers[[#This Row],[Churn_Risk_Score]]&gt;=10,"High Risk", IF(tbl_Customers[[#This Row],[Churn_Risk_Score]]&gt;=5,"Medium Risk","Low Risk"))</f>
        <v>Low Risk</v>
      </c>
    </row>
    <row r="1388" spans="1:33" x14ac:dyDescent="0.35">
      <c r="A1388">
        <v>1387</v>
      </c>
      <c r="B1388" t="s">
        <v>74</v>
      </c>
      <c r="C1388">
        <v>95</v>
      </c>
      <c r="D1388" t="s">
        <v>21</v>
      </c>
      <c r="E1388" t="s">
        <v>22</v>
      </c>
      <c r="F1388" t="s">
        <v>23</v>
      </c>
      <c r="G1388">
        <v>36</v>
      </c>
      <c r="H1388">
        <v>283.10000000000002</v>
      </c>
      <c r="I1388">
        <v>112</v>
      </c>
      <c r="J1388">
        <v>48.13</v>
      </c>
      <c r="K1388">
        <v>286.2</v>
      </c>
      <c r="L1388">
        <v>86</v>
      </c>
      <c r="M1388">
        <v>24.33</v>
      </c>
      <c r="N1388">
        <v>261.7</v>
      </c>
      <c r="O1388">
        <v>129</v>
      </c>
      <c r="P1388">
        <v>11.78</v>
      </c>
      <c r="Q1388">
        <v>11.3</v>
      </c>
      <c r="R1388">
        <v>3</v>
      </c>
      <c r="S1388">
        <v>3.05</v>
      </c>
      <c r="T1388">
        <v>3</v>
      </c>
      <c r="U1388" t="s">
        <v>22</v>
      </c>
      <c r="V1388">
        <f>IF(tbl_Customers[[#This Row],[churn]] = "yes", 1, 0)</f>
        <v>0</v>
      </c>
      <c r="W1388" t="str">
        <f>IF(tbl_Customers[[#This Row],[number_customer_service_calls]] &lt;= 1, "0-1 Calls", IF(tbl_Customers[[#This Row],[number_customer_service_calls]] &lt;= 3, "2-3 Calls", IF(tbl_Customers[[#This Row],[number_customer_service_calls]] &lt;=5, "4-5 Calls", "6+ Calls")))</f>
        <v>2-3 Calls</v>
      </c>
      <c r="X1388" t="str">
        <f>IF(tbl_Customers[[#This Row],[account_length]] &lt;= 50, "0-50", IF(tbl_Customers[[#This Row],[account_length]] &lt;=100, "51-100", IF(tbl_Customers[[#This Row],[account_length]] &lt;= 150, "101-150", "151+")))</f>
        <v>51-100</v>
      </c>
      <c r="Y1388" t="str">
        <f>IF(tbl_Customers[[#This Row],[total_intl_charge]] &lt;= 3, "Low Charges", "High Charges")</f>
        <v>High Charges</v>
      </c>
      <c r="Z1388" t="str">
        <f>IF(tbl_Customers[[#This Row],[total_eve_calls]]&lt;=80,"Low Calls",
IF(tbl_Customers[[#This Row],[total_eve_calls]]&lt;=120,"Medium Calls","High Calls"))</f>
        <v>Medium Calls</v>
      </c>
      <c r="AA1388" t="str">
        <f>IF(tbl_Customers[[#This Row],[total_eve_charge]]&lt;=15,"Low Charges",
IF(tbl_Customers[[#This Row],[total_eve_charge]]&lt;=20,"Medium Charges","High Charges"))</f>
        <v>High Charges</v>
      </c>
      <c r="AB13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88" t="str">
        <f>IF(tbl_Customers[[#This Row],[number_vmail_messages]] = 0, "No Usage", IF(tbl_Customers[[#This Row],[number_vmail_messages]] &lt;= 20, "Low Usage", IF(tbl_Customers[[#This Row],[number_vmail_messages]] &lt;= 40, "Medium Usgae", "High Usage")))</f>
        <v>Medium Usgae</v>
      </c>
      <c r="AD1388" t="str">
        <f>IF(tbl_Customers[[#This Row],[total_day_minutes]]&lt;=150,"Low Usage", IF(tbl_Customers[[#This Row],[total_day_minutes]]&lt;=200,"Medium Usage", IF(tbl_Customers[[#This Row],[total_day_minutes]]&lt;=250,"High Usage","Very High Usage")))</f>
        <v>Very High Usage</v>
      </c>
      <c r="AE1388" t="str">
        <f>IF(tbl_Customers[[#This Row],[total_intl_calls]]&lt;=5,"Low Calls", IF(tbl_Customers[[#This Row],[total_intl_calls]]&lt;=10, "Medium Calls", "High Calls"))</f>
        <v>Low Calls</v>
      </c>
      <c r="AF13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388" s="36" t="str">
        <f>IF(tbl_Customers[[#This Row],[Churn_Risk_Score]]&gt;=10,"High Risk", IF(tbl_Customers[[#This Row],[Churn_Risk_Score]]&gt;=5,"Medium Risk","Low Risk"))</f>
        <v>Medium Risk</v>
      </c>
    </row>
    <row r="1389" spans="1:33" x14ac:dyDescent="0.35">
      <c r="A1389">
        <v>1388</v>
      </c>
      <c r="B1389" t="s">
        <v>60</v>
      </c>
      <c r="C1389">
        <v>173</v>
      </c>
      <c r="D1389" t="s">
        <v>28</v>
      </c>
      <c r="E1389" t="s">
        <v>22</v>
      </c>
      <c r="F1389" t="s">
        <v>22</v>
      </c>
      <c r="G1389">
        <v>0</v>
      </c>
      <c r="H1389">
        <v>291.8</v>
      </c>
      <c r="I1389">
        <v>143</v>
      </c>
      <c r="J1389">
        <v>49.61</v>
      </c>
      <c r="K1389">
        <v>214.3</v>
      </c>
      <c r="L1389">
        <v>134</v>
      </c>
      <c r="M1389">
        <v>18.22</v>
      </c>
      <c r="N1389">
        <v>151.19999999999999</v>
      </c>
      <c r="O1389">
        <v>119</v>
      </c>
      <c r="P1389">
        <v>6.8</v>
      </c>
      <c r="Q1389">
        <v>9.9</v>
      </c>
      <c r="R1389">
        <v>2</v>
      </c>
      <c r="S1389">
        <v>2.67</v>
      </c>
      <c r="T1389">
        <v>0</v>
      </c>
      <c r="U1389" t="s">
        <v>23</v>
      </c>
      <c r="V1389">
        <f>IF(tbl_Customers[[#This Row],[churn]] = "yes", 1, 0)</f>
        <v>1</v>
      </c>
      <c r="W1389" t="str">
        <f>IF(tbl_Customers[[#This Row],[number_customer_service_calls]] &lt;= 1, "0-1 Calls", IF(tbl_Customers[[#This Row],[number_customer_service_calls]] &lt;= 3, "2-3 Calls", IF(tbl_Customers[[#This Row],[number_customer_service_calls]] &lt;=5, "4-5 Calls", "6+ Calls")))</f>
        <v>0-1 Calls</v>
      </c>
      <c r="X1389" t="str">
        <f>IF(tbl_Customers[[#This Row],[account_length]] &lt;= 50, "0-50", IF(tbl_Customers[[#This Row],[account_length]] &lt;=100, "51-100", IF(tbl_Customers[[#This Row],[account_length]] &lt;= 150, "101-150", "151+")))</f>
        <v>151+</v>
      </c>
      <c r="Y1389" t="str">
        <f>IF(tbl_Customers[[#This Row],[total_intl_charge]] &lt;= 3, "Low Charges", "High Charges")</f>
        <v>Low Charges</v>
      </c>
      <c r="Z1389" t="str">
        <f>IF(tbl_Customers[[#This Row],[total_eve_calls]]&lt;=80,"Low Calls",
IF(tbl_Customers[[#This Row],[total_eve_calls]]&lt;=120,"Medium Calls","High Calls"))</f>
        <v>High Calls</v>
      </c>
      <c r="AA1389" t="str">
        <f>IF(tbl_Customers[[#This Row],[total_eve_charge]]&lt;=15,"Low Charges",
IF(tbl_Customers[[#This Row],[total_eve_charge]]&lt;=20,"Medium Charges","High Charges"))</f>
        <v>Medium Charges</v>
      </c>
      <c r="AB13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89" t="str">
        <f>IF(tbl_Customers[[#This Row],[number_vmail_messages]] = 0, "No Usage", IF(tbl_Customers[[#This Row],[number_vmail_messages]] &lt;= 20, "Low Usage", IF(tbl_Customers[[#This Row],[number_vmail_messages]] &lt;= 40, "Medium Usgae", "High Usage")))</f>
        <v>No Usage</v>
      </c>
      <c r="AD1389" t="str">
        <f>IF(tbl_Customers[[#This Row],[total_day_minutes]]&lt;=150,"Low Usage", IF(tbl_Customers[[#This Row],[total_day_minutes]]&lt;=200,"Medium Usage", IF(tbl_Customers[[#This Row],[total_day_minutes]]&lt;=250,"High Usage","Very High Usage")))</f>
        <v>Very High Usage</v>
      </c>
      <c r="AE1389" t="str">
        <f>IF(tbl_Customers[[#This Row],[total_intl_calls]]&lt;=5,"Low Calls", IF(tbl_Customers[[#This Row],[total_intl_calls]]&lt;=10, "Medium Calls", "High Calls"))</f>
        <v>Low Calls</v>
      </c>
      <c r="AF13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389" s="36" t="str">
        <f>IF(tbl_Customers[[#This Row],[Churn_Risk_Score]]&gt;=10,"High Risk", IF(tbl_Customers[[#This Row],[Churn_Risk_Score]]&gt;=5,"Medium Risk","Low Risk"))</f>
        <v>Medium Risk</v>
      </c>
    </row>
    <row r="1390" spans="1:33" x14ac:dyDescent="0.35">
      <c r="A1390">
        <v>1389</v>
      </c>
      <c r="B1390" t="s">
        <v>29</v>
      </c>
      <c r="C1390">
        <v>110</v>
      </c>
      <c r="D1390" t="s">
        <v>25</v>
      </c>
      <c r="E1390" t="s">
        <v>22</v>
      </c>
      <c r="F1390" t="s">
        <v>22</v>
      </c>
      <c r="G1390">
        <v>0</v>
      </c>
      <c r="H1390">
        <v>222.7</v>
      </c>
      <c r="I1390">
        <v>94</v>
      </c>
      <c r="J1390">
        <v>37.86</v>
      </c>
      <c r="K1390">
        <v>105.8</v>
      </c>
      <c r="L1390">
        <v>98</v>
      </c>
      <c r="M1390">
        <v>8.99</v>
      </c>
      <c r="N1390">
        <v>214.8</v>
      </c>
      <c r="O1390">
        <v>78</v>
      </c>
      <c r="P1390">
        <v>9.67</v>
      </c>
      <c r="Q1390">
        <v>13.5</v>
      </c>
      <c r="R1390">
        <v>4</v>
      </c>
      <c r="S1390">
        <v>3.65</v>
      </c>
      <c r="T1390">
        <v>1</v>
      </c>
      <c r="U1390" t="s">
        <v>22</v>
      </c>
      <c r="V1390">
        <f>IF(tbl_Customers[[#This Row],[churn]] = "yes", 1, 0)</f>
        <v>0</v>
      </c>
      <c r="W1390" t="str">
        <f>IF(tbl_Customers[[#This Row],[number_customer_service_calls]] &lt;= 1, "0-1 Calls", IF(tbl_Customers[[#This Row],[number_customer_service_calls]] &lt;= 3, "2-3 Calls", IF(tbl_Customers[[#This Row],[number_customer_service_calls]] &lt;=5, "4-5 Calls", "6+ Calls")))</f>
        <v>0-1 Calls</v>
      </c>
      <c r="X1390" t="str">
        <f>IF(tbl_Customers[[#This Row],[account_length]] &lt;= 50, "0-50", IF(tbl_Customers[[#This Row],[account_length]] &lt;=100, "51-100", IF(tbl_Customers[[#This Row],[account_length]] &lt;= 150, "101-150", "151+")))</f>
        <v>101-150</v>
      </c>
      <c r="Y1390" t="str">
        <f>IF(tbl_Customers[[#This Row],[total_intl_charge]] &lt;= 3, "Low Charges", "High Charges")</f>
        <v>High Charges</v>
      </c>
      <c r="Z1390" t="str">
        <f>IF(tbl_Customers[[#This Row],[total_eve_calls]]&lt;=80,"Low Calls",
IF(tbl_Customers[[#This Row],[total_eve_calls]]&lt;=120,"Medium Calls","High Calls"))</f>
        <v>Medium Calls</v>
      </c>
      <c r="AA1390" t="str">
        <f>IF(tbl_Customers[[#This Row],[total_eve_charge]]&lt;=15,"Low Charges",
IF(tbl_Customers[[#This Row],[total_eve_charge]]&lt;=20,"Medium Charges","High Charges"))</f>
        <v>Low Charges</v>
      </c>
      <c r="AB13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0" t="str">
        <f>IF(tbl_Customers[[#This Row],[number_vmail_messages]] = 0, "No Usage", IF(tbl_Customers[[#This Row],[number_vmail_messages]] &lt;= 20, "Low Usage", IF(tbl_Customers[[#This Row],[number_vmail_messages]] &lt;= 40, "Medium Usgae", "High Usage")))</f>
        <v>No Usage</v>
      </c>
      <c r="AD1390" t="str">
        <f>IF(tbl_Customers[[#This Row],[total_day_minutes]]&lt;=150,"Low Usage", IF(tbl_Customers[[#This Row],[total_day_minutes]]&lt;=200,"Medium Usage", IF(tbl_Customers[[#This Row],[total_day_minutes]]&lt;=250,"High Usage","Very High Usage")))</f>
        <v>High Usage</v>
      </c>
      <c r="AE1390" t="str">
        <f>IF(tbl_Customers[[#This Row],[total_intl_calls]]&lt;=5,"Low Calls", IF(tbl_Customers[[#This Row],[total_intl_calls]]&lt;=10, "Medium Calls", "High Calls"))</f>
        <v>Low Calls</v>
      </c>
      <c r="AF13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90" s="36" t="str">
        <f>IF(tbl_Customers[[#This Row],[Churn_Risk_Score]]&gt;=10,"High Risk", IF(tbl_Customers[[#This Row],[Churn_Risk_Score]]&gt;=5,"Medium Risk","Low Risk"))</f>
        <v>Low Risk</v>
      </c>
    </row>
    <row r="1391" spans="1:33" x14ac:dyDescent="0.35">
      <c r="A1391">
        <v>1390</v>
      </c>
      <c r="B1391" t="s">
        <v>38</v>
      </c>
      <c r="C1391">
        <v>102</v>
      </c>
      <c r="D1391" t="s">
        <v>28</v>
      </c>
      <c r="E1391" t="s">
        <v>22</v>
      </c>
      <c r="F1391" t="s">
        <v>22</v>
      </c>
      <c r="G1391">
        <v>0</v>
      </c>
      <c r="H1391">
        <v>174.5</v>
      </c>
      <c r="I1391">
        <v>79</v>
      </c>
      <c r="J1391">
        <v>29.67</v>
      </c>
      <c r="K1391">
        <v>236.8</v>
      </c>
      <c r="L1391">
        <v>136</v>
      </c>
      <c r="M1391">
        <v>20.13</v>
      </c>
      <c r="N1391">
        <v>270.39999999999998</v>
      </c>
      <c r="O1391">
        <v>110</v>
      </c>
      <c r="P1391">
        <v>12.17</v>
      </c>
      <c r="Q1391">
        <v>8.5</v>
      </c>
      <c r="R1391">
        <v>5</v>
      </c>
      <c r="S1391">
        <v>2.2999999999999998</v>
      </c>
      <c r="T1391">
        <v>0</v>
      </c>
      <c r="U1391" t="s">
        <v>22</v>
      </c>
      <c r="V1391">
        <f>IF(tbl_Customers[[#This Row],[churn]] = "yes", 1, 0)</f>
        <v>0</v>
      </c>
      <c r="W1391" t="str">
        <f>IF(tbl_Customers[[#This Row],[number_customer_service_calls]] &lt;= 1, "0-1 Calls", IF(tbl_Customers[[#This Row],[number_customer_service_calls]] &lt;= 3, "2-3 Calls", IF(tbl_Customers[[#This Row],[number_customer_service_calls]] &lt;=5, "4-5 Calls", "6+ Calls")))</f>
        <v>0-1 Calls</v>
      </c>
      <c r="X1391" t="str">
        <f>IF(tbl_Customers[[#This Row],[account_length]] &lt;= 50, "0-50", IF(tbl_Customers[[#This Row],[account_length]] &lt;=100, "51-100", IF(tbl_Customers[[#This Row],[account_length]] &lt;= 150, "101-150", "151+")))</f>
        <v>101-150</v>
      </c>
      <c r="Y1391" t="str">
        <f>IF(tbl_Customers[[#This Row],[total_intl_charge]] &lt;= 3, "Low Charges", "High Charges")</f>
        <v>Low Charges</v>
      </c>
      <c r="Z1391" t="str">
        <f>IF(tbl_Customers[[#This Row],[total_eve_calls]]&lt;=80,"Low Calls",
IF(tbl_Customers[[#This Row],[total_eve_calls]]&lt;=120,"Medium Calls","High Calls"))</f>
        <v>High Calls</v>
      </c>
      <c r="AA1391" t="str">
        <f>IF(tbl_Customers[[#This Row],[total_eve_charge]]&lt;=15,"Low Charges",
IF(tbl_Customers[[#This Row],[total_eve_charge]]&lt;=20,"Medium Charges","High Charges"))</f>
        <v>High Charges</v>
      </c>
      <c r="AB13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91" t="str">
        <f>IF(tbl_Customers[[#This Row],[number_vmail_messages]] = 0, "No Usage", IF(tbl_Customers[[#This Row],[number_vmail_messages]] &lt;= 20, "Low Usage", IF(tbl_Customers[[#This Row],[number_vmail_messages]] &lt;= 40, "Medium Usgae", "High Usage")))</f>
        <v>No Usage</v>
      </c>
      <c r="AD1391" t="str">
        <f>IF(tbl_Customers[[#This Row],[total_day_minutes]]&lt;=150,"Low Usage", IF(tbl_Customers[[#This Row],[total_day_minutes]]&lt;=200,"Medium Usage", IF(tbl_Customers[[#This Row],[total_day_minutes]]&lt;=250,"High Usage","Very High Usage")))</f>
        <v>Medium Usage</v>
      </c>
      <c r="AE1391" t="str">
        <f>IF(tbl_Customers[[#This Row],[total_intl_calls]]&lt;=5,"Low Calls", IF(tbl_Customers[[#This Row],[total_intl_calls]]&lt;=10, "Medium Calls", "High Calls"))</f>
        <v>Low Calls</v>
      </c>
      <c r="AF13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91" s="36" t="str">
        <f>IF(tbl_Customers[[#This Row],[Churn_Risk_Score]]&gt;=10,"High Risk", IF(tbl_Customers[[#This Row],[Churn_Risk_Score]]&gt;=5,"Medium Risk","Low Risk"))</f>
        <v>Low Risk</v>
      </c>
    </row>
    <row r="1392" spans="1:33" x14ac:dyDescent="0.35">
      <c r="A1392">
        <v>1391</v>
      </c>
      <c r="B1392" t="s">
        <v>46</v>
      </c>
      <c r="C1392">
        <v>130</v>
      </c>
      <c r="D1392" t="s">
        <v>25</v>
      </c>
      <c r="E1392" t="s">
        <v>22</v>
      </c>
      <c r="F1392" t="s">
        <v>22</v>
      </c>
      <c r="G1392">
        <v>0</v>
      </c>
      <c r="H1392">
        <v>68.400000000000006</v>
      </c>
      <c r="I1392">
        <v>86</v>
      </c>
      <c r="J1392">
        <v>11.63</v>
      </c>
      <c r="K1392">
        <v>193.3</v>
      </c>
      <c r="L1392">
        <v>110</v>
      </c>
      <c r="M1392">
        <v>16.43</v>
      </c>
      <c r="N1392">
        <v>171.5</v>
      </c>
      <c r="O1392">
        <v>139</v>
      </c>
      <c r="P1392">
        <v>7.72</v>
      </c>
      <c r="Q1392">
        <v>10.4</v>
      </c>
      <c r="R1392">
        <v>4</v>
      </c>
      <c r="S1392">
        <v>2.81</v>
      </c>
      <c r="T1392">
        <v>0</v>
      </c>
      <c r="U1392" t="s">
        <v>22</v>
      </c>
      <c r="V1392">
        <f>IF(tbl_Customers[[#This Row],[churn]] = "yes", 1, 0)</f>
        <v>0</v>
      </c>
      <c r="W1392" t="str">
        <f>IF(tbl_Customers[[#This Row],[number_customer_service_calls]] &lt;= 1, "0-1 Calls", IF(tbl_Customers[[#This Row],[number_customer_service_calls]] &lt;= 3, "2-3 Calls", IF(tbl_Customers[[#This Row],[number_customer_service_calls]] &lt;=5, "4-5 Calls", "6+ Calls")))</f>
        <v>0-1 Calls</v>
      </c>
      <c r="X1392" t="str">
        <f>IF(tbl_Customers[[#This Row],[account_length]] &lt;= 50, "0-50", IF(tbl_Customers[[#This Row],[account_length]] &lt;=100, "51-100", IF(tbl_Customers[[#This Row],[account_length]] &lt;= 150, "101-150", "151+")))</f>
        <v>101-150</v>
      </c>
      <c r="Y1392" t="str">
        <f>IF(tbl_Customers[[#This Row],[total_intl_charge]] &lt;= 3, "Low Charges", "High Charges")</f>
        <v>Low Charges</v>
      </c>
      <c r="Z1392" t="str">
        <f>IF(tbl_Customers[[#This Row],[total_eve_calls]]&lt;=80,"Low Calls",
IF(tbl_Customers[[#This Row],[total_eve_calls]]&lt;=120,"Medium Calls","High Calls"))</f>
        <v>Medium Calls</v>
      </c>
      <c r="AA1392" t="str">
        <f>IF(tbl_Customers[[#This Row],[total_eve_charge]]&lt;=15,"Low Charges",
IF(tbl_Customers[[#This Row],[total_eve_charge]]&lt;=20,"Medium Charges","High Charges"))</f>
        <v>Medium Charges</v>
      </c>
      <c r="AB13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2" t="str">
        <f>IF(tbl_Customers[[#This Row],[number_vmail_messages]] = 0, "No Usage", IF(tbl_Customers[[#This Row],[number_vmail_messages]] &lt;= 20, "Low Usage", IF(tbl_Customers[[#This Row],[number_vmail_messages]] &lt;= 40, "Medium Usgae", "High Usage")))</f>
        <v>No Usage</v>
      </c>
      <c r="AD1392" t="str">
        <f>IF(tbl_Customers[[#This Row],[total_day_minutes]]&lt;=150,"Low Usage", IF(tbl_Customers[[#This Row],[total_day_minutes]]&lt;=200,"Medium Usage", IF(tbl_Customers[[#This Row],[total_day_minutes]]&lt;=250,"High Usage","Very High Usage")))</f>
        <v>Low Usage</v>
      </c>
      <c r="AE1392" t="str">
        <f>IF(tbl_Customers[[#This Row],[total_intl_calls]]&lt;=5,"Low Calls", IF(tbl_Customers[[#This Row],[total_intl_calls]]&lt;=10, "Medium Calls", "High Calls"))</f>
        <v>Low Calls</v>
      </c>
      <c r="AF13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92" s="36" t="str">
        <f>IF(tbl_Customers[[#This Row],[Churn_Risk_Score]]&gt;=10,"High Risk", IF(tbl_Customers[[#This Row],[Churn_Risk_Score]]&gt;=5,"Medium Risk","Low Risk"))</f>
        <v>Low Risk</v>
      </c>
    </row>
    <row r="1393" spans="1:33" x14ac:dyDescent="0.35">
      <c r="A1393">
        <v>1392</v>
      </c>
      <c r="B1393" t="s">
        <v>26</v>
      </c>
      <c r="C1393">
        <v>91</v>
      </c>
      <c r="D1393" t="s">
        <v>25</v>
      </c>
      <c r="E1393" t="s">
        <v>22</v>
      </c>
      <c r="F1393" t="s">
        <v>23</v>
      </c>
      <c r="G1393">
        <v>31</v>
      </c>
      <c r="H1393">
        <v>273</v>
      </c>
      <c r="I1393">
        <v>78</v>
      </c>
      <c r="J1393">
        <v>46.41</v>
      </c>
      <c r="K1393">
        <v>215.5</v>
      </c>
      <c r="L1393">
        <v>98</v>
      </c>
      <c r="M1393">
        <v>18.32</v>
      </c>
      <c r="N1393">
        <v>104.7</v>
      </c>
      <c r="O1393">
        <v>114</v>
      </c>
      <c r="P1393">
        <v>4.71</v>
      </c>
      <c r="Q1393">
        <v>9.6</v>
      </c>
      <c r="R1393">
        <v>2</v>
      </c>
      <c r="S1393">
        <v>2.59</v>
      </c>
      <c r="T1393">
        <v>1</v>
      </c>
      <c r="U1393" t="s">
        <v>22</v>
      </c>
      <c r="V1393">
        <f>IF(tbl_Customers[[#This Row],[churn]] = "yes", 1, 0)</f>
        <v>0</v>
      </c>
      <c r="W1393" t="str">
        <f>IF(tbl_Customers[[#This Row],[number_customer_service_calls]] &lt;= 1, "0-1 Calls", IF(tbl_Customers[[#This Row],[number_customer_service_calls]] &lt;= 3, "2-3 Calls", IF(tbl_Customers[[#This Row],[number_customer_service_calls]] &lt;=5, "4-5 Calls", "6+ Calls")))</f>
        <v>0-1 Calls</v>
      </c>
      <c r="X1393" t="str">
        <f>IF(tbl_Customers[[#This Row],[account_length]] &lt;= 50, "0-50", IF(tbl_Customers[[#This Row],[account_length]] &lt;=100, "51-100", IF(tbl_Customers[[#This Row],[account_length]] &lt;= 150, "101-150", "151+")))</f>
        <v>51-100</v>
      </c>
      <c r="Y1393" t="str">
        <f>IF(tbl_Customers[[#This Row],[total_intl_charge]] &lt;= 3, "Low Charges", "High Charges")</f>
        <v>Low Charges</v>
      </c>
      <c r="Z1393" t="str">
        <f>IF(tbl_Customers[[#This Row],[total_eve_calls]]&lt;=80,"Low Calls",
IF(tbl_Customers[[#This Row],[total_eve_calls]]&lt;=120,"Medium Calls","High Calls"))</f>
        <v>Medium Calls</v>
      </c>
      <c r="AA1393" t="str">
        <f>IF(tbl_Customers[[#This Row],[total_eve_charge]]&lt;=15,"Low Charges",
IF(tbl_Customers[[#This Row],[total_eve_charge]]&lt;=20,"Medium Charges","High Charges"))</f>
        <v>Medium Charges</v>
      </c>
      <c r="AB13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393" t="str">
        <f>IF(tbl_Customers[[#This Row],[number_vmail_messages]] = 0, "No Usage", IF(tbl_Customers[[#This Row],[number_vmail_messages]] &lt;= 20, "Low Usage", IF(tbl_Customers[[#This Row],[number_vmail_messages]] &lt;= 40, "Medium Usgae", "High Usage")))</f>
        <v>Medium Usgae</v>
      </c>
      <c r="AD1393" t="str">
        <f>IF(tbl_Customers[[#This Row],[total_day_minutes]]&lt;=150,"Low Usage", IF(tbl_Customers[[#This Row],[total_day_minutes]]&lt;=200,"Medium Usage", IF(tbl_Customers[[#This Row],[total_day_minutes]]&lt;=250,"High Usage","Very High Usage")))</f>
        <v>Very High Usage</v>
      </c>
      <c r="AE1393" t="str">
        <f>IF(tbl_Customers[[#This Row],[total_intl_calls]]&lt;=5,"Low Calls", IF(tbl_Customers[[#This Row],[total_intl_calls]]&lt;=10, "Medium Calls", "High Calls"))</f>
        <v>Low Calls</v>
      </c>
      <c r="AF13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93" s="36" t="str">
        <f>IF(tbl_Customers[[#This Row],[Churn_Risk_Score]]&gt;=10,"High Risk", IF(tbl_Customers[[#This Row],[Churn_Risk_Score]]&gt;=5,"Medium Risk","Low Risk"))</f>
        <v>Low Risk</v>
      </c>
    </row>
    <row r="1394" spans="1:33" x14ac:dyDescent="0.35">
      <c r="A1394">
        <v>1393</v>
      </c>
      <c r="B1394" t="s">
        <v>74</v>
      </c>
      <c r="C1394">
        <v>64</v>
      </c>
      <c r="D1394" t="s">
        <v>21</v>
      </c>
      <c r="E1394" t="s">
        <v>23</v>
      </c>
      <c r="F1394" t="s">
        <v>22</v>
      </c>
      <c r="G1394">
        <v>0</v>
      </c>
      <c r="H1394">
        <v>225.3</v>
      </c>
      <c r="I1394">
        <v>134</v>
      </c>
      <c r="J1394">
        <v>38.299999999999997</v>
      </c>
      <c r="K1394">
        <v>108.2</v>
      </c>
      <c r="L1394">
        <v>87</v>
      </c>
      <c r="M1394">
        <v>9.1999999999999993</v>
      </c>
      <c r="N1394">
        <v>139.6</v>
      </c>
      <c r="O1394">
        <v>132</v>
      </c>
      <c r="P1394">
        <v>6.28</v>
      </c>
      <c r="Q1394">
        <v>17.3</v>
      </c>
      <c r="R1394">
        <v>9</v>
      </c>
      <c r="S1394">
        <v>4.67</v>
      </c>
      <c r="T1394">
        <v>1</v>
      </c>
      <c r="U1394" t="s">
        <v>23</v>
      </c>
      <c r="V1394">
        <f>IF(tbl_Customers[[#This Row],[churn]] = "yes", 1, 0)</f>
        <v>1</v>
      </c>
      <c r="W1394" t="str">
        <f>IF(tbl_Customers[[#This Row],[number_customer_service_calls]] &lt;= 1, "0-1 Calls", IF(tbl_Customers[[#This Row],[number_customer_service_calls]] &lt;= 3, "2-3 Calls", IF(tbl_Customers[[#This Row],[number_customer_service_calls]] &lt;=5, "4-5 Calls", "6+ Calls")))</f>
        <v>0-1 Calls</v>
      </c>
      <c r="X1394" t="str">
        <f>IF(tbl_Customers[[#This Row],[account_length]] &lt;= 50, "0-50", IF(tbl_Customers[[#This Row],[account_length]] &lt;=100, "51-100", IF(tbl_Customers[[#This Row],[account_length]] &lt;= 150, "101-150", "151+")))</f>
        <v>51-100</v>
      </c>
      <c r="Y1394" t="str">
        <f>IF(tbl_Customers[[#This Row],[total_intl_charge]] &lt;= 3, "Low Charges", "High Charges")</f>
        <v>High Charges</v>
      </c>
      <c r="Z1394" t="str">
        <f>IF(tbl_Customers[[#This Row],[total_eve_calls]]&lt;=80,"Low Calls",
IF(tbl_Customers[[#This Row],[total_eve_calls]]&lt;=120,"Medium Calls","High Calls"))</f>
        <v>Medium Calls</v>
      </c>
      <c r="AA1394" t="str">
        <f>IF(tbl_Customers[[#This Row],[total_eve_charge]]&lt;=15,"Low Charges",
IF(tbl_Customers[[#This Row],[total_eve_charge]]&lt;=20,"Medium Charges","High Charges"))</f>
        <v>Low Charges</v>
      </c>
      <c r="AB13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4" t="str">
        <f>IF(tbl_Customers[[#This Row],[number_vmail_messages]] = 0, "No Usage", IF(tbl_Customers[[#This Row],[number_vmail_messages]] &lt;= 20, "Low Usage", IF(tbl_Customers[[#This Row],[number_vmail_messages]] &lt;= 40, "Medium Usgae", "High Usage")))</f>
        <v>No Usage</v>
      </c>
      <c r="AD1394" t="str">
        <f>IF(tbl_Customers[[#This Row],[total_day_minutes]]&lt;=150,"Low Usage", IF(tbl_Customers[[#This Row],[total_day_minutes]]&lt;=200,"Medium Usage", IF(tbl_Customers[[#This Row],[total_day_minutes]]&lt;=250,"High Usage","Very High Usage")))</f>
        <v>High Usage</v>
      </c>
      <c r="AE1394" t="str">
        <f>IF(tbl_Customers[[#This Row],[total_intl_calls]]&lt;=5,"Low Calls", IF(tbl_Customers[[#This Row],[total_intl_calls]]&lt;=10, "Medium Calls", "High Calls"))</f>
        <v>Medium Calls</v>
      </c>
      <c r="AF13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394" s="36" t="str">
        <f>IF(tbl_Customers[[#This Row],[Churn_Risk_Score]]&gt;=10,"High Risk", IF(tbl_Customers[[#This Row],[Churn_Risk_Score]]&gt;=5,"Medium Risk","Low Risk"))</f>
        <v>Medium Risk</v>
      </c>
    </row>
    <row r="1395" spans="1:33" x14ac:dyDescent="0.35">
      <c r="A1395">
        <v>1394</v>
      </c>
      <c r="B1395" t="s">
        <v>71</v>
      </c>
      <c r="C1395">
        <v>176</v>
      </c>
      <c r="D1395" t="s">
        <v>21</v>
      </c>
      <c r="E1395" t="s">
        <v>22</v>
      </c>
      <c r="F1395" t="s">
        <v>23</v>
      </c>
      <c r="G1395">
        <v>23</v>
      </c>
      <c r="H1395">
        <v>283.2</v>
      </c>
      <c r="I1395">
        <v>130</v>
      </c>
      <c r="J1395">
        <v>48.14</v>
      </c>
      <c r="K1395">
        <v>162.6</v>
      </c>
      <c r="L1395">
        <v>74</v>
      </c>
      <c r="M1395">
        <v>13.82</v>
      </c>
      <c r="N1395">
        <v>177.7</v>
      </c>
      <c r="O1395">
        <v>104</v>
      </c>
      <c r="P1395">
        <v>8</v>
      </c>
      <c r="Q1395">
        <v>7.2</v>
      </c>
      <c r="R1395">
        <v>6</v>
      </c>
      <c r="S1395">
        <v>1.94</v>
      </c>
      <c r="T1395">
        <v>1</v>
      </c>
      <c r="U1395" t="s">
        <v>22</v>
      </c>
      <c r="V1395">
        <f>IF(tbl_Customers[[#This Row],[churn]] = "yes", 1, 0)</f>
        <v>0</v>
      </c>
      <c r="W1395" t="str">
        <f>IF(tbl_Customers[[#This Row],[number_customer_service_calls]] &lt;= 1, "0-1 Calls", IF(tbl_Customers[[#This Row],[number_customer_service_calls]] &lt;= 3, "2-3 Calls", IF(tbl_Customers[[#This Row],[number_customer_service_calls]] &lt;=5, "4-5 Calls", "6+ Calls")))</f>
        <v>0-1 Calls</v>
      </c>
      <c r="X1395" t="str">
        <f>IF(tbl_Customers[[#This Row],[account_length]] &lt;= 50, "0-50", IF(tbl_Customers[[#This Row],[account_length]] &lt;=100, "51-100", IF(tbl_Customers[[#This Row],[account_length]] &lt;= 150, "101-150", "151+")))</f>
        <v>151+</v>
      </c>
      <c r="Y1395" t="str">
        <f>IF(tbl_Customers[[#This Row],[total_intl_charge]] &lt;= 3, "Low Charges", "High Charges")</f>
        <v>Low Charges</v>
      </c>
      <c r="Z1395" t="str">
        <f>IF(tbl_Customers[[#This Row],[total_eve_calls]]&lt;=80,"Low Calls",
IF(tbl_Customers[[#This Row],[total_eve_calls]]&lt;=120,"Medium Calls","High Calls"))</f>
        <v>Low Calls</v>
      </c>
      <c r="AA1395" t="str">
        <f>IF(tbl_Customers[[#This Row],[total_eve_charge]]&lt;=15,"Low Charges",
IF(tbl_Customers[[#This Row],[total_eve_charge]]&lt;=20,"Medium Charges","High Charges"))</f>
        <v>Low Charges</v>
      </c>
      <c r="AB13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95" t="str">
        <f>IF(tbl_Customers[[#This Row],[number_vmail_messages]] = 0, "No Usage", IF(tbl_Customers[[#This Row],[number_vmail_messages]] &lt;= 20, "Low Usage", IF(tbl_Customers[[#This Row],[number_vmail_messages]] &lt;= 40, "Medium Usgae", "High Usage")))</f>
        <v>Medium Usgae</v>
      </c>
      <c r="AD1395" t="str">
        <f>IF(tbl_Customers[[#This Row],[total_day_minutes]]&lt;=150,"Low Usage", IF(tbl_Customers[[#This Row],[total_day_minutes]]&lt;=200,"Medium Usage", IF(tbl_Customers[[#This Row],[total_day_minutes]]&lt;=250,"High Usage","Very High Usage")))</f>
        <v>Very High Usage</v>
      </c>
      <c r="AE1395" t="str">
        <f>IF(tbl_Customers[[#This Row],[total_intl_calls]]&lt;=5,"Low Calls", IF(tbl_Customers[[#This Row],[total_intl_calls]]&lt;=10, "Medium Calls", "High Calls"))</f>
        <v>Medium Calls</v>
      </c>
      <c r="AF13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95" s="36" t="str">
        <f>IF(tbl_Customers[[#This Row],[Churn_Risk_Score]]&gt;=10,"High Risk", IF(tbl_Customers[[#This Row],[Churn_Risk_Score]]&gt;=5,"Medium Risk","Low Risk"))</f>
        <v>Low Risk</v>
      </c>
    </row>
    <row r="1396" spans="1:33" x14ac:dyDescent="0.35">
      <c r="A1396">
        <v>1395</v>
      </c>
      <c r="B1396" t="s">
        <v>49</v>
      </c>
      <c r="C1396">
        <v>93</v>
      </c>
      <c r="D1396" t="s">
        <v>28</v>
      </c>
      <c r="E1396" t="s">
        <v>23</v>
      </c>
      <c r="F1396" t="s">
        <v>22</v>
      </c>
      <c r="G1396">
        <v>0</v>
      </c>
      <c r="H1396">
        <v>131.4</v>
      </c>
      <c r="I1396">
        <v>78</v>
      </c>
      <c r="J1396">
        <v>22.34</v>
      </c>
      <c r="K1396">
        <v>219.7</v>
      </c>
      <c r="L1396">
        <v>106</v>
      </c>
      <c r="M1396">
        <v>18.670000000000002</v>
      </c>
      <c r="N1396">
        <v>155.69999999999999</v>
      </c>
      <c r="O1396">
        <v>103</v>
      </c>
      <c r="P1396">
        <v>7.01</v>
      </c>
      <c r="Q1396">
        <v>11.1</v>
      </c>
      <c r="R1396">
        <v>2</v>
      </c>
      <c r="S1396">
        <v>3</v>
      </c>
      <c r="T1396">
        <v>1</v>
      </c>
      <c r="U1396" t="s">
        <v>23</v>
      </c>
      <c r="V1396">
        <f>IF(tbl_Customers[[#This Row],[churn]] = "yes", 1, 0)</f>
        <v>1</v>
      </c>
      <c r="W1396" t="str">
        <f>IF(tbl_Customers[[#This Row],[number_customer_service_calls]] &lt;= 1, "0-1 Calls", IF(tbl_Customers[[#This Row],[number_customer_service_calls]] &lt;= 3, "2-3 Calls", IF(tbl_Customers[[#This Row],[number_customer_service_calls]] &lt;=5, "4-5 Calls", "6+ Calls")))</f>
        <v>0-1 Calls</v>
      </c>
      <c r="X1396" t="str">
        <f>IF(tbl_Customers[[#This Row],[account_length]] &lt;= 50, "0-50", IF(tbl_Customers[[#This Row],[account_length]] &lt;=100, "51-100", IF(tbl_Customers[[#This Row],[account_length]] &lt;= 150, "101-150", "151+")))</f>
        <v>51-100</v>
      </c>
      <c r="Y1396" t="str">
        <f>IF(tbl_Customers[[#This Row],[total_intl_charge]] &lt;= 3, "Low Charges", "High Charges")</f>
        <v>Low Charges</v>
      </c>
      <c r="Z1396" t="str">
        <f>IF(tbl_Customers[[#This Row],[total_eve_calls]]&lt;=80,"Low Calls",
IF(tbl_Customers[[#This Row],[total_eve_calls]]&lt;=120,"Medium Calls","High Calls"))</f>
        <v>Medium Calls</v>
      </c>
      <c r="AA1396" t="str">
        <f>IF(tbl_Customers[[#This Row],[total_eve_charge]]&lt;=15,"Low Charges",
IF(tbl_Customers[[#This Row],[total_eve_charge]]&lt;=20,"Medium Charges","High Charges"))</f>
        <v>Medium Charges</v>
      </c>
      <c r="AB13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6" t="str">
        <f>IF(tbl_Customers[[#This Row],[number_vmail_messages]] = 0, "No Usage", IF(tbl_Customers[[#This Row],[number_vmail_messages]] &lt;= 20, "Low Usage", IF(tbl_Customers[[#This Row],[number_vmail_messages]] &lt;= 40, "Medium Usgae", "High Usage")))</f>
        <v>No Usage</v>
      </c>
      <c r="AD1396" t="str">
        <f>IF(tbl_Customers[[#This Row],[total_day_minutes]]&lt;=150,"Low Usage", IF(tbl_Customers[[#This Row],[total_day_minutes]]&lt;=200,"Medium Usage", IF(tbl_Customers[[#This Row],[total_day_minutes]]&lt;=250,"High Usage","Very High Usage")))</f>
        <v>Low Usage</v>
      </c>
      <c r="AE1396" t="str">
        <f>IF(tbl_Customers[[#This Row],[total_intl_calls]]&lt;=5,"Low Calls", IF(tbl_Customers[[#This Row],[total_intl_calls]]&lt;=10, "Medium Calls", "High Calls"))</f>
        <v>Low Calls</v>
      </c>
      <c r="AF13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396" s="36" t="str">
        <f>IF(tbl_Customers[[#This Row],[Churn_Risk_Score]]&gt;=10,"High Risk", IF(tbl_Customers[[#This Row],[Churn_Risk_Score]]&gt;=5,"Medium Risk","Low Risk"))</f>
        <v>Low Risk</v>
      </c>
    </row>
    <row r="1397" spans="1:33" x14ac:dyDescent="0.35">
      <c r="A1397">
        <v>1396</v>
      </c>
      <c r="B1397" t="s">
        <v>51</v>
      </c>
      <c r="C1397">
        <v>84</v>
      </c>
      <c r="D1397" t="s">
        <v>28</v>
      </c>
      <c r="E1397" t="s">
        <v>22</v>
      </c>
      <c r="F1397" t="s">
        <v>23</v>
      </c>
      <c r="G1397">
        <v>12</v>
      </c>
      <c r="H1397">
        <v>89.7</v>
      </c>
      <c r="I1397">
        <v>87</v>
      </c>
      <c r="J1397">
        <v>15.25</v>
      </c>
      <c r="K1397">
        <v>138.6</v>
      </c>
      <c r="L1397">
        <v>73</v>
      </c>
      <c r="M1397">
        <v>11.78</v>
      </c>
      <c r="N1397">
        <v>165.8</v>
      </c>
      <c r="O1397">
        <v>114</v>
      </c>
      <c r="P1397">
        <v>7.46</v>
      </c>
      <c r="Q1397">
        <v>10.7</v>
      </c>
      <c r="R1397">
        <v>2</v>
      </c>
      <c r="S1397">
        <v>2.89</v>
      </c>
      <c r="T1397">
        <v>1</v>
      </c>
      <c r="U1397" t="s">
        <v>22</v>
      </c>
      <c r="V1397">
        <f>IF(tbl_Customers[[#This Row],[churn]] = "yes", 1, 0)</f>
        <v>0</v>
      </c>
      <c r="W1397" t="str">
        <f>IF(tbl_Customers[[#This Row],[number_customer_service_calls]] &lt;= 1, "0-1 Calls", IF(tbl_Customers[[#This Row],[number_customer_service_calls]] &lt;= 3, "2-3 Calls", IF(tbl_Customers[[#This Row],[number_customer_service_calls]] &lt;=5, "4-5 Calls", "6+ Calls")))</f>
        <v>0-1 Calls</v>
      </c>
      <c r="X1397" t="str">
        <f>IF(tbl_Customers[[#This Row],[account_length]] &lt;= 50, "0-50", IF(tbl_Customers[[#This Row],[account_length]] &lt;=100, "51-100", IF(tbl_Customers[[#This Row],[account_length]] &lt;= 150, "101-150", "151+")))</f>
        <v>51-100</v>
      </c>
      <c r="Y1397" t="str">
        <f>IF(tbl_Customers[[#This Row],[total_intl_charge]] &lt;= 3, "Low Charges", "High Charges")</f>
        <v>Low Charges</v>
      </c>
      <c r="Z1397" t="str">
        <f>IF(tbl_Customers[[#This Row],[total_eve_calls]]&lt;=80,"Low Calls",
IF(tbl_Customers[[#This Row],[total_eve_calls]]&lt;=120,"Medium Calls","High Calls"))</f>
        <v>Low Calls</v>
      </c>
      <c r="AA1397" t="str">
        <f>IF(tbl_Customers[[#This Row],[total_eve_charge]]&lt;=15,"Low Charges",
IF(tbl_Customers[[#This Row],[total_eve_charge]]&lt;=20,"Medium Charges","High Charges"))</f>
        <v>Low Charges</v>
      </c>
      <c r="AB13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7" t="str">
        <f>IF(tbl_Customers[[#This Row],[number_vmail_messages]] = 0, "No Usage", IF(tbl_Customers[[#This Row],[number_vmail_messages]] &lt;= 20, "Low Usage", IF(tbl_Customers[[#This Row],[number_vmail_messages]] &lt;= 40, "Medium Usgae", "High Usage")))</f>
        <v>Low Usage</v>
      </c>
      <c r="AD1397" t="str">
        <f>IF(tbl_Customers[[#This Row],[total_day_minutes]]&lt;=150,"Low Usage", IF(tbl_Customers[[#This Row],[total_day_minutes]]&lt;=200,"Medium Usage", IF(tbl_Customers[[#This Row],[total_day_minutes]]&lt;=250,"High Usage","Very High Usage")))</f>
        <v>Low Usage</v>
      </c>
      <c r="AE1397" t="str">
        <f>IF(tbl_Customers[[#This Row],[total_intl_calls]]&lt;=5,"Low Calls", IF(tbl_Customers[[#This Row],[total_intl_calls]]&lt;=10, "Medium Calls", "High Calls"))</f>
        <v>Low Calls</v>
      </c>
      <c r="AF13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97" s="36" t="str">
        <f>IF(tbl_Customers[[#This Row],[Churn_Risk_Score]]&gt;=10,"High Risk", IF(tbl_Customers[[#This Row],[Churn_Risk_Score]]&gt;=5,"Medium Risk","Low Risk"))</f>
        <v>Low Risk</v>
      </c>
    </row>
    <row r="1398" spans="1:33" x14ac:dyDescent="0.35">
      <c r="A1398">
        <v>1397</v>
      </c>
      <c r="B1398" t="s">
        <v>57</v>
      </c>
      <c r="C1398">
        <v>138</v>
      </c>
      <c r="D1398" t="s">
        <v>28</v>
      </c>
      <c r="E1398" t="s">
        <v>22</v>
      </c>
      <c r="F1398" t="s">
        <v>22</v>
      </c>
      <c r="G1398">
        <v>0</v>
      </c>
      <c r="H1398">
        <v>127.1</v>
      </c>
      <c r="I1398">
        <v>102</v>
      </c>
      <c r="J1398">
        <v>21.61</v>
      </c>
      <c r="K1398">
        <v>247.7</v>
      </c>
      <c r="L1398">
        <v>106</v>
      </c>
      <c r="M1398">
        <v>21.05</v>
      </c>
      <c r="N1398">
        <v>207.7</v>
      </c>
      <c r="O1398">
        <v>75</v>
      </c>
      <c r="P1398">
        <v>9.35</v>
      </c>
      <c r="Q1398">
        <v>5</v>
      </c>
      <c r="R1398">
        <v>3</v>
      </c>
      <c r="S1398">
        <v>1.35</v>
      </c>
      <c r="T1398">
        <v>3</v>
      </c>
      <c r="U1398" t="s">
        <v>22</v>
      </c>
      <c r="V1398">
        <f>IF(tbl_Customers[[#This Row],[churn]] = "yes", 1, 0)</f>
        <v>0</v>
      </c>
      <c r="W1398" t="str">
        <f>IF(tbl_Customers[[#This Row],[number_customer_service_calls]] &lt;= 1, "0-1 Calls", IF(tbl_Customers[[#This Row],[number_customer_service_calls]] &lt;= 3, "2-3 Calls", IF(tbl_Customers[[#This Row],[number_customer_service_calls]] &lt;=5, "4-5 Calls", "6+ Calls")))</f>
        <v>2-3 Calls</v>
      </c>
      <c r="X1398" t="str">
        <f>IF(tbl_Customers[[#This Row],[account_length]] &lt;= 50, "0-50", IF(tbl_Customers[[#This Row],[account_length]] &lt;=100, "51-100", IF(tbl_Customers[[#This Row],[account_length]] &lt;= 150, "101-150", "151+")))</f>
        <v>101-150</v>
      </c>
      <c r="Y1398" t="str">
        <f>IF(tbl_Customers[[#This Row],[total_intl_charge]] &lt;= 3, "Low Charges", "High Charges")</f>
        <v>Low Charges</v>
      </c>
      <c r="Z1398" t="str">
        <f>IF(tbl_Customers[[#This Row],[total_eve_calls]]&lt;=80,"Low Calls",
IF(tbl_Customers[[#This Row],[total_eve_calls]]&lt;=120,"Medium Calls","High Calls"))</f>
        <v>Medium Calls</v>
      </c>
      <c r="AA1398" t="str">
        <f>IF(tbl_Customers[[#This Row],[total_eve_charge]]&lt;=15,"Low Charges",
IF(tbl_Customers[[#This Row],[total_eve_charge]]&lt;=20,"Medium Charges","High Charges"))</f>
        <v>High Charges</v>
      </c>
      <c r="AB13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398" t="str">
        <f>IF(tbl_Customers[[#This Row],[number_vmail_messages]] = 0, "No Usage", IF(tbl_Customers[[#This Row],[number_vmail_messages]] &lt;= 20, "Low Usage", IF(tbl_Customers[[#This Row],[number_vmail_messages]] &lt;= 40, "Medium Usgae", "High Usage")))</f>
        <v>No Usage</v>
      </c>
      <c r="AD1398" t="str">
        <f>IF(tbl_Customers[[#This Row],[total_day_minutes]]&lt;=150,"Low Usage", IF(tbl_Customers[[#This Row],[total_day_minutes]]&lt;=200,"Medium Usage", IF(tbl_Customers[[#This Row],[total_day_minutes]]&lt;=250,"High Usage","Very High Usage")))</f>
        <v>Low Usage</v>
      </c>
      <c r="AE1398" t="str">
        <f>IF(tbl_Customers[[#This Row],[total_intl_calls]]&lt;=5,"Low Calls", IF(tbl_Customers[[#This Row],[total_intl_calls]]&lt;=10, "Medium Calls", "High Calls"))</f>
        <v>Low Calls</v>
      </c>
      <c r="AF13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398" s="36" t="str">
        <f>IF(tbl_Customers[[#This Row],[Churn_Risk_Score]]&gt;=10,"High Risk", IF(tbl_Customers[[#This Row],[Churn_Risk_Score]]&gt;=5,"Medium Risk","Low Risk"))</f>
        <v>Low Risk</v>
      </c>
    </row>
    <row r="1399" spans="1:33" x14ac:dyDescent="0.35">
      <c r="A1399">
        <v>1398</v>
      </c>
      <c r="B1399" t="s">
        <v>75</v>
      </c>
      <c r="C1399">
        <v>101</v>
      </c>
      <c r="D1399" t="s">
        <v>21</v>
      </c>
      <c r="E1399" t="s">
        <v>22</v>
      </c>
      <c r="F1399" t="s">
        <v>23</v>
      </c>
      <c r="G1399">
        <v>28</v>
      </c>
      <c r="H1399">
        <v>105.9</v>
      </c>
      <c r="I1399">
        <v>132</v>
      </c>
      <c r="J1399">
        <v>18</v>
      </c>
      <c r="K1399">
        <v>231.7</v>
      </c>
      <c r="L1399">
        <v>107</v>
      </c>
      <c r="M1399">
        <v>19.690000000000001</v>
      </c>
      <c r="N1399">
        <v>281.3</v>
      </c>
      <c r="O1399">
        <v>120</v>
      </c>
      <c r="P1399">
        <v>12.66</v>
      </c>
      <c r="Q1399">
        <v>10.7</v>
      </c>
      <c r="R1399">
        <v>5</v>
      </c>
      <c r="S1399">
        <v>2.89</v>
      </c>
      <c r="T1399">
        <v>1</v>
      </c>
      <c r="U1399" t="s">
        <v>22</v>
      </c>
      <c r="V1399">
        <f>IF(tbl_Customers[[#This Row],[churn]] = "yes", 1, 0)</f>
        <v>0</v>
      </c>
      <c r="W1399" t="str">
        <f>IF(tbl_Customers[[#This Row],[number_customer_service_calls]] &lt;= 1, "0-1 Calls", IF(tbl_Customers[[#This Row],[number_customer_service_calls]] &lt;= 3, "2-3 Calls", IF(tbl_Customers[[#This Row],[number_customer_service_calls]] &lt;=5, "4-5 Calls", "6+ Calls")))</f>
        <v>0-1 Calls</v>
      </c>
      <c r="X1399" t="str">
        <f>IF(tbl_Customers[[#This Row],[account_length]] &lt;= 50, "0-50", IF(tbl_Customers[[#This Row],[account_length]] &lt;=100, "51-100", IF(tbl_Customers[[#This Row],[account_length]] &lt;= 150, "101-150", "151+")))</f>
        <v>101-150</v>
      </c>
      <c r="Y1399" t="str">
        <f>IF(tbl_Customers[[#This Row],[total_intl_charge]] &lt;= 3, "Low Charges", "High Charges")</f>
        <v>Low Charges</v>
      </c>
      <c r="Z1399" t="str">
        <f>IF(tbl_Customers[[#This Row],[total_eve_calls]]&lt;=80,"Low Calls",
IF(tbl_Customers[[#This Row],[total_eve_calls]]&lt;=120,"Medium Calls","High Calls"))</f>
        <v>Medium Calls</v>
      </c>
      <c r="AA1399" t="str">
        <f>IF(tbl_Customers[[#This Row],[total_eve_charge]]&lt;=15,"Low Charges",
IF(tbl_Customers[[#This Row],[total_eve_charge]]&lt;=20,"Medium Charges","High Charges"))</f>
        <v>Medium Charges</v>
      </c>
      <c r="AB13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399" t="str">
        <f>IF(tbl_Customers[[#This Row],[number_vmail_messages]] = 0, "No Usage", IF(tbl_Customers[[#This Row],[number_vmail_messages]] &lt;= 20, "Low Usage", IF(tbl_Customers[[#This Row],[number_vmail_messages]] &lt;= 40, "Medium Usgae", "High Usage")))</f>
        <v>Medium Usgae</v>
      </c>
      <c r="AD1399" t="str">
        <f>IF(tbl_Customers[[#This Row],[total_day_minutes]]&lt;=150,"Low Usage", IF(tbl_Customers[[#This Row],[total_day_minutes]]&lt;=200,"Medium Usage", IF(tbl_Customers[[#This Row],[total_day_minutes]]&lt;=250,"High Usage","Very High Usage")))</f>
        <v>Low Usage</v>
      </c>
      <c r="AE1399" t="str">
        <f>IF(tbl_Customers[[#This Row],[total_intl_calls]]&lt;=5,"Low Calls", IF(tbl_Customers[[#This Row],[total_intl_calls]]&lt;=10, "Medium Calls", "High Calls"))</f>
        <v>Low Calls</v>
      </c>
      <c r="AF13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399" s="36" t="str">
        <f>IF(tbl_Customers[[#This Row],[Churn_Risk_Score]]&gt;=10,"High Risk", IF(tbl_Customers[[#This Row],[Churn_Risk_Score]]&gt;=5,"Medium Risk","Low Risk"))</f>
        <v>Low Risk</v>
      </c>
    </row>
    <row r="1400" spans="1:33" x14ac:dyDescent="0.35">
      <c r="A1400">
        <v>1399</v>
      </c>
      <c r="B1400" t="s">
        <v>38</v>
      </c>
      <c r="C1400">
        <v>136</v>
      </c>
      <c r="D1400" t="s">
        <v>25</v>
      </c>
      <c r="E1400" t="s">
        <v>22</v>
      </c>
      <c r="F1400" t="s">
        <v>22</v>
      </c>
      <c r="G1400">
        <v>0</v>
      </c>
      <c r="H1400">
        <v>142.30000000000001</v>
      </c>
      <c r="I1400">
        <v>79</v>
      </c>
      <c r="J1400">
        <v>24.19</v>
      </c>
      <c r="K1400">
        <v>158</v>
      </c>
      <c r="L1400">
        <v>113</v>
      </c>
      <c r="M1400">
        <v>13.43</v>
      </c>
      <c r="N1400">
        <v>177.5</v>
      </c>
      <c r="O1400">
        <v>75</v>
      </c>
      <c r="P1400">
        <v>7.99</v>
      </c>
      <c r="Q1400">
        <v>6</v>
      </c>
      <c r="R1400">
        <v>11</v>
      </c>
      <c r="S1400">
        <v>1.62</v>
      </c>
      <c r="T1400">
        <v>2</v>
      </c>
      <c r="U1400" t="s">
        <v>22</v>
      </c>
      <c r="V1400">
        <f>IF(tbl_Customers[[#This Row],[churn]] = "yes", 1, 0)</f>
        <v>0</v>
      </c>
      <c r="W1400" t="str">
        <f>IF(tbl_Customers[[#This Row],[number_customer_service_calls]] &lt;= 1, "0-1 Calls", IF(tbl_Customers[[#This Row],[number_customer_service_calls]] &lt;= 3, "2-3 Calls", IF(tbl_Customers[[#This Row],[number_customer_service_calls]] &lt;=5, "4-5 Calls", "6+ Calls")))</f>
        <v>2-3 Calls</v>
      </c>
      <c r="X1400" t="str">
        <f>IF(tbl_Customers[[#This Row],[account_length]] &lt;= 50, "0-50", IF(tbl_Customers[[#This Row],[account_length]] &lt;=100, "51-100", IF(tbl_Customers[[#This Row],[account_length]] &lt;= 150, "101-150", "151+")))</f>
        <v>101-150</v>
      </c>
      <c r="Y1400" t="str">
        <f>IF(tbl_Customers[[#This Row],[total_intl_charge]] &lt;= 3, "Low Charges", "High Charges")</f>
        <v>Low Charges</v>
      </c>
      <c r="Z1400" t="str">
        <f>IF(tbl_Customers[[#This Row],[total_eve_calls]]&lt;=80,"Low Calls",
IF(tbl_Customers[[#This Row],[total_eve_calls]]&lt;=120,"Medium Calls","High Calls"))</f>
        <v>Medium Calls</v>
      </c>
      <c r="AA1400" t="str">
        <f>IF(tbl_Customers[[#This Row],[total_eve_charge]]&lt;=15,"Low Charges",
IF(tbl_Customers[[#This Row],[total_eve_charge]]&lt;=20,"Medium Charges","High Charges"))</f>
        <v>Low Charges</v>
      </c>
      <c r="AB14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400" t="str">
        <f>IF(tbl_Customers[[#This Row],[number_vmail_messages]] = 0, "No Usage", IF(tbl_Customers[[#This Row],[number_vmail_messages]] &lt;= 20, "Low Usage", IF(tbl_Customers[[#This Row],[number_vmail_messages]] &lt;= 40, "Medium Usgae", "High Usage")))</f>
        <v>No Usage</v>
      </c>
      <c r="AD1400" t="str">
        <f>IF(tbl_Customers[[#This Row],[total_day_minutes]]&lt;=150,"Low Usage", IF(tbl_Customers[[#This Row],[total_day_minutes]]&lt;=200,"Medium Usage", IF(tbl_Customers[[#This Row],[total_day_minutes]]&lt;=250,"High Usage","Very High Usage")))</f>
        <v>Low Usage</v>
      </c>
      <c r="AE1400" t="str">
        <f>IF(tbl_Customers[[#This Row],[total_intl_calls]]&lt;=5,"Low Calls", IF(tbl_Customers[[#This Row],[total_intl_calls]]&lt;=10, "Medium Calls", "High Calls"))</f>
        <v>High Calls</v>
      </c>
      <c r="AF14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00" s="36" t="str">
        <f>IF(tbl_Customers[[#This Row],[Churn_Risk_Score]]&gt;=10,"High Risk", IF(tbl_Customers[[#This Row],[Churn_Risk_Score]]&gt;=5,"Medium Risk","Low Risk"))</f>
        <v>Low Risk</v>
      </c>
    </row>
    <row r="1401" spans="1:33" x14ac:dyDescent="0.35">
      <c r="A1401">
        <v>1400</v>
      </c>
      <c r="B1401" t="s">
        <v>27</v>
      </c>
      <c r="C1401">
        <v>132</v>
      </c>
      <c r="D1401" t="s">
        <v>25</v>
      </c>
      <c r="E1401" t="s">
        <v>22</v>
      </c>
      <c r="F1401" t="s">
        <v>23</v>
      </c>
      <c r="G1401">
        <v>36</v>
      </c>
      <c r="H1401">
        <v>201.9</v>
      </c>
      <c r="I1401">
        <v>93</v>
      </c>
      <c r="J1401">
        <v>34.32</v>
      </c>
      <c r="K1401">
        <v>156.30000000000001</v>
      </c>
      <c r="L1401">
        <v>75</v>
      </c>
      <c r="M1401">
        <v>13.29</v>
      </c>
      <c r="N1401">
        <v>131.30000000000001</v>
      </c>
      <c r="O1401">
        <v>92</v>
      </c>
      <c r="P1401">
        <v>5.91</v>
      </c>
      <c r="Q1401">
        <v>13.7</v>
      </c>
      <c r="R1401">
        <v>5</v>
      </c>
      <c r="S1401">
        <v>3.7</v>
      </c>
      <c r="T1401">
        <v>0</v>
      </c>
      <c r="U1401" t="s">
        <v>22</v>
      </c>
      <c r="V1401">
        <f>IF(tbl_Customers[[#This Row],[churn]] = "yes", 1, 0)</f>
        <v>0</v>
      </c>
      <c r="W1401" t="str">
        <f>IF(tbl_Customers[[#This Row],[number_customer_service_calls]] &lt;= 1, "0-1 Calls", IF(tbl_Customers[[#This Row],[number_customer_service_calls]] &lt;= 3, "2-3 Calls", IF(tbl_Customers[[#This Row],[number_customer_service_calls]] &lt;=5, "4-5 Calls", "6+ Calls")))</f>
        <v>0-1 Calls</v>
      </c>
      <c r="X1401" t="str">
        <f>IF(tbl_Customers[[#This Row],[account_length]] &lt;= 50, "0-50", IF(tbl_Customers[[#This Row],[account_length]] &lt;=100, "51-100", IF(tbl_Customers[[#This Row],[account_length]] &lt;= 150, "101-150", "151+")))</f>
        <v>101-150</v>
      </c>
      <c r="Y1401" t="str">
        <f>IF(tbl_Customers[[#This Row],[total_intl_charge]] &lt;= 3, "Low Charges", "High Charges")</f>
        <v>High Charges</v>
      </c>
      <c r="Z1401" t="str">
        <f>IF(tbl_Customers[[#This Row],[total_eve_calls]]&lt;=80,"Low Calls",
IF(tbl_Customers[[#This Row],[total_eve_calls]]&lt;=120,"Medium Calls","High Calls"))</f>
        <v>Low Calls</v>
      </c>
      <c r="AA1401" t="str">
        <f>IF(tbl_Customers[[#This Row],[total_eve_charge]]&lt;=15,"Low Charges",
IF(tbl_Customers[[#This Row],[total_eve_charge]]&lt;=20,"Medium Charges","High Charges"))</f>
        <v>Low Charges</v>
      </c>
      <c r="AB14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1" t="str">
        <f>IF(tbl_Customers[[#This Row],[number_vmail_messages]] = 0, "No Usage", IF(tbl_Customers[[#This Row],[number_vmail_messages]] &lt;= 20, "Low Usage", IF(tbl_Customers[[#This Row],[number_vmail_messages]] &lt;= 40, "Medium Usgae", "High Usage")))</f>
        <v>Medium Usgae</v>
      </c>
      <c r="AD1401" t="str">
        <f>IF(tbl_Customers[[#This Row],[total_day_minutes]]&lt;=150,"Low Usage", IF(tbl_Customers[[#This Row],[total_day_minutes]]&lt;=200,"Medium Usage", IF(tbl_Customers[[#This Row],[total_day_minutes]]&lt;=250,"High Usage","Very High Usage")))</f>
        <v>High Usage</v>
      </c>
      <c r="AE1401" t="str">
        <f>IF(tbl_Customers[[#This Row],[total_intl_calls]]&lt;=5,"Low Calls", IF(tbl_Customers[[#This Row],[total_intl_calls]]&lt;=10, "Medium Calls", "High Calls"))</f>
        <v>Low Calls</v>
      </c>
      <c r="AF14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01" s="36" t="str">
        <f>IF(tbl_Customers[[#This Row],[Churn_Risk_Score]]&gt;=10,"High Risk", IF(tbl_Customers[[#This Row],[Churn_Risk_Score]]&gt;=5,"Medium Risk","Low Risk"))</f>
        <v>Low Risk</v>
      </c>
    </row>
    <row r="1402" spans="1:33" x14ac:dyDescent="0.35">
      <c r="A1402">
        <v>1401</v>
      </c>
      <c r="B1402" t="s">
        <v>57</v>
      </c>
      <c r="C1402">
        <v>128</v>
      </c>
      <c r="D1402" t="s">
        <v>21</v>
      </c>
      <c r="E1402" t="s">
        <v>22</v>
      </c>
      <c r="F1402" t="s">
        <v>22</v>
      </c>
      <c r="G1402">
        <v>0</v>
      </c>
      <c r="H1402">
        <v>247.3</v>
      </c>
      <c r="I1402">
        <v>91</v>
      </c>
      <c r="J1402">
        <v>42.04</v>
      </c>
      <c r="K1402">
        <v>182.7</v>
      </c>
      <c r="L1402">
        <v>60</v>
      </c>
      <c r="M1402">
        <v>15.53</v>
      </c>
      <c r="N1402">
        <v>143.19999999999999</v>
      </c>
      <c r="O1402">
        <v>112</v>
      </c>
      <c r="P1402">
        <v>6.44</v>
      </c>
      <c r="Q1402">
        <v>14.7</v>
      </c>
      <c r="R1402">
        <v>2</v>
      </c>
      <c r="S1402">
        <v>3.97</v>
      </c>
      <c r="T1402">
        <v>3</v>
      </c>
      <c r="U1402" t="s">
        <v>22</v>
      </c>
      <c r="V1402">
        <f>IF(tbl_Customers[[#This Row],[churn]] = "yes", 1, 0)</f>
        <v>0</v>
      </c>
      <c r="W1402" t="str">
        <f>IF(tbl_Customers[[#This Row],[number_customer_service_calls]] &lt;= 1, "0-1 Calls", IF(tbl_Customers[[#This Row],[number_customer_service_calls]] &lt;= 3, "2-3 Calls", IF(tbl_Customers[[#This Row],[number_customer_service_calls]] &lt;=5, "4-5 Calls", "6+ Calls")))</f>
        <v>2-3 Calls</v>
      </c>
      <c r="X1402" t="str">
        <f>IF(tbl_Customers[[#This Row],[account_length]] &lt;= 50, "0-50", IF(tbl_Customers[[#This Row],[account_length]] &lt;=100, "51-100", IF(tbl_Customers[[#This Row],[account_length]] &lt;= 150, "101-150", "151+")))</f>
        <v>101-150</v>
      </c>
      <c r="Y1402" t="str">
        <f>IF(tbl_Customers[[#This Row],[total_intl_charge]] &lt;= 3, "Low Charges", "High Charges")</f>
        <v>High Charges</v>
      </c>
      <c r="Z1402" t="str">
        <f>IF(tbl_Customers[[#This Row],[total_eve_calls]]&lt;=80,"Low Calls",
IF(tbl_Customers[[#This Row],[total_eve_calls]]&lt;=120,"Medium Calls","High Calls"))</f>
        <v>Low Calls</v>
      </c>
      <c r="AA1402" t="str">
        <f>IF(tbl_Customers[[#This Row],[total_eve_charge]]&lt;=15,"Low Charges",
IF(tbl_Customers[[#This Row],[total_eve_charge]]&lt;=20,"Medium Charges","High Charges"))</f>
        <v>Medium Charges</v>
      </c>
      <c r="AB14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2" t="str">
        <f>IF(tbl_Customers[[#This Row],[number_vmail_messages]] = 0, "No Usage", IF(tbl_Customers[[#This Row],[number_vmail_messages]] &lt;= 20, "Low Usage", IF(tbl_Customers[[#This Row],[number_vmail_messages]] &lt;= 40, "Medium Usgae", "High Usage")))</f>
        <v>No Usage</v>
      </c>
      <c r="AD1402" t="str">
        <f>IF(tbl_Customers[[#This Row],[total_day_minutes]]&lt;=150,"Low Usage", IF(tbl_Customers[[#This Row],[total_day_minutes]]&lt;=200,"Medium Usage", IF(tbl_Customers[[#This Row],[total_day_minutes]]&lt;=250,"High Usage","Very High Usage")))</f>
        <v>High Usage</v>
      </c>
      <c r="AE1402" t="str">
        <f>IF(tbl_Customers[[#This Row],[total_intl_calls]]&lt;=5,"Low Calls", IF(tbl_Customers[[#This Row],[total_intl_calls]]&lt;=10, "Medium Calls", "High Calls"))</f>
        <v>Low Calls</v>
      </c>
      <c r="AF14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02" s="36" t="str">
        <f>IF(tbl_Customers[[#This Row],[Churn_Risk_Score]]&gt;=10,"High Risk", IF(tbl_Customers[[#This Row],[Churn_Risk_Score]]&gt;=5,"Medium Risk","Low Risk"))</f>
        <v>Low Risk</v>
      </c>
    </row>
    <row r="1403" spans="1:33" x14ac:dyDescent="0.35">
      <c r="A1403">
        <v>1402</v>
      </c>
      <c r="B1403" t="s">
        <v>68</v>
      </c>
      <c r="C1403">
        <v>92</v>
      </c>
      <c r="D1403" t="s">
        <v>25</v>
      </c>
      <c r="E1403" t="s">
        <v>22</v>
      </c>
      <c r="F1403" t="s">
        <v>23</v>
      </c>
      <c r="G1403">
        <v>38</v>
      </c>
      <c r="H1403">
        <v>242.2</v>
      </c>
      <c r="I1403">
        <v>96</v>
      </c>
      <c r="J1403">
        <v>41.17</v>
      </c>
      <c r="K1403">
        <v>159.69999999999999</v>
      </c>
      <c r="L1403">
        <v>144</v>
      </c>
      <c r="M1403">
        <v>13.57</v>
      </c>
      <c r="N1403">
        <v>210</v>
      </c>
      <c r="O1403">
        <v>108</v>
      </c>
      <c r="P1403">
        <v>9.4499999999999993</v>
      </c>
      <c r="Q1403">
        <v>8.9</v>
      </c>
      <c r="R1403">
        <v>1</v>
      </c>
      <c r="S1403">
        <v>2.4</v>
      </c>
      <c r="T1403">
        <v>1</v>
      </c>
      <c r="U1403" t="s">
        <v>22</v>
      </c>
      <c r="V1403">
        <f>IF(tbl_Customers[[#This Row],[churn]] = "yes", 1, 0)</f>
        <v>0</v>
      </c>
      <c r="W1403" t="str">
        <f>IF(tbl_Customers[[#This Row],[number_customer_service_calls]] &lt;= 1, "0-1 Calls", IF(tbl_Customers[[#This Row],[number_customer_service_calls]] &lt;= 3, "2-3 Calls", IF(tbl_Customers[[#This Row],[number_customer_service_calls]] &lt;=5, "4-5 Calls", "6+ Calls")))</f>
        <v>0-1 Calls</v>
      </c>
      <c r="X1403" t="str">
        <f>IF(tbl_Customers[[#This Row],[account_length]] &lt;= 50, "0-50", IF(tbl_Customers[[#This Row],[account_length]] &lt;=100, "51-100", IF(tbl_Customers[[#This Row],[account_length]] &lt;= 150, "101-150", "151+")))</f>
        <v>51-100</v>
      </c>
      <c r="Y1403" t="str">
        <f>IF(tbl_Customers[[#This Row],[total_intl_charge]] &lt;= 3, "Low Charges", "High Charges")</f>
        <v>Low Charges</v>
      </c>
      <c r="Z1403" t="str">
        <f>IF(tbl_Customers[[#This Row],[total_eve_calls]]&lt;=80,"Low Calls",
IF(tbl_Customers[[#This Row],[total_eve_calls]]&lt;=120,"Medium Calls","High Calls"))</f>
        <v>High Calls</v>
      </c>
      <c r="AA1403" t="str">
        <f>IF(tbl_Customers[[#This Row],[total_eve_charge]]&lt;=15,"Low Charges",
IF(tbl_Customers[[#This Row],[total_eve_charge]]&lt;=20,"Medium Charges","High Charges"))</f>
        <v>Low Charges</v>
      </c>
      <c r="AB14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03" t="str">
        <f>IF(tbl_Customers[[#This Row],[number_vmail_messages]] = 0, "No Usage", IF(tbl_Customers[[#This Row],[number_vmail_messages]] &lt;= 20, "Low Usage", IF(tbl_Customers[[#This Row],[number_vmail_messages]] &lt;= 40, "Medium Usgae", "High Usage")))</f>
        <v>Medium Usgae</v>
      </c>
      <c r="AD1403" t="str">
        <f>IF(tbl_Customers[[#This Row],[total_day_minutes]]&lt;=150,"Low Usage", IF(tbl_Customers[[#This Row],[total_day_minutes]]&lt;=200,"Medium Usage", IF(tbl_Customers[[#This Row],[total_day_minutes]]&lt;=250,"High Usage","Very High Usage")))</f>
        <v>High Usage</v>
      </c>
      <c r="AE1403" t="str">
        <f>IF(tbl_Customers[[#This Row],[total_intl_calls]]&lt;=5,"Low Calls", IF(tbl_Customers[[#This Row],[total_intl_calls]]&lt;=10, "Medium Calls", "High Calls"))</f>
        <v>Low Calls</v>
      </c>
      <c r="AF14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03" s="36" t="str">
        <f>IF(tbl_Customers[[#This Row],[Churn_Risk_Score]]&gt;=10,"High Risk", IF(tbl_Customers[[#This Row],[Churn_Risk_Score]]&gt;=5,"Medium Risk","Low Risk"))</f>
        <v>Low Risk</v>
      </c>
    </row>
    <row r="1404" spans="1:33" x14ac:dyDescent="0.35">
      <c r="A1404">
        <v>1403</v>
      </c>
      <c r="B1404" t="s">
        <v>68</v>
      </c>
      <c r="C1404">
        <v>197</v>
      </c>
      <c r="D1404" t="s">
        <v>21</v>
      </c>
      <c r="E1404" t="s">
        <v>23</v>
      </c>
      <c r="F1404" t="s">
        <v>22</v>
      </c>
      <c r="G1404">
        <v>0</v>
      </c>
      <c r="H1404">
        <v>127.3</v>
      </c>
      <c r="I1404">
        <v>80</v>
      </c>
      <c r="J1404">
        <v>21.64</v>
      </c>
      <c r="K1404">
        <v>222.3</v>
      </c>
      <c r="L1404">
        <v>115</v>
      </c>
      <c r="M1404">
        <v>18.899999999999999</v>
      </c>
      <c r="N1404">
        <v>173.9</v>
      </c>
      <c r="O1404">
        <v>95</v>
      </c>
      <c r="P1404">
        <v>7.83</v>
      </c>
      <c r="Q1404">
        <v>13.7</v>
      </c>
      <c r="R1404">
        <v>5</v>
      </c>
      <c r="S1404">
        <v>3.7</v>
      </c>
      <c r="T1404">
        <v>5</v>
      </c>
      <c r="U1404" t="s">
        <v>23</v>
      </c>
      <c r="V1404">
        <f>IF(tbl_Customers[[#This Row],[churn]] = "yes", 1, 0)</f>
        <v>1</v>
      </c>
      <c r="W1404" t="str">
        <f>IF(tbl_Customers[[#This Row],[number_customer_service_calls]] &lt;= 1, "0-1 Calls", IF(tbl_Customers[[#This Row],[number_customer_service_calls]] &lt;= 3, "2-3 Calls", IF(tbl_Customers[[#This Row],[number_customer_service_calls]] &lt;=5, "4-5 Calls", "6+ Calls")))</f>
        <v>4-5 Calls</v>
      </c>
      <c r="X1404" t="str">
        <f>IF(tbl_Customers[[#This Row],[account_length]] &lt;= 50, "0-50", IF(tbl_Customers[[#This Row],[account_length]] &lt;=100, "51-100", IF(tbl_Customers[[#This Row],[account_length]] &lt;= 150, "101-150", "151+")))</f>
        <v>151+</v>
      </c>
      <c r="Y1404" t="str">
        <f>IF(tbl_Customers[[#This Row],[total_intl_charge]] &lt;= 3, "Low Charges", "High Charges")</f>
        <v>High Charges</v>
      </c>
      <c r="Z1404" t="str">
        <f>IF(tbl_Customers[[#This Row],[total_eve_calls]]&lt;=80,"Low Calls",
IF(tbl_Customers[[#This Row],[total_eve_calls]]&lt;=120,"Medium Calls","High Calls"))</f>
        <v>Medium Calls</v>
      </c>
      <c r="AA1404" t="str">
        <f>IF(tbl_Customers[[#This Row],[total_eve_charge]]&lt;=15,"Low Charges",
IF(tbl_Customers[[#This Row],[total_eve_charge]]&lt;=20,"Medium Charges","High Charges"))</f>
        <v>Medium Charges</v>
      </c>
      <c r="AB14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4" t="str">
        <f>IF(tbl_Customers[[#This Row],[number_vmail_messages]] = 0, "No Usage", IF(tbl_Customers[[#This Row],[number_vmail_messages]] &lt;= 20, "Low Usage", IF(tbl_Customers[[#This Row],[number_vmail_messages]] &lt;= 40, "Medium Usgae", "High Usage")))</f>
        <v>No Usage</v>
      </c>
      <c r="AD1404" t="str">
        <f>IF(tbl_Customers[[#This Row],[total_day_minutes]]&lt;=150,"Low Usage", IF(tbl_Customers[[#This Row],[total_day_minutes]]&lt;=200,"Medium Usage", IF(tbl_Customers[[#This Row],[total_day_minutes]]&lt;=250,"High Usage","Very High Usage")))</f>
        <v>Low Usage</v>
      </c>
      <c r="AE1404" t="str">
        <f>IF(tbl_Customers[[#This Row],[total_intl_calls]]&lt;=5,"Low Calls", IF(tbl_Customers[[#This Row],[total_intl_calls]]&lt;=10, "Medium Calls", "High Calls"))</f>
        <v>Low Calls</v>
      </c>
      <c r="AF14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1404" s="36" t="str">
        <f>IF(tbl_Customers[[#This Row],[Churn_Risk_Score]]&gt;=10,"High Risk", IF(tbl_Customers[[#This Row],[Churn_Risk_Score]]&gt;=5,"Medium Risk","Low Risk"))</f>
        <v>High Risk</v>
      </c>
    </row>
    <row r="1405" spans="1:33" x14ac:dyDescent="0.35">
      <c r="A1405">
        <v>1404</v>
      </c>
      <c r="B1405" t="s">
        <v>31</v>
      </c>
      <c r="C1405">
        <v>191</v>
      </c>
      <c r="D1405" t="s">
        <v>25</v>
      </c>
      <c r="E1405" t="s">
        <v>22</v>
      </c>
      <c r="F1405" t="s">
        <v>22</v>
      </c>
      <c r="G1405">
        <v>0</v>
      </c>
      <c r="H1405">
        <v>162</v>
      </c>
      <c r="I1405">
        <v>104</v>
      </c>
      <c r="J1405">
        <v>27.54</v>
      </c>
      <c r="K1405">
        <v>241.2</v>
      </c>
      <c r="L1405">
        <v>120</v>
      </c>
      <c r="M1405">
        <v>20.5</v>
      </c>
      <c r="N1405">
        <v>210.4</v>
      </c>
      <c r="O1405">
        <v>83</v>
      </c>
      <c r="P1405">
        <v>9.4700000000000006</v>
      </c>
      <c r="Q1405">
        <v>10.9</v>
      </c>
      <c r="R1405">
        <v>7</v>
      </c>
      <c r="S1405">
        <v>2.94</v>
      </c>
      <c r="T1405">
        <v>1</v>
      </c>
      <c r="U1405" t="s">
        <v>22</v>
      </c>
      <c r="V1405">
        <f>IF(tbl_Customers[[#This Row],[churn]] = "yes", 1, 0)</f>
        <v>0</v>
      </c>
      <c r="W1405" t="str">
        <f>IF(tbl_Customers[[#This Row],[number_customer_service_calls]] &lt;= 1, "0-1 Calls", IF(tbl_Customers[[#This Row],[number_customer_service_calls]] &lt;= 3, "2-3 Calls", IF(tbl_Customers[[#This Row],[number_customer_service_calls]] &lt;=5, "4-5 Calls", "6+ Calls")))</f>
        <v>0-1 Calls</v>
      </c>
      <c r="X1405" t="str">
        <f>IF(tbl_Customers[[#This Row],[account_length]] &lt;= 50, "0-50", IF(tbl_Customers[[#This Row],[account_length]] &lt;=100, "51-100", IF(tbl_Customers[[#This Row],[account_length]] &lt;= 150, "101-150", "151+")))</f>
        <v>151+</v>
      </c>
      <c r="Y1405" t="str">
        <f>IF(tbl_Customers[[#This Row],[total_intl_charge]] &lt;= 3, "Low Charges", "High Charges")</f>
        <v>Low Charges</v>
      </c>
      <c r="Z1405" t="str">
        <f>IF(tbl_Customers[[#This Row],[total_eve_calls]]&lt;=80,"Low Calls",
IF(tbl_Customers[[#This Row],[total_eve_calls]]&lt;=120,"Medium Calls","High Calls"))</f>
        <v>Medium Calls</v>
      </c>
      <c r="AA1405" t="str">
        <f>IF(tbl_Customers[[#This Row],[total_eve_charge]]&lt;=15,"Low Charges",
IF(tbl_Customers[[#This Row],[total_eve_charge]]&lt;=20,"Medium Charges","High Charges"))</f>
        <v>High Charges</v>
      </c>
      <c r="AB14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5" t="str">
        <f>IF(tbl_Customers[[#This Row],[number_vmail_messages]] = 0, "No Usage", IF(tbl_Customers[[#This Row],[number_vmail_messages]] &lt;= 20, "Low Usage", IF(tbl_Customers[[#This Row],[number_vmail_messages]] &lt;= 40, "Medium Usgae", "High Usage")))</f>
        <v>No Usage</v>
      </c>
      <c r="AD1405" t="str">
        <f>IF(tbl_Customers[[#This Row],[total_day_minutes]]&lt;=150,"Low Usage", IF(tbl_Customers[[#This Row],[total_day_minutes]]&lt;=200,"Medium Usage", IF(tbl_Customers[[#This Row],[total_day_minutes]]&lt;=250,"High Usage","Very High Usage")))</f>
        <v>Medium Usage</v>
      </c>
      <c r="AE1405" t="str">
        <f>IF(tbl_Customers[[#This Row],[total_intl_calls]]&lt;=5,"Low Calls", IF(tbl_Customers[[#This Row],[total_intl_calls]]&lt;=10, "Medium Calls", "High Calls"))</f>
        <v>Medium Calls</v>
      </c>
      <c r="AF14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05" s="36" t="str">
        <f>IF(tbl_Customers[[#This Row],[Churn_Risk_Score]]&gt;=10,"High Risk", IF(tbl_Customers[[#This Row],[Churn_Risk_Score]]&gt;=5,"Medium Risk","Low Risk"))</f>
        <v>Low Risk</v>
      </c>
    </row>
    <row r="1406" spans="1:33" x14ac:dyDescent="0.35">
      <c r="A1406">
        <v>1405</v>
      </c>
      <c r="B1406" t="s">
        <v>43</v>
      </c>
      <c r="C1406">
        <v>99</v>
      </c>
      <c r="D1406" t="s">
        <v>21</v>
      </c>
      <c r="E1406" t="s">
        <v>22</v>
      </c>
      <c r="F1406" t="s">
        <v>23</v>
      </c>
      <c r="G1406">
        <v>33</v>
      </c>
      <c r="H1406">
        <v>179.1</v>
      </c>
      <c r="I1406">
        <v>93</v>
      </c>
      <c r="J1406">
        <v>30.45</v>
      </c>
      <c r="K1406">
        <v>238.3</v>
      </c>
      <c r="L1406">
        <v>102</v>
      </c>
      <c r="M1406">
        <v>20.260000000000002</v>
      </c>
      <c r="N1406">
        <v>165.7</v>
      </c>
      <c r="O1406">
        <v>96</v>
      </c>
      <c r="P1406">
        <v>7.46</v>
      </c>
      <c r="Q1406">
        <v>10.6</v>
      </c>
      <c r="R1406">
        <v>1</v>
      </c>
      <c r="S1406">
        <v>2.86</v>
      </c>
      <c r="T1406">
        <v>2</v>
      </c>
      <c r="U1406" t="s">
        <v>22</v>
      </c>
      <c r="V1406">
        <f>IF(tbl_Customers[[#This Row],[churn]] = "yes", 1, 0)</f>
        <v>0</v>
      </c>
      <c r="W1406" t="str">
        <f>IF(tbl_Customers[[#This Row],[number_customer_service_calls]] &lt;= 1, "0-1 Calls", IF(tbl_Customers[[#This Row],[number_customer_service_calls]] &lt;= 3, "2-3 Calls", IF(tbl_Customers[[#This Row],[number_customer_service_calls]] &lt;=5, "4-5 Calls", "6+ Calls")))</f>
        <v>2-3 Calls</v>
      </c>
      <c r="X1406" t="str">
        <f>IF(tbl_Customers[[#This Row],[account_length]] &lt;= 50, "0-50", IF(tbl_Customers[[#This Row],[account_length]] &lt;=100, "51-100", IF(tbl_Customers[[#This Row],[account_length]] &lt;= 150, "101-150", "151+")))</f>
        <v>51-100</v>
      </c>
      <c r="Y1406" t="str">
        <f>IF(tbl_Customers[[#This Row],[total_intl_charge]] &lt;= 3, "Low Charges", "High Charges")</f>
        <v>Low Charges</v>
      </c>
      <c r="Z1406" t="str">
        <f>IF(tbl_Customers[[#This Row],[total_eve_calls]]&lt;=80,"Low Calls",
IF(tbl_Customers[[#This Row],[total_eve_calls]]&lt;=120,"Medium Calls","High Calls"))</f>
        <v>Medium Calls</v>
      </c>
      <c r="AA1406" t="str">
        <f>IF(tbl_Customers[[#This Row],[total_eve_charge]]&lt;=15,"Low Charges",
IF(tbl_Customers[[#This Row],[total_eve_charge]]&lt;=20,"Medium Charges","High Charges"))</f>
        <v>High Charges</v>
      </c>
      <c r="AB14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6" t="str">
        <f>IF(tbl_Customers[[#This Row],[number_vmail_messages]] = 0, "No Usage", IF(tbl_Customers[[#This Row],[number_vmail_messages]] &lt;= 20, "Low Usage", IF(tbl_Customers[[#This Row],[number_vmail_messages]] &lt;= 40, "Medium Usgae", "High Usage")))</f>
        <v>Medium Usgae</v>
      </c>
      <c r="AD1406" t="str">
        <f>IF(tbl_Customers[[#This Row],[total_day_minutes]]&lt;=150,"Low Usage", IF(tbl_Customers[[#This Row],[total_day_minutes]]&lt;=200,"Medium Usage", IF(tbl_Customers[[#This Row],[total_day_minutes]]&lt;=250,"High Usage","Very High Usage")))</f>
        <v>Medium Usage</v>
      </c>
      <c r="AE1406" t="str">
        <f>IF(tbl_Customers[[#This Row],[total_intl_calls]]&lt;=5,"Low Calls", IF(tbl_Customers[[#This Row],[total_intl_calls]]&lt;=10, "Medium Calls", "High Calls"))</f>
        <v>Low Calls</v>
      </c>
      <c r="AF14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06" s="36" t="str">
        <f>IF(tbl_Customers[[#This Row],[Churn_Risk_Score]]&gt;=10,"High Risk", IF(tbl_Customers[[#This Row],[Churn_Risk_Score]]&gt;=5,"Medium Risk","Low Risk"))</f>
        <v>Low Risk</v>
      </c>
    </row>
    <row r="1407" spans="1:33" x14ac:dyDescent="0.35">
      <c r="A1407">
        <v>1406</v>
      </c>
      <c r="B1407" t="s">
        <v>55</v>
      </c>
      <c r="C1407">
        <v>78</v>
      </c>
      <c r="D1407" t="s">
        <v>21</v>
      </c>
      <c r="E1407" t="s">
        <v>22</v>
      </c>
      <c r="F1407" t="s">
        <v>22</v>
      </c>
      <c r="G1407">
        <v>0</v>
      </c>
      <c r="H1407">
        <v>193.1</v>
      </c>
      <c r="I1407">
        <v>85</v>
      </c>
      <c r="J1407">
        <v>32.83</v>
      </c>
      <c r="K1407">
        <v>172.1</v>
      </c>
      <c r="L1407">
        <v>105</v>
      </c>
      <c r="M1407">
        <v>14.63</v>
      </c>
      <c r="N1407">
        <v>129.6</v>
      </c>
      <c r="O1407">
        <v>119</v>
      </c>
      <c r="P1407">
        <v>5.83</v>
      </c>
      <c r="Q1407">
        <v>10.199999999999999</v>
      </c>
      <c r="R1407">
        <v>1</v>
      </c>
      <c r="S1407">
        <v>2.75</v>
      </c>
      <c r="T1407">
        <v>0</v>
      </c>
      <c r="U1407" t="s">
        <v>22</v>
      </c>
      <c r="V1407">
        <f>IF(tbl_Customers[[#This Row],[churn]] = "yes", 1, 0)</f>
        <v>0</v>
      </c>
      <c r="W1407" t="str">
        <f>IF(tbl_Customers[[#This Row],[number_customer_service_calls]] &lt;= 1, "0-1 Calls", IF(tbl_Customers[[#This Row],[number_customer_service_calls]] &lt;= 3, "2-3 Calls", IF(tbl_Customers[[#This Row],[number_customer_service_calls]] &lt;=5, "4-5 Calls", "6+ Calls")))</f>
        <v>0-1 Calls</v>
      </c>
      <c r="X1407" t="str">
        <f>IF(tbl_Customers[[#This Row],[account_length]] &lt;= 50, "0-50", IF(tbl_Customers[[#This Row],[account_length]] &lt;=100, "51-100", IF(tbl_Customers[[#This Row],[account_length]] &lt;= 150, "101-150", "151+")))</f>
        <v>51-100</v>
      </c>
      <c r="Y1407" t="str">
        <f>IF(tbl_Customers[[#This Row],[total_intl_charge]] &lt;= 3, "Low Charges", "High Charges")</f>
        <v>Low Charges</v>
      </c>
      <c r="Z1407" t="str">
        <f>IF(tbl_Customers[[#This Row],[total_eve_calls]]&lt;=80,"Low Calls",
IF(tbl_Customers[[#This Row],[total_eve_calls]]&lt;=120,"Medium Calls","High Calls"))</f>
        <v>Medium Calls</v>
      </c>
      <c r="AA1407" t="str">
        <f>IF(tbl_Customers[[#This Row],[total_eve_charge]]&lt;=15,"Low Charges",
IF(tbl_Customers[[#This Row],[total_eve_charge]]&lt;=20,"Medium Charges","High Charges"))</f>
        <v>Low Charges</v>
      </c>
      <c r="AB14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7" t="str">
        <f>IF(tbl_Customers[[#This Row],[number_vmail_messages]] = 0, "No Usage", IF(tbl_Customers[[#This Row],[number_vmail_messages]] &lt;= 20, "Low Usage", IF(tbl_Customers[[#This Row],[number_vmail_messages]] &lt;= 40, "Medium Usgae", "High Usage")))</f>
        <v>No Usage</v>
      </c>
      <c r="AD1407" t="str">
        <f>IF(tbl_Customers[[#This Row],[total_day_minutes]]&lt;=150,"Low Usage", IF(tbl_Customers[[#This Row],[total_day_minutes]]&lt;=200,"Medium Usage", IF(tbl_Customers[[#This Row],[total_day_minutes]]&lt;=250,"High Usage","Very High Usage")))</f>
        <v>Medium Usage</v>
      </c>
      <c r="AE1407" t="str">
        <f>IF(tbl_Customers[[#This Row],[total_intl_calls]]&lt;=5,"Low Calls", IF(tbl_Customers[[#This Row],[total_intl_calls]]&lt;=10, "Medium Calls", "High Calls"))</f>
        <v>Low Calls</v>
      </c>
      <c r="AF14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07" s="36" t="str">
        <f>IF(tbl_Customers[[#This Row],[Churn_Risk_Score]]&gt;=10,"High Risk", IF(tbl_Customers[[#This Row],[Churn_Risk_Score]]&gt;=5,"Medium Risk","Low Risk"))</f>
        <v>Low Risk</v>
      </c>
    </row>
    <row r="1408" spans="1:33" x14ac:dyDescent="0.35">
      <c r="A1408">
        <v>1407</v>
      </c>
      <c r="B1408" t="s">
        <v>36</v>
      </c>
      <c r="C1408">
        <v>98</v>
      </c>
      <c r="D1408" t="s">
        <v>25</v>
      </c>
      <c r="E1408" t="s">
        <v>22</v>
      </c>
      <c r="F1408" t="s">
        <v>22</v>
      </c>
      <c r="G1408">
        <v>0</v>
      </c>
      <c r="H1408">
        <v>171.7</v>
      </c>
      <c r="I1408">
        <v>99</v>
      </c>
      <c r="J1408">
        <v>29.19</v>
      </c>
      <c r="K1408">
        <v>174.8</v>
      </c>
      <c r="L1408">
        <v>87</v>
      </c>
      <c r="M1408">
        <v>14.86</v>
      </c>
      <c r="N1408">
        <v>189.6</v>
      </c>
      <c r="O1408">
        <v>130</v>
      </c>
      <c r="P1408">
        <v>8.5299999999999994</v>
      </c>
      <c r="Q1408">
        <v>7.8</v>
      </c>
      <c r="R1408">
        <v>6</v>
      </c>
      <c r="S1408">
        <v>2.11</v>
      </c>
      <c r="T1408">
        <v>1</v>
      </c>
      <c r="U1408" t="s">
        <v>22</v>
      </c>
      <c r="V1408">
        <f>IF(tbl_Customers[[#This Row],[churn]] = "yes", 1, 0)</f>
        <v>0</v>
      </c>
      <c r="W1408" t="str">
        <f>IF(tbl_Customers[[#This Row],[number_customer_service_calls]] &lt;= 1, "0-1 Calls", IF(tbl_Customers[[#This Row],[number_customer_service_calls]] &lt;= 3, "2-3 Calls", IF(tbl_Customers[[#This Row],[number_customer_service_calls]] &lt;=5, "4-5 Calls", "6+ Calls")))</f>
        <v>0-1 Calls</v>
      </c>
      <c r="X1408" t="str">
        <f>IF(tbl_Customers[[#This Row],[account_length]] &lt;= 50, "0-50", IF(tbl_Customers[[#This Row],[account_length]] &lt;=100, "51-100", IF(tbl_Customers[[#This Row],[account_length]] &lt;= 150, "101-150", "151+")))</f>
        <v>51-100</v>
      </c>
      <c r="Y1408" t="str">
        <f>IF(tbl_Customers[[#This Row],[total_intl_charge]] &lt;= 3, "Low Charges", "High Charges")</f>
        <v>Low Charges</v>
      </c>
      <c r="Z1408" t="str">
        <f>IF(tbl_Customers[[#This Row],[total_eve_calls]]&lt;=80,"Low Calls",
IF(tbl_Customers[[#This Row],[total_eve_calls]]&lt;=120,"Medium Calls","High Calls"))</f>
        <v>Medium Calls</v>
      </c>
      <c r="AA1408" t="str">
        <f>IF(tbl_Customers[[#This Row],[total_eve_charge]]&lt;=15,"Low Charges",
IF(tbl_Customers[[#This Row],[total_eve_charge]]&lt;=20,"Medium Charges","High Charges"))</f>
        <v>Low Charges</v>
      </c>
      <c r="AB14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408" t="str">
        <f>IF(tbl_Customers[[#This Row],[number_vmail_messages]] = 0, "No Usage", IF(tbl_Customers[[#This Row],[number_vmail_messages]] &lt;= 20, "Low Usage", IF(tbl_Customers[[#This Row],[number_vmail_messages]] &lt;= 40, "Medium Usgae", "High Usage")))</f>
        <v>No Usage</v>
      </c>
      <c r="AD1408" t="str">
        <f>IF(tbl_Customers[[#This Row],[total_day_minutes]]&lt;=150,"Low Usage", IF(tbl_Customers[[#This Row],[total_day_minutes]]&lt;=200,"Medium Usage", IF(tbl_Customers[[#This Row],[total_day_minutes]]&lt;=250,"High Usage","Very High Usage")))</f>
        <v>Medium Usage</v>
      </c>
      <c r="AE1408" t="str">
        <f>IF(tbl_Customers[[#This Row],[total_intl_calls]]&lt;=5,"Low Calls", IF(tbl_Customers[[#This Row],[total_intl_calls]]&lt;=10, "Medium Calls", "High Calls"))</f>
        <v>Medium Calls</v>
      </c>
      <c r="AF14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08" s="36" t="str">
        <f>IF(tbl_Customers[[#This Row],[Churn_Risk_Score]]&gt;=10,"High Risk", IF(tbl_Customers[[#This Row],[Churn_Risk_Score]]&gt;=5,"Medium Risk","Low Risk"))</f>
        <v>Low Risk</v>
      </c>
    </row>
    <row r="1409" spans="1:33" x14ac:dyDescent="0.35">
      <c r="A1409">
        <v>1408</v>
      </c>
      <c r="B1409" t="s">
        <v>46</v>
      </c>
      <c r="C1409">
        <v>56</v>
      </c>
      <c r="D1409" t="s">
        <v>21</v>
      </c>
      <c r="E1409" t="s">
        <v>22</v>
      </c>
      <c r="F1409" t="s">
        <v>23</v>
      </c>
      <c r="G1409">
        <v>24</v>
      </c>
      <c r="H1409">
        <v>121.7</v>
      </c>
      <c r="I1409">
        <v>87</v>
      </c>
      <c r="J1409">
        <v>20.69</v>
      </c>
      <c r="K1409">
        <v>184</v>
      </c>
      <c r="L1409">
        <v>76</v>
      </c>
      <c r="M1409">
        <v>15.64</v>
      </c>
      <c r="N1409">
        <v>266.60000000000002</v>
      </c>
      <c r="O1409">
        <v>98</v>
      </c>
      <c r="P1409">
        <v>12</v>
      </c>
      <c r="Q1409">
        <v>12.7</v>
      </c>
      <c r="R1409">
        <v>3</v>
      </c>
      <c r="S1409">
        <v>3.43</v>
      </c>
      <c r="T1409">
        <v>1</v>
      </c>
      <c r="U1409" t="s">
        <v>22</v>
      </c>
      <c r="V1409">
        <f>IF(tbl_Customers[[#This Row],[churn]] = "yes", 1, 0)</f>
        <v>0</v>
      </c>
      <c r="W1409" t="str">
        <f>IF(tbl_Customers[[#This Row],[number_customer_service_calls]] &lt;= 1, "0-1 Calls", IF(tbl_Customers[[#This Row],[number_customer_service_calls]] &lt;= 3, "2-3 Calls", IF(tbl_Customers[[#This Row],[number_customer_service_calls]] &lt;=5, "4-5 Calls", "6+ Calls")))</f>
        <v>0-1 Calls</v>
      </c>
      <c r="X1409" t="str">
        <f>IF(tbl_Customers[[#This Row],[account_length]] &lt;= 50, "0-50", IF(tbl_Customers[[#This Row],[account_length]] &lt;=100, "51-100", IF(tbl_Customers[[#This Row],[account_length]] &lt;= 150, "101-150", "151+")))</f>
        <v>51-100</v>
      </c>
      <c r="Y1409" t="str">
        <f>IF(tbl_Customers[[#This Row],[total_intl_charge]] &lt;= 3, "Low Charges", "High Charges")</f>
        <v>High Charges</v>
      </c>
      <c r="Z1409" t="str">
        <f>IF(tbl_Customers[[#This Row],[total_eve_calls]]&lt;=80,"Low Calls",
IF(tbl_Customers[[#This Row],[total_eve_calls]]&lt;=120,"Medium Calls","High Calls"))</f>
        <v>Low Calls</v>
      </c>
      <c r="AA1409" t="str">
        <f>IF(tbl_Customers[[#This Row],[total_eve_charge]]&lt;=15,"Low Charges",
IF(tbl_Customers[[#This Row],[total_eve_charge]]&lt;=20,"Medium Charges","High Charges"))</f>
        <v>Medium Charges</v>
      </c>
      <c r="AB14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09" t="str">
        <f>IF(tbl_Customers[[#This Row],[number_vmail_messages]] = 0, "No Usage", IF(tbl_Customers[[#This Row],[number_vmail_messages]] &lt;= 20, "Low Usage", IF(tbl_Customers[[#This Row],[number_vmail_messages]] &lt;= 40, "Medium Usgae", "High Usage")))</f>
        <v>Medium Usgae</v>
      </c>
      <c r="AD1409" t="str">
        <f>IF(tbl_Customers[[#This Row],[total_day_minutes]]&lt;=150,"Low Usage", IF(tbl_Customers[[#This Row],[total_day_minutes]]&lt;=200,"Medium Usage", IF(tbl_Customers[[#This Row],[total_day_minutes]]&lt;=250,"High Usage","Very High Usage")))</f>
        <v>Low Usage</v>
      </c>
      <c r="AE1409" t="str">
        <f>IF(tbl_Customers[[#This Row],[total_intl_calls]]&lt;=5,"Low Calls", IF(tbl_Customers[[#This Row],[total_intl_calls]]&lt;=10, "Medium Calls", "High Calls"))</f>
        <v>Low Calls</v>
      </c>
      <c r="AF14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09" s="36" t="str">
        <f>IF(tbl_Customers[[#This Row],[Churn_Risk_Score]]&gt;=10,"High Risk", IF(tbl_Customers[[#This Row],[Churn_Risk_Score]]&gt;=5,"Medium Risk","Low Risk"))</f>
        <v>Low Risk</v>
      </c>
    </row>
    <row r="1410" spans="1:33" x14ac:dyDescent="0.35">
      <c r="A1410">
        <v>1409</v>
      </c>
      <c r="B1410" t="s">
        <v>38</v>
      </c>
      <c r="C1410">
        <v>84</v>
      </c>
      <c r="D1410" t="s">
        <v>21</v>
      </c>
      <c r="E1410" t="s">
        <v>22</v>
      </c>
      <c r="F1410" t="s">
        <v>22</v>
      </c>
      <c r="G1410">
        <v>0</v>
      </c>
      <c r="H1410">
        <v>130.19999999999999</v>
      </c>
      <c r="I1410">
        <v>105</v>
      </c>
      <c r="J1410">
        <v>22.13</v>
      </c>
      <c r="K1410">
        <v>278</v>
      </c>
      <c r="L1410">
        <v>60</v>
      </c>
      <c r="M1410">
        <v>23.63</v>
      </c>
      <c r="N1410">
        <v>305.39999999999998</v>
      </c>
      <c r="O1410">
        <v>74</v>
      </c>
      <c r="P1410">
        <v>13.74</v>
      </c>
      <c r="Q1410">
        <v>14</v>
      </c>
      <c r="R1410">
        <v>6</v>
      </c>
      <c r="S1410">
        <v>3.78</v>
      </c>
      <c r="T1410">
        <v>2</v>
      </c>
      <c r="U1410" t="s">
        <v>22</v>
      </c>
      <c r="V1410">
        <f>IF(tbl_Customers[[#This Row],[churn]] = "yes", 1, 0)</f>
        <v>0</v>
      </c>
      <c r="W1410" t="str">
        <f>IF(tbl_Customers[[#This Row],[number_customer_service_calls]] &lt;= 1, "0-1 Calls", IF(tbl_Customers[[#This Row],[number_customer_service_calls]] &lt;= 3, "2-3 Calls", IF(tbl_Customers[[#This Row],[number_customer_service_calls]] &lt;=5, "4-5 Calls", "6+ Calls")))</f>
        <v>2-3 Calls</v>
      </c>
      <c r="X1410" t="str">
        <f>IF(tbl_Customers[[#This Row],[account_length]] &lt;= 50, "0-50", IF(tbl_Customers[[#This Row],[account_length]] &lt;=100, "51-100", IF(tbl_Customers[[#This Row],[account_length]] &lt;= 150, "101-150", "151+")))</f>
        <v>51-100</v>
      </c>
      <c r="Y1410" t="str">
        <f>IF(tbl_Customers[[#This Row],[total_intl_charge]] &lt;= 3, "Low Charges", "High Charges")</f>
        <v>High Charges</v>
      </c>
      <c r="Z1410" t="str">
        <f>IF(tbl_Customers[[#This Row],[total_eve_calls]]&lt;=80,"Low Calls",
IF(tbl_Customers[[#This Row],[total_eve_calls]]&lt;=120,"Medium Calls","High Calls"))</f>
        <v>Low Calls</v>
      </c>
      <c r="AA1410" t="str">
        <f>IF(tbl_Customers[[#This Row],[total_eve_charge]]&lt;=15,"Low Charges",
IF(tbl_Customers[[#This Row],[total_eve_charge]]&lt;=20,"Medium Charges","High Charges"))</f>
        <v>High Charges</v>
      </c>
      <c r="AB14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10" t="str">
        <f>IF(tbl_Customers[[#This Row],[number_vmail_messages]] = 0, "No Usage", IF(tbl_Customers[[#This Row],[number_vmail_messages]] &lt;= 20, "Low Usage", IF(tbl_Customers[[#This Row],[number_vmail_messages]] &lt;= 40, "Medium Usgae", "High Usage")))</f>
        <v>No Usage</v>
      </c>
      <c r="AD1410" t="str">
        <f>IF(tbl_Customers[[#This Row],[total_day_minutes]]&lt;=150,"Low Usage", IF(tbl_Customers[[#This Row],[total_day_minutes]]&lt;=200,"Medium Usage", IF(tbl_Customers[[#This Row],[total_day_minutes]]&lt;=250,"High Usage","Very High Usage")))</f>
        <v>Low Usage</v>
      </c>
      <c r="AE1410" t="str">
        <f>IF(tbl_Customers[[#This Row],[total_intl_calls]]&lt;=5,"Low Calls", IF(tbl_Customers[[#This Row],[total_intl_calls]]&lt;=10, "Medium Calls", "High Calls"))</f>
        <v>Medium Calls</v>
      </c>
      <c r="AF14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10" s="36" t="str">
        <f>IF(tbl_Customers[[#This Row],[Churn_Risk_Score]]&gt;=10,"High Risk", IF(tbl_Customers[[#This Row],[Churn_Risk_Score]]&gt;=5,"Medium Risk","Low Risk"))</f>
        <v>Low Risk</v>
      </c>
    </row>
    <row r="1411" spans="1:33" x14ac:dyDescent="0.35">
      <c r="A1411">
        <v>1410</v>
      </c>
      <c r="B1411" t="s">
        <v>64</v>
      </c>
      <c r="C1411">
        <v>95</v>
      </c>
      <c r="D1411" t="s">
        <v>28</v>
      </c>
      <c r="E1411" t="s">
        <v>22</v>
      </c>
      <c r="F1411" t="s">
        <v>22</v>
      </c>
      <c r="G1411">
        <v>0</v>
      </c>
      <c r="H1411">
        <v>203.4</v>
      </c>
      <c r="I1411">
        <v>96</v>
      </c>
      <c r="J1411">
        <v>34.58</v>
      </c>
      <c r="K1411">
        <v>168.6</v>
      </c>
      <c r="L1411">
        <v>61</v>
      </c>
      <c r="M1411">
        <v>14.33</v>
      </c>
      <c r="N1411">
        <v>173</v>
      </c>
      <c r="O1411">
        <v>105</v>
      </c>
      <c r="P1411">
        <v>7.79</v>
      </c>
      <c r="Q1411">
        <v>13.7</v>
      </c>
      <c r="R1411">
        <v>3</v>
      </c>
      <c r="S1411">
        <v>3.7</v>
      </c>
      <c r="T1411">
        <v>2</v>
      </c>
      <c r="U1411" t="s">
        <v>22</v>
      </c>
      <c r="V1411">
        <f>IF(tbl_Customers[[#This Row],[churn]] = "yes", 1, 0)</f>
        <v>0</v>
      </c>
      <c r="W1411" t="str">
        <f>IF(tbl_Customers[[#This Row],[number_customer_service_calls]] &lt;= 1, "0-1 Calls", IF(tbl_Customers[[#This Row],[number_customer_service_calls]] &lt;= 3, "2-3 Calls", IF(tbl_Customers[[#This Row],[number_customer_service_calls]] &lt;=5, "4-5 Calls", "6+ Calls")))</f>
        <v>2-3 Calls</v>
      </c>
      <c r="X1411" t="str">
        <f>IF(tbl_Customers[[#This Row],[account_length]] &lt;= 50, "0-50", IF(tbl_Customers[[#This Row],[account_length]] &lt;=100, "51-100", IF(tbl_Customers[[#This Row],[account_length]] &lt;= 150, "101-150", "151+")))</f>
        <v>51-100</v>
      </c>
      <c r="Y1411" t="str">
        <f>IF(tbl_Customers[[#This Row],[total_intl_charge]] &lt;= 3, "Low Charges", "High Charges")</f>
        <v>High Charges</v>
      </c>
      <c r="Z1411" t="str">
        <f>IF(tbl_Customers[[#This Row],[total_eve_calls]]&lt;=80,"Low Calls",
IF(tbl_Customers[[#This Row],[total_eve_calls]]&lt;=120,"Medium Calls","High Calls"))</f>
        <v>Low Calls</v>
      </c>
      <c r="AA1411" t="str">
        <f>IF(tbl_Customers[[#This Row],[total_eve_charge]]&lt;=15,"Low Charges",
IF(tbl_Customers[[#This Row],[total_eve_charge]]&lt;=20,"Medium Charges","High Charges"))</f>
        <v>Low Charges</v>
      </c>
      <c r="AB14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11" t="str">
        <f>IF(tbl_Customers[[#This Row],[number_vmail_messages]] = 0, "No Usage", IF(tbl_Customers[[#This Row],[number_vmail_messages]] &lt;= 20, "Low Usage", IF(tbl_Customers[[#This Row],[number_vmail_messages]] &lt;= 40, "Medium Usgae", "High Usage")))</f>
        <v>No Usage</v>
      </c>
      <c r="AD1411" t="str">
        <f>IF(tbl_Customers[[#This Row],[total_day_minutes]]&lt;=150,"Low Usage", IF(tbl_Customers[[#This Row],[total_day_minutes]]&lt;=200,"Medium Usage", IF(tbl_Customers[[#This Row],[total_day_minutes]]&lt;=250,"High Usage","Very High Usage")))</f>
        <v>High Usage</v>
      </c>
      <c r="AE1411" t="str">
        <f>IF(tbl_Customers[[#This Row],[total_intl_calls]]&lt;=5,"Low Calls", IF(tbl_Customers[[#This Row],[total_intl_calls]]&lt;=10, "Medium Calls", "High Calls"))</f>
        <v>Low Calls</v>
      </c>
      <c r="AF14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11" s="36" t="str">
        <f>IF(tbl_Customers[[#This Row],[Churn_Risk_Score]]&gt;=10,"High Risk", IF(tbl_Customers[[#This Row],[Churn_Risk_Score]]&gt;=5,"Medium Risk","Low Risk"))</f>
        <v>Low Risk</v>
      </c>
    </row>
    <row r="1412" spans="1:33" x14ac:dyDescent="0.35">
      <c r="A1412">
        <v>1411</v>
      </c>
      <c r="B1412" t="s">
        <v>44</v>
      </c>
      <c r="C1412">
        <v>16</v>
      </c>
      <c r="D1412" t="s">
        <v>21</v>
      </c>
      <c r="E1412" t="s">
        <v>22</v>
      </c>
      <c r="F1412" t="s">
        <v>22</v>
      </c>
      <c r="G1412">
        <v>0</v>
      </c>
      <c r="H1412">
        <v>174.7</v>
      </c>
      <c r="I1412">
        <v>83</v>
      </c>
      <c r="J1412">
        <v>29.7</v>
      </c>
      <c r="K1412">
        <v>280.8</v>
      </c>
      <c r="L1412">
        <v>122</v>
      </c>
      <c r="M1412">
        <v>23.87</v>
      </c>
      <c r="N1412">
        <v>171.7</v>
      </c>
      <c r="O1412">
        <v>80</v>
      </c>
      <c r="P1412">
        <v>7.73</v>
      </c>
      <c r="Q1412">
        <v>10.5</v>
      </c>
      <c r="R1412">
        <v>8</v>
      </c>
      <c r="S1412">
        <v>2.84</v>
      </c>
      <c r="T1412">
        <v>5</v>
      </c>
      <c r="U1412" t="s">
        <v>22</v>
      </c>
      <c r="V1412">
        <f>IF(tbl_Customers[[#This Row],[churn]] = "yes", 1, 0)</f>
        <v>0</v>
      </c>
      <c r="W1412" t="str">
        <f>IF(tbl_Customers[[#This Row],[number_customer_service_calls]] &lt;= 1, "0-1 Calls", IF(tbl_Customers[[#This Row],[number_customer_service_calls]] &lt;= 3, "2-3 Calls", IF(tbl_Customers[[#This Row],[number_customer_service_calls]] &lt;=5, "4-5 Calls", "6+ Calls")))</f>
        <v>4-5 Calls</v>
      </c>
      <c r="X1412" t="str">
        <f>IF(tbl_Customers[[#This Row],[account_length]] &lt;= 50, "0-50", IF(tbl_Customers[[#This Row],[account_length]] &lt;=100, "51-100", IF(tbl_Customers[[#This Row],[account_length]] &lt;= 150, "101-150", "151+")))</f>
        <v>0-50</v>
      </c>
      <c r="Y1412" t="str">
        <f>IF(tbl_Customers[[#This Row],[total_intl_charge]] &lt;= 3, "Low Charges", "High Charges")</f>
        <v>Low Charges</v>
      </c>
      <c r="Z1412" t="str">
        <f>IF(tbl_Customers[[#This Row],[total_eve_calls]]&lt;=80,"Low Calls",
IF(tbl_Customers[[#This Row],[total_eve_calls]]&lt;=120,"Medium Calls","High Calls"))</f>
        <v>High Calls</v>
      </c>
      <c r="AA1412" t="str">
        <f>IF(tbl_Customers[[#This Row],[total_eve_charge]]&lt;=15,"Low Charges",
IF(tbl_Customers[[#This Row],[total_eve_charge]]&lt;=20,"Medium Charges","High Charges"))</f>
        <v>High Charges</v>
      </c>
      <c r="AB14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12" t="str">
        <f>IF(tbl_Customers[[#This Row],[number_vmail_messages]] = 0, "No Usage", IF(tbl_Customers[[#This Row],[number_vmail_messages]] &lt;= 20, "Low Usage", IF(tbl_Customers[[#This Row],[number_vmail_messages]] &lt;= 40, "Medium Usgae", "High Usage")))</f>
        <v>No Usage</v>
      </c>
      <c r="AD1412" t="str">
        <f>IF(tbl_Customers[[#This Row],[total_day_minutes]]&lt;=150,"Low Usage", IF(tbl_Customers[[#This Row],[total_day_minutes]]&lt;=200,"Medium Usage", IF(tbl_Customers[[#This Row],[total_day_minutes]]&lt;=250,"High Usage","Very High Usage")))</f>
        <v>Medium Usage</v>
      </c>
      <c r="AE1412" t="str">
        <f>IF(tbl_Customers[[#This Row],[total_intl_calls]]&lt;=5,"Low Calls", IF(tbl_Customers[[#This Row],[total_intl_calls]]&lt;=10, "Medium Calls", "High Calls"))</f>
        <v>Medium Calls</v>
      </c>
      <c r="AF14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12" s="36" t="str">
        <f>IF(tbl_Customers[[#This Row],[Churn_Risk_Score]]&gt;=10,"High Risk", IF(tbl_Customers[[#This Row],[Churn_Risk_Score]]&gt;=5,"Medium Risk","Low Risk"))</f>
        <v>Medium Risk</v>
      </c>
    </row>
    <row r="1413" spans="1:33" x14ac:dyDescent="0.35">
      <c r="A1413">
        <v>1412</v>
      </c>
      <c r="B1413" t="s">
        <v>62</v>
      </c>
      <c r="C1413">
        <v>76</v>
      </c>
      <c r="D1413" t="s">
        <v>28</v>
      </c>
      <c r="E1413" t="s">
        <v>23</v>
      </c>
      <c r="F1413" t="s">
        <v>22</v>
      </c>
      <c r="G1413">
        <v>0</v>
      </c>
      <c r="H1413">
        <v>241</v>
      </c>
      <c r="I1413">
        <v>120</v>
      </c>
      <c r="J1413">
        <v>40.97</v>
      </c>
      <c r="K1413">
        <v>231.8</v>
      </c>
      <c r="L1413">
        <v>96</v>
      </c>
      <c r="M1413">
        <v>19.7</v>
      </c>
      <c r="N1413">
        <v>220.2</v>
      </c>
      <c r="O1413">
        <v>67</v>
      </c>
      <c r="P1413">
        <v>9.91</v>
      </c>
      <c r="Q1413">
        <v>9.9</v>
      </c>
      <c r="R1413">
        <v>1</v>
      </c>
      <c r="S1413">
        <v>2.67</v>
      </c>
      <c r="T1413">
        <v>1</v>
      </c>
      <c r="U1413" t="s">
        <v>23</v>
      </c>
      <c r="V1413">
        <f>IF(tbl_Customers[[#This Row],[churn]] = "yes", 1, 0)</f>
        <v>1</v>
      </c>
      <c r="W1413" t="str">
        <f>IF(tbl_Customers[[#This Row],[number_customer_service_calls]] &lt;= 1, "0-1 Calls", IF(tbl_Customers[[#This Row],[number_customer_service_calls]] &lt;= 3, "2-3 Calls", IF(tbl_Customers[[#This Row],[number_customer_service_calls]] &lt;=5, "4-5 Calls", "6+ Calls")))</f>
        <v>0-1 Calls</v>
      </c>
      <c r="X1413" t="str">
        <f>IF(tbl_Customers[[#This Row],[account_length]] &lt;= 50, "0-50", IF(tbl_Customers[[#This Row],[account_length]] &lt;=100, "51-100", IF(tbl_Customers[[#This Row],[account_length]] &lt;= 150, "101-150", "151+")))</f>
        <v>51-100</v>
      </c>
      <c r="Y1413" t="str">
        <f>IF(tbl_Customers[[#This Row],[total_intl_charge]] &lt;= 3, "Low Charges", "High Charges")</f>
        <v>Low Charges</v>
      </c>
      <c r="Z1413" t="str">
        <f>IF(tbl_Customers[[#This Row],[total_eve_calls]]&lt;=80,"Low Calls",
IF(tbl_Customers[[#This Row],[total_eve_calls]]&lt;=120,"Medium Calls","High Calls"))</f>
        <v>Medium Calls</v>
      </c>
      <c r="AA1413" t="str">
        <f>IF(tbl_Customers[[#This Row],[total_eve_charge]]&lt;=15,"Low Charges",
IF(tbl_Customers[[#This Row],[total_eve_charge]]&lt;=20,"Medium Charges","High Charges"))</f>
        <v>Medium Charges</v>
      </c>
      <c r="AB14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13" t="str">
        <f>IF(tbl_Customers[[#This Row],[number_vmail_messages]] = 0, "No Usage", IF(tbl_Customers[[#This Row],[number_vmail_messages]] &lt;= 20, "Low Usage", IF(tbl_Customers[[#This Row],[number_vmail_messages]] &lt;= 40, "Medium Usgae", "High Usage")))</f>
        <v>No Usage</v>
      </c>
      <c r="AD1413" t="str">
        <f>IF(tbl_Customers[[#This Row],[total_day_minutes]]&lt;=150,"Low Usage", IF(tbl_Customers[[#This Row],[total_day_minutes]]&lt;=200,"Medium Usage", IF(tbl_Customers[[#This Row],[total_day_minutes]]&lt;=250,"High Usage","Very High Usage")))</f>
        <v>High Usage</v>
      </c>
      <c r="AE1413" t="str">
        <f>IF(tbl_Customers[[#This Row],[total_intl_calls]]&lt;=5,"Low Calls", IF(tbl_Customers[[#This Row],[total_intl_calls]]&lt;=10, "Medium Calls", "High Calls"))</f>
        <v>Low Calls</v>
      </c>
      <c r="AF14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13" s="36" t="str">
        <f>IF(tbl_Customers[[#This Row],[Churn_Risk_Score]]&gt;=10,"High Risk", IF(tbl_Customers[[#This Row],[Churn_Risk_Score]]&gt;=5,"Medium Risk","Low Risk"))</f>
        <v>Low Risk</v>
      </c>
    </row>
    <row r="1414" spans="1:33" x14ac:dyDescent="0.35">
      <c r="A1414">
        <v>1413</v>
      </c>
      <c r="B1414" t="s">
        <v>31</v>
      </c>
      <c r="C1414">
        <v>93</v>
      </c>
      <c r="D1414" t="s">
        <v>21</v>
      </c>
      <c r="E1414" t="s">
        <v>22</v>
      </c>
      <c r="F1414" t="s">
        <v>22</v>
      </c>
      <c r="G1414">
        <v>0</v>
      </c>
      <c r="H1414">
        <v>141.69999999999999</v>
      </c>
      <c r="I1414">
        <v>95</v>
      </c>
      <c r="J1414">
        <v>24.09</v>
      </c>
      <c r="K1414">
        <v>221</v>
      </c>
      <c r="L1414">
        <v>100</v>
      </c>
      <c r="M1414">
        <v>18.79</v>
      </c>
      <c r="N1414">
        <v>227.1</v>
      </c>
      <c r="O1414">
        <v>71</v>
      </c>
      <c r="P1414">
        <v>10.220000000000001</v>
      </c>
      <c r="Q1414">
        <v>10.199999999999999</v>
      </c>
      <c r="R1414">
        <v>3</v>
      </c>
      <c r="S1414">
        <v>2.75</v>
      </c>
      <c r="T1414">
        <v>0</v>
      </c>
      <c r="U1414" t="s">
        <v>22</v>
      </c>
      <c r="V1414">
        <f>IF(tbl_Customers[[#This Row],[churn]] = "yes", 1, 0)</f>
        <v>0</v>
      </c>
      <c r="W1414" t="str">
        <f>IF(tbl_Customers[[#This Row],[number_customer_service_calls]] &lt;= 1, "0-1 Calls", IF(tbl_Customers[[#This Row],[number_customer_service_calls]] &lt;= 3, "2-3 Calls", IF(tbl_Customers[[#This Row],[number_customer_service_calls]] &lt;=5, "4-5 Calls", "6+ Calls")))</f>
        <v>0-1 Calls</v>
      </c>
      <c r="X1414" t="str">
        <f>IF(tbl_Customers[[#This Row],[account_length]] &lt;= 50, "0-50", IF(tbl_Customers[[#This Row],[account_length]] &lt;=100, "51-100", IF(tbl_Customers[[#This Row],[account_length]] &lt;= 150, "101-150", "151+")))</f>
        <v>51-100</v>
      </c>
      <c r="Y1414" t="str">
        <f>IF(tbl_Customers[[#This Row],[total_intl_charge]] &lt;= 3, "Low Charges", "High Charges")</f>
        <v>Low Charges</v>
      </c>
      <c r="Z1414" t="str">
        <f>IF(tbl_Customers[[#This Row],[total_eve_calls]]&lt;=80,"Low Calls",
IF(tbl_Customers[[#This Row],[total_eve_calls]]&lt;=120,"Medium Calls","High Calls"))</f>
        <v>Medium Calls</v>
      </c>
      <c r="AA1414" t="str">
        <f>IF(tbl_Customers[[#This Row],[total_eve_charge]]&lt;=15,"Low Charges",
IF(tbl_Customers[[#This Row],[total_eve_charge]]&lt;=20,"Medium Charges","High Charges"))</f>
        <v>Medium Charges</v>
      </c>
      <c r="AB14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14" t="str">
        <f>IF(tbl_Customers[[#This Row],[number_vmail_messages]] = 0, "No Usage", IF(tbl_Customers[[#This Row],[number_vmail_messages]] &lt;= 20, "Low Usage", IF(tbl_Customers[[#This Row],[number_vmail_messages]] &lt;= 40, "Medium Usgae", "High Usage")))</f>
        <v>No Usage</v>
      </c>
      <c r="AD1414" t="str">
        <f>IF(tbl_Customers[[#This Row],[total_day_minutes]]&lt;=150,"Low Usage", IF(tbl_Customers[[#This Row],[total_day_minutes]]&lt;=200,"Medium Usage", IF(tbl_Customers[[#This Row],[total_day_minutes]]&lt;=250,"High Usage","Very High Usage")))</f>
        <v>Low Usage</v>
      </c>
      <c r="AE1414" t="str">
        <f>IF(tbl_Customers[[#This Row],[total_intl_calls]]&lt;=5,"Low Calls", IF(tbl_Customers[[#This Row],[total_intl_calls]]&lt;=10, "Medium Calls", "High Calls"))</f>
        <v>Low Calls</v>
      </c>
      <c r="AF14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14" s="36" t="str">
        <f>IF(tbl_Customers[[#This Row],[Churn_Risk_Score]]&gt;=10,"High Risk", IF(tbl_Customers[[#This Row],[Churn_Risk_Score]]&gt;=5,"Medium Risk","Low Risk"))</f>
        <v>Low Risk</v>
      </c>
    </row>
    <row r="1415" spans="1:33" x14ac:dyDescent="0.35">
      <c r="A1415">
        <v>1414</v>
      </c>
      <c r="B1415" t="s">
        <v>59</v>
      </c>
      <c r="C1415">
        <v>83</v>
      </c>
      <c r="D1415" t="s">
        <v>25</v>
      </c>
      <c r="E1415" t="s">
        <v>22</v>
      </c>
      <c r="F1415" t="s">
        <v>22</v>
      </c>
      <c r="G1415">
        <v>0</v>
      </c>
      <c r="H1415">
        <v>134.80000000000001</v>
      </c>
      <c r="I1415">
        <v>96</v>
      </c>
      <c r="J1415">
        <v>22.92</v>
      </c>
      <c r="K1415">
        <v>167.2</v>
      </c>
      <c r="L1415">
        <v>78</v>
      </c>
      <c r="M1415">
        <v>14.21</v>
      </c>
      <c r="N1415">
        <v>161.5</v>
      </c>
      <c r="O1415">
        <v>123</v>
      </c>
      <c r="P1415">
        <v>7.27</v>
      </c>
      <c r="Q1415">
        <v>7.7</v>
      </c>
      <c r="R1415">
        <v>5</v>
      </c>
      <c r="S1415">
        <v>2.08</v>
      </c>
      <c r="T1415">
        <v>2</v>
      </c>
      <c r="U1415" t="s">
        <v>22</v>
      </c>
      <c r="V1415">
        <f>IF(tbl_Customers[[#This Row],[churn]] = "yes", 1, 0)</f>
        <v>0</v>
      </c>
      <c r="W1415" t="str">
        <f>IF(tbl_Customers[[#This Row],[number_customer_service_calls]] &lt;= 1, "0-1 Calls", IF(tbl_Customers[[#This Row],[number_customer_service_calls]] &lt;= 3, "2-3 Calls", IF(tbl_Customers[[#This Row],[number_customer_service_calls]] &lt;=5, "4-5 Calls", "6+ Calls")))</f>
        <v>2-3 Calls</v>
      </c>
      <c r="X1415" t="str">
        <f>IF(tbl_Customers[[#This Row],[account_length]] &lt;= 50, "0-50", IF(tbl_Customers[[#This Row],[account_length]] &lt;=100, "51-100", IF(tbl_Customers[[#This Row],[account_length]] &lt;= 150, "101-150", "151+")))</f>
        <v>51-100</v>
      </c>
      <c r="Y1415" t="str">
        <f>IF(tbl_Customers[[#This Row],[total_intl_charge]] &lt;= 3, "Low Charges", "High Charges")</f>
        <v>Low Charges</v>
      </c>
      <c r="Z1415" t="str">
        <f>IF(tbl_Customers[[#This Row],[total_eve_calls]]&lt;=80,"Low Calls",
IF(tbl_Customers[[#This Row],[total_eve_calls]]&lt;=120,"Medium Calls","High Calls"))</f>
        <v>Low Calls</v>
      </c>
      <c r="AA1415" t="str">
        <f>IF(tbl_Customers[[#This Row],[total_eve_charge]]&lt;=15,"Low Charges",
IF(tbl_Customers[[#This Row],[total_eve_charge]]&lt;=20,"Medium Charges","High Charges"))</f>
        <v>Low Charges</v>
      </c>
      <c r="AB14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415" t="str">
        <f>IF(tbl_Customers[[#This Row],[number_vmail_messages]] = 0, "No Usage", IF(tbl_Customers[[#This Row],[number_vmail_messages]] &lt;= 20, "Low Usage", IF(tbl_Customers[[#This Row],[number_vmail_messages]] &lt;= 40, "Medium Usgae", "High Usage")))</f>
        <v>No Usage</v>
      </c>
      <c r="AD1415" t="str">
        <f>IF(tbl_Customers[[#This Row],[total_day_minutes]]&lt;=150,"Low Usage", IF(tbl_Customers[[#This Row],[total_day_minutes]]&lt;=200,"Medium Usage", IF(tbl_Customers[[#This Row],[total_day_minutes]]&lt;=250,"High Usage","Very High Usage")))</f>
        <v>Low Usage</v>
      </c>
      <c r="AE1415" t="str">
        <f>IF(tbl_Customers[[#This Row],[total_intl_calls]]&lt;=5,"Low Calls", IF(tbl_Customers[[#This Row],[total_intl_calls]]&lt;=10, "Medium Calls", "High Calls"))</f>
        <v>Low Calls</v>
      </c>
      <c r="AF14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15" s="36" t="str">
        <f>IF(tbl_Customers[[#This Row],[Churn_Risk_Score]]&gt;=10,"High Risk", IF(tbl_Customers[[#This Row],[Churn_Risk_Score]]&gt;=5,"Medium Risk","Low Risk"))</f>
        <v>Low Risk</v>
      </c>
    </row>
    <row r="1416" spans="1:33" x14ac:dyDescent="0.35">
      <c r="A1416">
        <v>1415</v>
      </c>
      <c r="B1416" t="s">
        <v>70</v>
      </c>
      <c r="C1416">
        <v>123</v>
      </c>
      <c r="D1416" t="s">
        <v>21</v>
      </c>
      <c r="E1416" t="s">
        <v>22</v>
      </c>
      <c r="F1416" t="s">
        <v>22</v>
      </c>
      <c r="G1416">
        <v>0</v>
      </c>
      <c r="H1416">
        <v>163.1</v>
      </c>
      <c r="I1416">
        <v>119</v>
      </c>
      <c r="J1416">
        <v>27.73</v>
      </c>
      <c r="K1416">
        <v>249.4</v>
      </c>
      <c r="L1416">
        <v>51</v>
      </c>
      <c r="M1416">
        <v>21.2</v>
      </c>
      <c r="N1416">
        <v>168.2</v>
      </c>
      <c r="O1416">
        <v>77</v>
      </c>
      <c r="P1416">
        <v>7.57</v>
      </c>
      <c r="Q1416">
        <v>9</v>
      </c>
      <c r="R1416">
        <v>10</v>
      </c>
      <c r="S1416">
        <v>2.4300000000000002</v>
      </c>
      <c r="T1416">
        <v>1</v>
      </c>
      <c r="U1416" t="s">
        <v>22</v>
      </c>
      <c r="V1416">
        <f>IF(tbl_Customers[[#This Row],[churn]] = "yes", 1, 0)</f>
        <v>0</v>
      </c>
      <c r="W1416" t="str">
        <f>IF(tbl_Customers[[#This Row],[number_customer_service_calls]] &lt;= 1, "0-1 Calls", IF(tbl_Customers[[#This Row],[number_customer_service_calls]] &lt;= 3, "2-3 Calls", IF(tbl_Customers[[#This Row],[number_customer_service_calls]] &lt;=5, "4-5 Calls", "6+ Calls")))</f>
        <v>0-1 Calls</v>
      </c>
      <c r="X1416" t="str">
        <f>IF(tbl_Customers[[#This Row],[account_length]] &lt;= 50, "0-50", IF(tbl_Customers[[#This Row],[account_length]] &lt;=100, "51-100", IF(tbl_Customers[[#This Row],[account_length]] &lt;= 150, "101-150", "151+")))</f>
        <v>101-150</v>
      </c>
      <c r="Y1416" t="str">
        <f>IF(tbl_Customers[[#This Row],[total_intl_charge]] &lt;= 3, "Low Charges", "High Charges")</f>
        <v>Low Charges</v>
      </c>
      <c r="Z1416" t="str">
        <f>IF(tbl_Customers[[#This Row],[total_eve_calls]]&lt;=80,"Low Calls",
IF(tbl_Customers[[#This Row],[total_eve_calls]]&lt;=120,"Medium Calls","High Calls"))</f>
        <v>Low Calls</v>
      </c>
      <c r="AA1416" t="str">
        <f>IF(tbl_Customers[[#This Row],[total_eve_charge]]&lt;=15,"Low Charges",
IF(tbl_Customers[[#This Row],[total_eve_charge]]&lt;=20,"Medium Charges","High Charges"))</f>
        <v>High Charges</v>
      </c>
      <c r="AB14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16" t="str">
        <f>IF(tbl_Customers[[#This Row],[number_vmail_messages]] = 0, "No Usage", IF(tbl_Customers[[#This Row],[number_vmail_messages]] &lt;= 20, "Low Usage", IF(tbl_Customers[[#This Row],[number_vmail_messages]] &lt;= 40, "Medium Usgae", "High Usage")))</f>
        <v>No Usage</v>
      </c>
      <c r="AD1416" t="str">
        <f>IF(tbl_Customers[[#This Row],[total_day_minutes]]&lt;=150,"Low Usage", IF(tbl_Customers[[#This Row],[total_day_minutes]]&lt;=200,"Medium Usage", IF(tbl_Customers[[#This Row],[total_day_minutes]]&lt;=250,"High Usage","Very High Usage")))</f>
        <v>Medium Usage</v>
      </c>
      <c r="AE1416" t="str">
        <f>IF(tbl_Customers[[#This Row],[total_intl_calls]]&lt;=5,"Low Calls", IF(tbl_Customers[[#This Row],[total_intl_calls]]&lt;=10, "Medium Calls", "High Calls"))</f>
        <v>Medium Calls</v>
      </c>
      <c r="AF14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16" s="36" t="str">
        <f>IF(tbl_Customers[[#This Row],[Churn_Risk_Score]]&gt;=10,"High Risk", IF(tbl_Customers[[#This Row],[Churn_Risk_Score]]&gt;=5,"Medium Risk","Low Risk"))</f>
        <v>Low Risk</v>
      </c>
    </row>
    <row r="1417" spans="1:33" x14ac:dyDescent="0.35">
      <c r="A1417">
        <v>1416</v>
      </c>
      <c r="B1417" t="s">
        <v>26</v>
      </c>
      <c r="C1417">
        <v>82</v>
      </c>
      <c r="D1417" t="s">
        <v>28</v>
      </c>
      <c r="E1417" t="s">
        <v>22</v>
      </c>
      <c r="F1417" t="s">
        <v>22</v>
      </c>
      <c r="G1417">
        <v>0</v>
      </c>
      <c r="H1417">
        <v>329.8</v>
      </c>
      <c r="I1417">
        <v>73</v>
      </c>
      <c r="J1417">
        <v>56.07</v>
      </c>
      <c r="K1417">
        <v>208.3</v>
      </c>
      <c r="L1417">
        <v>120</v>
      </c>
      <c r="M1417">
        <v>17.71</v>
      </c>
      <c r="N1417">
        <v>267.10000000000002</v>
      </c>
      <c r="O1417">
        <v>102</v>
      </c>
      <c r="P1417">
        <v>12.02</v>
      </c>
      <c r="Q1417">
        <v>10.6</v>
      </c>
      <c r="R1417">
        <v>6</v>
      </c>
      <c r="S1417">
        <v>2.86</v>
      </c>
      <c r="T1417">
        <v>0</v>
      </c>
      <c r="U1417" t="s">
        <v>23</v>
      </c>
      <c r="V1417">
        <f>IF(tbl_Customers[[#This Row],[churn]] = "yes", 1, 0)</f>
        <v>1</v>
      </c>
      <c r="W1417" t="str">
        <f>IF(tbl_Customers[[#This Row],[number_customer_service_calls]] &lt;= 1, "0-1 Calls", IF(tbl_Customers[[#This Row],[number_customer_service_calls]] &lt;= 3, "2-3 Calls", IF(tbl_Customers[[#This Row],[number_customer_service_calls]] &lt;=5, "4-5 Calls", "6+ Calls")))</f>
        <v>0-1 Calls</v>
      </c>
      <c r="X1417" t="str">
        <f>IF(tbl_Customers[[#This Row],[account_length]] &lt;= 50, "0-50", IF(tbl_Customers[[#This Row],[account_length]] &lt;=100, "51-100", IF(tbl_Customers[[#This Row],[account_length]] &lt;= 150, "101-150", "151+")))</f>
        <v>51-100</v>
      </c>
      <c r="Y1417" t="str">
        <f>IF(tbl_Customers[[#This Row],[total_intl_charge]] &lt;= 3, "Low Charges", "High Charges")</f>
        <v>Low Charges</v>
      </c>
      <c r="Z1417" t="str">
        <f>IF(tbl_Customers[[#This Row],[total_eve_calls]]&lt;=80,"Low Calls",
IF(tbl_Customers[[#This Row],[total_eve_calls]]&lt;=120,"Medium Calls","High Calls"))</f>
        <v>Medium Calls</v>
      </c>
      <c r="AA1417" t="str">
        <f>IF(tbl_Customers[[#This Row],[total_eve_charge]]&lt;=15,"Low Charges",
IF(tbl_Customers[[#This Row],[total_eve_charge]]&lt;=20,"Medium Charges","High Charges"))</f>
        <v>Medium Charges</v>
      </c>
      <c r="AB14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17" t="str">
        <f>IF(tbl_Customers[[#This Row],[number_vmail_messages]] = 0, "No Usage", IF(tbl_Customers[[#This Row],[number_vmail_messages]] &lt;= 20, "Low Usage", IF(tbl_Customers[[#This Row],[number_vmail_messages]] &lt;= 40, "Medium Usgae", "High Usage")))</f>
        <v>No Usage</v>
      </c>
      <c r="AD1417" t="str">
        <f>IF(tbl_Customers[[#This Row],[total_day_minutes]]&lt;=150,"Low Usage", IF(tbl_Customers[[#This Row],[total_day_minutes]]&lt;=200,"Medium Usage", IF(tbl_Customers[[#This Row],[total_day_minutes]]&lt;=250,"High Usage","Very High Usage")))</f>
        <v>Very High Usage</v>
      </c>
      <c r="AE1417" t="str">
        <f>IF(tbl_Customers[[#This Row],[total_intl_calls]]&lt;=5,"Low Calls", IF(tbl_Customers[[#This Row],[total_intl_calls]]&lt;=10, "Medium Calls", "High Calls"))</f>
        <v>Medium Calls</v>
      </c>
      <c r="AF14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17" s="36" t="str">
        <f>IF(tbl_Customers[[#This Row],[Churn_Risk_Score]]&gt;=10,"High Risk", IF(tbl_Customers[[#This Row],[Churn_Risk_Score]]&gt;=5,"Medium Risk","Low Risk"))</f>
        <v>Medium Risk</v>
      </c>
    </row>
    <row r="1418" spans="1:33" x14ac:dyDescent="0.35">
      <c r="A1418">
        <v>1417</v>
      </c>
      <c r="B1418" t="s">
        <v>41</v>
      </c>
      <c r="C1418">
        <v>110</v>
      </c>
      <c r="D1418" t="s">
        <v>28</v>
      </c>
      <c r="E1418" t="s">
        <v>22</v>
      </c>
      <c r="F1418" t="s">
        <v>22</v>
      </c>
      <c r="G1418">
        <v>0</v>
      </c>
      <c r="H1418">
        <v>131.9</v>
      </c>
      <c r="I1418">
        <v>93</v>
      </c>
      <c r="J1418">
        <v>22.42</v>
      </c>
      <c r="K1418">
        <v>272.7</v>
      </c>
      <c r="L1418">
        <v>106</v>
      </c>
      <c r="M1418">
        <v>23.18</v>
      </c>
      <c r="N1418">
        <v>192.8</v>
      </c>
      <c r="O1418">
        <v>105</v>
      </c>
      <c r="P1418">
        <v>8.68</v>
      </c>
      <c r="Q1418">
        <v>7.1</v>
      </c>
      <c r="R1418">
        <v>4</v>
      </c>
      <c r="S1418">
        <v>1.92</v>
      </c>
      <c r="T1418">
        <v>1</v>
      </c>
      <c r="U1418" t="s">
        <v>22</v>
      </c>
      <c r="V1418">
        <f>IF(tbl_Customers[[#This Row],[churn]] = "yes", 1, 0)</f>
        <v>0</v>
      </c>
      <c r="W1418" t="str">
        <f>IF(tbl_Customers[[#This Row],[number_customer_service_calls]] &lt;= 1, "0-1 Calls", IF(tbl_Customers[[#This Row],[number_customer_service_calls]] &lt;= 3, "2-3 Calls", IF(tbl_Customers[[#This Row],[number_customer_service_calls]] &lt;=5, "4-5 Calls", "6+ Calls")))</f>
        <v>0-1 Calls</v>
      </c>
      <c r="X1418" t="str">
        <f>IF(tbl_Customers[[#This Row],[account_length]] &lt;= 50, "0-50", IF(tbl_Customers[[#This Row],[account_length]] &lt;=100, "51-100", IF(tbl_Customers[[#This Row],[account_length]] &lt;= 150, "101-150", "151+")))</f>
        <v>101-150</v>
      </c>
      <c r="Y1418" t="str">
        <f>IF(tbl_Customers[[#This Row],[total_intl_charge]] &lt;= 3, "Low Charges", "High Charges")</f>
        <v>Low Charges</v>
      </c>
      <c r="Z1418" t="str">
        <f>IF(tbl_Customers[[#This Row],[total_eve_calls]]&lt;=80,"Low Calls",
IF(tbl_Customers[[#This Row],[total_eve_calls]]&lt;=120,"Medium Calls","High Calls"))</f>
        <v>Medium Calls</v>
      </c>
      <c r="AA1418" t="str">
        <f>IF(tbl_Customers[[#This Row],[total_eve_charge]]&lt;=15,"Low Charges",
IF(tbl_Customers[[#This Row],[total_eve_charge]]&lt;=20,"Medium Charges","High Charges"))</f>
        <v>High Charges</v>
      </c>
      <c r="AB14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18" t="str">
        <f>IF(tbl_Customers[[#This Row],[number_vmail_messages]] = 0, "No Usage", IF(tbl_Customers[[#This Row],[number_vmail_messages]] &lt;= 20, "Low Usage", IF(tbl_Customers[[#This Row],[number_vmail_messages]] &lt;= 40, "Medium Usgae", "High Usage")))</f>
        <v>No Usage</v>
      </c>
      <c r="AD1418" t="str">
        <f>IF(tbl_Customers[[#This Row],[total_day_minutes]]&lt;=150,"Low Usage", IF(tbl_Customers[[#This Row],[total_day_minutes]]&lt;=200,"Medium Usage", IF(tbl_Customers[[#This Row],[total_day_minutes]]&lt;=250,"High Usage","Very High Usage")))</f>
        <v>Low Usage</v>
      </c>
      <c r="AE1418" t="str">
        <f>IF(tbl_Customers[[#This Row],[total_intl_calls]]&lt;=5,"Low Calls", IF(tbl_Customers[[#This Row],[total_intl_calls]]&lt;=10, "Medium Calls", "High Calls"))</f>
        <v>Low Calls</v>
      </c>
      <c r="AF14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18" s="36" t="str">
        <f>IF(tbl_Customers[[#This Row],[Churn_Risk_Score]]&gt;=10,"High Risk", IF(tbl_Customers[[#This Row],[Churn_Risk_Score]]&gt;=5,"Medium Risk","Low Risk"))</f>
        <v>Low Risk</v>
      </c>
    </row>
    <row r="1419" spans="1:33" x14ac:dyDescent="0.35">
      <c r="A1419">
        <v>1418</v>
      </c>
      <c r="B1419" t="s">
        <v>47</v>
      </c>
      <c r="C1419">
        <v>96</v>
      </c>
      <c r="D1419" t="s">
        <v>25</v>
      </c>
      <c r="E1419" t="s">
        <v>22</v>
      </c>
      <c r="F1419" t="s">
        <v>23</v>
      </c>
      <c r="G1419">
        <v>29</v>
      </c>
      <c r="H1419">
        <v>150</v>
      </c>
      <c r="I1419">
        <v>91</v>
      </c>
      <c r="J1419">
        <v>25.5</v>
      </c>
      <c r="K1419">
        <v>159.4</v>
      </c>
      <c r="L1419">
        <v>75</v>
      </c>
      <c r="M1419">
        <v>13.55</v>
      </c>
      <c r="N1419">
        <v>228.1</v>
      </c>
      <c r="O1419">
        <v>55</v>
      </c>
      <c r="P1419">
        <v>10.26</v>
      </c>
      <c r="Q1419">
        <v>8.5</v>
      </c>
      <c r="R1419">
        <v>3</v>
      </c>
      <c r="S1419">
        <v>2.2999999999999998</v>
      </c>
      <c r="T1419">
        <v>1</v>
      </c>
      <c r="U1419" t="s">
        <v>22</v>
      </c>
      <c r="V1419">
        <f>IF(tbl_Customers[[#This Row],[churn]] = "yes", 1, 0)</f>
        <v>0</v>
      </c>
      <c r="W1419" t="str">
        <f>IF(tbl_Customers[[#This Row],[number_customer_service_calls]] &lt;= 1, "0-1 Calls", IF(tbl_Customers[[#This Row],[number_customer_service_calls]] &lt;= 3, "2-3 Calls", IF(tbl_Customers[[#This Row],[number_customer_service_calls]] &lt;=5, "4-5 Calls", "6+ Calls")))</f>
        <v>0-1 Calls</v>
      </c>
      <c r="X1419" t="str">
        <f>IF(tbl_Customers[[#This Row],[account_length]] &lt;= 50, "0-50", IF(tbl_Customers[[#This Row],[account_length]] &lt;=100, "51-100", IF(tbl_Customers[[#This Row],[account_length]] &lt;= 150, "101-150", "151+")))</f>
        <v>51-100</v>
      </c>
      <c r="Y1419" t="str">
        <f>IF(tbl_Customers[[#This Row],[total_intl_charge]] &lt;= 3, "Low Charges", "High Charges")</f>
        <v>Low Charges</v>
      </c>
      <c r="Z1419" t="str">
        <f>IF(tbl_Customers[[#This Row],[total_eve_calls]]&lt;=80,"Low Calls",
IF(tbl_Customers[[#This Row],[total_eve_calls]]&lt;=120,"Medium Calls","High Calls"))</f>
        <v>Low Calls</v>
      </c>
      <c r="AA1419" t="str">
        <f>IF(tbl_Customers[[#This Row],[total_eve_charge]]&lt;=15,"Low Charges",
IF(tbl_Customers[[#This Row],[total_eve_charge]]&lt;=20,"Medium Charges","High Charges"))</f>
        <v>Low Charges</v>
      </c>
      <c r="AB14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19" t="str">
        <f>IF(tbl_Customers[[#This Row],[number_vmail_messages]] = 0, "No Usage", IF(tbl_Customers[[#This Row],[number_vmail_messages]] &lt;= 20, "Low Usage", IF(tbl_Customers[[#This Row],[number_vmail_messages]] &lt;= 40, "Medium Usgae", "High Usage")))</f>
        <v>Medium Usgae</v>
      </c>
      <c r="AD1419" t="str">
        <f>IF(tbl_Customers[[#This Row],[total_day_minutes]]&lt;=150,"Low Usage", IF(tbl_Customers[[#This Row],[total_day_minutes]]&lt;=200,"Medium Usage", IF(tbl_Customers[[#This Row],[total_day_minutes]]&lt;=250,"High Usage","Very High Usage")))</f>
        <v>Low Usage</v>
      </c>
      <c r="AE1419" t="str">
        <f>IF(tbl_Customers[[#This Row],[total_intl_calls]]&lt;=5,"Low Calls", IF(tbl_Customers[[#This Row],[total_intl_calls]]&lt;=10, "Medium Calls", "High Calls"))</f>
        <v>Low Calls</v>
      </c>
      <c r="AF14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19" s="36" t="str">
        <f>IF(tbl_Customers[[#This Row],[Churn_Risk_Score]]&gt;=10,"High Risk", IF(tbl_Customers[[#This Row],[Churn_Risk_Score]]&gt;=5,"Medium Risk","Low Risk"))</f>
        <v>Low Risk</v>
      </c>
    </row>
    <row r="1420" spans="1:33" x14ac:dyDescent="0.35">
      <c r="A1420">
        <v>1419</v>
      </c>
      <c r="B1420" t="s">
        <v>71</v>
      </c>
      <c r="C1420">
        <v>47</v>
      </c>
      <c r="D1420" t="s">
        <v>21</v>
      </c>
      <c r="E1420" t="s">
        <v>22</v>
      </c>
      <c r="F1420" t="s">
        <v>23</v>
      </c>
      <c r="G1420">
        <v>30</v>
      </c>
      <c r="H1420">
        <v>196.6</v>
      </c>
      <c r="I1420">
        <v>93</v>
      </c>
      <c r="J1420">
        <v>33.42</v>
      </c>
      <c r="K1420">
        <v>241.4</v>
      </c>
      <c r="L1420">
        <v>140</v>
      </c>
      <c r="M1420">
        <v>20.52</v>
      </c>
      <c r="N1420">
        <v>226</v>
      </c>
      <c r="O1420">
        <v>118</v>
      </c>
      <c r="P1420">
        <v>10.17</v>
      </c>
      <c r="Q1420">
        <v>12.9</v>
      </c>
      <c r="R1420">
        <v>4</v>
      </c>
      <c r="S1420">
        <v>3.48</v>
      </c>
      <c r="T1420">
        <v>2</v>
      </c>
      <c r="U1420" t="s">
        <v>22</v>
      </c>
      <c r="V1420">
        <f>IF(tbl_Customers[[#This Row],[churn]] = "yes", 1, 0)</f>
        <v>0</v>
      </c>
      <c r="W1420" t="str">
        <f>IF(tbl_Customers[[#This Row],[number_customer_service_calls]] &lt;= 1, "0-1 Calls", IF(tbl_Customers[[#This Row],[number_customer_service_calls]] &lt;= 3, "2-3 Calls", IF(tbl_Customers[[#This Row],[number_customer_service_calls]] &lt;=5, "4-5 Calls", "6+ Calls")))</f>
        <v>2-3 Calls</v>
      </c>
      <c r="X1420" t="str">
        <f>IF(tbl_Customers[[#This Row],[account_length]] &lt;= 50, "0-50", IF(tbl_Customers[[#This Row],[account_length]] &lt;=100, "51-100", IF(tbl_Customers[[#This Row],[account_length]] &lt;= 150, "101-150", "151+")))</f>
        <v>0-50</v>
      </c>
      <c r="Y1420" t="str">
        <f>IF(tbl_Customers[[#This Row],[total_intl_charge]] &lt;= 3, "Low Charges", "High Charges")</f>
        <v>High Charges</v>
      </c>
      <c r="Z1420" t="str">
        <f>IF(tbl_Customers[[#This Row],[total_eve_calls]]&lt;=80,"Low Calls",
IF(tbl_Customers[[#This Row],[total_eve_calls]]&lt;=120,"Medium Calls","High Calls"))</f>
        <v>High Calls</v>
      </c>
      <c r="AA1420" t="str">
        <f>IF(tbl_Customers[[#This Row],[total_eve_charge]]&lt;=15,"Low Charges",
IF(tbl_Customers[[#This Row],[total_eve_charge]]&lt;=20,"Medium Charges","High Charges"))</f>
        <v>High Charges</v>
      </c>
      <c r="AB14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20" t="str">
        <f>IF(tbl_Customers[[#This Row],[number_vmail_messages]] = 0, "No Usage", IF(tbl_Customers[[#This Row],[number_vmail_messages]] &lt;= 20, "Low Usage", IF(tbl_Customers[[#This Row],[number_vmail_messages]] &lt;= 40, "Medium Usgae", "High Usage")))</f>
        <v>Medium Usgae</v>
      </c>
      <c r="AD1420" t="str">
        <f>IF(tbl_Customers[[#This Row],[total_day_minutes]]&lt;=150,"Low Usage", IF(tbl_Customers[[#This Row],[total_day_minutes]]&lt;=200,"Medium Usage", IF(tbl_Customers[[#This Row],[total_day_minutes]]&lt;=250,"High Usage","Very High Usage")))</f>
        <v>Medium Usage</v>
      </c>
      <c r="AE1420" t="str">
        <f>IF(tbl_Customers[[#This Row],[total_intl_calls]]&lt;=5,"Low Calls", IF(tbl_Customers[[#This Row],[total_intl_calls]]&lt;=10, "Medium Calls", "High Calls"))</f>
        <v>Low Calls</v>
      </c>
      <c r="AF14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20" s="36" t="str">
        <f>IF(tbl_Customers[[#This Row],[Churn_Risk_Score]]&gt;=10,"High Risk", IF(tbl_Customers[[#This Row],[Churn_Risk_Score]]&gt;=5,"Medium Risk","Low Risk"))</f>
        <v>Low Risk</v>
      </c>
    </row>
    <row r="1421" spans="1:33" x14ac:dyDescent="0.35">
      <c r="A1421">
        <v>1420</v>
      </c>
      <c r="B1421" t="s">
        <v>65</v>
      </c>
      <c r="C1421">
        <v>115</v>
      </c>
      <c r="D1421" t="s">
        <v>28</v>
      </c>
      <c r="E1421" t="s">
        <v>22</v>
      </c>
      <c r="F1421" t="s">
        <v>22</v>
      </c>
      <c r="G1421">
        <v>0</v>
      </c>
      <c r="H1421">
        <v>99.7</v>
      </c>
      <c r="I1421">
        <v>107</v>
      </c>
      <c r="J1421">
        <v>16.95</v>
      </c>
      <c r="K1421">
        <v>145.1</v>
      </c>
      <c r="L1421">
        <v>96</v>
      </c>
      <c r="M1421">
        <v>12.33</v>
      </c>
      <c r="N1421">
        <v>149.4</v>
      </c>
      <c r="O1421">
        <v>99</v>
      </c>
      <c r="P1421">
        <v>6.72</v>
      </c>
      <c r="Q1421">
        <v>14.1</v>
      </c>
      <c r="R1421">
        <v>4</v>
      </c>
      <c r="S1421">
        <v>3.81</v>
      </c>
      <c r="T1421">
        <v>2</v>
      </c>
      <c r="U1421" t="s">
        <v>22</v>
      </c>
      <c r="V1421">
        <f>IF(tbl_Customers[[#This Row],[churn]] = "yes", 1, 0)</f>
        <v>0</v>
      </c>
      <c r="W1421" t="str">
        <f>IF(tbl_Customers[[#This Row],[number_customer_service_calls]] &lt;= 1, "0-1 Calls", IF(tbl_Customers[[#This Row],[number_customer_service_calls]] &lt;= 3, "2-3 Calls", IF(tbl_Customers[[#This Row],[number_customer_service_calls]] &lt;=5, "4-5 Calls", "6+ Calls")))</f>
        <v>2-3 Calls</v>
      </c>
      <c r="X1421" t="str">
        <f>IF(tbl_Customers[[#This Row],[account_length]] &lt;= 50, "0-50", IF(tbl_Customers[[#This Row],[account_length]] &lt;=100, "51-100", IF(tbl_Customers[[#This Row],[account_length]] &lt;= 150, "101-150", "151+")))</f>
        <v>101-150</v>
      </c>
      <c r="Y1421" t="str">
        <f>IF(tbl_Customers[[#This Row],[total_intl_charge]] &lt;= 3, "Low Charges", "High Charges")</f>
        <v>High Charges</v>
      </c>
      <c r="Z1421" t="str">
        <f>IF(tbl_Customers[[#This Row],[total_eve_calls]]&lt;=80,"Low Calls",
IF(tbl_Customers[[#This Row],[total_eve_calls]]&lt;=120,"Medium Calls","High Calls"))</f>
        <v>Medium Calls</v>
      </c>
      <c r="AA1421" t="str">
        <f>IF(tbl_Customers[[#This Row],[total_eve_charge]]&lt;=15,"Low Charges",
IF(tbl_Customers[[#This Row],[total_eve_charge]]&lt;=20,"Medium Charges","High Charges"))</f>
        <v>Low Charges</v>
      </c>
      <c r="AB14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21" t="str">
        <f>IF(tbl_Customers[[#This Row],[number_vmail_messages]] = 0, "No Usage", IF(tbl_Customers[[#This Row],[number_vmail_messages]] &lt;= 20, "Low Usage", IF(tbl_Customers[[#This Row],[number_vmail_messages]] &lt;= 40, "Medium Usgae", "High Usage")))</f>
        <v>No Usage</v>
      </c>
      <c r="AD1421" t="str">
        <f>IF(tbl_Customers[[#This Row],[total_day_minutes]]&lt;=150,"Low Usage", IF(tbl_Customers[[#This Row],[total_day_minutes]]&lt;=200,"Medium Usage", IF(tbl_Customers[[#This Row],[total_day_minutes]]&lt;=250,"High Usage","Very High Usage")))</f>
        <v>Low Usage</v>
      </c>
      <c r="AE1421" t="str">
        <f>IF(tbl_Customers[[#This Row],[total_intl_calls]]&lt;=5,"Low Calls", IF(tbl_Customers[[#This Row],[total_intl_calls]]&lt;=10, "Medium Calls", "High Calls"))</f>
        <v>Low Calls</v>
      </c>
      <c r="AF14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21" s="36" t="str">
        <f>IF(tbl_Customers[[#This Row],[Churn_Risk_Score]]&gt;=10,"High Risk", IF(tbl_Customers[[#This Row],[Churn_Risk_Score]]&gt;=5,"Medium Risk","Low Risk"))</f>
        <v>Low Risk</v>
      </c>
    </row>
    <row r="1422" spans="1:33" x14ac:dyDescent="0.35">
      <c r="A1422">
        <v>1421</v>
      </c>
      <c r="B1422" t="s">
        <v>73</v>
      </c>
      <c r="C1422">
        <v>69</v>
      </c>
      <c r="D1422" t="s">
        <v>21</v>
      </c>
      <c r="E1422" t="s">
        <v>22</v>
      </c>
      <c r="F1422" t="s">
        <v>22</v>
      </c>
      <c r="G1422">
        <v>0</v>
      </c>
      <c r="H1422">
        <v>143.6</v>
      </c>
      <c r="I1422">
        <v>88</v>
      </c>
      <c r="J1422">
        <v>24.41</v>
      </c>
      <c r="K1422">
        <v>141.80000000000001</v>
      </c>
      <c r="L1422">
        <v>86</v>
      </c>
      <c r="M1422">
        <v>12.05</v>
      </c>
      <c r="N1422">
        <v>194</v>
      </c>
      <c r="O1422">
        <v>83</v>
      </c>
      <c r="P1422">
        <v>8.73</v>
      </c>
      <c r="Q1422">
        <v>10.8</v>
      </c>
      <c r="R1422">
        <v>5</v>
      </c>
      <c r="S1422">
        <v>2.92</v>
      </c>
      <c r="T1422">
        <v>3</v>
      </c>
      <c r="U1422" t="s">
        <v>22</v>
      </c>
      <c r="V1422">
        <f>IF(tbl_Customers[[#This Row],[churn]] = "yes", 1, 0)</f>
        <v>0</v>
      </c>
      <c r="W1422" t="str">
        <f>IF(tbl_Customers[[#This Row],[number_customer_service_calls]] &lt;= 1, "0-1 Calls", IF(tbl_Customers[[#This Row],[number_customer_service_calls]] &lt;= 3, "2-3 Calls", IF(tbl_Customers[[#This Row],[number_customer_service_calls]] &lt;=5, "4-5 Calls", "6+ Calls")))</f>
        <v>2-3 Calls</v>
      </c>
      <c r="X1422" t="str">
        <f>IF(tbl_Customers[[#This Row],[account_length]] &lt;= 50, "0-50", IF(tbl_Customers[[#This Row],[account_length]] &lt;=100, "51-100", IF(tbl_Customers[[#This Row],[account_length]] &lt;= 150, "101-150", "151+")))</f>
        <v>51-100</v>
      </c>
      <c r="Y1422" t="str">
        <f>IF(tbl_Customers[[#This Row],[total_intl_charge]] &lt;= 3, "Low Charges", "High Charges")</f>
        <v>Low Charges</v>
      </c>
      <c r="Z1422" t="str">
        <f>IF(tbl_Customers[[#This Row],[total_eve_calls]]&lt;=80,"Low Calls",
IF(tbl_Customers[[#This Row],[total_eve_calls]]&lt;=120,"Medium Calls","High Calls"))</f>
        <v>Medium Calls</v>
      </c>
      <c r="AA1422" t="str">
        <f>IF(tbl_Customers[[#This Row],[total_eve_charge]]&lt;=15,"Low Charges",
IF(tbl_Customers[[#This Row],[total_eve_charge]]&lt;=20,"Medium Charges","High Charges"))</f>
        <v>Low Charges</v>
      </c>
      <c r="AB14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22" t="str">
        <f>IF(tbl_Customers[[#This Row],[number_vmail_messages]] = 0, "No Usage", IF(tbl_Customers[[#This Row],[number_vmail_messages]] &lt;= 20, "Low Usage", IF(tbl_Customers[[#This Row],[number_vmail_messages]] &lt;= 40, "Medium Usgae", "High Usage")))</f>
        <v>No Usage</v>
      </c>
      <c r="AD1422" t="str">
        <f>IF(tbl_Customers[[#This Row],[total_day_minutes]]&lt;=150,"Low Usage", IF(tbl_Customers[[#This Row],[total_day_minutes]]&lt;=200,"Medium Usage", IF(tbl_Customers[[#This Row],[total_day_minutes]]&lt;=250,"High Usage","Very High Usage")))</f>
        <v>Low Usage</v>
      </c>
      <c r="AE1422" t="str">
        <f>IF(tbl_Customers[[#This Row],[total_intl_calls]]&lt;=5,"Low Calls", IF(tbl_Customers[[#This Row],[total_intl_calls]]&lt;=10, "Medium Calls", "High Calls"))</f>
        <v>Low Calls</v>
      </c>
      <c r="AF14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22" s="36" t="str">
        <f>IF(tbl_Customers[[#This Row],[Churn_Risk_Score]]&gt;=10,"High Risk", IF(tbl_Customers[[#This Row],[Churn_Risk_Score]]&gt;=5,"Medium Risk","Low Risk"))</f>
        <v>Low Risk</v>
      </c>
    </row>
    <row r="1423" spans="1:33" x14ac:dyDescent="0.35">
      <c r="A1423">
        <v>1422</v>
      </c>
      <c r="B1423" t="s">
        <v>74</v>
      </c>
      <c r="C1423">
        <v>163</v>
      </c>
      <c r="D1423" t="s">
        <v>25</v>
      </c>
      <c r="E1423" t="s">
        <v>22</v>
      </c>
      <c r="F1423" t="s">
        <v>23</v>
      </c>
      <c r="G1423">
        <v>40</v>
      </c>
      <c r="H1423">
        <v>231.9</v>
      </c>
      <c r="I1423">
        <v>56</v>
      </c>
      <c r="J1423">
        <v>39.42</v>
      </c>
      <c r="K1423">
        <v>211.8</v>
      </c>
      <c r="L1423">
        <v>91</v>
      </c>
      <c r="M1423">
        <v>18</v>
      </c>
      <c r="N1423">
        <v>268.5</v>
      </c>
      <c r="O1423">
        <v>74</v>
      </c>
      <c r="P1423">
        <v>12.08</v>
      </c>
      <c r="Q1423">
        <v>12.3</v>
      </c>
      <c r="R1423">
        <v>3</v>
      </c>
      <c r="S1423">
        <v>3.32</v>
      </c>
      <c r="T1423">
        <v>2</v>
      </c>
      <c r="U1423" t="s">
        <v>22</v>
      </c>
      <c r="V1423">
        <f>IF(tbl_Customers[[#This Row],[churn]] = "yes", 1, 0)</f>
        <v>0</v>
      </c>
      <c r="W1423" t="str">
        <f>IF(tbl_Customers[[#This Row],[number_customer_service_calls]] &lt;= 1, "0-1 Calls", IF(tbl_Customers[[#This Row],[number_customer_service_calls]] &lt;= 3, "2-3 Calls", IF(tbl_Customers[[#This Row],[number_customer_service_calls]] &lt;=5, "4-5 Calls", "6+ Calls")))</f>
        <v>2-3 Calls</v>
      </c>
      <c r="X1423" t="str">
        <f>IF(tbl_Customers[[#This Row],[account_length]] &lt;= 50, "0-50", IF(tbl_Customers[[#This Row],[account_length]] &lt;=100, "51-100", IF(tbl_Customers[[#This Row],[account_length]] &lt;= 150, "101-150", "151+")))</f>
        <v>151+</v>
      </c>
      <c r="Y1423" t="str">
        <f>IF(tbl_Customers[[#This Row],[total_intl_charge]] &lt;= 3, "Low Charges", "High Charges")</f>
        <v>High Charges</v>
      </c>
      <c r="Z1423" t="str">
        <f>IF(tbl_Customers[[#This Row],[total_eve_calls]]&lt;=80,"Low Calls",
IF(tbl_Customers[[#This Row],[total_eve_calls]]&lt;=120,"Medium Calls","High Calls"))</f>
        <v>Medium Calls</v>
      </c>
      <c r="AA1423" t="str">
        <f>IF(tbl_Customers[[#This Row],[total_eve_charge]]&lt;=15,"Low Charges",
IF(tbl_Customers[[#This Row],[total_eve_charge]]&lt;=20,"Medium Charges","High Charges"))</f>
        <v>Medium Charges</v>
      </c>
      <c r="AB14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23" t="str">
        <f>IF(tbl_Customers[[#This Row],[number_vmail_messages]] = 0, "No Usage", IF(tbl_Customers[[#This Row],[number_vmail_messages]] &lt;= 20, "Low Usage", IF(tbl_Customers[[#This Row],[number_vmail_messages]] &lt;= 40, "Medium Usgae", "High Usage")))</f>
        <v>Medium Usgae</v>
      </c>
      <c r="AD1423" t="str">
        <f>IF(tbl_Customers[[#This Row],[total_day_minutes]]&lt;=150,"Low Usage", IF(tbl_Customers[[#This Row],[total_day_minutes]]&lt;=200,"Medium Usage", IF(tbl_Customers[[#This Row],[total_day_minutes]]&lt;=250,"High Usage","Very High Usage")))</f>
        <v>High Usage</v>
      </c>
      <c r="AE1423" t="str">
        <f>IF(tbl_Customers[[#This Row],[total_intl_calls]]&lt;=5,"Low Calls", IF(tbl_Customers[[#This Row],[total_intl_calls]]&lt;=10, "Medium Calls", "High Calls"))</f>
        <v>Low Calls</v>
      </c>
      <c r="AF14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23" s="36" t="str">
        <f>IF(tbl_Customers[[#This Row],[Churn_Risk_Score]]&gt;=10,"High Risk", IF(tbl_Customers[[#This Row],[Churn_Risk_Score]]&gt;=5,"Medium Risk","Low Risk"))</f>
        <v>Low Risk</v>
      </c>
    </row>
    <row r="1424" spans="1:33" x14ac:dyDescent="0.35">
      <c r="A1424">
        <v>1423</v>
      </c>
      <c r="B1424" t="s">
        <v>60</v>
      </c>
      <c r="C1424">
        <v>98</v>
      </c>
      <c r="D1424" t="s">
        <v>21</v>
      </c>
      <c r="E1424" t="s">
        <v>22</v>
      </c>
      <c r="F1424" t="s">
        <v>22</v>
      </c>
      <c r="G1424">
        <v>0</v>
      </c>
      <c r="H1424">
        <v>72.8</v>
      </c>
      <c r="I1424">
        <v>107</v>
      </c>
      <c r="J1424">
        <v>12.38</v>
      </c>
      <c r="K1424">
        <v>186.4</v>
      </c>
      <c r="L1424">
        <v>103</v>
      </c>
      <c r="M1424">
        <v>15.84</v>
      </c>
      <c r="N1424">
        <v>175.3</v>
      </c>
      <c r="O1424">
        <v>110</v>
      </c>
      <c r="P1424">
        <v>7.89</v>
      </c>
      <c r="Q1424">
        <v>10.5</v>
      </c>
      <c r="R1424">
        <v>4</v>
      </c>
      <c r="S1424">
        <v>2.84</v>
      </c>
      <c r="T1424">
        <v>3</v>
      </c>
      <c r="U1424" t="s">
        <v>22</v>
      </c>
      <c r="V1424">
        <f>IF(tbl_Customers[[#This Row],[churn]] = "yes", 1, 0)</f>
        <v>0</v>
      </c>
      <c r="W1424" t="str">
        <f>IF(tbl_Customers[[#This Row],[number_customer_service_calls]] &lt;= 1, "0-1 Calls", IF(tbl_Customers[[#This Row],[number_customer_service_calls]] &lt;= 3, "2-3 Calls", IF(tbl_Customers[[#This Row],[number_customer_service_calls]] &lt;=5, "4-5 Calls", "6+ Calls")))</f>
        <v>2-3 Calls</v>
      </c>
      <c r="X1424" t="str">
        <f>IF(tbl_Customers[[#This Row],[account_length]] &lt;= 50, "0-50", IF(tbl_Customers[[#This Row],[account_length]] &lt;=100, "51-100", IF(tbl_Customers[[#This Row],[account_length]] &lt;= 150, "101-150", "151+")))</f>
        <v>51-100</v>
      </c>
      <c r="Y1424" t="str">
        <f>IF(tbl_Customers[[#This Row],[total_intl_charge]] &lt;= 3, "Low Charges", "High Charges")</f>
        <v>Low Charges</v>
      </c>
      <c r="Z1424" t="str">
        <f>IF(tbl_Customers[[#This Row],[total_eve_calls]]&lt;=80,"Low Calls",
IF(tbl_Customers[[#This Row],[total_eve_calls]]&lt;=120,"Medium Calls","High Calls"))</f>
        <v>Medium Calls</v>
      </c>
      <c r="AA1424" t="str">
        <f>IF(tbl_Customers[[#This Row],[total_eve_charge]]&lt;=15,"Low Charges",
IF(tbl_Customers[[#This Row],[total_eve_charge]]&lt;=20,"Medium Charges","High Charges"))</f>
        <v>Medium Charges</v>
      </c>
      <c r="AB14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24" t="str">
        <f>IF(tbl_Customers[[#This Row],[number_vmail_messages]] = 0, "No Usage", IF(tbl_Customers[[#This Row],[number_vmail_messages]] &lt;= 20, "Low Usage", IF(tbl_Customers[[#This Row],[number_vmail_messages]] &lt;= 40, "Medium Usgae", "High Usage")))</f>
        <v>No Usage</v>
      </c>
      <c r="AD1424" t="str">
        <f>IF(tbl_Customers[[#This Row],[total_day_minutes]]&lt;=150,"Low Usage", IF(tbl_Customers[[#This Row],[total_day_minutes]]&lt;=200,"Medium Usage", IF(tbl_Customers[[#This Row],[total_day_minutes]]&lt;=250,"High Usage","Very High Usage")))</f>
        <v>Low Usage</v>
      </c>
      <c r="AE1424" t="str">
        <f>IF(tbl_Customers[[#This Row],[total_intl_calls]]&lt;=5,"Low Calls", IF(tbl_Customers[[#This Row],[total_intl_calls]]&lt;=10, "Medium Calls", "High Calls"))</f>
        <v>Low Calls</v>
      </c>
      <c r="AF14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24" s="36" t="str">
        <f>IF(tbl_Customers[[#This Row],[Churn_Risk_Score]]&gt;=10,"High Risk", IF(tbl_Customers[[#This Row],[Churn_Risk_Score]]&gt;=5,"Medium Risk","Low Risk"))</f>
        <v>Low Risk</v>
      </c>
    </row>
    <row r="1425" spans="1:33" x14ac:dyDescent="0.35">
      <c r="A1425">
        <v>1424</v>
      </c>
      <c r="B1425" t="s">
        <v>73</v>
      </c>
      <c r="C1425">
        <v>174</v>
      </c>
      <c r="D1425" t="s">
        <v>21</v>
      </c>
      <c r="E1425" t="s">
        <v>22</v>
      </c>
      <c r="F1425" t="s">
        <v>23</v>
      </c>
      <c r="G1425">
        <v>15</v>
      </c>
      <c r="H1425">
        <v>221.8</v>
      </c>
      <c r="I1425">
        <v>143</v>
      </c>
      <c r="J1425">
        <v>37.71</v>
      </c>
      <c r="K1425">
        <v>210.6</v>
      </c>
      <c r="L1425">
        <v>115</v>
      </c>
      <c r="M1425">
        <v>17.899999999999999</v>
      </c>
      <c r="N1425">
        <v>221.8</v>
      </c>
      <c r="O1425">
        <v>109</v>
      </c>
      <c r="P1425">
        <v>9.98</v>
      </c>
      <c r="Q1425">
        <v>12.4</v>
      </c>
      <c r="R1425">
        <v>9</v>
      </c>
      <c r="S1425">
        <v>3.35</v>
      </c>
      <c r="T1425">
        <v>1</v>
      </c>
      <c r="U1425" t="s">
        <v>22</v>
      </c>
      <c r="V1425">
        <f>IF(tbl_Customers[[#This Row],[churn]] = "yes", 1, 0)</f>
        <v>0</v>
      </c>
      <c r="W1425" t="str">
        <f>IF(tbl_Customers[[#This Row],[number_customer_service_calls]] &lt;= 1, "0-1 Calls", IF(tbl_Customers[[#This Row],[number_customer_service_calls]] &lt;= 3, "2-3 Calls", IF(tbl_Customers[[#This Row],[number_customer_service_calls]] &lt;=5, "4-5 Calls", "6+ Calls")))</f>
        <v>0-1 Calls</v>
      </c>
      <c r="X1425" t="str">
        <f>IF(tbl_Customers[[#This Row],[account_length]] &lt;= 50, "0-50", IF(tbl_Customers[[#This Row],[account_length]] &lt;=100, "51-100", IF(tbl_Customers[[#This Row],[account_length]] &lt;= 150, "101-150", "151+")))</f>
        <v>151+</v>
      </c>
      <c r="Y1425" t="str">
        <f>IF(tbl_Customers[[#This Row],[total_intl_charge]] &lt;= 3, "Low Charges", "High Charges")</f>
        <v>High Charges</v>
      </c>
      <c r="Z1425" t="str">
        <f>IF(tbl_Customers[[#This Row],[total_eve_calls]]&lt;=80,"Low Calls",
IF(tbl_Customers[[#This Row],[total_eve_calls]]&lt;=120,"Medium Calls","High Calls"))</f>
        <v>Medium Calls</v>
      </c>
      <c r="AA1425" t="str">
        <f>IF(tbl_Customers[[#This Row],[total_eve_charge]]&lt;=15,"Low Charges",
IF(tbl_Customers[[#This Row],[total_eve_charge]]&lt;=20,"Medium Charges","High Charges"))</f>
        <v>Medium Charges</v>
      </c>
      <c r="AB14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25" t="str">
        <f>IF(tbl_Customers[[#This Row],[number_vmail_messages]] = 0, "No Usage", IF(tbl_Customers[[#This Row],[number_vmail_messages]] &lt;= 20, "Low Usage", IF(tbl_Customers[[#This Row],[number_vmail_messages]] &lt;= 40, "Medium Usgae", "High Usage")))</f>
        <v>Low Usage</v>
      </c>
      <c r="AD1425" t="str">
        <f>IF(tbl_Customers[[#This Row],[total_day_minutes]]&lt;=150,"Low Usage", IF(tbl_Customers[[#This Row],[total_day_minutes]]&lt;=200,"Medium Usage", IF(tbl_Customers[[#This Row],[total_day_minutes]]&lt;=250,"High Usage","Very High Usage")))</f>
        <v>High Usage</v>
      </c>
      <c r="AE1425" t="str">
        <f>IF(tbl_Customers[[#This Row],[total_intl_calls]]&lt;=5,"Low Calls", IF(tbl_Customers[[#This Row],[total_intl_calls]]&lt;=10, "Medium Calls", "High Calls"))</f>
        <v>Medium Calls</v>
      </c>
      <c r="AF14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25" s="36" t="str">
        <f>IF(tbl_Customers[[#This Row],[Churn_Risk_Score]]&gt;=10,"High Risk", IF(tbl_Customers[[#This Row],[Churn_Risk_Score]]&gt;=5,"Medium Risk","Low Risk"))</f>
        <v>Low Risk</v>
      </c>
    </row>
    <row r="1426" spans="1:33" x14ac:dyDescent="0.35">
      <c r="A1426">
        <v>1425</v>
      </c>
      <c r="B1426" t="s">
        <v>52</v>
      </c>
      <c r="C1426">
        <v>95</v>
      </c>
      <c r="D1426" t="s">
        <v>21</v>
      </c>
      <c r="E1426" t="s">
        <v>22</v>
      </c>
      <c r="F1426" t="s">
        <v>22</v>
      </c>
      <c r="G1426">
        <v>0</v>
      </c>
      <c r="H1426">
        <v>269</v>
      </c>
      <c r="I1426">
        <v>120</v>
      </c>
      <c r="J1426">
        <v>45.73</v>
      </c>
      <c r="K1426">
        <v>233.7</v>
      </c>
      <c r="L1426">
        <v>120</v>
      </c>
      <c r="M1426">
        <v>19.86</v>
      </c>
      <c r="N1426">
        <v>179.3</v>
      </c>
      <c r="O1426">
        <v>61</v>
      </c>
      <c r="P1426">
        <v>8.07</v>
      </c>
      <c r="Q1426">
        <v>7.3</v>
      </c>
      <c r="R1426">
        <v>4</v>
      </c>
      <c r="S1426">
        <v>1.97</v>
      </c>
      <c r="T1426">
        <v>2</v>
      </c>
      <c r="U1426" t="s">
        <v>23</v>
      </c>
      <c r="V1426">
        <f>IF(tbl_Customers[[#This Row],[churn]] = "yes", 1, 0)</f>
        <v>1</v>
      </c>
      <c r="W1426" t="str">
        <f>IF(tbl_Customers[[#This Row],[number_customer_service_calls]] &lt;= 1, "0-1 Calls", IF(tbl_Customers[[#This Row],[number_customer_service_calls]] &lt;= 3, "2-3 Calls", IF(tbl_Customers[[#This Row],[number_customer_service_calls]] &lt;=5, "4-5 Calls", "6+ Calls")))</f>
        <v>2-3 Calls</v>
      </c>
      <c r="X1426" t="str">
        <f>IF(tbl_Customers[[#This Row],[account_length]] &lt;= 50, "0-50", IF(tbl_Customers[[#This Row],[account_length]] &lt;=100, "51-100", IF(tbl_Customers[[#This Row],[account_length]] &lt;= 150, "101-150", "151+")))</f>
        <v>51-100</v>
      </c>
      <c r="Y1426" t="str">
        <f>IF(tbl_Customers[[#This Row],[total_intl_charge]] &lt;= 3, "Low Charges", "High Charges")</f>
        <v>Low Charges</v>
      </c>
      <c r="Z1426" t="str">
        <f>IF(tbl_Customers[[#This Row],[total_eve_calls]]&lt;=80,"Low Calls",
IF(tbl_Customers[[#This Row],[total_eve_calls]]&lt;=120,"Medium Calls","High Calls"))</f>
        <v>Medium Calls</v>
      </c>
      <c r="AA1426" t="str">
        <f>IF(tbl_Customers[[#This Row],[total_eve_charge]]&lt;=15,"Low Charges",
IF(tbl_Customers[[#This Row],[total_eve_charge]]&lt;=20,"Medium Charges","High Charges"))</f>
        <v>Medium Charges</v>
      </c>
      <c r="AB14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26" t="str">
        <f>IF(tbl_Customers[[#This Row],[number_vmail_messages]] = 0, "No Usage", IF(tbl_Customers[[#This Row],[number_vmail_messages]] &lt;= 20, "Low Usage", IF(tbl_Customers[[#This Row],[number_vmail_messages]] &lt;= 40, "Medium Usgae", "High Usage")))</f>
        <v>No Usage</v>
      </c>
      <c r="AD1426" t="str">
        <f>IF(tbl_Customers[[#This Row],[total_day_minutes]]&lt;=150,"Low Usage", IF(tbl_Customers[[#This Row],[total_day_minutes]]&lt;=200,"Medium Usage", IF(tbl_Customers[[#This Row],[total_day_minutes]]&lt;=250,"High Usage","Very High Usage")))</f>
        <v>Very High Usage</v>
      </c>
      <c r="AE1426" t="str">
        <f>IF(tbl_Customers[[#This Row],[total_intl_calls]]&lt;=5,"Low Calls", IF(tbl_Customers[[#This Row],[total_intl_calls]]&lt;=10, "Medium Calls", "High Calls"))</f>
        <v>Low Calls</v>
      </c>
      <c r="AF14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26" s="36" t="str">
        <f>IF(tbl_Customers[[#This Row],[Churn_Risk_Score]]&gt;=10,"High Risk", IF(tbl_Customers[[#This Row],[Churn_Risk_Score]]&gt;=5,"Medium Risk","Low Risk"))</f>
        <v>Medium Risk</v>
      </c>
    </row>
    <row r="1427" spans="1:33" x14ac:dyDescent="0.35">
      <c r="A1427">
        <v>1426</v>
      </c>
      <c r="B1427" t="s">
        <v>73</v>
      </c>
      <c r="C1427">
        <v>79</v>
      </c>
      <c r="D1427" t="s">
        <v>21</v>
      </c>
      <c r="E1427" t="s">
        <v>22</v>
      </c>
      <c r="F1427" t="s">
        <v>22</v>
      </c>
      <c r="G1427">
        <v>0</v>
      </c>
      <c r="H1427">
        <v>268.3</v>
      </c>
      <c r="I1427">
        <v>114</v>
      </c>
      <c r="J1427">
        <v>45.61</v>
      </c>
      <c r="K1427">
        <v>185.5</v>
      </c>
      <c r="L1427">
        <v>111</v>
      </c>
      <c r="M1427">
        <v>15.77</v>
      </c>
      <c r="N1427">
        <v>264.60000000000002</v>
      </c>
      <c r="O1427">
        <v>88</v>
      </c>
      <c r="P1427">
        <v>11.91</v>
      </c>
      <c r="Q1427">
        <v>6.3</v>
      </c>
      <c r="R1427">
        <v>7</v>
      </c>
      <c r="S1427">
        <v>1.7</v>
      </c>
      <c r="T1427">
        <v>1</v>
      </c>
      <c r="U1427" t="s">
        <v>23</v>
      </c>
      <c r="V1427">
        <f>IF(tbl_Customers[[#This Row],[churn]] = "yes", 1, 0)</f>
        <v>1</v>
      </c>
      <c r="W1427" t="str">
        <f>IF(tbl_Customers[[#This Row],[number_customer_service_calls]] &lt;= 1, "0-1 Calls", IF(tbl_Customers[[#This Row],[number_customer_service_calls]] &lt;= 3, "2-3 Calls", IF(tbl_Customers[[#This Row],[number_customer_service_calls]] &lt;=5, "4-5 Calls", "6+ Calls")))</f>
        <v>0-1 Calls</v>
      </c>
      <c r="X1427" t="str">
        <f>IF(tbl_Customers[[#This Row],[account_length]] &lt;= 50, "0-50", IF(tbl_Customers[[#This Row],[account_length]] &lt;=100, "51-100", IF(tbl_Customers[[#This Row],[account_length]] &lt;= 150, "101-150", "151+")))</f>
        <v>51-100</v>
      </c>
      <c r="Y1427" t="str">
        <f>IF(tbl_Customers[[#This Row],[total_intl_charge]] &lt;= 3, "Low Charges", "High Charges")</f>
        <v>Low Charges</v>
      </c>
      <c r="Z1427" t="str">
        <f>IF(tbl_Customers[[#This Row],[total_eve_calls]]&lt;=80,"Low Calls",
IF(tbl_Customers[[#This Row],[total_eve_calls]]&lt;=120,"Medium Calls","High Calls"))</f>
        <v>Medium Calls</v>
      </c>
      <c r="AA1427" t="str">
        <f>IF(tbl_Customers[[#This Row],[total_eve_charge]]&lt;=15,"Low Charges",
IF(tbl_Customers[[#This Row],[total_eve_charge]]&lt;=20,"Medium Charges","High Charges"))</f>
        <v>Medium Charges</v>
      </c>
      <c r="AB14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27" t="str">
        <f>IF(tbl_Customers[[#This Row],[number_vmail_messages]] = 0, "No Usage", IF(tbl_Customers[[#This Row],[number_vmail_messages]] &lt;= 20, "Low Usage", IF(tbl_Customers[[#This Row],[number_vmail_messages]] &lt;= 40, "Medium Usgae", "High Usage")))</f>
        <v>No Usage</v>
      </c>
      <c r="AD1427" t="str">
        <f>IF(tbl_Customers[[#This Row],[total_day_minutes]]&lt;=150,"Low Usage", IF(tbl_Customers[[#This Row],[total_day_minutes]]&lt;=200,"Medium Usage", IF(tbl_Customers[[#This Row],[total_day_minutes]]&lt;=250,"High Usage","Very High Usage")))</f>
        <v>Very High Usage</v>
      </c>
      <c r="AE1427" t="str">
        <f>IF(tbl_Customers[[#This Row],[total_intl_calls]]&lt;=5,"Low Calls", IF(tbl_Customers[[#This Row],[total_intl_calls]]&lt;=10, "Medium Calls", "High Calls"))</f>
        <v>Medium Calls</v>
      </c>
      <c r="AF14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27" s="36" t="str">
        <f>IF(tbl_Customers[[#This Row],[Churn_Risk_Score]]&gt;=10,"High Risk", IF(tbl_Customers[[#This Row],[Churn_Risk_Score]]&gt;=5,"Medium Risk","Low Risk"))</f>
        <v>Medium Risk</v>
      </c>
    </row>
    <row r="1428" spans="1:33" x14ac:dyDescent="0.35">
      <c r="A1428">
        <v>1427</v>
      </c>
      <c r="B1428" t="s">
        <v>26</v>
      </c>
      <c r="C1428">
        <v>123</v>
      </c>
      <c r="D1428" t="s">
        <v>21</v>
      </c>
      <c r="E1428" t="s">
        <v>22</v>
      </c>
      <c r="F1428" t="s">
        <v>23</v>
      </c>
      <c r="G1428">
        <v>27</v>
      </c>
      <c r="H1428">
        <v>198.7</v>
      </c>
      <c r="I1428">
        <v>127</v>
      </c>
      <c r="J1428">
        <v>33.78</v>
      </c>
      <c r="K1428">
        <v>249</v>
      </c>
      <c r="L1428">
        <v>105</v>
      </c>
      <c r="M1428">
        <v>21.17</v>
      </c>
      <c r="N1428">
        <v>173.2</v>
      </c>
      <c r="O1428">
        <v>124</v>
      </c>
      <c r="P1428">
        <v>7.79</v>
      </c>
      <c r="Q1428">
        <v>12.5</v>
      </c>
      <c r="R1428">
        <v>5</v>
      </c>
      <c r="S1428">
        <v>3.38</v>
      </c>
      <c r="T1428">
        <v>1</v>
      </c>
      <c r="U1428" t="s">
        <v>22</v>
      </c>
      <c r="V1428">
        <f>IF(tbl_Customers[[#This Row],[churn]] = "yes", 1, 0)</f>
        <v>0</v>
      </c>
      <c r="W1428" t="str">
        <f>IF(tbl_Customers[[#This Row],[number_customer_service_calls]] &lt;= 1, "0-1 Calls", IF(tbl_Customers[[#This Row],[number_customer_service_calls]] &lt;= 3, "2-3 Calls", IF(tbl_Customers[[#This Row],[number_customer_service_calls]] &lt;=5, "4-5 Calls", "6+ Calls")))</f>
        <v>0-1 Calls</v>
      </c>
      <c r="X1428" t="str">
        <f>IF(tbl_Customers[[#This Row],[account_length]] &lt;= 50, "0-50", IF(tbl_Customers[[#This Row],[account_length]] &lt;=100, "51-100", IF(tbl_Customers[[#This Row],[account_length]] &lt;= 150, "101-150", "151+")))</f>
        <v>101-150</v>
      </c>
      <c r="Y1428" t="str">
        <f>IF(tbl_Customers[[#This Row],[total_intl_charge]] &lt;= 3, "Low Charges", "High Charges")</f>
        <v>High Charges</v>
      </c>
      <c r="Z1428" t="str">
        <f>IF(tbl_Customers[[#This Row],[total_eve_calls]]&lt;=80,"Low Calls",
IF(tbl_Customers[[#This Row],[total_eve_calls]]&lt;=120,"Medium Calls","High Calls"))</f>
        <v>Medium Calls</v>
      </c>
      <c r="AA1428" t="str">
        <f>IF(tbl_Customers[[#This Row],[total_eve_charge]]&lt;=15,"Low Charges",
IF(tbl_Customers[[#This Row],[total_eve_charge]]&lt;=20,"Medium Charges","High Charges"))</f>
        <v>High Charges</v>
      </c>
      <c r="AB14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28" t="str">
        <f>IF(tbl_Customers[[#This Row],[number_vmail_messages]] = 0, "No Usage", IF(tbl_Customers[[#This Row],[number_vmail_messages]] &lt;= 20, "Low Usage", IF(tbl_Customers[[#This Row],[number_vmail_messages]] &lt;= 40, "Medium Usgae", "High Usage")))</f>
        <v>Medium Usgae</v>
      </c>
      <c r="AD1428" t="str">
        <f>IF(tbl_Customers[[#This Row],[total_day_minutes]]&lt;=150,"Low Usage", IF(tbl_Customers[[#This Row],[total_day_minutes]]&lt;=200,"Medium Usage", IF(tbl_Customers[[#This Row],[total_day_minutes]]&lt;=250,"High Usage","Very High Usage")))</f>
        <v>Medium Usage</v>
      </c>
      <c r="AE1428" t="str">
        <f>IF(tbl_Customers[[#This Row],[total_intl_calls]]&lt;=5,"Low Calls", IF(tbl_Customers[[#This Row],[total_intl_calls]]&lt;=10, "Medium Calls", "High Calls"))</f>
        <v>Low Calls</v>
      </c>
      <c r="AF14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28" s="36" t="str">
        <f>IF(tbl_Customers[[#This Row],[Churn_Risk_Score]]&gt;=10,"High Risk", IF(tbl_Customers[[#This Row],[Churn_Risk_Score]]&gt;=5,"Medium Risk","Low Risk"))</f>
        <v>Low Risk</v>
      </c>
    </row>
    <row r="1429" spans="1:33" x14ac:dyDescent="0.35">
      <c r="A1429">
        <v>1428</v>
      </c>
      <c r="B1429" t="s">
        <v>64</v>
      </c>
      <c r="C1429">
        <v>99</v>
      </c>
      <c r="D1429" t="s">
        <v>21</v>
      </c>
      <c r="E1429" t="s">
        <v>22</v>
      </c>
      <c r="F1429" t="s">
        <v>22</v>
      </c>
      <c r="G1429">
        <v>0</v>
      </c>
      <c r="H1429">
        <v>115.5</v>
      </c>
      <c r="I1429">
        <v>75</v>
      </c>
      <c r="J1429">
        <v>19.64</v>
      </c>
      <c r="K1429">
        <v>218.1</v>
      </c>
      <c r="L1429">
        <v>111</v>
      </c>
      <c r="M1429">
        <v>18.54</v>
      </c>
      <c r="N1429">
        <v>254.9</v>
      </c>
      <c r="O1429">
        <v>98</v>
      </c>
      <c r="P1429">
        <v>11.47</v>
      </c>
      <c r="Q1429">
        <v>11.5</v>
      </c>
      <c r="R1429">
        <v>7</v>
      </c>
      <c r="S1429">
        <v>3.11</v>
      </c>
      <c r="T1429">
        <v>7</v>
      </c>
      <c r="U1429" t="s">
        <v>23</v>
      </c>
      <c r="V1429">
        <f>IF(tbl_Customers[[#This Row],[churn]] = "yes", 1, 0)</f>
        <v>1</v>
      </c>
      <c r="W1429" t="str">
        <f>IF(tbl_Customers[[#This Row],[number_customer_service_calls]] &lt;= 1, "0-1 Calls", IF(tbl_Customers[[#This Row],[number_customer_service_calls]] &lt;= 3, "2-3 Calls", IF(tbl_Customers[[#This Row],[number_customer_service_calls]] &lt;=5, "4-5 Calls", "6+ Calls")))</f>
        <v>6+ Calls</v>
      </c>
      <c r="X1429" t="str">
        <f>IF(tbl_Customers[[#This Row],[account_length]] &lt;= 50, "0-50", IF(tbl_Customers[[#This Row],[account_length]] &lt;=100, "51-100", IF(tbl_Customers[[#This Row],[account_length]] &lt;= 150, "101-150", "151+")))</f>
        <v>51-100</v>
      </c>
      <c r="Y1429" t="str">
        <f>IF(tbl_Customers[[#This Row],[total_intl_charge]] &lt;= 3, "Low Charges", "High Charges")</f>
        <v>High Charges</v>
      </c>
      <c r="Z1429" t="str">
        <f>IF(tbl_Customers[[#This Row],[total_eve_calls]]&lt;=80,"Low Calls",
IF(tbl_Customers[[#This Row],[total_eve_calls]]&lt;=120,"Medium Calls","High Calls"))</f>
        <v>Medium Calls</v>
      </c>
      <c r="AA1429" t="str">
        <f>IF(tbl_Customers[[#This Row],[total_eve_charge]]&lt;=15,"Low Charges",
IF(tbl_Customers[[#This Row],[total_eve_charge]]&lt;=20,"Medium Charges","High Charges"))</f>
        <v>Medium Charges</v>
      </c>
      <c r="AB14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29" t="str">
        <f>IF(tbl_Customers[[#This Row],[number_vmail_messages]] = 0, "No Usage", IF(tbl_Customers[[#This Row],[number_vmail_messages]] &lt;= 20, "Low Usage", IF(tbl_Customers[[#This Row],[number_vmail_messages]] &lt;= 40, "Medium Usgae", "High Usage")))</f>
        <v>No Usage</v>
      </c>
      <c r="AD1429" t="str">
        <f>IF(tbl_Customers[[#This Row],[total_day_minutes]]&lt;=150,"Low Usage", IF(tbl_Customers[[#This Row],[total_day_minutes]]&lt;=200,"Medium Usage", IF(tbl_Customers[[#This Row],[total_day_minutes]]&lt;=250,"High Usage","Very High Usage")))</f>
        <v>Low Usage</v>
      </c>
      <c r="AE1429" t="str">
        <f>IF(tbl_Customers[[#This Row],[total_intl_calls]]&lt;=5,"Low Calls", IF(tbl_Customers[[#This Row],[total_intl_calls]]&lt;=10, "Medium Calls", "High Calls"))</f>
        <v>Medium Calls</v>
      </c>
      <c r="AF14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429" s="36" t="str">
        <f>IF(tbl_Customers[[#This Row],[Churn_Risk_Score]]&gt;=10,"High Risk", IF(tbl_Customers[[#This Row],[Churn_Risk_Score]]&gt;=5,"Medium Risk","Low Risk"))</f>
        <v>Medium Risk</v>
      </c>
    </row>
    <row r="1430" spans="1:33" x14ac:dyDescent="0.35">
      <c r="A1430">
        <v>1429</v>
      </c>
      <c r="B1430" t="s">
        <v>73</v>
      </c>
      <c r="C1430">
        <v>141</v>
      </c>
      <c r="D1430" t="s">
        <v>28</v>
      </c>
      <c r="E1430" t="s">
        <v>22</v>
      </c>
      <c r="F1430" t="s">
        <v>22</v>
      </c>
      <c r="G1430">
        <v>0</v>
      </c>
      <c r="H1430">
        <v>215.6</v>
      </c>
      <c r="I1430">
        <v>113</v>
      </c>
      <c r="J1430">
        <v>36.65</v>
      </c>
      <c r="K1430">
        <v>200.6</v>
      </c>
      <c r="L1430">
        <v>81</v>
      </c>
      <c r="M1430">
        <v>17.05</v>
      </c>
      <c r="N1430">
        <v>153.80000000000001</v>
      </c>
      <c r="O1430">
        <v>107</v>
      </c>
      <c r="P1430">
        <v>6.92</v>
      </c>
      <c r="Q1430">
        <v>12.4</v>
      </c>
      <c r="R1430">
        <v>6</v>
      </c>
      <c r="S1430">
        <v>3.35</v>
      </c>
      <c r="T1430">
        <v>1</v>
      </c>
      <c r="U1430" t="s">
        <v>22</v>
      </c>
      <c r="V1430">
        <f>IF(tbl_Customers[[#This Row],[churn]] = "yes", 1, 0)</f>
        <v>0</v>
      </c>
      <c r="W1430" t="str">
        <f>IF(tbl_Customers[[#This Row],[number_customer_service_calls]] &lt;= 1, "0-1 Calls", IF(tbl_Customers[[#This Row],[number_customer_service_calls]] &lt;= 3, "2-3 Calls", IF(tbl_Customers[[#This Row],[number_customer_service_calls]] &lt;=5, "4-5 Calls", "6+ Calls")))</f>
        <v>0-1 Calls</v>
      </c>
      <c r="X1430" t="str">
        <f>IF(tbl_Customers[[#This Row],[account_length]] &lt;= 50, "0-50", IF(tbl_Customers[[#This Row],[account_length]] &lt;=100, "51-100", IF(tbl_Customers[[#This Row],[account_length]] &lt;= 150, "101-150", "151+")))</f>
        <v>101-150</v>
      </c>
      <c r="Y1430" t="str">
        <f>IF(tbl_Customers[[#This Row],[total_intl_charge]] &lt;= 3, "Low Charges", "High Charges")</f>
        <v>High Charges</v>
      </c>
      <c r="Z1430" t="str">
        <f>IF(tbl_Customers[[#This Row],[total_eve_calls]]&lt;=80,"Low Calls",
IF(tbl_Customers[[#This Row],[total_eve_calls]]&lt;=120,"Medium Calls","High Calls"))</f>
        <v>Medium Calls</v>
      </c>
      <c r="AA1430" t="str">
        <f>IF(tbl_Customers[[#This Row],[total_eve_charge]]&lt;=15,"Low Charges",
IF(tbl_Customers[[#This Row],[total_eve_charge]]&lt;=20,"Medium Charges","High Charges"))</f>
        <v>Medium Charges</v>
      </c>
      <c r="AB14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30" t="str">
        <f>IF(tbl_Customers[[#This Row],[number_vmail_messages]] = 0, "No Usage", IF(tbl_Customers[[#This Row],[number_vmail_messages]] &lt;= 20, "Low Usage", IF(tbl_Customers[[#This Row],[number_vmail_messages]] &lt;= 40, "Medium Usgae", "High Usage")))</f>
        <v>No Usage</v>
      </c>
      <c r="AD1430" t="str">
        <f>IF(tbl_Customers[[#This Row],[total_day_minutes]]&lt;=150,"Low Usage", IF(tbl_Customers[[#This Row],[total_day_minutes]]&lt;=200,"Medium Usage", IF(tbl_Customers[[#This Row],[total_day_minutes]]&lt;=250,"High Usage","Very High Usage")))</f>
        <v>High Usage</v>
      </c>
      <c r="AE1430" t="str">
        <f>IF(tbl_Customers[[#This Row],[total_intl_calls]]&lt;=5,"Low Calls", IF(tbl_Customers[[#This Row],[total_intl_calls]]&lt;=10, "Medium Calls", "High Calls"))</f>
        <v>Medium Calls</v>
      </c>
      <c r="AF14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30" s="36" t="str">
        <f>IF(tbl_Customers[[#This Row],[Churn_Risk_Score]]&gt;=10,"High Risk", IF(tbl_Customers[[#This Row],[Churn_Risk_Score]]&gt;=5,"Medium Risk","Low Risk"))</f>
        <v>Low Risk</v>
      </c>
    </row>
    <row r="1431" spans="1:33" x14ac:dyDescent="0.35">
      <c r="A1431">
        <v>1430</v>
      </c>
      <c r="B1431" t="s">
        <v>61</v>
      </c>
      <c r="C1431">
        <v>132</v>
      </c>
      <c r="D1431" t="s">
        <v>25</v>
      </c>
      <c r="E1431" t="s">
        <v>22</v>
      </c>
      <c r="F1431" t="s">
        <v>22</v>
      </c>
      <c r="G1431">
        <v>0</v>
      </c>
      <c r="H1431">
        <v>169.9</v>
      </c>
      <c r="I1431">
        <v>107</v>
      </c>
      <c r="J1431">
        <v>28.88</v>
      </c>
      <c r="K1431">
        <v>209.4</v>
      </c>
      <c r="L1431">
        <v>121</v>
      </c>
      <c r="M1431">
        <v>17.8</v>
      </c>
      <c r="N1431">
        <v>206.1</v>
      </c>
      <c r="O1431">
        <v>79</v>
      </c>
      <c r="P1431">
        <v>9.27</v>
      </c>
      <c r="Q1431">
        <v>11.5</v>
      </c>
      <c r="R1431">
        <v>2</v>
      </c>
      <c r="S1431">
        <v>3.11</v>
      </c>
      <c r="T1431">
        <v>1</v>
      </c>
      <c r="U1431" t="s">
        <v>22</v>
      </c>
      <c r="V1431">
        <f>IF(tbl_Customers[[#This Row],[churn]] = "yes", 1, 0)</f>
        <v>0</v>
      </c>
      <c r="W1431" t="str">
        <f>IF(tbl_Customers[[#This Row],[number_customer_service_calls]] &lt;= 1, "0-1 Calls", IF(tbl_Customers[[#This Row],[number_customer_service_calls]] &lt;= 3, "2-3 Calls", IF(tbl_Customers[[#This Row],[number_customer_service_calls]] &lt;=5, "4-5 Calls", "6+ Calls")))</f>
        <v>0-1 Calls</v>
      </c>
      <c r="X1431" t="str">
        <f>IF(tbl_Customers[[#This Row],[account_length]] &lt;= 50, "0-50", IF(tbl_Customers[[#This Row],[account_length]] &lt;=100, "51-100", IF(tbl_Customers[[#This Row],[account_length]] &lt;= 150, "101-150", "151+")))</f>
        <v>101-150</v>
      </c>
      <c r="Y1431" t="str">
        <f>IF(tbl_Customers[[#This Row],[total_intl_charge]] &lt;= 3, "Low Charges", "High Charges")</f>
        <v>High Charges</v>
      </c>
      <c r="Z1431" t="str">
        <f>IF(tbl_Customers[[#This Row],[total_eve_calls]]&lt;=80,"Low Calls",
IF(tbl_Customers[[#This Row],[total_eve_calls]]&lt;=120,"Medium Calls","High Calls"))</f>
        <v>High Calls</v>
      </c>
      <c r="AA1431" t="str">
        <f>IF(tbl_Customers[[#This Row],[total_eve_charge]]&lt;=15,"Low Charges",
IF(tbl_Customers[[#This Row],[total_eve_charge]]&lt;=20,"Medium Charges","High Charges"))</f>
        <v>Medium Charges</v>
      </c>
      <c r="AB14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31" t="str">
        <f>IF(tbl_Customers[[#This Row],[number_vmail_messages]] = 0, "No Usage", IF(tbl_Customers[[#This Row],[number_vmail_messages]] &lt;= 20, "Low Usage", IF(tbl_Customers[[#This Row],[number_vmail_messages]] &lt;= 40, "Medium Usgae", "High Usage")))</f>
        <v>No Usage</v>
      </c>
      <c r="AD1431" t="str">
        <f>IF(tbl_Customers[[#This Row],[total_day_minutes]]&lt;=150,"Low Usage", IF(tbl_Customers[[#This Row],[total_day_minutes]]&lt;=200,"Medium Usage", IF(tbl_Customers[[#This Row],[total_day_minutes]]&lt;=250,"High Usage","Very High Usage")))</f>
        <v>Medium Usage</v>
      </c>
      <c r="AE1431" t="str">
        <f>IF(tbl_Customers[[#This Row],[total_intl_calls]]&lt;=5,"Low Calls", IF(tbl_Customers[[#This Row],[total_intl_calls]]&lt;=10, "Medium Calls", "High Calls"))</f>
        <v>Low Calls</v>
      </c>
      <c r="AF14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31" s="36" t="str">
        <f>IF(tbl_Customers[[#This Row],[Churn_Risk_Score]]&gt;=10,"High Risk", IF(tbl_Customers[[#This Row],[Churn_Risk_Score]]&gt;=5,"Medium Risk","Low Risk"))</f>
        <v>Low Risk</v>
      </c>
    </row>
    <row r="1432" spans="1:33" x14ac:dyDescent="0.35">
      <c r="A1432">
        <v>1431</v>
      </c>
      <c r="B1432" t="s">
        <v>40</v>
      </c>
      <c r="C1432">
        <v>133</v>
      </c>
      <c r="D1432" t="s">
        <v>28</v>
      </c>
      <c r="E1432" t="s">
        <v>22</v>
      </c>
      <c r="F1432" t="s">
        <v>22</v>
      </c>
      <c r="G1432">
        <v>0</v>
      </c>
      <c r="H1432">
        <v>201.7</v>
      </c>
      <c r="I1432">
        <v>85</v>
      </c>
      <c r="J1432">
        <v>34.29</v>
      </c>
      <c r="K1432">
        <v>169.4</v>
      </c>
      <c r="L1432">
        <v>116</v>
      </c>
      <c r="M1432">
        <v>14.4</v>
      </c>
      <c r="N1432">
        <v>286.3</v>
      </c>
      <c r="O1432">
        <v>80</v>
      </c>
      <c r="P1432">
        <v>12.88</v>
      </c>
      <c r="Q1432">
        <v>6</v>
      </c>
      <c r="R1432">
        <v>4</v>
      </c>
      <c r="S1432">
        <v>1.62</v>
      </c>
      <c r="T1432">
        <v>0</v>
      </c>
      <c r="U1432" t="s">
        <v>22</v>
      </c>
      <c r="V1432">
        <f>IF(tbl_Customers[[#This Row],[churn]] = "yes", 1, 0)</f>
        <v>0</v>
      </c>
      <c r="W1432" t="str">
        <f>IF(tbl_Customers[[#This Row],[number_customer_service_calls]] &lt;= 1, "0-1 Calls", IF(tbl_Customers[[#This Row],[number_customer_service_calls]] &lt;= 3, "2-3 Calls", IF(tbl_Customers[[#This Row],[number_customer_service_calls]] &lt;=5, "4-5 Calls", "6+ Calls")))</f>
        <v>0-1 Calls</v>
      </c>
      <c r="X1432" t="str">
        <f>IF(tbl_Customers[[#This Row],[account_length]] &lt;= 50, "0-50", IF(tbl_Customers[[#This Row],[account_length]] &lt;=100, "51-100", IF(tbl_Customers[[#This Row],[account_length]] &lt;= 150, "101-150", "151+")))</f>
        <v>101-150</v>
      </c>
      <c r="Y1432" t="str">
        <f>IF(tbl_Customers[[#This Row],[total_intl_charge]] &lt;= 3, "Low Charges", "High Charges")</f>
        <v>Low Charges</v>
      </c>
      <c r="Z1432" t="str">
        <f>IF(tbl_Customers[[#This Row],[total_eve_calls]]&lt;=80,"Low Calls",
IF(tbl_Customers[[#This Row],[total_eve_calls]]&lt;=120,"Medium Calls","High Calls"))</f>
        <v>Medium Calls</v>
      </c>
      <c r="AA1432" t="str">
        <f>IF(tbl_Customers[[#This Row],[total_eve_charge]]&lt;=15,"Low Charges",
IF(tbl_Customers[[#This Row],[total_eve_charge]]&lt;=20,"Medium Charges","High Charges"))</f>
        <v>Low Charges</v>
      </c>
      <c r="AB14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32" t="str">
        <f>IF(tbl_Customers[[#This Row],[number_vmail_messages]] = 0, "No Usage", IF(tbl_Customers[[#This Row],[number_vmail_messages]] &lt;= 20, "Low Usage", IF(tbl_Customers[[#This Row],[number_vmail_messages]] &lt;= 40, "Medium Usgae", "High Usage")))</f>
        <v>No Usage</v>
      </c>
      <c r="AD1432" t="str">
        <f>IF(tbl_Customers[[#This Row],[total_day_minutes]]&lt;=150,"Low Usage", IF(tbl_Customers[[#This Row],[total_day_minutes]]&lt;=200,"Medium Usage", IF(tbl_Customers[[#This Row],[total_day_minutes]]&lt;=250,"High Usage","Very High Usage")))</f>
        <v>High Usage</v>
      </c>
      <c r="AE1432" t="str">
        <f>IF(tbl_Customers[[#This Row],[total_intl_calls]]&lt;=5,"Low Calls", IF(tbl_Customers[[#This Row],[total_intl_calls]]&lt;=10, "Medium Calls", "High Calls"))</f>
        <v>Low Calls</v>
      </c>
      <c r="AF14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32" s="36" t="str">
        <f>IF(tbl_Customers[[#This Row],[Churn_Risk_Score]]&gt;=10,"High Risk", IF(tbl_Customers[[#This Row],[Churn_Risk_Score]]&gt;=5,"Medium Risk","Low Risk"))</f>
        <v>Low Risk</v>
      </c>
    </row>
    <row r="1433" spans="1:33" x14ac:dyDescent="0.35">
      <c r="A1433">
        <v>1432</v>
      </c>
      <c r="B1433" t="s">
        <v>39</v>
      </c>
      <c r="C1433">
        <v>133</v>
      </c>
      <c r="D1433" t="s">
        <v>25</v>
      </c>
      <c r="E1433" t="s">
        <v>22</v>
      </c>
      <c r="F1433" t="s">
        <v>22</v>
      </c>
      <c r="G1433">
        <v>0</v>
      </c>
      <c r="H1433">
        <v>221.1</v>
      </c>
      <c r="I1433">
        <v>133</v>
      </c>
      <c r="J1433">
        <v>37.590000000000003</v>
      </c>
      <c r="K1433">
        <v>160.19999999999999</v>
      </c>
      <c r="L1433">
        <v>140</v>
      </c>
      <c r="M1433">
        <v>13.62</v>
      </c>
      <c r="N1433">
        <v>161.80000000000001</v>
      </c>
      <c r="O1433">
        <v>84</v>
      </c>
      <c r="P1433">
        <v>7.28</v>
      </c>
      <c r="Q1433">
        <v>8.4</v>
      </c>
      <c r="R1433">
        <v>3</v>
      </c>
      <c r="S1433">
        <v>2.27</v>
      </c>
      <c r="T1433">
        <v>4</v>
      </c>
      <c r="U1433" t="s">
        <v>22</v>
      </c>
      <c r="V1433">
        <f>IF(tbl_Customers[[#This Row],[churn]] = "yes", 1, 0)</f>
        <v>0</v>
      </c>
      <c r="W1433" t="str">
        <f>IF(tbl_Customers[[#This Row],[number_customer_service_calls]] &lt;= 1, "0-1 Calls", IF(tbl_Customers[[#This Row],[number_customer_service_calls]] &lt;= 3, "2-3 Calls", IF(tbl_Customers[[#This Row],[number_customer_service_calls]] &lt;=5, "4-5 Calls", "6+ Calls")))</f>
        <v>4-5 Calls</v>
      </c>
      <c r="X1433" t="str">
        <f>IF(tbl_Customers[[#This Row],[account_length]] &lt;= 50, "0-50", IF(tbl_Customers[[#This Row],[account_length]] &lt;=100, "51-100", IF(tbl_Customers[[#This Row],[account_length]] &lt;= 150, "101-150", "151+")))</f>
        <v>101-150</v>
      </c>
      <c r="Y1433" t="str">
        <f>IF(tbl_Customers[[#This Row],[total_intl_charge]] &lt;= 3, "Low Charges", "High Charges")</f>
        <v>Low Charges</v>
      </c>
      <c r="Z1433" t="str">
        <f>IF(tbl_Customers[[#This Row],[total_eve_calls]]&lt;=80,"Low Calls",
IF(tbl_Customers[[#This Row],[total_eve_calls]]&lt;=120,"Medium Calls","High Calls"))</f>
        <v>High Calls</v>
      </c>
      <c r="AA1433" t="str">
        <f>IF(tbl_Customers[[#This Row],[total_eve_charge]]&lt;=15,"Low Charges",
IF(tbl_Customers[[#This Row],[total_eve_charge]]&lt;=20,"Medium Charges","High Charges"))</f>
        <v>Low Charges</v>
      </c>
      <c r="AB14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33" t="str">
        <f>IF(tbl_Customers[[#This Row],[number_vmail_messages]] = 0, "No Usage", IF(tbl_Customers[[#This Row],[number_vmail_messages]] &lt;= 20, "Low Usage", IF(tbl_Customers[[#This Row],[number_vmail_messages]] &lt;= 40, "Medium Usgae", "High Usage")))</f>
        <v>No Usage</v>
      </c>
      <c r="AD1433" t="str">
        <f>IF(tbl_Customers[[#This Row],[total_day_minutes]]&lt;=150,"Low Usage", IF(tbl_Customers[[#This Row],[total_day_minutes]]&lt;=200,"Medium Usage", IF(tbl_Customers[[#This Row],[total_day_minutes]]&lt;=250,"High Usage","Very High Usage")))</f>
        <v>High Usage</v>
      </c>
      <c r="AE1433" t="str">
        <f>IF(tbl_Customers[[#This Row],[total_intl_calls]]&lt;=5,"Low Calls", IF(tbl_Customers[[#This Row],[total_intl_calls]]&lt;=10, "Medium Calls", "High Calls"))</f>
        <v>Low Calls</v>
      </c>
      <c r="AF14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33" s="36" t="str">
        <f>IF(tbl_Customers[[#This Row],[Churn_Risk_Score]]&gt;=10,"High Risk", IF(tbl_Customers[[#This Row],[Churn_Risk_Score]]&gt;=5,"Medium Risk","Low Risk"))</f>
        <v>Medium Risk</v>
      </c>
    </row>
    <row r="1434" spans="1:33" x14ac:dyDescent="0.35">
      <c r="A1434">
        <v>1433</v>
      </c>
      <c r="B1434" t="s">
        <v>64</v>
      </c>
      <c r="C1434">
        <v>93</v>
      </c>
      <c r="D1434" t="s">
        <v>28</v>
      </c>
      <c r="E1434" t="s">
        <v>22</v>
      </c>
      <c r="F1434" t="s">
        <v>23</v>
      </c>
      <c r="G1434">
        <v>32</v>
      </c>
      <c r="H1434">
        <v>218.7</v>
      </c>
      <c r="I1434">
        <v>117</v>
      </c>
      <c r="J1434">
        <v>37.18</v>
      </c>
      <c r="K1434">
        <v>115</v>
      </c>
      <c r="L1434">
        <v>61</v>
      </c>
      <c r="M1434">
        <v>9.7799999999999994</v>
      </c>
      <c r="N1434">
        <v>192.7</v>
      </c>
      <c r="O1434">
        <v>85</v>
      </c>
      <c r="P1434">
        <v>8.67</v>
      </c>
      <c r="Q1434">
        <v>9.4</v>
      </c>
      <c r="R1434">
        <v>5</v>
      </c>
      <c r="S1434">
        <v>2.54</v>
      </c>
      <c r="T1434">
        <v>2</v>
      </c>
      <c r="U1434" t="s">
        <v>22</v>
      </c>
      <c r="V1434">
        <f>IF(tbl_Customers[[#This Row],[churn]] = "yes", 1, 0)</f>
        <v>0</v>
      </c>
      <c r="W1434" t="str">
        <f>IF(tbl_Customers[[#This Row],[number_customer_service_calls]] &lt;= 1, "0-1 Calls", IF(tbl_Customers[[#This Row],[number_customer_service_calls]] &lt;= 3, "2-3 Calls", IF(tbl_Customers[[#This Row],[number_customer_service_calls]] &lt;=5, "4-5 Calls", "6+ Calls")))</f>
        <v>2-3 Calls</v>
      </c>
      <c r="X1434" t="str">
        <f>IF(tbl_Customers[[#This Row],[account_length]] &lt;= 50, "0-50", IF(tbl_Customers[[#This Row],[account_length]] &lt;=100, "51-100", IF(tbl_Customers[[#This Row],[account_length]] &lt;= 150, "101-150", "151+")))</f>
        <v>51-100</v>
      </c>
      <c r="Y1434" t="str">
        <f>IF(tbl_Customers[[#This Row],[total_intl_charge]] &lt;= 3, "Low Charges", "High Charges")</f>
        <v>Low Charges</v>
      </c>
      <c r="Z1434" t="str">
        <f>IF(tbl_Customers[[#This Row],[total_eve_calls]]&lt;=80,"Low Calls",
IF(tbl_Customers[[#This Row],[total_eve_calls]]&lt;=120,"Medium Calls","High Calls"))</f>
        <v>Low Calls</v>
      </c>
      <c r="AA1434" t="str">
        <f>IF(tbl_Customers[[#This Row],[total_eve_charge]]&lt;=15,"Low Charges",
IF(tbl_Customers[[#This Row],[total_eve_charge]]&lt;=20,"Medium Charges","High Charges"))</f>
        <v>Low Charges</v>
      </c>
      <c r="AB14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34" t="str">
        <f>IF(tbl_Customers[[#This Row],[number_vmail_messages]] = 0, "No Usage", IF(tbl_Customers[[#This Row],[number_vmail_messages]] &lt;= 20, "Low Usage", IF(tbl_Customers[[#This Row],[number_vmail_messages]] &lt;= 40, "Medium Usgae", "High Usage")))</f>
        <v>Medium Usgae</v>
      </c>
      <c r="AD1434" t="str">
        <f>IF(tbl_Customers[[#This Row],[total_day_minutes]]&lt;=150,"Low Usage", IF(tbl_Customers[[#This Row],[total_day_minutes]]&lt;=200,"Medium Usage", IF(tbl_Customers[[#This Row],[total_day_minutes]]&lt;=250,"High Usage","Very High Usage")))</f>
        <v>High Usage</v>
      </c>
      <c r="AE1434" t="str">
        <f>IF(tbl_Customers[[#This Row],[total_intl_calls]]&lt;=5,"Low Calls", IF(tbl_Customers[[#This Row],[total_intl_calls]]&lt;=10, "Medium Calls", "High Calls"))</f>
        <v>Low Calls</v>
      </c>
      <c r="AF14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34" s="36" t="str">
        <f>IF(tbl_Customers[[#This Row],[Churn_Risk_Score]]&gt;=10,"High Risk", IF(tbl_Customers[[#This Row],[Churn_Risk_Score]]&gt;=5,"Medium Risk","Low Risk"))</f>
        <v>Low Risk</v>
      </c>
    </row>
    <row r="1435" spans="1:33" x14ac:dyDescent="0.35">
      <c r="A1435">
        <v>1434</v>
      </c>
      <c r="B1435" t="s">
        <v>27</v>
      </c>
      <c r="C1435">
        <v>34</v>
      </c>
      <c r="D1435" t="s">
        <v>21</v>
      </c>
      <c r="E1435" t="s">
        <v>22</v>
      </c>
      <c r="F1435" t="s">
        <v>22</v>
      </c>
      <c r="G1435">
        <v>0</v>
      </c>
      <c r="H1435">
        <v>293.7</v>
      </c>
      <c r="I1435">
        <v>89</v>
      </c>
      <c r="J1435">
        <v>49.93</v>
      </c>
      <c r="K1435">
        <v>272.5</v>
      </c>
      <c r="L1435">
        <v>71</v>
      </c>
      <c r="M1435">
        <v>23.16</v>
      </c>
      <c r="N1435">
        <v>178.2</v>
      </c>
      <c r="O1435">
        <v>76</v>
      </c>
      <c r="P1435">
        <v>8.02</v>
      </c>
      <c r="Q1435">
        <v>11</v>
      </c>
      <c r="R1435">
        <v>10</v>
      </c>
      <c r="S1435">
        <v>2.97</v>
      </c>
      <c r="T1435">
        <v>2</v>
      </c>
      <c r="U1435" t="s">
        <v>23</v>
      </c>
      <c r="V1435">
        <f>IF(tbl_Customers[[#This Row],[churn]] = "yes", 1, 0)</f>
        <v>1</v>
      </c>
      <c r="W1435" t="str">
        <f>IF(tbl_Customers[[#This Row],[number_customer_service_calls]] &lt;= 1, "0-1 Calls", IF(tbl_Customers[[#This Row],[number_customer_service_calls]] &lt;= 3, "2-3 Calls", IF(tbl_Customers[[#This Row],[number_customer_service_calls]] &lt;=5, "4-5 Calls", "6+ Calls")))</f>
        <v>2-3 Calls</v>
      </c>
      <c r="X1435" t="str">
        <f>IF(tbl_Customers[[#This Row],[account_length]] &lt;= 50, "0-50", IF(tbl_Customers[[#This Row],[account_length]] &lt;=100, "51-100", IF(tbl_Customers[[#This Row],[account_length]] &lt;= 150, "101-150", "151+")))</f>
        <v>0-50</v>
      </c>
      <c r="Y1435" t="str">
        <f>IF(tbl_Customers[[#This Row],[total_intl_charge]] &lt;= 3, "Low Charges", "High Charges")</f>
        <v>Low Charges</v>
      </c>
      <c r="Z1435" t="str">
        <f>IF(tbl_Customers[[#This Row],[total_eve_calls]]&lt;=80,"Low Calls",
IF(tbl_Customers[[#This Row],[total_eve_calls]]&lt;=120,"Medium Calls","High Calls"))</f>
        <v>Low Calls</v>
      </c>
      <c r="AA1435" t="str">
        <f>IF(tbl_Customers[[#This Row],[total_eve_charge]]&lt;=15,"Low Charges",
IF(tbl_Customers[[#This Row],[total_eve_charge]]&lt;=20,"Medium Charges","High Charges"))</f>
        <v>High Charges</v>
      </c>
      <c r="AB14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35" t="str">
        <f>IF(tbl_Customers[[#This Row],[number_vmail_messages]] = 0, "No Usage", IF(tbl_Customers[[#This Row],[number_vmail_messages]] &lt;= 20, "Low Usage", IF(tbl_Customers[[#This Row],[number_vmail_messages]] &lt;= 40, "Medium Usgae", "High Usage")))</f>
        <v>No Usage</v>
      </c>
      <c r="AD1435" t="str">
        <f>IF(tbl_Customers[[#This Row],[total_day_minutes]]&lt;=150,"Low Usage", IF(tbl_Customers[[#This Row],[total_day_minutes]]&lt;=200,"Medium Usage", IF(tbl_Customers[[#This Row],[total_day_minutes]]&lt;=250,"High Usage","Very High Usage")))</f>
        <v>Very High Usage</v>
      </c>
      <c r="AE1435" t="str">
        <f>IF(tbl_Customers[[#This Row],[total_intl_calls]]&lt;=5,"Low Calls", IF(tbl_Customers[[#This Row],[total_intl_calls]]&lt;=10, "Medium Calls", "High Calls"))</f>
        <v>Medium Calls</v>
      </c>
      <c r="AF14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35" s="36" t="str">
        <f>IF(tbl_Customers[[#This Row],[Churn_Risk_Score]]&gt;=10,"High Risk", IF(tbl_Customers[[#This Row],[Churn_Risk_Score]]&gt;=5,"Medium Risk","Low Risk"))</f>
        <v>Medium Risk</v>
      </c>
    </row>
    <row r="1436" spans="1:33" x14ac:dyDescent="0.35">
      <c r="A1436">
        <v>1435</v>
      </c>
      <c r="B1436" t="s">
        <v>54</v>
      </c>
      <c r="C1436">
        <v>96</v>
      </c>
      <c r="D1436" t="s">
        <v>21</v>
      </c>
      <c r="E1436" t="s">
        <v>22</v>
      </c>
      <c r="F1436" t="s">
        <v>23</v>
      </c>
      <c r="G1436">
        <v>26</v>
      </c>
      <c r="H1436">
        <v>175.8</v>
      </c>
      <c r="I1436">
        <v>96</v>
      </c>
      <c r="J1436">
        <v>29.89</v>
      </c>
      <c r="K1436">
        <v>206.6</v>
      </c>
      <c r="L1436">
        <v>84</v>
      </c>
      <c r="M1436">
        <v>17.559999999999999</v>
      </c>
      <c r="N1436">
        <v>178</v>
      </c>
      <c r="O1436">
        <v>105</v>
      </c>
      <c r="P1436">
        <v>8.01</v>
      </c>
      <c r="Q1436">
        <v>11.1</v>
      </c>
      <c r="R1436">
        <v>2</v>
      </c>
      <c r="S1436">
        <v>3</v>
      </c>
      <c r="T1436">
        <v>2</v>
      </c>
      <c r="U1436" t="s">
        <v>22</v>
      </c>
      <c r="V1436">
        <f>IF(tbl_Customers[[#This Row],[churn]] = "yes", 1, 0)</f>
        <v>0</v>
      </c>
      <c r="W1436" t="str">
        <f>IF(tbl_Customers[[#This Row],[number_customer_service_calls]] &lt;= 1, "0-1 Calls", IF(tbl_Customers[[#This Row],[number_customer_service_calls]] &lt;= 3, "2-3 Calls", IF(tbl_Customers[[#This Row],[number_customer_service_calls]] &lt;=5, "4-5 Calls", "6+ Calls")))</f>
        <v>2-3 Calls</v>
      </c>
      <c r="X1436" t="str">
        <f>IF(tbl_Customers[[#This Row],[account_length]] &lt;= 50, "0-50", IF(tbl_Customers[[#This Row],[account_length]] &lt;=100, "51-100", IF(tbl_Customers[[#This Row],[account_length]] &lt;= 150, "101-150", "151+")))</f>
        <v>51-100</v>
      </c>
      <c r="Y1436" t="str">
        <f>IF(tbl_Customers[[#This Row],[total_intl_charge]] &lt;= 3, "Low Charges", "High Charges")</f>
        <v>Low Charges</v>
      </c>
      <c r="Z1436" t="str">
        <f>IF(tbl_Customers[[#This Row],[total_eve_calls]]&lt;=80,"Low Calls",
IF(tbl_Customers[[#This Row],[total_eve_calls]]&lt;=120,"Medium Calls","High Calls"))</f>
        <v>Medium Calls</v>
      </c>
      <c r="AA1436" t="str">
        <f>IF(tbl_Customers[[#This Row],[total_eve_charge]]&lt;=15,"Low Charges",
IF(tbl_Customers[[#This Row],[total_eve_charge]]&lt;=20,"Medium Charges","High Charges"))</f>
        <v>Medium Charges</v>
      </c>
      <c r="AB14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36" t="str">
        <f>IF(tbl_Customers[[#This Row],[number_vmail_messages]] = 0, "No Usage", IF(tbl_Customers[[#This Row],[number_vmail_messages]] &lt;= 20, "Low Usage", IF(tbl_Customers[[#This Row],[number_vmail_messages]] &lt;= 40, "Medium Usgae", "High Usage")))</f>
        <v>Medium Usgae</v>
      </c>
      <c r="AD1436" t="str">
        <f>IF(tbl_Customers[[#This Row],[total_day_minutes]]&lt;=150,"Low Usage", IF(tbl_Customers[[#This Row],[total_day_minutes]]&lt;=200,"Medium Usage", IF(tbl_Customers[[#This Row],[total_day_minutes]]&lt;=250,"High Usage","Very High Usage")))</f>
        <v>Medium Usage</v>
      </c>
      <c r="AE1436" t="str">
        <f>IF(tbl_Customers[[#This Row],[total_intl_calls]]&lt;=5,"Low Calls", IF(tbl_Customers[[#This Row],[total_intl_calls]]&lt;=10, "Medium Calls", "High Calls"))</f>
        <v>Low Calls</v>
      </c>
      <c r="AF14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36" s="36" t="str">
        <f>IF(tbl_Customers[[#This Row],[Churn_Risk_Score]]&gt;=10,"High Risk", IF(tbl_Customers[[#This Row],[Churn_Risk_Score]]&gt;=5,"Medium Risk","Low Risk"))</f>
        <v>Low Risk</v>
      </c>
    </row>
    <row r="1437" spans="1:33" x14ac:dyDescent="0.35">
      <c r="A1437">
        <v>1436</v>
      </c>
      <c r="B1437" t="s">
        <v>40</v>
      </c>
      <c r="C1437">
        <v>144</v>
      </c>
      <c r="D1437" t="s">
        <v>28</v>
      </c>
      <c r="E1437" t="s">
        <v>22</v>
      </c>
      <c r="F1437" t="s">
        <v>22</v>
      </c>
      <c r="G1437">
        <v>0</v>
      </c>
      <c r="H1437">
        <v>278.5</v>
      </c>
      <c r="I1437">
        <v>95</v>
      </c>
      <c r="J1437">
        <v>47.35</v>
      </c>
      <c r="K1437">
        <v>240.7</v>
      </c>
      <c r="L1437">
        <v>90</v>
      </c>
      <c r="M1437">
        <v>20.46</v>
      </c>
      <c r="N1437">
        <v>120</v>
      </c>
      <c r="O1437">
        <v>90</v>
      </c>
      <c r="P1437">
        <v>5.4</v>
      </c>
      <c r="Q1437">
        <v>11.6</v>
      </c>
      <c r="R1437">
        <v>5</v>
      </c>
      <c r="S1437">
        <v>3.13</v>
      </c>
      <c r="T1437">
        <v>1</v>
      </c>
      <c r="U1437" t="s">
        <v>23</v>
      </c>
      <c r="V1437">
        <f>IF(tbl_Customers[[#This Row],[churn]] = "yes", 1, 0)</f>
        <v>1</v>
      </c>
      <c r="W1437" t="str">
        <f>IF(tbl_Customers[[#This Row],[number_customer_service_calls]] &lt;= 1, "0-1 Calls", IF(tbl_Customers[[#This Row],[number_customer_service_calls]] &lt;= 3, "2-3 Calls", IF(tbl_Customers[[#This Row],[number_customer_service_calls]] &lt;=5, "4-5 Calls", "6+ Calls")))</f>
        <v>0-1 Calls</v>
      </c>
      <c r="X1437" t="str">
        <f>IF(tbl_Customers[[#This Row],[account_length]] &lt;= 50, "0-50", IF(tbl_Customers[[#This Row],[account_length]] &lt;=100, "51-100", IF(tbl_Customers[[#This Row],[account_length]] &lt;= 150, "101-150", "151+")))</f>
        <v>101-150</v>
      </c>
      <c r="Y1437" t="str">
        <f>IF(tbl_Customers[[#This Row],[total_intl_charge]] &lt;= 3, "Low Charges", "High Charges")</f>
        <v>High Charges</v>
      </c>
      <c r="Z1437" t="str">
        <f>IF(tbl_Customers[[#This Row],[total_eve_calls]]&lt;=80,"Low Calls",
IF(tbl_Customers[[#This Row],[total_eve_calls]]&lt;=120,"Medium Calls","High Calls"))</f>
        <v>Medium Calls</v>
      </c>
      <c r="AA1437" t="str">
        <f>IF(tbl_Customers[[#This Row],[total_eve_charge]]&lt;=15,"Low Charges",
IF(tbl_Customers[[#This Row],[total_eve_charge]]&lt;=20,"Medium Charges","High Charges"))</f>
        <v>High Charges</v>
      </c>
      <c r="AB14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37" t="str">
        <f>IF(tbl_Customers[[#This Row],[number_vmail_messages]] = 0, "No Usage", IF(tbl_Customers[[#This Row],[number_vmail_messages]] &lt;= 20, "Low Usage", IF(tbl_Customers[[#This Row],[number_vmail_messages]] &lt;= 40, "Medium Usgae", "High Usage")))</f>
        <v>No Usage</v>
      </c>
      <c r="AD1437" t="str">
        <f>IF(tbl_Customers[[#This Row],[total_day_minutes]]&lt;=150,"Low Usage", IF(tbl_Customers[[#This Row],[total_day_minutes]]&lt;=200,"Medium Usage", IF(tbl_Customers[[#This Row],[total_day_minutes]]&lt;=250,"High Usage","Very High Usage")))</f>
        <v>Very High Usage</v>
      </c>
      <c r="AE1437" t="str">
        <f>IF(tbl_Customers[[#This Row],[total_intl_calls]]&lt;=5,"Low Calls", IF(tbl_Customers[[#This Row],[total_intl_calls]]&lt;=10, "Medium Calls", "High Calls"))</f>
        <v>Low Calls</v>
      </c>
      <c r="AF14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437" s="36" t="str">
        <f>IF(tbl_Customers[[#This Row],[Churn_Risk_Score]]&gt;=10,"High Risk", IF(tbl_Customers[[#This Row],[Churn_Risk_Score]]&gt;=5,"Medium Risk","Low Risk"))</f>
        <v>Medium Risk</v>
      </c>
    </row>
    <row r="1438" spans="1:33" x14ac:dyDescent="0.35">
      <c r="A1438">
        <v>1437</v>
      </c>
      <c r="B1438" t="s">
        <v>37</v>
      </c>
      <c r="C1438">
        <v>24</v>
      </c>
      <c r="D1438" t="s">
        <v>25</v>
      </c>
      <c r="E1438" t="s">
        <v>22</v>
      </c>
      <c r="F1438" t="s">
        <v>23</v>
      </c>
      <c r="G1438">
        <v>29</v>
      </c>
      <c r="H1438">
        <v>236.3</v>
      </c>
      <c r="I1438">
        <v>105</v>
      </c>
      <c r="J1438">
        <v>40.17</v>
      </c>
      <c r="K1438">
        <v>190.8</v>
      </c>
      <c r="L1438">
        <v>114</v>
      </c>
      <c r="M1438">
        <v>16.22</v>
      </c>
      <c r="N1438">
        <v>129</v>
      </c>
      <c r="O1438">
        <v>105</v>
      </c>
      <c r="P1438">
        <v>5.81</v>
      </c>
      <c r="Q1438">
        <v>7.2</v>
      </c>
      <c r="R1438">
        <v>2</v>
      </c>
      <c r="S1438">
        <v>1.94</v>
      </c>
      <c r="T1438">
        <v>3</v>
      </c>
      <c r="U1438" t="s">
        <v>22</v>
      </c>
      <c r="V1438">
        <f>IF(tbl_Customers[[#This Row],[churn]] = "yes", 1, 0)</f>
        <v>0</v>
      </c>
      <c r="W1438" t="str">
        <f>IF(tbl_Customers[[#This Row],[number_customer_service_calls]] &lt;= 1, "0-1 Calls", IF(tbl_Customers[[#This Row],[number_customer_service_calls]] &lt;= 3, "2-3 Calls", IF(tbl_Customers[[#This Row],[number_customer_service_calls]] &lt;=5, "4-5 Calls", "6+ Calls")))</f>
        <v>2-3 Calls</v>
      </c>
      <c r="X1438" t="str">
        <f>IF(tbl_Customers[[#This Row],[account_length]] &lt;= 50, "0-50", IF(tbl_Customers[[#This Row],[account_length]] &lt;=100, "51-100", IF(tbl_Customers[[#This Row],[account_length]] &lt;= 150, "101-150", "151+")))</f>
        <v>0-50</v>
      </c>
      <c r="Y1438" t="str">
        <f>IF(tbl_Customers[[#This Row],[total_intl_charge]] &lt;= 3, "Low Charges", "High Charges")</f>
        <v>Low Charges</v>
      </c>
      <c r="Z1438" t="str">
        <f>IF(tbl_Customers[[#This Row],[total_eve_calls]]&lt;=80,"Low Calls",
IF(tbl_Customers[[#This Row],[total_eve_calls]]&lt;=120,"Medium Calls","High Calls"))</f>
        <v>Medium Calls</v>
      </c>
      <c r="AA1438" t="str">
        <f>IF(tbl_Customers[[#This Row],[total_eve_charge]]&lt;=15,"Low Charges",
IF(tbl_Customers[[#This Row],[total_eve_charge]]&lt;=20,"Medium Charges","High Charges"))</f>
        <v>Medium Charges</v>
      </c>
      <c r="AB14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38" t="str">
        <f>IF(tbl_Customers[[#This Row],[number_vmail_messages]] = 0, "No Usage", IF(tbl_Customers[[#This Row],[number_vmail_messages]] &lt;= 20, "Low Usage", IF(tbl_Customers[[#This Row],[number_vmail_messages]] &lt;= 40, "Medium Usgae", "High Usage")))</f>
        <v>Medium Usgae</v>
      </c>
      <c r="AD1438" t="str">
        <f>IF(tbl_Customers[[#This Row],[total_day_minutes]]&lt;=150,"Low Usage", IF(tbl_Customers[[#This Row],[total_day_minutes]]&lt;=200,"Medium Usage", IF(tbl_Customers[[#This Row],[total_day_minutes]]&lt;=250,"High Usage","Very High Usage")))</f>
        <v>High Usage</v>
      </c>
      <c r="AE1438" t="str">
        <f>IF(tbl_Customers[[#This Row],[total_intl_calls]]&lt;=5,"Low Calls", IF(tbl_Customers[[#This Row],[total_intl_calls]]&lt;=10, "Medium Calls", "High Calls"))</f>
        <v>Low Calls</v>
      </c>
      <c r="AF14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38" s="36" t="str">
        <f>IF(tbl_Customers[[#This Row],[Churn_Risk_Score]]&gt;=10,"High Risk", IF(tbl_Customers[[#This Row],[Churn_Risk_Score]]&gt;=5,"Medium Risk","Low Risk"))</f>
        <v>Low Risk</v>
      </c>
    </row>
    <row r="1439" spans="1:33" x14ac:dyDescent="0.35">
      <c r="A1439">
        <v>1438</v>
      </c>
      <c r="B1439" t="s">
        <v>49</v>
      </c>
      <c r="C1439">
        <v>54</v>
      </c>
      <c r="D1439" t="s">
        <v>21</v>
      </c>
      <c r="E1439" t="s">
        <v>22</v>
      </c>
      <c r="F1439" t="s">
        <v>22</v>
      </c>
      <c r="G1439">
        <v>0</v>
      </c>
      <c r="H1439">
        <v>273.8</v>
      </c>
      <c r="I1439">
        <v>113</v>
      </c>
      <c r="J1439">
        <v>46.55</v>
      </c>
      <c r="K1439">
        <v>119.6</v>
      </c>
      <c r="L1439">
        <v>156</v>
      </c>
      <c r="M1439">
        <v>10.17</v>
      </c>
      <c r="N1439">
        <v>267.60000000000002</v>
      </c>
      <c r="O1439">
        <v>117</v>
      </c>
      <c r="P1439">
        <v>12.04</v>
      </c>
      <c r="Q1439">
        <v>11.7</v>
      </c>
      <c r="R1439">
        <v>3</v>
      </c>
      <c r="S1439">
        <v>3.16</v>
      </c>
      <c r="T1439">
        <v>1</v>
      </c>
      <c r="U1439" t="s">
        <v>22</v>
      </c>
      <c r="V1439">
        <f>IF(tbl_Customers[[#This Row],[churn]] = "yes", 1, 0)</f>
        <v>0</v>
      </c>
      <c r="W1439" t="str">
        <f>IF(tbl_Customers[[#This Row],[number_customer_service_calls]] &lt;= 1, "0-1 Calls", IF(tbl_Customers[[#This Row],[number_customer_service_calls]] &lt;= 3, "2-3 Calls", IF(tbl_Customers[[#This Row],[number_customer_service_calls]] &lt;=5, "4-5 Calls", "6+ Calls")))</f>
        <v>0-1 Calls</v>
      </c>
      <c r="X1439" t="str">
        <f>IF(tbl_Customers[[#This Row],[account_length]] &lt;= 50, "0-50", IF(tbl_Customers[[#This Row],[account_length]] &lt;=100, "51-100", IF(tbl_Customers[[#This Row],[account_length]] &lt;= 150, "101-150", "151+")))</f>
        <v>51-100</v>
      </c>
      <c r="Y1439" t="str">
        <f>IF(tbl_Customers[[#This Row],[total_intl_charge]] &lt;= 3, "Low Charges", "High Charges")</f>
        <v>High Charges</v>
      </c>
      <c r="Z1439" t="str">
        <f>IF(tbl_Customers[[#This Row],[total_eve_calls]]&lt;=80,"Low Calls",
IF(tbl_Customers[[#This Row],[total_eve_calls]]&lt;=120,"Medium Calls","High Calls"))</f>
        <v>High Calls</v>
      </c>
      <c r="AA1439" t="str">
        <f>IF(tbl_Customers[[#This Row],[total_eve_charge]]&lt;=15,"Low Charges",
IF(tbl_Customers[[#This Row],[total_eve_charge]]&lt;=20,"Medium Charges","High Charges"))</f>
        <v>Low Charges</v>
      </c>
      <c r="AB14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39" t="str">
        <f>IF(tbl_Customers[[#This Row],[number_vmail_messages]] = 0, "No Usage", IF(tbl_Customers[[#This Row],[number_vmail_messages]] &lt;= 20, "Low Usage", IF(tbl_Customers[[#This Row],[number_vmail_messages]] &lt;= 40, "Medium Usgae", "High Usage")))</f>
        <v>No Usage</v>
      </c>
      <c r="AD1439" t="str">
        <f>IF(tbl_Customers[[#This Row],[total_day_minutes]]&lt;=150,"Low Usage", IF(tbl_Customers[[#This Row],[total_day_minutes]]&lt;=200,"Medium Usage", IF(tbl_Customers[[#This Row],[total_day_minutes]]&lt;=250,"High Usage","Very High Usage")))</f>
        <v>Very High Usage</v>
      </c>
      <c r="AE1439" t="str">
        <f>IF(tbl_Customers[[#This Row],[total_intl_calls]]&lt;=5,"Low Calls", IF(tbl_Customers[[#This Row],[total_intl_calls]]&lt;=10, "Medium Calls", "High Calls"))</f>
        <v>Low Calls</v>
      </c>
      <c r="AF14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439" s="36" t="str">
        <f>IF(tbl_Customers[[#This Row],[Churn_Risk_Score]]&gt;=10,"High Risk", IF(tbl_Customers[[#This Row],[Churn_Risk_Score]]&gt;=5,"Medium Risk","Low Risk"))</f>
        <v>Medium Risk</v>
      </c>
    </row>
    <row r="1440" spans="1:33" x14ac:dyDescent="0.35">
      <c r="A1440">
        <v>1439</v>
      </c>
      <c r="B1440" t="s">
        <v>31</v>
      </c>
      <c r="C1440">
        <v>50</v>
      </c>
      <c r="D1440" t="s">
        <v>25</v>
      </c>
      <c r="E1440" t="s">
        <v>22</v>
      </c>
      <c r="F1440" t="s">
        <v>22</v>
      </c>
      <c r="G1440">
        <v>0</v>
      </c>
      <c r="H1440">
        <v>131.1</v>
      </c>
      <c r="I1440">
        <v>129</v>
      </c>
      <c r="J1440">
        <v>22.29</v>
      </c>
      <c r="K1440">
        <v>160.5</v>
      </c>
      <c r="L1440">
        <v>94</v>
      </c>
      <c r="M1440">
        <v>13.64</v>
      </c>
      <c r="N1440">
        <v>206.9</v>
      </c>
      <c r="O1440">
        <v>88</v>
      </c>
      <c r="P1440">
        <v>9.31</v>
      </c>
      <c r="Q1440">
        <v>5.6</v>
      </c>
      <c r="R1440">
        <v>9</v>
      </c>
      <c r="S1440">
        <v>1.51</v>
      </c>
      <c r="T1440">
        <v>5</v>
      </c>
      <c r="U1440" t="s">
        <v>23</v>
      </c>
      <c r="V1440">
        <f>IF(tbl_Customers[[#This Row],[churn]] = "yes", 1, 0)</f>
        <v>1</v>
      </c>
      <c r="W1440" t="str">
        <f>IF(tbl_Customers[[#This Row],[number_customer_service_calls]] &lt;= 1, "0-1 Calls", IF(tbl_Customers[[#This Row],[number_customer_service_calls]] &lt;= 3, "2-3 Calls", IF(tbl_Customers[[#This Row],[number_customer_service_calls]] &lt;=5, "4-5 Calls", "6+ Calls")))</f>
        <v>4-5 Calls</v>
      </c>
      <c r="X1440" t="str">
        <f>IF(tbl_Customers[[#This Row],[account_length]] &lt;= 50, "0-50", IF(tbl_Customers[[#This Row],[account_length]] &lt;=100, "51-100", IF(tbl_Customers[[#This Row],[account_length]] &lt;= 150, "101-150", "151+")))</f>
        <v>0-50</v>
      </c>
      <c r="Y1440" t="str">
        <f>IF(tbl_Customers[[#This Row],[total_intl_charge]] &lt;= 3, "Low Charges", "High Charges")</f>
        <v>Low Charges</v>
      </c>
      <c r="Z1440" t="str">
        <f>IF(tbl_Customers[[#This Row],[total_eve_calls]]&lt;=80,"Low Calls",
IF(tbl_Customers[[#This Row],[total_eve_calls]]&lt;=120,"Medium Calls","High Calls"))</f>
        <v>Medium Calls</v>
      </c>
      <c r="AA1440" t="str">
        <f>IF(tbl_Customers[[#This Row],[total_eve_charge]]&lt;=15,"Low Charges",
IF(tbl_Customers[[#This Row],[total_eve_charge]]&lt;=20,"Medium Charges","High Charges"))</f>
        <v>Low Charges</v>
      </c>
      <c r="AB14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40" t="str">
        <f>IF(tbl_Customers[[#This Row],[number_vmail_messages]] = 0, "No Usage", IF(tbl_Customers[[#This Row],[number_vmail_messages]] &lt;= 20, "Low Usage", IF(tbl_Customers[[#This Row],[number_vmail_messages]] &lt;= 40, "Medium Usgae", "High Usage")))</f>
        <v>No Usage</v>
      </c>
      <c r="AD1440" t="str">
        <f>IF(tbl_Customers[[#This Row],[total_day_minutes]]&lt;=150,"Low Usage", IF(tbl_Customers[[#This Row],[total_day_minutes]]&lt;=200,"Medium Usage", IF(tbl_Customers[[#This Row],[total_day_minutes]]&lt;=250,"High Usage","Very High Usage")))</f>
        <v>Low Usage</v>
      </c>
      <c r="AE1440" t="str">
        <f>IF(tbl_Customers[[#This Row],[total_intl_calls]]&lt;=5,"Low Calls", IF(tbl_Customers[[#This Row],[total_intl_calls]]&lt;=10, "Medium Calls", "High Calls"))</f>
        <v>Medium Calls</v>
      </c>
      <c r="AF14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40" s="36" t="str">
        <f>IF(tbl_Customers[[#This Row],[Churn_Risk_Score]]&gt;=10,"High Risk", IF(tbl_Customers[[#This Row],[Churn_Risk_Score]]&gt;=5,"Medium Risk","Low Risk"))</f>
        <v>Medium Risk</v>
      </c>
    </row>
    <row r="1441" spans="1:33" x14ac:dyDescent="0.35">
      <c r="A1441">
        <v>1440</v>
      </c>
      <c r="B1441" t="s">
        <v>37</v>
      </c>
      <c r="C1441">
        <v>92</v>
      </c>
      <c r="D1441" t="s">
        <v>21</v>
      </c>
      <c r="E1441" t="s">
        <v>22</v>
      </c>
      <c r="F1441" t="s">
        <v>23</v>
      </c>
      <c r="G1441">
        <v>23</v>
      </c>
      <c r="H1441">
        <v>167.4</v>
      </c>
      <c r="I1441">
        <v>83</v>
      </c>
      <c r="J1441">
        <v>28.46</v>
      </c>
      <c r="K1441">
        <v>258.60000000000002</v>
      </c>
      <c r="L1441">
        <v>129</v>
      </c>
      <c r="M1441">
        <v>21.98</v>
      </c>
      <c r="N1441">
        <v>116.4</v>
      </c>
      <c r="O1441">
        <v>110</v>
      </c>
      <c r="P1441">
        <v>5.24</v>
      </c>
      <c r="Q1441">
        <v>11.2</v>
      </c>
      <c r="R1441">
        <v>3</v>
      </c>
      <c r="S1441">
        <v>3.02</v>
      </c>
      <c r="T1441">
        <v>4</v>
      </c>
      <c r="U1441" t="s">
        <v>22</v>
      </c>
      <c r="V1441">
        <f>IF(tbl_Customers[[#This Row],[churn]] = "yes", 1, 0)</f>
        <v>0</v>
      </c>
      <c r="W1441" t="str">
        <f>IF(tbl_Customers[[#This Row],[number_customer_service_calls]] &lt;= 1, "0-1 Calls", IF(tbl_Customers[[#This Row],[number_customer_service_calls]] &lt;= 3, "2-3 Calls", IF(tbl_Customers[[#This Row],[number_customer_service_calls]] &lt;=5, "4-5 Calls", "6+ Calls")))</f>
        <v>4-5 Calls</v>
      </c>
      <c r="X1441" t="str">
        <f>IF(tbl_Customers[[#This Row],[account_length]] &lt;= 50, "0-50", IF(tbl_Customers[[#This Row],[account_length]] &lt;=100, "51-100", IF(tbl_Customers[[#This Row],[account_length]] &lt;= 150, "101-150", "151+")))</f>
        <v>51-100</v>
      </c>
      <c r="Y1441" t="str">
        <f>IF(tbl_Customers[[#This Row],[total_intl_charge]] &lt;= 3, "Low Charges", "High Charges")</f>
        <v>High Charges</v>
      </c>
      <c r="Z1441" t="str">
        <f>IF(tbl_Customers[[#This Row],[total_eve_calls]]&lt;=80,"Low Calls",
IF(tbl_Customers[[#This Row],[total_eve_calls]]&lt;=120,"Medium Calls","High Calls"))</f>
        <v>High Calls</v>
      </c>
      <c r="AA1441" t="str">
        <f>IF(tbl_Customers[[#This Row],[total_eve_charge]]&lt;=15,"Low Charges",
IF(tbl_Customers[[#This Row],[total_eve_charge]]&lt;=20,"Medium Charges","High Charges"))</f>
        <v>High Charges</v>
      </c>
      <c r="AB14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41" t="str">
        <f>IF(tbl_Customers[[#This Row],[number_vmail_messages]] = 0, "No Usage", IF(tbl_Customers[[#This Row],[number_vmail_messages]] &lt;= 20, "Low Usage", IF(tbl_Customers[[#This Row],[number_vmail_messages]] &lt;= 40, "Medium Usgae", "High Usage")))</f>
        <v>Medium Usgae</v>
      </c>
      <c r="AD1441" t="str">
        <f>IF(tbl_Customers[[#This Row],[total_day_minutes]]&lt;=150,"Low Usage", IF(tbl_Customers[[#This Row],[total_day_minutes]]&lt;=200,"Medium Usage", IF(tbl_Customers[[#This Row],[total_day_minutes]]&lt;=250,"High Usage","Very High Usage")))</f>
        <v>Medium Usage</v>
      </c>
      <c r="AE1441" t="str">
        <f>IF(tbl_Customers[[#This Row],[total_intl_calls]]&lt;=5,"Low Calls", IF(tbl_Customers[[#This Row],[total_intl_calls]]&lt;=10, "Medium Calls", "High Calls"))</f>
        <v>Low Calls</v>
      </c>
      <c r="AF14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441" s="36" t="str">
        <f>IF(tbl_Customers[[#This Row],[Churn_Risk_Score]]&gt;=10,"High Risk", IF(tbl_Customers[[#This Row],[Churn_Risk_Score]]&gt;=5,"Medium Risk","Low Risk"))</f>
        <v>Medium Risk</v>
      </c>
    </row>
    <row r="1442" spans="1:33" x14ac:dyDescent="0.35">
      <c r="A1442">
        <v>1441</v>
      </c>
      <c r="B1442" t="s">
        <v>62</v>
      </c>
      <c r="C1442">
        <v>96</v>
      </c>
      <c r="D1442" t="s">
        <v>25</v>
      </c>
      <c r="E1442" t="s">
        <v>22</v>
      </c>
      <c r="F1442" t="s">
        <v>22</v>
      </c>
      <c r="G1442">
        <v>0</v>
      </c>
      <c r="H1442">
        <v>197.7</v>
      </c>
      <c r="I1442">
        <v>68</v>
      </c>
      <c r="J1442">
        <v>33.61</v>
      </c>
      <c r="K1442">
        <v>250.5</v>
      </c>
      <c r="L1442">
        <v>53</v>
      </c>
      <c r="M1442">
        <v>21.29</v>
      </c>
      <c r="N1442">
        <v>181.2</v>
      </c>
      <c r="O1442">
        <v>67</v>
      </c>
      <c r="P1442">
        <v>8.15</v>
      </c>
      <c r="Q1442">
        <v>10.5</v>
      </c>
      <c r="R1442">
        <v>3</v>
      </c>
      <c r="S1442">
        <v>2.84</v>
      </c>
      <c r="T1442">
        <v>3</v>
      </c>
      <c r="U1442" t="s">
        <v>22</v>
      </c>
      <c r="V1442">
        <f>IF(tbl_Customers[[#This Row],[churn]] = "yes", 1, 0)</f>
        <v>0</v>
      </c>
      <c r="W1442" t="str">
        <f>IF(tbl_Customers[[#This Row],[number_customer_service_calls]] &lt;= 1, "0-1 Calls", IF(tbl_Customers[[#This Row],[number_customer_service_calls]] &lt;= 3, "2-3 Calls", IF(tbl_Customers[[#This Row],[number_customer_service_calls]] &lt;=5, "4-5 Calls", "6+ Calls")))</f>
        <v>2-3 Calls</v>
      </c>
      <c r="X1442" t="str">
        <f>IF(tbl_Customers[[#This Row],[account_length]] &lt;= 50, "0-50", IF(tbl_Customers[[#This Row],[account_length]] &lt;=100, "51-100", IF(tbl_Customers[[#This Row],[account_length]] &lt;= 150, "101-150", "151+")))</f>
        <v>51-100</v>
      </c>
      <c r="Y1442" t="str">
        <f>IF(tbl_Customers[[#This Row],[total_intl_charge]] &lt;= 3, "Low Charges", "High Charges")</f>
        <v>Low Charges</v>
      </c>
      <c r="Z1442" t="str">
        <f>IF(tbl_Customers[[#This Row],[total_eve_calls]]&lt;=80,"Low Calls",
IF(tbl_Customers[[#This Row],[total_eve_calls]]&lt;=120,"Medium Calls","High Calls"))</f>
        <v>Low Calls</v>
      </c>
      <c r="AA1442" t="str">
        <f>IF(tbl_Customers[[#This Row],[total_eve_charge]]&lt;=15,"Low Charges",
IF(tbl_Customers[[#This Row],[total_eve_charge]]&lt;=20,"Medium Charges","High Charges"))</f>
        <v>High Charges</v>
      </c>
      <c r="AB14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42" t="str">
        <f>IF(tbl_Customers[[#This Row],[number_vmail_messages]] = 0, "No Usage", IF(tbl_Customers[[#This Row],[number_vmail_messages]] &lt;= 20, "Low Usage", IF(tbl_Customers[[#This Row],[number_vmail_messages]] &lt;= 40, "Medium Usgae", "High Usage")))</f>
        <v>No Usage</v>
      </c>
      <c r="AD1442" t="str">
        <f>IF(tbl_Customers[[#This Row],[total_day_minutes]]&lt;=150,"Low Usage", IF(tbl_Customers[[#This Row],[total_day_minutes]]&lt;=200,"Medium Usage", IF(tbl_Customers[[#This Row],[total_day_minutes]]&lt;=250,"High Usage","Very High Usage")))</f>
        <v>Medium Usage</v>
      </c>
      <c r="AE1442" t="str">
        <f>IF(tbl_Customers[[#This Row],[total_intl_calls]]&lt;=5,"Low Calls", IF(tbl_Customers[[#This Row],[total_intl_calls]]&lt;=10, "Medium Calls", "High Calls"))</f>
        <v>Low Calls</v>
      </c>
      <c r="AF14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42" s="36" t="str">
        <f>IF(tbl_Customers[[#This Row],[Churn_Risk_Score]]&gt;=10,"High Risk", IF(tbl_Customers[[#This Row],[Churn_Risk_Score]]&gt;=5,"Medium Risk","Low Risk"))</f>
        <v>Low Risk</v>
      </c>
    </row>
    <row r="1443" spans="1:33" x14ac:dyDescent="0.35">
      <c r="A1443">
        <v>1442</v>
      </c>
      <c r="B1443" t="s">
        <v>20</v>
      </c>
      <c r="C1443">
        <v>146</v>
      </c>
      <c r="D1443" t="s">
        <v>21</v>
      </c>
      <c r="E1443" t="s">
        <v>22</v>
      </c>
      <c r="F1443" t="s">
        <v>22</v>
      </c>
      <c r="G1443">
        <v>0</v>
      </c>
      <c r="H1443">
        <v>169.5</v>
      </c>
      <c r="I1443">
        <v>93</v>
      </c>
      <c r="J1443">
        <v>28.82</v>
      </c>
      <c r="K1443">
        <v>230.9</v>
      </c>
      <c r="L1443">
        <v>71</v>
      </c>
      <c r="M1443">
        <v>19.63</v>
      </c>
      <c r="N1443">
        <v>269.8</v>
      </c>
      <c r="O1443">
        <v>115</v>
      </c>
      <c r="P1443">
        <v>12.14</v>
      </c>
      <c r="Q1443">
        <v>9</v>
      </c>
      <c r="R1443">
        <v>7</v>
      </c>
      <c r="S1443">
        <v>2.4300000000000002</v>
      </c>
      <c r="T1443">
        <v>2</v>
      </c>
      <c r="U1443" t="s">
        <v>22</v>
      </c>
      <c r="V1443">
        <f>IF(tbl_Customers[[#This Row],[churn]] = "yes", 1, 0)</f>
        <v>0</v>
      </c>
      <c r="W1443" t="str">
        <f>IF(tbl_Customers[[#This Row],[number_customer_service_calls]] &lt;= 1, "0-1 Calls", IF(tbl_Customers[[#This Row],[number_customer_service_calls]] &lt;= 3, "2-3 Calls", IF(tbl_Customers[[#This Row],[number_customer_service_calls]] &lt;=5, "4-5 Calls", "6+ Calls")))</f>
        <v>2-3 Calls</v>
      </c>
      <c r="X1443" t="str">
        <f>IF(tbl_Customers[[#This Row],[account_length]] &lt;= 50, "0-50", IF(tbl_Customers[[#This Row],[account_length]] &lt;=100, "51-100", IF(tbl_Customers[[#This Row],[account_length]] &lt;= 150, "101-150", "151+")))</f>
        <v>101-150</v>
      </c>
      <c r="Y1443" t="str">
        <f>IF(tbl_Customers[[#This Row],[total_intl_charge]] &lt;= 3, "Low Charges", "High Charges")</f>
        <v>Low Charges</v>
      </c>
      <c r="Z1443" t="str">
        <f>IF(tbl_Customers[[#This Row],[total_eve_calls]]&lt;=80,"Low Calls",
IF(tbl_Customers[[#This Row],[total_eve_calls]]&lt;=120,"Medium Calls","High Calls"))</f>
        <v>Low Calls</v>
      </c>
      <c r="AA1443" t="str">
        <f>IF(tbl_Customers[[#This Row],[total_eve_charge]]&lt;=15,"Low Charges",
IF(tbl_Customers[[#This Row],[total_eve_charge]]&lt;=20,"Medium Charges","High Charges"))</f>
        <v>Medium Charges</v>
      </c>
      <c r="AB14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43" t="str">
        <f>IF(tbl_Customers[[#This Row],[number_vmail_messages]] = 0, "No Usage", IF(tbl_Customers[[#This Row],[number_vmail_messages]] &lt;= 20, "Low Usage", IF(tbl_Customers[[#This Row],[number_vmail_messages]] &lt;= 40, "Medium Usgae", "High Usage")))</f>
        <v>No Usage</v>
      </c>
      <c r="AD1443" t="str">
        <f>IF(tbl_Customers[[#This Row],[total_day_minutes]]&lt;=150,"Low Usage", IF(tbl_Customers[[#This Row],[total_day_minutes]]&lt;=200,"Medium Usage", IF(tbl_Customers[[#This Row],[total_day_minutes]]&lt;=250,"High Usage","Very High Usage")))</f>
        <v>Medium Usage</v>
      </c>
      <c r="AE1443" t="str">
        <f>IF(tbl_Customers[[#This Row],[total_intl_calls]]&lt;=5,"Low Calls", IF(tbl_Customers[[#This Row],[total_intl_calls]]&lt;=10, "Medium Calls", "High Calls"))</f>
        <v>Medium Calls</v>
      </c>
      <c r="AF14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43" s="36" t="str">
        <f>IF(tbl_Customers[[#This Row],[Churn_Risk_Score]]&gt;=10,"High Risk", IF(tbl_Customers[[#This Row],[Churn_Risk_Score]]&gt;=5,"Medium Risk","Low Risk"))</f>
        <v>Low Risk</v>
      </c>
    </row>
    <row r="1444" spans="1:33" x14ac:dyDescent="0.35">
      <c r="A1444">
        <v>1443</v>
      </c>
      <c r="B1444" t="s">
        <v>37</v>
      </c>
      <c r="C1444">
        <v>138</v>
      </c>
      <c r="D1444" t="s">
        <v>21</v>
      </c>
      <c r="E1444" t="s">
        <v>23</v>
      </c>
      <c r="F1444" t="s">
        <v>23</v>
      </c>
      <c r="G1444">
        <v>17</v>
      </c>
      <c r="H1444">
        <v>225.2</v>
      </c>
      <c r="I1444">
        <v>116</v>
      </c>
      <c r="J1444">
        <v>38.28</v>
      </c>
      <c r="K1444">
        <v>173.4</v>
      </c>
      <c r="L1444">
        <v>88</v>
      </c>
      <c r="M1444">
        <v>14.74</v>
      </c>
      <c r="N1444">
        <v>145.80000000000001</v>
      </c>
      <c r="O1444">
        <v>99</v>
      </c>
      <c r="P1444">
        <v>6.56</v>
      </c>
      <c r="Q1444">
        <v>11.7</v>
      </c>
      <c r="R1444">
        <v>4</v>
      </c>
      <c r="S1444">
        <v>3.16</v>
      </c>
      <c r="T1444">
        <v>0</v>
      </c>
      <c r="U1444" t="s">
        <v>22</v>
      </c>
      <c r="V1444">
        <f>IF(tbl_Customers[[#This Row],[churn]] = "yes", 1, 0)</f>
        <v>0</v>
      </c>
      <c r="W1444" t="str">
        <f>IF(tbl_Customers[[#This Row],[number_customer_service_calls]] &lt;= 1, "0-1 Calls", IF(tbl_Customers[[#This Row],[number_customer_service_calls]] &lt;= 3, "2-3 Calls", IF(tbl_Customers[[#This Row],[number_customer_service_calls]] &lt;=5, "4-5 Calls", "6+ Calls")))</f>
        <v>0-1 Calls</v>
      </c>
      <c r="X1444" t="str">
        <f>IF(tbl_Customers[[#This Row],[account_length]] &lt;= 50, "0-50", IF(tbl_Customers[[#This Row],[account_length]] &lt;=100, "51-100", IF(tbl_Customers[[#This Row],[account_length]] &lt;= 150, "101-150", "151+")))</f>
        <v>101-150</v>
      </c>
      <c r="Y1444" t="str">
        <f>IF(tbl_Customers[[#This Row],[total_intl_charge]] &lt;= 3, "Low Charges", "High Charges")</f>
        <v>High Charges</v>
      </c>
      <c r="Z1444" t="str">
        <f>IF(tbl_Customers[[#This Row],[total_eve_calls]]&lt;=80,"Low Calls",
IF(tbl_Customers[[#This Row],[total_eve_calls]]&lt;=120,"Medium Calls","High Calls"))</f>
        <v>Medium Calls</v>
      </c>
      <c r="AA1444" t="str">
        <f>IF(tbl_Customers[[#This Row],[total_eve_charge]]&lt;=15,"Low Charges",
IF(tbl_Customers[[#This Row],[total_eve_charge]]&lt;=20,"Medium Charges","High Charges"))</f>
        <v>Low Charges</v>
      </c>
      <c r="AB14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44" t="str">
        <f>IF(tbl_Customers[[#This Row],[number_vmail_messages]] = 0, "No Usage", IF(tbl_Customers[[#This Row],[number_vmail_messages]] &lt;= 20, "Low Usage", IF(tbl_Customers[[#This Row],[number_vmail_messages]] &lt;= 40, "Medium Usgae", "High Usage")))</f>
        <v>Low Usage</v>
      </c>
      <c r="AD1444" t="str">
        <f>IF(tbl_Customers[[#This Row],[total_day_minutes]]&lt;=150,"Low Usage", IF(tbl_Customers[[#This Row],[total_day_minutes]]&lt;=200,"Medium Usage", IF(tbl_Customers[[#This Row],[total_day_minutes]]&lt;=250,"High Usage","Very High Usage")))</f>
        <v>High Usage</v>
      </c>
      <c r="AE1444" t="str">
        <f>IF(tbl_Customers[[#This Row],[total_intl_calls]]&lt;=5,"Low Calls", IF(tbl_Customers[[#This Row],[total_intl_calls]]&lt;=10, "Medium Calls", "High Calls"))</f>
        <v>Low Calls</v>
      </c>
      <c r="AF14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444" s="36" t="str">
        <f>IF(tbl_Customers[[#This Row],[Churn_Risk_Score]]&gt;=10,"High Risk", IF(tbl_Customers[[#This Row],[Churn_Risk_Score]]&gt;=5,"Medium Risk","Low Risk"))</f>
        <v>Medium Risk</v>
      </c>
    </row>
    <row r="1445" spans="1:33" x14ac:dyDescent="0.35">
      <c r="A1445">
        <v>1444</v>
      </c>
      <c r="B1445" t="s">
        <v>29</v>
      </c>
      <c r="C1445">
        <v>76</v>
      </c>
      <c r="D1445" t="s">
        <v>28</v>
      </c>
      <c r="E1445" t="s">
        <v>22</v>
      </c>
      <c r="F1445" t="s">
        <v>22</v>
      </c>
      <c r="G1445">
        <v>0</v>
      </c>
      <c r="H1445">
        <v>129.69999999999999</v>
      </c>
      <c r="I1445">
        <v>84</v>
      </c>
      <c r="J1445">
        <v>22.05</v>
      </c>
      <c r="K1445">
        <v>177.5</v>
      </c>
      <c r="L1445">
        <v>80</v>
      </c>
      <c r="M1445">
        <v>15.09</v>
      </c>
      <c r="N1445">
        <v>228.9</v>
      </c>
      <c r="O1445">
        <v>87</v>
      </c>
      <c r="P1445">
        <v>10.3</v>
      </c>
      <c r="Q1445">
        <v>7.5</v>
      </c>
      <c r="R1445">
        <v>3</v>
      </c>
      <c r="S1445">
        <v>2.0299999999999998</v>
      </c>
      <c r="T1445">
        <v>5</v>
      </c>
      <c r="U1445" t="s">
        <v>23</v>
      </c>
      <c r="V1445">
        <f>IF(tbl_Customers[[#This Row],[churn]] = "yes", 1, 0)</f>
        <v>1</v>
      </c>
      <c r="W1445" t="str">
        <f>IF(tbl_Customers[[#This Row],[number_customer_service_calls]] &lt;= 1, "0-1 Calls", IF(tbl_Customers[[#This Row],[number_customer_service_calls]] &lt;= 3, "2-3 Calls", IF(tbl_Customers[[#This Row],[number_customer_service_calls]] &lt;=5, "4-5 Calls", "6+ Calls")))</f>
        <v>4-5 Calls</v>
      </c>
      <c r="X1445" t="str">
        <f>IF(tbl_Customers[[#This Row],[account_length]] &lt;= 50, "0-50", IF(tbl_Customers[[#This Row],[account_length]] &lt;=100, "51-100", IF(tbl_Customers[[#This Row],[account_length]] &lt;= 150, "101-150", "151+")))</f>
        <v>51-100</v>
      </c>
      <c r="Y1445" t="str">
        <f>IF(tbl_Customers[[#This Row],[total_intl_charge]] &lt;= 3, "Low Charges", "High Charges")</f>
        <v>Low Charges</v>
      </c>
      <c r="Z1445" t="str">
        <f>IF(tbl_Customers[[#This Row],[total_eve_calls]]&lt;=80,"Low Calls",
IF(tbl_Customers[[#This Row],[total_eve_calls]]&lt;=120,"Medium Calls","High Calls"))</f>
        <v>Low Calls</v>
      </c>
      <c r="AA1445" t="str">
        <f>IF(tbl_Customers[[#This Row],[total_eve_charge]]&lt;=15,"Low Charges",
IF(tbl_Customers[[#This Row],[total_eve_charge]]&lt;=20,"Medium Charges","High Charges"))</f>
        <v>Medium Charges</v>
      </c>
      <c r="AB14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45" t="str">
        <f>IF(tbl_Customers[[#This Row],[number_vmail_messages]] = 0, "No Usage", IF(tbl_Customers[[#This Row],[number_vmail_messages]] &lt;= 20, "Low Usage", IF(tbl_Customers[[#This Row],[number_vmail_messages]] &lt;= 40, "Medium Usgae", "High Usage")))</f>
        <v>No Usage</v>
      </c>
      <c r="AD1445" t="str">
        <f>IF(tbl_Customers[[#This Row],[total_day_minutes]]&lt;=150,"Low Usage", IF(tbl_Customers[[#This Row],[total_day_minutes]]&lt;=200,"Medium Usage", IF(tbl_Customers[[#This Row],[total_day_minutes]]&lt;=250,"High Usage","Very High Usage")))</f>
        <v>Low Usage</v>
      </c>
      <c r="AE1445" t="str">
        <f>IF(tbl_Customers[[#This Row],[total_intl_calls]]&lt;=5,"Low Calls", IF(tbl_Customers[[#This Row],[total_intl_calls]]&lt;=10, "Medium Calls", "High Calls"))</f>
        <v>Low Calls</v>
      </c>
      <c r="AF14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45" s="36" t="str">
        <f>IF(tbl_Customers[[#This Row],[Churn_Risk_Score]]&gt;=10,"High Risk", IF(tbl_Customers[[#This Row],[Churn_Risk_Score]]&gt;=5,"Medium Risk","Low Risk"))</f>
        <v>Medium Risk</v>
      </c>
    </row>
    <row r="1446" spans="1:33" x14ac:dyDescent="0.35">
      <c r="A1446">
        <v>1445</v>
      </c>
      <c r="B1446" t="s">
        <v>69</v>
      </c>
      <c r="C1446">
        <v>99</v>
      </c>
      <c r="D1446" t="s">
        <v>21</v>
      </c>
      <c r="E1446" t="s">
        <v>22</v>
      </c>
      <c r="F1446" t="s">
        <v>22</v>
      </c>
      <c r="G1446">
        <v>0</v>
      </c>
      <c r="H1446">
        <v>200</v>
      </c>
      <c r="I1446">
        <v>66</v>
      </c>
      <c r="J1446">
        <v>34</v>
      </c>
      <c r="K1446">
        <v>107.9</v>
      </c>
      <c r="L1446">
        <v>104</v>
      </c>
      <c r="M1446">
        <v>9.17</v>
      </c>
      <c r="N1446">
        <v>233.7</v>
      </c>
      <c r="O1446">
        <v>82</v>
      </c>
      <c r="P1446">
        <v>10.52</v>
      </c>
      <c r="Q1446">
        <v>11.4</v>
      </c>
      <c r="R1446">
        <v>2</v>
      </c>
      <c r="S1446">
        <v>3.08</v>
      </c>
      <c r="T1446">
        <v>3</v>
      </c>
      <c r="U1446" t="s">
        <v>22</v>
      </c>
      <c r="V1446">
        <f>IF(tbl_Customers[[#This Row],[churn]] = "yes", 1, 0)</f>
        <v>0</v>
      </c>
      <c r="W1446" t="str">
        <f>IF(tbl_Customers[[#This Row],[number_customer_service_calls]] &lt;= 1, "0-1 Calls", IF(tbl_Customers[[#This Row],[number_customer_service_calls]] &lt;= 3, "2-3 Calls", IF(tbl_Customers[[#This Row],[number_customer_service_calls]] &lt;=5, "4-5 Calls", "6+ Calls")))</f>
        <v>2-3 Calls</v>
      </c>
      <c r="X1446" t="str">
        <f>IF(tbl_Customers[[#This Row],[account_length]] &lt;= 50, "0-50", IF(tbl_Customers[[#This Row],[account_length]] &lt;=100, "51-100", IF(tbl_Customers[[#This Row],[account_length]] &lt;= 150, "101-150", "151+")))</f>
        <v>51-100</v>
      </c>
      <c r="Y1446" t="str">
        <f>IF(tbl_Customers[[#This Row],[total_intl_charge]] &lt;= 3, "Low Charges", "High Charges")</f>
        <v>High Charges</v>
      </c>
      <c r="Z1446" t="str">
        <f>IF(tbl_Customers[[#This Row],[total_eve_calls]]&lt;=80,"Low Calls",
IF(tbl_Customers[[#This Row],[total_eve_calls]]&lt;=120,"Medium Calls","High Calls"))</f>
        <v>Medium Calls</v>
      </c>
      <c r="AA1446" t="str">
        <f>IF(tbl_Customers[[#This Row],[total_eve_charge]]&lt;=15,"Low Charges",
IF(tbl_Customers[[#This Row],[total_eve_charge]]&lt;=20,"Medium Charges","High Charges"))</f>
        <v>Low Charges</v>
      </c>
      <c r="AB14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46" t="str">
        <f>IF(tbl_Customers[[#This Row],[number_vmail_messages]] = 0, "No Usage", IF(tbl_Customers[[#This Row],[number_vmail_messages]] &lt;= 20, "Low Usage", IF(tbl_Customers[[#This Row],[number_vmail_messages]] &lt;= 40, "Medium Usgae", "High Usage")))</f>
        <v>No Usage</v>
      </c>
      <c r="AD1446" t="str">
        <f>IF(tbl_Customers[[#This Row],[total_day_minutes]]&lt;=150,"Low Usage", IF(tbl_Customers[[#This Row],[total_day_minutes]]&lt;=200,"Medium Usage", IF(tbl_Customers[[#This Row],[total_day_minutes]]&lt;=250,"High Usage","Very High Usage")))</f>
        <v>Medium Usage</v>
      </c>
      <c r="AE1446" t="str">
        <f>IF(tbl_Customers[[#This Row],[total_intl_calls]]&lt;=5,"Low Calls", IF(tbl_Customers[[#This Row],[total_intl_calls]]&lt;=10, "Medium Calls", "High Calls"))</f>
        <v>Low Calls</v>
      </c>
      <c r="AF14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46" s="36" t="str">
        <f>IF(tbl_Customers[[#This Row],[Churn_Risk_Score]]&gt;=10,"High Risk", IF(tbl_Customers[[#This Row],[Churn_Risk_Score]]&gt;=5,"Medium Risk","Low Risk"))</f>
        <v>Low Risk</v>
      </c>
    </row>
    <row r="1447" spans="1:33" x14ac:dyDescent="0.35">
      <c r="A1447">
        <v>1446</v>
      </c>
      <c r="B1447" t="s">
        <v>58</v>
      </c>
      <c r="C1447">
        <v>83</v>
      </c>
      <c r="D1447" t="s">
        <v>28</v>
      </c>
      <c r="E1447" t="s">
        <v>22</v>
      </c>
      <c r="F1447" t="s">
        <v>23</v>
      </c>
      <c r="G1447">
        <v>36</v>
      </c>
      <c r="H1447">
        <v>95.9</v>
      </c>
      <c r="I1447">
        <v>87</v>
      </c>
      <c r="J1447">
        <v>16.3</v>
      </c>
      <c r="K1447">
        <v>261.60000000000002</v>
      </c>
      <c r="L1447">
        <v>105</v>
      </c>
      <c r="M1447">
        <v>22.24</v>
      </c>
      <c r="N1447">
        <v>228.6</v>
      </c>
      <c r="O1447">
        <v>109</v>
      </c>
      <c r="P1447">
        <v>10.29</v>
      </c>
      <c r="Q1447">
        <v>13.3</v>
      </c>
      <c r="R1447">
        <v>4</v>
      </c>
      <c r="S1447">
        <v>3.59</v>
      </c>
      <c r="T1447">
        <v>0</v>
      </c>
      <c r="U1447" t="s">
        <v>22</v>
      </c>
      <c r="V1447">
        <f>IF(tbl_Customers[[#This Row],[churn]] = "yes", 1, 0)</f>
        <v>0</v>
      </c>
      <c r="W1447" t="str">
        <f>IF(tbl_Customers[[#This Row],[number_customer_service_calls]] &lt;= 1, "0-1 Calls", IF(tbl_Customers[[#This Row],[number_customer_service_calls]] &lt;= 3, "2-3 Calls", IF(tbl_Customers[[#This Row],[number_customer_service_calls]] &lt;=5, "4-5 Calls", "6+ Calls")))</f>
        <v>0-1 Calls</v>
      </c>
      <c r="X1447" t="str">
        <f>IF(tbl_Customers[[#This Row],[account_length]] &lt;= 50, "0-50", IF(tbl_Customers[[#This Row],[account_length]] &lt;=100, "51-100", IF(tbl_Customers[[#This Row],[account_length]] &lt;= 150, "101-150", "151+")))</f>
        <v>51-100</v>
      </c>
      <c r="Y1447" t="str">
        <f>IF(tbl_Customers[[#This Row],[total_intl_charge]] &lt;= 3, "Low Charges", "High Charges")</f>
        <v>High Charges</v>
      </c>
      <c r="Z1447" t="str">
        <f>IF(tbl_Customers[[#This Row],[total_eve_calls]]&lt;=80,"Low Calls",
IF(tbl_Customers[[#This Row],[total_eve_calls]]&lt;=120,"Medium Calls","High Calls"))</f>
        <v>Medium Calls</v>
      </c>
      <c r="AA1447" t="str">
        <f>IF(tbl_Customers[[#This Row],[total_eve_charge]]&lt;=15,"Low Charges",
IF(tbl_Customers[[#This Row],[total_eve_charge]]&lt;=20,"Medium Charges","High Charges"))</f>
        <v>High Charges</v>
      </c>
      <c r="AB14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47" t="str">
        <f>IF(tbl_Customers[[#This Row],[number_vmail_messages]] = 0, "No Usage", IF(tbl_Customers[[#This Row],[number_vmail_messages]] &lt;= 20, "Low Usage", IF(tbl_Customers[[#This Row],[number_vmail_messages]] &lt;= 40, "Medium Usgae", "High Usage")))</f>
        <v>Medium Usgae</v>
      </c>
      <c r="AD1447" t="str">
        <f>IF(tbl_Customers[[#This Row],[total_day_minutes]]&lt;=150,"Low Usage", IF(tbl_Customers[[#This Row],[total_day_minutes]]&lt;=200,"Medium Usage", IF(tbl_Customers[[#This Row],[total_day_minutes]]&lt;=250,"High Usage","Very High Usage")))</f>
        <v>Low Usage</v>
      </c>
      <c r="AE1447" t="str">
        <f>IF(tbl_Customers[[#This Row],[total_intl_calls]]&lt;=5,"Low Calls", IF(tbl_Customers[[#This Row],[total_intl_calls]]&lt;=10, "Medium Calls", "High Calls"))</f>
        <v>Low Calls</v>
      </c>
      <c r="AF14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47" s="36" t="str">
        <f>IF(tbl_Customers[[#This Row],[Churn_Risk_Score]]&gt;=10,"High Risk", IF(tbl_Customers[[#This Row],[Churn_Risk_Score]]&gt;=5,"Medium Risk","Low Risk"))</f>
        <v>Low Risk</v>
      </c>
    </row>
    <row r="1448" spans="1:33" x14ac:dyDescent="0.35">
      <c r="A1448">
        <v>1447</v>
      </c>
      <c r="B1448" t="s">
        <v>66</v>
      </c>
      <c r="C1448">
        <v>36</v>
      </c>
      <c r="D1448" t="s">
        <v>28</v>
      </c>
      <c r="E1448" t="s">
        <v>22</v>
      </c>
      <c r="F1448" t="s">
        <v>23</v>
      </c>
      <c r="G1448">
        <v>25</v>
      </c>
      <c r="H1448">
        <v>152.80000000000001</v>
      </c>
      <c r="I1448">
        <v>110</v>
      </c>
      <c r="J1448">
        <v>25.98</v>
      </c>
      <c r="K1448">
        <v>242.8</v>
      </c>
      <c r="L1448">
        <v>67</v>
      </c>
      <c r="M1448">
        <v>20.64</v>
      </c>
      <c r="N1448">
        <v>147.4</v>
      </c>
      <c r="O1448">
        <v>74</v>
      </c>
      <c r="P1448">
        <v>6.63</v>
      </c>
      <c r="Q1448">
        <v>9.1</v>
      </c>
      <c r="R1448">
        <v>2</v>
      </c>
      <c r="S1448">
        <v>2.46</v>
      </c>
      <c r="T1448">
        <v>1</v>
      </c>
      <c r="U1448" t="s">
        <v>22</v>
      </c>
      <c r="V1448">
        <f>IF(tbl_Customers[[#This Row],[churn]] = "yes", 1, 0)</f>
        <v>0</v>
      </c>
      <c r="W1448" t="str">
        <f>IF(tbl_Customers[[#This Row],[number_customer_service_calls]] &lt;= 1, "0-1 Calls", IF(tbl_Customers[[#This Row],[number_customer_service_calls]] &lt;= 3, "2-3 Calls", IF(tbl_Customers[[#This Row],[number_customer_service_calls]] &lt;=5, "4-5 Calls", "6+ Calls")))</f>
        <v>0-1 Calls</v>
      </c>
      <c r="X1448" t="str">
        <f>IF(tbl_Customers[[#This Row],[account_length]] &lt;= 50, "0-50", IF(tbl_Customers[[#This Row],[account_length]] &lt;=100, "51-100", IF(tbl_Customers[[#This Row],[account_length]] &lt;= 150, "101-150", "151+")))</f>
        <v>0-50</v>
      </c>
      <c r="Y1448" t="str">
        <f>IF(tbl_Customers[[#This Row],[total_intl_charge]] &lt;= 3, "Low Charges", "High Charges")</f>
        <v>Low Charges</v>
      </c>
      <c r="Z1448" t="str">
        <f>IF(tbl_Customers[[#This Row],[total_eve_calls]]&lt;=80,"Low Calls",
IF(tbl_Customers[[#This Row],[total_eve_calls]]&lt;=120,"Medium Calls","High Calls"))</f>
        <v>Low Calls</v>
      </c>
      <c r="AA1448" t="str">
        <f>IF(tbl_Customers[[#This Row],[total_eve_charge]]&lt;=15,"Low Charges",
IF(tbl_Customers[[#This Row],[total_eve_charge]]&lt;=20,"Medium Charges","High Charges"))</f>
        <v>High Charges</v>
      </c>
      <c r="AB14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48" t="str">
        <f>IF(tbl_Customers[[#This Row],[number_vmail_messages]] = 0, "No Usage", IF(tbl_Customers[[#This Row],[number_vmail_messages]] &lt;= 20, "Low Usage", IF(tbl_Customers[[#This Row],[number_vmail_messages]] &lt;= 40, "Medium Usgae", "High Usage")))</f>
        <v>Medium Usgae</v>
      </c>
      <c r="AD1448" t="str">
        <f>IF(tbl_Customers[[#This Row],[total_day_minutes]]&lt;=150,"Low Usage", IF(tbl_Customers[[#This Row],[total_day_minutes]]&lt;=200,"Medium Usage", IF(tbl_Customers[[#This Row],[total_day_minutes]]&lt;=250,"High Usage","Very High Usage")))</f>
        <v>Medium Usage</v>
      </c>
      <c r="AE1448" t="str">
        <f>IF(tbl_Customers[[#This Row],[total_intl_calls]]&lt;=5,"Low Calls", IF(tbl_Customers[[#This Row],[total_intl_calls]]&lt;=10, "Medium Calls", "High Calls"))</f>
        <v>Low Calls</v>
      </c>
      <c r="AF14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48" s="36" t="str">
        <f>IF(tbl_Customers[[#This Row],[Churn_Risk_Score]]&gt;=10,"High Risk", IF(tbl_Customers[[#This Row],[Churn_Risk_Score]]&gt;=5,"Medium Risk","Low Risk"))</f>
        <v>Low Risk</v>
      </c>
    </row>
    <row r="1449" spans="1:33" x14ac:dyDescent="0.35">
      <c r="A1449">
        <v>1448</v>
      </c>
      <c r="B1449" t="s">
        <v>42</v>
      </c>
      <c r="C1449">
        <v>109</v>
      </c>
      <c r="D1449" t="s">
        <v>21</v>
      </c>
      <c r="E1449" t="s">
        <v>23</v>
      </c>
      <c r="F1449" t="s">
        <v>22</v>
      </c>
      <c r="G1449">
        <v>0</v>
      </c>
      <c r="H1449">
        <v>268.39999999999998</v>
      </c>
      <c r="I1449">
        <v>85</v>
      </c>
      <c r="J1449">
        <v>45.63</v>
      </c>
      <c r="K1449">
        <v>150.6</v>
      </c>
      <c r="L1449">
        <v>131</v>
      </c>
      <c r="M1449">
        <v>12.8</v>
      </c>
      <c r="N1449">
        <v>297.89999999999998</v>
      </c>
      <c r="O1449">
        <v>84</v>
      </c>
      <c r="P1449">
        <v>13.41</v>
      </c>
      <c r="Q1449">
        <v>9.6999999999999993</v>
      </c>
      <c r="R1449">
        <v>8</v>
      </c>
      <c r="S1449">
        <v>2.62</v>
      </c>
      <c r="T1449">
        <v>2</v>
      </c>
      <c r="U1449" t="s">
        <v>23</v>
      </c>
      <c r="V1449">
        <f>IF(tbl_Customers[[#This Row],[churn]] = "yes", 1, 0)</f>
        <v>1</v>
      </c>
      <c r="W1449" t="str">
        <f>IF(tbl_Customers[[#This Row],[number_customer_service_calls]] &lt;= 1, "0-1 Calls", IF(tbl_Customers[[#This Row],[number_customer_service_calls]] &lt;= 3, "2-3 Calls", IF(tbl_Customers[[#This Row],[number_customer_service_calls]] &lt;=5, "4-5 Calls", "6+ Calls")))</f>
        <v>2-3 Calls</v>
      </c>
      <c r="X1449" t="str">
        <f>IF(tbl_Customers[[#This Row],[account_length]] &lt;= 50, "0-50", IF(tbl_Customers[[#This Row],[account_length]] &lt;=100, "51-100", IF(tbl_Customers[[#This Row],[account_length]] &lt;= 150, "101-150", "151+")))</f>
        <v>101-150</v>
      </c>
      <c r="Y1449" t="str">
        <f>IF(tbl_Customers[[#This Row],[total_intl_charge]] &lt;= 3, "Low Charges", "High Charges")</f>
        <v>Low Charges</v>
      </c>
      <c r="Z1449" t="str">
        <f>IF(tbl_Customers[[#This Row],[total_eve_calls]]&lt;=80,"Low Calls",
IF(tbl_Customers[[#This Row],[total_eve_calls]]&lt;=120,"Medium Calls","High Calls"))</f>
        <v>High Calls</v>
      </c>
      <c r="AA1449" t="str">
        <f>IF(tbl_Customers[[#This Row],[total_eve_charge]]&lt;=15,"Low Charges",
IF(tbl_Customers[[#This Row],[total_eve_charge]]&lt;=20,"Medium Charges","High Charges"))</f>
        <v>Low Charges</v>
      </c>
      <c r="AB14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49" t="str">
        <f>IF(tbl_Customers[[#This Row],[number_vmail_messages]] = 0, "No Usage", IF(tbl_Customers[[#This Row],[number_vmail_messages]] &lt;= 20, "Low Usage", IF(tbl_Customers[[#This Row],[number_vmail_messages]] &lt;= 40, "Medium Usgae", "High Usage")))</f>
        <v>No Usage</v>
      </c>
      <c r="AD1449" t="str">
        <f>IF(tbl_Customers[[#This Row],[total_day_minutes]]&lt;=150,"Low Usage", IF(tbl_Customers[[#This Row],[total_day_minutes]]&lt;=200,"Medium Usage", IF(tbl_Customers[[#This Row],[total_day_minutes]]&lt;=250,"High Usage","Very High Usage")))</f>
        <v>Very High Usage</v>
      </c>
      <c r="AE1449" t="str">
        <f>IF(tbl_Customers[[#This Row],[total_intl_calls]]&lt;=5,"Low Calls", IF(tbl_Customers[[#This Row],[total_intl_calls]]&lt;=10, "Medium Calls", "High Calls"))</f>
        <v>Medium Calls</v>
      </c>
      <c r="AF14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449" s="36" t="str">
        <f>IF(tbl_Customers[[#This Row],[Churn_Risk_Score]]&gt;=10,"High Risk", IF(tbl_Customers[[#This Row],[Churn_Risk_Score]]&gt;=5,"Medium Risk","Low Risk"))</f>
        <v>Medium Risk</v>
      </c>
    </row>
    <row r="1450" spans="1:33" x14ac:dyDescent="0.35">
      <c r="A1450">
        <v>1449</v>
      </c>
      <c r="B1450" t="s">
        <v>42</v>
      </c>
      <c r="C1450">
        <v>100</v>
      </c>
      <c r="D1450" t="s">
        <v>21</v>
      </c>
      <c r="E1450" t="s">
        <v>22</v>
      </c>
      <c r="F1450" t="s">
        <v>22</v>
      </c>
      <c r="G1450">
        <v>0</v>
      </c>
      <c r="H1450">
        <v>188.5</v>
      </c>
      <c r="I1450">
        <v>152</v>
      </c>
      <c r="J1450">
        <v>32.049999999999997</v>
      </c>
      <c r="K1450">
        <v>148.30000000000001</v>
      </c>
      <c r="L1450">
        <v>115</v>
      </c>
      <c r="M1450">
        <v>12.61</v>
      </c>
      <c r="N1450">
        <v>179.8</v>
      </c>
      <c r="O1450">
        <v>88</v>
      </c>
      <c r="P1450">
        <v>8.09</v>
      </c>
      <c r="Q1450">
        <v>15.2</v>
      </c>
      <c r="R1450">
        <v>5</v>
      </c>
      <c r="S1450">
        <v>4.0999999999999996</v>
      </c>
      <c r="T1450">
        <v>2</v>
      </c>
      <c r="U1450" t="s">
        <v>22</v>
      </c>
      <c r="V1450">
        <f>IF(tbl_Customers[[#This Row],[churn]] = "yes", 1, 0)</f>
        <v>0</v>
      </c>
      <c r="W1450" t="str">
        <f>IF(tbl_Customers[[#This Row],[number_customer_service_calls]] &lt;= 1, "0-1 Calls", IF(tbl_Customers[[#This Row],[number_customer_service_calls]] &lt;= 3, "2-3 Calls", IF(tbl_Customers[[#This Row],[number_customer_service_calls]] &lt;=5, "4-5 Calls", "6+ Calls")))</f>
        <v>2-3 Calls</v>
      </c>
      <c r="X1450" t="str">
        <f>IF(tbl_Customers[[#This Row],[account_length]] &lt;= 50, "0-50", IF(tbl_Customers[[#This Row],[account_length]] &lt;=100, "51-100", IF(tbl_Customers[[#This Row],[account_length]] &lt;= 150, "101-150", "151+")))</f>
        <v>51-100</v>
      </c>
      <c r="Y1450" t="str">
        <f>IF(tbl_Customers[[#This Row],[total_intl_charge]] &lt;= 3, "Low Charges", "High Charges")</f>
        <v>High Charges</v>
      </c>
      <c r="Z1450" t="str">
        <f>IF(tbl_Customers[[#This Row],[total_eve_calls]]&lt;=80,"Low Calls",
IF(tbl_Customers[[#This Row],[total_eve_calls]]&lt;=120,"Medium Calls","High Calls"))</f>
        <v>Medium Calls</v>
      </c>
      <c r="AA1450" t="str">
        <f>IF(tbl_Customers[[#This Row],[total_eve_charge]]&lt;=15,"Low Charges",
IF(tbl_Customers[[#This Row],[total_eve_charge]]&lt;=20,"Medium Charges","High Charges"))</f>
        <v>Low Charges</v>
      </c>
      <c r="AB14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50" t="str">
        <f>IF(tbl_Customers[[#This Row],[number_vmail_messages]] = 0, "No Usage", IF(tbl_Customers[[#This Row],[number_vmail_messages]] &lt;= 20, "Low Usage", IF(tbl_Customers[[#This Row],[number_vmail_messages]] &lt;= 40, "Medium Usgae", "High Usage")))</f>
        <v>No Usage</v>
      </c>
      <c r="AD1450" t="str">
        <f>IF(tbl_Customers[[#This Row],[total_day_minutes]]&lt;=150,"Low Usage", IF(tbl_Customers[[#This Row],[total_day_minutes]]&lt;=200,"Medium Usage", IF(tbl_Customers[[#This Row],[total_day_minutes]]&lt;=250,"High Usage","Very High Usage")))</f>
        <v>Medium Usage</v>
      </c>
      <c r="AE1450" t="str">
        <f>IF(tbl_Customers[[#This Row],[total_intl_calls]]&lt;=5,"Low Calls", IF(tbl_Customers[[#This Row],[total_intl_calls]]&lt;=10, "Medium Calls", "High Calls"))</f>
        <v>Low Calls</v>
      </c>
      <c r="AF14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50" s="36" t="str">
        <f>IF(tbl_Customers[[#This Row],[Churn_Risk_Score]]&gt;=10,"High Risk", IF(tbl_Customers[[#This Row],[Churn_Risk_Score]]&gt;=5,"Medium Risk","Low Risk"))</f>
        <v>Low Risk</v>
      </c>
    </row>
    <row r="1451" spans="1:33" x14ac:dyDescent="0.35">
      <c r="A1451">
        <v>1450</v>
      </c>
      <c r="B1451" t="s">
        <v>45</v>
      </c>
      <c r="C1451">
        <v>104</v>
      </c>
      <c r="D1451" t="s">
        <v>25</v>
      </c>
      <c r="E1451" t="s">
        <v>22</v>
      </c>
      <c r="F1451" t="s">
        <v>22</v>
      </c>
      <c r="G1451">
        <v>0</v>
      </c>
      <c r="H1451">
        <v>170.6</v>
      </c>
      <c r="I1451">
        <v>97</v>
      </c>
      <c r="J1451">
        <v>29</v>
      </c>
      <c r="K1451">
        <v>162.1</v>
      </c>
      <c r="L1451">
        <v>111</v>
      </c>
      <c r="M1451">
        <v>13.78</v>
      </c>
      <c r="N1451">
        <v>210.7</v>
      </c>
      <c r="O1451">
        <v>131</v>
      </c>
      <c r="P1451">
        <v>9.48</v>
      </c>
      <c r="Q1451">
        <v>6.1</v>
      </c>
      <c r="R1451">
        <v>1</v>
      </c>
      <c r="S1451">
        <v>1.65</v>
      </c>
      <c r="T1451">
        <v>1</v>
      </c>
      <c r="U1451" t="s">
        <v>22</v>
      </c>
      <c r="V1451">
        <f>IF(tbl_Customers[[#This Row],[churn]] = "yes", 1, 0)</f>
        <v>0</v>
      </c>
      <c r="W1451" t="str">
        <f>IF(tbl_Customers[[#This Row],[number_customer_service_calls]] &lt;= 1, "0-1 Calls", IF(tbl_Customers[[#This Row],[number_customer_service_calls]] &lt;= 3, "2-3 Calls", IF(tbl_Customers[[#This Row],[number_customer_service_calls]] &lt;=5, "4-5 Calls", "6+ Calls")))</f>
        <v>0-1 Calls</v>
      </c>
      <c r="X1451" t="str">
        <f>IF(tbl_Customers[[#This Row],[account_length]] &lt;= 50, "0-50", IF(tbl_Customers[[#This Row],[account_length]] &lt;=100, "51-100", IF(tbl_Customers[[#This Row],[account_length]] &lt;= 150, "101-150", "151+")))</f>
        <v>101-150</v>
      </c>
      <c r="Y1451" t="str">
        <f>IF(tbl_Customers[[#This Row],[total_intl_charge]] &lt;= 3, "Low Charges", "High Charges")</f>
        <v>Low Charges</v>
      </c>
      <c r="Z1451" t="str">
        <f>IF(tbl_Customers[[#This Row],[total_eve_calls]]&lt;=80,"Low Calls",
IF(tbl_Customers[[#This Row],[total_eve_calls]]&lt;=120,"Medium Calls","High Calls"))</f>
        <v>Medium Calls</v>
      </c>
      <c r="AA1451" t="str">
        <f>IF(tbl_Customers[[#This Row],[total_eve_charge]]&lt;=15,"Low Charges",
IF(tbl_Customers[[#This Row],[total_eve_charge]]&lt;=20,"Medium Charges","High Charges"))</f>
        <v>Low Charges</v>
      </c>
      <c r="AB14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51" t="str">
        <f>IF(tbl_Customers[[#This Row],[number_vmail_messages]] = 0, "No Usage", IF(tbl_Customers[[#This Row],[number_vmail_messages]] &lt;= 20, "Low Usage", IF(tbl_Customers[[#This Row],[number_vmail_messages]] &lt;= 40, "Medium Usgae", "High Usage")))</f>
        <v>No Usage</v>
      </c>
      <c r="AD1451" t="str">
        <f>IF(tbl_Customers[[#This Row],[total_day_minutes]]&lt;=150,"Low Usage", IF(tbl_Customers[[#This Row],[total_day_minutes]]&lt;=200,"Medium Usage", IF(tbl_Customers[[#This Row],[total_day_minutes]]&lt;=250,"High Usage","Very High Usage")))</f>
        <v>Medium Usage</v>
      </c>
      <c r="AE1451" t="str">
        <f>IF(tbl_Customers[[#This Row],[total_intl_calls]]&lt;=5,"Low Calls", IF(tbl_Customers[[#This Row],[total_intl_calls]]&lt;=10, "Medium Calls", "High Calls"))</f>
        <v>Low Calls</v>
      </c>
      <c r="AF14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51" s="36" t="str">
        <f>IF(tbl_Customers[[#This Row],[Churn_Risk_Score]]&gt;=10,"High Risk", IF(tbl_Customers[[#This Row],[Churn_Risk_Score]]&gt;=5,"Medium Risk","Low Risk"))</f>
        <v>Low Risk</v>
      </c>
    </row>
    <row r="1452" spans="1:33" x14ac:dyDescent="0.35">
      <c r="A1452">
        <v>1451</v>
      </c>
      <c r="B1452" t="s">
        <v>24</v>
      </c>
      <c r="C1452">
        <v>106</v>
      </c>
      <c r="D1452" t="s">
        <v>21</v>
      </c>
      <c r="E1452" t="s">
        <v>22</v>
      </c>
      <c r="F1452" t="s">
        <v>22</v>
      </c>
      <c r="G1452">
        <v>0</v>
      </c>
      <c r="H1452">
        <v>191.4</v>
      </c>
      <c r="I1452">
        <v>124</v>
      </c>
      <c r="J1452">
        <v>32.54</v>
      </c>
      <c r="K1452">
        <v>200.7</v>
      </c>
      <c r="L1452">
        <v>116</v>
      </c>
      <c r="M1452">
        <v>17.059999999999999</v>
      </c>
      <c r="N1452">
        <v>230.1</v>
      </c>
      <c r="O1452">
        <v>76</v>
      </c>
      <c r="P1452">
        <v>10.35</v>
      </c>
      <c r="Q1452">
        <v>8.1999999999999993</v>
      </c>
      <c r="R1452">
        <v>3</v>
      </c>
      <c r="S1452">
        <v>2.21</v>
      </c>
      <c r="T1452">
        <v>1</v>
      </c>
      <c r="U1452" t="s">
        <v>22</v>
      </c>
      <c r="V1452">
        <f>IF(tbl_Customers[[#This Row],[churn]] = "yes", 1, 0)</f>
        <v>0</v>
      </c>
      <c r="W1452" t="str">
        <f>IF(tbl_Customers[[#This Row],[number_customer_service_calls]] &lt;= 1, "0-1 Calls", IF(tbl_Customers[[#This Row],[number_customer_service_calls]] &lt;= 3, "2-3 Calls", IF(tbl_Customers[[#This Row],[number_customer_service_calls]] &lt;=5, "4-5 Calls", "6+ Calls")))</f>
        <v>0-1 Calls</v>
      </c>
      <c r="X1452" t="str">
        <f>IF(tbl_Customers[[#This Row],[account_length]] &lt;= 50, "0-50", IF(tbl_Customers[[#This Row],[account_length]] &lt;=100, "51-100", IF(tbl_Customers[[#This Row],[account_length]] &lt;= 150, "101-150", "151+")))</f>
        <v>101-150</v>
      </c>
      <c r="Y1452" t="str">
        <f>IF(tbl_Customers[[#This Row],[total_intl_charge]] &lt;= 3, "Low Charges", "High Charges")</f>
        <v>Low Charges</v>
      </c>
      <c r="Z1452" t="str">
        <f>IF(tbl_Customers[[#This Row],[total_eve_calls]]&lt;=80,"Low Calls",
IF(tbl_Customers[[#This Row],[total_eve_calls]]&lt;=120,"Medium Calls","High Calls"))</f>
        <v>Medium Calls</v>
      </c>
      <c r="AA1452" t="str">
        <f>IF(tbl_Customers[[#This Row],[total_eve_charge]]&lt;=15,"Low Charges",
IF(tbl_Customers[[#This Row],[total_eve_charge]]&lt;=20,"Medium Charges","High Charges"))</f>
        <v>Medium Charges</v>
      </c>
      <c r="AB14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52" t="str">
        <f>IF(tbl_Customers[[#This Row],[number_vmail_messages]] = 0, "No Usage", IF(tbl_Customers[[#This Row],[number_vmail_messages]] &lt;= 20, "Low Usage", IF(tbl_Customers[[#This Row],[number_vmail_messages]] &lt;= 40, "Medium Usgae", "High Usage")))</f>
        <v>No Usage</v>
      </c>
      <c r="AD1452" t="str">
        <f>IF(tbl_Customers[[#This Row],[total_day_minutes]]&lt;=150,"Low Usage", IF(tbl_Customers[[#This Row],[total_day_minutes]]&lt;=200,"Medium Usage", IF(tbl_Customers[[#This Row],[total_day_minutes]]&lt;=250,"High Usage","Very High Usage")))</f>
        <v>Medium Usage</v>
      </c>
      <c r="AE1452" t="str">
        <f>IF(tbl_Customers[[#This Row],[total_intl_calls]]&lt;=5,"Low Calls", IF(tbl_Customers[[#This Row],[total_intl_calls]]&lt;=10, "Medium Calls", "High Calls"))</f>
        <v>Low Calls</v>
      </c>
      <c r="AF14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52" s="36" t="str">
        <f>IF(tbl_Customers[[#This Row],[Churn_Risk_Score]]&gt;=10,"High Risk", IF(tbl_Customers[[#This Row],[Churn_Risk_Score]]&gt;=5,"Medium Risk","Low Risk"))</f>
        <v>Low Risk</v>
      </c>
    </row>
    <row r="1453" spans="1:33" x14ac:dyDescent="0.35">
      <c r="A1453">
        <v>1452</v>
      </c>
      <c r="B1453" t="s">
        <v>43</v>
      </c>
      <c r="C1453">
        <v>100</v>
      </c>
      <c r="D1453" t="s">
        <v>28</v>
      </c>
      <c r="E1453" t="s">
        <v>22</v>
      </c>
      <c r="F1453" t="s">
        <v>22</v>
      </c>
      <c r="G1453">
        <v>0</v>
      </c>
      <c r="H1453">
        <v>115.9</v>
      </c>
      <c r="I1453">
        <v>87</v>
      </c>
      <c r="J1453">
        <v>19.7</v>
      </c>
      <c r="K1453">
        <v>111.3</v>
      </c>
      <c r="L1453">
        <v>56</v>
      </c>
      <c r="M1453">
        <v>9.4600000000000009</v>
      </c>
      <c r="N1453">
        <v>170.2</v>
      </c>
      <c r="O1453">
        <v>77</v>
      </c>
      <c r="P1453">
        <v>7.66</v>
      </c>
      <c r="Q1453">
        <v>7.1</v>
      </c>
      <c r="R1453">
        <v>4</v>
      </c>
      <c r="S1453">
        <v>1.92</v>
      </c>
      <c r="T1453">
        <v>1</v>
      </c>
      <c r="U1453" t="s">
        <v>22</v>
      </c>
      <c r="V1453">
        <f>IF(tbl_Customers[[#This Row],[churn]] = "yes", 1, 0)</f>
        <v>0</v>
      </c>
      <c r="W1453" t="str">
        <f>IF(tbl_Customers[[#This Row],[number_customer_service_calls]] &lt;= 1, "0-1 Calls", IF(tbl_Customers[[#This Row],[number_customer_service_calls]] &lt;= 3, "2-3 Calls", IF(tbl_Customers[[#This Row],[number_customer_service_calls]] &lt;=5, "4-5 Calls", "6+ Calls")))</f>
        <v>0-1 Calls</v>
      </c>
      <c r="X1453" t="str">
        <f>IF(tbl_Customers[[#This Row],[account_length]] &lt;= 50, "0-50", IF(tbl_Customers[[#This Row],[account_length]] &lt;=100, "51-100", IF(tbl_Customers[[#This Row],[account_length]] &lt;= 150, "101-150", "151+")))</f>
        <v>51-100</v>
      </c>
      <c r="Y1453" t="str">
        <f>IF(tbl_Customers[[#This Row],[total_intl_charge]] &lt;= 3, "Low Charges", "High Charges")</f>
        <v>Low Charges</v>
      </c>
      <c r="Z1453" t="str">
        <f>IF(tbl_Customers[[#This Row],[total_eve_calls]]&lt;=80,"Low Calls",
IF(tbl_Customers[[#This Row],[total_eve_calls]]&lt;=120,"Medium Calls","High Calls"))</f>
        <v>Low Calls</v>
      </c>
      <c r="AA1453" t="str">
        <f>IF(tbl_Customers[[#This Row],[total_eve_charge]]&lt;=15,"Low Charges",
IF(tbl_Customers[[#This Row],[total_eve_charge]]&lt;=20,"Medium Charges","High Charges"))</f>
        <v>Low Charges</v>
      </c>
      <c r="AB14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453" t="str">
        <f>IF(tbl_Customers[[#This Row],[number_vmail_messages]] = 0, "No Usage", IF(tbl_Customers[[#This Row],[number_vmail_messages]] &lt;= 20, "Low Usage", IF(tbl_Customers[[#This Row],[number_vmail_messages]] &lt;= 40, "Medium Usgae", "High Usage")))</f>
        <v>No Usage</v>
      </c>
      <c r="AD1453" t="str">
        <f>IF(tbl_Customers[[#This Row],[total_day_minutes]]&lt;=150,"Low Usage", IF(tbl_Customers[[#This Row],[total_day_minutes]]&lt;=200,"Medium Usage", IF(tbl_Customers[[#This Row],[total_day_minutes]]&lt;=250,"High Usage","Very High Usage")))</f>
        <v>Low Usage</v>
      </c>
      <c r="AE1453" t="str">
        <f>IF(tbl_Customers[[#This Row],[total_intl_calls]]&lt;=5,"Low Calls", IF(tbl_Customers[[#This Row],[total_intl_calls]]&lt;=10, "Medium Calls", "High Calls"))</f>
        <v>Low Calls</v>
      </c>
      <c r="AF14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53" s="36" t="str">
        <f>IF(tbl_Customers[[#This Row],[Churn_Risk_Score]]&gt;=10,"High Risk", IF(tbl_Customers[[#This Row],[Churn_Risk_Score]]&gt;=5,"Medium Risk","Low Risk"))</f>
        <v>Low Risk</v>
      </c>
    </row>
    <row r="1454" spans="1:33" x14ac:dyDescent="0.35">
      <c r="A1454">
        <v>1453</v>
      </c>
      <c r="B1454" t="s">
        <v>60</v>
      </c>
      <c r="C1454">
        <v>99</v>
      </c>
      <c r="D1454" t="s">
        <v>25</v>
      </c>
      <c r="E1454" t="s">
        <v>22</v>
      </c>
      <c r="F1454" t="s">
        <v>22</v>
      </c>
      <c r="G1454">
        <v>0</v>
      </c>
      <c r="H1454">
        <v>128.80000000000001</v>
      </c>
      <c r="I1454">
        <v>86</v>
      </c>
      <c r="J1454">
        <v>21.9</v>
      </c>
      <c r="K1454">
        <v>203.9</v>
      </c>
      <c r="L1454">
        <v>105</v>
      </c>
      <c r="M1454">
        <v>17.329999999999998</v>
      </c>
      <c r="N1454">
        <v>282.60000000000002</v>
      </c>
      <c r="O1454">
        <v>131</v>
      </c>
      <c r="P1454">
        <v>12.72</v>
      </c>
      <c r="Q1454">
        <v>14.1</v>
      </c>
      <c r="R1454">
        <v>4</v>
      </c>
      <c r="S1454">
        <v>3.81</v>
      </c>
      <c r="T1454">
        <v>2</v>
      </c>
      <c r="U1454" t="s">
        <v>22</v>
      </c>
      <c r="V1454">
        <f>IF(tbl_Customers[[#This Row],[churn]] = "yes", 1, 0)</f>
        <v>0</v>
      </c>
      <c r="W1454" t="str">
        <f>IF(tbl_Customers[[#This Row],[number_customer_service_calls]] &lt;= 1, "0-1 Calls", IF(tbl_Customers[[#This Row],[number_customer_service_calls]] &lt;= 3, "2-3 Calls", IF(tbl_Customers[[#This Row],[number_customer_service_calls]] &lt;=5, "4-5 Calls", "6+ Calls")))</f>
        <v>2-3 Calls</v>
      </c>
      <c r="X1454" t="str">
        <f>IF(tbl_Customers[[#This Row],[account_length]] &lt;= 50, "0-50", IF(tbl_Customers[[#This Row],[account_length]] &lt;=100, "51-100", IF(tbl_Customers[[#This Row],[account_length]] &lt;= 150, "101-150", "151+")))</f>
        <v>51-100</v>
      </c>
      <c r="Y1454" t="str">
        <f>IF(tbl_Customers[[#This Row],[total_intl_charge]] &lt;= 3, "Low Charges", "High Charges")</f>
        <v>High Charges</v>
      </c>
      <c r="Z1454" t="str">
        <f>IF(tbl_Customers[[#This Row],[total_eve_calls]]&lt;=80,"Low Calls",
IF(tbl_Customers[[#This Row],[total_eve_calls]]&lt;=120,"Medium Calls","High Calls"))</f>
        <v>Medium Calls</v>
      </c>
      <c r="AA1454" t="str">
        <f>IF(tbl_Customers[[#This Row],[total_eve_charge]]&lt;=15,"Low Charges",
IF(tbl_Customers[[#This Row],[total_eve_charge]]&lt;=20,"Medium Charges","High Charges"))</f>
        <v>Medium Charges</v>
      </c>
      <c r="AB14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54" t="str">
        <f>IF(tbl_Customers[[#This Row],[number_vmail_messages]] = 0, "No Usage", IF(tbl_Customers[[#This Row],[number_vmail_messages]] &lt;= 20, "Low Usage", IF(tbl_Customers[[#This Row],[number_vmail_messages]] &lt;= 40, "Medium Usgae", "High Usage")))</f>
        <v>No Usage</v>
      </c>
      <c r="AD1454" t="str">
        <f>IF(tbl_Customers[[#This Row],[total_day_minutes]]&lt;=150,"Low Usage", IF(tbl_Customers[[#This Row],[total_day_minutes]]&lt;=200,"Medium Usage", IF(tbl_Customers[[#This Row],[total_day_minutes]]&lt;=250,"High Usage","Very High Usage")))</f>
        <v>Low Usage</v>
      </c>
      <c r="AE1454" t="str">
        <f>IF(tbl_Customers[[#This Row],[total_intl_calls]]&lt;=5,"Low Calls", IF(tbl_Customers[[#This Row],[total_intl_calls]]&lt;=10, "Medium Calls", "High Calls"))</f>
        <v>Low Calls</v>
      </c>
      <c r="AF14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54" s="36" t="str">
        <f>IF(tbl_Customers[[#This Row],[Churn_Risk_Score]]&gt;=10,"High Risk", IF(tbl_Customers[[#This Row],[Churn_Risk_Score]]&gt;=5,"Medium Risk","Low Risk"))</f>
        <v>Low Risk</v>
      </c>
    </row>
    <row r="1455" spans="1:33" x14ac:dyDescent="0.35">
      <c r="A1455">
        <v>1454</v>
      </c>
      <c r="B1455" t="s">
        <v>31</v>
      </c>
      <c r="C1455">
        <v>50</v>
      </c>
      <c r="D1455" t="s">
        <v>28</v>
      </c>
      <c r="E1455" t="s">
        <v>22</v>
      </c>
      <c r="F1455" t="s">
        <v>22</v>
      </c>
      <c r="G1455">
        <v>0</v>
      </c>
      <c r="H1455">
        <v>131.69999999999999</v>
      </c>
      <c r="I1455">
        <v>108</v>
      </c>
      <c r="J1455">
        <v>22.39</v>
      </c>
      <c r="K1455">
        <v>216.5</v>
      </c>
      <c r="L1455">
        <v>103</v>
      </c>
      <c r="M1455">
        <v>18.399999999999999</v>
      </c>
      <c r="N1455">
        <v>196.1</v>
      </c>
      <c r="O1455">
        <v>126</v>
      </c>
      <c r="P1455">
        <v>8.82</v>
      </c>
      <c r="Q1455">
        <v>11</v>
      </c>
      <c r="R1455">
        <v>5</v>
      </c>
      <c r="S1455">
        <v>2.97</v>
      </c>
      <c r="T1455">
        <v>1</v>
      </c>
      <c r="U1455" t="s">
        <v>22</v>
      </c>
      <c r="V1455">
        <f>IF(tbl_Customers[[#This Row],[churn]] = "yes", 1, 0)</f>
        <v>0</v>
      </c>
      <c r="W1455" t="str">
        <f>IF(tbl_Customers[[#This Row],[number_customer_service_calls]] &lt;= 1, "0-1 Calls", IF(tbl_Customers[[#This Row],[number_customer_service_calls]] &lt;= 3, "2-3 Calls", IF(tbl_Customers[[#This Row],[number_customer_service_calls]] &lt;=5, "4-5 Calls", "6+ Calls")))</f>
        <v>0-1 Calls</v>
      </c>
      <c r="X1455" t="str">
        <f>IF(tbl_Customers[[#This Row],[account_length]] &lt;= 50, "0-50", IF(tbl_Customers[[#This Row],[account_length]] &lt;=100, "51-100", IF(tbl_Customers[[#This Row],[account_length]] &lt;= 150, "101-150", "151+")))</f>
        <v>0-50</v>
      </c>
      <c r="Y1455" t="str">
        <f>IF(tbl_Customers[[#This Row],[total_intl_charge]] &lt;= 3, "Low Charges", "High Charges")</f>
        <v>Low Charges</v>
      </c>
      <c r="Z1455" t="str">
        <f>IF(tbl_Customers[[#This Row],[total_eve_calls]]&lt;=80,"Low Calls",
IF(tbl_Customers[[#This Row],[total_eve_calls]]&lt;=120,"Medium Calls","High Calls"))</f>
        <v>Medium Calls</v>
      </c>
      <c r="AA1455" t="str">
        <f>IF(tbl_Customers[[#This Row],[total_eve_charge]]&lt;=15,"Low Charges",
IF(tbl_Customers[[#This Row],[total_eve_charge]]&lt;=20,"Medium Charges","High Charges"))</f>
        <v>Medium Charges</v>
      </c>
      <c r="AB14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55" t="str">
        <f>IF(tbl_Customers[[#This Row],[number_vmail_messages]] = 0, "No Usage", IF(tbl_Customers[[#This Row],[number_vmail_messages]] &lt;= 20, "Low Usage", IF(tbl_Customers[[#This Row],[number_vmail_messages]] &lt;= 40, "Medium Usgae", "High Usage")))</f>
        <v>No Usage</v>
      </c>
      <c r="AD1455" t="str">
        <f>IF(tbl_Customers[[#This Row],[total_day_minutes]]&lt;=150,"Low Usage", IF(tbl_Customers[[#This Row],[total_day_minutes]]&lt;=200,"Medium Usage", IF(tbl_Customers[[#This Row],[total_day_minutes]]&lt;=250,"High Usage","Very High Usage")))</f>
        <v>Low Usage</v>
      </c>
      <c r="AE1455" t="str">
        <f>IF(tbl_Customers[[#This Row],[total_intl_calls]]&lt;=5,"Low Calls", IF(tbl_Customers[[#This Row],[total_intl_calls]]&lt;=10, "Medium Calls", "High Calls"))</f>
        <v>Low Calls</v>
      </c>
      <c r="AF14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55" s="36" t="str">
        <f>IF(tbl_Customers[[#This Row],[Churn_Risk_Score]]&gt;=10,"High Risk", IF(tbl_Customers[[#This Row],[Churn_Risk_Score]]&gt;=5,"Medium Risk","Low Risk"))</f>
        <v>Low Risk</v>
      </c>
    </row>
    <row r="1456" spans="1:33" x14ac:dyDescent="0.35">
      <c r="A1456">
        <v>1455</v>
      </c>
      <c r="B1456" t="s">
        <v>67</v>
      </c>
      <c r="C1456">
        <v>105</v>
      </c>
      <c r="D1456" t="s">
        <v>21</v>
      </c>
      <c r="E1456" t="s">
        <v>22</v>
      </c>
      <c r="F1456" t="s">
        <v>22</v>
      </c>
      <c r="G1456">
        <v>0</v>
      </c>
      <c r="H1456">
        <v>101.4</v>
      </c>
      <c r="I1456">
        <v>48</v>
      </c>
      <c r="J1456">
        <v>17.239999999999998</v>
      </c>
      <c r="K1456">
        <v>159.1</v>
      </c>
      <c r="L1456">
        <v>119</v>
      </c>
      <c r="M1456">
        <v>13.52</v>
      </c>
      <c r="N1456">
        <v>259.2</v>
      </c>
      <c r="O1456">
        <v>53</v>
      </c>
      <c r="P1456">
        <v>11.66</v>
      </c>
      <c r="Q1456">
        <v>12.2</v>
      </c>
      <c r="R1456">
        <v>2</v>
      </c>
      <c r="S1456">
        <v>3.29</v>
      </c>
      <c r="T1456">
        <v>1</v>
      </c>
      <c r="U1456" t="s">
        <v>22</v>
      </c>
      <c r="V1456">
        <f>IF(tbl_Customers[[#This Row],[churn]] = "yes", 1, 0)</f>
        <v>0</v>
      </c>
      <c r="W1456" t="str">
        <f>IF(tbl_Customers[[#This Row],[number_customer_service_calls]] &lt;= 1, "0-1 Calls", IF(tbl_Customers[[#This Row],[number_customer_service_calls]] &lt;= 3, "2-3 Calls", IF(tbl_Customers[[#This Row],[number_customer_service_calls]] &lt;=5, "4-5 Calls", "6+ Calls")))</f>
        <v>0-1 Calls</v>
      </c>
      <c r="X1456" t="str">
        <f>IF(tbl_Customers[[#This Row],[account_length]] &lt;= 50, "0-50", IF(tbl_Customers[[#This Row],[account_length]] &lt;=100, "51-100", IF(tbl_Customers[[#This Row],[account_length]] &lt;= 150, "101-150", "151+")))</f>
        <v>101-150</v>
      </c>
      <c r="Y1456" t="str">
        <f>IF(tbl_Customers[[#This Row],[total_intl_charge]] &lt;= 3, "Low Charges", "High Charges")</f>
        <v>High Charges</v>
      </c>
      <c r="Z1456" t="str">
        <f>IF(tbl_Customers[[#This Row],[total_eve_calls]]&lt;=80,"Low Calls",
IF(tbl_Customers[[#This Row],[total_eve_calls]]&lt;=120,"Medium Calls","High Calls"))</f>
        <v>Medium Calls</v>
      </c>
      <c r="AA1456" t="str">
        <f>IF(tbl_Customers[[#This Row],[total_eve_charge]]&lt;=15,"Low Charges",
IF(tbl_Customers[[#This Row],[total_eve_charge]]&lt;=20,"Medium Charges","High Charges"))</f>
        <v>Low Charges</v>
      </c>
      <c r="AB14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56" t="str">
        <f>IF(tbl_Customers[[#This Row],[number_vmail_messages]] = 0, "No Usage", IF(tbl_Customers[[#This Row],[number_vmail_messages]] &lt;= 20, "Low Usage", IF(tbl_Customers[[#This Row],[number_vmail_messages]] &lt;= 40, "Medium Usgae", "High Usage")))</f>
        <v>No Usage</v>
      </c>
      <c r="AD1456" t="str">
        <f>IF(tbl_Customers[[#This Row],[total_day_minutes]]&lt;=150,"Low Usage", IF(tbl_Customers[[#This Row],[total_day_minutes]]&lt;=200,"Medium Usage", IF(tbl_Customers[[#This Row],[total_day_minutes]]&lt;=250,"High Usage","Very High Usage")))</f>
        <v>Low Usage</v>
      </c>
      <c r="AE1456" t="str">
        <f>IF(tbl_Customers[[#This Row],[total_intl_calls]]&lt;=5,"Low Calls", IF(tbl_Customers[[#This Row],[total_intl_calls]]&lt;=10, "Medium Calls", "High Calls"))</f>
        <v>Low Calls</v>
      </c>
      <c r="AF14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56" s="36" t="str">
        <f>IF(tbl_Customers[[#This Row],[Churn_Risk_Score]]&gt;=10,"High Risk", IF(tbl_Customers[[#This Row],[Churn_Risk_Score]]&gt;=5,"Medium Risk","Low Risk"))</f>
        <v>Low Risk</v>
      </c>
    </row>
    <row r="1457" spans="1:33" x14ac:dyDescent="0.35">
      <c r="A1457">
        <v>1456</v>
      </c>
      <c r="B1457" t="s">
        <v>61</v>
      </c>
      <c r="C1457">
        <v>161</v>
      </c>
      <c r="D1457" t="s">
        <v>25</v>
      </c>
      <c r="E1457" t="s">
        <v>22</v>
      </c>
      <c r="F1457" t="s">
        <v>22</v>
      </c>
      <c r="G1457">
        <v>0</v>
      </c>
      <c r="H1457">
        <v>107.5</v>
      </c>
      <c r="I1457">
        <v>121</v>
      </c>
      <c r="J1457">
        <v>18.28</v>
      </c>
      <c r="K1457">
        <v>256.39999999999998</v>
      </c>
      <c r="L1457">
        <v>46</v>
      </c>
      <c r="M1457">
        <v>21.79</v>
      </c>
      <c r="N1457">
        <v>247.2</v>
      </c>
      <c r="O1457">
        <v>131</v>
      </c>
      <c r="P1457">
        <v>11.12</v>
      </c>
      <c r="Q1457">
        <v>12.6</v>
      </c>
      <c r="R1457">
        <v>3</v>
      </c>
      <c r="S1457">
        <v>3.4</v>
      </c>
      <c r="T1457">
        <v>2</v>
      </c>
      <c r="U1457" t="s">
        <v>22</v>
      </c>
      <c r="V1457">
        <f>IF(tbl_Customers[[#This Row],[churn]] = "yes", 1, 0)</f>
        <v>0</v>
      </c>
      <c r="W1457" t="str">
        <f>IF(tbl_Customers[[#This Row],[number_customer_service_calls]] &lt;= 1, "0-1 Calls", IF(tbl_Customers[[#This Row],[number_customer_service_calls]] &lt;= 3, "2-3 Calls", IF(tbl_Customers[[#This Row],[number_customer_service_calls]] &lt;=5, "4-5 Calls", "6+ Calls")))</f>
        <v>2-3 Calls</v>
      </c>
      <c r="X1457" t="str">
        <f>IF(tbl_Customers[[#This Row],[account_length]] &lt;= 50, "0-50", IF(tbl_Customers[[#This Row],[account_length]] &lt;=100, "51-100", IF(tbl_Customers[[#This Row],[account_length]] &lt;= 150, "101-150", "151+")))</f>
        <v>151+</v>
      </c>
      <c r="Y1457" t="str">
        <f>IF(tbl_Customers[[#This Row],[total_intl_charge]] &lt;= 3, "Low Charges", "High Charges")</f>
        <v>High Charges</v>
      </c>
      <c r="Z1457" t="str">
        <f>IF(tbl_Customers[[#This Row],[total_eve_calls]]&lt;=80,"Low Calls",
IF(tbl_Customers[[#This Row],[total_eve_calls]]&lt;=120,"Medium Calls","High Calls"))</f>
        <v>Low Calls</v>
      </c>
      <c r="AA1457" t="str">
        <f>IF(tbl_Customers[[#This Row],[total_eve_charge]]&lt;=15,"Low Charges",
IF(tbl_Customers[[#This Row],[total_eve_charge]]&lt;=20,"Medium Charges","High Charges"))</f>
        <v>High Charges</v>
      </c>
      <c r="AB14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57" t="str">
        <f>IF(tbl_Customers[[#This Row],[number_vmail_messages]] = 0, "No Usage", IF(tbl_Customers[[#This Row],[number_vmail_messages]] &lt;= 20, "Low Usage", IF(tbl_Customers[[#This Row],[number_vmail_messages]] &lt;= 40, "Medium Usgae", "High Usage")))</f>
        <v>No Usage</v>
      </c>
      <c r="AD1457" t="str">
        <f>IF(tbl_Customers[[#This Row],[total_day_minutes]]&lt;=150,"Low Usage", IF(tbl_Customers[[#This Row],[total_day_minutes]]&lt;=200,"Medium Usage", IF(tbl_Customers[[#This Row],[total_day_minutes]]&lt;=250,"High Usage","Very High Usage")))</f>
        <v>Low Usage</v>
      </c>
      <c r="AE1457" t="str">
        <f>IF(tbl_Customers[[#This Row],[total_intl_calls]]&lt;=5,"Low Calls", IF(tbl_Customers[[#This Row],[total_intl_calls]]&lt;=10, "Medium Calls", "High Calls"))</f>
        <v>Low Calls</v>
      </c>
      <c r="AF14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57" s="36" t="str">
        <f>IF(tbl_Customers[[#This Row],[Churn_Risk_Score]]&gt;=10,"High Risk", IF(tbl_Customers[[#This Row],[Churn_Risk_Score]]&gt;=5,"Medium Risk","Low Risk"))</f>
        <v>Low Risk</v>
      </c>
    </row>
    <row r="1458" spans="1:33" x14ac:dyDescent="0.35">
      <c r="A1458">
        <v>1457</v>
      </c>
      <c r="B1458" t="s">
        <v>45</v>
      </c>
      <c r="C1458">
        <v>97</v>
      </c>
      <c r="D1458" t="s">
        <v>21</v>
      </c>
      <c r="E1458" t="s">
        <v>22</v>
      </c>
      <c r="F1458" t="s">
        <v>23</v>
      </c>
      <c r="G1458">
        <v>43</v>
      </c>
      <c r="H1458">
        <v>121.1</v>
      </c>
      <c r="I1458">
        <v>105</v>
      </c>
      <c r="J1458">
        <v>20.59</v>
      </c>
      <c r="K1458">
        <v>260.2</v>
      </c>
      <c r="L1458">
        <v>115</v>
      </c>
      <c r="M1458">
        <v>22.12</v>
      </c>
      <c r="N1458">
        <v>222.4</v>
      </c>
      <c r="O1458">
        <v>100</v>
      </c>
      <c r="P1458">
        <v>10.01</v>
      </c>
      <c r="Q1458">
        <v>8.3000000000000007</v>
      </c>
      <c r="R1458">
        <v>5</v>
      </c>
      <c r="S1458">
        <v>2.2400000000000002</v>
      </c>
      <c r="T1458">
        <v>3</v>
      </c>
      <c r="U1458" t="s">
        <v>22</v>
      </c>
      <c r="V1458">
        <f>IF(tbl_Customers[[#This Row],[churn]] = "yes", 1, 0)</f>
        <v>0</v>
      </c>
      <c r="W1458" t="str">
        <f>IF(tbl_Customers[[#This Row],[number_customer_service_calls]] &lt;= 1, "0-1 Calls", IF(tbl_Customers[[#This Row],[number_customer_service_calls]] &lt;= 3, "2-3 Calls", IF(tbl_Customers[[#This Row],[number_customer_service_calls]] &lt;=5, "4-5 Calls", "6+ Calls")))</f>
        <v>2-3 Calls</v>
      </c>
      <c r="X1458" t="str">
        <f>IF(tbl_Customers[[#This Row],[account_length]] &lt;= 50, "0-50", IF(tbl_Customers[[#This Row],[account_length]] &lt;=100, "51-100", IF(tbl_Customers[[#This Row],[account_length]] &lt;= 150, "101-150", "151+")))</f>
        <v>51-100</v>
      </c>
      <c r="Y1458" t="str">
        <f>IF(tbl_Customers[[#This Row],[total_intl_charge]] &lt;= 3, "Low Charges", "High Charges")</f>
        <v>Low Charges</v>
      </c>
      <c r="Z1458" t="str">
        <f>IF(tbl_Customers[[#This Row],[total_eve_calls]]&lt;=80,"Low Calls",
IF(tbl_Customers[[#This Row],[total_eve_calls]]&lt;=120,"Medium Calls","High Calls"))</f>
        <v>Medium Calls</v>
      </c>
      <c r="AA1458" t="str">
        <f>IF(tbl_Customers[[#This Row],[total_eve_charge]]&lt;=15,"Low Charges",
IF(tbl_Customers[[#This Row],[total_eve_charge]]&lt;=20,"Medium Charges","High Charges"))</f>
        <v>High Charges</v>
      </c>
      <c r="AB14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58" t="str">
        <f>IF(tbl_Customers[[#This Row],[number_vmail_messages]] = 0, "No Usage", IF(tbl_Customers[[#This Row],[number_vmail_messages]] &lt;= 20, "Low Usage", IF(tbl_Customers[[#This Row],[number_vmail_messages]] &lt;= 40, "Medium Usgae", "High Usage")))</f>
        <v>High Usage</v>
      </c>
      <c r="AD1458" t="str">
        <f>IF(tbl_Customers[[#This Row],[total_day_minutes]]&lt;=150,"Low Usage", IF(tbl_Customers[[#This Row],[total_day_minutes]]&lt;=200,"Medium Usage", IF(tbl_Customers[[#This Row],[total_day_minutes]]&lt;=250,"High Usage","Very High Usage")))</f>
        <v>Low Usage</v>
      </c>
      <c r="AE1458" t="str">
        <f>IF(tbl_Customers[[#This Row],[total_intl_calls]]&lt;=5,"Low Calls", IF(tbl_Customers[[#This Row],[total_intl_calls]]&lt;=10, "Medium Calls", "High Calls"))</f>
        <v>Low Calls</v>
      </c>
      <c r="AF14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58" s="36" t="str">
        <f>IF(tbl_Customers[[#This Row],[Churn_Risk_Score]]&gt;=10,"High Risk", IF(tbl_Customers[[#This Row],[Churn_Risk_Score]]&gt;=5,"Medium Risk","Low Risk"))</f>
        <v>Low Risk</v>
      </c>
    </row>
    <row r="1459" spans="1:33" x14ac:dyDescent="0.35">
      <c r="A1459">
        <v>1458</v>
      </c>
      <c r="B1459" t="s">
        <v>59</v>
      </c>
      <c r="C1459">
        <v>130</v>
      </c>
      <c r="D1459" t="s">
        <v>28</v>
      </c>
      <c r="E1459" t="s">
        <v>22</v>
      </c>
      <c r="F1459" t="s">
        <v>22</v>
      </c>
      <c r="G1459">
        <v>0</v>
      </c>
      <c r="H1459">
        <v>124.3</v>
      </c>
      <c r="I1459">
        <v>70</v>
      </c>
      <c r="J1459">
        <v>21.13</v>
      </c>
      <c r="K1459">
        <v>270.7</v>
      </c>
      <c r="L1459">
        <v>99</v>
      </c>
      <c r="M1459">
        <v>23.01</v>
      </c>
      <c r="N1459">
        <v>239.5</v>
      </c>
      <c r="O1459">
        <v>83</v>
      </c>
      <c r="P1459">
        <v>10.78</v>
      </c>
      <c r="Q1459">
        <v>3.5</v>
      </c>
      <c r="R1459">
        <v>6</v>
      </c>
      <c r="S1459">
        <v>0.95</v>
      </c>
      <c r="T1459">
        <v>0</v>
      </c>
      <c r="U1459" t="s">
        <v>22</v>
      </c>
      <c r="V1459">
        <f>IF(tbl_Customers[[#This Row],[churn]] = "yes", 1, 0)</f>
        <v>0</v>
      </c>
      <c r="W1459" t="str">
        <f>IF(tbl_Customers[[#This Row],[number_customer_service_calls]] &lt;= 1, "0-1 Calls", IF(tbl_Customers[[#This Row],[number_customer_service_calls]] &lt;= 3, "2-3 Calls", IF(tbl_Customers[[#This Row],[number_customer_service_calls]] &lt;=5, "4-5 Calls", "6+ Calls")))</f>
        <v>0-1 Calls</v>
      </c>
      <c r="X1459" t="str">
        <f>IF(tbl_Customers[[#This Row],[account_length]] &lt;= 50, "0-50", IF(tbl_Customers[[#This Row],[account_length]] &lt;=100, "51-100", IF(tbl_Customers[[#This Row],[account_length]] &lt;= 150, "101-150", "151+")))</f>
        <v>101-150</v>
      </c>
      <c r="Y1459" t="str">
        <f>IF(tbl_Customers[[#This Row],[total_intl_charge]] &lt;= 3, "Low Charges", "High Charges")</f>
        <v>Low Charges</v>
      </c>
      <c r="Z1459" t="str">
        <f>IF(tbl_Customers[[#This Row],[total_eve_calls]]&lt;=80,"Low Calls",
IF(tbl_Customers[[#This Row],[total_eve_calls]]&lt;=120,"Medium Calls","High Calls"))</f>
        <v>Medium Calls</v>
      </c>
      <c r="AA1459" t="str">
        <f>IF(tbl_Customers[[#This Row],[total_eve_charge]]&lt;=15,"Low Charges",
IF(tbl_Customers[[#This Row],[total_eve_charge]]&lt;=20,"Medium Charges","High Charges"))</f>
        <v>High Charges</v>
      </c>
      <c r="AB14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59" t="str">
        <f>IF(tbl_Customers[[#This Row],[number_vmail_messages]] = 0, "No Usage", IF(tbl_Customers[[#This Row],[number_vmail_messages]] &lt;= 20, "Low Usage", IF(tbl_Customers[[#This Row],[number_vmail_messages]] &lt;= 40, "Medium Usgae", "High Usage")))</f>
        <v>No Usage</v>
      </c>
      <c r="AD1459" t="str">
        <f>IF(tbl_Customers[[#This Row],[total_day_minutes]]&lt;=150,"Low Usage", IF(tbl_Customers[[#This Row],[total_day_minutes]]&lt;=200,"Medium Usage", IF(tbl_Customers[[#This Row],[total_day_minutes]]&lt;=250,"High Usage","Very High Usage")))</f>
        <v>Low Usage</v>
      </c>
      <c r="AE1459" t="str">
        <f>IF(tbl_Customers[[#This Row],[total_intl_calls]]&lt;=5,"Low Calls", IF(tbl_Customers[[#This Row],[total_intl_calls]]&lt;=10, "Medium Calls", "High Calls"))</f>
        <v>Medium Calls</v>
      </c>
      <c r="AF14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59" s="36" t="str">
        <f>IF(tbl_Customers[[#This Row],[Churn_Risk_Score]]&gt;=10,"High Risk", IF(tbl_Customers[[#This Row],[Churn_Risk_Score]]&gt;=5,"Medium Risk","Low Risk"))</f>
        <v>Low Risk</v>
      </c>
    </row>
    <row r="1460" spans="1:33" x14ac:dyDescent="0.35">
      <c r="A1460">
        <v>1459</v>
      </c>
      <c r="B1460" t="s">
        <v>51</v>
      </c>
      <c r="C1460">
        <v>92</v>
      </c>
      <c r="D1460" t="s">
        <v>21</v>
      </c>
      <c r="E1460" t="s">
        <v>22</v>
      </c>
      <c r="F1460" t="s">
        <v>22</v>
      </c>
      <c r="G1460">
        <v>0</v>
      </c>
      <c r="H1460">
        <v>157.69999999999999</v>
      </c>
      <c r="I1460">
        <v>101</v>
      </c>
      <c r="J1460">
        <v>26.81</v>
      </c>
      <c r="K1460">
        <v>298.60000000000002</v>
      </c>
      <c r="L1460">
        <v>100</v>
      </c>
      <c r="M1460">
        <v>25.38</v>
      </c>
      <c r="N1460">
        <v>216.9</v>
      </c>
      <c r="O1460">
        <v>99</v>
      </c>
      <c r="P1460">
        <v>9.76</v>
      </c>
      <c r="Q1460">
        <v>13.8</v>
      </c>
      <c r="R1460">
        <v>3</v>
      </c>
      <c r="S1460">
        <v>3.73</v>
      </c>
      <c r="T1460">
        <v>1</v>
      </c>
      <c r="U1460" t="s">
        <v>22</v>
      </c>
      <c r="V1460">
        <f>IF(tbl_Customers[[#This Row],[churn]] = "yes", 1, 0)</f>
        <v>0</v>
      </c>
      <c r="W1460" t="str">
        <f>IF(tbl_Customers[[#This Row],[number_customer_service_calls]] &lt;= 1, "0-1 Calls", IF(tbl_Customers[[#This Row],[number_customer_service_calls]] &lt;= 3, "2-3 Calls", IF(tbl_Customers[[#This Row],[number_customer_service_calls]] &lt;=5, "4-5 Calls", "6+ Calls")))</f>
        <v>0-1 Calls</v>
      </c>
      <c r="X1460" t="str">
        <f>IF(tbl_Customers[[#This Row],[account_length]] &lt;= 50, "0-50", IF(tbl_Customers[[#This Row],[account_length]] &lt;=100, "51-100", IF(tbl_Customers[[#This Row],[account_length]] &lt;= 150, "101-150", "151+")))</f>
        <v>51-100</v>
      </c>
      <c r="Y1460" t="str">
        <f>IF(tbl_Customers[[#This Row],[total_intl_charge]] &lt;= 3, "Low Charges", "High Charges")</f>
        <v>High Charges</v>
      </c>
      <c r="Z1460" t="str">
        <f>IF(tbl_Customers[[#This Row],[total_eve_calls]]&lt;=80,"Low Calls",
IF(tbl_Customers[[#This Row],[total_eve_calls]]&lt;=120,"Medium Calls","High Calls"))</f>
        <v>Medium Calls</v>
      </c>
      <c r="AA1460" t="str">
        <f>IF(tbl_Customers[[#This Row],[total_eve_charge]]&lt;=15,"Low Charges",
IF(tbl_Customers[[#This Row],[total_eve_charge]]&lt;=20,"Medium Charges","High Charges"))</f>
        <v>High Charges</v>
      </c>
      <c r="AB14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60" t="str">
        <f>IF(tbl_Customers[[#This Row],[number_vmail_messages]] = 0, "No Usage", IF(tbl_Customers[[#This Row],[number_vmail_messages]] &lt;= 20, "Low Usage", IF(tbl_Customers[[#This Row],[number_vmail_messages]] &lt;= 40, "Medium Usgae", "High Usage")))</f>
        <v>No Usage</v>
      </c>
      <c r="AD1460" t="str">
        <f>IF(tbl_Customers[[#This Row],[total_day_minutes]]&lt;=150,"Low Usage", IF(tbl_Customers[[#This Row],[total_day_minutes]]&lt;=200,"Medium Usage", IF(tbl_Customers[[#This Row],[total_day_minutes]]&lt;=250,"High Usage","Very High Usage")))</f>
        <v>Medium Usage</v>
      </c>
      <c r="AE1460" t="str">
        <f>IF(tbl_Customers[[#This Row],[total_intl_calls]]&lt;=5,"Low Calls", IF(tbl_Customers[[#This Row],[total_intl_calls]]&lt;=10, "Medium Calls", "High Calls"))</f>
        <v>Low Calls</v>
      </c>
      <c r="AF14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60" s="36" t="str">
        <f>IF(tbl_Customers[[#This Row],[Churn_Risk_Score]]&gt;=10,"High Risk", IF(tbl_Customers[[#This Row],[Churn_Risk_Score]]&gt;=5,"Medium Risk","Low Risk"))</f>
        <v>Low Risk</v>
      </c>
    </row>
    <row r="1461" spans="1:33" x14ac:dyDescent="0.35">
      <c r="A1461">
        <v>1460</v>
      </c>
      <c r="B1461" t="s">
        <v>41</v>
      </c>
      <c r="C1461">
        <v>119</v>
      </c>
      <c r="D1461" t="s">
        <v>25</v>
      </c>
      <c r="E1461" t="s">
        <v>22</v>
      </c>
      <c r="F1461" t="s">
        <v>22</v>
      </c>
      <c r="G1461">
        <v>0</v>
      </c>
      <c r="H1461">
        <v>124.3</v>
      </c>
      <c r="I1461">
        <v>68</v>
      </c>
      <c r="J1461">
        <v>21.13</v>
      </c>
      <c r="K1461">
        <v>207.1</v>
      </c>
      <c r="L1461">
        <v>88</v>
      </c>
      <c r="M1461">
        <v>17.600000000000001</v>
      </c>
      <c r="N1461">
        <v>157.4</v>
      </c>
      <c r="O1461">
        <v>93</v>
      </c>
      <c r="P1461">
        <v>7.08</v>
      </c>
      <c r="Q1461">
        <v>14.8</v>
      </c>
      <c r="R1461">
        <v>1</v>
      </c>
      <c r="S1461">
        <v>4</v>
      </c>
      <c r="T1461">
        <v>0</v>
      </c>
      <c r="U1461" t="s">
        <v>22</v>
      </c>
      <c r="V1461">
        <f>IF(tbl_Customers[[#This Row],[churn]] = "yes", 1, 0)</f>
        <v>0</v>
      </c>
      <c r="W1461" t="str">
        <f>IF(tbl_Customers[[#This Row],[number_customer_service_calls]] &lt;= 1, "0-1 Calls", IF(tbl_Customers[[#This Row],[number_customer_service_calls]] &lt;= 3, "2-3 Calls", IF(tbl_Customers[[#This Row],[number_customer_service_calls]] &lt;=5, "4-5 Calls", "6+ Calls")))</f>
        <v>0-1 Calls</v>
      </c>
      <c r="X1461" t="str">
        <f>IF(tbl_Customers[[#This Row],[account_length]] &lt;= 50, "0-50", IF(tbl_Customers[[#This Row],[account_length]] &lt;=100, "51-100", IF(tbl_Customers[[#This Row],[account_length]] &lt;= 150, "101-150", "151+")))</f>
        <v>101-150</v>
      </c>
      <c r="Y1461" t="str">
        <f>IF(tbl_Customers[[#This Row],[total_intl_charge]] &lt;= 3, "Low Charges", "High Charges")</f>
        <v>High Charges</v>
      </c>
      <c r="Z1461" t="str">
        <f>IF(tbl_Customers[[#This Row],[total_eve_calls]]&lt;=80,"Low Calls",
IF(tbl_Customers[[#This Row],[total_eve_calls]]&lt;=120,"Medium Calls","High Calls"))</f>
        <v>Medium Calls</v>
      </c>
      <c r="AA1461" t="str">
        <f>IF(tbl_Customers[[#This Row],[total_eve_charge]]&lt;=15,"Low Charges",
IF(tbl_Customers[[#This Row],[total_eve_charge]]&lt;=20,"Medium Charges","High Charges"))</f>
        <v>Medium Charges</v>
      </c>
      <c r="AB14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61" t="str">
        <f>IF(tbl_Customers[[#This Row],[number_vmail_messages]] = 0, "No Usage", IF(tbl_Customers[[#This Row],[number_vmail_messages]] &lt;= 20, "Low Usage", IF(tbl_Customers[[#This Row],[number_vmail_messages]] &lt;= 40, "Medium Usgae", "High Usage")))</f>
        <v>No Usage</v>
      </c>
      <c r="AD1461" t="str">
        <f>IF(tbl_Customers[[#This Row],[total_day_minutes]]&lt;=150,"Low Usage", IF(tbl_Customers[[#This Row],[total_day_minutes]]&lt;=200,"Medium Usage", IF(tbl_Customers[[#This Row],[total_day_minutes]]&lt;=250,"High Usage","Very High Usage")))</f>
        <v>Low Usage</v>
      </c>
      <c r="AE1461" t="str">
        <f>IF(tbl_Customers[[#This Row],[total_intl_calls]]&lt;=5,"Low Calls", IF(tbl_Customers[[#This Row],[total_intl_calls]]&lt;=10, "Medium Calls", "High Calls"))</f>
        <v>Low Calls</v>
      </c>
      <c r="AF14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61" s="36" t="str">
        <f>IF(tbl_Customers[[#This Row],[Churn_Risk_Score]]&gt;=10,"High Risk", IF(tbl_Customers[[#This Row],[Churn_Risk_Score]]&gt;=5,"Medium Risk","Low Risk"))</f>
        <v>Low Risk</v>
      </c>
    </row>
    <row r="1462" spans="1:33" x14ac:dyDescent="0.35">
      <c r="A1462">
        <v>1461</v>
      </c>
      <c r="B1462" t="s">
        <v>62</v>
      </c>
      <c r="C1462">
        <v>115</v>
      </c>
      <c r="D1462" t="s">
        <v>21</v>
      </c>
      <c r="E1462" t="s">
        <v>22</v>
      </c>
      <c r="F1462" t="s">
        <v>22</v>
      </c>
      <c r="G1462">
        <v>0</v>
      </c>
      <c r="H1462">
        <v>286.39999999999998</v>
      </c>
      <c r="I1462">
        <v>125</v>
      </c>
      <c r="J1462">
        <v>48.69</v>
      </c>
      <c r="K1462">
        <v>205.7</v>
      </c>
      <c r="L1462">
        <v>74</v>
      </c>
      <c r="M1462">
        <v>17.48</v>
      </c>
      <c r="N1462">
        <v>191.4</v>
      </c>
      <c r="O1462">
        <v>141</v>
      </c>
      <c r="P1462">
        <v>8.61</v>
      </c>
      <c r="Q1462">
        <v>6.9</v>
      </c>
      <c r="R1462">
        <v>6</v>
      </c>
      <c r="S1462">
        <v>1.86</v>
      </c>
      <c r="T1462">
        <v>1</v>
      </c>
      <c r="U1462" t="s">
        <v>23</v>
      </c>
      <c r="V1462">
        <f>IF(tbl_Customers[[#This Row],[churn]] = "yes", 1, 0)</f>
        <v>1</v>
      </c>
      <c r="W1462" t="str">
        <f>IF(tbl_Customers[[#This Row],[number_customer_service_calls]] &lt;= 1, "0-1 Calls", IF(tbl_Customers[[#This Row],[number_customer_service_calls]] &lt;= 3, "2-3 Calls", IF(tbl_Customers[[#This Row],[number_customer_service_calls]] &lt;=5, "4-5 Calls", "6+ Calls")))</f>
        <v>0-1 Calls</v>
      </c>
      <c r="X1462" t="str">
        <f>IF(tbl_Customers[[#This Row],[account_length]] &lt;= 50, "0-50", IF(tbl_Customers[[#This Row],[account_length]] &lt;=100, "51-100", IF(tbl_Customers[[#This Row],[account_length]] &lt;= 150, "101-150", "151+")))</f>
        <v>101-150</v>
      </c>
      <c r="Y1462" t="str">
        <f>IF(tbl_Customers[[#This Row],[total_intl_charge]] &lt;= 3, "Low Charges", "High Charges")</f>
        <v>Low Charges</v>
      </c>
      <c r="Z1462" t="str">
        <f>IF(tbl_Customers[[#This Row],[total_eve_calls]]&lt;=80,"Low Calls",
IF(tbl_Customers[[#This Row],[total_eve_calls]]&lt;=120,"Medium Calls","High Calls"))</f>
        <v>Low Calls</v>
      </c>
      <c r="AA1462" t="str">
        <f>IF(tbl_Customers[[#This Row],[total_eve_charge]]&lt;=15,"Low Charges",
IF(tbl_Customers[[#This Row],[total_eve_charge]]&lt;=20,"Medium Charges","High Charges"))</f>
        <v>Medium Charges</v>
      </c>
      <c r="AB14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62" t="str">
        <f>IF(tbl_Customers[[#This Row],[number_vmail_messages]] = 0, "No Usage", IF(tbl_Customers[[#This Row],[number_vmail_messages]] &lt;= 20, "Low Usage", IF(tbl_Customers[[#This Row],[number_vmail_messages]] &lt;= 40, "Medium Usgae", "High Usage")))</f>
        <v>No Usage</v>
      </c>
      <c r="AD1462" t="str">
        <f>IF(tbl_Customers[[#This Row],[total_day_minutes]]&lt;=150,"Low Usage", IF(tbl_Customers[[#This Row],[total_day_minutes]]&lt;=200,"Medium Usage", IF(tbl_Customers[[#This Row],[total_day_minutes]]&lt;=250,"High Usage","Very High Usage")))</f>
        <v>Very High Usage</v>
      </c>
      <c r="AE1462" t="str">
        <f>IF(tbl_Customers[[#This Row],[total_intl_calls]]&lt;=5,"Low Calls", IF(tbl_Customers[[#This Row],[total_intl_calls]]&lt;=10, "Medium Calls", "High Calls"))</f>
        <v>Medium Calls</v>
      </c>
      <c r="AF14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62" s="36" t="str">
        <f>IF(tbl_Customers[[#This Row],[Churn_Risk_Score]]&gt;=10,"High Risk", IF(tbl_Customers[[#This Row],[Churn_Risk_Score]]&gt;=5,"Medium Risk","Low Risk"))</f>
        <v>Medium Risk</v>
      </c>
    </row>
    <row r="1463" spans="1:33" x14ac:dyDescent="0.35">
      <c r="A1463">
        <v>1462</v>
      </c>
      <c r="B1463" t="s">
        <v>33</v>
      </c>
      <c r="C1463">
        <v>134</v>
      </c>
      <c r="D1463" t="s">
        <v>21</v>
      </c>
      <c r="E1463" t="s">
        <v>22</v>
      </c>
      <c r="F1463" t="s">
        <v>22</v>
      </c>
      <c r="G1463">
        <v>0</v>
      </c>
      <c r="H1463">
        <v>141.69999999999999</v>
      </c>
      <c r="I1463">
        <v>95</v>
      </c>
      <c r="J1463">
        <v>24.09</v>
      </c>
      <c r="K1463">
        <v>205.6</v>
      </c>
      <c r="L1463">
        <v>101</v>
      </c>
      <c r="M1463">
        <v>17.48</v>
      </c>
      <c r="N1463">
        <v>218.5</v>
      </c>
      <c r="O1463">
        <v>60</v>
      </c>
      <c r="P1463">
        <v>9.83</v>
      </c>
      <c r="Q1463">
        <v>8.8000000000000007</v>
      </c>
      <c r="R1463">
        <v>6</v>
      </c>
      <c r="S1463">
        <v>2.38</v>
      </c>
      <c r="T1463">
        <v>0</v>
      </c>
      <c r="U1463" t="s">
        <v>22</v>
      </c>
      <c r="V1463">
        <f>IF(tbl_Customers[[#This Row],[churn]] = "yes", 1, 0)</f>
        <v>0</v>
      </c>
      <c r="W1463" t="str">
        <f>IF(tbl_Customers[[#This Row],[number_customer_service_calls]] &lt;= 1, "0-1 Calls", IF(tbl_Customers[[#This Row],[number_customer_service_calls]] &lt;= 3, "2-3 Calls", IF(tbl_Customers[[#This Row],[number_customer_service_calls]] &lt;=5, "4-5 Calls", "6+ Calls")))</f>
        <v>0-1 Calls</v>
      </c>
      <c r="X1463" t="str">
        <f>IF(tbl_Customers[[#This Row],[account_length]] &lt;= 50, "0-50", IF(tbl_Customers[[#This Row],[account_length]] &lt;=100, "51-100", IF(tbl_Customers[[#This Row],[account_length]] &lt;= 150, "101-150", "151+")))</f>
        <v>101-150</v>
      </c>
      <c r="Y1463" t="str">
        <f>IF(tbl_Customers[[#This Row],[total_intl_charge]] &lt;= 3, "Low Charges", "High Charges")</f>
        <v>Low Charges</v>
      </c>
      <c r="Z1463" t="str">
        <f>IF(tbl_Customers[[#This Row],[total_eve_calls]]&lt;=80,"Low Calls",
IF(tbl_Customers[[#This Row],[total_eve_calls]]&lt;=120,"Medium Calls","High Calls"))</f>
        <v>Medium Calls</v>
      </c>
      <c r="AA1463" t="str">
        <f>IF(tbl_Customers[[#This Row],[total_eve_charge]]&lt;=15,"Low Charges",
IF(tbl_Customers[[#This Row],[total_eve_charge]]&lt;=20,"Medium Charges","High Charges"))</f>
        <v>Medium Charges</v>
      </c>
      <c r="AB14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63" t="str">
        <f>IF(tbl_Customers[[#This Row],[number_vmail_messages]] = 0, "No Usage", IF(tbl_Customers[[#This Row],[number_vmail_messages]] &lt;= 20, "Low Usage", IF(tbl_Customers[[#This Row],[number_vmail_messages]] &lt;= 40, "Medium Usgae", "High Usage")))</f>
        <v>No Usage</v>
      </c>
      <c r="AD1463" t="str">
        <f>IF(tbl_Customers[[#This Row],[total_day_minutes]]&lt;=150,"Low Usage", IF(tbl_Customers[[#This Row],[total_day_minutes]]&lt;=200,"Medium Usage", IF(tbl_Customers[[#This Row],[total_day_minutes]]&lt;=250,"High Usage","Very High Usage")))</f>
        <v>Low Usage</v>
      </c>
      <c r="AE1463" t="str">
        <f>IF(tbl_Customers[[#This Row],[total_intl_calls]]&lt;=5,"Low Calls", IF(tbl_Customers[[#This Row],[total_intl_calls]]&lt;=10, "Medium Calls", "High Calls"))</f>
        <v>Medium Calls</v>
      </c>
      <c r="AF14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63" s="36" t="str">
        <f>IF(tbl_Customers[[#This Row],[Churn_Risk_Score]]&gt;=10,"High Risk", IF(tbl_Customers[[#This Row],[Churn_Risk_Score]]&gt;=5,"Medium Risk","Low Risk"))</f>
        <v>Low Risk</v>
      </c>
    </row>
    <row r="1464" spans="1:33" x14ac:dyDescent="0.35">
      <c r="A1464">
        <v>1463</v>
      </c>
      <c r="B1464" t="s">
        <v>38</v>
      </c>
      <c r="C1464">
        <v>127</v>
      </c>
      <c r="D1464" t="s">
        <v>25</v>
      </c>
      <c r="E1464" t="s">
        <v>22</v>
      </c>
      <c r="F1464" t="s">
        <v>23</v>
      </c>
      <c r="G1464">
        <v>25</v>
      </c>
      <c r="H1464">
        <v>173</v>
      </c>
      <c r="I1464">
        <v>91</v>
      </c>
      <c r="J1464">
        <v>29.41</v>
      </c>
      <c r="K1464">
        <v>245.8</v>
      </c>
      <c r="L1464">
        <v>64</v>
      </c>
      <c r="M1464">
        <v>20.89</v>
      </c>
      <c r="N1464">
        <v>300</v>
      </c>
      <c r="O1464">
        <v>99</v>
      </c>
      <c r="P1464">
        <v>13.5</v>
      </c>
      <c r="Q1464">
        <v>4.8</v>
      </c>
      <c r="R1464">
        <v>3</v>
      </c>
      <c r="S1464">
        <v>1.3</v>
      </c>
      <c r="T1464">
        <v>0</v>
      </c>
      <c r="U1464" t="s">
        <v>22</v>
      </c>
      <c r="V1464">
        <f>IF(tbl_Customers[[#This Row],[churn]] = "yes", 1, 0)</f>
        <v>0</v>
      </c>
      <c r="W1464" t="str">
        <f>IF(tbl_Customers[[#This Row],[number_customer_service_calls]] &lt;= 1, "0-1 Calls", IF(tbl_Customers[[#This Row],[number_customer_service_calls]] &lt;= 3, "2-3 Calls", IF(tbl_Customers[[#This Row],[number_customer_service_calls]] &lt;=5, "4-5 Calls", "6+ Calls")))</f>
        <v>0-1 Calls</v>
      </c>
      <c r="X1464" t="str">
        <f>IF(tbl_Customers[[#This Row],[account_length]] &lt;= 50, "0-50", IF(tbl_Customers[[#This Row],[account_length]] &lt;=100, "51-100", IF(tbl_Customers[[#This Row],[account_length]] &lt;= 150, "101-150", "151+")))</f>
        <v>101-150</v>
      </c>
      <c r="Y1464" t="str">
        <f>IF(tbl_Customers[[#This Row],[total_intl_charge]] &lt;= 3, "Low Charges", "High Charges")</f>
        <v>Low Charges</v>
      </c>
      <c r="Z1464" t="str">
        <f>IF(tbl_Customers[[#This Row],[total_eve_calls]]&lt;=80,"Low Calls",
IF(tbl_Customers[[#This Row],[total_eve_calls]]&lt;=120,"Medium Calls","High Calls"))</f>
        <v>Low Calls</v>
      </c>
      <c r="AA1464" t="str">
        <f>IF(tbl_Customers[[#This Row],[total_eve_charge]]&lt;=15,"Low Charges",
IF(tbl_Customers[[#This Row],[total_eve_charge]]&lt;=20,"Medium Charges","High Charges"))</f>
        <v>High Charges</v>
      </c>
      <c r="AB14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64" t="str">
        <f>IF(tbl_Customers[[#This Row],[number_vmail_messages]] = 0, "No Usage", IF(tbl_Customers[[#This Row],[number_vmail_messages]] &lt;= 20, "Low Usage", IF(tbl_Customers[[#This Row],[number_vmail_messages]] &lt;= 40, "Medium Usgae", "High Usage")))</f>
        <v>Medium Usgae</v>
      </c>
      <c r="AD1464" t="str">
        <f>IF(tbl_Customers[[#This Row],[total_day_minutes]]&lt;=150,"Low Usage", IF(tbl_Customers[[#This Row],[total_day_minutes]]&lt;=200,"Medium Usage", IF(tbl_Customers[[#This Row],[total_day_minutes]]&lt;=250,"High Usage","Very High Usage")))</f>
        <v>Medium Usage</v>
      </c>
      <c r="AE1464" t="str">
        <f>IF(tbl_Customers[[#This Row],[total_intl_calls]]&lt;=5,"Low Calls", IF(tbl_Customers[[#This Row],[total_intl_calls]]&lt;=10, "Medium Calls", "High Calls"))</f>
        <v>Low Calls</v>
      </c>
      <c r="AF14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64" s="36" t="str">
        <f>IF(tbl_Customers[[#This Row],[Churn_Risk_Score]]&gt;=10,"High Risk", IF(tbl_Customers[[#This Row],[Churn_Risk_Score]]&gt;=5,"Medium Risk","Low Risk"))</f>
        <v>Low Risk</v>
      </c>
    </row>
    <row r="1465" spans="1:33" x14ac:dyDescent="0.35">
      <c r="A1465">
        <v>1464</v>
      </c>
      <c r="B1465" t="s">
        <v>24</v>
      </c>
      <c r="C1465">
        <v>80</v>
      </c>
      <c r="D1465" t="s">
        <v>21</v>
      </c>
      <c r="E1465" t="s">
        <v>22</v>
      </c>
      <c r="F1465" t="s">
        <v>22</v>
      </c>
      <c r="G1465">
        <v>0</v>
      </c>
      <c r="H1465">
        <v>268.7</v>
      </c>
      <c r="I1465">
        <v>120</v>
      </c>
      <c r="J1465">
        <v>45.68</v>
      </c>
      <c r="K1465">
        <v>301</v>
      </c>
      <c r="L1465">
        <v>147</v>
      </c>
      <c r="M1465">
        <v>25.59</v>
      </c>
      <c r="N1465">
        <v>167</v>
      </c>
      <c r="O1465">
        <v>140</v>
      </c>
      <c r="P1465">
        <v>7.52</v>
      </c>
      <c r="Q1465">
        <v>5.8</v>
      </c>
      <c r="R1465">
        <v>1</v>
      </c>
      <c r="S1465">
        <v>1.57</v>
      </c>
      <c r="T1465">
        <v>2</v>
      </c>
      <c r="U1465" t="s">
        <v>23</v>
      </c>
      <c r="V1465">
        <f>IF(tbl_Customers[[#This Row],[churn]] = "yes", 1, 0)</f>
        <v>1</v>
      </c>
      <c r="W1465" t="str">
        <f>IF(tbl_Customers[[#This Row],[number_customer_service_calls]] &lt;= 1, "0-1 Calls", IF(tbl_Customers[[#This Row],[number_customer_service_calls]] &lt;= 3, "2-3 Calls", IF(tbl_Customers[[#This Row],[number_customer_service_calls]] &lt;=5, "4-5 Calls", "6+ Calls")))</f>
        <v>2-3 Calls</v>
      </c>
      <c r="X1465" t="str">
        <f>IF(tbl_Customers[[#This Row],[account_length]] &lt;= 50, "0-50", IF(tbl_Customers[[#This Row],[account_length]] &lt;=100, "51-100", IF(tbl_Customers[[#This Row],[account_length]] &lt;= 150, "101-150", "151+")))</f>
        <v>51-100</v>
      </c>
      <c r="Y1465" t="str">
        <f>IF(tbl_Customers[[#This Row],[total_intl_charge]] &lt;= 3, "Low Charges", "High Charges")</f>
        <v>Low Charges</v>
      </c>
      <c r="Z1465" t="str">
        <f>IF(tbl_Customers[[#This Row],[total_eve_calls]]&lt;=80,"Low Calls",
IF(tbl_Customers[[#This Row],[total_eve_calls]]&lt;=120,"Medium Calls","High Calls"))</f>
        <v>High Calls</v>
      </c>
      <c r="AA1465" t="str">
        <f>IF(tbl_Customers[[#This Row],[total_eve_charge]]&lt;=15,"Low Charges",
IF(tbl_Customers[[#This Row],[total_eve_charge]]&lt;=20,"Medium Charges","High Charges"))</f>
        <v>High Charges</v>
      </c>
      <c r="AB14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65" t="str">
        <f>IF(tbl_Customers[[#This Row],[number_vmail_messages]] = 0, "No Usage", IF(tbl_Customers[[#This Row],[number_vmail_messages]] &lt;= 20, "Low Usage", IF(tbl_Customers[[#This Row],[number_vmail_messages]] &lt;= 40, "Medium Usgae", "High Usage")))</f>
        <v>No Usage</v>
      </c>
      <c r="AD1465" t="str">
        <f>IF(tbl_Customers[[#This Row],[total_day_minutes]]&lt;=150,"Low Usage", IF(tbl_Customers[[#This Row],[total_day_minutes]]&lt;=200,"Medium Usage", IF(tbl_Customers[[#This Row],[total_day_minutes]]&lt;=250,"High Usage","Very High Usage")))</f>
        <v>Very High Usage</v>
      </c>
      <c r="AE1465" t="str">
        <f>IF(tbl_Customers[[#This Row],[total_intl_calls]]&lt;=5,"Low Calls", IF(tbl_Customers[[#This Row],[total_intl_calls]]&lt;=10, "Medium Calls", "High Calls"))</f>
        <v>Low Calls</v>
      </c>
      <c r="AF14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65" s="36" t="str">
        <f>IF(tbl_Customers[[#This Row],[Churn_Risk_Score]]&gt;=10,"High Risk", IF(tbl_Customers[[#This Row],[Churn_Risk_Score]]&gt;=5,"Medium Risk","Low Risk"))</f>
        <v>Medium Risk</v>
      </c>
    </row>
    <row r="1466" spans="1:33" x14ac:dyDescent="0.35">
      <c r="A1466">
        <v>1465</v>
      </c>
      <c r="B1466" t="s">
        <v>75</v>
      </c>
      <c r="C1466">
        <v>153</v>
      </c>
      <c r="D1466" t="s">
        <v>21</v>
      </c>
      <c r="E1466" t="s">
        <v>22</v>
      </c>
      <c r="F1466" t="s">
        <v>23</v>
      </c>
      <c r="G1466">
        <v>31</v>
      </c>
      <c r="H1466">
        <v>218.5</v>
      </c>
      <c r="I1466">
        <v>130</v>
      </c>
      <c r="J1466">
        <v>37.15</v>
      </c>
      <c r="K1466">
        <v>134.19999999999999</v>
      </c>
      <c r="L1466">
        <v>103</v>
      </c>
      <c r="M1466">
        <v>11.41</v>
      </c>
      <c r="N1466">
        <v>118.9</v>
      </c>
      <c r="O1466">
        <v>105</v>
      </c>
      <c r="P1466">
        <v>5.35</v>
      </c>
      <c r="Q1466">
        <v>9.4</v>
      </c>
      <c r="R1466">
        <v>6</v>
      </c>
      <c r="S1466">
        <v>2.54</v>
      </c>
      <c r="T1466">
        <v>0</v>
      </c>
      <c r="U1466" t="s">
        <v>22</v>
      </c>
      <c r="V1466">
        <f>IF(tbl_Customers[[#This Row],[churn]] = "yes", 1, 0)</f>
        <v>0</v>
      </c>
      <c r="W1466" t="str">
        <f>IF(tbl_Customers[[#This Row],[number_customer_service_calls]] &lt;= 1, "0-1 Calls", IF(tbl_Customers[[#This Row],[number_customer_service_calls]] &lt;= 3, "2-3 Calls", IF(tbl_Customers[[#This Row],[number_customer_service_calls]] &lt;=5, "4-5 Calls", "6+ Calls")))</f>
        <v>0-1 Calls</v>
      </c>
      <c r="X1466" t="str">
        <f>IF(tbl_Customers[[#This Row],[account_length]] &lt;= 50, "0-50", IF(tbl_Customers[[#This Row],[account_length]] &lt;=100, "51-100", IF(tbl_Customers[[#This Row],[account_length]] &lt;= 150, "101-150", "151+")))</f>
        <v>151+</v>
      </c>
      <c r="Y1466" t="str">
        <f>IF(tbl_Customers[[#This Row],[total_intl_charge]] &lt;= 3, "Low Charges", "High Charges")</f>
        <v>Low Charges</v>
      </c>
      <c r="Z1466" t="str">
        <f>IF(tbl_Customers[[#This Row],[total_eve_calls]]&lt;=80,"Low Calls",
IF(tbl_Customers[[#This Row],[total_eve_calls]]&lt;=120,"Medium Calls","High Calls"))</f>
        <v>Medium Calls</v>
      </c>
      <c r="AA1466" t="str">
        <f>IF(tbl_Customers[[#This Row],[total_eve_charge]]&lt;=15,"Low Charges",
IF(tbl_Customers[[#This Row],[total_eve_charge]]&lt;=20,"Medium Charges","High Charges"))</f>
        <v>Low Charges</v>
      </c>
      <c r="AB14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66" t="str">
        <f>IF(tbl_Customers[[#This Row],[number_vmail_messages]] = 0, "No Usage", IF(tbl_Customers[[#This Row],[number_vmail_messages]] &lt;= 20, "Low Usage", IF(tbl_Customers[[#This Row],[number_vmail_messages]] &lt;= 40, "Medium Usgae", "High Usage")))</f>
        <v>Medium Usgae</v>
      </c>
      <c r="AD1466" t="str">
        <f>IF(tbl_Customers[[#This Row],[total_day_minutes]]&lt;=150,"Low Usage", IF(tbl_Customers[[#This Row],[total_day_minutes]]&lt;=200,"Medium Usage", IF(tbl_Customers[[#This Row],[total_day_minutes]]&lt;=250,"High Usage","Very High Usage")))</f>
        <v>High Usage</v>
      </c>
      <c r="AE1466" t="str">
        <f>IF(tbl_Customers[[#This Row],[total_intl_calls]]&lt;=5,"Low Calls", IF(tbl_Customers[[#This Row],[total_intl_calls]]&lt;=10, "Medium Calls", "High Calls"))</f>
        <v>Medium Calls</v>
      </c>
      <c r="AF14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66" s="36" t="str">
        <f>IF(tbl_Customers[[#This Row],[Churn_Risk_Score]]&gt;=10,"High Risk", IF(tbl_Customers[[#This Row],[Churn_Risk_Score]]&gt;=5,"Medium Risk","Low Risk"))</f>
        <v>Low Risk</v>
      </c>
    </row>
    <row r="1467" spans="1:33" x14ac:dyDescent="0.35">
      <c r="A1467">
        <v>1466</v>
      </c>
      <c r="B1467" t="s">
        <v>60</v>
      </c>
      <c r="C1467">
        <v>85</v>
      </c>
      <c r="D1467" t="s">
        <v>21</v>
      </c>
      <c r="E1467" t="s">
        <v>22</v>
      </c>
      <c r="F1467" t="s">
        <v>22</v>
      </c>
      <c r="G1467">
        <v>0</v>
      </c>
      <c r="H1467">
        <v>255.3</v>
      </c>
      <c r="I1467">
        <v>114</v>
      </c>
      <c r="J1467">
        <v>43.4</v>
      </c>
      <c r="K1467">
        <v>194.6</v>
      </c>
      <c r="L1467">
        <v>83</v>
      </c>
      <c r="M1467">
        <v>16.54</v>
      </c>
      <c r="N1467">
        <v>276.60000000000002</v>
      </c>
      <c r="O1467">
        <v>78</v>
      </c>
      <c r="P1467">
        <v>12.45</v>
      </c>
      <c r="Q1467">
        <v>3.7</v>
      </c>
      <c r="R1467">
        <v>5</v>
      </c>
      <c r="S1467">
        <v>1</v>
      </c>
      <c r="T1467">
        <v>3</v>
      </c>
      <c r="U1467" t="s">
        <v>22</v>
      </c>
      <c r="V1467">
        <f>IF(tbl_Customers[[#This Row],[churn]] = "yes", 1, 0)</f>
        <v>0</v>
      </c>
      <c r="W1467" t="str">
        <f>IF(tbl_Customers[[#This Row],[number_customer_service_calls]] &lt;= 1, "0-1 Calls", IF(tbl_Customers[[#This Row],[number_customer_service_calls]] &lt;= 3, "2-3 Calls", IF(tbl_Customers[[#This Row],[number_customer_service_calls]] &lt;=5, "4-5 Calls", "6+ Calls")))</f>
        <v>2-3 Calls</v>
      </c>
      <c r="X1467" t="str">
        <f>IF(tbl_Customers[[#This Row],[account_length]] &lt;= 50, "0-50", IF(tbl_Customers[[#This Row],[account_length]] &lt;=100, "51-100", IF(tbl_Customers[[#This Row],[account_length]] &lt;= 150, "101-150", "151+")))</f>
        <v>51-100</v>
      </c>
      <c r="Y1467" t="str">
        <f>IF(tbl_Customers[[#This Row],[total_intl_charge]] &lt;= 3, "Low Charges", "High Charges")</f>
        <v>Low Charges</v>
      </c>
      <c r="Z1467" t="str">
        <f>IF(tbl_Customers[[#This Row],[total_eve_calls]]&lt;=80,"Low Calls",
IF(tbl_Customers[[#This Row],[total_eve_calls]]&lt;=120,"Medium Calls","High Calls"))</f>
        <v>Medium Calls</v>
      </c>
      <c r="AA1467" t="str">
        <f>IF(tbl_Customers[[#This Row],[total_eve_charge]]&lt;=15,"Low Charges",
IF(tbl_Customers[[#This Row],[total_eve_charge]]&lt;=20,"Medium Charges","High Charges"))</f>
        <v>Medium Charges</v>
      </c>
      <c r="AB14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67" t="str">
        <f>IF(tbl_Customers[[#This Row],[number_vmail_messages]] = 0, "No Usage", IF(tbl_Customers[[#This Row],[number_vmail_messages]] &lt;= 20, "Low Usage", IF(tbl_Customers[[#This Row],[number_vmail_messages]] &lt;= 40, "Medium Usgae", "High Usage")))</f>
        <v>No Usage</v>
      </c>
      <c r="AD1467" t="str">
        <f>IF(tbl_Customers[[#This Row],[total_day_minutes]]&lt;=150,"Low Usage", IF(tbl_Customers[[#This Row],[total_day_minutes]]&lt;=200,"Medium Usage", IF(tbl_Customers[[#This Row],[total_day_minutes]]&lt;=250,"High Usage","Very High Usage")))</f>
        <v>Very High Usage</v>
      </c>
      <c r="AE1467" t="str">
        <f>IF(tbl_Customers[[#This Row],[total_intl_calls]]&lt;=5,"Low Calls", IF(tbl_Customers[[#This Row],[total_intl_calls]]&lt;=10, "Medium Calls", "High Calls"))</f>
        <v>Low Calls</v>
      </c>
      <c r="AF14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67" s="36" t="str">
        <f>IF(tbl_Customers[[#This Row],[Churn_Risk_Score]]&gt;=10,"High Risk", IF(tbl_Customers[[#This Row],[Churn_Risk_Score]]&gt;=5,"Medium Risk","Low Risk"))</f>
        <v>Medium Risk</v>
      </c>
    </row>
    <row r="1468" spans="1:33" x14ac:dyDescent="0.35">
      <c r="A1468">
        <v>1467</v>
      </c>
      <c r="B1468" t="s">
        <v>45</v>
      </c>
      <c r="C1468">
        <v>79</v>
      </c>
      <c r="D1468" t="s">
        <v>21</v>
      </c>
      <c r="E1468" t="s">
        <v>22</v>
      </c>
      <c r="F1468" t="s">
        <v>22</v>
      </c>
      <c r="G1468">
        <v>0</v>
      </c>
      <c r="H1468">
        <v>41.9</v>
      </c>
      <c r="I1468">
        <v>124</v>
      </c>
      <c r="J1468">
        <v>7.12</v>
      </c>
      <c r="K1468">
        <v>211</v>
      </c>
      <c r="L1468">
        <v>95</v>
      </c>
      <c r="M1468">
        <v>17.940000000000001</v>
      </c>
      <c r="N1468">
        <v>237.9</v>
      </c>
      <c r="O1468">
        <v>55</v>
      </c>
      <c r="P1468">
        <v>10.71</v>
      </c>
      <c r="Q1468">
        <v>11.4</v>
      </c>
      <c r="R1468">
        <v>5</v>
      </c>
      <c r="S1468">
        <v>3.08</v>
      </c>
      <c r="T1468">
        <v>1</v>
      </c>
      <c r="U1468" t="s">
        <v>22</v>
      </c>
      <c r="V1468">
        <f>IF(tbl_Customers[[#This Row],[churn]] = "yes", 1, 0)</f>
        <v>0</v>
      </c>
      <c r="W1468" t="str">
        <f>IF(tbl_Customers[[#This Row],[number_customer_service_calls]] &lt;= 1, "0-1 Calls", IF(tbl_Customers[[#This Row],[number_customer_service_calls]] &lt;= 3, "2-3 Calls", IF(tbl_Customers[[#This Row],[number_customer_service_calls]] &lt;=5, "4-5 Calls", "6+ Calls")))</f>
        <v>0-1 Calls</v>
      </c>
      <c r="X1468" t="str">
        <f>IF(tbl_Customers[[#This Row],[account_length]] &lt;= 50, "0-50", IF(tbl_Customers[[#This Row],[account_length]] &lt;=100, "51-100", IF(tbl_Customers[[#This Row],[account_length]] &lt;= 150, "101-150", "151+")))</f>
        <v>51-100</v>
      </c>
      <c r="Y1468" t="str">
        <f>IF(tbl_Customers[[#This Row],[total_intl_charge]] &lt;= 3, "Low Charges", "High Charges")</f>
        <v>High Charges</v>
      </c>
      <c r="Z1468" t="str">
        <f>IF(tbl_Customers[[#This Row],[total_eve_calls]]&lt;=80,"Low Calls",
IF(tbl_Customers[[#This Row],[total_eve_calls]]&lt;=120,"Medium Calls","High Calls"))</f>
        <v>Medium Calls</v>
      </c>
      <c r="AA1468" t="str">
        <f>IF(tbl_Customers[[#This Row],[total_eve_charge]]&lt;=15,"Low Charges",
IF(tbl_Customers[[#This Row],[total_eve_charge]]&lt;=20,"Medium Charges","High Charges"))</f>
        <v>Medium Charges</v>
      </c>
      <c r="AB14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68" t="str">
        <f>IF(tbl_Customers[[#This Row],[number_vmail_messages]] = 0, "No Usage", IF(tbl_Customers[[#This Row],[number_vmail_messages]] &lt;= 20, "Low Usage", IF(tbl_Customers[[#This Row],[number_vmail_messages]] &lt;= 40, "Medium Usgae", "High Usage")))</f>
        <v>No Usage</v>
      </c>
      <c r="AD1468" t="str">
        <f>IF(tbl_Customers[[#This Row],[total_day_minutes]]&lt;=150,"Low Usage", IF(tbl_Customers[[#This Row],[total_day_minutes]]&lt;=200,"Medium Usage", IF(tbl_Customers[[#This Row],[total_day_minutes]]&lt;=250,"High Usage","Very High Usage")))</f>
        <v>Low Usage</v>
      </c>
      <c r="AE1468" t="str">
        <f>IF(tbl_Customers[[#This Row],[total_intl_calls]]&lt;=5,"Low Calls", IF(tbl_Customers[[#This Row],[total_intl_calls]]&lt;=10, "Medium Calls", "High Calls"))</f>
        <v>Low Calls</v>
      </c>
      <c r="AF14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68" s="36" t="str">
        <f>IF(tbl_Customers[[#This Row],[Churn_Risk_Score]]&gt;=10,"High Risk", IF(tbl_Customers[[#This Row],[Churn_Risk_Score]]&gt;=5,"Medium Risk","Low Risk"))</f>
        <v>Low Risk</v>
      </c>
    </row>
    <row r="1469" spans="1:33" x14ac:dyDescent="0.35">
      <c r="A1469">
        <v>1468</v>
      </c>
      <c r="B1469" t="s">
        <v>75</v>
      </c>
      <c r="C1469">
        <v>35</v>
      </c>
      <c r="D1469" t="s">
        <v>21</v>
      </c>
      <c r="E1469" t="s">
        <v>22</v>
      </c>
      <c r="F1469" t="s">
        <v>22</v>
      </c>
      <c r="G1469">
        <v>0</v>
      </c>
      <c r="H1469">
        <v>260.8</v>
      </c>
      <c r="I1469">
        <v>87</v>
      </c>
      <c r="J1469">
        <v>44.34</v>
      </c>
      <c r="K1469">
        <v>258.10000000000002</v>
      </c>
      <c r="L1469">
        <v>78</v>
      </c>
      <c r="M1469">
        <v>21.94</v>
      </c>
      <c r="N1469">
        <v>131.30000000000001</v>
      </c>
      <c r="O1469">
        <v>123</v>
      </c>
      <c r="P1469">
        <v>5.91</v>
      </c>
      <c r="Q1469">
        <v>5.8</v>
      </c>
      <c r="R1469">
        <v>2</v>
      </c>
      <c r="S1469">
        <v>1.57</v>
      </c>
      <c r="T1469">
        <v>1</v>
      </c>
      <c r="U1469" t="s">
        <v>22</v>
      </c>
      <c r="V1469">
        <f>IF(tbl_Customers[[#This Row],[churn]] = "yes", 1, 0)</f>
        <v>0</v>
      </c>
      <c r="W1469" t="str">
        <f>IF(tbl_Customers[[#This Row],[number_customer_service_calls]] &lt;= 1, "0-1 Calls", IF(tbl_Customers[[#This Row],[number_customer_service_calls]] &lt;= 3, "2-3 Calls", IF(tbl_Customers[[#This Row],[number_customer_service_calls]] &lt;=5, "4-5 Calls", "6+ Calls")))</f>
        <v>0-1 Calls</v>
      </c>
      <c r="X1469" t="str">
        <f>IF(tbl_Customers[[#This Row],[account_length]] &lt;= 50, "0-50", IF(tbl_Customers[[#This Row],[account_length]] &lt;=100, "51-100", IF(tbl_Customers[[#This Row],[account_length]] &lt;= 150, "101-150", "151+")))</f>
        <v>0-50</v>
      </c>
      <c r="Y1469" t="str">
        <f>IF(tbl_Customers[[#This Row],[total_intl_charge]] &lt;= 3, "Low Charges", "High Charges")</f>
        <v>Low Charges</v>
      </c>
      <c r="Z1469" t="str">
        <f>IF(tbl_Customers[[#This Row],[total_eve_calls]]&lt;=80,"Low Calls",
IF(tbl_Customers[[#This Row],[total_eve_calls]]&lt;=120,"Medium Calls","High Calls"))</f>
        <v>Low Calls</v>
      </c>
      <c r="AA1469" t="str">
        <f>IF(tbl_Customers[[#This Row],[total_eve_charge]]&lt;=15,"Low Charges",
IF(tbl_Customers[[#This Row],[total_eve_charge]]&lt;=20,"Medium Charges","High Charges"))</f>
        <v>High Charges</v>
      </c>
      <c r="AB14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69" t="str">
        <f>IF(tbl_Customers[[#This Row],[number_vmail_messages]] = 0, "No Usage", IF(tbl_Customers[[#This Row],[number_vmail_messages]] &lt;= 20, "Low Usage", IF(tbl_Customers[[#This Row],[number_vmail_messages]] &lt;= 40, "Medium Usgae", "High Usage")))</f>
        <v>No Usage</v>
      </c>
      <c r="AD1469" t="str">
        <f>IF(tbl_Customers[[#This Row],[total_day_minutes]]&lt;=150,"Low Usage", IF(tbl_Customers[[#This Row],[total_day_minutes]]&lt;=200,"Medium Usage", IF(tbl_Customers[[#This Row],[total_day_minutes]]&lt;=250,"High Usage","Very High Usage")))</f>
        <v>Very High Usage</v>
      </c>
      <c r="AE1469" t="str">
        <f>IF(tbl_Customers[[#This Row],[total_intl_calls]]&lt;=5,"Low Calls", IF(tbl_Customers[[#This Row],[total_intl_calls]]&lt;=10, "Medium Calls", "High Calls"))</f>
        <v>Low Calls</v>
      </c>
      <c r="AF14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469" s="36" t="str">
        <f>IF(tbl_Customers[[#This Row],[Churn_Risk_Score]]&gt;=10,"High Risk", IF(tbl_Customers[[#This Row],[Churn_Risk_Score]]&gt;=5,"Medium Risk","Low Risk"))</f>
        <v>Medium Risk</v>
      </c>
    </row>
    <row r="1470" spans="1:33" x14ac:dyDescent="0.35">
      <c r="A1470">
        <v>1469</v>
      </c>
      <c r="B1470" t="s">
        <v>51</v>
      </c>
      <c r="C1470">
        <v>120</v>
      </c>
      <c r="D1470" t="s">
        <v>25</v>
      </c>
      <c r="E1470" t="s">
        <v>22</v>
      </c>
      <c r="F1470" t="s">
        <v>23</v>
      </c>
      <c r="G1470">
        <v>26</v>
      </c>
      <c r="H1470">
        <v>239.4</v>
      </c>
      <c r="I1470">
        <v>94</v>
      </c>
      <c r="J1470">
        <v>40.700000000000003</v>
      </c>
      <c r="K1470">
        <v>259.39999999999998</v>
      </c>
      <c r="L1470">
        <v>88</v>
      </c>
      <c r="M1470">
        <v>22.05</v>
      </c>
      <c r="N1470">
        <v>238</v>
      </c>
      <c r="O1470">
        <v>132</v>
      </c>
      <c r="P1470">
        <v>10.71</v>
      </c>
      <c r="Q1470">
        <v>7.7</v>
      </c>
      <c r="R1470">
        <v>3</v>
      </c>
      <c r="S1470">
        <v>2.08</v>
      </c>
      <c r="T1470">
        <v>0</v>
      </c>
      <c r="U1470" t="s">
        <v>22</v>
      </c>
      <c r="V1470">
        <f>IF(tbl_Customers[[#This Row],[churn]] = "yes", 1, 0)</f>
        <v>0</v>
      </c>
      <c r="W1470" t="str">
        <f>IF(tbl_Customers[[#This Row],[number_customer_service_calls]] &lt;= 1, "0-1 Calls", IF(tbl_Customers[[#This Row],[number_customer_service_calls]] &lt;= 3, "2-3 Calls", IF(tbl_Customers[[#This Row],[number_customer_service_calls]] &lt;=5, "4-5 Calls", "6+ Calls")))</f>
        <v>0-1 Calls</v>
      </c>
      <c r="X1470" t="str">
        <f>IF(tbl_Customers[[#This Row],[account_length]] &lt;= 50, "0-50", IF(tbl_Customers[[#This Row],[account_length]] &lt;=100, "51-100", IF(tbl_Customers[[#This Row],[account_length]] &lt;= 150, "101-150", "151+")))</f>
        <v>101-150</v>
      </c>
      <c r="Y1470" t="str">
        <f>IF(tbl_Customers[[#This Row],[total_intl_charge]] &lt;= 3, "Low Charges", "High Charges")</f>
        <v>Low Charges</v>
      </c>
      <c r="Z1470" t="str">
        <f>IF(tbl_Customers[[#This Row],[total_eve_calls]]&lt;=80,"Low Calls",
IF(tbl_Customers[[#This Row],[total_eve_calls]]&lt;=120,"Medium Calls","High Calls"))</f>
        <v>Medium Calls</v>
      </c>
      <c r="AA1470" t="str">
        <f>IF(tbl_Customers[[#This Row],[total_eve_charge]]&lt;=15,"Low Charges",
IF(tbl_Customers[[#This Row],[total_eve_charge]]&lt;=20,"Medium Charges","High Charges"))</f>
        <v>High Charges</v>
      </c>
      <c r="AB14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70" t="str">
        <f>IF(tbl_Customers[[#This Row],[number_vmail_messages]] = 0, "No Usage", IF(tbl_Customers[[#This Row],[number_vmail_messages]] &lt;= 20, "Low Usage", IF(tbl_Customers[[#This Row],[number_vmail_messages]] &lt;= 40, "Medium Usgae", "High Usage")))</f>
        <v>Medium Usgae</v>
      </c>
      <c r="AD1470" t="str">
        <f>IF(tbl_Customers[[#This Row],[total_day_minutes]]&lt;=150,"Low Usage", IF(tbl_Customers[[#This Row],[total_day_minutes]]&lt;=200,"Medium Usage", IF(tbl_Customers[[#This Row],[total_day_minutes]]&lt;=250,"High Usage","Very High Usage")))</f>
        <v>High Usage</v>
      </c>
      <c r="AE1470" t="str">
        <f>IF(tbl_Customers[[#This Row],[total_intl_calls]]&lt;=5,"Low Calls", IF(tbl_Customers[[#This Row],[total_intl_calls]]&lt;=10, "Medium Calls", "High Calls"))</f>
        <v>Low Calls</v>
      </c>
      <c r="AF14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70" s="36" t="str">
        <f>IF(tbl_Customers[[#This Row],[Churn_Risk_Score]]&gt;=10,"High Risk", IF(tbl_Customers[[#This Row],[Churn_Risk_Score]]&gt;=5,"Medium Risk","Low Risk"))</f>
        <v>Low Risk</v>
      </c>
    </row>
    <row r="1471" spans="1:33" x14ac:dyDescent="0.35">
      <c r="A1471">
        <v>1470</v>
      </c>
      <c r="B1471" t="s">
        <v>60</v>
      </c>
      <c r="C1471">
        <v>68</v>
      </c>
      <c r="D1471" t="s">
        <v>28</v>
      </c>
      <c r="E1471" t="s">
        <v>22</v>
      </c>
      <c r="F1471" t="s">
        <v>22</v>
      </c>
      <c r="G1471">
        <v>0</v>
      </c>
      <c r="H1471">
        <v>226.7</v>
      </c>
      <c r="I1471">
        <v>94</v>
      </c>
      <c r="J1471">
        <v>38.54</v>
      </c>
      <c r="K1471">
        <v>168.4</v>
      </c>
      <c r="L1471">
        <v>129</v>
      </c>
      <c r="M1471">
        <v>14.31</v>
      </c>
      <c r="N1471">
        <v>188.7</v>
      </c>
      <c r="O1471">
        <v>117</v>
      </c>
      <c r="P1471">
        <v>8.49</v>
      </c>
      <c r="Q1471">
        <v>10.199999999999999</v>
      </c>
      <c r="R1471">
        <v>1</v>
      </c>
      <c r="S1471">
        <v>2.75</v>
      </c>
      <c r="T1471">
        <v>0</v>
      </c>
      <c r="U1471" t="s">
        <v>22</v>
      </c>
      <c r="V1471">
        <f>IF(tbl_Customers[[#This Row],[churn]] = "yes", 1, 0)</f>
        <v>0</v>
      </c>
      <c r="W1471" t="str">
        <f>IF(tbl_Customers[[#This Row],[number_customer_service_calls]] &lt;= 1, "0-1 Calls", IF(tbl_Customers[[#This Row],[number_customer_service_calls]] &lt;= 3, "2-3 Calls", IF(tbl_Customers[[#This Row],[number_customer_service_calls]] &lt;=5, "4-5 Calls", "6+ Calls")))</f>
        <v>0-1 Calls</v>
      </c>
      <c r="X1471" t="str">
        <f>IF(tbl_Customers[[#This Row],[account_length]] &lt;= 50, "0-50", IF(tbl_Customers[[#This Row],[account_length]] &lt;=100, "51-100", IF(tbl_Customers[[#This Row],[account_length]] &lt;= 150, "101-150", "151+")))</f>
        <v>51-100</v>
      </c>
      <c r="Y1471" t="str">
        <f>IF(tbl_Customers[[#This Row],[total_intl_charge]] &lt;= 3, "Low Charges", "High Charges")</f>
        <v>Low Charges</v>
      </c>
      <c r="Z1471" t="str">
        <f>IF(tbl_Customers[[#This Row],[total_eve_calls]]&lt;=80,"Low Calls",
IF(tbl_Customers[[#This Row],[total_eve_calls]]&lt;=120,"Medium Calls","High Calls"))</f>
        <v>High Calls</v>
      </c>
      <c r="AA1471" t="str">
        <f>IF(tbl_Customers[[#This Row],[total_eve_charge]]&lt;=15,"Low Charges",
IF(tbl_Customers[[#This Row],[total_eve_charge]]&lt;=20,"Medium Charges","High Charges"))</f>
        <v>Low Charges</v>
      </c>
      <c r="AB14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71" t="str">
        <f>IF(tbl_Customers[[#This Row],[number_vmail_messages]] = 0, "No Usage", IF(tbl_Customers[[#This Row],[number_vmail_messages]] &lt;= 20, "Low Usage", IF(tbl_Customers[[#This Row],[number_vmail_messages]] &lt;= 40, "Medium Usgae", "High Usage")))</f>
        <v>No Usage</v>
      </c>
      <c r="AD1471" t="str">
        <f>IF(tbl_Customers[[#This Row],[total_day_minutes]]&lt;=150,"Low Usage", IF(tbl_Customers[[#This Row],[total_day_minutes]]&lt;=200,"Medium Usage", IF(tbl_Customers[[#This Row],[total_day_minutes]]&lt;=250,"High Usage","Very High Usage")))</f>
        <v>High Usage</v>
      </c>
      <c r="AE1471" t="str">
        <f>IF(tbl_Customers[[#This Row],[total_intl_calls]]&lt;=5,"Low Calls", IF(tbl_Customers[[#This Row],[total_intl_calls]]&lt;=10, "Medium Calls", "High Calls"))</f>
        <v>Low Calls</v>
      </c>
      <c r="AF14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71" s="36" t="str">
        <f>IF(tbl_Customers[[#This Row],[Churn_Risk_Score]]&gt;=10,"High Risk", IF(tbl_Customers[[#This Row],[Churn_Risk_Score]]&gt;=5,"Medium Risk","Low Risk"))</f>
        <v>Low Risk</v>
      </c>
    </row>
    <row r="1472" spans="1:33" x14ac:dyDescent="0.35">
      <c r="A1472">
        <v>1471</v>
      </c>
      <c r="B1472" t="s">
        <v>70</v>
      </c>
      <c r="C1472">
        <v>120</v>
      </c>
      <c r="D1472" t="s">
        <v>28</v>
      </c>
      <c r="E1472" t="s">
        <v>22</v>
      </c>
      <c r="F1472" t="s">
        <v>22</v>
      </c>
      <c r="G1472">
        <v>0</v>
      </c>
      <c r="H1472">
        <v>158</v>
      </c>
      <c r="I1472">
        <v>110</v>
      </c>
      <c r="J1472">
        <v>26.86</v>
      </c>
      <c r="K1472">
        <v>197</v>
      </c>
      <c r="L1472">
        <v>103</v>
      </c>
      <c r="M1472">
        <v>16.75</v>
      </c>
      <c r="N1472">
        <v>154.9</v>
      </c>
      <c r="O1472">
        <v>132</v>
      </c>
      <c r="P1472">
        <v>6.97</v>
      </c>
      <c r="Q1472">
        <v>10</v>
      </c>
      <c r="R1472">
        <v>5</v>
      </c>
      <c r="S1472">
        <v>2.7</v>
      </c>
      <c r="T1472">
        <v>1</v>
      </c>
      <c r="U1472" t="s">
        <v>22</v>
      </c>
      <c r="V1472">
        <f>IF(tbl_Customers[[#This Row],[churn]] = "yes", 1, 0)</f>
        <v>0</v>
      </c>
      <c r="W1472" t="str">
        <f>IF(tbl_Customers[[#This Row],[number_customer_service_calls]] &lt;= 1, "0-1 Calls", IF(tbl_Customers[[#This Row],[number_customer_service_calls]] &lt;= 3, "2-3 Calls", IF(tbl_Customers[[#This Row],[number_customer_service_calls]] &lt;=5, "4-5 Calls", "6+ Calls")))</f>
        <v>0-1 Calls</v>
      </c>
      <c r="X1472" t="str">
        <f>IF(tbl_Customers[[#This Row],[account_length]] &lt;= 50, "0-50", IF(tbl_Customers[[#This Row],[account_length]] &lt;=100, "51-100", IF(tbl_Customers[[#This Row],[account_length]] &lt;= 150, "101-150", "151+")))</f>
        <v>101-150</v>
      </c>
      <c r="Y1472" t="str">
        <f>IF(tbl_Customers[[#This Row],[total_intl_charge]] &lt;= 3, "Low Charges", "High Charges")</f>
        <v>Low Charges</v>
      </c>
      <c r="Z1472" t="str">
        <f>IF(tbl_Customers[[#This Row],[total_eve_calls]]&lt;=80,"Low Calls",
IF(tbl_Customers[[#This Row],[total_eve_calls]]&lt;=120,"Medium Calls","High Calls"))</f>
        <v>Medium Calls</v>
      </c>
      <c r="AA1472" t="str">
        <f>IF(tbl_Customers[[#This Row],[total_eve_charge]]&lt;=15,"Low Charges",
IF(tbl_Customers[[#This Row],[total_eve_charge]]&lt;=20,"Medium Charges","High Charges"))</f>
        <v>Medium Charges</v>
      </c>
      <c r="AB14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472" t="str">
        <f>IF(tbl_Customers[[#This Row],[number_vmail_messages]] = 0, "No Usage", IF(tbl_Customers[[#This Row],[number_vmail_messages]] &lt;= 20, "Low Usage", IF(tbl_Customers[[#This Row],[number_vmail_messages]] &lt;= 40, "Medium Usgae", "High Usage")))</f>
        <v>No Usage</v>
      </c>
      <c r="AD1472" t="str">
        <f>IF(tbl_Customers[[#This Row],[total_day_minutes]]&lt;=150,"Low Usage", IF(tbl_Customers[[#This Row],[total_day_minutes]]&lt;=200,"Medium Usage", IF(tbl_Customers[[#This Row],[total_day_minutes]]&lt;=250,"High Usage","Very High Usage")))</f>
        <v>Medium Usage</v>
      </c>
      <c r="AE1472" t="str">
        <f>IF(tbl_Customers[[#This Row],[total_intl_calls]]&lt;=5,"Low Calls", IF(tbl_Customers[[#This Row],[total_intl_calls]]&lt;=10, "Medium Calls", "High Calls"))</f>
        <v>Low Calls</v>
      </c>
      <c r="AF14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72" s="36" t="str">
        <f>IF(tbl_Customers[[#This Row],[Churn_Risk_Score]]&gt;=10,"High Risk", IF(tbl_Customers[[#This Row],[Churn_Risk_Score]]&gt;=5,"Medium Risk","Low Risk"))</f>
        <v>Low Risk</v>
      </c>
    </row>
    <row r="1473" spans="1:33" x14ac:dyDescent="0.35">
      <c r="A1473">
        <v>1472</v>
      </c>
      <c r="B1473" t="s">
        <v>66</v>
      </c>
      <c r="C1473">
        <v>23</v>
      </c>
      <c r="D1473" t="s">
        <v>28</v>
      </c>
      <c r="E1473" t="s">
        <v>22</v>
      </c>
      <c r="F1473" t="s">
        <v>22</v>
      </c>
      <c r="G1473">
        <v>0</v>
      </c>
      <c r="H1473">
        <v>113.1</v>
      </c>
      <c r="I1473">
        <v>74</v>
      </c>
      <c r="J1473">
        <v>19.23</v>
      </c>
      <c r="K1473">
        <v>168.8</v>
      </c>
      <c r="L1473">
        <v>95</v>
      </c>
      <c r="M1473">
        <v>14.35</v>
      </c>
      <c r="N1473">
        <v>262.89999999999998</v>
      </c>
      <c r="O1473">
        <v>126</v>
      </c>
      <c r="P1473">
        <v>11.83</v>
      </c>
      <c r="Q1473">
        <v>6.9</v>
      </c>
      <c r="R1473">
        <v>2</v>
      </c>
      <c r="S1473">
        <v>1.86</v>
      </c>
      <c r="T1473">
        <v>1</v>
      </c>
      <c r="U1473" t="s">
        <v>23</v>
      </c>
      <c r="V1473">
        <f>IF(tbl_Customers[[#This Row],[churn]] = "yes", 1, 0)</f>
        <v>1</v>
      </c>
      <c r="W1473" t="str">
        <f>IF(tbl_Customers[[#This Row],[number_customer_service_calls]] &lt;= 1, "0-1 Calls", IF(tbl_Customers[[#This Row],[number_customer_service_calls]] &lt;= 3, "2-3 Calls", IF(tbl_Customers[[#This Row],[number_customer_service_calls]] &lt;=5, "4-5 Calls", "6+ Calls")))</f>
        <v>0-1 Calls</v>
      </c>
      <c r="X1473" t="str">
        <f>IF(tbl_Customers[[#This Row],[account_length]] &lt;= 50, "0-50", IF(tbl_Customers[[#This Row],[account_length]] &lt;=100, "51-100", IF(tbl_Customers[[#This Row],[account_length]] &lt;= 150, "101-150", "151+")))</f>
        <v>0-50</v>
      </c>
      <c r="Y1473" t="str">
        <f>IF(tbl_Customers[[#This Row],[total_intl_charge]] &lt;= 3, "Low Charges", "High Charges")</f>
        <v>Low Charges</v>
      </c>
      <c r="Z1473" t="str">
        <f>IF(tbl_Customers[[#This Row],[total_eve_calls]]&lt;=80,"Low Calls",
IF(tbl_Customers[[#This Row],[total_eve_calls]]&lt;=120,"Medium Calls","High Calls"))</f>
        <v>Medium Calls</v>
      </c>
      <c r="AA1473" t="str">
        <f>IF(tbl_Customers[[#This Row],[total_eve_charge]]&lt;=15,"Low Charges",
IF(tbl_Customers[[#This Row],[total_eve_charge]]&lt;=20,"Medium Charges","High Charges"))</f>
        <v>Low Charges</v>
      </c>
      <c r="AB14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73" t="str">
        <f>IF(tbl_Customers[[#This Row],[number_vmail_messages]] = 0, "No Usage", IF(tbl_Customers[[#This Row],[number_vmail_messages]] &lt;= 20, "Low Usage", IF(tbl_Customers[[#This Row],[number_vmail_messages]] &lt;= 40, "Medium Usgae", "High Usage")))</f>
        <v>No Usage</v>
      </c>
      <c r="AD1473" t="str">
        <f>IF(tbl_Customers[[#This Row],[total_day_minutes]]&lt;=150,"Low Usage", IF(tbl_Customers[[#This Row],[total_day_minutes]]&lt;=200,"Medium Usage", IF(tbl_Customers[[#This Row],[total_day_minutes]]&lt;=250,"High Usage","Very High Usage")))</f>
        <v>Low Usage</v>
      </c>
      <c r="AE1473" t="str">
        <f>IF(tbl_Customers[[#This Row],[total_intl_calls]]&lt;=5,"Low Calls", IF(tbl_Customers[[#This Row],[total_intl_calls]]&lt;=10, "Medium Calls", "High Calls"))</f>
        <v>Low Calls</v>
      </c>
      <c r="AF14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73" s="36" t="str">
        <f>IF(tbl_Customers[[#This Row],[Churn_Risk_Score]]&gt;=10,"High Risk", IF(tbl_Customers[[#This Row],[Churn_Risk_Score]]&gt;=5,"Medium Risk","Low Risk"))</f>
        <v>Low Risk</v>
      </c>
    </row>
    <row r="1474" spans="1:33" x14ac:dyDescent="0.35">
      <c r="A1474">
        <v>1473</v>
      </c>
      <c r="B1474" t="s">
        <v>44</v>
      </c>
      <c r="C1474">
        <v>225</v>
      </c>
      <c r="D1474" t="s">
        <v>21</v>
      </c>
      <c r="E1474" t="s">
        <v>22</v>
      </c>
      <c r="F1474" t="s">
        <v>22</v>
      </c>
      <c r="G1474">
        <v>0</v>
      </c>
      <c r="H1474">
        <v>182.7</v>
      </c>
      <c r="I1474">
        <v>142</v>
      </c>
      <c r="J1474">
        <v>31.06</v>
      </c>
      <c r="K1474">
        <v>246.5</v>
      </c>
      <c r="L1474">
        <v>63</v>
      </c>
      <c r="M1474">
        <v>20.95</v>
      </c>
      <c r="N1474">
        <v>218</v>
      </c>
      <c r="O1474">
        <v>103</v>
      </c>
      <c r="P1474">
        <v>9.81</v>
      </c>
      <c r="Q1474">
        <v>8.8000000000000007</v>
      </c>
      <c r="R1474">
        <v>2</v>
      </c>
      <c r="S1474">
        <v>2.38</v>
      </c>
      <c r="T1474">
        <v>1</v>
      </c>
      <c r="U1474" t="s">
        <v>22</v>
      </c>
      <c r="V1474">
        <f>IF(tbl_Customers[[#This Row],[churn]] = "yes", 1, 0)</f>
        <v>0</v>
      </c>
      <c r="W1474" t="str">
        <f>IF(tbl_Customers[[#This Row],[number_customer_service_calls]] &lt;= 1, "0-1 Calls", IF(tbl_Customers[[#This Row],[number_customer_service_calls]] &lt;= 3, "2-3 Calls", IF(tbl_Customers[[#This Row],[number_customer_service_calls]] &lt;=5, "4-5 Calls", "6+ Calls")))</f>
        <v>0-1 Calls</v>
      </c>
      <c r="X1474" t="str">
        <f>IF(tbl_Customers[[#This Row],[account_length]] &lt;= 50, "0-50", IF(tbl_Customers[[#This Row],[account_length]] &lt;=100, "51-100", IF(tbl_Customers[[#This Row],[account_length]] &lt;= 150, "101-150", "151+")))</f>
        <v>151+</v>
      </c>
      <c r="Y1474" t="str">
        <f>IF(tbl_Customers[[#This Row],[total_intl_charge]] &lt;= 3, "Low Charges", "High Charges")</f>
        <v>Low Charges</v>
      </c>
      <c r="Z1474" t="str">
        <f>IF(tbl_Customers[[#This Row],[total_eve_calls]]&lt;=80,"Low Calls",
IF(tbl_Customers[[#This Row],[total_eve_calls]]&lt;=120,"Medium Calls","High Calls"))</f>
        <v>Low Calls</v>
      </c>
      <c r="AA1474" t="str">
        <f>IF(tbl_Customers[[#This Row],[total_eve_charge]]&lt;=15,"Low Charges",
IF(tbl_Customers[[#This Row],[total_eve_charge]]&lt;=20,"Medium Charges","High Charges"))</f>
        <v>High Charges</v>
      </c>
      <c r="AB14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74" t="str">
        <f>IF(tbl_Customers[[#This Row],[number_vmail_messages]] = 0, "No Usage", IF(tbl_Customers[[#This Row],[number_vmail_messages]] &lt;= 20, "Low Usage", IF(tbl_Customers[[#This Row],[number_vmail_messages]] &lt;= 40, "Medium Usgae", "High Usage")))</f>
        <v>No Usage</v>
      </c>
      <c r="AD1474" t="str">
        <f>IF(tbl_Customers[[#This Row],[total_day_minutes]]&lt;=150,"Low Usage", IF(tbl_Customers[[#This Row],[total_day_minutes]]&lt;=200,"Medium Usage", IF(tbl_Customers[[#This Row],[total_day_minutes]]&lt;=250,"High Usage","Very High Usage")))</f>
        <v>Medium Usage</v>
      </c>
      <c r="AE1474" t="str">
        <f>IF(tbl_Customers[[#This Row],[total_intl_calls]]&lt;=5,"Low Calls", IF(tbl_Customers[[#This Row],[total_intl_calls]]&lt;=10, "Medium Calls", "High Calls"))</f>
        <v>Low Calls</v>
      </c>
      <c r="AF14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74" s="36" t="str">
        <f>IF(tbl_Customers[[#This Row],[Churn_Risk_Score]]&gt;=10,"High Risk", IF(tbl_Customers[[#This Row],[Churn_Risk_Score]]&gt;=5,"Medium Risk","Low Risk"))</f>
        <v>Low Risk</v>
      </c>
    </row>
    <row r="1475" spans="1:33" x14ac:dyDescent="0.35">
      <c r="A1475">
        <v>1474</v>
      </c>
      <c r="B1475" t="s">
        <v>36</v>
      </c>
      <c r="C1475">
        <v>181</v>
      </c>
      <c r="D1475" t="s">
        <v>21</v>
      </c>
      <c r="E1475" t="s">
        <v>23</v>
      </c>
      <c r="F1475" t="s">
        <v>22</v>
      </c>
      <c r="G1475">
        <v>0</v>
      </c>
      <c r="H1475">
        <v>161.30000000000001</v>
      </c>
      <c r="I1475">
        <v>83</v>
      </c>
      <c r="J1475">
        <v>27.42</v>
      </c>
      <c r="K1475">
        <v>124.4</v>
      </c>
      <c r="L1475">
        <v>83</v>
      </c>
      <c r="M1475">
        <v>10.57</v>
      </c>
      <c r="N1475">
        <v>262</v>
      </c>
      <c r="O1475">
        <v>98</v>
      </c>
      <c r="P1475">
        <v>11.79</v>
      </c>
      <c r="Q1475">
        <v>14.1</v>
      </c>
      <c r="R1475">
        <v>3</v>
      </c>
      <c r="S1475">
        <v>3.81</v>
      </c>
      <c r="T1475">
        <v>0</v>
      </c>
      <c r="U1475" t="s">
        <v>23</v>
      </c>
      <c r="V1475">
        <f>IF(tbl_Customers[[#This Row],[churn]] = "yes", 1, 0)</f>
        <v>1</v>
      </c>
      <c r="W1475" t="str">
        <f>IF(tbl_Customers[[#This Row],[number_customer_service_calls]] &lt;= 1, "0-1 Calls", IF(tbl_Customers[[#This Row],[number_customer_service_calls]] &lt;= 3, "2-3 Calls", IF(tbl_Customers[[#This Row],[number_customer_service_calls]] &lt;=5, "4-5 Calls", "6+ Calls")))</f>
        <v>0-1 Calls</v>
      </c>
      <c r="X1475" t="str">
        <f>IF(tbl_Customers[[#This Row],[account_length]] &lt;= 50, "0-50", IF(tbl_Customers[[#This Row],[account_length]] &lt;=100, "51-100", IF(tbl_Customers[[#This Row],[account_length]] &lt;= 150, "101-150", "151+")))</f>
        <v>151+</v>
      </c>
      <c r="Y1475" t="str">
        <f>IF(tbl_Customers[[#This Row],[total_intl_charge]] &lt;= 3, "Low Charges", "High Charges")</f>
        <v>High Charges</v>
      </c>
      <c r="Z1475" t="str">
        <f>IF(tbl_Customers[[#This Row],[total_eve_calls]]&lt;=80,"Low Calls",
IF(tbl_Customers[[#This Row],[total_eve_calls]]&lt;=120,"Medium Calls","High Calls"))</f>
        <v>Medium Calls</v>
      </c>
      <c r="AA1475" t="str">
        <f>IF(tbl_Customers[[#This Row],[total_eve_charge]]&lt;=15,"Low Charges",
IF(tbl_Customers[[#This Row],[total_eve_charge]]&lt;=20,"Medium Charges","High Charges"))</f>
        <v>Low Charges</v>
      </c>
      <c r="AB14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75" t="str">
        <f>IF(tbl_Customers[[#This Row],[number_vmail_messages]] = 0, "No Usage", IF(tbl_Customers[[#This Row],[number_vmail_messages]] &lt;= 20, "Low Usage", IF(tbl_Customers[[#This Row],[number_vmail_messages]] &lt;= 40, "Medium Usgae", "High Usage")))</f>
        <v>No Usage</v>
      </c>
      <c r="AD1475" t="str">
        <f>IF(tbl_Customers[[#This Row],[total_day_minutes]]&lt;=150,"Low Usage", IF(tbl_Customers[[#This Row],[total_day_minutes]]&lt;=200,"Medium Usage", IF(tbl_Customers[[#This Row],[total_day_minutes]]&lt;=250,"High Usage","Very High Usage")))</f>
        <v>Medium Usage</v>
      </c>
      <c r="AE1475" t="str">
        <f>IF(tbl_Customers[[#This Row],[total_intl_calls]]&lt;=5,"Low Calls", IF(tbl_Customers[[#This Row],[total_intl_calls]]&lt;=10, "Medium Calls", "High Calls"))</f>
        <v>Low Calls</v>
      </c>
      <c r="AF14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475" s="36" t="str">
        <f>IF(tbl_Customers[[#This Row],[Churn_Risk_Score]]&gt;=10,"High Risk", IF(tbl_Customers[[#This Row],[Churn_Risk_Score]]&gt;=5,"Medium Risk","Low Risk"))</f>
        <v>Medium Risk</v>
      </c>
    </row>
    <row r="1476" spans="1:33" x14ac:dyDescent="0.35">
      <c r="A1476">
        <v>1475</v>
      </c>
      <c r="B1476" t="s">
        <v>64</v>
      </c>
      <c r="C1476">
        <v>63</v>
      </c>
      <c r="D1476" t="s">
        <v>21</v>
      </c>
      <c r="E1476" t="s">
        <v>22</v>
      </c>
      <c r="F1476" t="s">
        <v>22</v>
      </c>
      <c r="G1476">
        <v>0</v>
      </c>
      <c r="H1476">
        <v>142.5</v>
      </c>
      <c r="I1476">
        <v>92</v>
      </c>
      <c r="J1476">
        <v>24.23</v>
      </c>
      <c r="K1476">
        <v>208.3</v>
      </c>
      <c r="L1476">
        <v>102</v>
      </c>
      <c r="M1476">
        <v>17.71</v>
      </c>
      <c r="N1476">
        <v>228.9</v>
      </c>
      <c r="O1476">
        <v>120</v>
      </c>
      <c r="P1476">
        <v>10.3</v>
      </c>
      <c r="Q1476">
        <v>7.5</v>
      </c>
      <c r="R1476">
        <v>2</v>
      </c>
      <c r="S1476">
        <v>2.0299999999999998</v>
      </c>
      <c r="T1476">
        <v>2</v>
      </c>
      <c r="U1476" t="s">
        <v>22</v>
      </c>
      <c r="V1476">
        <f>IF(tbl_Customers[[#This Row],[churn]] = "yes", 1, 0)</f>
        <v>0</v>
      </c>
      <c r="W1476" t="str">
        <f>IF(tbl_Customers[[#This Row],[number_customer_service_calls]] &lt;= 1, "0-1 Calls", IF(tbl_Customers[[#This Row],[number_customer_service_calls]] &lt;= 3, "2-3 Calls", IF(tbl_Customers[[#This Row],[number_customer_service_calls]] &lt;=5, "4-5 Calls", "6+ Calls")))</f>
        <v>2-3 Calls</v>
      </c>
      <c r="X1476" t="str">
        <f>IF(tbl_Customers[[#This Row],[account_length]] &lt;= 50, "0-50", IF(tbl_Customers[[#This Row],[account_length]] &lt;=100, "51-100", IF(tbl_Customers[[#This Row],[account_length]] &lt;= 150, "101-150", "151+")))</f>
        <v>51-100</v>
      </c>
      <c r="Y1476" t="str">
        <f>IF(tbl_Customers[[#This Row],[total_intl_charge]] &lt;= 3, "Low Charges", "High Charges")</f>
        <v>Low Charges</v>
      </c>
      <c r="Z1476" t="str">
        <f>IF(tbl_Customers[[#This Row],[total_eve_calls]]&lt;=80,"Low Calls",
IF(tbl_Customers[[#This Row],[total_eve_calls]]&lt;=120,"Medium Calls","High Calls"))</f>
        <v>Medium Calls</v>
      </c>
      <c r="AA1476" t="str">
        <f>IF(tbl_Customers[[#This Row],[total_eve_charge]]&lt;=15,"Low Charges",
IF(tbl_Customers[[#This Row],[total_eve_charge]]&lt;=20,"Medium Charges","High Charges"))</f>
        <v>Medium Charges</v>
      </c>
      <c r="AB14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76" t="str">
        <f>IF(tbl_Customers[[#This Row],[number_vmail_messages]] = 0, "No Usage", IF(tbl_Customers[[#This Row],[number_vmail_messages]] &lt;= 20, "Low Usage", IF(tbl_Customers[[#This Row],[number_vmail_messages]] &lt;= 40, "Medium Usgae", "High Usage")))</f>
        <v>No Usage</v>
      </c>
      <c r="AD1476" t="str">
        <f>IF(tbl_Customers[[#This Row],[total_day_minutes]]&lt;=150,"Low Usage", IF(tbl_Customers[[#This Row],[total_day_minutes]]&lt;=200,"Medium Usage", IF(tbl_Customers[[#This Row],[total_day_minutes]]&lt;=250,"High Usage","Very High Usage")))</f>
        <v>Low Usage</v>
      </c>
      <c r="AE1476" t="str">
        <f>IF(tbl_Customers[[#This Row],[total_intl_calls]]&lt;=5,"Low Calls", IF(tbl_Customers[[#This Row],[total_intl_calls]]&lt;=10, "Medium Calls", "High Calls"))</f>
        <v>Low Calls</v>
      </c>
      <c r="AF14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76" s="36" t="str">
        <f>IF(tbl_Customers[[#This Row],[Churn_Risk_Score]]&gt;=10,"High Risk", IF(tbl_Customers[[#This Row],[Churn_Risk_Score]]&gt;=5,"Medium Risk","Low Risk"))</f>
        <v>Low Risk</v>
      </c>
    </row>
    <row r="1477" spans="1:33" x14ac:dyDescent="0.35">
      <c r="A1477">
        <v>1476</v>
      </c>
      <c r="B1477" t="s">
        <v>58</v>
      </c>
      <c r="C1477">
        <v>54</v>
      </c>
      <c r="D1477" t="s">
        <v>21</v>
      </c>
      <c r="E1477" t="s">
        <v>23</v>
      </c>
      <c r="F1477" t="s">
        <v>22</v>
      </c>
      <c r="G1477">
        <v>0</v>
      </c>
      <c r="H1477">
        <v>190.5</v>
      </c>
      <c r="I1477">
        <v>108</v>
      </c>
      <c r="J1477">
        <v>32.39</v>
      </c>
      <c r="K1477">
        <v>259.7</v>
      </c>
      <c r="L1477">
        <v>108</v>
      </c>
      <c r="M1477">
        <v>22.07</v>
      </c>
      <c r="N1477">
        <v>141.5</v>
      </c>
      <c r="O1477">
        <v>111</v>
      </c>
      <c r="P1477">
        <v>6.37</v>
      </c>
      <c r="Q1477">
        <v>9.6999999999999993</v>
      </c>
      <c r="R1477">
        <v>2</v>
      </c>
      <c r="S1477">
        <v>2.62</v>
      </c>
      <c r="T1477">
        <v>2</v>
      </c>
      <c r="U1477" t="s">
        <v>23</v>
      </c>
      <c r="V1477">
        <f>IF(tbl_Customers[[#This Row],[churn]] = "yes", 1, 0)</f>
        <v>1</v>
      </c>
      <c r="W1477" t="str">
        <f>IF(tbl_Customers[[#This Row],[number_customer_service_calls]] &lt;= 1, "0-1 Calls", IF(tbl_Customers[[#This Row],[number_customer_service_calls]] &lt;= 3, "2-3 Calls", IF(tbl_Customers[[#This Row],[number_customer_service_calls]] &lt;=5, "4-5 Calls", "6+ Calls")))</f>
        <v>2-3 Calls</v>
      </c>
      <c r="X1477" t="str">
        <f>IF(tbl_Customers[[#This Row],[account_length]] &lt;= 50, "0-50", IF(tbl_Customers[[#This Row],[account_length]] &lt;=100, "51-100", IF(tbl_Customers[[#This Row],[account_length]] &lt;= 150, "101-150", "151+")))</f>
        <v>51-100</v>
      </c>
      <c r="Y1477" t="str">
        <f>IF(tbl_Customers[[#This Row],[total_intl_charge]] &lt;= 3, "Low Charges", "High Charges")</f>
        <v>Low Charges</v>
      </c>
      <c r="Z1477" t="str">
        <f>IF(tbl_Customers[[#This Row],[total_eve_calls]]&lt;=80,"Low Calls",
IF(tbl_Customers[[#This Row],[total_eve_calls]]&lt;=120,"Medium Calls","High Calls"))</f>
        <v>Medium Calls</v>
      </c>
      <c r="AA1477" t="str">
        <f>IF(tbl_Customers[[#This Row],[total_eve_charge]]&lt;=15,"Low Charges",
IF(tbl_Customers[[#This Row],[total_eve_charge]]&lt;=20,"Medium Charges","High Charges"))</f>
        <v>High Charges</v>
      </c>
      <c r="AB14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77" t="str">
        <f>IF(tbl_Customers[[#This Row],[number_vmail_messages]] = 0, "No Usage", IF(tbl_Customers[[#This Row],[number_vmail_messages]] &lt;= 20, "Low Usage", IF(tbl_Customers[[#This Row],[number_vmail_messages]] &lt;= 40, "Medium Usgae", "High Usage")))</f>
        <v>No Usage</v>
      </c>
      <c r="AD1477" t="str">
        <f>IF(tbl_Customers[[#This Row],[total_day_minutes]]&lt;=150,"Low Usage", IF(tbl_Customers[[#This Row],[total_day_minutes]]&lt;=200,"Medium Usage", IF(tbl_Customers[[#This Row],[total_day_minutes]]&lt;=250,"High Usage","Very High Usage")))</f>
        <v>Medium Usage</v>
      </c>
      <c r="AE1477" t="str">
        <f>IF(tbl_Customers[[#This Row],[total_intl_calls]]&lt;=5,"Low Calls", IF(tbl_Customers[[#This Row],[total_intl_calls]]&lt;=10, "Medium Calls", "High Calls"))</f>
        <v>Low Calls</v>
      </c>
      <c r="AF14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77" s="36" t="str">
        <f>IF(tbl_Customers[[#This Row],[Churn_Risk_Score]]&gt;=10,"High Risk", IF(tbl_Customers[[#This Row],[Churn_Risk_Score]]&gt;=5,"Medium Risk","Low Risk"))</f>
        <v>Low Risk</v>
      </c>
    </row>
    <row r="1478" spans="1:33" x14ac:dyDescent="0.35">
      <c r="A1478">
        <v>1477</v>
      </c>
      <c r="B1478" t="s">
        <v>29</v>
      </c>
      <c r="C1478">
        <v>80</v>
      </c>
      <c r="D1478" t="s">
        <v>25</v>
      </c>
      <c r="E1478" t="s">
        <v>23</v>
      </c>
      <c r="F1478" t="s">
        <v>23</v>
      </c>
      <c r="G1478">
        <v>15</v>
      </c>
      <c r="H1478">
        <v>159.30000000000001</v>
      </c>
      <c r="I1478">
        <v>110</v>
      </c>
      <c r="J1478">
        <v>27.08</v>
      </c>
      <c r="K1478">
        <v>170.6</v>
      </c>
      <c r="L1478">
        <v>120</v>
      </c>
      <c r="M1478">
        <v>14.5</v>
      </c>
      <c r="N1478">
        <v>141.19999999999999</v>
      </c>
      <c r="O1478">
        <v>82</v>
      </c>
      <c r="P1478">
        <v>6.35</v>
      </c>
      <c r="Q1478">
        <v>11.9</v>
      </c>
      <c r="R1478">
        <v>5</v>
      </c>
      <c r="S1478">
        <v>3.21</v>
      </c>
      <c r="T1478">
        <v>1</v>
      </c>
      <c r="U1478" t="s">
        <v>22</v>
      </c>
      <c r="V1478">
        <f>IF(tbl_Customers[[#This Row],[churn]] = "yes", 1, 0)</f>
        <v>0</v>
      </c>
      <c r="W1478" t="str">
        <f>IF(tbl_Customers[[#This Row],[number_customer_service_calls]] &lt;= 1, "0-1 Calls", IF(tbl_Customers[[#This Row],[number_customer_service_calls]] &lt;= 3, "2-3 Calls", IF(tbl_Customers[[#This Row],[number_customer_service_calls]] &lt;=5, "4-5 Calls", "6+ Calls")))</f>
        <v>0-1 Calls</v>
      </c>
      <c r="X1478" t="str">
        <f>IF(tbl_Customers[[#This Row],[account_length]] &lt;= 50, "0-50", IF(tbl_Customers[[#This Row],[account_length]] &lt;=100, "51-100", IF(tbl_Customers[[#This Row],[account_length]] &lt;= 150, "101-150", "151+")))</f>
        <v>51-100</v>
      </c>
      <c r="Y1478" t="str">
        <f>IF(tbl_Customers[[#This Row],[total_intl_charge]] &lt;= 3, "Low Charges", "High Charges")</f>
        <v>High Charges</v>
      </c>
      <c r="Z1478" t="str">
        <f>IF(tbl_Customers[[#This Row],[total_eve_calls]]&lt;=80,"Low Calls",
IF(tbl_Customers[[#This Row],[total_eve_calls]]&lt;=120,"Medium Calls","High Calls"))</f>
        <v>Medium Calls</v>
      </c>
      <c r="AA1478" t="str">
        <f>IF(tbl_Customers[[#This Row],[total_eve_charge]]&lt;=15,"Low Charges",
IF(tbl_Customers[[#This Row],[total_eve_charge]]&lt;=20,"Medium Charges","High Charges"))</f>
        <v>Low Charges</v>
      </c>
      <c r="AB14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78" t="str">
        <f>IF(tbl_Customers[[#This Row],[number_vmail_messages]] = 0, "No Usage", IF(tbl_Customers[[#This Row],[number_vmail_messages]] &lt;= 20, "Low Usage", IF(tbl_Customers[[#This Row],[number_vmail_messages]] &lt;= 40, "Medium Usgae", "High Usage")))</f>
        <v>Low Usage</v>
      </c>
      <c r="AD1478" t="str">
        <f>IF(tbl_Customers[[#This Row],[total_day_minutes]]&lt;=150,"Low Usage", IF(tbl_Customers[[#This Row],[total_day_minutes]]&lt;=200,"Medium Usage", IF(tbl_Customers[[#This Row],[total_day_minutes]]&lt;=250,"High Usage","Very High Usage")))</f>
        <v>Medium Usage</v>
      </c>
      <c r="AE1478" t="str">
        <f>IF(tbl_Customers[[#This Row],[total_intl_calls]]&lt;=5,"Low Calls", IF(tbl_Customers[[#This Row],[total_intl_calls]]&lt;=10, "Medium Calls", "High Calls"))</f>
        <v>Low Calls</v>
      </c>
      <c r="AF14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478" s="36" t="str">
        <f>IF(tbl_Customers[[#This Row],[Churn_Risk_Score]]&gt;=10,"High Risk", IF(tbl_Customers[[#This Row],[Churn_Risk_Score]]&gt;=5,"Medium Risk","Low Risk"))</f>
        <v>Medium Risk</v>
      </c>
    </row>
    <row r="1479" spans="1:33" x14ac:dyDescent="0.35">
      <c r="A1479">
        <v>1478</v>
      </c>
      <c r="B1479" t="s">
        <v>58</v>
      </c>
      <c r="C1479">
        <v>118</v>
      </c>
      <c r="D1479" t="s">
        <v>25</v>
      </c>
      <c r="E1479" t="s">
        <v>23</v>
      </c>
      <c r="F1479" t="s">
        <v>23</v>
      </c>
      <c r="G1479">
        <v>39</v>
      </c>
      <c r="H1479">
        <v>153.80000000000001</v>
      </c>
      <c r="I1479">
        <v>106</v>
      </c>
      <c r="J1479">
        <v>26.15</v>
      </c>
      <c r="K1479">
        <v>123.3</v>
      </c>
      <c r="L1479">
        <v>111</v>
      </c>
      <c r="M1479">
        <v>10.48</v>
      </c>
      <c r="N1479">
        <v>117.8</v>
      </c>
      <c r="O1479">
        <v>103</v>
      </c>
      <c r="P1479">
        <v>5.3</v>
      </c>
      <c r="Q1479">
        <v>9.1999999999999993</v>
      </c>
      <c r="R1479">
        <v>6</v>
      </c>
      <c r="S1479">
        <v>2.48</v>
      </c>
      <c r="T1479">
        <v>1</v>
      </c>
      <c r="U1479" t="s">
        <v>22</v>
      </c>
      <c r="V1479">
        <f>IF(tbl_Customers[[#This Row],[churn]] = "yes", 1, 0)</f>
        <v>0</v>
      </c>
      <c r="W1479" t="str">
        <f>IF(tbl_Customers[[#This Row],[number_customer_service_calls]] &lt;= 1, "0-1 Calls", IF(tbl_Customers[[#This Row],[number_customer_service_calls]] &lt;= 3, "2-3 Calls", IF(tbl_Customers[[#This Row],[number_customer_service_calls]] &lt;=5, "4-5 Calls", "6+ Calls")))</f>
        <v>0-1 Calls</v>
      </c>
      <c r="X1479" t="str">
        <f>IF(tbl_Customers[[#This Row],[account_length]] &lt;= 50, "0-50", IF(tbl_Customers[[#This Row],[account_length]] &lt;=100, "51-100", IF(tbl_Customers[[#This Row],[account_length]] &lt;= 150, "101-150", "151+")))</f>
        <v>101-150</v>
      </c>
      <c r="Y1479" t="str">
        <f>IF(tbl_Customers[[#This Row],[total_intl_charge]] &lt;= 3, "Low Charges", "High Charges")</f>
        <v>Low Charges</v>
      </c>
      <c r="Z1479" t="str">
        <f>IF(tbl_Customers[[#This Row],[total_eve_calls]]&lt;=80,"Low Calls",
IF(tbl_Customers[[#This Row],[total_eve_calls]]&lt;=120,"Medium Calls","High Calls"))</f>
        <v>Medium Calls</v>
      </c>
      <c r="AA1479" t="str">
        <f>IF(tbl_Customers[[#This Row],[total_eve_charge]]&lt;=15,"Low Charges",
IF(tbl_Customers[[#This Row],[total_eve_charge]]&lt;=20,"Medium Charges","High Charges"))</f>
        <v>Low Charges</v>
      </c>
      <c r="AB14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479" t="str">
        <f>IF(tbl_Customers[[#This Row],[number_vmail_messages]] = 0, "No Usage", IF(tbl_Customers[[#This Row],[number_vmail_messages]] &lt;= 20, "Low Usage", IF(tbl_Customers[[#This Row],[number_vmail_messages]] &lt;= 40, "Medium Usgae", "High Usage")))</f>
        <v>Medium Usgae</v>
      </c>
      <c r="AD1479" t="str">
        <f>IF(tbl_Customers[[#This Row],[total_day_minutes]]&lt;=150,"Low Usage", IF(tbl_Customers[[#This Row],[total_day_minutes]]&lt;=200,"Medium Usage", IF(tbl_Customers[[#This Row],[total_day_minutes]]&lt;=250,"High Usage","Very High Usage")))</f>
        <v>Medium Usage</v>
      </c>
      <c r="AE1479" t="str">
        <f>IF(tbl_Customers[[#This Row],[total_intl_calls]]&lt;=5,"Low Calls", IF(tbl_Customers[[#This Row],[total_intl_calls]]&lt;=10, "Medium Calls", "High Calls"))</f>
        <v>Medium Calls</v>
      </c>
      <c r="AF14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79" s="36" t="str">
        <f>IF(tbl_Customers[[#This Row],[Churn_Risk_Score]]&gt;=10,"High Risk", IF(tbl_Customers[[#This Row],[Churn_Risk_Score]]&gt;=5,"Medium Risk","Low Risk"))</f>
        <v>Low Risk</v>
      </c>
    </row>
    <row r="1480" spans="1:33" x14ac:dyDescent="0.35">
      <c r="A1480">
        <v>1479</v>
      </c>
      <c r="B1480" t="s">
        <v>24</v>
      </c>
      <c r="C1480">
        <v>42</v>
      </c>
      <c r="D1480" t="s">
        <v>25</v>
      </c>
      <c r="E1480" t="s">
        <v>23</v>
      </c>
      <c r="F1480" t="s">
        <v>22</v>
      </c>
      <c r="G1480">
        <v>0</v>
      </c>
      <c r="H1480">
        <v>180.7</v>
      </c>
      <c r="I1480">
        <v>127</v>
      </c>
      <c r="J1480">
        <v>30.72</v>
      </c>
      <c r="K1480">
        <v>174.6</v>
      </c>
      <c r="L1480">
        <v>94</v>
      </c>
      <c r="M1480">
        <v>14.84</v>
      </c>
      <c r="N1480">
        <v>165.3</v>
      </c>
      <c r="O1480">
        <v>114</v>
      </c>
      <c r="P1480">
        <v>7.44</v>
      </c>
      <c r="Q1480">
        <v>12</v>
      </c>
      <c r="R1480">
        <v>6</v>
      </c>
      <c r="S1480">
        <v>3.24</v>
      </c>
      <c r="T1480">
        <v>2</v>
      </c>
      <c r="U1480" t="s">
        <v>22</v>
      </c>
      <c r="V1480">
        <f>IF(tbl_Customers[[#This Row],[churn]] = "yes", 1, 0)</f>
        <v>0</v>
      </c>
      <c r="W1480" t="str">
        <f>IF(tbl_Customers[[#This Row],[number_customer_service_calls]] &lt;= 1, "0-1 Calls", IF(tbl_Customers[[#This Row],[number_customer_service_calls]] &lt;= 3, "2-3 Calls", IF(tbl_Customers[[#This Row],[number_customer_service_calls]] &lt;=5, "4-5 Calls", "6+ Calls")))</f>
        <v>2-3 Calls</v>
      </c>
      <c r="X1480" t="str">
        <f>IF(tbl_Customers[[#This Row],[account_length]] &lt;= 50, "0-50", IF(tbl_Customers[[#This Row],[account_length]] &lt;=100, "51-100", IF(tbl_Customers[[#This Row],[account_length]] &lt;= 150, "101-150", "151+")))</f>
        <v>0-50</v>
      </c>
      <c r="Y1480" t="str">
        <f>IF(tbl_Customers[[#This Row],[total_intl_charge]] &lt;= 3, "Low Charges", "High Charges")</f>
        <v>High Charges</v>
      </c>
      <c r="Z1480" t="str">
        <f>IF(tbl_Customers[[#This Row],[total_eve_calls]]&lt;=80,"Low Calls",
IF(tbl_Customers[[#This Row],[total_eve_calls]]&lt;=120,"Medium Calls","High Calls"))</f>
        <v>Medium Calls</v>
      </c>
      <c r="AA1480" t="str">
        <f>IF(tbl_Customers[[#This Row],[total_eve_charge]]&lt;=15,"Low Charges",
IF(tbl_Customers[[#This Row],[total_eve_charge]]&lt;=20,"Medium Charges","High Charges"))</f>
        <v>Low Charges</v>
      </c>
      <c r="AB14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80" t="str">
        <f>IF(tbl_Customers[[#This Row],[number_vmail_messages]] = 0, "No Usage", IF(tbl_Customers[[#This Row],[number_vmail_messages]] &lt;= 20, "Low Usage", IF(tbl_Customers[[#This Row],[number_vmail_messages]] &lt;= 40, "Medium Usgae", "High Usage")))</f>
        <v>No Usage</v>
      </c>
      <c r="AD1480" t="str">
        <f>IF(tbl_Customers[[#This Row],[total_day_minutes]]&lt;=150,"Low Usage", IF(tbl_Customers[[#This Row],[total_day_minutes]]&lt;=200,"Medium Usage", IF(tbl_Customers[[#This Row],[total_day_minutes]]&lt;=250,"High Usage","Very High Usage")))</f>
        <v>Medium Usage</v>
      </c>
      <c r="AE1480" t="str">
        <f>IF(tbl_Customers[[#This Row],[total_intl_calls]]&lt;=5,"Low Calls", IF(tbl_Customers[[#This Row],[total_intl_calls]]&lt;=10, "Medium Calls", "High Calls"))</f>
        <v>Medium Calls</v>
      </c>
      <c r="AF14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480" s="36" t="str">
        <f>IF(tbl_Customers[[#This Row],[Churn_Risk_Score]]&gt;=10,"High Risk", IF(tbl_Customers[[#This Row],[Churn_Risk_Score]]&gt;=5,"Medium Risk","Low Risk"))</f>
        <v>Medium Risk</v>
      </c>
    </row>
    <row r="1481" spans="1:33" x14ac:dyDescent="0.35">
      <c r="A1481">
        <v>1480</v>
      </c>
      <c r="B1481" t="s">
        <v>20</v>
      </c>
      <c r="C1481">
        <v>134</v>
      </c>
      <c r="D1481" t="s">
        <v>25</v>
      </c>
      <c r="E1481" t="s">
        <v>22</v>
      </c>
      <c r="F1481" t="s">
        <v>22</v>
      </c>
      <c r="G1481">
        <v>0</v>
      </c>
      <c r="H1481">
        <v>202.7</v>
      </c>
      <c r="I1481">
        <v>105</v>
      </c>
      <c r="J1481">
        <v>34.46</v>
      </c>
      <c r="K1481">
        <v>224.9</v>
      </c>
      <c r="L1481">
        <v>90</v>
      </c>
      <c r="M1481">
        <v>19.12</v>
      </c>
      <c r="N1481">
        <v>253.9</v>
      </c>
      <c r="O1481">
        <v>108</v>
      </c>
      <c r="P1481">
        <v>11.43</v>
      </c>
      <c r="Q1481">
        <v>12.1</v>
      </c>
      <c r="R1481">
        <v>7</v>
      </c>
      <c r="S1481">
        <v>3.27</v>
      </c>
      <c r="T1481">
        <v>0</v>
      </c>
      <c r="U1481" t="s">
        <v>22</v>
      </c>
      <c r="V1481">
        <f>IF(tbl_Customers[[#This Row],[churn]] = "yes", 1, 0)</f>
        <v>0</v>
      </c>
      <c r="W1481" t="str">
        <f>IF(tbl_Customers[[#This Row],[number_customer_service_calls]] &lt;= 1, "0-1 Calls", IF(tbl_Customers[[#This Row],[number_customer_service_calls]] &lt;= 3, "2-3 Calls", IF(tbl_Customers[[#This Row],[number_customer_service_calls]] &lt;=5, "4-5 Calls", "6+ Calls")))</f>
        <v>0-1 Calls</v>
      </c>
      <c r="X1481" t="str">
        <f>IF(tbl_Customers[[#This Row],[account_length]] &lt;= 50, "0-50", IF(tbl_Customers[[#This Row],[account_length]] &lt;=100, "51-100", IF(tbl_Customers[[#This Row],[account_length]] &lt;= 150, "101-150", "151+")))</f>
        <v>101-150</v>
      </c>
      <c r="Y1481" t="str">
        <f>IF(tbl_Customers[[#This Row],[total_intl_charge]] &lt;= 3, "Low Charges", "High Charges")</f>
        <v>High Charges</v>
      </c>
      <c r="Z1481" t="str">
        <f>IF(tbl_Customers[[#This Row],[total_eve_calls]]&lt;=80,"Low Calls",
IF(tbl_Customers[[#This Row],[total_eve_calls]]&lt;=120,"Medium Calls","High Calls"))</f>
        <v>Medium Calls</v>
      </c>
      <c r="AA1481" t="str">
        <f>IF(tbl_Customers[[#This Row],[total_eve_charge]]&lt;=15,"Low Charges",
IF(tbl_Customers[[#This Row],[total_eve_charge]]&lt;=20,"Medium Charges","High Charges"))</f>
        <v>Medium Charges</v>
      </c>
      <c r="AB14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81" t="str">
        <f>IF(tbl_Customers[[#This Row],[number_vmail_messages]] = 0, "No Usage", IF(tbl_Customers[[#This Row],[number_vmail_messages]] &lt;= 20, "Low Usage", IF(tbl_Customers[[#This Row],[number_vmail_messages]] &lt;= 40, "Medium Usgae", "High Usage")))</f>
        <v>No Usage</v>
      </c>
      <c r="AD1481" t="str">
        <f>IF(tbl_Customers[[#This Row],[total_day_minutes]]&lt;=150,"Low Usage", IF(tbl_Customers[[#This Row],[total_day_minutes]]&lt;=200,"Medium Usage", IF(tbl_Customers[[#This Row],[total_day_minutes]]&lt;=250,"High Usage","Very High Usage")))</f>
        <v>High Usage</v>
      </c>
      <c r="AE1481" t="str">
        <f>IF(tbl_Customers[[#This Row],[total_intl_calls]]&lt;=5,"Low Calls", IF(tbl_Customers[[#This Row],[total_intl_calls]]&lt;=10, "Medium Calls", "High Calls"))</f>
        <v>Medium Calls</v>
      </c>
      <c r="AF14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81" s="36" t="str">
        <f>IF(tbl_Customers[[#This Row],[Churn_Risk_Score]]&gt;=10,"High Risk", IF(tbl_Customers[[#This Row],[Churn_Risk_Score]]&gt;=5,"Medium Risk","Low Risk"))</f>
        <v>Low Risk</v>
      </c>
    </row>
    <row r="1482" spans="1:33" x14ac:dyDescent="0.35">
      <c r="A1482">
        <v>1481</v>
      </c>
      <c r="B1482" t="s">
        <v>39</v>
      </c>
      <c r="C1482">
        <v>66</v>
      </c>
      <c r="D1482" t="s">
        <v>21</v>
      </c>
      <c r="E1482" t="s">
        <v>22</v>
      </c>
      <c r="F1482" t="s">
        <v>23</v>
      </c>
      <c r="G1482">
        <v>35</v>
      </c>
      <c r="H1482">
        <v>190.8</v>
      </c>
      <c r="I1482">
        <v>100</v>
      </c>
      <c r="J1482">
        <v>32.44</v>
      </c>
      <c r="K1482">
        <v>261.3</v>
      </c>
      <c r="L1482">
        <v>93</v>
      </c>
      <c r="M1482">
        <v>22.21</v>
      </c>
      <c r="N1482">
        <v>209.5</v>
      </c>
      <c r="O1482">
        <v>108</v>
      </c>
      <c r="P1482">
        <v>9.43</v>
      </c>
      <c r="Q1482">
        <v>8.9</v>
      </c>
      <c r="R1482">
        <v>6</v>
      </c>
      <c r="S1482">
        <v>2.4</v>
      </c>
      <c r="T1482">
        <v>0</v>
      </c>
      <c r="U1482" t="s">
        <v>22</v>
      </c>
      <c r="V1482">
        <f>IF(tbl_Customers[[#This Row],[churn]] = "yes", 1, 0)</f>
        <v>0</v>
      </c>
      <c r="W1482" t="str">
        <f>IF(tbl_Customers[[#This Row],[number_customer_service_calls]] &lt;= 1, "0-1 Calls", IF(tbl_Customers[[#This Row],[number_customer_service_calls]] &lt;= 3, "2-3 Calls", IF(tbl_Customers[[#This Row],[number_customer_service_calls]] &lt;=5, "4-5 Calls", "6+ Calls")))</f>
        <v>0-1 Calls</v>
      </c>
      <c r="X1482" t="str">
        <f>IF(tbl_Customers[[#This Row],[account_length]] &lt;= 50, "0-50", IF(tbl_Customers[[#This Row],[account_length]] &lt;=100, "51-100", IF(tbl_Customers[[#This Row],[account_length]] &lt;= 150, "101-150", "151+")))</f>
        <v>51-100</v>
      </c>
      <c r="Y1482" t="str">
        <f>IF(tbl_Customers[[#This Row],[total_intl_charge]] &lt;= 3, "Low Charges", "High Charges")</f>
        <v>Low Charges</v>
      </c>
      <c r="Z1482" t="str">
        <f>IF(tbl_Customers[[#This Row],[total_eve_calls]]&lt;=80,"Low Calls",
IF(tbl_Customers[[#This Row],[total_eve_calls]]&lt;=120,"Medium Calls","High Calls"))</f>
        <v>Medium Calls</v>
      </c>
      <c r="AA1482" t="str">
        <f>IF(tbl_Customers[[#This Row],[total_eve_charge]]&lt;=15,"Low Charges",
IF(tbl_Customers[[#This Row],[total_eve_charge]]&lt;=20,"Medium Charges","High Charges"))</f>
        <v>High Charges</v>
      </c>
      <c r="AB14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82" t="str">
        <f>IF(tbl_Customers[[#This Row],[number_vmail_messages]] = 0, "No Usage", IF(tbl_Customers[[#This Row],[number_vmail_messages]] &lt;= 20, "Low Usage", IF(tbl_Customers[[#This Row],[number_vmail_messages]] &lt;= 40, "Medium Usgae", "High Usage")))</f>
        <v>Medium Usgae</v>
      </c>
      <c r="AD1482" t="str">
        <f>IF(tbl_Customers[[#This Row],[total_day_minutes]]&lt;=150,"Low Usage", IF(tbl_Customers[[#This Row],[total_day_minutes]]&lt;=200,"Medium Usage", IF(tbl_Customers[[#This Row],[total_day_minutes]]&lt;=250,"High Usage","Very High Usage")))</f>
        <v>Medium Usage</v>
      </c>
      <c r="AE1482" t="str">
        <f>IF(tbl_Customers[[#This Row],[total_intl_calls]]&lt;=5,"Low Calls", IF(tbl_Customers[[#This Row],[total_intl_calls]]&lt;=10, "Medium Calls", "High Calls"))</f>
        <v>Medium Calls</v>
      </c>
      <c r="AF14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82" s="36" t="str">
        <f>IF(tbl_Customers[[#This Row],[Churn_Risk_Score]]&gt;=10,"High Risk", IF(tbl_Customers[[#This Row],[Churn_Risk_Score]]&gt;=5,"Medium Risk","Low Risk"))</f>
        <v>Low Risk</v>
      </c>
    </row>
    <row r="1483" spans="1:33" x14ac:dyDescent="0.35">
      <c r="A1483">
        <v>1482</v>
      </c>
      <c r="B1483" t="s">
        <v>71</v>
      </c>
      <c r="C1483">
        <v>127</v>
      </c>
      <c r="D1483" t="s">
        <v>21</v>
      </c>
      <c r="E1483" t="s">
        <v>22</v>
      </c>
      <c r="F1483" t="s">
        <v>23</v>
      </c>
      <c r="G1483">
        <v>28</v>
      </c>
      <c r="H1483">
        <v>235.6</v>
      </c>
      <c r="I1483">
        <v>124</v>
      </c>
      <c r="J1483">
        <v>40.049999999999997</v>
      </c>
      <c r="K1483">
        <v>236.8</v>
      </c>
      <c r="L1483">
        <v>113</v>
      </c>
      <c r="M1483">
        <v>20.13</v>
      </c>
      <c r="N1483">
        <v>241.2</v>
      </c>
      <c r="O1483">
        <v>127</v>
      </c>
      <c r="P1483">
        <v>10.85</v>
      </c>
      <c r="Q1483">
        <v>7.7</v>
      </c>
      <c r="R1483">
        <v>2</v>
      </c>
      <c r="S1483">
        <v>2.08</v>
      </c>
      <c r="T1483">
        <v>1</v>
      </c>
      <c r="U1483" t="s">
        <v>22</v>
      </c>
      <c r="V1483">
        <f>IF(tbl_Customers[[#This Row],[churn]] = "yes", 1, 0)</f>
        <v>0</v>
      </c>
      <c r="W1483" t="str">
        <f>IF(tbl_Customers[[#This Row],[number_customer_service_calls]] &lt;= 1, "0-1 Calls", IF(tbl_Customers[[#This Row],[number_customer_service_calls]] &lt;= 3, "2-3 Calls", IF(tbl_Customers[[#This Row],[number_customer_service_calls]] &lt;=5, "4-5 Calls", "6+ Calls")))</f>
        <v>0-1 Calls</v>
      </c>
      <c r="X1483" t="str">
        <f>IF(tbl_Customers[[#This Row],[account_length]] &lt;= 50, "0-50", IF(tbl_Customers[[#This Row],[account_length]] &lt;=100, "51-100", IF(tbl_Customers[[#This Row],[account_length]] &lt;= 150, "101-150", "151+")))</f>
        <v>101-150</v>
      </c>
      <c r="Y1483" t="str">
        <f>IF(tbl_Customers[[#This Row],[total_intl_charge]] &lt;= 3, "Low Charges", "High Charges")</f>
        <v>Low Charges</v>
      </c>
      <c r="Z1483" t="str">
        <f>IF(tbl_Customers[[#This Row],[total_eve_calls]]&lt;=80,"Low Calls",
IF(tbl_Customers[[#This Row],[total_eve_calls]]&lt;=120,"Medium Calls","High Calls"))</f>
        <v>Medium Calls</v>
      </c>
      <c r="AA1483" t="str">
        <f>IF(tbl_Customers[[#This Row],[total_eve_charge]]&lt;=15,"Low Charges",
IF(tbl_Customers[[#This Row],[total_eve_charge]]&lt;=20,"Medium Charges","High Charges"))</f>
        <v>High Charges</v>
      </c>
      <c r="AB14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83" t="str">
        <f>IF(tbl_Customers[[#This Row],[number_vmail_messages]] = 0, "No Usage", IF(tbl_Customers[[#This Row],[number_vmail_messages]] &lt;= 20, "Low Usage", IF(tbl_Customers[[#This Row],[number_vmail_messages]] &lt;= 40, "Medium Usgae", "High Usage")))</f>
        <v>Medium Usgae</v>
      </c>
      <c r="AD1483" t="str">
        <f>IF(tbl_Customers[[#This Row],[total_day_minutes]]&lt;=150,"Low Usage", IF(tbl_Customers[[#This Row],[total_day_minutes]]&lt;=200,"Medium Usage", IF(tbl_Customers[[#This Row],[total_day_minutes]]&lt;=250,"High Usage","Very High Usage")))</f>
        <v>High Usage</v>
      </c>
      <c r="AE1483" t="str">
        <f>IF(tbl_Customers[[#This Row],[total_intl_calls]]&lt;=5,"Low Calls", IF(tbl_Customers[[#This Row],[total_intl_calls]]&lt;=10, "Medium Calls", "High Calls"))</f>
        <v>Low Calls</v>
      </c>
      <c r="AF14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83" s="36" t="str">
        <f>IF(tbl_Customers[[#This Row],[Churn_Risk_Score]]&gt;=10,"High Risk", IF(tbl_Customers[[#This Row],[Churn_Risk_Score]]&gt;=5,"Medium Risk","Low Risk"))</f>
        <v>Low Risk</v>
      </c>
    </row>
    <row r="1484" spans="1:33" x14ac:dyDescent="0.35">
      <c r="A1484">
        <v>1483</v>
      </c>
      <c r="B1484" t="s">
        <v>45</v>
      </c>
      <c r="C1484">
        <v>146</v>
      </c>
      <c r="D1484" t="s">
        <v>28</v>
      </c>
      <c r="E1484" t="s">
        <v>22</v>
      </c>
      <c r="F1484" t="s">
        <v>22</v>
      </c>
      <c r="G1484">
        <v>0</v>
      </c>
      <c r="H1484">
        <v>189.3</v>
      </c>
      <c r="I1484">
        <v>77</v>
      </c>
      <c r="J1484">
        <v>32.18</v>
      </c>
      <c r="K1484">
        <v>155.9</v>
      </c>
      <c r="L1484">
        <v>128</v>
      </c>
      <c r="M1484">
        <v>13.25</v>
      </c>
      <c r="N1484">
        <v>186</v>
      </c>
      <c r="O1484">
        <v>83</v>
      </c>
      <c r="P1484">
        <v>8.3699999999999992</v>
      </c>
      <c r="Q1484">
        <v>7.4</v>
      </c>
      <c r="R1484">
        <v>3</v>
      </c>
      <c r="S1484">
        <v>2</v>
      </c>
      <c r="T1484">
        <v>0</v>
      </c>
      <c r="U1484" t="s">
        <v>22</v>
      </c>
      <c r="V1484">
        <f>IF(tbl_Customers[[#This Row],[churn]] = "yes", 1, 0)</f>
        <v>0</v>
      </c>
      <c r="W1484" t="str">
        <f>IF(tbl_Customers[[#This Row],[number_customer_service_calls]] &lt;= 1, "0-1 Calls", IF(tbl_Customers[[#This Row],[number_customer_service_calls]] &lt;= 3, "2-3 Calls", IF(tbl_Customers[[#This Row],[number_customer_service_calls]] &lt;=5, "4-5 Calls", "6+ Calls")))</f>
        <v>0-1 Calls</v>
      </c>
      <c r="X1484" t="str">
        <f>IF(tbl_Customers[[#This Row],[account_length]] &lt;= 50, "0-50", IF(tbl_Customers[[#This Row],[account_length]] &lt;=100, "51-100", IF(tbl_Customers[[#This Row],[account_length]] &lt;= 150, "101-150", "151+")))</f>
        <v>101-150</v>
      </c>
      <c r="Y1484" t="str">
        <f>IF(tbl_Customers[[#This Row],[total_intl_charge]] &lt;= 3, "Low Charges", "High Charges")</f>
        <v>Low Charges</v>
      </c>
      <c r="Z1484" t="str">
        <f>IF(tbl_Customers[[#This Row],[total_eve_calls]]&lt;=80,"Low Calls",
IF(tbl_Customers[[#This Row],[total_eve_calls]]&lt;=120,"Medium Calls","High Calls"))</f>
        <v>High Calls</v>
      </c>
      <c r="AA1484" t="str">
        <f>IF(tbl_Customers[[#This Row],[total_eve_charge]]&lt;=15,"Low Charges",
IF(tbl_Customers[[#This Row],[total_eve_charge]]&lt;=20,"Medium Charges","High Charges"))</f>
        <v>Low Charges</v>
      </c>
      <c r="AB14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84" t="str">
        <f>IF(tbl_Customers[[#This Row],[number_vmail_messages]] = 0, "No Usage", IF(tbl_Customers[[#This Row],[number_vmail_messages]] &lt;= 20, "Low Usage", IF(tbl_Customers[[#This Row],[number_vmail_messages]] &lt;= 40, "Medium Usgae", "High Usage")))</f>
        <v>No Usage</v>
      </c>
      <c r="AD1484" t="str">
        <f>IF(tbl_Customers[[#This Row],[total_day_minutes]]&lt;=150,"Low Usage", IF(tbl_Customers[[#This Row],[total_day_minutes]]&lt;=200,"Medium Usage", IF(tbl_Customers[[#This Row],[total_day_minutes]]&lt;=250,"High Usage","Very High Usage")))</f>
        <v>Medium Usage</v>
      </c>
      <c r="AE1484" t="str">
        <f>IF(tbl_Customers[[#This Row],[total_intl_calls]]&lt;=5,"Low Calls", IF(tbl_Customers[[#This Row],[total_intl_calls]]&lt;=10, "Medium Calls", "High Calls"))</f>
        <v>Low Calls</v>
      </c>
      <c r="AF14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84" s="36" t="str">
        <f>IF(tbl_Customers[[#This Row],[Churn_Risk_Score]]&gt;=10,"High Risk", IF(tbl_Customers[[#This Row],[Churn_Risk_Score]]&gt;=5,"Medium Risk","Low Risk"))</f>
        <v>Low Risk</v>
      </c>
    </row>
    <row r="1485" spans="1:33" x14ac:dyDescent="0.35">
      <c r="A1485">
        <v>1484</v>
      </c>
      <c r="B1485" t="s">
        <v>44</v>
      </c>
      <c r="C1485">
        <v>93</v>
      </c>
      <c r="D1485" t="s">
        <v>25</v>
      </c>
      <c r="E1485" t="s">
        <v>22</v>
      </c>
      <c r="F1485" t="s">
        <v>23</v>
      </c>
      <c r="G1485">
        <v>42</v>
      </c>
      <c r="H1485">
        <v>166.9</v>
      </c>
      <c r="I1485">
        <v>101</v>
      </c>
      <c r="J1485">
        <v>28.37</v>
      </c>
      <c r="K1485">
        <v>273.2</v>
      </c>
      <c r="L1485">
        <v>84</v>
      </c>
      <c r="M1485">
        <v>23.22</v>
      </c>
      <c r="N1485">
        <v>171</v>
      </c>
      <c r="O1485">
        <v>106</v>
      </c>
      <c r="P1485">
        <v>7.69</v>
      </c>
      <c r="Q1485">
        <v>11.5</v>
      </c>
      <c r="R1485">
        <v>1</v>
      </c>
      <c r="S1485">
        <v>3.11</v>
      </c>
      <c r="T1485">
        <v>1</v>
      </c>
      <c r="U1485" t="s">
        <v>22</v>
      </c>
      <c r="V1485">
        <f>IF(tbl_Customers[[#This Row],[churn]] = "yes", 1, 0)</f>
        <v>0</v>
      </c>
      <c r="W1485" t="str">
        <f>IF(tbl_Customers[[#This Row],[number_customer_service_calls]] &lt;= 1, "0-1 Calls", IF(tbl_Customers[[#This Row],[number_customer_service_calls]] &lt;= 3, "2-3 Calls", IF(tbl_Customers[[#This Row],[number_customer_service_calls]] &lt;=5, "4-5 Calls", "6+ Calls")))</f>
        <v>0-1 Calls</v>
      </c>
      <c r="X1485" t="str">
        <f>IF(tbl_Customers[[#This Row],[account_length]] &lt;= 50, "0-50", IF(tbl_Customers[[#This Row],[account_length]] &lt;=100, "51-100", IF(tbl_Customers[[#This Row],[account_length]] &lt;= 150, "101-150", "151+")))</f>
        <v>51-100</v>
      </c>
      <c r="Y1485" t="str">
        <f>IF(tbl_Customers[[#This Row],[total_intl_charge]] &lt;= 3, "Low Charges", "High Charges")</f>
        <v>High Charges</v>
      </c>
      <c r="Z1485" t="str">
        <f>IF(tbl_Customers[[#This Row],[total_eve_calls]]&lt;=80,"Low Calls",
IF(tbl_Customers[[#This Row],[total_eve_calls]]&lt;=120,"Medium Calls","High Calls"))</f>
        <v>Medium Calls</v>
      </c>
      <c r="AA1485" t="str">
        <f>IF(tbl_Customers[[#This Row],[total_eve_charge]]&lt;=15,"Low Charges",
IF(tbl_Customers[[#This Row],[total_eve_charge]]&lt;=20,"Medium Charges","High Charges"))</f>
        <v>High Charges</v>
      </c>
      <c r="AB14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85" t="str">
        <f>IF(tbl_Customers[[#This Row],[number_vmail_messages]] = 0, "No Usage", IF(tbl_Customers[[#This Row],[number_vmail_messages]] &lt;= 20, "Low Usage", IF(tbl_Customers[[#This Row],[number_vmail_messages]] &lt;= 40, "Medium Usgae", "High Usage")))</f>
        <v>High Usage</v>
      </c>
      <c r="AD1485" t="str">
        <f>IF(tbl_Customers[[#This Row],[total_day_minutes]]&lt;=150,"Low Usage", IF(tbl_Customers[[#This Row],[total_day_minutes]]&lt;=200,"Medium Usage", IF(tbl_Customers[[#This Row],[total_day_minutes]]&lt;=250,"High Usage","Very High Usage")))</f>
        <v>Medium Usage</v>
      </c>
      <c r="AE1485" t="str">
        <f>IF(tbl_Customers[[#This Row],[total_intl_calls]]&lt;=5,"Low Calls", IF(tbl_Customers[[#This Row],[total_intl_calls]]&lt;=10, "Medium Calls", "High Calls"))</f>
        <v>Low Calls</v>
      </c>
      <c r="AF14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85" s="36" t="str">
        <f>IF(tbl_Customers[[#This Row],[Churn_Risk_Score]]&gt;=10,"High Risk", IF(tbl_Customers[[#This Row],[Churn_Risk_Score]]&gt;=5,"Medium Risk","Low Risk"))</f>
        <v>Low Risk</v>
      </c>
    </row>
    <row r="1486" spans="1:33" x14ac:dyDescent="0.35">
      <c r="A1486">
        <v>1485</v>
      </c>
      <c r="B1486" t="s">
        <v>74</v>
      </c>
      <c r="C1486">
        <v>77</v>
      </c>
      <c r="D1486" t="s">
        <v>21</v>
      </c>
      <c r="E1486" t="s">
        <v>22</v>
      </c>
      <c r="F1486" t="s">
        <v>22</v>
      </c>
      <c r="G1486">
        <v>0</v>
      </c>
      <c r="H1486">
        <v>245.2</v>
      </c>
      <c r="I1486">
        <v>87</v>
      </c>
      <c r="J1486">
        <v>41.68</v>
      </c>
      <c r="K1486">
        <v>254.1</v>
      </c>
      <c r="L1486">
        <v>83</v>
      </c>
      <c r="M1486">
        <v>21.6</v>
      </c>
      <c r="N1486">
        <v>239.4</v>
      </c>
      <c r="O1486">
        <v>91</v>
      </c>
      <c r="P1486">
        <v>10.77</v>
      </c>
      <c r="Q1486">
        <v>7.5</v>
      </c>
      <c r="R1486">
        <v>4</v>
      </c>
      <c r="S1486">
        <v>2.0299999999999998</v>
      </c>
      <c r="T1486">
        <v>0</v>
      </c>
      <c r="U1486" t="s">
        <v>23</v>
      </c>
      <c r="V1486">
        <f>IF(tbl_Customers[[#This Row],[churn]] = "yes", 1, 0)</f>
        <v>1</v>
      </c>
      <c r="W1486" t="str">
        <f>IF(tbl_Customers[[#This Row],[number_customer_service_calls]] &lt;= 1, "0-1 Calls", IF(tbl_Customers[[#This Row],[number_customer_service_calls]] &lt;= 3, "2-3 Calls", IF(tbl_Customers[[#This Row],[number_customer_service_calls]] &lt;=5, "4-5 Calls", "6+ Calls")))</f>
        <v>0-1 Calls</v>
      </c>
      <c r="X1486" t="str">
        <f>IF(tbl_Customers[[#This Row],[account_length]] &lt;= 50, "0-50", IF(tbl_Customers[[#This Row],[account_length]] &lt;=100, "51-100", IF(tbl_Customers[[#This Row],[account_length]] &lt;= 150, "101-150", "151+")))</f>
        <v>51-100</v>
      </c>
      <c r="Y1486" t="str">
        <f>IF(tbl_Customers[[#This Row],[total_intl_charge]] &lt;= 3, "Low Charges", "High Charges")</f>
        <v>Low Charges</v>
      </c>
      <c r="Z1486" t="str">
        <f>IF(tbl_Customers[[#This Row],[total_eve_calls]]&lt;=80,"Low Calls",
IF(tbl_Customers[[#This Row],[total_eve_calls]]&lt;=120,"Medium Calls","High Calls"))</f>
        <v>Medium Calls</v>
      </c>
      <c r="AA1486" t="str">
        <f>IF(tbl_Customers[[#This Row],[total_eve_charge]]&lt;=15,"Low Charges",
IF(tbl_Customers[[#This Row],[total_eve_charge]]&lt;=20,"Medium Charges","High Charges"))</f>
        <v>High Charges</v>
      </c>
      <c r="AB14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86" t="str">
        <f>IF(tbl_Customers[[#This Row],[number_vmail_messages]] = 0, "No Usage", IF(tbl_Customers[[#This Row],[number_vmail_messages]] &lt;= 20, "Low Usage", IF(tbl_Customers[[#This Row],[number_vmail_messages]] &lt;= 40, "Medium Usgae", "High Usage")))</f>
        <v>No Usage</v>
      </c>
      <c r="AD1486" t="str">
        <f>IF(tbl_Customers[[#This Row],[total_day_minutes]]&lt;=150,"Low Usage", IF(tbl_Customers[[#This Row],[total_day_minutes]]&lt;=200,"Medium Usage", IF(tbl_Customers[[#This Row],[total_day_minutes]]&lt;=250,"High Usage","Very High Usage")))</f>
        <v>High Usage</v>
      </c>
      <c r="AE1486" t="str">
        <f>IF(tbl_Customers[[#This Row],[total_intl_calls]]&lt;=5,"Low Calls", IF(tbl_Customers[[#This Row],[total_intl_calls]]&lt;=10, "Medium Calls", "High Calls"))</f>
        <v>Low Calls</v>
      </c>
      <c r="AF14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86" s="36" t="str">
        <f>IF(tbl_Customers[[#This Row],[Churn_Risk_Score]]&gt;=10,"High Risk", IF(tbl_Customers[[#This Row],[Churn_Risk_Score]]&gt;=5,"Medium Risk","Low Risk"))</f>
        <v>Low Risk</v>
      </c>
    </row>
    <row r="1487" spans="1:33" x14ac:dyDescent="0.35">
      <c r="A1487">
        <v>1486</v>
      </c>
      <c r="B1487" t="s">
        <v>61</v>
      </c>
      <c r="C1487">
        <v>111</v>
      </c>
      <c r="D1487" t="s">
        <v>21</v>
      </c>
      <c r="E1487" t="s">
        <v>22</v>
      </c>
      <c r="F1487" t="s">
        <v>22</v>
      </c>
      <c r="G1487">
        <v>0</v>
      </c>
      <c r="H1487">
        <v>132.6</v>
      </c>
      <c r="I1487">
        <v>125</v>
      </c>
      <c r="J1487">
        <v>22.54</v>
      </c>
      <c r="K1487">
        <v>221.1</v>
      </c>
      <c r="L1487">
        <v>67</v>
      </c>
      <c r="M1487">
        <v>18.79</v>
      </c>
      <c r="N1487">
        <v>127.9</v>
      </c>
      <c r="O1487">
        <v>101</v>
      </c>
      <c r="P1487">
        <v>5.76</v>
      </c>
      <c r="Q1487">
        <v>12.7</v>
      </c>
      <c r="R1487">
        <v>2</v>
      </c>
      <c r="S1487">
        <v>3.43</v>
      </c>
      <c r="T1487">
        <v>4</v>
      </c>
      <c r="U1487" t="s">
        <v>23</v>
      </c>
      <c r="V1487">
        <f>IF(tbl_Customers[[#This Row],[churn]] = "yes", 1, 0)</f>
        <v>1</v>
      </c>
      <c r="W1487" t="str">
        <f>IF(tbl_Customers[[#This Row],[number_customer_service_calls]] &lt;= 1, "0-1 Calls", IF(tbl_Customers[[#This Row],[number_customer_service_calls]] &lt;= 3, "2-3 Calls", IF(tbl_Customers[[#This Row],[number_customer_service_calls]] &lt;=5, "4-5 Calls", "6+ Calls")))</f>
        <v>4-5 Calls</v>
      </c>
      <c r="X1487" t="str">
        <f>IF(tbl_Customers[[#This Row],[account_length]] &lt;= 50, "0-50", IF(tbl_Customers[[#This Row],[account_length]] &lt;=100, "51-100", IF(tbl_Customers[[#This Row],[account_length]] &lt;= 150, "101-150", "151+")))</f>
        <v>101-150</v>
      </c>
      <c r="Y1487" t="str">
        <f>IF(tbl_Customers[[#This Row],[total_intl_charge]] &lt;= 3, "Low Charges", "High Charges")</f>
        <v>High Charges</v>
      </c>
      <c r="Z1487" t="str">
        <f>IF(tbl_Customers[[#This Row],[total_eve_calls]]&lt;=80,"Low Calls",
IF(tbl_Customers[[#This Row],[total_eve_calls]]&lt;=120,"Medium Calls","High Calls"))</f>
        <v>Low Calls</v>
      </c>
      <c r="AA1487" t="str">
        <f>IF(tbl_Customers[[#This Row],[total_eve_charge]]&lt;=15,"Low Charges",
IF(tbl_Customers[[#This Row],[total_eve_charge]]&lt;=20,"Medium Charges","High Charges"))</f>
        <v>Medium Charges</v>
      </c>
      <c r="AB14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87" t="str">
        <f>IF(tbl_Customers[[#This Row],[number_vmail_messages]] = 0, "No Usage", IF(tbl_Customers[[#This Row],[number_vmail_messages]] &lt;= 20, "Low Usage", IF(tbl_Customers[[#This Row],[number_vmail_messages]] &lt;= 40, "Medium Usgae", "High Usage")))</f>
        <v>No Usage</v>
      </c>
      <c r="AD1487" t="str">
        <f>IF(tbl_Customers[[#This Row],[total_day_minutes]]&lt;=150,"Low Usage", IF(tbl_Customers[[#This Row],[total_day_minutes]]&lt;=200,"Medium Usage", IF(tbl_Customers[[#This Row],[total_day_minutes]]&lt;=250,"High Usage","Very High Usage")))</f>
        <v>Low Usage</v>
      </c>
      <c r="AE1487" t="str">
        <f>IF(tbl_Customers[[#This Row],[total_intl_calls]]&lt;=5,"Low Calls", IF(tbl_Customers[[#This Row],[total_intl_calls]]&lt;=10, "Medium Calls", "High Calls"))</f>
        <v>Low Calls</v>
      </c>
      <c r="AF14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487" s="36" t="str">
        <f>IF(tbl_Customers[[#This Row],[Churn_Risk_Score]]&gt;=10,"High Risk", IF(tbl_Customers[[#This Row],[Churn_Risk_Score]]&gt;=5,"Medium Risk","Low Risk"))</f>
        <v>Medium Risk</v>
      </c>
    </row>
    <row r="1488" spans="1:33" x14ac:dyDescent="0.35">
      <c r="A1488">
        <v>1487</v>
      </c>
      <c r="B1488" t="s">
        <v>24</v>
      </c>
      <c r="C1488">
        <v>125</v>
      </c>
      <c r="D1488" t="s">
        <v>21</v>
      </c>
      <c r="E1488" t="s">
        <v>22</v>
      </c>
      <c r="F1488" t="s">
        <v>22</v>
      </c>
      <c r="G1488">
        <v>0</v>
      </c>
      <c r="H1488">
        <v>182.3</v>
      </c>
      <c r="I1488">
        <v>64</v>
      </c>
      <c r="J1488">
        <v>30.99</v>
      </c>
      <c r="K1488">
        <v>139.80000000000001</v>
      </c>
      <c r="L1488">
        <v>121</v>
      </c>
      <c r="M1488">
        <v>11.88</v>
      </c>
      <c r="N1488">
        <v>171.6</v>
      </c>
      <c r="O1488">
        <v>96</v>
      </c>
      <c r="P1488">
        <v>7.72</v>
      </c>
      <c r="Q1488">
        <v>11.6</v>
      </c>
      <c r="R1488">
        <v>7</v>
      </c>
      <c r="S1488">
        <v>3.13</v>
      </c>
      <c r="T1488">
        <v>2</v>
      </c>
      <c r="U1488" t="s">
        <v>22</v>
      </c>
      <c r="V1488">
        <f>IF(tbl_Customers[[#This Row],[churn]] = "yes", 1, 0)</f>
        <v>0</v>
      </c>
      <c r="W1488" t="str">
        <f>IF(tbl_Customers[[#This Row],[number_customer_service_calls]] &lt;= 1, "0-1 Calls", IF(tbl_Customers[[#This Row],[number_customer_service_calls]] &lt;= 3, "2-3 Calls", IF(tbl_Customers[[#This Row],[number_customer_service_calls]] &lt;=5, "4-5 Calls", "6+ Calls")))</f>
        <v>2-3 Calls</v>
      </c>
      <c r="X1488" t="str">
        <f>IF(tbl_Customers[[#This Row],[account_length]] &lt;= 50, "0-50", IF(tbl_Customers[[#This Row],[account_length]] &lt;=100, "51-100", IF(tbl_Customers[[#This Row],[account_length]] &lt;= 150, "101-150", "151+")))</f>
        <v>101-150</v>
      </c>
      <c r="Y1488" t="str">
        <f>IF(tbl_Customers[[#This Row],[total_intl_charge]] &lt;= 3, "Low Charges", "High Charges")</f>
        <v>High Charges</v>
      </c>
      <c r="Z1488" t="str">
        <f>IF(tbl_Customers[[#This Row],[total_eve_calls]]&lt;=80,"Low Calls",
IF(tbl_Customers[[#This Row],[total_eve_calls]]&lt;=120,"Medium Calls","High Calls"))</f>
        <v>High Calls</v>
      </c>
      <c r="AA1488" t="str">
        <f>IF(tbl_Customers[[#This Row],[total_eve_charge]]&lt;=15,"Low Charges",
IF(tbl_Customers[[#This Row],[total_eve_charge]]&lt;=20,"Medium Charges","High Charges"))</f>
        <v>Low Charges</v>
      </c>
      <c r="AB14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88" t="str">
        <f>IF(tbl_Customers[[#This Row],[number_vmail_messages]] = 0, "No Usage", IF(tbl_Customers[[#This Row],[number_vmail_messages]] &lt;= 20, "Low Usage", IF(tbl_Customers[[#This Row],[number_vmail_messages]] &lt;= 40, "Medium Usgae", "High Usage")))</f>
        <v>No Usage</v>
      </c>
      <c r="AD1488" t="str">
        <f>IF(tbl_Customers[[#This Row],[total_day_minutes]]&lt;=150,"Low Usage", IF(tbl_Customers[[#This Row],[total_day_minutes]]&lt;=200,"Medium Usage", IF(tbl_Customers[[#This Row],[total_day_minutes]]&lt;=250,"High Usage","Very High Usage")))</f>
        <v>Medium Usage</v>
      </c>
      <c r="AE1488" t="str">
        <f>IF(tbl_Customers[[#This Row],[total_intl_calls]]&lt;=5,"Low Calls", IF(tbl_Customers[[#This Row],[total_intl_calls]]&lt;=10, "Medium Calls", "High Calls"))</f>
        <v>Medium Calls</v>
      </c>
      <c r="AF14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88" s="36" t="str">
        <f>IF(tbl_Customers[[#This Row],[Churn_Risk_Score]]&gt;=10,"High Risk", IF(tbl_Customers[[#This Row],[Churn_Risk_Score]]&gt;=5,"Medium Risk","Low Risk"))</f>
        <v>Low Risk</v>
      </c>
    </row>
    <row r="1489" spans="1:33" x14ac:dyDescent="0.35">
      <c r="A1489">
        <v>1488</v>
      </c>
      <c r="B1489" t="s">
        <v>68</v>
      </c>
      <c r="C1489">
        <v>115</v>
      </c>
      <c r="D1489" t="s">
        <v>28</v>
      </c>
      <c r="E1489" t="s">
        <v>22</v>
      </c>
      <c r="F1489" t="s">
        <v>23</v>
      </c>
      <c r="G1489">
        <v>14</v>
      </c>
      <c r="H1489">
        <v>192.3</v>
      </c>
      <c r="I1489">
        <v>86</v>
      </c>
      <c r="J1489">
        <v>32.69</v>
      </c>
      <c r="K1489">
        <v>88.7</v>
      </c>
      <c r="L1489">
        <v>90</v>
      </c>
      <c r="M1489">
        <v>7.54</v>
      </c>
      <c r="N1489">
        <v>229.4</v>
      </c>
      <c r="O1489">
        <v>120</v>
      </c>
      <c r="P1489">
        <v>10.32</v>
      </c>
      <c r="Q1489">
        <v>10.5</v>
      </c>
      <c r="R1489">
        <v>3</v>
      </c>
      <c r="S1489">
        <v>2.84</v>
      </c>
      <c r="T1489">
        <v>2</v>
      </c>
      <c r="U1489" t="s">
        <v>22</v>
      </c>
      <c r="V1489">
        <f>IF(tbl_Customers[[#This Row],[churn]] = "yes", 1, 0)</f>
        <v>0</v>
      </c>
      <c r="W1489" t="str">
        <f>IF(tbl_Customers[[#This Row],[number_customer_service_calls]] &lt;= 1, "0-1 Calls", IF(tbl_Customers[[#This Row],[number_customer_service_calls]] &lt;= 3, "2-3 Calls", IF(tbl_Customers[[#This Row],[number_customer_service_calls]] &lt;=5, "4-5 Calls", "6+ Calls")))</f>
        <v>2-3 Calls</v>
      </c>
      <c r="X1489" t="str">
        <f>IF(tbl_Customers[[#This Row],[account_length]] &lt;= 50, "0-50", IF(tbl_Customers[[#This Row],[account_length]] &lt;=100, "51-100", IF(tbl_Customers[[#This Row],[account_length]] &lt;= 150, "101-150", "151+")))</f>
        <v>101-150</v>
      </c>
      <c r="Y1489" t="str">
        <f>IF(tbl_Customers[[#This Row],[total_intl_charge]] &lt;= 3, "Low Charges", "High Charges")</f>
        <v>Low Charges</v>
      </c>
      <c r="Z1489" t="str">
        <f>IF(tbl_Customers[[#This Row],[total_eve_calls]]&lt;=80,"Low Calls",
IF(tbl_Customers[[#This Row],[total_eve_calls]]&lt;=120,"Medium Calls","High Calls"))</f>
        <v>Medium Calls</v>
      </c>
      <c r="AA1489" t="str">
        <f>IF(tbl_Customers[[#This Row],[total_eve_charge]]&lt;=15,"Low Charges",
IF(tbl_Customers[[#This Row],[total_eve_charge]]&lt;=20,"Medium Charges","High Charges"))</f>
        <v>Low Charges</v>
      </c>
      <c r="AB14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89" t="str">
        <f>IF(tbl_Customers[[#This Row],[number_vmail_messages]] = 0, "No Usage", IF(tbl_Customers[[#This Row],[number_vmail_messages]] &lt;= 20, "Low Usage", IF(tbl_Customers[[#This Row],[number_vmail_messages]] &lt;= 40, "Medium Usgae", "High Usage")))</f>
        <v>Low Usage</v>
      </c>
      <c r="AD1489" t="str">
        <f>IF(tbl_Customers[[#This Row],[total_day_minutes]]&lt;=150,"Low Usage", IF(tbl_Customers[[#This Row],[total_day_minutes]]&lt;=200,"Medium Usage", IF(tbl_Customers[[#This Row],[total_day_minutes]]&lt;=250,"High Usage","Very High Usage")))</f>
        <v>Medium Usage</v>
      </c>
      <c r="AE1489" t="str">
        <f>IF(tbl_Customers[[#This Row],[total_intl_calls]]&lt;=5,"Low Calls", IF(tbl_Customers[[#This Row],[total_intl_calls]]&lt;=10, "Medium Calls", "High Calls"))</f>
        <v>Low Calls</v>
      </c>
      <c r="AF14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89" s="36" t="str">
        <f>IF(tbl_Customers[[#This Row],[Churn_Risk_Score]]&gt;=10,"High Risk", IF(tbl_Customers[[#This Row],[Churn_Risk_Score]]&gt;=5,"Medium Risk","Low Risk"))</f>
        <v>Low Risk</v>
      </c>
    </row>
    <row r="1490" spans="1:33" x14ac:dyDescent="0.35">
      <c r="A1490">
        <v>1489</v>
      </c>
      <c r="B1490" t="s">
        <v>60</v>
      </c>
      <c r="C1490">
        <v>115</v>
      </c>
      <c r="D1490" t="s">
        <v>28</v>
      </c>
      <c r="E1490" t="s">
        <v>23</v>
      </c>
      <c r="F1490" t="s">
        <v>22</v>
      </c>
      <c r="G1490">
        <v>0</v>
      </c>
      <c r="H1490">
        <v>122</v>
      </c>
      <c r="I1490">
        <v>110</v>
      </c>
      <c r="J1490">
        <v>20.74</v>
      </c>
      <c r="K1490">
        <v>220.2</v>
      </c>
      <c r="L1490">
        <v>100</v>
      </c>
      <c r="M1490">
        <v>18.72</v>
      </c>
      <c r="N1490">
        <v>179.7</v>
      </c>
      <c r="O1490">
        <v>124</v>
      </c>
      <c r="P1490">
        <v>8.09</v>
      </c>
      <c r="Q1490">
        <v>10.8</v>
      </c>
      <c r="R1490">
        <v>2</v>
      </c>
      <c r="S1490">
        <v>2.92</v>
      </c>
      <c r="T1490">
        <v>2</v>
      </c>
      <c r="U1490" t="s">
        <v>23</v>
      </c>
      <c r="V1490">
        <f>IF(tbl_Customers[[#This Row],[churn]] = "yes", 1, 0)</f>
        <v>1</v>
      </c>
      <c r="W1490" t="str">
        <f>IF(tbl_Customers[[#This Row],[number_customer_service_calls]] &lt;= 1, "0-1 Calls", IF(tbl_Customers[[#This Row],[number_customer_service_calls]] &lt;= 3, "2-3 Calls", IF(tbl_Customers[[#This Row],[number_customer_service_calls]] &lt;=5, "4-5 Calls", "6+ Calls")))</f>
        <v>2-3 Calls</v>
      </c>
      <c r="X1490" t="str">
        <f>IF(tbl_Customers[[#This Row],[account_length]] &lt;= 50, "0-50", IF(tbl_Customers[[#This Row],[account_length]] &lt;=100, "51-100", IF(tbl_Customers[[#This Row],[account_length]] &lt;= 150, "101-150", "151+")))</f>
        <v>101-150</v>
      </c>
      <c r="Y1490" t="str">
        <f>IF(tbl_Customers[[#This Row],[total_intl_charge]] &lt;= 3, "Low Charges", "High Charges")</f>
        <v>Low Charges</v>
      </c>
      <c r="Z1490" t="str">
        <f>IF(tbl_Customers[[#This Row],[total_eve_calls]]&lt;=80,"Low Calls",
IF(tbl_Customers[[#This Row],[total_eve_calls]]&lt;=120,"Medium Calls","High Calls"))</f>
        <v>Medium Calls</v>
      </c>
      <c r="AA1490" t="str">
        <f>IF(tbl_Customers[[#This Row],[total_eve_charge]]&lt;=15,"Low Charges",
IF(tbl_Customers[[#This Row],[total_eve_charge]]&lt;=20,"Medium Charges","High Charges"))</f>
        <v>Medium Charges</v>
      </c>
      <c r="AB14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90" t="str">
        <f>IF(tbl_Customers[[#This Row],[number_vmail_messages]] = 0, "No Usage", IF(tbl_Customers[[#This Row],[number_vmail_messages]] &lt;= 20, "Low Usage", IF(tbl_Customers[[#This Row],[number_vmail_messages]] &lt;= 40, "Medium Usgae", "High Usage")))</f>
        <v>No Usage</v>
      </c>
      <c r="AD1490" t="str">
        <f>IF(tbl_Customers[[#This Row],[total_day_minutes]]&lt;=150,"Low Usage", IF(tbl_Customers[[#This Row],[total_day_minutes]]&lt;=200,"Medium Usage", IF(tbl_Customers[[#This Row],[total_day_minutes]]&lt;=250,"High Usage","Very High Usage")))</f>
        <v>Low Usage</v>
      </c>
      <c r="AE1490" t="str">
        <f>IF(tbl_Customers[[#This Row],[total_intl_calls]]&lt;=5,"Low Calls", IF(tbl_Customers[[#This Row],[total_intl_calls]]&lt;=10, "Medium Calls", "High Calls"))</f>
        <v>Low Calls</v>
      </c>
      <c r="AF14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90" s="36" t="str">
        <f>IF(tbl_Customers[[#This Row],[Churn_Risk_Score]]&gt;=10,"High Risk", IF(tbl_Customers[[#This Row],[Churn_Risk_Score]]&gt;=5,"Medium Risk","Low Risk"))</f>
        <v>Low Risk</v>
      </c>
    </row>
    <row r="1491" spans="1:33" x14ac:dyDescent="0.35">
      <c r="A1491">
        <v>1490</v>
      </c>
      <c r="B1491" t="s">
        <v>58</v>
      </c>
      <c r="C1491">
        <v>114</v>
      </c>
      <c r="D1491" t="s">
        <v>25</v>
      </c>
      <c r="E1491" t="s">
        <v>22</v>
      </c>
      <c r="F1491" t="s">
        <v>22</v>
      </c>
      <c r="G1491">
        <v>0</v>
      </c>
      <c r="H1491">
        <v>193</v>
      </c>
      <c r="I1491">
        <v>101</v>
      </c>
      <c r="J1491">
        <v>32.81</v>
      </c>
      <c r="K1491">
        <v>250</v>
      </c>
      <c r="L1491">
        <v>81</v>
      </c>
      <c r="M1491">
        <v>21.25</v>
      </c>
      <c r="N1491">
        <v>133.30000000000001</v>
      </c>
      <c r="O1491">
        <v>79</v>
      </c>
      <c r="P1491">
        <v>6</v>
      </c>
      <c r="Q1491">
        <v>9.6</v>
      </c>
      <c r="R1491">
        <v>2</v>
      </c>
      <c r="S1491">
        <v>2.59</v>
      </c>
      <c r="T1491">
        <v>2</v>
      </c>
      <c r="U1491" t="s">
        <v>22</v>
      </c>
      <c r="V1491">
        <f>IF(tbl_Customers[[#This Row],[churn]] = "yes", 1, 0)</f>
        <v>0</v>
      </c>
      <c r="W1491" t="str">
        <f>IF(tbl_Customers[[#This Row],[number_customer_service_calls]] &lt;= 1, "0-1 Calls", IF(tbl_Customers[[#This Row],[number_customer_service_calls]] &lt;= 3, "2-3 Calls", IF(tbl_Customers[[#This Row],[number_customer_service_calls]] &lt;=5, "4-5 Calls", "6+ Calls")))</f>
        <v>2-3 Calls</v>
      </c>
      <c r="X1491" t="str">
        <f>IF(tbl_Customers[[#This Row],[account_length]] &lt;= 50, "0-50", IF(tbl_Customers[[#This Row],[account_length]] &lt;=100, "51-100", IF(tbl_Customers[[#This Row],[account_length]] &lt;= 150, "101-150", "151+")))</f>
        <v>101-150</v>
      </c>
      <c r="Y1491" t="str">
        <f>IF(tbl_Customers[[#This Row],[total_intl_charge]] &lt;= 3, "Low Charges", "High Charges")</f>
        <v>Low Charges</v>
      </c>
      <c r="Z1491" t="str">
        <f>IF(tbl_Customers[[#This Row],[total_eve_calls]]&lt;=80,"Low Calls",
IF(tbl_Customers[[#This Row],[total_eve_calls]]&lt;=120,"Medium Calls","High Calls"))</f>
        <v>Medium Calls</v>
      </c>
      <c r="AA1491" t="str">
        <f>IF(tbl_Customers[[#This Row],[total_eve_charge]]&lt;=15,"Low Charges",
IF(tbl_Customers[[#This Row],[total_eve_charge]]&lt;=20,"Medium Charges","High Charges"))</f>
        <v>High Charges</v>
      </c>
      <c r="AB14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91" t="str">
        <f>IF(tbl_Customers[[#This Row],[number_vmail_messages]] = 0, "No Usage", IF(tbl_Customers[[#This Row],[number_vmail_messages]] &lt;= 20, "Low Usage", IF(tbl_Customers[[#This Row],[number_vmail_messages]] &lt;= 40, "Medium Usgae", "High Usage")))</f>
        <v>No Usage</v>
      </c>
      <c r="AD1491" t="str">
        <f>IF(tbl_Customers[[#This Row],[total_day_minutes]]&lt;=150,"Low Usage", IF(tbl_Customers[[#This Row],[total_day_minutes]]&lt;=200,"Medium Usage", IF(tbl_Customers[[#This Row],[total_day_minutes]]&lt;=250,"High Usage","Very High Usage")))</f>
        <v>Medium Usage</v>
      </c>
      <c r="AE1491" t="str">
        <f>IF(tbl_Customers[[#This Row],[total_intl_calls]]&lt;=5,"Low Calls", IF(tbl_Customers[[#This Row],[total_intl_calls]]&lt;=10, "Medium Calls", "High Calls"))</f>
        <v>Low Calls</v>
      </c>
      <c r="AF14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91" s="36" t="str">
        <f>IF(tbl_Customers[[#This Row],[Churn_Risk_Score]]&gt;=10,"High Risk", IF(tbl_Customers[[#This Row],[Churn_Risk_Score]]&gt;=5,"Medium Risk","Low Risk"))</f>
        <v>Low Risk</v>
      </c>
    </row>
    <row r="1492" spans="1:33" x14ac:dyDescent="0.35">
      <c r="A1492">
        <v>1491</v>
      </c>
      <c r="B1492" t="s">
        <v>75</v>
      </c>
      <c r="C1492">
        <v>118</v>
      </c>
      <c r="D1492" t="s">
        <v>21</v>
      </c>
      <c r="E1492" t="s">
        <v>22</v>
      </c>
      <c r="F1492" t="s">
        <v>23</v>
      </c>
      <c r="G1492">
        <v>39</v>
      </c>
      <c r="H1492">
        <v>91.5</v>
      </c>
      <c r="I1492">
        <v>125</v>
      </c>
      <c r="J1492">
        <v>15.56</v>
      </c>
      <c r="K1492">
        <v>219.9</v>
      </c>
      <c r="L1492">
        <v>113</v>
      </c>
      <c r="M1492">
        <v>18.690000000000001</v>
      </c>
      <c r="N1492">
        <v>229</v>
      </c>
      <c r="O1492">
        <v>99</v>
      </c>
      <c r="P1492">
        <v>10.31</v>
      </c>
      <c r="Q1492">
        <v>12.7</v>
      </c>
      <c r="R1492">
        <v>8</v>
      </c>
      <c r="S1492">
        <v>3.43</v>
      </c>
      <c r="T1492">
        <v>2</v>
      </c>
      <c r="U1492" t="s">
        <v>22</v>
      </c>
      <c r="V1492">
        <f>IF(tbl_Customers[[#This Row],[churn]] = "yes", 1, 0)</f>
        <v>0</v>
      </c>
      <c r="W1492" t="str">
        <f>IF(tbl_Customers[[#This Row],[number_customer_service_calls]] &lt;= 1, "0-1 Calls", IF(tbl_Customers[[#This Row],[number_customer_service_calls]] &lt;= 3, "2-3 Calls", IF(tbl_Customers[[#This Row],[number_customer_service_calls]] &lt;=5, "4-5 Calls", "6+ Calls")))</f>
        <v>2-3 Calls</v>
      </c>
      <c r="X1492" t="str">
        <f>IF(tbl_Customers[[#This Row],[account_length]] &lt;= 50, "0-50", IF(tbl_Customers[[#This Row],[account_length]] &lt;=100, "51-100", IF(tbl_Customers[[#This Row],[account_length]] &lt;= 150, "101-150", "151+")))</f>
        <v>101-150</v>
      </c>
      <c r="Y1492" t="str">
        <f>IF(tbl_Customers[[#This Row],[total_intl_charge]] &lt;= 3, "Low Charges", "High Charges")</f>
        <v>High Charges</v>
      </c>
      <c r="Z1492" t="str">
        <f>IF(tbl_Customers[[#This Row],[total_eve_calls]]&lt;=80,"Low Calls",
IF(tbl_Customers[[#This Row],[total_eve_calls]]&lt;=120,"Medium Calls","High Calls"))</f>
        <v>Medium Calls</v>
      </c>
      <c r="AA1492" t="str">
        <f>IF(tbl_Customers[[#This Row],[total_eve_charge]]&lt;=15,"Low Charges",
IF(tbl_Customers[[#This Row],[total_eve_charge]]&lt;=20,"Medium Charges","High Charges"))</f>
        <v>Medium Charges</v>
      </c>
      <c r="AB14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92" t="str">
        <f>IF(tbl_Customers[[#This Row],[number_vmail_messages]] = 0, "No Usage", IF(tbl_Customers[[#This Row],[number_vmail_messages]] &lt;= 20, "Low Usage", IF(tbl_Customers[[#This Row],[number_vmail_messages]] &lt;= 40, "Medium Usgae", "High Usage")))</f>
        <v>Medium Usgae</v>
      </c>
      <c r="AD1492" t="str">
        <f>IF(tbl_Customers[[#This Row],[total_day_minutes]]&lt;=150,"Low Usage", IF(tbl_Customers[[#This Row],[total_day_minutes]]&lt;=200,"Medium Usage", IF(tbl_Customers[[#This Row],[total_day_minutes]]&lt;=250,"High Usage","Very High Usage")))</f>
        <v>Low Usage</v>
      </c>
      <c r="AE1492" t="str">
        <f>IF(tbl_Customers[[#This Row],[total_intl_calls]]&lt;=5,"Low Calls", IF(tbl_Customers[[#This Row],[total_intl_calls]]&lt;=10, "Medium Calls", "High Calls"))</f>
        <v>Medium Calls</v>
      </c>
      <c r="AF14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92" s="36" t="str">
        <f>IF(tbl_Customers[[#This Row],[Churn_Risk_Score]]&gt;=10,"High Risk", IF(tbl_Customers[[#This Row],[Churn_Risk_Score]]&gt;=5,"Medium Risk","Low Risk"))</f>
        <v>Low Risk</v>
      </c>
    </row>
    <row r="1493" spans="1:33" x14ac:dyDescent="0.35">
      <c r="A1493">
        <v>1492</v>
      </c>
      <c r="B1493" t="s">
        <v>36</v>
      </c>
      <c r="C1493">
        <v>21</v>
      </c>
      <c r="D1493" t="s">
        <v>21</v>
      </c>
      <c r="E1493" t="s">
        <v>22</v>
      </c>
      <c r="F1493" t="s">
        <v>22</v>
      </c>
      <c r="G1493">
        <v>0</v>
      </c>
      <c r="H1493">
        <v>244.7</v>
      </c>
      <c r="I1493">
        <v>81</v>
      </c>
      <c r="J1493">
        <v>41.6</v>
      </c>
      <c r="K1493">
        <v>168</v>
      </c>
      <c r="L1493">
        <v>117</v>
      </c>
      <c r="M1493">
        <v>14.28</v>
      </c>
      <c r="N1493">
        <v>281.5</v>
      </c>
      <c r="O1493">
        <v>87</v>
      </c>
      <c r="P1493">
        <v>12.67</v>
      </c>
      <c r="Q1493">
        <v>6.6</v>
      </c>
      <c r="R1493">
        <v>1</v>
      </c>
      <c r="S1493">
        <v>1.78</v>
      </c>
      <c r="T1493">
        <v>1</v>
      </c>
      <c r="U1493" t="s">
        <v>22</v>
      </c>
      <c r="V1493">
        <f>IF(tbl_Customers[[#This Row],[churn]] = "yes", 1, 0)</f>
        <v>0</v>
      </c>
      <c r="W1493" t="str">
        <f>IF(tbl_Customers[[#This Row],[number_customer_service_calls]] &lt;= 1, "0-1 Calls", IF(tbl_Customers[[#This Row],[number_customer_service_calls]] &lt;= 3, "2-3 Calls", IF(tbl_Customers[[#This Row],[number_customer_service_calls]] &lt;=5, "4-5 Calls", "6+ Calls")))</f>
        <v>0-1 Calls</v>
      </c>
      <c r="X1493" t="str">
        <f>IF(tbl_Customers[[#This Row],[account_length]] &lt;= 50, "0-50", IF(tbl_Customers[[#This Row],[account_length]] &lt;=100, "51-100", IF(tbl_Customers[[#This Row],[account_length]] &lt;= 150, "101-150", "151+")))</f>
        <v>0-50</v>
      </c>
      <c r="Y1493" t="str">
        <f>IF(tbl_Customers[[#This Row],[total_intl_charge]] &lt;= 3, "Low Charges", "High Charges")</f>
        <v>Low Charges</v>
      </c>
      <c r="Z1493" t="str">
        <f>IF(tbl_Customers[[#This Row],[total_eve_calls]]&lt;=80,"Low Calls",
IF(tbl_Customers[[#This Row],[total_eve_calls]]&lt;=120,"Medium Calls","High Calls"))</f>
        <v>Medium Calls</v>
      </c>
      <c r="AA1493" t="str">
        <f>IF(tbl_Customers[[#This Row],[total_eve_charge]]&lt;=15,"Low Charges",
IF(tbl_Customers[[#This Row],[total_eve_charge]]&lt;=20,"Medium Charges","High Charges"))</f>
        <v>Low Charges</v>
      </c>
      <c r="AB14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493" t="str">
        <f>IF(tbl_Customers[[#This Row],[number_vmail_messages]] = 0, "No Usage", IF(tbl_Customers[[#This Row],[number_vmail_messages]] &lt;= 20, "Low Usage", IF(tbl_Customers[[#This Row],[number_vmail_messages]] &lt;= 40, "Medium Usgae", "High Usage")))</f>
        <v>No Usage</v>
      </c>
      <c r="AD1493" t="str">
        <f>IF(tbl_Customers[[#This Row],[total_day_minutes]]&lt;=150,"Low Usage", IF(tbl_Customers[[#This Row],[total_day_minutes]]&lt;=200,"Medium Usage", IF(tbl_Customers[[#This Row],[total_day_minutes]]&lt;=250,"High Usage","Very High Usage")))</f>
        <v>High Usage</v>
      </c>
      <c r="AE1493" t="str">
        <f>IF(tbl_Customers[[#This Row],[total_intl_calls]]&lt;=5,"Low Calls", IF(tbl_Customers[[#This Row],[total_intl_calls]]&lt;=10, "Medium Calls", "High Calls"))</f>
        <v>Low Calls</v>
      </c>
      <c r="AF14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93" s="36" t="str">
        <f>IF(tbl_Customers[[#This Row],[Churn_Risk_Score]]&gt;=10,"High Risk", IF(tbl_Customers[[#This Row],[Churn_Risk_Score]]&gt;=5,"Medium Risk","Low Risk"))</f>
        <v>Low Risk</v>
      </c>
    </row>
    <row r="1494" spans="1:33" x14ac:dyDescent="0.35">
      <c r="A1494">
        <v>1493</v>
      </c>
      <c r="B1494" t="s">
        <v>51</v>
      </c>
      <c r="C1494">
        <v>142</v>
      </c>
      <c r="D1494" t="s">
        <v>25</v>
      </c>
      <c r="E1494" t="s">
        <v>22</v>
      </c>
      <c r="F1494" t="s">
        <v>23</v>
      </c>
      <c r="G1494">
        <v>24</v>
      </c>
      <c r="H1494">
        <v>239.8</v>
      </c>
      <c r="I1494">
        <v>103</v>
      </c>
      <c r="J1494">
        <v>40.770000000000003</v>
      </c>
      <c r="K1494">
        <v>285.89999999999998</v>
      </c>
      <c r="L1494">
        <v>65</v>
      </c>
      <c r="M1494">
        <v>24.3</v>
      </c>
      <c r="N1494">
        <v>256.7</v>
      </c>
      <c r="O1494">
        <v>106</v>
      </c>
      <c r="P1494">
        <v>11.55</v>
      </c>
      <c r="Q1494">
        <v>9.5</v>
      </c>
      <c r="R1494">
        <v>4</v>
      </c>
      <c r="S1494">
        <v>2.57</v>
      </c>
      <c r="T1494">
        <v>0</v>
      </c>
      <c r="U1494" t="s">
        <v>22</v>
      </c>
      <c r="V1494">
        <f>IF(tbl_Customers[[#This Row],[churn]] = "yes", 1, 0)</f>
        <v>0</v>
      </c>
      <c r="W1494" t="str">
        <f>IF(tbl_Customers[[#This Row],[number_customer_service_calls]] &lt;= 1, "0-1 Calls", IF(tbl_Customers[[#This Row],[number_customer_service_calls]] &lt;= 3, "2-3 Calls", IF(tbl_Customers[[#This Row],[number_customer_service_calls]] &lt;=5, "4-5 Calls", "6+ Calls")))</f>
        <v>0-1 Calls</v>
      </c>
      <c r="X1494" t="str">
        <f>IF(tbl_Customers[[#This Row],[account_length]] &lt;= 50, "0-50", IF(tbl_Customers[[#This Row],[account_length]] &lt;=100, "51-100", IF(tbl_Customers[[#This Row],[account_length]] &lt;= 150, "101-150", "151+")))</f>
        <v>101-150</v>
      </c>
      <c r="Y1494" t="str">
        <f>IF(tbl_Customers[[#This Row],[total_intl_charge]] &lt;= 3, "Low Charges", "High Charges")</f>
        <v>Low Charges</v>
      </c>
      <c r="Z1494" t="str">
        <f>IF(tbl_Customers[[#This Row],[total_eve_calls]]&lt;=80,"Low Calls",
IF(tbl_Customers[[#This Row],[total_eve_calls]]&lt;=120,"Medium Calls","High Calls"))</f>
        <v>Low Calls</v>
      </c>
      <c r="AA1494" t="str">
        <f>IF(tbl_Customers[[#This Row],[total_eve_charge]]&lt;=15,"Low Charges",
IF(tbl_Customers[[#This Row],[total_eve_charge]]&lt;=20,"Medium Charges","High Charges"))</f>
        <v>High Charges</v>
      </c>
      <c r="AB14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94" t="str">
        <f>IF(tbl_Customers[[#This Row],[number_vmail_messages]] = 0, "No Usage", IF(tbl_Customers[[#This Row],[number_vmail_messages]] &lt;= 20, "Low Usage", IF(tbl_Customers[[#This Row],[number_vmail_messages]] &lt;= 40, "Medium Usgae", "High Usage")))</f>
        <v>Medium Usgae</v>
      </c>
      <c r="AD1494" t="str">
        <f>IF(tbl_Customers[[#This Row],[total_day_minutes]]&lt;=150,"Low Usage", IF(tbl_Customers[[#This Row],[total_day_minutes]]&lt;=200,"Medium Usage", IF(tbl_Customers[[#This Row],[total_day_minutes]]&lt;=250,"High Usage","Very High Usage")))</f>
        <v>High Usage</v>
      </c>
      <c r="AE1494" t="str">
        <f>IF(tbl_Customers[[#This Row],[total_intl_calls]]&lt;=5,"Low Calls", IF(tbl_Customers[[#This Row],[total_intl_calls]]&lt;=10, "Medium Calls", "High Calls"))</f>
        <v>Low Calls</v>
      </c>
      <c r="AF14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494" s="36" t="str">
        <f>IF(tbl_Customers[[#This Row],[Churn_Risk_Score]]&gt;=10,"High Risk", IF(tbl_Customers[[#This Row],[Churn_Risk_Score]]&gt;=5,"Medium Risk","Low Risk"))</f>
        <v>Low Risk</v>
      </c>
    </row>
    <row r="1495" spans="1:33" x14ac:dyDescent="0.35">
      <c r="A1495">
        <v>1494</v>
      </c>
      <c r="B1495" t="s">
        <v>44</v>
      </c>
      <c r="C1495">
        <v>62</v>
      </c>
      <c r="D1495" t="s">
        <v>21</v>
      </c>
      <c r="E1495" t="s">
        <v>22</v>
      </c>
      <c r="F1495" t="s">
        <v>22</v>
      </c>
      <c r="G1495">
        <v>0</v>
      </c>
      <c r="H1495">
        <v>172.4</v>
      </c>
      <c r="I1495">
        <v>132</v>
      </c>
      <c r="J1495">
        <v>29.31</v>
      </c>
      <c r="K1495">
        <v>230.5</v>
      </c>
      <c r="L1495">
        <v>100</v>
      </c>
      <c r="M1495">
        <v>19.59</v>
      </c>
      <c r="N1495">
        <v>228.2</v>
      </c>
      <c r="O1495">
        <v>109</v>
      </c>
      <c r="P1495">
        <v>10.27</v>
      </c>
      <c r="Q1495">
        <v>11</v>
      </c>
      <c r="R1495">
        <v>5</v>
      </c>
      <c r="S1495">
        <v>2.97</v>
      </c>
      <c r="T1495">
        <v>0</v>
      </c>
      <c r="U1495" t="s">
        <v>22</v>
      </c>
      <c r="V1495">
        <f>IF(tbl_Customers[[#This Row],[churn]] = "yes", 1, 0)</f>
        <v>0</v>
      </c>
      <c r="W1495" t="str">
        <f>IF(tbl_Customers[[#This Row],[number_customer_service_calls]] &lt;= 1, "0-1 Calls", IF(tbl_Customers[[#This Row],[number_customer_service_calls]] &lt;= 3, "2-3 Calls", IF(tbl_Customers[[#This Row],[number_customer_service_calls]] &lt;=5, "4-5 Calls", "6+ Calls")))</f>
        <v>0-1 Calls</v>
      </c>
      <c r="X1495" t="str">
        <f>IF(tbl_Customers[[#This Row],[account_length]] &lt;= 50, "0-50", IF(tbl_Customers[[#This Row],[account_length]] &lt;=100, "51-100", IF(tbl_Customers[[#This Row],[account_length]] &lt;= 150, "101-150", "151+")))</f>
        <v>51-100</v>
      </c>
      <c r="Y1495" t="str">
        <f>IF(tbl_Customers[[#This Row],[total_intl_charge]] &lt;= 3, "Low Charges", "High Charges")</f>
        <v>Low Charges</v>
      </c>
      <c r="Z1495" t="str">
        <f>IF(tbl_Customers[[#This Row],[total_eve_calls]]&lt;=80,"Low Calls",
IF(tbl_Customers[[#This Row],[total_eve_calls]]&lt;=120,"Medium Calls","High Calls"))</f>
        <v>Medium Calls</v>
      </c>
      <c r="AA1495" t="str">
        <f>IF(tbl_Customers[[#This Row],[total_eve_charge]]&lt;=15,"Low Charges",
IF(tbl_Customers[[#This Row],[total_eve_charge]]&lt;=20,"Medium Charges","High Charges"))</f>
        <v>Medium Charges</v>
      </c>
      <c r="AB14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95" t="str">
        <f>IF(tbl_Customers[[#This Row],[number_vmail_messages]] = 0, "No Usage", IF(tbl_Customers[[#This Row],[number_vmail_messages]] &lt;= 20, "Low Usage", IF(tbl_Customers[[#This Row],[number_vmail_messages]] &lt;= 40, "Medium Usgae", "High Usage")))</f>
        <v>No Usage</v>
      </c>
      <c r="AD1495" t="str">
        <f>IF(tbl_Customers[[#This Row],[total_day_minutes]]&lt;=150,"Low Usage", IF(tbl_Customers[[#This Row],[total_day_minutes]]&lt;=200,"Medium Usage", IF(tbl_Customers[[#This Row],[total_day_minutes]]&lt;=250,"High Usage","Very High Usage")))</f>
        <v>Medium Usage</v>
      </c>
      <c r="AE1495" t="str">
        <f>IF(tbl_Customers[[#This Row],[total_intl_calls]]&lt;=5,"Low Calls", IF(tbl_Customers[[#This Row],[total_intl_calls]]&lt;=10, "Medium Calls", "High Calls"))</f>
        <v>Low Calls</v>
      </c>
      <c r="AF14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95" s="36" t="str">
        <f>IF(tbl_Customers[[#This Row],[Churn_Risk_Score]]&gt;=10,"High Risk", IF(tbl_Customers[[#This Row],[Churn_Risk_Score]]&gt;=5,"Medium Risk","Low Risk"))</f>
        <v>Low Risk</v>
      </c>
    </row>
    <row r="1496" spans="1:33" x14ac:dyDescent="0.35">
      <c r="A1496">
        <v>1495</v>
      </c>
      <c r="B1496" t="s">
        <v>52</v>
      </c>
      <c r="C1496">
        <v>149</v>
      </c>
      <c r="D1496" t="s">
        <v>21</v>
      </c>
      <c r="E1496" t="s">
        <v>22</v>
      </c>
      <c r="F1496" t="s">
        <v>22</v>
      </c>
      <c r="G1496">
        <v>0</v>
      </c>
      <c r="H1496">
        <v>242.5</v>
      </c>
      <c r="I1496">
        <v>83</v>
      </c>
      <c r="J1496">
        <v>41.23</v>
      </c>
      <c r="K1496">
        <v>245.4</v>
      </c>
      <c r="L1496">
        <v>97</v>
      </c>
      <c r="M1496">
        <v>20.86</v>
      </c>
      <c r="N1496">
        <v>219.6</v>
      </c>
      <c r="O1496">
        <v>80</v>
      </c>
      <c r="P1496">
        <v>9.8800000000000008</v>
      </c>
      <c r="Q1496">
        <v>10</v>
      </c>
      <c r="R1496">
        <v>3</v>
      </c>
      <c r="S1496">
        <v>2.7</v>
      </c>
      <c r="T1496">
        <v>3</v>
      </c>
      <c r="U1496" t="s">
        <v>23</v>
      </c>
      <c r="V1496">
        <f>IF(tbl_Customers[[#This Row],[churn]] = "yes", 1, 0)</f>
        <v>1</v>
      </c>
      <c r="W1496" t="str">
        <f>IF(tbl_Customers[[#This Row],[number_customer_service_calls]] &lt;= 1, "0-1 Calls", IF(tbl_Customers[[#This Row],[number_customer_service_calls]] &lt;= 3, "2-3 Calls", IF(tbl_Customers[[#This Row],[number_customer_service_calls]] &lt;=5, "4-5 Calls", "6+ Calls")))</f>
        <v>2-3 Calls</v>
      </c>
      <c r="X1496" t="str">
        <f>IF(tbl_Customers[[#This Row],[account_length]] &lt;= 50, "0-50", IF(tbl_Customers[[#This Row],[account_length]] &lt;=100, "51-100", IF(tbl_Customers[[#This Row],[account_length]] &lt;= 150, "101-150", "151+")))</f>
        <v>101-150</v>
      </c>
      <c r="Y1496" t="str">
        <f>IF(tbl_Customers[[#This Row],[total_intl_charge]] &lt;= 3, "Low Charges", "High Charges")</f>
        <v>Low Charges</v>
      </c>
      <c r="Z1496" t="str">
        <f>IF(tbl_Customers[[#This Row],[total_eve_calls]]&lt;=80,"Low Calls",
IF(tbl_Customers[[#This Row],[total_eve_calls]]&lt;=120,"Medium Calls","High Calls"))</f>
        <v>Medium Calls</v>
      </c>
      <c r="AA1496" t="str">
        <f>IF(tbl_Customers[[#This Row],[total_eve_charge]]&lt;=15,"Low Charges",
IF(tbl_Customers[[#This Row],[total_eve_charge]]&lt;=20,"Medium Charges","High Charges"))</f>
        <v>High Charges</v>
      </c>
      <c r="AB14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496" t="str">
        <f>IF(tbl_Customers[[#This Row],[number_vmail_messages]] = 0, "No Usage", IF(tbl_Customers[[#This Row],[number_vmail_messages]] &lt;= 20, "Low Usage", IF(tbl_Customers[[#This Row],[number_vmail_messages]] &lt;= 40, "Medium Usgae", "High Usage")))</f>
        <v>No Usage</v>
      </c>
      <c r="AD1496" t="str">
        <f>IF(tbl_Customers[[#This Row],[total_day_minutes]]&lt;=150,"Low Usage", IF(tbl_Customers[[#This Row],[total_day_minutes]]&lt;=200,"Medium Usage", IF(tbl_Customers[[#This Row],[total_day_minutes]]&lt;=250,"High Usage","Very High Usage")))</f>
        <v>High Usage</v>
      </c>
      <c r="AE1496" t="str">
        <f>IF(tbl_Customers[[#This Row],[total_intl_calls]]&lt;=5,"Low Calls", IF(tbl_Customers[[#This Row],[total_intl_calls]]&lt;=10, "Medium Calls", "High Calls"))</f>
        <v>Low Calls</v>
      </c>
      <c r="AF14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496" s="36" t="str">
        <f>IF(tbl_Customers[[#This Row],[Churn_Risk_Score]]&gt;=10,"High Risk", IF(tbl_Customers[[#This Row],[Churn_Risk_Score]]&gt;=5,"Medium Risk","Low Risk"))</f>
        <v>Low Risk</v>
      </c>
    </row>
    <row r="1497" spans="1:33" x14ac:dyDescent="0.35">
      <c r="A1497">
        <v>1496</v>
      </c>
      <c r="B1497" t="s">
        <v>41</v>
      </c>
      <c r="C1497">
        <v>54</v>
      </c>
      <c r="D1497" t="s">
        <v>28</v>
      </c>
      <c r="E1497" t="s">
        <v>22</v>
      </c>
      <c r="F1497" t="s">
        <v>23</v>
      </c>
      <c r="G1497">
        <v>39</v>
      </c>
      <c r="H1497">
        <v>117.6</v>
      </c>
      <c r="I1497">
        <v>82</v>
      </c>
      <c r="J1497">
        <v>19.989999999999998</v>
      </c>
      <c r="K1497">
        <v>159.19999999999999</v>
      </c>
      <c r="L1497">
        <v>60</v>
      </c>
      <c r="M1497">
        <v>13.53</v>
      </c>
      <c r="N1497">
        <v>236.4</v>
      </c>
      <c r="O1497">
        <v>113</v>
      </c>
      <c r="P1497">
        <v>10.64</v>
      </c>
      <c r="Q1497">
        <v>11.3</v>
      </c>
      <c r="R1497">
        <v>10</v>
      </c>
      <c r="S1497">
        <v>3.05</v>
      </c>
      <c r="T1497">
        <v>2</v>
      </c>
      <c r="U1497" t="s">
        <v>22</v>
      </c>
      <c r="V1497">
        <f>IF(tbl_Customers[[#This Row],[churn]] = "yes", 1, 0)</f>
        <v>0</v>
      </c>
      <c r="W1497" t="str">
        <f>IF(tbl_Customers[[#This Row],[number_customer_service_calls]] &lt;= 1, "0-1 Calls", IF(tbl_Customers[[#This Row],[number_customer_service_calls]] &lt;= 3, "2-3 Calls", IF(tbl_Customers[[#This Row],[number_customer_service_calls]] &lt;=5, "4-5 Calls", "6+ Calls")))</f>
        <v>2-3 Calls</v>
      </c>
      <c r="X1497" t="str">
        <f>IF(tbl_Customers[[#This Row],[account_length]] &lt;= 50, "0-50", IF(tbl_Customers[[#This Row],[account_length]] &lt;=100, "51-100", IF(tbl_Customers[[#This Row],[account_length]] &lt;= 150, "101-150", "151+")))</f>
        <v>51-100</v>
      </c>
      <c r="Y1497" t="str">
        <f>IF(tbl_Customers[[#This Row],[total_intl_charge]] &lt;= 3, "Low Charges", "High Charges")</f>
        <v>High Charges</v>
      </c>
      <c r="Z1497" t="str">
        <f>IF(tbl_Customers[[#This Row],[total_eve_calls]]&lt;=80,"Low Calls",
IF(tbl_Customers[[#This Row],[total_eve_calls]]&lt;=120,"Medium Calls","High Calls"))</f>
        <v>Low Calls</v>
      </c>
      <c r="AA1497" t="str">
        <f>IF(tbl_Customers[[#This Row],[total_eve_charge]]&lt;=15,"Low Charges",
IF(tbl_Customers[[#This Row],[total_eve_charge]]&lt;=20,"Medium Charges","High Charges"))</f>
        <v>Low Charges</v>
      </c>
      <c r="AB14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97" t="str">
        <f>IF(tbl_Customers[[#This Row],[number_vmail_messages]] = 0, "No Usage", IF(tbl_Customers[[#This Row],[number_vmail_messages]] &lt;= 20, "Low Usage", IF(tbl_Customers[[#This Row],[number_vmail_messages]] &lt;= 40, "Medium Usgae", "High Usage")))</f>
        <v>Medium Usgae</v>
      </c>
      <c r="AD1497" t="str">
        <f>IF(tbl_Customers[[#This Row],[total_day_minutes]]&lt;=150,"Low Usage", IF(tbl_Customers[[#This Row],[total_day_minutes]]&lt;=200,"Medium Usage", IF(tbl_Customers[[#This Row],[total_day_minutes]]&lt;=250,"High Usage","Very High Usage")))</f>
        <v>Low Usage</v>
      </c>
      <c r="AE1497" t="str">
        <f>IF(tbl_Customers[[#This Row],[total_intl_calls]]&lt;=5,"Low Calls", IF(tbl_Customers[[#This Row],[total_intl_calls]]&lt;=10, "Medium Calls", "High Calls"))</f>
        <v>Medium Calls</v>
      </c>
      <c r="AF14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497" s="36" t="str">
        <f>IF(tbl_Customers[[#This Row],[Churn_Risk_Score]]&gt;=10,"High Risk", IF(tbl_Customers[[#This Row],[Churn_Risk_Score]]&gt;=5,"Medium Risk","Low Risk"))</f>
        <v>Low Risk</v>
      </c>
    </row>
    <row r="1498" spans="1:33" x14ac:dyDescent="0.35">
      <c r="A1498">
        <v>1497</v>
      </c>
      <c r="B1498" t="s">
        <v>30</v>
      </c>
      <c r="C1498">
        <v>112</v>
      </c>
      <c r="D1498" t="s">
        <v>28</v>
      </c>
      <c r="E1498" t="s">
        <v>22</v>
      </c>
      <c r="F1498" t="s">
        <v>22</v>
      </c>
      <c r="G1498">
        <v>0</v>
      </c>
      <c r="H1498">
        <v>174.5</v>
      </c>
      <c r="I1498">
        <v>127</v>
      </c>
      <c r="J1498">
        <v>29.67</v>
      </c>
      <c r="K1498">
        <v>259.3</v>
      </c>
      <c r="L1498">
        <v>71</v>
      </c>
      <c r="M1498">
        <v>22.04</v>
      </c>
      <c r="N1498">
        <v>170.5</v>
      </c>
      <c r="O1498">
        <v>120</v>
      </c>
      <c r="P1498">
        <v>7.67</v>
      </c>
      <c r="Q1498">
        <v>11.3</v>
      </c>
      <c r="R1498">
        <v>7</v>
      </c>
      <c r="S1498">
        <v>3.05</v>
      </c>
      <c r="T1498">
        <v>1</v>
      </c>
      <c r="U1498" t="s">
        <v>22</v>
      </c>
      <c r="V1498">
        <f>IF(tbl_Customers[[#This Row],[churn]] = "yes", 1, 0)</f>
        <v>0</v>
      </c>
      <c r="W1498" t="str">
        <f>IF(tbl_Customers[[#This Row],[number_customer_service_calls]] &lt;= 1, "0-1 Calls", IF(tbl_Customers[[#This Row],[number_customer_service_calls]] &lt;= 3, "2-3 Calls", IF(tbl_Customers[[#This Row],[number_customer_service_calls]] &lt;=5, "4-5 Calls", "6+ Calls")))</f>
        <v>0-1 Calls</v>
      </c>
      <c r="X1498" t="str">
        <f>IF(tbl_Customers[[#This Row],[account_length]] &lt;= 50, "0-50", IF(tbl_Customers[[#This Row],[account_length]] &lt;=100, "51-100", IF(tbl_Customers[[#This Row],[account_length]] &lt;= 150, "101-150", "151+")))</f>
        <v>101-150</v>
      </c>
      <c r="Y1498" t="str">
        <f>IF(tbl_Customers[[#This Row],[total_intl_charge]] &lt;= 3, "Low Charges", "High Charges")</f>
        <v>High Charges</v>
      </c>
      <c r="Z1498" t="str">
        <f>IF(tbl_Customers[[#This Row],[total_eve_calls]]&lt;=80,"Low Calls",
IF(tbl_Customers[[#This Row],[total_eve_calls]]&lt;=120,"Medium Calls","High Calls"))</f>
        <v>Low Calls</v>
      </c>
      <c r="AA1498" t="str">
        <f>IF(tbl_Customers[[#This Row],[total_eve_charge]]&lt;=15,"Low Charges",
IF(tbl_Customers[[#This Row],[total_eve_charge]]&lt;=20,"Medium Charges","High Charges"))</f>
        <v>High Charges</v>
      </c>
      <c r="AB14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98" t="str">
        <f>IF(tbl_Customers[[#This Row],[number_vmail_messages]] = 0, "No Usage", IF(tbl_Customers[[#This Row],[number_vmail_messages]] &lt;= 20, "Low Usage", IF(tbl_Customers[[#This Row],[number_vmail_messages]] &lt;= 40, "Medium Usgae", "High Usage")))</f>
        <v>No Usage</v>
      </c>
      <c r="AD1498" t="str">
        <f>IF(tbl_Customers[[#This Row],[total_day_minutes]]&lt;=150,"Low Usage", IF(tbl_Customers[[#This Row],[total_day_minutes]]&lt;=200,"Medium Usage", IF(tbl_Customers[[#This Row],[total_day_minutes]]&lt;=250,"High Usage","Very High Usage")))</f>
        <v>Medium Usage</v>
      </c>
      <c r="AE1498" t="str">
        <f>IF(tbl_Customers[[#This Row],[total_intl_calls]]&lt;=5,"Low Calls", IF(tbl_Customers[[#This Row],[total_intl_calls]]&lt;=10, "Medium Calls", "High Calls"))</f>
        <v>Medium Calls</v>
      </c>
      <c r="AF14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98" s="36" t="str">
        <f>IF(tbl_Customers[[#This Row],[Churn_Risk_Score]]&gt;=10,"High Risk", IF(tbl_Customers[[#This Row],[Churn_Risk_Score]]&gt;=5,"Medium Risk","Low Risk"))</f>
        <v>Low Risk</v>
      </c>
    </row>
    <row r="1499" spans="1:33" x14ac:dyDescent="0.35">
      <c r="A1499">
        <v>1498</v>
      </c>
      <c r="B1499" t="s">
        <v>68</v>
      </c>
      <c r="C1499">
        <v>68</v>
      </c>
      <c r="D1499" t="s">
        <v>28</v>
      </c>
      <c r="E1499" t="s">
        <v>22</v>
      </c>
      <c r="F1499" t="s">
        <v>22</v>
      </c>
      <c r="G1499">
        <v>0</v>
      </c>
      <c r="H1499">
        <v>157.30000000000001</v>
      </c>
      <c r="I1499">
        <v>83</v>
      </c>
      <c r="J1499">
        <v>26.74</v>
      </c>
      <c r="K1499">
        <v>220.9</v>
      </c>
      <c r="L1499">
        <v>85</v>
      </c>
      <c r="M1499">
        <v>18.78</v>
      </c>
      <c r="N1499">
        <v>218.9</v>
      </c>
      <c r="O1499">
        <v>129</v>
      </c>
      <c r="P1499">
        <v>9.85</v>
      </c>
      <c r="Q1499">
        <v>12</v>
      </c>
      <c r="R1499">
        <v>7</v>
      </c>
      <c r="S1499">
        <v>3.24</v>
      </c>
      <c r="T1499">
        <v>1</v>
      </c>
      <c r="U1499" t="s">
        <v>22</v>
      </c>
      <c r="V1499">
        <f>IF(tbl_Customers[[#This Row],[churn]] = "yes", 1, 0)</f>
        <v>0</v>
      </c>
      <c r="W1499" t="str">
        <f>IF(tbl_Customers[[#This Row],[number_customer_service_calls]] &lt;= 1, "0-1 Calls", IF(tbl_Customers[[#This Row],[number_customer_service_calls]] &lt;= 3, "2-3 Calls", IF(tbl_Customers[[#This Row],[number_customer_service_calls]] &lt;=5, "4-5 Calls", "6+ Calls")))</f>
        <v>0-1 Calls</v>
      </c>
      <c r="X1499" t="str">
        <f>IF(tbl_Customers[[#This Row],[account_length]] &lt;= 50, "0-50", IF(tbl_Customers[[#This Row],[account_length]] &lt;=100, "51-100", IF(tbl_Customers[[#This Row],[account_length]] &lt;= 150, "101-150", "151+")))</f>
        <v>51-100</v>
      </c>
      <c r="Y1499" t="str">
        <f>IF(tbl_Customers[[#This Row],[total_intl_charge]] &lt;= 3, "Low Charges", "High Charges")</f>
        <v>High Charges</v>
      </c>
      <c r="Z1499" t="str">
        <f>IF(tbl_Customers[[#This Row],[total_eve_calls]]&lt;=80,"Low Calls",
IF(tbl_Customers[[#This Row],[total_eve_calls]]&lt;=120,"Medium Calls","High Calls"))</f>
        <v>Medium Calls</v>
      </c>
      <c r="AA1499" t="str">
        <f>IF(tbl_Customers[[#This Row],[total_eve_charge]]&lt;=15,"Low Charges",
IF(tbl_Customers[[#This Row],[total_eve_charge]]&lt;=20,"Medium Charges","High Charges"))</f>
        <v>Medium Charges</v>
      </c>
      <c r="AB14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499" t="str">
        <f>IF(tbl_Customers[[#This Row],[number_vmail_messages]] = 0, "No Usage", IF(tbl_Customers[[#This Row],[number_vmail_messages]] &lt;= 20, "Low Usage", IF(tbl_Customers[[#This Row],[number_vmail_messages]] &lt;= 40, "Medium Usgae", "High Usage")))</f>
        <v>No Usage</v>
      </c>
      <c r="AD1499" t="str">
        <f>IF(tbl_Customers[[#This Row],[total_day_minutes]]&lt;=150,"Low Usage", IF(tbl_Customers[[#This Row],[total_day_minutes]]&lt;=200,"Medium Usage", IF(tbl_Customers[[#This Row],[total_day_minutes]]&lt;=250,"High Usage","Very High Usage")))</f>
        <v>Medium Usage</v>
      </c>
      <c r="AE1499" t="str">
        <f>IF(tbl_Customers[[#This Row],[total_intl_calls]]&lt;=5,"Low Calls", IF(tbl_Customers[[#This Row],[total_intl_calls]]&lt;=10, "Medium Calls", "High Calls"))</f>
        <v>Medium Calls</v>
      </c>
      <c r="AF14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499" s="36" t="str">
        <f>IF(tbl_Customers[[#This Row],[Churn_Risk_Score]]&gt;=10,"High Risk", IF(tbl_Customers[[#This Row],[Churn_Risk_Score]]&gt;=5,"Medium Risk","Low Risk"))</f>
        <v>Low Risk</v>
      </c>
    </row>
    <row r="1500" spans="1:33" x14ac:dyDescent="0.35">
      <c r="A1500">
        <v>1499</v>
      </c>
      <c r="B1500" t="s">
        <v>39</v>
      </c>
      <c r="C1500">
        <v>201</v>
      </c>
      <c r="D1500" t="s">
        <v>21</v>
      </c>
      <c r="E1500" t="s">
        <v>22</v>
      </c>
      <c r="F1500" t="s">
        <v>23</v>
      </c>
      <c r="G1500">
        <v>21</v>
      </c>
      <c r="H1500">
        <v>192</v>
      </c>
      <c r="I1500">
        <v>97</v>
      </c>
      <c r="J1500">
        <v>32.64</v>
      </c>
      <c r="K1500">
        <v>239.1</v>
      </c>
      <c r="L1500">
        <v>81</v>
      </c>
      <c r="M1500">
        <v>20.32</v>
      </c>
      <c r="N1500">
        <v>116.1</v>
      </c>
      <c r="O1500">
        <v>125</v>
      </c>
      <c r="P1500">
        <v>5.22</v>
      </c>
      <c r="Q1500">
        <v>15.1</v>
      </c>
      <c r="R1500">
        <v>3</v>
      </c>
      <c r="S1500">
        <v>4.08</v>
      </c>
      <c r="T1500">
        <v>1</v>
      </c>
      <c r="U1500" t="s">
        <v>22</v>
      </c>
      <c r="V1500">
        <f>IF(tbl_Customers[[#This Row],[churn]] = "yes", 1, 0)</f>
        <v>0</v>
      </c>
      <c r="W1500" t="str">
        <f>IF(tbl_Customers[[#This Row],[number_customer_service_calls]] &lt;= 1, "0-1 Calls", IF(tbl_Customers[[#This Row],[number_customer_service_calls]] &lt;= 3, "2-3 Calls", IF(tbl_Customers[[#This Row],[number_customer_service_calls]] &lt;=5, "4-5 Calls", "6+ Calls")))</f>
        <v>0-1 Calls</v>
      </c>
      <c r="X1500" t="str">
        <f>IF(tbl_Customers[[#This Row],[account_length]] &lt;= 50, "0-50", IF(tbl_Customers[[#This Row],[account_length]] &lt;=100, "51-100", IF(tbl_Customers[[#This Row],[account_length]] &lt;= 150, "101-150", "151+")))</f>
        <v>151+</v>
      </c>
      <c r="Y1500" t="str">
        <f>IF(tbl_Customers[[#This Row],[total_intl_charge]] &lt;= 3, "Low Charges", "High Charges")</f>
        <v>High Charges</v>
      </c>
      <c r="Z1500" t="str">
        <f>IF(tbl_Customers[[#This Row],[total_eve_calls]]&lt;=80,"Low Calls",
IF(tbl_Customers[[#This Row],[total_eve_calls]]&lt;=120,"Medium Calls","High Calls"))</f>
        <v>Medium Calls</v>
      </c>
      <c r="AA1500" t="str">
        <f>IF(tbl_Customers[[#This Row],[total_eve_charge]]&lt;=15,"Low Charges",
IF(tbl_Customers[[#This Row],[total_eve_charge]]&lt;=20,"Medium Charges","High Charges"))</f>
        <v>High Charges</v>
      </c>
      <c r="AB15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00" t="str">
        <f>IF(tbl_Customers[[#This Row],[number_vmail_messages]] = 0, "No Usage", IF(tbl_Customers[[#This Row],[number_vmail_messages]] &lt;= 20, "Low Usage", IF(tbl_Customers[[#This Row],[number_vmail_messages]] &lt;= 40, "Medium Usgae", "High Usage")))</f>
        <v>Medium Usgae</v>
      </c>
      <c r="AD1500" t="str">
        <f>IF(tbl_Customers[[#This Row],[total_day_minutes]]&lt;=150,"Low Usage", IF(tbl_Customers[[#This Row],[total_day_minutes]]&lt;=200,"Medium Usage", IF(tbl_Customers[[#This Row],[total_day_minutes]]&lt;=250,"High Usage","Very High Usage")))</f>
        <v>Medium Usage</v>
      </c>
      <c r="AE1500" t="str">
        <f>IF(tbl_Customers[[#This Row],[total_intl_calls]]&lt;=5,"Low Calls", IF(tbl_Customers[[#This Row],[total_intl_calls]]&lt;=10, "Medium Calls", "High Calls"))</f>
        <v>Low Calls</v>
      </c>
      <c r="AF15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00" s="36" t="str">
        <f>IF(tbl_Customers[[#This Row],[Churn_Risk_Score]]&gt;=10,"High Risk", IF(tbl_Customers[[#This Row],[Churn_Risk_Score]]&gt;=5,"Medium Risk","Low Risk"))</f>
        <v>Low Risk</v>
      </c>
    </row>
    <row r="1501" spans="1:33" x14ac:dyDescent="0.35">
      <c r="A1501">
        <v>1500</v>
      </c>
      <c r="B1501" t="s">
        <v>73</v>
      </c>
      <c r="C1501">
        <v>88</v>
      </c>
      <c r="D1501" t="s">
        <v>28</v>
      </c>
      <c r="E1501" t="s">
        <v>22</v>
      </c>
      <c r="F1501" t="s">
        <v>22</v>
      </c>
      <c r="G1501">
        <v>0</v>
      </c>
      <c r="H1501">
        <v>218.2</v>
      </c>
      <c r="I1501">
        <v>76</v>
      </c>
      <c r="J1501">
        <v>37.090000000000003</v>
      </c>
      <c r="K1501">
        <v>169.3</v>
      </c>
      <c r="L1501">
        <v>60</v>
      </c>
      <c r="M1501">
        <v>14.39</v>
      </c>
      <c r="N1501">
        <v>141.1</v>
      </c>
      <c r="O1501">
        <v>99</v>
      </c>
      <c r="P1501">
        <v>6.35</v>
      </c>
      <c r="Q1501">
        <v>8</v>
      </c>
      <c r="R1501">
        <v>1</v>
      </c>
      <c r="S1501">
        <v>2.16</v>
      </c>
      <c r="T1501">
        <v>1</v>
      </c>
      <c r="U1501" t="s">
        <v>22</v>
      </c>
      <c r="V1501">
        <f>IF(tbl_Customers[[#This Row],[churn]] = "yes", 1, 0)</f>
        <v>0</v>
      </c>
      <c r="W1501" t="str">
        <f>IF(tbl_Customers[[#This Row],[number_customer_service_calls]] &lt;= 1, "0-1 Calls", IF(tbl_Customers[[#This Row],[number_customer_service_calls]] &lt;= 3, "2-3 Calls", IF(tbl_Customers[[#This Row],[number_customer_service_calls]] &lt;=5, "4-5 Calls", "6+ Calls")))</f>
        <v>0-1 Calls</v>
      </c>
      <c r="X1501" t="str">
        <f>IF(tbl_Customers[[#This Row],[account_length]] &lt;= 50, "0-50", IF(tbl_Customers[[#This Row],[account_length]] &lt;=100, "51-100", IF(tbl_Customers[[#This Row],[account_length]] &lt;= 150, "101-150", "151+")))</f>
        <v>51-100</v>
      </c>
      <c r="Y1501" t="str">
        <f>IF(tbl_Customers[[#This Row],[total_intl_charge]] &lt;= 3, "Low Charges", "High Charges")</f>
        <v>Low Charges</v>
      </c>
      <c r="Z1501" t="str">
        <f>IF(tbl_Customers[[#This Row],[total_eve_calls]]&lt;=80,"Low Calls",
IF(tbl_Customers[[#This Row],[total_eve_calls]]&lt;=120,"Medium Calls","High Calls"))</f>
        <v>Low Calls</v>
      </c>
      <c r="AA1501" t="str">
        <f>IF(tbl_Customers[[#This Row],[total_eve_charge]]&lt;=15,"Low Charges",
IF(tbl_Customers[[#This Row],[total_eve_charge]]&lt;=20,"Medium Charges","High Charges"))</f>
        <v>Low Charges</v>
      </c>
      <c r="AB15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01" t="str">
        <f>IF(tbl_Customers[[#This Row],[number_vmail_messages]] = 0, "No Usage", IF(tbl_Customers[[#This Row],[number_vmail_messages]] &lt;= 20, "Low Usage", IF(tbl_Customers[[#This Row],[number_vmail_messages]] &lt;= 40, "Medium Usgae", "High Usage")))</f>
        <v>No Usage</v>
      </c>
      <c r="AD1501" t="str">
        <f>IF(tbl_Customers[[#This Row],[total_day_minutes]]&lt;=150,"Low Usage", IF(tbl_Customers[[#This Row],[total_day_minutes]]&lt;=200,"Medium Usage", IF(tbl_Customers[[#This Row],[total_day_minutes]]&lt;=250,"High Usage","Very High Usage")))</f>
        <v>High Usage</v>
      </c>
      <c r="AE1501" t="str">
        <f>IF(tbl_Customers[[#This Row],[total_intl_calls]]&lt;=5,"Low Calls", IF(tbl_Customers[[#This Row],[total_intl_calls]]&lt;=10, "Medium Calls", "High Calls"))</f>
        <v>Low Calls</v>
      </c>
      <c r="AF15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01" s="36" t="str">
        <f>IF(tbl_Customers[[#This Row],[Churn_Risk_Score]]&gt;=10,"High Risk", IF(tbl_Customers[[#This Row],[Churn_Risk_Score]]&gt;=5,"Medium Risk","Low Risk"))</f>
        <v>Low Risk</v>
      </c>
    </row>
    <row r="1502" spans="1:33" x14ac:dyDescent="0.35">
      <c r="A1502">
        <v>1501</v>
      </c>
      <c r="B1502" t="s">
        <v>72</v>
      </c>
      <c r="C1502">
        <v>85</v>
      </c>
      <c r="D1502" t="s">
        <v>21</v>
      </c>
      <c r="E1502" t="s">
        <v>22</v>
      </c>
      <c r="F1502" t="s">
        <v>23</v>
      </c>
      <c r="G1502">
        <v>29</v>
      </c>
      <c r="H1502">
        <v>144.6</v>
      </c>
      <c r="I1502">
        <v>97</v>
      </c>
      <c r="J1502">
        <v>24.58</v>
      </c>
      <c r="K1502">
        <v>140</v>
      </c>
      <c r="L1502">
        <v>102</v>
      </c>
      <c r="M1502">
        <v>11.9</v>
      </c>
      <c r="N1502">
        <v>165.4</v>
      </c>
      <c r="O1502">
        <v>148</v>
      </c>
      <c r="P1502">
        <v>7.44</v>
      </c>
      <c r="Q1502">
        <v>10.9</v>
      </c>
      <c r="R1502">
        <v>3</v>
      </c>
      <c r="S1502">
        <v>2.94</v>
      </c>
      <c r="T1502">
        <v>1</v>
      </c>
      <c r="U1502" t="s">
        <v>22</v>
      </c>
      <c r="V1502">
        <f>IF(tbl_Customers[[#This Row],[churn]] = "yes", 1, 0)</f>
        <v>0</v>
      </c>
      <c r="W1502" t="str">
        <f>IF(tbl_Customers[[#This Row],[number_customer_service_calls]] &lt;= 1, "0-1 Calls", IF(tbl_Customers[[#This Row],[number_customer_service_calls]] &lt;= 3, "2-3 Calls", IF(tbl_Customers[[#This Row],[number_customer_service_calls]] &lt;=5, "4-5 Calls", "6+ Calls")))</f>
        <v>0-1 Calls</v>
      </c>
      <c r="X1502" t="str">
        <f>IF(tbl_Customers[[#This Row],[account_length]] &lt;= 50, "0-50", IF(tbl_Customers[[#This Row],[account_length]] &lt;=100, "51-100", IF(tbl_Customers[[#This Row],[account_length]] &lt;= 150, "101-150", "151+")))</f>
        <v>51-100</v>
      </c>
      <c r="Y1502" t="str">
        <f>IF(tbl_Customers[[#This Row],[total_intl_charge]] &lt;= 3, "Low Charges", "High Charges")</f>
        <v>Low Charges</v>
      </c>
      <c r="Z1502" t="str">
        <f>IF(tbl_Customers[[#This Row],[total_eve_calls]]&lt;=80,"Low Calls",
IF(tbl_Customers[[#This Row],[total_eve_calls]]&lt;=120,"Medium Calls","High Calls"))</f>
        <v>Medium Calls</v>
      </c>
      <c r="AA1502" t="str">
        <f>IF(tbl_Customers[[#This Row],[total_eve_charge]]&lt;=15,"Low Charges",
IF(tbl_Customers[[#This Row],[total_eve_charge]]&lt;=20,"Medium Charges","High Charges"))</f>
        <v>Low Charges</v>
      </c>
      <c r="AB15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02" t="str">
        <f>IF(tbl_Customers[[#This Row],[number_vmail_messages]] = 0, "No Usage", IF(tbl_Customers[[#This Row],[number_vmail_messages]] &lt;= 20, "Low Usage", IF(tbl_Customers[[#This Row],[number_vmail_messages]] &lt;= 40, "Medium Usgae", "High Usage")))</f>
        <v>Medium Usgae</v>
      </c>
      <c r="AD1502" t="str">
        <f>IF(tbl_Customers[[#This Row],[total_day_minutes]]&lt;=150,"Low Usage", IF(tbl_Customers[[#This Row],[total_day_minutes]]&lt;=200,"Medium Usage", IF(tbl_Customers[[#This Row],[total_day_minutes]]&lt;=250,"High Usage","Very High Usage")))</f>
        <v>Low Usage</v>
      </c>
      <c r="AE1502" t="str">
        <f>IF(tbl_Customers[[#This Row],[total_intl_calls]]&lt;=5,"Low Calls", IF(tbl_Customers[[#This Row],[total_intl_calls]]&lt;=10, "Medium Calls", "High Calls"))</f>
        <v>Low Calls</v>
      </c>
      <c r="AF15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02" s="36" t="str">
        <f>IF(tbl_Customers[[#This Row],[Churn_Risk_Score]]&gt;=10,"High Risk", IF(tbl_Customers[[#This Row],[Churn_Risk_Score]]&gt;=5,"Medium Risk","Low Risk"))</f>
        <v>Low Risk</v>
      </c>
    </row>
    <row r="1503" spans="1:33" x14ac:dyDescent="0.35">
      <c r="A1503">
        <v>1502</v>
      </c>
      <c r="B1503" t="s">
        <v>54</v>
      </c>
      <c r="C1503">
        <v>51</v>
      </c>
      <c r="D1503" t="s">
        <v>21</v>
      </c>
      <c r="E1503" t="s">
        <v>23</v>
      </c>
      <c r="F1503" t="s">
        <v>22</v>
      </c>
      <c r="G1503">
        <v>0</v>
      </c>
      <c r="H1503">
        <v>153.6</v>
      </c>
      <c r="I1503">
        <v>108</v>
      </c>
      <c r="J1503">
        <v>26.11</v>
      </c>
      <c r="K1503">
        <v>232.9</v>
      </c>
      <c r="L1503">
        <v>85</v>
      </c>
      <c r="M1503">
        <v>19.8</v>
      </c>
      <c r="N1503">
        <v>214.2</v>
      </c>
      <c r="O1503">
        <v>92</v>
      </c>
      <c r="P1503">
        <v>9.64</v>
      </c>
      <c r="Q1503">
        <v>14.1</v>
      </c>
      <c r="R1503">
        <v>4</v>
      </c>
      <c r="S1503">
        <v>3.81</v>
      </c>
      <c r="T1503">
        <v>0</v>
      </c>
      <c r="U1503" t="s">
        <v>23</v>
      </c>
      <c r="V1503">
        <f>IF(tbl_Customers[[#This Row],[churn]] = "yes", 1, 0)</f>
        <v>1</v>
      </c>
      <c r="W1503" t="str">
        <f>IF(tbl_Customers[[#This Row],[number_customer_service_calls]] &lt;= 1, "0-1 Calls", IF(tbl_Customers[[#This Row],[number_customer_service_calls]] &lt;= 3, "2-3 Calls", IF(tbl_Customers[[#This Row],[number_customer_service_calls]] &lt;=5, "4-5 Calls", "6+ Calls")))</f>
        <v>0-1 Calls</v>
      </c>
      <c r="X1503" t="str">
        <f>IF(tbl_Customers[[#This Row],[account_length]] &lt;= 50, "0-50", IF(tbl_Customers[[#This Row],[account_length]] &lt;=100, "51-100", IF(tbl_Customers[[#This Row],[account_length]] &lt;= 150, "101-150", "151+")))</f>
        <v>51-100</v>
      </c>
      <c r="Y1503" t="str">
        <f>IF(tbl_Customers[[#This Row],[total_intl_charge]] &lt;= 3, "Low Charges", "High Charges")</f>
        <v>High Charges</v>
      </c>
      <c r="Z1503" t="str">
        <f>IF(tbl_Customers[[#This Row],[total_eve_calls]]&lt;=80,"Low Calls",
IF(tbl_Customers[[#This Row],[total_eve_calls]]&lt;=120,"Medium Calls","High Calls"))</f>
        <v>Medium Calls</v>
      </c>
      <c r="AA1503" t="str">
        <f>IF(tbl_Customers[[#This Row],[total_eve_charge]]&lt;=15,"Low Charges",
IF(tbl_Customers[[#This Row],[total_eve_charge]]&lt;=20,"Medium Charges","High Charges"))</f>
        <v>Medium Charges</v>
      </c>
      <c r="AB15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03" t="str">
        <f>IF(tbl_Customers[[#This Row],[number_vmail_messages]] = 0, "No Usage", IF(tbl_Customers[[#This Row],[number_vmail_messages]] &lt;= 20, "Low Usage", IF(tbl_Customers[[#This Row],[number_vmail_messages]] &lt;= 40, "Medium Usgae", "High Usage")))</f>
        <v>No Usage</v>
      </c>
      <c r="AD1503" t="str">
        <f>IF(tbl_Customers[[#This Row],[total_day_minutes]]&lt;=150,"Low Usage", IF(tbl_Customers[[#This Row],[total_day_minutes]]&lt;=200,"Medium Usage", IF(tbl_Customers[[#This Row],[total_day_minutes]]&lt;=250,"High Usage","Very High Usage")))</f>
        <v>Medium Usage</v>
      </c>
      <c r="AE1503" t="str">
        <f>IF(tbl_Customers[[#This Row],[total_intl_calls]]&lt;=5,"Low Calls", IF(tbl_Customers[[#This Row],[total_intl_calls]]&lt;=10, "Medium Calls", "High Calls"))</f>
        <v>Low Calls</v>
      </c>
      <c r="AF15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503" s="36" t="str">
        <f>IF(tbl_Customers[[#This Row],[Churn_Risk_Score]]&gt;=10,"High Risk", IF(tbl_Customers[[#This Row],[Churn_Risk_Score]]&gt;=5,"Medium Risk","Low Risk"))</f>
        <v>Medium Risk</v>
      </c>
    </row>
    <row r="1504" spans="1:33" x14ac:dyDescent="0.35">
      <c r="A1504">
        <v>1503</v>
      </c>
      <c r="B1504" t="s">
        <v>29</v>
      </c>
      <c r="C1504">
        <v>45</v>
      </c>
      <c r="D1504" t="s">
        <v>28</v>
      </c>
      <c r="E1504" t="s">
        <v>22</v>
      </c>
      <c r="F1504" t="s">
        <v>23</v>
      </c>
      <c r="G1504">
        <v>29</v>
      </c>
      <c r="H1504">
        <v>135.80000000000001</v>
      </c>
      <c r="I1504">
        <v>104</v>
      </c>
      <c r="J1504">
        <v>23.09</v>
      </c>
      <c r="K1504">
        <v>222.5</v>
      </c>
      <c r="L1504">
        <v>101</v>
      </c>
      <c r="M1504">
        <v>18.91</v>
      </c>
      <c r="N1504">
        <v>235.6</v>
      </c>
      <c r="O1504">
        <v>92</v>
      </c>
      <c r="P1504">
        <v>10.6</v>
      </c>
      <c r="Q1504">
        <v>7.9</v>
      </c>
      <c r="R1504">
        <v>6</v>
      </c>
      <c r="S1504">
        <v>2.13</v>
      </c>
      <c r="T1504">
        <v>2</v>
      </c>
      <c r="U1504" t="s">
        <v>22</v>
      </c>
      <c r="V1504">
        <f>IF(tbl_Customers[[#This Row],[churn]] = "yes", 1, 0)</f>
        <v>0</v>
      </c>
      <c r="W1504" t="str">
        <f>IF(tbl_Customers[[#This Row],[number_customer_service_calls]] &lt;= 1, "0-1 Calls", IF(tbl_Customers[[#This Row],[number_customer_service_calls]] &lt;= 3, "2-3 Calls", IF(tbl_Customers[[#This Row],[number_customer_service_calls]] &lt;=5, "4-5 Calls", "6+ Calls")))</f>
        <v>2-3 Calls</v>
      </c>
      <c r="X1504" t="str">
        <f>IF(tbl_Customers[[#This Row],[account_length]] &lt;= 50, "0-50", IF(tbl_Customers[[#This Row],[account_length]] &lt;=100, "51-100", IF(tbl_Customers[[#This Row],[account_length]] &lt;= 150, "101-150", "151+")))</f>
        <v>0-50</v>
      </c>
      <c r="Y1504" t="str">
        <f>IF(tbl_Customers[[#This Row],[total_intl_charge]] &lt;= 3, "Low Charges", "High Charges")</f>
        <v>Low Charges</v>
      </c>
      <c r="Z1504" t="str">
        <f>IF(tbl_Customers[[#This Row],[total_eve_calls]]&lt;=80,"Low Calls",
IF(tbl_Customers[[#This Row],[total_eve_calls]]&lt;=120,"Medium Calls","High Calls"))</f>
        <v>Medium Calls</v>
      </c>
      <c r="AA1504" t="str">
        <f>IF(tbl_Customers[[#This Row],[total_eve_charge]]&lt;=15,"Low Charges",
IF(tbl_Customers[[#This Row],[total_eve_charge]]&lt;=20,"Medium Charges","High Charges"))</f>
        <v>Medium Charges</v>
      </c>
      <c r="AB15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04" t="str">
        <f>IF(tbl_Customers[[#This Row],[number_vmail_messages]] = 0, "No Usage", IF(tbl_Customers[[#This Row],[number_vmail_messages]] &lt;= 20, "Low Usage", IF(tbl_Customers[[#This Row],[number_vmail_messages]] &lt;= 40, "Medium Usgae", "High Usage")))</f>
        <v>Medium Usgae</v>
      </c>
      <c r="AD1504" t="str">
        <f>IF(tbl_Customers[[#This Row],[total_day_minutes]]&lt;=150,"Low Usage", IF(tbl_Customers[[#This Row],[total_day_minutes]]&lt;=200,"Medium Usage", IF(tbl_Customers[[#This Row],[total_day_minutes]]&lt;=250,"High Usage","Very High Usage")))</f>
        <v>Low Usage</v>
      </c>
      <c r="AE1504" t="str">
        <f>IF(tbl_Customers[[#This Row],[total_intl_calls]]&lt;=5,"Low Calls", IF(tbl_Customers[[#This Row],[total_intl_calls]]&lt;=10, "Medium Calls", "High Calls"))</f>
        <v>Medium Calls</v>
      </c>
      <c r="AF15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04" s="36" t="str">
        <f>IF(tbl_Customers[[#This Row],[Churn_Risk_Score]]&gt;=10,"High Risk", IF(tbl_Customers[[#This Row],[Churn_Risk_Score]]&gt;=5,"Medium Risk","Low Risk"))</f>
        <v>Low Risk</v>
      </c>
    </row>
    <row r="1505" spans="1:33" x14ac:dyDescent="0.35">
      <c r="A1505">
        <v>1504</v>
      </c>
      <c r="B1505" t="s">
        <v>50</v>
      </c>
      <c r="C1505">
        <v>116</v>
      </c>
      <c r="D1505" t="s">
        <v>28</v>
      </c>
      <c r="E1505" t="s">
        <v>22</v>
      </c>
      <c r="F1505" t="s">
        <v>22</v>
      </c>
      <c r="G1505">
        <v>0</v>
      </c>
      <c r="H1505">
        <v>160.69999999999999</v>
      </c>
      <c r="I1505">
        <v>69</v>
      </c>
      <c r="J1505">
        <v>27.32</v>
      </c>
      <c r="K1505">
        <v>146.80000000000001</v>
      </c>
      <c r="L1505">
        <v>106</v>
      </c>
      <c r="M1505">
        <v>12.48</v>
      </c>
      <c r="N1505">
        <v>287.8</v>
      </c>
      <c r="O1505">
        <v>144</v>
      </c>
      <c r="P1505">
        <v>12.95</v>
      </c>
      <c r="Q1505">
        <v>8.1999999999999993</v>
      </c>
      <c r="R1505">
        <v>5</v>
      </c>
      <c r="S1505">
        <v>2.21</v>
      </c>
      <c r="T1505">
        <v>0</v>
      </c>
      <c r="U1505" t="s">
        <v>22</v>
      </c>
      <c r="V1505">
        <f>IF(tbl_Customers[[#This Row],[churn]] = "yes", 1, 0)</f>
        <v>0</v>
      </c>
      <c r="W1505" t="str">
        <f>IF(tbl_Customers[[#This Row],[number_customer_service_calls]] &lt;= 1, "0-1 Calls", IF(tbl_Customers[[#This Row],[number_customer_service_calls]] &lt;= 3, "2-3 Calls", IF(tbl_Customers[[#This Row],[number_customer_service_calls]] &lt;=5, "4-5 Calls", "6+ Calls")))</f>
        <v>0-1 Calls</v>
      </c>
      <c r="X1505" t="str">
        <f>IF(tbl_Customers[[#This Row],[account_length]] &lt;= 50, "0-50", IF(tbl_Customers[[#This Row],[account_length]] &lt;=100, "51-100", IF(tbl_Customers[[#This Row],[account_length]] &lt;= 150, "101-150", "151+")))</f>
        <v>101-150</v>
      </c>
      <c r="Y1505" t="str">
        <f>IF(tbl_Customers[[#This Row],[total_intl_charge]] &lt;= 3, "Low Charges", "High Charges")</f>
        <v>Low Charges</v>
      </c>
      <c r="Z1505" t="str">
        <f>IF(tbl_Customers[[#This Row],[total_eve_calls]]&lt;=80,"Low Calls",
IF(tbl_Customers[[#This Row],[total_eve_calls]]&lt;=120,"Medium Calls","High Calls"))</f>
        <v>Medium Calls</v>
      </c>
      <c r="AA1505" t="str">
        <f>IF(tbl_Customers[[#This Row],[total_eve_charge]]&lt;=15,"Low Charges",
IF(tbl_Customers[[#This Row],[total_eve_charge]]&lt;=20,"Medium Charges","High Charges"))</f>
        <v>Low Charges</v>
      </c>
      <c r="AB15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05" t="str">
        <f>IF(tbl_Customers[[#This Row],[number_vmail_messages]] = 0, "No Usage", IF(tbl_Customers[[#This Row],[number_vmail_messages]] &lt;= 20, "Low Usage", IF(tbl_Customers[[#This Row],[number_vmail_messages]] &lt;= 40, "Medium Usgae", "High Usage")))</f>
        <v>No Usage</v>
      </c>
      <c r="AD1505" t="str">
        <f>IF(tbl_Customers[[#This Row],[total_day_minutes]]&lt;=150,"Low Usage", IF(tbl_Customers[[#This Row],[total_day_minutes]]&lt;=200,"Medium Usage", IF(tbl_Customers[[#This Row],[total_day_minutes]]&lt;=250,"High Usage","Very High Usage")))</f>
        <v>Medium Usage</v>
      </c>
      <c r="AE1505" t="str">
        <f>IF(tbl_Customers[[#This Row],[total_intl_calls]]&lt;=5,"Low Calls", IF(tbl_Customers[[#This Row],[total_intl_calls]]&lt;=10, "Medium Calls", "High Calls"))</f>
        <v>Low Calls</v>
      </c>
      <c r="AF15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05" s="36" t="str">
        <f>IF(tbl_Customers[[#This Row],[Churn_Risk_Score]]&gt;=10,"High Risk", IF(tbl_Customers[[#This Row],[Churn_Risk_Score]]&gt;=5,"Medium Risk","Low Risk"))</f>
        <v>Low Risk</v>
      </c>
    </row>
    <row r="1506" spans="1:33" x14ac:dyDescent="0.35">
      <c r="A1506">
        <v>1505</v>
      </c>
      <c r="B1506" t="s">
        <v>20</v>
      </c>
      <c r="C1506">
        <v>146</v>
      </c>
      <c r="D1506" t="s">
        <v>25</v>
      </c>
      <c r="E1506" t="s">
        <v>22</v>
      </c>
      <c r="F1506" t="s">
        <v>23</v>
      </c>
      <c r="G1506">
        <v>31</v>
      </c>
      <c r="H1506">
        <v>202.5</v>
      </c>
      <c r="I1506">
        <v>91</v>
      </c>
      <c r="J1506">
        <v>34.43</v>
      </c>
      <c r="K1506">
        <v>241.4</v>
      </c>
      <c r="L1506">
        <v>108</v>
      </c>
      <c r="M1506">
        <v>20.52</v>
      </c>
      <c r="N1506">
        <v>169.6</v>
      </c>
      <c r="O1506">
        <v>77</v>
      </c>
      <c r="P1506">
        <v>7.63</v>
      </c>
      <c r="Q1506">
        <v>7.8</v>
      </c>
      <c r="R1506">
        <v>2</v>
      </c>
      <c r="S1506">
        <v>2.11</v>
      </c>
      <c r="T1506">
        <v>1</v>
      </c>
      <c r="U1506" t="s">
        <v>22</v>
      </c>
      <c r="V1506">
        <f>IF(tbl_Customers[[#This Row],[churn]] = "yes", 1, 0)</f>
        <v>0</v>
      </c>
      <c r="W1506" t="str">
        <f>IF(tbl_Customers[[#This Row],[number_customer_service_calls]] &lt;= 1, "0-1 Calls", IF(tbl_Customers[[#This Row],[number_customer_service_calls]] &lt;= 3, "2-3 Calls", IF(tbl_Customers[[#This Row],[number_customer_service_calls]] &lt;=5, "4-5 Calls", "6+ Calls")))</f>
        <v>0-1 Calls</v>
      </c>
      <c r="X1506" t="str">
        <f>IF(tbl_Customers[[#This Row],[account_length]] &lt;= 50, "0-50", IF(tbl_Customers[[#This Row],[account_length]] &lt;=100, "51-100", IF(tbl_Customers[[#This Row],[account_length]] &lt;= 150, "101-150", "151+")))</f>
        <v>101-150</v>
      </c>
      <c r="Y1506" t="str">
        <f>IF(tbl_Customers[[#This Row],[total_intl_charge]] &lt;= 3, "Low Charges", "High Charges")</f>
        <v>Low Charges</v>
      </c>
      <c r="Z1506" t="str">
        <f>IF(tbl_Customers[[#This Row],[total_eve_calls]]&lt;=80,"Low Calls",
IF(tbl_Customers[[#This Row],[total_eve_calls]]&lt;=120,"Medium Calls","High Calls"))</f>
        <v>Medium Calls</v>
      </c>
      <c r="AA1506" t="str">
        <f>IF(tbl_Customers[[#This Row],[total_eve_charge]]&lt;=15,"Low Charges",
IF(tbl_Customers[[#This Row],[total_eve_charge]]&lt;=20,"Medium Charges","High Charges"))</f>
        <v>High Charges</v>
      </c>
      <c r="AB15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06" t="str">
        <f>IF(tbl_Customers[[#This Row],[number_vmail_messages]] = 0, "No Usage", IF(tbl_Customers[[#This Row],[number_vmail_messages]] &lt;= 20, "Low Usage", IF(tbl_Customers[[#This Row],[number_vmail_messages]] &lt;= 40, "Medium Usgae", "High Usage")))</f>
        <v>Medium Usgae</v>
      </c>
      <c r="AD1506" t="str">
        <f>IF(tbl_Customers[[#This Row],[total_day_minutes]]&lt;=150,"Low Usage", IF(tbl_Customers[[#This Row],[total_day_minutes]]&lt;=200,"Medium Usage", IF(tbl_Customers[[#This Row],[total_day_minutes]]&lt;=250,"High Usage","Very High Usage")))</f>
        <v>High Usage</v>
      </c>
      <c r="AE1506" t="str">
        <f>IF(tbl_Customers[[#This Row],[total_intl_calls]]&lt;=5,"Low Calls", IF(tbl_Customers[[#This Row],[total_intl_calls]]&lt;=10, "Medium Calls", "High Calls"))</f>
        <v>Low Calls</v>
      </c>
      <c r="AF15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06" s="36" t="str">
        <f>IF(tbl_Customers[[#This Row],[Churn_Risk_Score]]&gt;=10,"High Risk", IF(tbl_Customers[[#This Row],[Churn_Risk_Score]]&gt;=5,"Medium Risk","Low Risk"))</f>
        <v>Low Risk</v>
      </c>
    </row>
    <row r="1507" spans="1:33" x14ac:dyDescent="0.35">
      <c r="A1507">
        <v>1506</v>
      </c>
      <c r="B1507" t="s">
        <v>51</v>
      </c>
      <c r="C1507">
        <v>63</v>
      </c>
      <c r="D1507" t="s">
        <v>28</v>
      </c>
      <c r="E1507" t="s">
        <v>22</v>
      </c>
      <c r="F1507" t="s">
        <v>23</v>
      </c>
      <c r="G1507">
        <v>34</v>
      </c>
      <c r="H1507">
        <v>152.19999999999999</v>
      </c>
      <c r="I1507">
        <v>119</v>
      </c>
      <c r="J1507">
        <v>25.87</v>
      </c>
      <c r="K1507">
        <v>227.1</v>
      </c>
      <c r="L1507">
        <v>91</v>
      </c>
      <c r="M1507">
        <v>19.3</v>
      </c>
      <c r="N1507">
        <v>195.7</v>
      </c>
      <c r="O1507">
        <v>103</v>
      </c>
      <c r="P1507">
        <v>8.81</v>
      </c>
      <c r="Q1507">
        <v>12.3</v>
      </c>
      <c r="R1507">
        <v>5</v>
      </c>
      <c r="S1507">
        <v>3.32</v>
      </c>
      <c r="T1507">
        <v>1</v>
      </c>
      <c r="U1507" t="s">
        <v>22</v>
      </c>
      <c r="V1507">
        <f>IF(tbl_Customers[[#This Row],[churn]] = "yes", 1, 0)</f>
        <v>0</v>
      </c>
      <c r="W1507" t="str">
        <f>IF(tbl_Customers[[#This Row],[number_customer_service_calls]] &lt;= 1, "0-1 Calls", IF(tbl_Customers[[#This Row],[number_customer_service_calls]] &lt;= 3, "2-3 Calls", IF(tbl_Customers[[#This Row],[number_customer_service_calls]] &lt;=5, "4-5 Calls", "6+ Calls")))</f>
        <v>0-1 Calls</v>
      </c>
      <c r="X1507" t="str">
        <f>IF(tbl_Customers[[#This Row],[account_length]] &lt;= 50, "0-50", IF(tbl_Customers[[#This Row],[account_length]] &lt;=100, "51-100", IF(tbl_Customers[[#This Row],[account_length]] &lt;= 150, "101-150", "151+")))</f>
        <v>51-100</v>
      </c>
      <c r="Y1507" t="str">
        <f>IF(tbl_Customers[[#This Row],[total_intl_charge]] &lt;= 3, "Low Charges", "High Charges")</f>
        <v>High Charges</v>
      </c>
      <c r="Z1507" t="str">
        <f>IF(tbl_Customers[[#This Row],[total_eve_calls]]&lt;=80,"Low Calls",
IF(tbl_Customers[[#This Row],[total_eve_calls]]&lt;=120,"Medium Calls","High Calls"))</f>
        <v>Medium Calls</v>
      </c>
      <c r="AA1507" t="str">
        <f>IF(tbl_Customers[[#This Row],[total_eve_charge]]&lt;=15,"Low Charges",
IF(tbl_Customers[[#This Row],[total_eve_charge]]&lt;=20,"Medium Charges","High Charges"))</f>
        <v>Medium Charges</v>
      </c>
      <c r="AB15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07" t="str">
        <f>IF(tbl_Customers[[#This Row],[number_vmail_messages]] = 0, "No Usage", IF(tbl_Customers[[#This Row],[number_vmail_messages]] &lt;= 20, "Low Usage", IF(tbl_Customers[[#This Row],[number_vmail_messages]] &lt;= 40, "Medium Usgae", "High Usage")))</f>
        <v>Medium Usgae</v>
      </c>
      <c r="AD1507" t="str">
        <f>IF(tbl_Customers[[#This Row],[total_day_minutes]]&lt;=150,"Low Usage", IF(tbl_Customers[[#This Row],[total_day_minutes]]&lt;=200,"Medium Usage", IF(tbl_Customers[[#This Row],[total_day_minutes]]&lt;=250,"High Usage","Very High Usage")))</f>
        <v>Medium Usage</v>
      </c>
      <c r="AE1507" t="str">
        <f>IF(tbl_Customers[[#This Row],[total_intl_calls]]&lt;=5,"Low Calls", IF(tbl_Customers[[#This Row],[total_intl_calls]]&lt;=10, "Medium Calls", "High Calls"))</f>
        <v>Low Calls</v>
      </c>
      <c r="AF15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07" s="36" t="str">
        <f>IF(tbl_Customers[[#This Row],[Churn_Risk_Score]]&gt;=10,"High Risk", IF(tbl_Customers[[#This Row],[Churn_Risk_Score]]&gt;=5,"Medium Risk","Low Risk"))</f>
        <v>Low Risk</v>
      </c>
    </row>
    <row r="1508" spans="1:33" x14ac:dyDescent="0.35">
      <c r="A1508">
        <v>1507</v>
      </c>
      <c r="B1508" t="s">
        <v>48</v>
      </c>
      <c r="C1508">
        <v>133</v>
      </c>
      <c r="D1508" t="s">
        <v>28</v>
      </c>
      <c r="E1508" t="s">
        <v>22</v>
      </c>
      <c r="F1508" t="s">
        <v>22</v>
      </c>
      <c r="G1508">
        <v>0</v>
      </c>
      <c r="H1508">
        <v>227.4</v>
      </c>
      <c r="I1508">
        <v>90</v>
      </c>
      <c r="J1508">
        <v>38.659999999999997</v>
      </c>
      <c r="K1508">
        <v>73.2</v>
      </c>
      <c r="L1508">
        <v>135</v>
      </c>
      <c r="M1508">
        <v>6.22</v>
      </c>
      <c r="N1508">
        <v>114.3</v>
      </c>
      <c r="O1508">
        <v>99</v>
      </c>
      <c r="P1508">
        <v>5.14</v>
      </c>
      <c r="Q1508">
        <v>4.7</v>
      </c>
      <c r="R1508">
        <v>7</v>
      </c>
      <c r="S1508">
        <v>1.27</v>
      </c>
      <c r="T1508">
        <v>0</v>
      </c>
      <c r="U1508" t="s">
        <v>22</v>
      </c>
      <c r="V1508">
        <f>IF(tbl_Customers[[#This Row],[churn]] = "yes", 1, 0)</f>
        <v>0</v>
      </c>
      <c r="W1508" t="str">
        <f>IF(tbl_Customers[[#This Row],[number_customer_service_calls]] &lt;= 1, "0-1 Calls", IF(tbl_Customers[[#This Row],[number_customer_service_calls]] &lt;= 3, "2-3 Calls", IF(tbl_Customers[[#This Row],[number_customer_service_calls]] &lt;=5, "4-5 Calls", "6+ Calls")))</f>
        <v>0-1 Calls</v>
      </c>
      <c r="X1508" t="str">
        <f>IF(tbl_Customers[[#This Row],[account_length]] &lt;= 50, "0-50", IF(tbl_Customers[[#This Row],[account_length]] &lt;=100, "51-100", IF(tbl_Customers[[#This Row],[account_length]] &lt;= 150, "101-150", "151+")))</f>
        <v>101-150</v>
      </c>
      <c r="Y1508" t="str">
        <f>IF(tbl_Customers[[#This Row],[total_intl_charge]] &lt;= 3, "Low Charges", "High Charges")</f>
        <v>Low Charges</v>
      </c>
      <c r="Z1508" t="str">
        <f>IF(tbl_Customers[[#This Row],[total_eve_calls]]&lt;=80,"Low Calls",
IF(tbl_Customers[[#This Row],[total_eve_calls]]&lt;=120,"Medium Calls","High Calls"))</f>
        <v>High Calls</v>
      </c>
      <c r="AA1508" t="str">
        <f>IF(tbl_Customers[[#This Row],[total_eve_charge]]&lt;=15,"Low Charges",
IF(tbl_Customers[[#This Row],[total_eve_charge]]&lt;=20,"Medium Charges","High Charges"))</f>
        <v>Low Charges</v>
      </c>
      <c r="AB15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08" t="str">
        <f>IF(tbl_Customers[[#This Row],[number_vmail_messages]] = 0, "No Usage", IF(tbl_Customers[[#This Row],[number_vmail_messages]] &lt;= 20, "Low Usage", IF(tbl_Customers[[#This Row],[number_vmail_messages]] &lt;= 40, "Medium Usgae", "High Usage")))</f>
        <v>No Usage</v>
      </c>
      <c r="AD1508" t="str">
        <f>IF(tbl_Customers[[#This Row],[total_day_minutes]]&lt;=150,"Low Usage", IF(tbl_Customers[[#This Row],[total_day_minutes]]&lt;=200,"Medium Usage", IF(tbl_Customers[[#This Row],[total_day_minutes]]&lt;=250,"High Usage","Very High Usage")))</f>
        <v>High Usage</v>
      </c>
      <c r="AE1508" t="str">
        <f>IF(tbl_Customers[[#This Row],[total_intl_calls]]&lt;=5,"Low Calls", IF(tbl_Customers[[#This Row],[total_intl_calls]]&lt;=10, "Medium Calls", "High Calls"))</f>
        <v>Medium Calls</v>
      </c>
      <c r="AF15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08" s="36" t="str">
        <f>IF(tbl_Customers[[#This Row],[Churn_Risk_Score]]&gt;=10,"High Risk", IF(tbl_Customers[[#This Row],[Churn_Risk_Score]]&gt;=5,"Medium Risk","Low Risk"))</f>
        <v>Low Risk</v>
      </c>
    </row>
    <row r="1509" spans="1:33" x14ac:dyDescent="0.35">
      <c r="A1509">
        <v>1508</v>
      </c>
      <c r="B1509" t="s">
        <v>65</v>
      </c>
      <c r="C1509">
        <v>125</v>
      </c>
      <c r="D1509" t="s">
        <v>25</v>
      </c>
      <c r="E1509" t="s">
        <v>22</v>
      </c>
      <c r="F1509" t="s">
        <v>22</v>
      </c>
      <c r="G1509">
        <v>0</v>
      </c>
      <c r="H1509">
        <v>191.6</v>
      </c>
      <c r="I1509">
        <v>115</v>
      </c>
      <c r="J1509">
        <v>32.57</v>
      </c>
      <c r="K1509">
        <v>205.6</v>
      </c>
      <c r="L1509">
        <v>108</v>
      </c>
      <c r="M1509">
        <v>17.48</v>
      </c>
      <c r="N1509">
        <v>210.2</v>
      </c>
      <c r="O1509">
        <v>123</v>
      </c>
      <c r="P1509">
        <v>9.4600000000000009</v>
      </c>
      <c r="Q1509">
        <v>9.1999999999999993</v>
      </c>
      <c r="R1509">
        <v>3</v>
      </c>
      <c r="S1509">
        <v>2.48</v>
      </c>
      <c r="T1509">
        <v>2</v>
      </c>
      <c r="U1509" t="s">
        <v>22</v>
      </c>
      <c r="V1509">
        <f>IF(tbl_Customers[[#This Row],[churn]] = "yes", 1, 0)</f>
        <v>0</v>
      </c>
      <c r="W1509" t="str">
        <f>IF(tbl_Customers[[#This Row],[number_customer_service_calls]] &lt;= 1, "0-1 Calls", IF(tbl_Customers[[#This Row],[number_customer_service_calls]] &lt;= 3, "2-3 Calls", IF(tbl_Customers[[#This Row],[number_customer_service_calls]] &lt;=5, "4-5 Calls", "6+ Calls")))</f>
        <v>2-3 Calls</v>
      </c>
      <c r="X1509" t="str">
        <f>IF(tbl_Customers[[#This Row],[account_length]] &lt;= 50, "0-50", IF(tbl_Customers[[#This Row],[account_length]] &lt;=100, "51-100", IF(tbl_Customers[[#This Row],[account_length]] &lt;= 150, "101-150", "151+")))</f>
        <v>101-150</v>
      </c>
      <c r="Y1509" t="str">
        <f>IF(tbl_Customers[[#This Row],[total_intl_charge]] &lt;= 3, "Low Charges", "High Charges")</f>
        <v>Low Charges</v>
      </c>
      <c r="Z1509" t="str">
        <f>IF(tbl_Customers[[#This Row],[total_eve_calls]]&lt;=80,"Low Calls",
IF(tbl_Customers[[#This Row],[total_eve_calls]]&lt;=120,"Medium Calls","High Calls"))</f>
        <v>Medium Calls</v>
      </c>
      <c r="AA1509" t="str">
        <f>IF(tbl_Customers[[#This Row],[total_eve_charge]]&lt;=15,"Low Charges",
IF(tbl_Customers[[#This Row],[total_eve_charge]]&lt;=20,"Medium Charges","High Charges"))</f>
        <v>Medium Charges</v>
      </c>
      <c r="AB15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09" t="str">
        <f>IF(tbl_Customers[[#This Row],[number_vmail_messages]] = 0, "No Usage", IF(tbl_Customers[[#This Row],[number_vmail_messages]] &lt;= 20, "Low Usage", IF(tbl_Customers[[#This Row],[number_vmail_messages]] &lt;= 40, "Medium Usgae", "High Usage")))</f>
        <v>No Usage</v>
      </c>
      <c r="AD1509" t="str">
        <f>IF(tbl_Customers[[#This Row],[total_day_minutes]]&lt;=150,"Low Usage", IF(tbl_Customers[[#This Row],[total_day_minutes]]&lt;=200,"Medium Usage", IF(tbl_Customers[[#This Row],[total_day_minutes]]&lt;=250,"High Usage","Very High Usage")))</f>
        <v>Medium Usage</v>
      </c>
      <c r="AE1509" t="str">
        <f>IF(tbl_Customers[[#This Row],[total_intl_calls]]&lt;=5,"Low Calls", IF(tbl_Customers[[#This Row],[total_intl_calls]]&lt;=10, "Medium Calls", "High Calls"))</f>
        <v>Low Calls</v>
      </c>
      <c r="AF15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09" s="36" t="str">
        <f>IF(tbl_Customers[[#This Row],[Churn_Risk_Score]]&gt;=10,"High Risk", IF(tbl_Customers[[#This Row],[Churn_Risk_Score]]&gt;=5,"Medium Risk","Low Risk"))</f>
        <v>Low Risk</v>
      </c>
    </row>
    <row r="1510" spans="1:33" x14ac:dyDescent="0.35">
      <c r="A1510">
        <v>1509</v>
      </c>
      <c r="B1510" t="s">
        <v>20</v>
      </c>
      <c r="C1510">
        <v>72</v>
      </c>
      <c r="D1510" t="s">
        <v>28</v>
      </c>
      <c r="E1510" t="s">
        <v>22</v>
      </c>
      <c r="F1510" t="s">
        <v>22</v>
      </c>
      <c r="G1510">
        <v>0</v>
      </c>
      <c r="H1510">
        <v>138.9</v>
      </c>
      <c r="I1510">
        <v>111</v>
      </c>
      <c r="J1510">
        <v>23.61</v>
      </c>
      <c r="K1510">
        <v>211.6</v>
      </c>
      <c r="L1510">
        <v>102</v>
      </c>
      <c r="M1510">
        <v>17.989999999999998</v>
      </c>
      <c r="N1510">
        <v>179.5</v>
      </c>
      <c r="O1510">
        <v>91</v>
      </c>
      <c r="P1510">
        <v>8.08</v>
      </c>
      <c r="Q1510">
        <v>10.8</v>
      </c>
      <c r="R1510">
        <v>3</v>
      </c>
      <c r="S1510">
        <v>2.92</v>
      </c>
      <c r="T1510">
        <v>1</v>
      </c>
      <c r="U1510" t="s">
        <v>22</v>
      </c>
      <c r="V1510">
        <f>IF(tbl_Customers[[#This Row],[churn]] = "yes", 1, 0)</f>
        <v>0</v>
      </c>
      <c r="W1510" t="str">
        <f>IF(tbl_Customers[[#This Row],[number_customer_service_calls]] &lt;= 1, "0-1 Calls", IF(tbl_Customers[[#This Row],[number_customer_service_calls]] &lt;= 3, "2-3 Calls", IF(tbl_Customers[[#This Row],[number_customer_service_calls]] &lt;=5, "4-5 Calls", "6+ Calls")))</f>
        <v>0-1 Calls</v>
      </c>
      <c r="X1510" t="str">
        <f>IF(tbl_Customers[[#This Row],[account_length]] &lt;= 50, "0-50", IF(tbl_Customers[[#This Row],[account_length]] &lt;=100, "51-100", IF(tbl_Customers[[#This Row],[account_length]] &lt;= 150, "101-150", "151+")))</f>
        <v>51-100</v>
      </c>
      <c r="Y1510" t="str">
        <f>IF(tbl_Customers[[#This Row],[total_intl_charge]] &lt;= 3, "Low Charges", "High Charges")</f>
        <v>Low Charges</v>
      </c>
      <c r="Z1510" t="str">
        <f>IF(tbl_Customers[[#This Row],[total_eve_calls]]&lt;=80,"Low Calls",
IF(tbl_Customers[[#This Row],[total_eve_calls]]&lt;=120,"Medium Calls","High Calls"))</f>
        <v>Medium Calls</v>
      </c>
      <c r="AA1510" t="str">
        <f>IF(tbl_Customers[[#This Row],[total_eve_charge]]&lt;=15,"Low Charges",
IF(tbl_Customers[[#This Row],[total_eve_charge]]&lt;=20,"Medium Charges","High Charges"))</f>
        <v>Medium Charges</v>
      </c>
      <c r="AB15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10" t="str">
        <f>IF(tbl_Customers[[#This Row],[number_vmail_messages]] = 0, "No Usage", IF(tbl_Customers[[#This Row],[number_vmail_messages]] &lt;= 20, "Low Usage", IF(tbl_Customers[[#This Row],[number_vmail_messages]] &lt;= 40, "Medium Usgae", "High Usage")))</f>
        <v>No Usage</v>
      </c>
      <c r="AD1510" t="str">
        <f>IF(tbl_Customers[[#This Row],[total_day_minutes]]&lt;=150,"Low Usage", IF(tbl_Customers[[#This Row],[total_day_minutes]]&lt;=200,"Medium Usage", IF(tbl_Customers[[#This Row],[total_day_minutes]]&lt;=250,"High Usage","Very High Usage")))</f>
        <v>Low Usage</v>
      </c>
      <c r="AE1510" t="str">
        <f>IF(tbl_Customers[[#This Row],[total_intl_calls]]&lt;=5,"Low Calls", IF(tbl_Customers[[#This Row],[total_intl_calls]]&lt;=10, "Medium Calls", "High Calls"))</f>
        <v>Low Calls</v>
      </c>
      <c r="AF15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10" s="36" t="str">
        <f>IF(tbl_Customers[[#This Row],[Churn_Risk_Score]]&gt;=10,"High Risk", IF(tbl_Customers[[#This Row],[Churn_Risk_Score]]&gt;=5,"Medium Risk","Low Risk"))</f>
        <v>Low Risk</v>
      </c>
    </row>
    <row r="1511" spans="1:33" x14ac:dyDescent="0.35">
      <c r="A1511">
        <v>1510</v>
      </c>
      <c r="B1511" t="s">
        <v>71</v>
      </c>
      <c r="C1511">
        <v>130</v>
      </c>
      <c r="D1511" t="s">
        <v>25</v>
      </c>
      <c r="E1511" t="s">
        <v>22</v>
      </c>
      <c r="F1511" t="s">
        <v>22</v>
      </c>
      <c r="G1511">
        <v>0</v>
      </c>
      <c r="H1511">
        <v>127</v>
      </c>
      <c r="I1511">
        <v>102</v>
      </c>
      <c r="J1511">
        <v>21.59</v>
      </c>
      <c r="K1511">
        <v>206.9</v>
      </c>
      <c r="L1511">
        <v>107</v>
      </c>
      <c r="M1511">
        <v>17.59</v>
      </c>
      <c r="N1511">
        <v>231.7</v>
      </c>
      <c r="O1511">
        <v>99</v>
      </c>
      <c r="P1511">
        <v>10.43</v>
      </c>
      <c r="Q1511">
        <v>6.1</v>
      </c>
      <c r="R1511">
        <v>6</v>
      </c>
      <c r="S1511">
        <v>1.65</v>
      </c>
      <c r="T1511">
        <v>0</v>
      </c>
      <c r="U1511" t="s">
        <v>22</v>
      </c>
      <c r="V1511">
        <f>IF(tbl_Customers[[#This Row],[churn]] = "yes", 1, 0)</f>
        <v>0</v>
      </c>
      <c r="W1511" t="str">
        <f>IF(tbl_Customers[[#This Row],[number_customer_service_calls]] &lt;= 1, "0-1 Calls", IF(tbl_Customers[[#This Row],[number_customer_service_calls]] &lt;= 3, "2-3 Calls", IF(tbl_Customers[[#This Row],[number_customer_service_calls]] &lt;=5, "4-5 Calls", "6+ Calls")))</f>
        <v>0-1 Calls</v>
      </c>
      <c r="X1511" t="str">
        <f>IF(tbl_Customers[[#This Row],[account_length]] &lt;= 50, "0-50", IF(tbl_Customers[[#This Row],[account_length]] &lt;=100, "51-100", IF(tbl_Customers[[#This Row],[account_length]] &lt;= 150, "101-150", "151+")))</f>
        <v>101-150</v>
      </c>
      <c r="Y1511" t="str">
        <f>IF(tbl_Customers[[#This Row],[total_intl_charge]] &lt;= 3, "Low Charges", "High Charges")</f>
        <v>Low Charges</v>
      </c>
      <c r="Z1511" t="str">
        <f>IF(tbl_Customers[[#This Row],[total_eve_calls]]&lt;=80,"Low Calls",
IF(tbl_Customers[[#This Row],[total_eve_calls]]&lt;=120,"Medium Calls","High Calls"))</f>
        <v>Medium Calls</v>
      </c>
      <c r="AA1511" t="str">
        <f>IF(tbl_Customers[[#This Row],[total_eve_charge]]&lt;=15,"Low Charges",
IF(tbl_Customers[[#This Row],[total_eve_charge]]&lt;=20,"Medium Charges","High Charges"))</f>
        <v>Medium Charges</v>
      </c>
      <c r="AB15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11" t="str">
        <f>IF(tbl_Customers[[#This Row],[number_vmail_messages]] = 0, "No Usage", IF(tbl_Customers[[#This Row],[number_vmail_messages]] &lt;= 20, "Low Usage", IF(tbl_Customers[[#This Row],[number_vmail_messages]] &lt;= 40, "Medium Usgae", "High Usage")))</f>
        <v>No Usage</v>
      </c>
      <c r="AD1511" t="str">
        <f>IF(tbl_Customers[[#This Row],[total_day_minutes]]&lt;=150,"Low Usage", IF(tbl_Customers[[#This Row],[total_day_minutes]]&lt;=200,"Medium Usage", IF(tbl_Customers[[#This Row],[total_day_minutes]]&lt;=250,"High Usage","Very High Usage")))</f>
        <v>Low Usage</v>
      </c>
      <c r="AE1511" t="str">
        <f>IF(tbl_Customers[[#This Row],[total_intl_calls]]&lt;=5,"Low Calls", IF(tbl_Customers[[#This Row],[total_intl_calls]]&lt;=10, "Medium Calls", "High Calls"))</f>
        <v>Medium Calls</v>
      </c>
      <c r="AF15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11" s="36" t="str">
        <f>IF(tbl_Customers[[#This Row],[Churn_Risk_Score]]&gt;=10,"High Risk", IF(tbl_Customers[[#This Row],[Churn_Risk_Score]]&gt;=5,"Medium Risk","Low Risk"))</f>
        <v>Low Risk</v>
      </c>
    </row>
    <row r="1512" spans="1:33" x14ac:dyDescent="0.35">
      <c r="A1512">
        <v>1511</v>
      </c>
      <c r="B1512" t="s">
        <v>57</v>
      </c>
      <c r="C1512">
        <v>97</v>
      </c>
      <c r="D1512" t="s">
        <v>21</v>
      </c>
      <c r="E1512" t="s">
        <v>22</v>
      </c>
      <c r="F1512" t="s">
        <v>22</v>
      </c>
      <c r="G1512">
        <v>0</v>
      </c>
      <c r="H1512">
        <v>168.6</v>
      </c>
      <c r="I1512">
        <v>87</v>
      </c>
      <c r="J1512">
        <v>28.66</v>
      </c>
      <c r="K1512">
        <v>259.2</v>
      </c>
      <c r="L1512">
        <v>105</v>
      </c>
      <c r="M1512">
        <v>22.03</v>
      </c>
      <c r="N1512">
        <v>279.8</v>
      </c>
      <c r="O1512">
        <v>123</v>
      </c>
      <c r="P1512">
        <v>12.59</v>
      </c>
      <c r="Q1512">
        <v>7.3</v>
      </c>
      <c r="R1512">
        <v>4</v>
      </c>
      <c r="S1512">
        <v>1.97</v>
      </c>
      <c r="T1512">
        <v>1</v>
      </c>
      <c r="U1512" t="s">
        <v>22</v>
      </c>
      <c r="V1512">
        <f>IF(tbl_Customers[[#This Row],[churn]] = "yes", 1, 0)</f>
        <v>0</v>
      </c>
      <c r="W1512" t="str">
        <f>IF(tbl_Customers[[#This Row],[number_customer_service_calls]] &lt;= 1, "0-1 Calls", IF(tbl_Customers[[#This Row],[number_customer_service_calls]] &lt;= 3, "2-3 Calls", IF(tbl_Customers[[#This Row],[number_customer_service_calls]] &lt;=5, "4-5 Calls", "6+ Calls")))</f>
        <v>0-1 Calls</v>
      </c>
      <c r="X1512" t="str">
        <f>IF(tbl_Customers[[#This Row],[account_length]] &lt;= 50, "0-50", IF(tbl_Customers[[#This Row],[account_length]] &lt;=100, "51-100", IF(tbl_Customers[[#This Row],[account_length]] &lt;= 150, "101-150", "151+")))</f>
        <v>51-100</v>
      </c>
      <c r="Y1512" t="str">
        <f>IF(tbl_Customers[[#This Row],[total_intl_charge]] &lt;= 3, "Low Charges", "High Charges")</f>
        <v>Low Charges</v>
      </c>
      <c r="Z1512" t="str">
        <f>IF(tbl_Customers[[#This Row],[total_eve_calls]]&lt;=80,"Low Calls",
IF(tbl_Customers[[#This Row],[total_eve_calls]]&lt;=120,"Medium Calls","High Calls"))</f>
        <v>Medium Calls</v>
      </c>
      <c r="AA1512" t="str">
        <f>IF(tbl_Customers[[#This Row],[total_eve_charge]]&lt;=15,"Low Charges",
IF(tbl_Customers[[#This Row],[total_eve_charge]]&lt;=20,"Medium Charges","High Charges"))</f>
        <v>High Charges</v>
      </c>
      <c r="AB15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12" t="str">
        <f>IF(tbl_Customers[[#This Row],[number_vmail_messages]] = 0, "No Usage", IF(tbl_Customers[[#This Row],[number_vmail_messages]] &lt;= 20, "Low Usage", IF(tbl_Customers[[#This Row],[number_vmail_messages]] &lt;= 40, "Medium Usgae", "High Usage")))</f>
        <v>No Usage</v>
      </c>
      <c r="AD1512" t="str">
        <f>IF(tbl_Customers[[#This Row],[total_day_minutes]]&lt;=150,"Low Usage", IF(tbl_Customers[[#This Row],[total_day_minutes]]&lt;=200,"Medium Usage", IF(tbl_Customers[[#This Row],[total_day_minutes]]&lt;=250,"High Usage","Very High Usage")))</f>
        <v>Medium Usage</v>
      </c>
      <c r="AE1512" t="str">
        <f>IF(tbl_Customers[[#This Row],[total_intl_calls]]&lt;=5,"Low Calls", IF(tbl_Customers[[#This Row],[total_intl_calls]]&lt;=10, "Medium Calls", "High Calls"))</f>
        <v>Low Calls</v>
      </c>
      <c r="AF15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12" s="36" t="str">
        <f>IF(tbl_Customers[[#This Row],[Churn_Risk_Score]]&gt;=10,"High Risk", IF(tbl_Customers[[#This Row],[Churn_Risk_Score]]&gt;=5,"Medium Risk","Low Risk"))</f>
        <v>Low Risk</v>
      </c>
    </row>
    <row r="1513" spans="1:33" x14ac:dyDescent="0.35">
      <c r="A1513">
        <v>1512</v>
      </c>
      <c r="B1513" t="s">
        <v>36</v>
      </c>
      <c r="C1513">
        <v>54</v>
      </c>
      <c r="D1513" t="s">
        <v>21</v>
      </c>
      <c r="E1513" t="s">
        <v>22</v>
      </c>
      <c r="F1513" t="s">
        <v>22</v>
      </c>
      <c r="G1513">
        <v>0</v>
      </c>
      <c r="H1513">
        <v>286.60000000000002</v>
      </c>
      <c r="I1513">
        <v>73</v>
      </c>
      <c r="J1513">
        <v>48.72</v>
      </c>
      <c r="K1513">
        <v>223.2</v>
      </c>
      <c r="L1513">
        <v>108</v>
      </c>
      <c r="M1513">
        <v>18.97</v>
      </c>
      <c r="N1513">
        <v>203.7</v>
      </c>
      <c r="O1513">
        <v>107</v>
      </c>
      <c r="P1513">
        <v>9.17</v>
      </c>
      <c r="Q1513">
        <v>11.5</v>
      </c>
      <c r="R1513">
        <v>5</v>
      </c>
      <c r="S1513">
        <v>3.11</v>
      </c>
      <c r="T1513">
        <v>1</v>
      </c>
      <c r="U1513" t="s">
        <v>23</v>
      </c>
      <c r="V1513">
        <f>IF(tbl_Customers[[#This Row],[churn]] = "yes", 1, 0)</f>
        <v>1</v>
      </c>
      <c r="W1513" t="str">
        <f>IF(tbl_Customers[[#This Row],[number_customer_service_calls]] &lt;= 1, "0-1 Calls", IF(tbl_Customers[[#This Row],[number_customer_service_calls]] &lt;= 3, "2-3 Calls", IF(tbl_Customers[[#This Row],[number_customer_service_calls]] &lt;=5, "4-5 Calls", "6+ Calls")))</f>
        <v>0-1 Calls</v>
      </c>
      <c r="X1513" t="str">
        <f>IF(tbl_Customers[[#This Row],[account_length]] &lt;= 50, "0-50", IF(tbl_Customers[[#This Row],[account_length]] &lt;=100, "51-100", IF(tbl_Customers[[#This Row],[account_length]] &lt;= 150, "101-150", "151+")))</f>
        <v>51-100</v>
      </c>
      <c r="Y1513" t="str">
        <f>IF(tbl_Customers[[#This Row],[total_intl_charge]] &lt;= 3, "Low Charges", "High Charges")</f>
        <v>High Charges</v>
      </c>
      <c r="Z1513" t="str">
        <f>IF(tbl_Customers[[#This Row],[total_eve_calls]]&lt;=80,"Low Calls",
IF(tbl_Customers[[#This Row],[total_eve_calls]]&lt;=120,"Medium Calls","High Calls"))</f>
        <v>Medium Calls</v>
      </c>
      <c r="AA1513" t="str">
        <f>IF(tbl_Customers[[#This Row],[total_eve_charge]]&lt;=15,"Low Charges",
IF(tbl_Customers[[#This Row],[total_eve_charge]]&lt;=20,"Medium Charges","High Charges"))</f>
        <v>Medium Charges</v>
      </c>
      <c r="AB15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13" t="str">
        <f>IF(tbl_Customers[[#This Row],[number_vmail_messages]] = 0, "No Usage", IF(tbl_Customers[[#This Row],[number_vmail_messages]] &lt;= 20, "Low Usage", IF(tbl_Customers[[#This Row],[number_vmail_messages]] &lt;= 40, "Medium Usgae", "High Usage")))</f>
        <v>No Usage</v>
      </c>
      <c r="AD1513" t="str">
        <f>IF(tbl_Customers[[#This Row],[total_day_minutes]]&lt;=150,"Low Usage", IF(tbl_Customers[[#This Row],[total_day_minutes]]&lt;=200,"Medium Usage", IF(tbl_Customers[[#This Row],[total_day_minutes]]&lt;=250,"High Usage","Very High Usage")))</f>
        <v>Very High Usage</v>
      </c>
      <c r="AE1513" t="str">
        <f>IF(tbl_Customers[[#This Row],[total_intl_calls]]&lt;=5,"Low Calls", IF(tbl_Customers[[#This Row],[total_intl_calls]]&lt;=10, "Medium Calls", "High Calls"))</f>
        <v>Low Calls</v>
      </c>
      <c r="AF15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13" s="36" t="str">
        <f>IF(tbl_Customers[[#This Row],[Churn_Risk_Score]]&gt;=10,"High Risk", IF(tbl_Customers[[#This Row],[Churn_Risk_Score]]&gt;=5,"Medium Risk","Low Risk"))</f>
        <v>Medium Risk</v>
      </c>
    </row>
    <row r="1514" spans="1:33" x14ac:dyDescent="0.35">
      <c r="A1514">
        <v>1513</v>
      </c>
      <c r="B1514" t="s">
        <v>48</v>
      </c>
      <c r="C1514">
        <v>160</v>
      </c>
      <c r="D1514" t="s">
        <v>21</v>
      </c>
      <c r="E1514" t="s">
        <v>22</v>
      </c>
      <c r="F1514" t="s">
        <v>23</v>
      </c>
      <c r="G1514">
        <v>29</v>
      </c>
      <c r="H1514">
        <v>164.6</v>
      </c>
      <c r="I1514">
        <v>121</v>
      </c>
      <c r="J1514">
        <v>27.98</v>
      </c>
      <c r="K1514">
        <v>262.8</v>
      </c>
      <c r="L1514">
        <v>108</v>
      </c>
      <c r="M1514">
        <v>22.34</v>
      </c>
      <c r="N1514">
        <v>123.8</v>
      </c>
      <c r="O1514">
        <v>131</v>
      </c>
      <c r="P1514">
        <v>5.57</v>
      </c>
      <c r="Q1514">
        <v>15.2</v>
      </c>
      <c r="R1514">
        <v>4</v>
      </c>
      <c r="S1514">
        <v>4.0999999999999996</v>
      </c>
      <c r="T1514">
        <v>1</v>
      </c>
      <c r="U1514" t="s">
        <v>22</v>
      </c>
      <c r="V1514">
        <f>IF(tbl_Customers[[#This Row],[churn]] = "yes", 1, 0)</f>
        <v>0</v>
      </c>
      <c r="W1514" t="str">
        <f>IF(tbl_Customers[[#This Row],[number_customer_service_calls]] &lt;= 1, "0-1 Calls", IF(tbl_Customers[[#This Row],[number_customer_service_calls]] &lt;= 3, "2-3 Calls", IF(tbl_Customers[[#This Row],[number_customer_service_calls]] &lt;=5, "4-5 Calls", "6+ Calls")))</f>
        <v>0-1 Calls</v>
      </c>
      <c r="X1514" t="str">
        <f>IF(tbl_Customers[[#This Row],[account_length]] &lt;= 50, "0-50", IF(tbl_Customers[[#This Row],[account_length]] &lt;=100, "51-100", IF(tbl_Customers[[#This Row],[account_length]] &lt;= 150, "101-150", "151+")))</f>
        <v>151+</v>
      </c>
      <c r="Y1514" t="str">
        <f>IF(tbl_Customers[[#This Row],[total_intl_charge]] &lt;= 3, "Low Charges", "High Charges")</f>
        <v>High Charges</v>
      </c>
      <c r="Z1514" t="str">
        <f>IF(tbl_Customers[[#This Row],[total_eve_calls]]&lt;=80,"Low Calls",
IF(tbl_Customers[[#This Row],[total_eve_calls]]&lt;=120,"Medium Calls","High Calls"))</f>
        <v>Medium Calls</v>
      </c>
      <c r="AA1514" t="str">
        <f>IF(tbl_Customers[[#This Row],[total_eve_charge]]&lt;=15,"Low Charges",
IF(tbl_Customers[[#This Row],[total_eve_charge]]&lt;=20,"Medium Charges","High Charges"))</f>
        <v>High Charges</v>
      </c>
      <c r="AB15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14" t="str">
        <f>IF(tbl_Customers[[#This Row],[number_vmail_messages]] = 0, "No Usage", IF(tbl_Customers[[#This Row],[number_vmail_messages]] &lt;= 20, "Low Usage", IF(tbl_Customers[[#This Row],[number_vmail_messages]] &lt;= 40, "Medium Usgae", "High Usage")))</f>
        <v>Medium Usgae</v>
      </c>
      <c r="AD1514" t="str">
        <f>IF(tbl_Customers[[#This Row],[total_day_minutes]]&lt;=150,"Low Usage", IF(tbl_Customers[[#This Row],[total_day_minutes]]&lt;=200,"Medium Usage", IF(tbl_Customers[[#This Row],[total_day_minutes]]&lt;=250,"High Usage","Very High Usage")))</f>
        <v>Medium Usage</v>
      </c>
      <c r="AE1514" t="str">
        <f>IF(tbl_Customers[[#This Row],[total_intl_calls]]&lt;=5,"Low Calls", IF(tbl_Customers[[#This Row],[total_intl_calls]]&lt;=10, "Medium Calls", "High Calls"))</f>
        <v>Low Calls</v>
      </c>
      <c r="AF15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14" s="36" t="str">
        <f>IF(tbl_Customers[[#This Row],[Churn_Risk_Score]]&gt;=10,"High Risk", IF(tbl_Customers[[#This Row],[Churn_Risk_Score]]&gt;=5,"Medium Risk","Low Risk"))</f>
        <v>Low Risk</v>
      </c>
    </row>
    <row r="1515" spans="1:33" x14ac:dyDescent="0.35">
      <c r="A1515">
        <v>1514</v>
      </c>
      <c r="B1515" t="s">
        <v>39</v>
      </c>
      <c r="C1515">
        <v>79</v>
      </c>
      <c r="D1515" t="s">
        <v>21</v>
      </c>
      <c r="E1515" t="s">
        <v>22</v>
      </c>
      <c r="F1515" t="s">
        <v>22</v>
      </c>
      <c r="G1515">
        <v>0</v>
      </c>
      <c r="H1515">
        <v>144</v>
      </c>
      <c r="I1515">
        <v>90</v>
      </c>
      <c r="J1515">
        <v>24.48</v>
      </c>
      <c r="K1515">
        <v>135.80000000000001</v>
      </c>
      <c r="L1515">
        <v>91</v>
      </c>
      <c r="M1515">
        <v>11.54</v>
      </c>
      <c r="N1515">
        <v>212.4</v>
      </c>
      <c r="O1515">
        <v>129</v>
      </c>
      <c r="P1515">
        <v>9.56</v>
      </c>
      <c r="Q1515">
        <v>13</v>
      </c>
      <c r="R1515">
        <v>4</v>
      </c>
      <c r="S1515">
        <v>3.51</v>
      </c>
      <c r="T1515">
        <v>1</v>
      </c>
      <c r="U1515" t="s">
        <v>22</v>
      </c>
      <c r="V1515">
        <f>IF(tbl_Customers[[#This Row],[churn]] = "yes", 1, 0)</f>
        <v>0</v>
      </c>
      <c r="W1515" t="str">
        <f>IF(tbl_Customers[[#This Row],[number_customer_service_calls]] &lt;= 1, "0-1 Calls", IF(tbl_Customers[[#This Row],[number_customer_service_calls]] &lt;= 3, "2-3 Calls", IF(tbl_Customers[[#This Row],[number_customer_service_calls]] &lt;=5, "4-5 Calls", "6+ Calls")))</f>
        <v>0-1 Calls</v>
      </c>
      <c r="X1515" t="str">
        <f>IF(tbl_Customers[[#This Row],[account_length]] &lt;= 50, "0-50", IF(tbl_Customers[[#This Row],[account_length]] &lt;=100, "51-100", IF(tbl_Customers[[#This Row],[account_length]] &lt;= 150, "101-150", "151+")))</f>
        <v>51-100</v>
      </c>
      <c r="Y1515" t="str">
        <f>IF(tbl_Customers[[#This Row],[total_intl_charge]] &lt;= 3, "Low Charges", "High Charges")</f>
        <v>High Charges</v>
      </c>
      <c r="Z1515" t="str">
        <f>IF(tbl_Customers[[#This Row],[total_eve_calls]]&lt;=80,"Low Calls",
IF(tbl_Customers[[#This Row],[total_eve_calls]]&lt;=120,"Medium Calls","High Calls"))</f>
        <v>Medium Calls</v>
      </c>
      <c r="AA1515" t="str">
        <f>IF(tbl_Customers[[#This Row],[total_eve_charge]]&lt;=15,"Low Charges",
IF(tbl_Customers[[#This Row],[total_eve_charge]]&lt;=20,"Medium Charges","High Charges"))</f>
        <v>Low Charges</v>
      </c>
      <c r="AB15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15" t="str">
        <f>IF(tbl_Customers[[#This Row],[number_vmail_messages]] = 0, "No Usage", IF(tbl_Customers[[#This Row],[number_vmail_messages]] &lt;= 20, "Low Usage", IF(tbl_Customers[[#This Row],[number_vmail_messages]] &lt;= 40, "Medium Usgae", "High Usage")))</f>
        <v>No Usage</v>
      </c>
      <c r="AD1515" t="str">
        <f>IF(tbl_Customers[[#This Row],[total_day_minutes]]&lt;=150,"Low Usage", IF(tbl_Customers[[#This Row],[total_day_minutes]]&lt;=200,"Medium Usage", IF(tbl_Customers[[#This Row],[total_day_minutes]]&lt;=250,"High Usage","Very High Usage")))</f>
        <v>Low Usage</v>
      </c>
      <c r="AE1515" t="str">
        <f>IF(tbl_Customers[[#This Row],[total_intl_calls]]&lt;=5,"Low Calls", IF(tbl_Customers[[#This Row],[total_intl_calls]]&lt;=10, "Medium Calls", "High Calls"))</f>
        <v>Low Calls</v>
      </c>
      <c r="AF15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15" s="36" t="str">
        <f>IF(tbl_Customers[[#This Row],[Churn_Risk_Score]]&gt;=10,"High Risk", IF(tbl_Customers[[#This Row],[Churn_Risk_Score]]&gt;=5,"Medium Risk","Low Risk"))</f>
        <v>Low Risk</v>
      </c>
    </row>
    <row r="1516" spans="1:33" x14ac:dyDescent="0.35">
      <c r="A1516">
        <v>1515</v>
      </c>
      <c r="B1516" t="s">
        <v>31</v>
      </c>
      <c r="C1516">
        <v>92</v>
      </c>
      <c r="D1516" t="s">
        <v>21</v>
      </c>
      <c r="E1516" t="s">
        <v>22</v>
      </c>
      <c r="F1516" t="s">
        <v>23</v>
      </c>
      <c r="G1516">
        <v>47</v>
      </c>
      <c r="H1516">
        <v>141.6</v>
      </c>
      <c r="I1516">
        <v>95</v>
      </c>
      <c r="J1516">
        <v>24.07</v>
      </c>
      <c r="K1516">
        <v>207.9</v>
      </c>
      <c r="L1516">
        <v>130</v>
      </c>
      <c r="M1516">
        <v>17.670000000000002</v>
      </c>
      <c r="N1516">
        <v>203.6</v>
      </c>
      <c r="O1516">
        <v>95</v>
      </c>
      <c r="P1516">
        <v>9.16</v>
      </c>
      <c r="Q1516">
        <v>10.199999999999999</v>
      </c>
      <c r="R1516">
        <v>11</v>
      </c>
      <c r="S1516">
        <v>2.75</v>
      </c>
      <c r="T1516">
        <v>0</v>
      </c>
      <c r="U1516" t="s">
        <v>22</v>
      </c>
      <c r="V1516">
        <f>IF(tbl_Customers[[#This Row],[churn]] = "yes", 1, 0)</f>
        <v>0</v>
      </c>
      <c r="W1516" t="str">
        <f>IF(tbl_Customers[[#This Row],[number_customer_service_calls]] &lt;= 1, "0-1 Calls", IF(tbl_Customers[[#This Row],[number_customer_service_calls]] &lt;= 3, "2-3 Calls", IF(tbl_Customers[[#This Row],[number_customer_service_calls]] &lt;=5, "4-5 Calls", "6+ Calls")))</f>
        <v>0-1 Calls</v>
      </c>
      <c r="X1516" t="str">
        <f>IF(tbl_Customers[[#This Row],[account_length]] &lt;= 50, "0-50", IF(tbl_Customers[[#This Row],[account_length]] &lt;=100, "51-100", IF(tbl_Customers[[#This Row],[account_length]] &lt;= 150, "101-150", "151+")))</f>
        <v>51-100</v>
      </c>
      <c r="Y1516" t="str">
        <f>IF(tbl_Customers[[#This Row],[total_intl_charge]] &lt;= 3, "Low Charges", "High Charges")</f>
        <v>Low Charges</v>
      </c>
      <c r="Z1516" t="str">
        <f>IF(tbl_Customers[[#This Row],[total_eve_calls]]&lt;=80,"Low Calls",
IF(tbl_Customers[[#This Row],[total_eve_calls]]&lt;=120,"Medium Calls","High Calls"))</f>
        <v>High Calls</v>
      </c>
      <c r="AA1516" t="str">
        <f>IF(tbl_Customers[[#This Row],[total_eve_charge]]&lt;=15,"Low Charges",
IF(tbl_Customers[[#This Row],[total_eve_charge]]&lt;=20,"Medium Charges","High Charges"))</f>
        <v>Medium Charges</v>
      </c>
      <c r="AB15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16" t="str">
        <f>IF(tbl_Customers[[#This Row],[number_vmail_messages]] = 0, "No Usage", IF(tbl_Customers[[#This Row],[number_vmail_messages]] &lt;= 20, "Low Usage", IF(tbl_Customers[[#This Row],[number_vmail_messages]] &lt;= 40, "Medium Usgae", "High Usage")))</f>
        <v>High Usage</v>
      </c>
      <c r="AD1516" t="str">
        <f>IF(tbl_Customers[[#This Row],[total_day_minutes]]&lt;=150,"Low Usage", IF(tbl_Customers[[#This Row],[total_day_minutes]]&lt;=200,"Medium Usage", IF(tbl_Customers[[#This Row],[total_day_minutes]]&lt;=250,"High Usage","Very High Usage")))</f>
        <v>Low Usage</v>
      </c>
      <c r="AE1516" t="str">
        <f>IF(tbl_Customers[[#This Row],[total_intl_calls]]&lt;=5,"Low Calls", IF(tbl_Customers[[#This Row],[total_intl_calls]]&lt;=10, "Medium Calls", "High Calls"))</f>
        <v>High Calls</v>
      </c>
      <c r="AF15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16" s="36" t="str">
        <f>IF(tbl_Customers[[#This Row],[Churn_Risk_Score]]&gt;=10,"High Risk", IF(tbl_Customers[[#This Row],[Churn_Risk_Score]]&gt;=5,"Medium Risk","Low Risk"))</f>
        <v>Low Risk</v>
      </c>
    </row>
    <row r="1517" spans="1:33" x14ac:dyDescent="0.35">
      <c r="A1517">
        <v>1516</v>
      </c>
      <c r="B1517" t="s">
        <v>75</v>
      </c>
      <c r="C1517">
        <v>132</v>
      </c>
      <c r="D1517" t="s">
        <v>28</v>
      </c>
      <c r="E1517" t="s">
        <v>22</v>
      </c>
      <c r="F1517" t="s">
        <v>22</v>
      </c>
      <c r="G1517">
        <v>0</v>
      </c>
      <c r="H1517">
        <v>163.19999999999999</v>
      </c>
      <c r="I1517">
        <v>80</v>
      </c>
      <c r="J1517">
        <v>27.74</v>
      </c>
      <c r="K1517">
        <v>167.6</v>
      </c>
      <c r="L1517">
        <v>90</v>
      </c>
      <c r="M1517">
        <v>14.25</v>
      </c>
      <c r="N1517">
        <v>87.5</v>
      </c>
      <c r="O1517">
        <v>90</v>
      </c>
      <c r="P1517">
        <v>3.94</v>
      </c>
      <c r="Q1517">
        <v>6.2</v>
      </c>
      <c r="R1517">
        <v>10</v>
      </c>
      <c r="S1517">
        <v>1.67</v>
      </c>
      <c r="T1517">
        <v>1</v>
      </c>
      <c r="U1517" t="s">
        <v>22</v>
      </c>
      <c r="V1517">
        <f>IF(tbl_Customers[[#This Row],[churn]] = "yes", 1, 0)</f>
        <v>0</v>
      </c>
      <c r="W1517" t="str">
        <f>IF(tbl_Customers[[#This Row],[number_customer_service_calls]] &lt;= 1, "0-1 Calls", IF(tbl_Customers[[#This Row],[number_customer_service_calls]] &lt;= 3, "2-3 Calls", IF(tbl_Customers[[#This Row],[number_customer_service_calls]] &lt;=5, "4-5 Calls", "6+ Calls")))</f>
        <v>0-1 Calls</v>
      </c>
      <c r="X1517" t="str">
        <f>IF(tbl_Customers[[#This Row],[account_length]] &lt;= 50, "0-50", IF(tbl_Customers[[#This Row],[account_length]] &lt;=100, "51-100", IF(tbl_Customers[[#This Row],[account_length]] &lt;= 150, "101-150", "151+")))</f>
        <v>101-150</v>
      </c>
      <c r="Y1517" t="str">
        <f>IF(tbl_Customers[[#This Row],[total_intl_charge]] &lt;= 3, "Low Charges", "High Charges")</f>
        <v>Low Charges</v>
      </c>
      <c r="Z1517" t="str">
        <f>IF(tbl_Customers[[#This Row],[total_eve_calls]]&lt;=80,"Low Calls",
IF(tbl_Customers[[#This Row],[total_eve_calls]]&lt;=120,"Medium Calls","High Calls"))</f>
        <v>Medium Calls</v>
      </c>
      <c r="AA1517" t="str">
        <f>IF(tbl_Customers[[#This Row],[total_eve_charge]]&lt;=15,"Low Charges",
IF(tbl_Customers[[#This Row],[total_eve_charge]]&lt;=20,"Medium Charges","High Charges"))</f>
        <v>Low Charges</v>
      </c>
      <c r="AB15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517" t="str">
        <f>IF(tbl_Customers[[#This Row],[number_vmail_messages]] = 0, "No Usage", IF(tbl_Customers[[#This Row],[number_vmail_messages]] &lt;= 20, "Low Usage", IF(tbl_Customers[[#This Row],[number_vmail_messages]] &lt;= 40, "Medium Usgae", "High Usage")))</f>
        <v>No Usage</v>
      </c>
      <c r="AD1517" t="str">
        <f>IF(tbl_Customers[[#This Row],[total_day_minutes]]&lt;=150,"Low Usage", IF(tbl_Customers[[#This Row],[total_day_minutes]]&lt;=200,"Medium Usage", IF(tbl_Customers[[#This Row],[total_day_minutes]]&lt;=250,"High Usage","Very High Usage")))</f>
        <v>Medium Usage</v>
      </c>
      <c r="AE1517" t="str">
        <f>IF(tbl_Customers[[#This Row],[total_intl_calls]]&lt;=5,"Low Calls", IF(tbl_Customers[[#This Row],[total_intl_calls]]&lt;=10, "Medium Calls", "High Calls"))</f>
        <v>Medium Calls</v>
      </c>
      <c r="AF15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17" s="36" t="str">
        <f>IF(tbl_Customers[[#This Row],[Churn_Risk_Score]]&gt;=10,"High Risk", IF(tbl_Customers[[#This Row],[Churn_Risk_Score]]&gt;=5,"Medium Risk","Low Risk"))</f>
        <v>Low Risk</v>
      </c>
    </row>
    <row r="1518" spans="1:33" x14ac:dyDescent="0.35">
      <c r="A1518">
        <v>1517</v>
      </c>
      <c r="B1518" t="s">
        <v>57</v>
      </c>
      <c r="C1518">
        <v>93</v>
      </c>
      <c r="D1518" t="s">
        <v>21</v>
      </c>
      <c r="E1518" t="s">
        <v>22</v>
      </c>
      <c r="F1518" t="s">
        <v>22</v>
      </c>
      <c r="G1518">
        <v>0</v>
      </c>
      <c r="H1518">
        <v>176.1</v>
      </c>
      <c r="I1518">
        <v>103</v>
      </c>
      <c r="J1518">
        <v>29.94</v>
      </c>
      <c r="K1518">
        <v>199.7</v>
      </c>
      <c r="L1518">
        <v>130</v>
      </c>
      <c r="M1518">
        <v>16.97</v>
      </c>
      <c r="N1518">
        <v>263.89999999999998</v>
      </c>
      <c r="O1518">
        <v>96</v>
      </c>
      <c r="P1518">
        <v>11.88</v>
      </c>
      <c r="Q1518">
        <v>8.5</v>
      </c>
      <c r="R1518">
        <v>6</v>
      </c>
      <c r="S1518">
        <v>2.2999999999999998</v>
      </c>
      <c r="T1518">
        <v>2</v>
      </c>
      <c r="U1518" t="s">
        <v>22</v>
      </c>
      <c r="V1518">
        <f>IF(tbl_Customers[[#This Row],[churn]] = "yes", 1, 0)</f>
        <v>0</v>
      </c>
      <c r="W1518" t="str">
        <f>IF(tbl_Customers[[#This Row],[number_customer_service_calls]] &lt;= 1, "0-1 Calls", IF(tbl_Customers[[#This Row],[number_customer_service_calls]] &lt;= 3, "2-3 Calls", IF(tbl_Customers[[#This Row],[number_customer_service_calls]] &lt;=5, "4-5 Calls", "6+ Calls")))</f>
        <v>2-3 Calls</v>
      </c>
      <c r="X1518" t="str">
        <f>IF(tbl_Customers[[#This Row],[account_length]] &lt;= 50, "0-50", IF(tbl_Customers[[#This Row],[account_length]] &lt;=100, "51-100", IF(tbl_Customers[[#This Row],[account_length]] &lt;= 150, "101-150", "151+")))</f>
        <v>51-100</v>
      </c>
      <c r="Y1518" t="str">
        <f>IF(tbl_Customers[[#This Row],[total_intl_charge]] &lt;= 3, "Low Charges", "High Charges")</f>
        <v>Low Charges</v>
      </c>
      <c r="Z1518" t="str">
        <f>IF(tbl_Customers[[#This Row],[total_eve_calls]]&lt;=80,"Low Calls",
IF(tbl_Customers[[#This Row],[total_eve_calls]]&lt;=120,"Medium Calls","High Calls"))</f>
        <v>High Calls</v>
      </c>
      <c r="AA1518" t="str">
        <f>IF(tbl_Customers[[#This Row],[total_eve_charge]]&lt;=15,"Low Charges",
IF(tbl_Customers[[#This Row],[total_eve_charge]]&lt;=20,"Medium Charges","High Charges"))</f>
        <v>Medium Charges</v>
      </c>
      <c r="AB15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18" t="str">
        <f>IF(tbl_Customers[[#This Row],[number_vmail_messages]] = 0, "No Usage", IF(tbl_Customers[[#This Row],[number_vmail_messages]] &lt;= 20, "Low Usage", IF(tbl_Customers[[#This Row],[number_vmail_messages]] &lt;= 40, "Medium Usgae", "High Usage")))</f>
        <v>No Usage</v>
      </c>
      <c r="AD1518" t="str">
        <f>IF(tbl_Customers[[#This Row],[total_day_minutes]]&lt;=150,"Low Usage", IF(tbl_Customers[[#This Row],[total_day_minutes]]&lt;=200,"Medium Usage", IF(tbl_Customers[[#This Row],[total_day_minutes]]&lt;=250,"High Usage","Very High Usage")))</f>
        <v>Medium Usage</v>
      </c>
      <c r="AE1518" t="str">
        <f>IF(tbl_Customers[[#This Row],[total_intl_calls]]&lt;=5,"Low Calls", IF(tbl_Customers[[#This Row],[total_intl_calls]]&lt;=10, "Medium Calls", "High Calls"))</f>
        <v>Medium Calls</v>
      </c>
      <c r="AF15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18" s="36" t="str">
        <f>IF(tbl_Customers[[#This Row],[Churn_Risk_Score]]&gt;=10,"High Risk", IF(tbl_Customers[[#This Row],[Churn_Risk_Score]]&gt;=5,"Medium Risk","Low Risk"))</f>
        <v>Low Risk</v>
      </c>
    </row>
    <row r="1519" spans="1:33" x14ac:dyDescent="0.35">
      <c r="A1519">
        <v>1518</v>
      </c>
      <c r="B1519" t="s">
        <v>47</v>
      </c>
      <c r="C1519">
        <v>101</v>
      </c>
      <c r="D1519" t="s">
        <v>28</v>
      </c>
      <c r="E1519" t="s">
        <v>22</v>
      </c>
      <c r="F1519" t="s">
        <v>22</v>
      </c>
      <c r="G1519">
        <v>0</v>
      </c>
      <c r="H1519">
        <v>174.9</v>
      </c>
      <c r="I1519">
        <v>105</v>
      </c>
      <c r="J1519">
        <v>29.73</v>
      </c>
      <c r="K1519">
        <v>262</v>
      </c>
      <c r="L1519">
        <v>75</v>
      </c>
      <c r="M1519">
        <v>22.27</v>
      </c>
      <c r="N1519">
        <v>210</v>
      </c>
      <c r="O1519">
        <v>93</v>
      </c>
      <c r="P1519">
        <v>9.4499999999999993</v>
      </c>
      <c r="Q1519">
        <v>8.5</v>
      </c>
      <c r="R1519">
        <v>5</v>
      </c>
      <c r="S1519">
        <v>2.2999999999999998</v>
      </c>
      <c r="T1519">
        <v>1</v>
      </c>
      <c r="U1519" t="s">
        <v>22</v>
      </c>
      <c r="V1519">
        <f>IF(tbl_Customers[[#This Row],[churn]] = "yes", 1, 0)</f>
        <v>0</v>
      </c>
      <c r="W1519" t="str">
        <f>IF(tbl_Customers[[#This Row],[number_customer_service_calls]] &lt;= 1, "0-1 Calls", IF(tbl_Customers[[#This Row],[number_customer_service_calls]] &lt;= 3, "2-3 Calls", IF(tbl_Customers[[#This Row],[number_customer_service_calls]] &lt;=5, "4-5 Calls", "6+ Calls")))</f>
        <v>0-1 Calls</v>
      </c>
      <c r="X1519" t="str">
        <f>IF(tbl_Customers[[#This Row],[account_length]] &lt;= 50, "0-50", IF(tbl_Customers[[#This Row],[account_length]] &lt;=100, "51-100", IF(tbl_Customers[[#This Row],[account_length]] &lt;= 150, "101-150", "151+")))</f>
        <v>101-150</v>
      </c>
      <c r="Y1519" t="str">
        <f>IF(tbl_Customers[[#This Row],[total_intl_charge]] &lt;= 3, "Low Charges", "High Charges")</f>
        <v>Low Charges</v>
      </c>
      <c r="Z1519" t="str">
        <f>IF(tbl_Customers[[#This Row],[total_eve_calls]]&lt;=80,"Low Calls",
IF(tbl_Customers[[#This Row],[total_eve_calls]]&lt;=120,"Medium Calls","High Calls"))</f>
        <v>Low Calls</v>
      </c>
      <c r="AA1519" t="str">
        <f>IF(tbl_Customers[[#This Row],[total_eve_charge]]&lt;=15,"Low Charges",
IF(tbl_Customers[[#This Row],[total_eve_charge]]&lt;=20,"Medium Charges","High Charges"))</f>
        <v>High Charges</v>
      </c>
      <c r="AB15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19" t="str">
        <f>IF(tbl_Customers[[#This Row],[number_vmail_messages]] = 0, "No Usage", IF(tbl_Customers[[#This Row],[number_vmail_messages]] &lt;= 20, "Low Usage", IF(tbl_Customers[[#This Row],[number_vmail_messages]] &lt;= 40, "Medium Usgae", "High Usage")))</f>
        <v>No Usage</v>
      </c>
      <c r="AD1519" t="str">
        <f>IF(tbl_Customers[[#This Row],[total_day_minutes]]&lt;=150,"Low Usage", IF(tbl_Customers[[#This Row],[total_day_minutes]]&lt;=200,"Medium Usage", IF(tbl_Customers[[#This Row],[total_day_minutes]]&lt;=250,"High Usage","Very High Usage")))</f>
        <v>Medium Usage</v>
      </c>
      <c r="AE1519" t="str">
        <f>IF(tbl_Customers[[#This Row],[total_intl_calls]]&lt;=5,"Low Calls", IF(tbl_Customers[[#This Row],[total_intl_calls]]&lt;=10, "Medium Calls", "High Calls"))</f>
        <v>Low Calls</v>
      </c>
      <c r="AF15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19" s="36" t="str">
        <f>IF(tbl_Customers[[#This Row],[Churn_Risk_Score]]&gt;=10,"High Risk", IF(tbl_Customers[[#This Row],[Churn_Risk_Score]]&gt;=5,"Medium Risk","Low Risk"))</f>
        <v>Low Risk</v>
      </c>
    </row>
    <row r="1520" spans="1:33" x14ac:dyDescent="0.35">
      <c r="A1520">
        <v>1519</v>
      </c>
      <c r="B1520" t="s">
        <v>74</v>
      </c>
      <c r="C1520">
        <v>125</v>
      </c>
      <c r="D1520" t="s">
        <v>21</v>
      </c>
      <c r="E1520" t="s">
        <v>23</v>
      </c>
      <c r="F1520" t="s">
        <v>22</v>
      </c>
      <c r="G1520">
        <v>0</v>
      </c>
      <c r="H1520">
        <v>187.3</v>
      </c>
      <c r="I1520">
        <v>118</v>
      </c>
      <c r="J1520">
        <v>31.84</v>
      </c>
      <c r="K1520">
        <v>160.69999999999999</v>
      </c>
      <c r="L1520">
        <v>111</v>
      </c>
      <c r="M1520">
        <v>13.66</v>
      </c>
      <c r="N1520">
        <v>263.8</v>
      </c>
      <c r="O1520">
        <v>112</v>
      </c>
      <c r="P1520">
        <v>11.87</v>
      </c>
      <c r="Q1520">
        <v>9.6</v>
      </c>
      <c r="R1520">
        <v>2</v>
      </c>
      <c r="S1520">
        <v>2.59</v>
      </c>
      <c r="T1520">
        <v>0</v>
      </c>
      <c r="U1520" t="s">
        <v>23</v>
      </c>
      <c r="V1520">
        <f>IF(tbl_Customers[[#This Row],[churn]] = "yes", 1, 0)</f>
        <v>1</v>
      </c>
      <c r="W1520" t="str">
        <f>IF(tbl_Customers[[#This Row],[number_customer_service_calls]] &lt;= 1, "0-1 Calls", IF(tbl_Customers[[#This Row],[number_customer_service_calls]] &lt;= 3, "2-3 Calls", IF(tbl_Customers[[#This Row],[number_customer_service_calls]] &lt;=5, "4-5 Calls", "6+ Calls")))</f>
        <v>0-1 Calls</v>
      </c>
      <c r="X1520" t="str">
        <f>IF(tbl_Customers[[#This Row],[account_length]] &lt;= 50, "0-50", IF(tbl_Customers[[#This Row],[account_length]] &lt;=100, "51-100", IF(tbl_Customers[[#This Row],[account_length]] &lt;= 150, "101-150", "151+")))</f>
        <v>101-150</v>
      </c>
      <c r="Y1520" t="str">
        <f>IF(tbl_Customers[[#This Row],[total_intl_charge]] &lt;= 3, "Low Charges", "High Charges")</f>
        <v>Low Charges</v>
      </c>
      <c r="Z1520" t="str">
        <f>IF(tbl_Customers[[#This Row],[total_eve_calls]]&lt;=80,"Low Calls",
IF(tbl_Customers[[#This Row],[total_eve_calls]]&lt;=120,"Medium Calls","High Calls"))</f>
        <v>Medium Calls</v>
      </c>
      <c r="AA1520" t="str">
        <f>IF(tbl_Customers[[#This Row],[total_eve_charge]]&lt;=15,"Low Charges",
IF(tbl_Customers[[#This Row],[total_eve_charge]]&lt;=20,"Medium Charges","High Charges"))</f>
        <v>Low Charges</v>
      </c>
      <c r="AB15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20" t="str">
        <f>IF(tbl_Customers[[#This Row],[number_vmail_messages]] = 0, "No Usage", IF(tbl_Customers[[#This Row],[number_vmail_messages]] &lt;= 20, "Low Usage", IF(tbl_Customers[[#This Row],[number_vmail_messages]] &lt;= 40, "Medium Usgae", "High Usage")))</f>
        <v>No Usage</v>
      </c>
      <c r="AD1520" t="str">
        <f>IF(tbl_Customers[[#This Row],[total_day_minutes]]&lt;=150,"Low Usage", IF(tbl_Customers[[#This Row],[total_day_minutes]]&lt;=200,"Medium Usage", IF(tbl_Customers[[#This Row],[total_day_minutes]]&lt;=250,"High Usage","Very High Usage")))</f>
        <v>Medium Usage</v>
      </c>
      <c r="AE1520" t="str">
        <f>IF(tbl_Customers[[#This Row],[total_intl_calls]]&lt;=5,"Low Calls", IF(tbl_Customers[[#This Row],[total_intl_calls]]&lt;=10, "Medium Calls", "High Calls"))</f>
        <v>Low Calls</v>
      </c>
      <c r="AF15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0" s="36" t="str">
        <f>IF(tbl_Customers[[#This Row],[Churn_Risk_Score]]&gt;=10,"High Risk", IF(tbl_Customers[[#This Row],[Churn_Risk_Score]]&gt;=5,"Medium Risk","Low Risk"))</f>
        <v>Low Risk</v>
      </c>
    </row>
    <row r="1521" spans="1:33" x14ac:dyDescent="0.35">
      <c r="A1521">
        <v>1520</v>
      </c>
      <c r="B1521" t="s">
        <v>41</v>
      </c>
      <c r="C1521">
        <v>63</v>
      </c>
      <c r="D1521" t="s">
        <v>21</v>
      </c>
      <c r="E1521" t="s">
        <v>22</v>
      </c>
      <c r="F1521" t="s">
        <v>22</v>
      </c>
      <c r="G1521">
        <v>0</v>
      </c>
      <c r="H1521">
        <v>211.8</v>
      </c>
      <c r="I1521">
        <v>84</v>
      </c>
      <c r="J1521">
        <v>36.01</v>
      </c>
      <c r="K1521">
        <v>230.9</v>
      </c>
      <c r="L1521">
        <v>137</v>
      </c>
      <c r="M1521">
        <v>19.63</v>
      </c>
      <c r="N1521">
        <v>217.1</v>
      </c>
      <c r="O1521">
        <v>99</v>
      </c>
      <c r="P1521">
        <v>9.77</v>
      </c>
      <c r="Q1521">
        <v>10.7</v>
      </c>
      <c r="R1521">
        <v>9</v>
      </c>
      <c r="S1521">
        <v>2.89</v>
      </c>
      <c r="T1521">
        <v>3</v>
      </c>
      <c r="U1521" t="s">
        <v>22</v>
      </c>
      <c r="V1521">
        <f>IF(tbl_Customers[[#This Row],[churn]] = "yes", 1, 0)</f>
        <v>0</v>
      </c>
      <c r="W1521" t="str">
        <f>IF(tbl_Customers[[#This Row],[number_customer_service_calls]] &lt;= 1, "0-1 Calls", IF(tbl_Customers[[#This Row],[number_customer_service_calls]] &lt;= 3, "2-3 Calls", IF(tbl_Customers[[#This Row],[number_customer_service_calls]] &lt;=5, "4-5 Calls", "6+ Calls")))</f>
        <v>2-3 Calls</v>
      </c>
      <c r="X1521" t="str">
        <f>IF(tbl_Customers[[#This Row],[account_length]] &lt;= 50, "0-50", IF(tbl_Customers[[#This Row],[account_length]] &lt;=100, "51-100", IF(tbl_Customers[[#This Row],[account_length]] &lt;= 150, "101-150", "151+")))</f>
        <v>51-100</v>
      </c>
      <c r="Y1521" t="str">
        <f>IF(tbl_Customers[[#This Row],[total_intl_charge]] &lt;= 3, "Low Charges", "High Charges")</f>
        <v>Low Charges</v>
      </c>
      <c r="Z1521" t="str">
        <f>IF(tbl_Customers[[#This Row],[total_eve_calls]]&lt;=80,"Low Calls",
IF(tbl_Customers[[#This Row],[total_eve_calls]]&lt;=120,"Medium Calls","High Calls"))</f>
        <v>High Calls</v>
      </c>
      <c r="AA1521" t="str">
        <f>IF(tbl_Customers[[#This Row],[total_eve_charge]]&lt;=15,"Low Charges",
IF(tbl_Customers[[#This Row],[total_eve_charge]]&lt;=20,"Medium Charges","High Charges"))</f>
        <v>Medium Charges</v>
      </c>
      <c r="AB15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21" t="str">
        <f>IF(tbl_Customers[[#This Row],[number_vmail_messages]] = 0, "No Usage", IF(tbl_Customers[[#This Row],[number_vmail_messages]] &lt;= 20, "Low Usage", IF(tbl_Customers[[#This Row],[number_vmail_messages]] &lt;= 40, "Medium Usgae", "High Usage")))</f>
        <v>No Usage</v>
      </c>
      <c r="AD1521" t="str">
        <f>IF(tbl_Customers[[#This Row],[total_day_minutes]]&lt;=150,"Low Usage", IF(tbl_Customers[[#This Row],[total_day_minutes]]&lt;=200,"Medium Usage", IF(tbl_Customers[[#This Row],[total_day_minutes]]&lt;=250,"High Usage","Very High Usage")))</f>
        <v>High Usage</v>
      </c>
      <c r="AE1521" t="str">
        <f>IF(tbl_Customers[[#This Row],[total_intl_calls]]&lt;=5,"Low Calls", IF(tbl_Customers[[#This Row],[total_intl_calls]]&lt;=10, "Medium Calls", "High Calls"))</f>
        <v>Medium Calls</v>
      </c>
      <c r="AF15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21" s="36" t="str">
        <f>IF(tbl_Customers[[#This Row],[Churn_Risk_Score]]&gt;=10,"High Risk", IF(tbl_Customers[[#This Row],[Churn_Risk_Score]]&gt;=5,"Medium Risk","Low Risk"))</f>
        <v>Low Risk</v>
      </c>
    </row>
    <row r="1522" spans="1:33" x14ac:dyDescent="0.35">
      <c r="A1522">
        <v>1521</v>
      </c>
      <c r="B1522" t="s">
        <v>49</v>
      </c>
      <c r="C1522">
        <v>107</v>
      </c>
      <c r="D1522" t="s">
        <v>21</v>
      </c>
      <c r="E1522" t="s">
        <v>22</v>
      </c>
      <c r="F1522" t="s">
        <v>22</v>
      </c>
      <c r="G1522">
        <v>0</v>
      </c>
      <c r="H1522">
        <v>241.9</v>
      </c>
      <c r="I1522">
        <v>102</v>
      </c>
      <c r="J1522">
        <v>41.12</v>
      </c>
      <c r="K1522">
        <v>126.9</v>
      </c>
      <c r="L1522">
        <v>117</v>
      </c>
      <c r="M1522">
        <v>10.79</v>
      </c>
      <c r="N1522">
        <v>185.6</v>
      </c>
      <c r="O1522">
        <v>92</v>
      </c>
      <c r="P1522">
        <v>8.35</v>
      </c>
      <c r="Q1522">
        <v>11.7</v>
      </c>
      <c r="R1522">
        <v>6</v>
      </c>
      <c r="S1522">
        <v>3.16</v>
      </c>
      <c r="T1522">
        <v>0</v>
      </c>
      <c r="U1522" t="s">
        <v>22</v>
      </c>
      <c r="V1522">
        <f>IF(tbl_Customers[[#This Row],[churn]] = "yes", 1, 0)</f>
        <v>0</v>
      </c>
      <c r="W1522" t="str">
        <f>IF(tbl_Customers[[#This Row],[number_customer_service_calls]] &lt;= 1, "0-1 Calls", IF(tbl_Customers[[#This Row],[number_customer_service_calls]] &lt;= 3, "2-3 Calls", IF(tbl_Customers[[#This Row],[number_customer_service_calls]] &lt;=5, "4-5 Calls", "6+ Calls")))</f>
        <v>0-1 Calls</v>
      </c>
      <c r="X1522" t="str">
        <f>IF(tbl_Customers[[#This Row],[account_length]] &lt;= 50, "0-50", IF(tbl_Customers[[#This Row],[account_length]] &lt;=100, "51-100", IF(tbl_Customers[[#This Row],[account_length]] &lt;= 150, "101-150", "151+")))</f>
        <v>101-150</v>
      </c>
      <c r="Y1522" t="str">
        <f>IF(tbl_Customers[[#This Row],[total_intl_charge]] &lt;= 3, "Low Charges", "High Charges")</f>
        <v>High Charges</v>
      </c>
      <c r="Z1522" t="str">
        <f>IF(tbl_Customers[[#This Row],[total_eve_calls]]&lt;=80,"Low Calls",
IF(tbl_Customers[[#This Row],[total_eve_calls]]&lt;=120,"Medium Calls","High Calls"))</f>
        <v>Medium Calls</v>
      </c>
      <c r="AA1522" t="str">
        <f>IF(tbl_Customers[[#This Row],[total_eve_charge]]&lt;=15,"Low Charges",
IF(tbl_Customers[[#This Row],[total_eve_charge]]&lt;=20,"Medium Charges","High Charges"))</f>
        <v>Low Charges</v>
      </c>
      <c r="AB15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22" t="str">
        <f>IF(tbl_Customers[[#This Row],[number_vmail_messages]] = 0, "No Usage", IF(tbl_Customers[[#This Row],[number_vmail_messages]] &lt;= 20, "Low Usage", IF(tbl_Customers[[#This Row],[number_vmail_messages]] &lt;= 40, "Medium Usgae", "High Usage")))</f>
        <v>No Usage</v>
      </c>
      <c r="AD1522" t="str">
        <f>IF(tbl_Customers[[#This Row],[total_day_minutes]]&lt;=150,"Low Usage", IF(tbl_Customers[[#This Row],[total_day_minutes]]&lt;=200,"Medium Usage", IF(tbl_Customers[[#This Row],[total_day_minutes]]&lt;=250,"High Usage","Very High Usage")))</f>
        <v>High Usage</v>
      </c>
      <c r="AE1522" t="str">
        <f>IF(tbl_Customers[[#This Row],[total_intl_calls]]&lt;=5,"Low Calls", IF(tbl_Customers[[#This Row],[total_intl_calls]]&lt;=10, "Medium Calls", "High Calls"))</f>
        <v>Medium Calls</v>
      </c>
      <c r="AF15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2" s="36" t="str">
        <f>IF(tbl_Customers[[#This Row],[Churn_Risk_Score]]&gt;=10,"High Risk", IF(tbl_Customers[[#This Row],[Churn_Risk_Score]]&gt;=5,"Medium Risk","Low Risk"))</f>
        <v>Low Risk</v>
      </c>
    </row>
    <row r="1523" spans="1:33" x14ac:dyDescent="0.35">
      <c r="A1523">
        <v>1522</v>
      </c>
      <c r="B1523" t="s">
        <v>75</v>
      </c>
      <c r="C1523">
        <v>110</v>
      </c>
      <c r="D1523" t="s">
        <v>25</v>
      </c>
      <c r="E1523" t="s">
        <v>22</v>
      </c>
      <c r="F1523" t="s">
        <v>22</v>
      </c>
      <c r="G1523">
        <v>0</v>
      </c>
      <c r="H1523">
        <v>196.1</v>
      </c>
      <c r="I1523">
        <v>103</v>
      </c>
      <c r="J1523">
        <v>33.340000000000003</v>
      </c>
      <c r="K1523">
        <v>199.7</v>
      </c>
      <c r="L1523">
        <v>123</v>
      </c>
      <c r="M1523">
        <v>16.97</v>
      </c>
      <c r="N1523">
        <v>135.9</v>
      </c>
      <c r="O1523">
        <v>71</v>
      </c>
      <c r="P1523">
        <v>6.12</v>
      </c>
      <c r="Q1523">
        <v>12.9</v>
      </c>
      <c r="R1523">
        <v>1</v>
      </c>
      <c r="S1523">
        <v>3.48</v>
      </c>
      <c r="T1523">
        <v>3</v>
      </c>
      <c r="U1523" t="s">
        <v>22</v>
      </c>
      <c r="V1523">
        <f>IF(tbl_Customers[[#This Row],[churn]] = "yes", 1, 0)</f>
        <v>0</v>
      </c>
      <c r="W1523" t="str">
        <f>IF(tbl_Customers[[#This Row],[number_customer_service_calls]] &lt;= 1, "0-1 Calls", IF(tbl_Customers[[#This Row],[number_customer_service_calls]] &lt;= 3, "2-3 Calls", IF(tbl_Customers[[#This Row],[number_customer_service_calls]] &lt;=5, "4-5 Calls", "6+ Calls")))</f>
        <v>2-3 Calls</v>
      </c>
      <c r="X1523" t="str">
        <f>IF(tbl_Customers[[#This Row],[account_length]] &lt;= 50, "0-50", IF(tbl_Customers[[#This Row],[account_length]] &lt;=100, "51-100", IF(tbl_Customers[[#This Row],[account_length]] &lt;= 150, "101-150", "151+")))</f>
        <v>101-150</v>
      </c>
      <c r="Y1523" t="str">
        <f>IF(tbl_Customers[[#This Row],[total_intl_charge]] &lt;= 3, "Low Charges", "High Charges")</f>
        <v>High Charges</v>
      </c>
      <c r="Z1523" t="str">
        <f>IF(tbl_Customers[[#This Row],[total_eve_calls]]&lt;=80,"Low Calls",
IF(tbl_Customers[[#This Row],[total_eve_calls]]&lt;=120,"Medium Calls","High Calls"))</f>
        <v>High Calls</v>
      </c>
      <c r="AA1523" t="str">
        <f>IF(tbl_Customers[[#This Row],[total_eve_charge]]&lt;=15,"Low Charges",
IF(tbl_Customers[[#This Row],[total_eve_charge]]&lt;=20,"Medium Charges","High Charges"))</f>
        <v>Medium Charges</v>
      </c>
      <c r="AB15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23" t="str">
        <f>IF(tbl_Customers[[#This Row],[number_vmail_messages]] = 0, "No Usage", IF(tbl_Customers[[#This Row],[number_vmail_messages]] &lt;= 20, "Low Usage", IF(tbl_Customers[[#This Row],[number_vmail_messages]] &lt;= 40, "Medium Usgae", "High Usage")))</f>
        <v>No Usage</v>
      </c>
      <c r="AD1523" t="str">
        <f>IF(tbl_Customers[[#This Row],[total_day_minutes]]&lt;=150,"Low Usage", IF(tbl_Customers[[#This Row],[total_day_minutes]]&lt;=200,"Medium Usage", IF(tbl_Customers[[#This Row],[total_day_minutes]]&lt;=250,"High Usage","Very High Usage")))</f>
        <v>Medium Usage</v>
      </c>
      <c r="AE1523" t="str">
        <f>IF(tbl_Customers[[#This Row],[total_intl_calls]]&lt;=5,"Low Calls", IF(tbl_Customers[[#This Row],[total_intl_calls]]&lt;=10, "Medium Calls", "High Calls"))</f>
        <v>Low Calls</v>
      </c>
      <c r="AF15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3" s="36" t="str">
        <f>IF(tbl_Customers[[#This Row],[Churn_Risk_Score]]&gt;=10,"High Risk", IF(tbl_Customers[[#This Row],[Churn_Risk_Score]]&gt;=5,"Medium Risk","Low Risk"))</f>
        <v>Low Risk</v>
      </c>
    </row>
    <row r="1524" spans="1:33" x14ac:dyDescent="0.35">
      <c r="A1524">
        <v>1523</v>
      </c>
      <c r="B1524" t="s">
        <v>46</v>
      </c>
      <c r="C1524">
        <v>83</v>
      </c>
      <c r="D1524" t="s">
        <v>21</v>
      </c>
      <c r="E1524" t="s">
        <v>22</v>
      </c>
      <c r="F1524" t="s">
        <v>22</v>
      </c>
      <c r="G1524">
        <v>0</v>
      </c>
      <c r="H1524">
        <v>231.3</v>
      </c>
      <c r="I1524">
        <v>100</v>
      </c>
      <c r="J1524">
        <v>39.32</v>
      </c>
      <c r="K1524">
        <v>210.4</v>
      </c>
      <c r="L1524">
        <v>84</v>
      </c>
      <c r="M1524">
        <v>17.88</v>
      </c>
      <c r="N1524">
        <v>217.4</v>
      </c>
      <c r="O1524">
        <v>106</v>
      </c>
      <c r="P1524">
        <v>9.7799999999999994</v>
      </c>
      <c r="Q1524">
        <v>12.4</v>
      </c>
      <c r="R1524">
        <v>2</v>
      </c>
      <c r="S1524">
        <v>3.35</v>
      </c>
      <c r="T1524">
        <v>3</v>
      </c>
      <c r="U1524" t="s">
        <v>22</v>
      </c>
      <c r="V1524">
        <f>IF(tbl_Customers[[#This Row],[churn]] = "yes", 1, 0)</f>
        <v>0</v>
      </c>
      <c r="W1524" t="str">
        <f>IF(tbl_Customers[[#This Row],[number_customer_service_calls]] &lt;= 1, "0-1 Calls", IF(tbl_Customers[[#This Row],[number_customer_service_calls]] &lt;= 3, "2-3 Calls", IF(tbl_Customers[[#This Row],[number_customer_service_calls]] &lt;=5, "4-5 Calls", "6+ Calls")))</f>
        <v>2-3 Calls</v>
      </c>
      <c r="X1524" t="str">
        <f>IF(tbl_Customers[[#This Row],[account_length]] &lt;= 50, "0-50", IF(tbl_Customers[[#This Row],[account_length]] &lt;=100, "51-100", IF(tbl_Customers[[#This Row],[account_length]] &lt;= 150, "101-150", "151+")))</f>
        <v>51-100</v>
      </c>
      <c r="Y1524" t="str">
        <f>IF(tbl_Customers[[#This Row],[total_intl_charge]] &lt;= 3, "Low Charges", "High Charges")</f>
        <v>High Charges</v>
      </c>
      <c r="Z1524" t="str">
        <f>IF(tbl_Customers[[#This Row],[total_eve_calls]]&lt;=80,"Low Calls",
IF(tbl_Customers[[#This Row],[total_eve_calls]]&lt;=120,"Medium Calls","High Calls"))</f>
        <v>Medium Calls</v>
      </c>
      <c r="AA1524" t="str">
        <f>IF(tbl_Customers[[#This Row],[total_eve_charge]]&lt;=15,"Low Charges",
IF(tbl_Customers[[#This Row],[total_eve_charge]]&lt;=20,"Medium Charges","High Charges"))</f>
        <v>Medium Charges</v>
      </c>
      <c r="AB15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24" t="str">
        <f>IF(tbl_Customers[[#This Row],[number_vmail_messages]] = 0, "No Usage", IF(tbl_Customers[[#This Row],[number_vmail_messages]] &lt;= 20, "Low Usage", IF(tbl_Customers[[#This Row],[number_vmail_messages]] &lt;= 40, "Medium Usgae", "High Usage")))</f>
        <v>No Usage</v>
      </c>
      <c r="AD1524" t="str">
        <f>IF(tbl_Customers[[#This Row],[total_day_minutes]]&lt;=150,"Low Usage", IF(tbl_Customers[[#This Row],[total_day_minutes]]&lt;=200,"Medium Usage", IF(tbl_Customers[[#This Row],[total_day_minutes]]&lt;=250,"High Usage","Very High Usage")))</f>
        <v>High Usage</v>
      </c>
      <c r="AE1524" t="str">
        <f>IF(tbl_Customers[[#This Row],[total_intl_calls]]&lt;=5,"Low Calls", IF(tbl_Customers[[#This Row],[total_intl_calls]]&lt;=10, "Medium Calls", "High Calls"))</f>
        <v>Low Calls</v>
      </c>
      <c r="AF15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4" s="36" t="str">
        <f>IF(tbl_Customers[[#This Row],[Churn_Risk_Score]]&gt;=10,"High Risk", IF(tbl_Customers[[#This Row],[Churn_Risk_Score]]&gt;=5,"Medium Risk","Low Risk"))</f>
        <v>Low Risk</v>
      </c>
    </row>
    <row r="1525" spans="1:33" x14ac:dyDescent="0.35">
      <c r="A1525">
        <v>1524</v>
      </c>
      <c r="B1525" t="s">
        <v>60</v>
      </c>
      <c r="C1525">
        <v>117</v>
      </c>
      <c r="D1525" t="s">
        <v>25</v>
      </c>
      <c r="E1525" t="s">
        <v>22</v>
      </c>
      <c r="F1525" t="s">
        <v>22</v>
      </c>
      <c r="G1525">
        <v>0</v>
      </c>
      <c r="H1525">
        <v>161.6</v>
      </c>
      <c r="I1525">
        <v>104</v>
      </c>
      <c r="J1525">
        <v>27.47</v>
      </c>
      <c r="K1525">
        <v>196.3</v>
      </c>
      <c r="L1525">
        <v>119</v>
      </c>
      <c r="M1525">
        <v>16.690000000000001</v>
      </c>
      <c r="N1525">
        <v>294.8</v>
      </c>
      <c r="O1525">
        <v>111</v>
      </c>
      <c r="P1525">
        <v>13.27</v>
      </c>
      <c r="Q1525">
        <v>13.8</v>
      </c>
      <c r="R1525">
        <v>2</v>
      </c>
      <c r="S1525">
        <v>3.73</v>
      </c>
      <c r="T1525">
        <v>1</v>
      </c>
      <c r="U1525" t="s">
        <v>22</v>
      </c>
      <c r="V1525">
        <f>IF(tbl_Customers[[#This Row],[churn]] = "yes", 1, 0)</f>
        <v>0</v>
      </c>
      <c r="W1525" t="str">
        <f>IF(tbl_Customers[[#This Row],[number_customer_service_calls]] &lt;= 1, "0-1 Calls", IF(tbl_Customers[[#This Row],[number_customer_service_calls]] &lt;= 3, "2-3 Calls", IF(tbl_Customers[[#This Row],[number_customer_service_calls]] &lt;=5, "4-5 Calls", "6+ Calls")))</f>
        <v>0-1 Calls</v>
      </c>
      <c r="X1525" t="str">
        <f>IF(tbl_Customers[[#This Row],[account_length]] &lt;= 50, "0-50", IF(tbl_Customers[[#This Row],[account_length]] &lt;=100, "51-100", IF(tbl_Customers[[#This Row],[account_length]] &lt;= 150, "101-150", "151+")))</f>
        <v>101-150</v>
      </c>
      <c r="Y1525" t="str">
        <f>IF(tbl_Customers[[#This Row],[total_intl_charge]] &lt;= 3, "Low Charges", "High Charges")</f>
        <v>High Charges</v>
      </c>
      <c r="Z1525" t="str">
        <f>IF(tbl_Customers[[#This Row],[total_eve_calls]]&lt;=80,"Low Calls",
IF(tbl_Customers[[#This Row],[total_eve_calls]]&lt;=120,"Medium Calls","High Calls"))</f>
        <v>Medium Calls</v>
      </c>
      <c r="AA1525" t="str">
        <f>IF(tbl_Customers[[#This Row],[total_eve_charge]]&lt;=15,"Low Charges",
IF(tbl_Customers[[#This Row],[total_eve_charge]]&lt;=20,"Medium Charges","High Charges"))</f>
        <v>Medium Charges</v>
      </c>
      <c r="AB15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25" t="str">
        <f>IF(tbl_Customers[[#This Row],[number_vmail_messages]] = 0, "No Usage", IF(tbl_Customers[[#This Row],[number_vmail_messages]] &lt;= 20, "Low Usage", IF(tbl_Customers[[#This Row],[number_vmail_messages]] &lt;= 40, "Medium Usgae", "High Usage")))</f>
        <v>No Usage</v>
      </c>
      <c r="AD1525" t="str">
        <f>IF(tbl_Customers[[#This Row],[total_day_minutes]]&lt;=150,"Low Usage", IF(tbl_Customers[[#This Row],[total_day_minutes]]&lt;=200,"Medium Usage", IF(tbl_Customers[[#This Row],[total_day_minutes]]&lt;=250,"High Usage","Very High Usage")))</f>
        <v>Medium Usage</v>
      </c>
      <c r="AE1525" t="str">
        <f>IF(tbl_Customers[[#This Row],[total_intl_calls]]&lt;=5,"Low Calls", IF(tbl_Customers[[#This Row],[total_intl_calls]]&lt;=10, "Medium Calls", "High Calls"))</f>
        <v>Low Calls</v>
      </c>
      <c r="AF15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5" s="36" t="str">
        <f>IF(tbl_Customers[[#This Row],[Churn_Risk_Score]]&gt;=10,"High Risk", IF(tbl_Customers[[#This Row],[Churn_Risk_Score]]&gt;=5,"Medium Risk","Low Risk"))</f>
        <v>Low Risk</v>
      </c>
    </row>
    <row r="1526" spans="1:33" x14ac:dyDescent="0.35">
      <c r="A1526">
        <v>1525</v>
      </c>
      <c r="B1526" t="s">
        <v>65</v>
      </c>
      <c r="C1526">
        <v>124</v>
      </c>
      <c r="D1526" t="s">
        <v>21</v>
      </c>
      <c r="E1526" t="s">
        <v>22</v>
      </c>
      <c r="F1526" t="s">
        <v>22</v>
      </c>
      <c r="G1526">
        <v>0</v>
      </c>
      <c r="H1526">
        <v>194</v>
      </c>
      <c r="I1526">
        <v>103</v>
      </c>
      <c r="J1526">
        <v>32.979999999999997</v>
      </c>
      <c r="K1526">
        <v>241</v>
      </c>
      <c r="L1526">
        <v>116</v>
      </c>
      <c r="M1526">
        <v>20.49</v>
      </c>
      <c r="N1526">
        <v>227.5</v>
      </c>
      <c r="O1526">
        <v>153</v>
      </c>
      <c r="P1526">
        <v>10.24</v>
      </c>
      <c r="Q1526">
        <v>11.9</v>
      </c>
      <c r="R1526">
        <v>5</v>
      </c>
      <c r="S1526">
        <v>3.21</v>
      </c>
      <c r="T1526">
        <v>0</v>
      </c>
      <c r="U1526" t="s">
        <v>22</v>
      </c>
      <c r="V1526">
        <f>IF(tbl_Customers[[#This Row],[churn]] = "yes", 1, 0)</f>
        <v>0</v>
      </c>
      <c r="W1526" t="str">
        <f>IF(tbl_Customers[[#This Row],[number_customer_service_calls]] &lt;= 1, "0-1 Calls", IF(tbl_Customers[[#This Row],[number_customer_service_calls]] &lt;= 3, "2-3 Calls", IF(tbl_Customers[[#This Row],[number_customer_service_calls]] &lt;=5, "4-5 Calls", "6+ Calls")))</f>
        <v>0-1 Calls</v>
      </c>
      <c r="X1526" t="str">
        <f>IF(tbl_Customers[[#This Row],[account_length]] &lt;= 50, "0-50", IF(tbl_Customers[[#This Row],[account_length]] &lt;=100, "51-100", IF(tbl_Customers[[#This Row],[account_length]] &lt;= 150, "101-150", "151+")))</f>
        <v>101-150</v>
      </c>
      <c r="Y1526" t="str">
        <f>IF(tbl_Customers[[#This Row],[total_intl_charge]] &lt;= 3, "Low Charges", "High Charges")</f>
        <v>High Charges</v>
      </c>
      <c r="Z1526" t="str">
        <f>IF(tbl_Customers[[#This Row],[total_eve_calls]]&lt;=80,"Low Calls",
IF(tbl_Customers[[#This Row],[total_eve_calls]]&lt;=120,"Medium Calls","High Calls"))</f>
        <v>Medium Calls</v>
      </c>
      <c r="AA1526" t="str">
        <f>IF(tbl_Customers[[#This Row],[total_eve_charge]]&lt;=15,"Low Charges",
IF(tbl_Customers[[#This Row],[total_eve_charge]]&lt;=20,"Medium Charges","High Charges"))</f>
        <v>High Charges</v>
      </c>
      <c r="AB15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26" t="str">
        <f>IF(tbl_Customers[[#This Row],[number_vmail_messages]] = 0, "No Usage", IF(tbl_Customers[[#This Row],[number_vmail_messages]] &lt;= 20, "Low Usage", IF(tbl_Customers[[#This Row],[number_vmail_messages]] &lt;= 40, "Medium Usgae", "High Usage")))</f>
        <v>No Usage</v>
      </c>
      <c r="AD1526" t="str">
        <f>IF(tbl_Customers[[#This Row],[total_day_minutes]]&lt;=150,"Low Usage", IF(tbl_Customers[[#This Row],[total_day_minutes]]&lt;=200,"Medium Usage", IF(tbl_Customers[[#This Row],[total_day_minutes]]&lt;=250,"High Usage","Very High Usage")))</f>
        <v>Medium Usage</v>
      </c>
      <c r="AE1526" t="str">
        <f>IF(tbl_Customers[[#This Row],[total_intl_calls]]&lt;=5,"Low Calls", IF(tbl_Customers[[#This Row],[total_intl_calls]]&lt;=10, "Medium Calls", "High Calls"))</f>
        <v>Low Calls</v>
      </c>
      <c r="AF15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6" s="36" t="str">
        <f>IF(tbl_Customers[[#This Row],[Churn_Risk_Score]]&gt;=10,"High Risk", IF(tbl_Customers[[#This Row],[Churn_Risk_Score]]&gt;=5,"Medium Risk","Low Risk"))</f>
        <v>Low Risk</v>
      </c>
    </row>
    <row r="1527" spans="1:33" x14ac:dyDescent="0.35">
      <c r="A1527">
        <v>1526</v>
      </c>
      <c r="B1527" t="s">
        <v>46</v>
      </c>
      <c r="C1527">
        <v>115</v>
      </c>
      <c r="D1527" t="s">
        <v>28</v>
      </c>
      <c r="E1527" t="s">
        <v>22</v>
      </c>
      <c r="F1527" t="s">
        <v>22</v>
      </c>
      <c r="G1527">
        <v>0</v>
      </c>
      <c r="H1527">
        <v>109.7</v>
      </c>
      <c r="I1527">
        <v>148</v>
      </c>
      <c r="J1527">
        <v>18.649999999999999</v>
      </c>
      <c r="K1527">
        <v>223.8</v>
      </c>
      <c r="L1527">
        <v>87</v>
      </c>
      <c r="M1527">
        <v>19.02</v>
      </c>
      <c r="N1527">
        <v>240.3</v>
      </c>
      <c r="O1527">
        <v>96</v>
      </c>
      <c r="P1527">
        <v>10.81</v>
      </c>
      <c r="Q1527">
        <v>15.4</v>
      </c>
      <c r="R1527">
        <v>8</v>
      </c>
      <c r="S1527">
        <v>4.16</v>
      </c>
      <c r="T1527">
        <v>3</v>
      </c>
      <c r="U1527" t="s">
        <v>22</v>
      </c>
      <c r="V1527">
        <f>IF(tbl_Customers[[#This Row],[churn]] = "yes", 1, 0)</f>
        <v>0</v>
      </c>
      <c r="W1527" t="str">
        <f>IF(tbl_Customers[[#This Row],[number_customer_service_calls]] &lt;= 1, "0-1 Calls", IF(tbl_Customers[[#This Row],[number_customer_service_calls]] &lt;= 3, "2-3 Calls", IF(tbl_Customers[[#This Row],[number_customer_service_calls]] &lt;=5, "4-5 Calls", "6+ Calls")))</f>
        <v>2-3 Calls</v>
      </c>
      <c r="X1527" t="str">
        <f>IF(tbl_Customers[[#This Row],[account_length]] &lt;= 50, "0-50", IF(tbl_Customers[[#This Row],[account_length]] &lt;=100, "51-100", IF(tbl_Customers[[#This Row],[account_length]] &lt;= 150, "101-150", "151+")))</f>
        <v>101-150</v>
      </c>
      <c r="Y1527" t="str">
        <f>IF(tbl_Customers[[#This Row],[total_intl_charge]] &lt;= 3, "Low Charges", "High Charges")</f>
        <v>High Charges</v>
      </c>
      <c r="Z1527" t="str">
        <f>IF(tbl_Customers[[#This Row],[total_eve_calls]]&lt;=80,"Low Calls",
IF(tbl_Customers[[#This Row],[total_eve_calls]]&lt;=120,"Medium Calls","High Calls"))</f>
        <v>Medium Calls</v>
      </c>
      <c r="AA1527" t="str">
        <f>IF(tbl_Customers[[#This Row],[total_eve_charge]]&lt;=15,"Low Charges",
IF(tbl_Customers[[#This Row],[total_eve_charge]]&lt;=20,"Medium Charges","High Charges"))</f>
        <v>Medium Charges</v>
      </c>
      <c r="AB15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27" t="str">
        <f>IF(tbl_Customers[[#This Row],[number_vmail_messages]] = 0, "No Usage", IF(tbl_Customers[[#This Row],[number_vmail_messages]] &lt;= 20, "Low Usage", IF(tbl_Customers[[#This Row],[number_vmail_messages]] &lt;= 40, "Medium Usgae", "High Usage")))</f>
        <v>No Usage</v>
      </c>
      <c r="AD1527" t="str">
        <f>IF(tbl_Customers[[#This Row],[total_day_minutes]]&lt;=150,"Low Usage", IF(tbl_Customers[[#This Row],[total_day_minutes]]&lt;=200,"Medium Usage", IF(tbl_Customers[[#This Row],[total_day_minutes]]&lt;=250,"High Usage","Very High Usage")))</f>
        <v>Low Usage</v>
      </c>
      <c r="AE1527" t="str">
        <f>IF(tbl_Customers[[#This Row],[total_intl_calls]]&lt;=5,"Low Calls", IF(tbl_Customers[[#This Row],[total_intl_calls]]&lt;=10, "Medium Calls", "High Calls"))</f>
        <v>Medium Calls</v>
      </c>
      <c r="AF15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27" s="36" t="str">
        <f>IF(tbl_Customers[[#This Row],[Churn_Risk_Score]]&gt;=10,"High Risk", IF(tbl_Customers[[#This Row],[Churn_Risk_Score]]&gt;=5,"Medium Risk","Low Risk"))</f>
        <v>Low Risk</v>
      </c>
    </row>
    <row r="1528" spans="1:33" x14ac:dyDescent="0.35">
      <c r="A1528">
        <v>1527</v>
      </c>
      <c r="B1528" t="s">
        <v>41</v>
      </c>
      <c r="C1528">
        <v>156</v>
      </c>
      <c r="D1528" t="s">
        <v>25</v>
      </c>
      <c r="E1528" t="s">
        <v>23</v>
      </c>
      <c r="F1528" t="s">
        <v>22</v>
      </c>
      <c r="G1528">
        <v>0</v>
      </c>
      <c r="H1528">
        <v>277</v>
      </c>
      <c r="I1528">
        <v>119</v>
      </c>
      <c r="J1528">
        <v>47.09</v>
      </c>
      <c r="K1528">
        <v>238.3</v>
      </c>
      <c r="L1528">
        <v>106</v>
      </c>
      <c r="M1528">
        <v>20.260000000000002</v>
      </c>
      <c r="N1528">
        <v>94.4</v>
      </c>
      <c r="O1528">
        <v>96</v>
      </c>
      <c r="P1528">
        <v>4.25</v>
      </c>
      <c r="Q1528">
        <v>8.3000000000000007</v>
      </c>
      <c r="R1528">
        <v>3</v>
      </c>
      <c r="S1528">
        <v>2.2400000000000002</v>
      </c>
      <c r="T1528">
        <v>1</v>
      </c>
      <c r="U1528" t="s">
        <v>22</v>
      </c>
      <c r="V1528">
        <f>IF(tbl_Customers[[#This Row],[churn]] = "yes", 1, 0)</f>
        <v>0</v>
      </c>
      <c r="W1528" t="str">
        <f>IF(tbl_Customers[[#This Row],[number_customer_service_calls]] &lt;= 1, "0-1 Calls", IF(tbl_Customers[[#This Row],[number_customer_service_calls]] &lt;= 3, "2-3 Calls", IF(tbl_Customers[[#This Row],[number_customer_service_calls]] &lt;=5, "4-5 Calls", "6+ Calls")))</f>
        <v>0-1 Calls</v>
      </c>
      <c r="X1528" t="str">
        <f>IF(tbl_Customers[[#This Row],[account_length]] &lt;= 50, "0-50", IF(tbl_Customers[[#This Row],[account_length]] &lt;=100, "51-100", IF(tbl_Customers[[#This Row],[account_length]] &lt;= 150, "101-150", "151+")))</f>
        <v>151+</v>
      </c>
      <c r="Y1528" t="str">
        <f>IF(tbl_Customers[[#This Row],[total_intl_charge]] &lt;= 3, "Low Charges", "High Charges")</f>
        <v>Low Charges</v>
      </c>
      <c r="Z1528" t="str">
        <f>IF(tbl_Customers[[#This Row],[total_eve_calls]]&lt;=80,"Low Calls",
IF(tbl_Customers[[#This Row],[total_eve_calls]]&lt;=120,"Medium Calls","High Calls"))</f>
        <v>Medium Calls</v>
      </c>
      <c r="AA1528" t="str">
        <f>IF(tbl_Customers[[#This Row],[total_eve_charge]]&lt;=15,"Low Charges",
IF(tbl_Customers[[#This Row],[total_eve_charge]]&lt;=20,"Medium Charges","High Charges"))</f>
        <v>High Charges</v>
      </c>
      <c r="AB15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28" t="str">
        <f>IF(tbl_Customers[[#This Row],[number_vmail_messages]] = 0, "No Usage", IF(tbl_Customers[[#This Row],[number_vmail_messages]] &lt;= 20, "Low Usage", IF(tbl_Customers[[#This Row],[number_vmail_messages]] &lt;= 40, "Medium Usgae", "High Usage")))</f>
        <v>No Usage</v>
      </c>
      <c r="AD1528" t="str">
        <f>IF(tbl_Customers[[#This Row],[total_day_minutes]]&lt;=150,"Low Usage", IF(tbl_Customers[[#This Row],[total_day_minutes]]&lt;=200,"Medium Usage", IF(tbl_Customers[[#This Row],[total_day_minutes]]&lt;=250,"High Usage","Very High Usage")))</f>
        <v>Very High Usage</v>
      </c>
      <c r="AE1528" t="str">
        <f>IF(tbl_Customers[[#This Row],[total_intl_calls]]&lt;=5,"Low Calls", IF(tbl_Customers[[#This Row],[total_intl_calls]]&lt;=10, "Medium Calls", "High Calls"))</f>
        <v>Low Calls</v>
      </c>
      <c r="AF15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28" s="36" t="str">
        <f>IF(tbl_Customers[[#This Row],[Churn_Risk_Score]]&gt;=10,"High Risk", IF(tbl_Customers[[#This Row],[Churn_Risk_Score]]&gt;=5,"Medium Risk","Low Risk"))</f>
        <v>Medium Risk</v>
      </c>
    </row>
    <row r="1529" spans="1:33" x14ac:dyDescent="0.35">
      <c r="A1529">
        <v>1528</v>
      </c>
      <c r="B1529" t="s">
        <v>65</v>
      </c>
      <c r="C1529">
        <v>89</v>
      </c>
      <c r="D1529" t="s">
        <v>25</v>
      </c>
      <c r="E1529" t="s">
        <v>22</v>
      </c>
      <c r="F1529" t="s">
        <v>22</v>
      </c>
      <c r="G1529">
        <v>0</v>
      </c>
      <c r="H1529">
        <v>192.1</v>
      </c>
      <c r="I1529">
        <v>83</v>
      </c>
      <c r="J1529">
        <v>32.659999999999997</v>
      </c>
      <c r="K1529">
        <v>163.6</v>
      </c>
      <c r="L1529">
        <v>88</v>
      </c>
      <c r="M1529">
        <v>13.91</v>
      </c>
      <c r="N1529">
        <v>169.7</v>
      </c>
      <c r="O1529">
        <v>138</v>
      </c>
      <c r="P1529">
        <v>7.64</v>
      </c>
      <c r="Q1529">
        <v>6.1</v>
      </c>
      <c r="R1529">
        <v>3</v>
      </c>
      <c r="S1529">
        <v>1.65</v>
      </c>
      <c r="T1529">
        <v>0</v>
      </c>
      <c r="U1529" t="s">
        <v>22</v>
      </c>
      <c r="V1529">
        <f>IF(tbl_Customers[[#This Row],[churn]] = "yes", 1, 0)</f>
        <v>0</v>
      </c>
      <c r="W1529" t="str">
        <f>IF(tbl_Customers[[#This Row],[number_customer_service_calls]] &lt;= 1, "0-1 Calls", IF(tbl_Customers[[#This Row],[number_customer_service_calls]] &lt;= 3, "2-3 Calls", IF(tbl_Customers[[#This Row],[number_customer_service_calls]] &lt;=5, "4-5 Calls", "6+ Calls")))</f>
        <v>0-1 Calls</v>
      </c>
      <c r="X1529" t="str">
        <f>IF(tbl_Customers[[#This Row],[account_length]] &lt;= 50, "0-50", IF(tbl_Customers[[#This Row],[account_length]] &lt;=100, "51-100", IF(tbl_Customers[[#This Row],[account_length]] &lt;= 150, "101-150", "151+")))</f>
        <v>51-100</v>
      </c>
      <c r="Y1529" t="str">
        <f>IF(tbl_Customers[[#This Row],[total_intl_charge]] &lt;= 3, "Low Charges", "High Charges")</f>
        <v>Low Charges</v>
      </c>
      <c r="Z1529" t="str">
        <f>IF(tbl_Customers[[#This Row],[total_eve_calls]]&lt;=80,"Low Calls",
IF(tbl_Customers[[#This Row],[total_eve_calls]]&lt;=120,"Medium Calls","High Calls"))</f>
        <v>Medium Calls</v>
      </c>
      <c r="AA1529" t="str">
        <f>IF(tbl_Customers[[#This Row],[total_eve_charge]]&lt;=15,"Low Charges",
IF(tbl_Customers[[#This Row],[total_eve_charge]]&lt;=20,"Medium Charges","High Charges"))</f>
        <v>Low Charges</v>
      </c>
      <c r="AB15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29" t="str">
        <f>IF(tbl_Customers[[#This Row],[number_vmail_messages]] = 0, "No Usage", IF(tbl_Customers[[#This Row],[number_vmail_messages]] &lt;= 20, "Low Usage", IF(tbl_Customers[[#This Row],[number_vmail_messages]] &lt;= 40, "Medium Usgae", "High Usage")))</f>
        <v>No Usage</v>
      </c>
      <c r="AD1529" t="str">
        <f>IF(tbl_Customers[[#This Row],[total_day_minutes]]&lt;=150,"Low Usage", IF(tbl_Customers[[#This Row],[total_day_minutes]]&lt;=200,"Medium Usage", IF(tbl_Customers[[#This Row],[total_day_minutes]]&lt;=250,"High Usage","Very High Usage")))</f>
        <v>Medium Usage</v>
      </c>
      <c r="AE1529" t="str">
        <f>IF(tbl_Customers[[#This Row],[total_intl_calls]]&lt;=5,"Low Calls", IF(tbl_Customers[[#This Row],[total_intl_calls]]&lt;=10, "Medium Calls", "High Calls"))</f>
        <v>Low Calls</v>
      </c>
      <c r="AF15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29" s="36" t="str">
        <f>IF(tbl_Customers[[#This Row],[Churn_Risk_Score]]&gt;=10,"High Risk", IF(tbl_Customers[[#This Row],[Churn_Risk_Score]]&gt;=5,"Medium Risk","Low Risk"))</f>
        <v>Low Risk</v>
      </c>
    </row>
    <row r="1530" spans="1:33" x14ac:dyDescent="0.35">
      <c r="A1530">
        <v>1529</v>
      </c>
      <c r="B1530" t="s">
        <v>65</v>
      </c>
      <c r="C1530">
        <v>72</v>
      </c>
      <c r="D1530" t="s">
        <v>21</v>
      </c>
      <c r="E1530" t="s">
        <v>22</v>
      </c>
      <c r="F1530" t="s">
        <v>22</v>
      </c>
      <c r="G1530">
        <v>0</v>
      </c>
      <c r="H1530">
        <v>198.4</v>
      </c>
      <c r="I1530">
        <v>147</v>
      </c>
      <c r="J1530">
        <v>33.729999999999997</v>
      </c>
      <c r="K1530">
        <v>216.9</v>
      </c>
      <c r="L1530">
        <v>121</v>
      </c>
      <c r="M1530">
        <v>18.440000000000001</v>
      </c>
      <c r="N1530">
        <v>112.8</v>
      </c>
      <c r="O1530">
        <v>125</v>
      </c>
      <c r="P1530">
        <v>5.08</v>
      </c>
      <c r="Q1530">
        <v>13.1</v>
      </c>
      <c r="R1530">
        <v>4</v>
      </c>
      <c r="S1530">
        <v>3.54</v>
      </c>
      <c r="T1530">
        <v>0</v>
      </c>
      <c r="U1530" t="s">
        <v>22</v>
      </c>
      <c r="V1530">
        <f>IF(tbl_Customers[[#This Row],[churn]] = "yes", 1, 0)</f>
        <v>0</v>
      </c>
      <c r="W1530" t="str">
        <f>IF(tbl_Customers[[#This Row],[number_customer_service_calls]] &lt;= 1, "0-1 Calls", IF(tbl_Customers[[#This Row],[number_customer_service_calls]] &lt;= 3, "2-3 Calls", IF(tbl_Customers[[#This Row],[number_customer_service_calls]] &lt;=5, "4-5 Calls", "6+ Calls")))</f>
        <v>0-1 Calls</v>
      </c>
      <c r="X1530" t="str">
        <f>IF(tbl_Customers[[#This Row],[account_length]] &lt;= 50, "0-50", IF(tbl_Customers[[#This Row],[account_length]] &lt;=100, "51-100", IF(tbl_Customers[[#This Row],[account_length]] &lt;= 150, "101-150", "151+")))</f>
        <v>51-100</v>
      </c>
      <c r="Y1530" t="str">
        <f>IF(tbl_Customers[[#This Row],[total_intl_charge]] &lt;= 3, "Low Charges", "High Charges")</f>
        <v>High Charges</v>
      </c>
      <c r="Z1530" t="str">
        <f>IF(tbl_Customers[[#This Row],[total_eve_calls]]&lt;=80,"Low Calls",
IF(tbl_Customers[[#This Row],[total_eve_calls]]&lt;=120,"Medium Calls","High Calls"))</f>
        <v>High Calls</v>
      </c>
      <c r="AA1530" t="str">
        <f>IF(tbl_Customers[[#This Row],[total_eve_charge]]&lt;=15,"Low Charges",
IF(tbl_Customers[[#This Row],[total_eve_charge]]&lt;=20,"Medium Charges","High Charges"))</f>
        <v>Medium Charges</v>
      </c>
      <c r="AB15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30" t="str">
        <f>IF(tbl_Customers[[#This Row],[number_vmail_messages]] = 0, "No Usage", IF(tbl_Customers[[#This Row],[number_vmail_messages]] &lt;= 20, "Low Usage", IF(tbl_Customers[[#This Row],[number_vmail_messages]] &lt;= 40, "Medium Usgae", "High Usage")))</f>
        <v>No Usage</v>
      </c>
      <c r="AD1530" t="str">
        <f>IF(tbl_Customers[[#This Row],[total_day_minutes]]&lt;=150,"Low Usage", IF(tbl_Customers[[#This Row],[total_day_minutes]]&lt;=200,"Medium Usage", IF(tbl_Customers[[#This Row],[total_day_minutes]]&lt;=250,"High Usage","Very High Usage")))</f>
        <v>Medium Usage</v>
      </c>
      <c r="AE1530" t="str">
        <f>IF(tbl_Customers[[#This Row],[total_intl_calls]]&lt;=5,"Low Calls", IF(tbl_Customers[[#This Row],[total_intl_calls]]&lt;=10, "Medium Calls", "High Calls"))</f>
        <v>Low Calls</v>
      </c>
      <c r="AF15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30" s="36" t="str">
        <f>IF(tbl_Customers[[#This Row],[Churn_Risk_Score]]&gt;=10,"High Risk", IF(tbl_Customers[[#This Row],[Churn_Risk_Score]]&gt;=5,"Medium Risk","Low Risk"))</f>
        <v>Low Risk</v>
      </c>
    </row>
    <row r="1531" spans="1:33" x14ac:dyDescent="0.35">
      <c r="A1531">
        <v>1530</v>
      </c>
      <c r="B1531" t="s">
        <v>32</v>
      </c>
      <c r="C1531">
        <v>101</v>
      </c>
      <c r="D1531" t="s">
        <v>21</v>
      </c>
      <c r="E1531" t="s">
        <v>22</v>
      </c>
      <c r="F1531" t="s">
        <v>23</v>
      </c>
      <c r="G1531">
        <v>42</v>
      </c>
      <c r="H1531">
        <v>209.2</v>
      </c>
      <c r="I1531">
        <v>82</v>
      </c>
      <c r="J1531">
        <v>35.56</v>
      </c>
      <c r="K1531">
        <v>159.69999999999999</v>
      </c>
      <c r="L1531">
        <v>74</v>
      </c>
      <c r="M1531">
        <v>13.57</v>
      </c>
      <c r="N1531">
        <v>181.6</v>
      </c>
      <c r="O1531">
        <v>100</v>
      </c>
      <c r="P1531">
        <v>8.17</v>
      </c>
      <c r="Q1531">
        <v>9.5</v>
      </c>
      <c r="R1531">
        <v>3</v>
      </c>
      <c r="S1531">
        <v>2.57</v>
      </c>
      <c r="T1531">
        <v>0</v>
      </c>
      <c r="U1531" t="s">
        <v>22</v>
      </c>
      <c r="V1531">
        <f>IF(tbl_Customers[[#This Row],[churn]] = "yes", 1, 0)</f>
        <v>0</v>
      </c>
      <c r="W1531" t="str">
        <f>IF(tbl_Customers[[#This Row],[number_customer_service_calls]] &lt;= 1, "0-1 Calls", IF(tbl_Customers[[#This Row],[number_customer_service_calls]] &lt;= 3, "2-3 Calls", IF(tbl_Customers[[#This Row],[number_customer_service_calls]] &lt;=5, "4-5 Calls", "6+ Calls")))</f>
        <v>0-1 Calls</v>
      </c>
      <c r="X1531" t="str">
        <f>IF(tbl_Customers[[#This Row],[account_length]] &lt;= 50, "0-50", IF(tbl_Customers[[#This Row],[account_length]] &lt;=100, "51-100", IF(tbl_Customers[[#This Row],[account_length]] &lt;= 150, "101-150", "151+")))</f>
        <v>101-150</v>
      </c>
      <c r="Y1531" t="str">
        <f>IF(tbl_Customers[[#This Row],[total_intl_charge]] &lt;= 3, "Low Charges", "High Charges")</f>
        <v>Low Charges</v>
      </c>
      <c r="Z1531" t="str">
        <f>IF(tbl_Customers[[#This Row],[total_eve_calls]]&lt;=80,"Low Calls",
IF(tbl_Customers[[#This Row],[total_eve_calls]]&lt;=120,"Medium Calls","High Calls"))</f>
        <v>Low Calls</v>
      </c>
      <c r="AA1531" t="str">
        <f>IF(tbl_Customers[[#This Row],[total_eve_charge]]&lt;=15,"Low Charges",
IF(tbl_Customers[[#This Row],[total_eve_charge]]&lt;=20,"Medium Charges","High Charges"))</f>
        <v>Low Charges</v>
      </c>
      <c r="AB15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31" t="str">
        <f>IF(tbl_Customers[[#This Row],[number_vmail_messages]] = 0, "No Usage", IF(tbl_Customers[[#This Row],[number_vmail_messages]] &lt;= 20, "Low Usage", IF(tbl_Customers[[#This Row],[number_vmail_messages]] &lt;= 40, "Medium Usgae", "High Usage")))</f>
        <v>High Usage</v>
      </c>
      <c r="AD1531" t="str">
        <f>IF(tbl_Customers[[#This Row],[total_day_minutes]]&lt;=150,"Low Usage", IF(tbl_Customers[[#This Row],[total_day_minutes]]&lt;=200,"Medium Usage", IF(tbl_Customers[[#This Row],[total_day_minutes]]&lt;=250,"High Usage","Very High Usage")))</f>
        <v>High Usage</v>
      </c>
      <c r="AE1531" t="str">
        <f>IF(tbl_Customers[[#This Row],[total_intl_calls]]&lt;=5,"Low Calls", IF(tbl_Customers[[#This Row],[total_intl_calls]]&lt;=10, "Medium Calls", "High Calls"))</f>
        <v>Low Calls</v>
      </c>
      <c r="AF15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31" s="36" t="str">
        <f>IF(tbl_Customers[[#This Row],[Churn_Risk_Score]]&gt;=10,"High Risk", IF(tbl_Customers[[#This Row],[Churn_Risk_Score]]&gt;=5,"Medium Risk","Low Risk"))</f>
        <v>Low Risk</v>
      </c>
    </row>
    <row r="1532" spans="1:33" x14ac:dyDescent="0.35">
      <c r="A1532">
        <v>1531</v>
      </c>
      <c r="B1532" t="s">
        <v>52</v>
      </c>
      <c r="C1532">
        <v>53</v>
      </c>
      <c r="D1532" t="s">
        <v>21</v>
      </c>
      <c r="E1532" t="s">
        <v>22</v>
      </c>
      <c r="F1532" t="s">
        <v>22</v>
      </c>
      <c r="G1532">
        <v>0</v>
      </c>
      <c r="H1532">
        <v>184.8</v>
      </c>
      <c r="I1532">
        <v>98</v>
      </c>
      <c r="J1532">
        <v>31.42</v>
      </c>
      <c r="K1532">
        <v>216.4</v>
      </c>
      <c r="L1532">
        <v>125</v>
      </c>
      <c r="M1532">
        <v>18.39</v>
      </c>
      <c r="N1532">
        <v>141.1</v>
      </c>
      <c r="O1532">
        <v>116</v>
      </c>
      <c r="P1532">
        <v>6.35</v>
      </c>
      <c r="Q1532">
        <v>18.399999999999999</v>
      </c>
      <c r="R1532">
        <v>3</v>
      </c>
      <c r="S1532">
        <v>4.97</v>
      </c>
      <c r="T1532">
        <v>2</v>
      </c>
      <c r="U1532" t="s">
        <v>22</v>
      </c>
      <c r="V1532">
        <f>IF(tbl_Customers[[#This Row],[churn]] = "yes", 1, 0)</f>
        <v>0</v>
      </c>
      <c r="W1532" t="str">
        <f>IF(tbl_Customers[[#This Row],[number_customer_service_calls]] &lt;= 1, "0-1 Calls", IF(tbl_Customers[[#This Row],[number_customer_service_calls]] &lt;= 3, "2-3 Calls", IF(tbl_Customers[[#This Row],[number_customer_service_calls]] &lt;=5, "4-5 Calls", "6+ Calls")))</f>
        <v>2-3 Calls</v>
      </c>
      <c r="X1532" t="str">
        <f>IF(tbl_Customers[[#This Row],[account_length]] &lt;= 50, "0-50", IF(tbl_Customers[[#This Row],[account_length]] &lt;=100, "51-100", IF(tbl_Customers[[#This Row],[account_length]] &lt;= 150, "101-150", "151+")))</f>
        <v>51-100</v>
      </c>
      <c r="Y1532" t="str">
        <f>IF(tbl_Customers[[#This Row],[total_intl_charge]] &lt;= 3, "Low Charges", "High Charges")</f>
        <v>High Charges</v>
      </c>
      <c r="Z1532" t="str">
        <f>IF(tbl_Customers[[#This Row],[total_eve_calls]]&lt;=80,"Low Calls",
IF(tbl_Customers[[#This Row],[total_eve_calls]]&lt;=120,"Medium Calls","High Calls"))</f>
        <v>High Calls</v>
      </c>
      <c r="AA1532" t="str">
        <f>IF(tbl_Customers[[#This Row],[total_eve_charge]]&lt;=15,"Low Charges",
IF(tbl_Customers[[#This Row],[total_eve_charge]]&lt;=20,"Medium Charges","High Charges"))</f>
        <v>Medium Charges</v>
      </c>
      <c r="AB15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32" t="str">
        <f>IF(tbl_Customers[[#This Row],[number_vmail_messages]] = 0, "No Usage", IF(tbl_Customers[[#This Row],[number_vmail_messages]] &lt;= 20, "Low Usage", IF(tbl_Customers[[#This Row],[number_vmail_messages]] &lt;= 40, "Medium Usgae", "High Usage")))</f>
        <v>No Usage</v>
      </c>
      <c r="AD1532" t="str">
        <f>IF(tbl_Customers[[#This Row],[total_day_minutes]]&lt;=150,"Low Usage", IF(tbl_Customers[[#This Row],[total_day_minutes]]&lt;=200,"Medium Usage", IF(tbl_Customers[[#This Row],[total_day_minutes]]&lt;=250,"High Usage","Very High Usage")))</f>
        <v>Medium Usage</v>
      </c>
      <c r="AE1532" t="str">
        <f>IF(tbl_Customers[[#This Row],[total_intl_calls]]&lt;=5,"Low Calls", IF(tbl_Customers[[#This Row],[total_intl_calls]]&lt;=10, "Medium Calls", "High Calls"))</f>
        <v>Low Calls</v>
      </c>
      <c r="AF15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32" s="36" t="str">
        <f>IF(tbl_Customers[[#This Row],[Churn_Risk_Score]]&gt;=10,"High Risk", IF(tbl_Customers[[#This Row],[Churn_Risk_Score]]&gt;=5,"Medium Risk","Low Risk"))</f>
        <v>Low Risk</v>
      </c>
    </row>
    <row r="1533" spans="1:33" x14ac:dyDescent="0.35">
      <c r="A1533">
        <v>1532</v>
      </c>
      <c r="B1533" t="s">
        <v>57</v>
      </c>
      <c r="C1533">
        <v>116</v>
      </c>
      <c r="D1533" t="s">
        <v>25</v>
      </c>
      <c r="E1533" t="s">
        <v>22</v>
      </c>
      <c r="F1533" t="s">
        <v>22</v>
      </c>
      <c r="G1533">
        <v>0</v>
      </c>
      <c r="H1533">
        <v>167.8</v>
      </c>
      <c r="I1533">
        <v>119</v>
      </c>
      <c r="J1533">
        <v>28.53</v>
      </c>
      <c r="K1533">
        <v>142</v>
      </c>
      <c r="L1533">
        <v>123</v>
      </c>
      <c r="M1533">
        <v>12.07</v>
      </c>
      <c r="N1533">
        <v>190.7</v>
      </c>
      <c r="O1533">
        <v>128</v>
      </c>
      <c r="P1533">
        <v>8.58</v>
      </c>
      <c r="Q1533">
        <v>7.3</v>
      </c>
      <c r="R1533">
        <v>4</v>
      </c>
      <c r="S1533">
        <v>1.97</v>
      </c>
      <c r="T1533">
        <v>2</v>
      </c>
      <c r="U1533" t="s">
        <v>22</v>
      </c>
      <c r="V1533">
        <f>IF(tbl_Customers[[#This Row],[churn]] = "yes", 1, 0)</f>
        <v>0</v>
      </c>
      <c r="W1533" t="str">
        <f>IF(tbl_Customers[[#This Row],[number_customer_service_calls]] &lt;= 1, "0-1 Calls", IF(tbl_Customers[[#This Row],[number_customer_service_calls]] &lt;= 3, "2-3 Calls", IF(tbl_Customers[[#This Row],[number_customer_service_calls]] &lt;=5, "4-5 Calls", "6+ Calls")))</f>
        <v>2-3 Calls</v>
      </c>
      <c r="X1533" t="str">
        <f>IF(tbl_Customers[[#This Row],[account_length]] &lt;= 50, "0-50", IF(tbl_Customers[[#This Row],[account_length]] &lt;=100, "51-100", IF(tbl_Customers[[#This Row],[account_length]] &lt;= 150, "101-150", "151+")))</f>
        <v>101-150</v>
      </c>
      <c r="Y1533" t="str">
        <f>IF(tbl_Customers[[#This Row],[total_intl_charge]] &lt;= 3, "Low Charges", "High Charges")</f>
        <v>Low Charges</v>
      </c>
      <c r="Z1533" t="str">
        <f>IF(tbl_Customers[[#This Row],[total_eve_calls]]&lt;=80,"Low Calls",
IF(tbl_Customers[[#This Row],[total_eve_calls]]&lt;=120,"Medium Calls","High Calls"))</f>
        <v>High Calls</v>
      </c>
      <c r="AA1533" t="str">
        <f>IF(tbl_Customers[[#This Row],[total_eve_charge]]&lt;=15,"Low Charges",
IF(tbl_Customers[[#This Row],[total_eve_charge]]&lt;=20,"Medium Charges","High Charges"))</f>
        <v>Low Charges</v>
      </c>
      <c r="AB15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533" t="str">
        <f>IF(tbl_Customers[[#This Row],[number_vmail_messages]] = 0, "No Usage", IF(tbl_Customers[[#This Row],[number_vmail_messages]] &lt;= 20, "Low Usage", IF(tbl_Customers[[#This Row],[number_vmail_messages]] &lt;= 40, "Medium Usgae", "High Usage")))</f>
        <v>No Usage</v>
      </c>
      <c r="AD1533" t="str">
        <f>IF(tbl_Customers[[#This Row],[total_day_minutes]]&lt;=150,"Low Usage", IF(tbl_Customers[[#This Row],[total_day_minutes]]&lt;=200,"Medium Usage", IF(tbl_Customers[[#This Row],[total_day_minutes]]&lt;=250,"High Usage","Very High Usage")))</f>
        <v>Medium Usage</v>
      </c>
      <c r="AE1533" t="str">
        <f>IF(tbl_Customers[[#This Row],[total_intl_calls]]&lt;=5,"Low Calls", IF(tbl_Customers[[#This Row],[total_intl_calls]]&lt;=10, "Medium Calls", "High Calls"))</f>
        <v>Low Calls</v>
      </c>
      <c r="AF15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33" s="36" t="str">
        <f>IF(tbl_Customers[[#This Row],[Churn_Risk_Score]]&gt;=10,"High Risk", IF(tbl_Customers[[#This Row],[Churn_Risk_Score]]&gt;=5,"Medium Risk","Low Risk"))</f>
        <v>Low Risk</v>
      </c>
    </row>
    <row r="1534" spans="1:33" x14ac:dyDescent="0.35">
      <c r="A1534">
        <v>1533</v>
      </c>
      <c r="B1534" t="s">
        <v>54</v>
      </c>
      <c r="C1534">
        <v>78</v>
      </c>
      <c r="D1534" t="s">
        <v>25</v>
      </c>
      <c r="E1534" t="s">
        <v>22</v>
      </c>
      <c r="F1534" t="s">
        <v>22</v>
      </c>
      <c r="G1534">
        <v>0</v>
      </c>
      <c r="H1534">
        <v>139.19999999999999</v>
      </c>
      <c r="I1534">
        <v>140</v>
      </c>
      <c r="J1534">
        <v>23.66</v>
      </c>
      <c r="K1534">
        <v>191.4</v>
      </c>
      <c r="L1534">
        <v>113</v>
      </c>
      <c r="M1534">
        <v>16.27</v>
      </c>
      <c r="N1534">
        <v>286.5</v>
      </c>
      <c r="O1534">
        <v>125</v>
      </c>
      <c r="P1534">
        <v>12.89</v>
      </c>
      <c r="Q1534">
        <v>11.8</v>
      </c>
      <c r="R1534">
        <v>3</v>
      </c>
      <c r="S1534">
        <v>3.19</v>
      </c>
      <c r="T1534">
        <v>3</v>
      </c>
      <c r="U1534" t="s">
        <v>22</v>
      </c>
      <c r="V1534">
        <f>IF(tbl_Customers[[#This Row],[churn]] = "yes", 1, 0)</f>
        <v>0</v>
      </c>
      <c r="W1534" t="str">
        <f>IF(tbl_Customers[[#This Row],[number_customer_service_calls]] &lt;= 1, "0-1 Calls", IF(tbl_Customers[[#This Row],[number_customer_service_calls]] &lt;= 3, "2-3 Calls", IF(tbl_Customers[[#This Row],[number_customer_service_calls]] &lt;=5, "4-5 Calls", "6+ Calls")))</f>
        <v>2-3 Calls</v>
      </c>
      <c r="X1534" t="str">
        <f>IF(tbl_Customers[[#This Row],[account_length]] &lt;= 50, "0-50", IF(tbl_Customers[[#This Row],[account_length]] &lt;=100, "51-100", IF(tbl_Customers[[#This Row],[account_length]] &lt;= 150, "101-150", "151+")))</f>
        <v>51-100</v>
      </c>
      <c r="Y1534" t="str">
        <f>IF(tbl_Customers[[#This Row],[total_intl_charge]] &lt;= 3, "Low Charges", "High Charges")</f>
        <v>High Charges</v>
      </c>
      <c r="Z1534" t="str">
        <f>IF(tbl_Customers[[#This Row],[total_eve_calls]]&lt;=80,"Low Calls",
IF(tbl_Customers[[#This Row],[total_eve_calls]]&lt;=120,"Medium Calls","High Calls"))</f>
        <v>Medium Calls</v>
      </c>
      <c r="AA1534" t="str">
        <f>IF(tbl_Customers[[#This Row],[total_eve_charge]]&lt;=15,"Low Charges",
IF(tbl_Customers[[#This Row],[total_eve_charge]]&lt;=20,"Medium Charges","High Charges"))</f>
        <v>Medium Charges</v>
      </c>
      <c r="AB15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34" t="str">
        <f>IF(tbl_Customers[[#This Row],[number_vmail_messages]] = 0, "No Usage", IF(tbl_Customers[[#This Row],[number_vmail_messages]] &lt;= 20, "Low Usage", IF(tbl_Customers[[#This Row],[number_vmail_messages]] &lt;= 40, "Medium Usgae", "High Usage")))</f>
        <v>No Usage</v>
      </c>
      <c r="AD1534" t="str">
        <f>IF(tbl_Customers[[#This Row],[total_day_minutes]]&lt;=150,"Low Usage", IF(tbl_Customers[[#This Row],[total_day_minutes]]&lt;=200,"Medium Usage", IF(tbl_Customers[[#This Row],[total_day_minutes]]&lt;=250,"High Usage","Very High Usage")))</f>
        <v>Low Usage</v>
      </c>
      <c r="AE1534" t="str">
        <f>IF(tbl_Customers[[#This Row],[total_intl_calls]]&lt;=5,"Low Calls", IF(tbl_Customers[[#This Row],[total_intl_calls]]&lt;=10, "Medium Calls", "High Calls"))</f>
        <v>Low Calls</v>
      </c>
      <c r="AF15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34" s="36" t="str">
        <f>IF(tbl_Customers[[#This Row],[Churn_Risk_Score]]&gt;=10,"High Risk", IF(tbl_Customers[[#This Row],[Churn_Risk_Score]]&gt;=5,"Medium Risk","Low Risk"))</f>
        <v>Low Risk</v>
      </c>
    </row>
    <row r="1535" spans="1:33" x14ac:dyDescent="0.35">
      <c r="A1535">
        <v>1534</v>
      </c>
      <c r="B1535" t="s">
        <v>69</v>
      </c>
      <c r="C1535">
        <v>56</v>
      </c>
      <c r="D1535" t="s">
        <v>28</v>
      </c>
      <c r="E1535" t="s">
        <v>22</v>
      </c>
      <c r="F1535" t="s">
        <v>22</v>
      </c>
      <c r="G1535">
        <v>0</v>
      </c>
      <c r="H1535">
        <v>121.6</v>
      </c>
      <c r="I1535">
        <v>84</v>
      </c>
      <c r="J1535">
        <v>20.67</v>
      </c>
      <c r="K1535">
        <v>165.3</v>
      </c>
      <c r="L1535">
        <v>115</v>
      </c>
      <c r="M1535">
        <v>14.05</v>
      </c>
      <c r="N1535">
        <v>243.9</v>
      </c>
      <c r="O1535">
        <v>95</v>
      </c>
      <c r="P1535">
        <v>10.98</v>
      </c>
      <c r="Q1535">
        <v>8.9</v>
      </c>
      <c r="R1535">
        <v>2</v>
      </c>
      <c r="S1535">
        <v>2.4</v>
      </c>
      <c r="T1535">
        <v>1</v>
      </c>
      <c r="U1535" t="s">
        <v>22</v>
      </c>
      <c r="V1535">
        <f>IF(tbl_Customers[[#This Row],[churn]] = "yes", 1, 0)</f>
        <v>0</v>
      </c>
      <c r="W1535" t="str">
        <f>IF(tbl_Customers[[#This Row],[number_customer_service_calls]] &lt;= 1, "0-1 Calls", IF(tbl_Customers[[#This Row],[number_customer_service_calls]] &lt;= 3, "2-3 Calls", IF(tbl_Customers[[#This Row],[number_customer_service_calls]] &lt;=5, "4-5 Calls", "6+ Calls")))</f>
        <v>0-1 Calls</v>
      </c>
      <c r="X1535" t="str">
        <f>IF(tbl_Customers[[#This Row],[account_length]] &lt;= 50, "0-50", IF(tbl_Customers[[#This Row],[account_length]] &lt;=100, "51-100", IF(tbl_Customers[[#This Row],[account_length]] &lt;= 150, "101-150", "151+")))</f>
        <v>51-100</v>
      </c>
      <c r="Y1535" t="str">
        <f>IF(tbl_Customers[[#This Row],[total_intl_charge]] &lt;= 3, "Low Charges", "High Charges")</f>
        <v>Low Charges</v>
      </c>
      <c r="Z1535" t="str">
        <f>IF(tbl_Customers[[#This Row],[total_eve_calls]]&lt;=80,"Low Calls",
IF(tbl_Customers[[#This Row],[total_eve_calls]]&lt;=120,"Medium Calls","High Calls"))</f>
        <v>Medium Calls</v>
      </c>
      <c r="AA1535" t="str">
        <f>IF(tbl_Customers[[#This Row],[total_eve_charge]]&lt;=15,"Low Charges",
IF(tbl_Customers[[#This Row],[total_eve_charge]]&lt;=20,"Medium Charges","High Charges"))</f>
        <v>Low Charges</v>
      </c>
      <c r="AB15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35" t="str">
        <f>IF(tbl_Customers[[#This Row],[number_vmail_messages]] = 0, "No Usage", IF(tbl_Customers[[#This Row],[number_vmail_messages]] &lt;= 20, "Low Usage", IF(tbl_Customers[[#This Row],[number_vmail_messages]] &lt;= 40, "Medium Usgae", "High Usage")))</f>
        <v>No Usage</v>
      </c>
      <c r="AD1535" t="str">
        <f>IF(tbl_Customers[[#This Row],[total_day_minutes]]&lt;=150,"Low Usage", IF(tbl_Customers[[#This Row],[total_day_minutes]]&lt;=200,"Medium Usage", IF(tbl_Customers[[#This Row],[total_day_minutes]]&lt;=250,"High Usage","Very High Usage")))</f>
        <v>Low Usage</v>
      </c>
      <c r="AE1535" t="str">
        <f>IF(tbl_Customers[[#This Row],[total_intl_calls]]&lt;=5,"Low Calls", IF(tbl_Customers[[#This Row],[total_intl_calls]]&lt;=10, "Medium Calls", "High Calls"))</f>
        <v>Low Calls</v>
      </c>
      <c r="AF15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35" s="36" t="str">
        <f>IF(tbl_Customers[[#This Row],[Churn_Risk_Score]]&gt;=10,"High Risk", IF(tbl_Customers[[#This Row],[Churn_Risk_Score]]&gt;=5,"Medium Risk","Low Risk"))</f>
        <v>Low Risk</v>
      </c>
    </row>
    <row r="1536" spans="1:33" x14ac:dyDescent="0.35">
      <c r="A1536">
        <v>1535</v>
      </c>
      <c r="B1536" t="s">
        <v>20</v>
      </c>
      <c r="C1536">
        <v>123</v>
      </c>
      <c r="D1536" t="s">
        <v>25</v>
      </c>
      <c r="E1536" t="s">
        <v>22</v>
      </c>
      <c r="F1536" t="s">
        <v>23</v>
      </c>
      <c r="G1536">
        <v>39</v>
      </c>
      <c r="H1536">
        <v>270.39999999999998</v>
      </c>
      <c r="I1536">
        <v>99</v>
      </c>
      <c r="J1536">
        <v>45.97</v>
      </c>
      <c r="K1536">
        <v>245.1</v>
      </c>
      <c r="L1536">
        <v>110</v>
      </c>
      <c r="M1536">
        <v>20.83</v>
      </c>
      <c r="N1536">
        <v>108.9</v>
      </c>
      <c r="O1536">
        <v>113</v>
      </c>
      <c r="P1536">
        <v>4.9000000000000004</v>
      </c>
      <c r="Q1536">
        <v>15.4</v>
      </c>
      <c r="R1536">
        <v>7</v>
      </c>
      <c r="S1536">
        <v>4.16</v>
      </c>
      <c r="T1536">
        <v>1</v>
      </c>
      <c r="U1536" t="s">
        <v>22</v>
      </c>
      <c r="V1536">
        <f>IF(tbl_Customers[[#This Row],[churn]] = "yes", 1, 0)</f>
        <v>0</v>
      </c>
      <c r="W1536" t="str">
        <f>IF(tbl_Customers[[#This Row],[number_customer_service_calls]] &lt;= 1, "0-1 Calls", IF(tbl_Customers[[#This Row],[number_customer_service_calls]] &lt;= 3, "2-3 Calls", IF(tbl_Customers[[#This Row],[number_customer_service_calls]] &lt;=5, "4-5 Calls", "6+ Calls")))</f>
        <v>0-1 Calls</v>
      </c>
      <c r="X1536" t="str">
        <f>IF(tbl_Customers[[#This Row],[account_length]] &lt;= 50, "0-50", IF(tbl_Customers[[#This Row],[account_length]] &lt;=100, "51-100", IF(tbl_Customers[[#This Row],[account_length]] &lt;= 150, "101-150", "151+")))</f>
        <v>101-150</v>
      </c>
      <c r="Y1536" t="str">
        <f>IF(tbl_Customers[[#This Row],[total_intl_charge]] &lt;= 3, "Low Charges", "High Charges")</f>
        <v>High Charges</v>
      </c>
      <c r="Z1536" t="str">
        <f>IF(tbl_Customers[[#This Row],[total_eve_calls]]&lt;=80,"Low Calls",
IF(tbl_Customers[[#This Row],[total_eve_calls]]&lt;=120,"Medium Calls","High Calls"))</f>
        <v>Medium Calls</v>
      </c>
      <c r="AA1536" t="str">
        <f>IF(tbl_Customers[[#This Row],[total_eve_charge]]&lt;=15,"Low Charges",
IF(tbl_Customers[[#This Row],[total_eve_charge]]&lt;=20,"Medium Charges","High Charges"))</f>
        <v>High Charges</v>
      </c>
      <c r="AB15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36" t="str">
        <f>IF(tbl_Customers[[#This Row],[number_vmail_messages]] = 0, "No Usage", IF(tbl_Customers[[#This Row],[number_vmail_messages]] &lt;= 20, "Low Usage", IF(tbl_Customers[[#This Row],[number_vmail_messages]] &lt;= 40, "Medium Usgae", "High Usage")))</f>
        <v>Medium Usgae</v>
      </c>
      <c r="AD1536" t="str">
        <f>IF(tbl_Customers[[#This Row],[total_day_minutes]]&lt;=150,"Low Usage", IF(tbl_Customers[[#This Row],[total_day_minutes]]&lt;=200,"Medium Usage", IF(tbl_Customers[[#This Row],[total_day_minutes]]&lt;=250,"High Usage","Very High Usage")))</f>
        <v>Very High Usage</v>
      </c>
      <c r="AE1536" t="str">
        <f>IF(tbl_Customers[[#This Row],[total_intl_calls]]&lt;=5,"Low Calls", IF(tbl_Customers[[#This Row],[total_intl_calls]]&lt;=10, "Medium Calls", "High Calls"))</f>
        <v>Medium Calls</v>
      </c>
      <c r="AF15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536" s="36" t="str">
        <f>IF(tbl_Customers[[#This Row],[Churn_Risk_Score]]&gt;=10,"High Risk", IF(tbl_Customers[[#This Row],[Churn_Risk_Score]]&gt;=5,"Medium Risk","Low Risk"))</f>
        <v>Medium Risk</v>
      </c>
    </row>
    <row r="1537" spans="1:33" x14ac:dyDescent="0.35">
      <c r="A1537">
        <v>1536</v>
      </c>
      <c r="B1537" t="s">
        <v>20</v>
      </c>
      <c r="C1537">
        <v>127</v>
      </c>
      <c r="D1537" t="s">
        <v>25</v>
      </c>
      <c r="E1537" t="s">
        <v>22</v>
      </c>
      <c r="F1537" t="s">
        <v>22</v>
      </c>
      <c r="G1537">
        <v>0</v>
      </c>
      <c r="H1537">
        <v>139.6</v>
      </c>
      <c r="I1537">
        <v>94</v>
      </c>
      <c r="J1537">
        <v>23.73</v>
      </c>
      <c r="K1537">
        <v>240.9</v>
      </c>
      <c r="L1537">
        <v>112</v>
      </c>
      <c r="M1537">
        <v>20.48</v>
      </c>
      <c r="N1537">
        <v>127.1</v>
      </c>
      <c r="O1537">
        <v>88</v>
      </c>
      <c r="P1537">
        <v>5.72</v>
      </c>
      <c r="Q1537">
        <v>8.8000000000000007</v>
      </c>
      <c r="R1537">
        <v>4</v>
      </c>
      <c r="S1537">
        <v>2.38</v>
      </c>
      <c r="T1537">
        <v>2</v>
      </c>
      <c r="U1537" t="s">
        <v>22</v>
      </c>
      <c r="V1537">
        <f>IF(tbl_Customers[[#This Row],[churn]] = "yes", 1, 0)</f>
        <v>0</v>
      </c>
      <c r="W1537" t="str">
        <f>IF(tbl_Customers[[#This Row],[number_customer_service_calls]] &lt;= 1, "0-1 Calls", IF(tbl_Customers[[#This Row],[number_customer_service_calls]] &lt;= 3, "2-3 Calls", IF(tbl_Customers[[#This Row],[number_customer_service_calls]] &lt;=5, "4-5 Calls", "6+ Calls")))</f>
        <v>2-3 Calls</v>
      </c>
      <c r="X1537" t="str">
        <f>IF(tbl_Customers[[#This Row],[account_length]] &lt;= 50, "0-50", IF(tbl_Customers[[#This Row],[account_length]] &lt;=100, "51-100", IF(tbl_Customers[[#This Row],[account_length]] &lt;= 150, "101-150", "151+")))</f>
        <v>101-150</v>
      </c>
      <c r="Y1537" t="str">
        <f>IF(tbl_Customers[[#This Row],[total_intl_charge]] &lt;= 3, "Low Charges", "High Charges")</f>
        <v>Low Charges</v>
      </c>
      <c r="Z1537" t="str">
        <f>IF(tbl_Customers[[#This Row],[total_eve_calls]]&lt;=80,"Low Calls",
IF(tbl_Customers[[#This Row],[total_eve_calls]]&lt;=120,"Medium Calls","High Calls"))</f>
        <v>Medium Calls</v>
      </c>
      <c r="AA1537" t="str">
        <f>IF(tbl_Customers[[#This Row],[total_eve_charge]]&lt;=15,"Low Charges",
IF(tbl_Customers[[#This Row],[total_eve_charge]]&lt;=20,"Medium Charges","High Charges"))</f>
        <v>High Charges</v>
      </c>
      <c r="AB15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37" t="str">
        <f>IF(tbl_Customers[[#This Row],[number_vmail_messages]] = 0, "No Usage", IF(tbl_Customers[[#This Row],[number_vmail_messages]] &lt;= 20, "Low Usage", IF(tbl_Customers[[#This Row],[number_vmail_messages]] &lt;= 40, "Medium Usgae", "High Usage")))</f>
        <v>No Usage</v>
      </c>
      <c r="AD1537" t="str">
        <f>IF(tbl_Customers[[#This Row],[total_day_minutes]]&lt;=150,"Low Usage", IF(tbl_Customers[[#This Row],[total_day_minutes]]&lt;=200,"Medium Usage", IF(tbl_Customers[[#This Row],[total_day_minutes]]&lt;=250,"High Usage","Very High Usage")))</f>
        <v>Low Usage</v>
      </c>
      <c r="AE1537" t="str">
        <f>IF(tbl_Customers[[#This Row],[total_intl_calls]]&lt;=5,"Low Calls", IF(tbl_Customers[[#This Row],[total_intl_calls]]&lt;=10, "Medium Calls", "High Calls"))</f>
        <v>Low Calls</v>
      </c>
      <c r="AF15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37" s="36" t="str">
        <f>IF(tbl_Customers[[#This Row],[Churn_Risk_Score]]&gt;=10,"High Risk", IF(tbl_Customers[[#This Row],[Churn_Risk_Score]]&gt;=5,"Medium Risk","Low Risk"))</f>
        <v>Low Risk</v>
      </c>
    </row>
    <row r="1538" spans="1:33" x14ac:dyDescent="0.35">
      <c r="A1538">
        <v>1537</v>
      </c>
      <c r="B1538" t="s">
        <v>50</v>
      </c>
      <c r="C1538">
        <v>116</v>
      </c>
      <c r="D1538" t="s">
        <v>21</v>
      </c>
      <c r="E1538" t="s">
        <v>22</v>
      </c>
      <c r="F1538" t="s">
        <v>23</v>
      </c>
      <c r="G1538">
        <v>23</v>
      </c>
      <c r="H1538">
        <v>253</v>
      </c>
      <c r="I1538">
        <v>78</v>
      </c>
      <c r="J1538">
        <v>43.01</v>
      </c>
      <c r="K1538">
        <v>138.9</v>
      </c>
      <c r="L1538">
        <v>121</v>
      </c>
      <c r="M1538">
        <v>11.81</v>
      </c>
      <c r="N1538">
        <v>277.8</v>
      </c>
      <c r="O1538">
        <v>104</v>
      </c>
      <c r="P1538">
        <v>12.5</v>
      </c>
      <c r="Q1538">
        <v>11.8</v>
      </c>
      <c r="R1538">
        <v>3</v>
      </c>
      <c r="S1538">
        <v>3.19</v>
      </c>
      <c r="T1538">
        <v>2</v>
      </c>
      <c r="U1538" t="s">
        <v>22</v>
      </c>
      <c r="V1538">
        <f>IF(tbl_Customers[[#This Row],[churn]] = "yes", 1, 0)</f>
        <v>0</v>
      </c>
      <c r="W1538" t="str">
        <f>IF(tbl_Customers[[#This Row],[number_customer_service_calls]] &lt;= 1, "0-1 Calls", IF(tbl_Customers[[#This Row],[number_customer_service_calls]] &lt;= 3, "2-3 Calls", IF(tbl_Customers[[#This Row],[number_customer_service_calls]] &lt;=5, "4-5 Calls", "6+ Calls")))</f>
        <v>2-3 Calls</v>
      </c>
      <c r="X1538" t="str">
        <f>IF(tbl_Customers[[#This Row],[account_length]] &lt;= 50, "0-50", IF(tbl_Customers[[#This Row],[account_length]] &lt;=100, "51-100", IF(tbl_Customers[[#This Row],[account_length]] &lt;= 150, "101-150", "151+")))</f>
        <v>101-150</v>
      </c>
      <c r="Y1538" t="str">
        <f>IF(tbl_Customers[[#This Row],[total_intl_charge]] &lt;= 3, "Low Charges", "High Charges")</f>
        <v>High Charges</v>
      </c>
      <c r="Z1538" t="str">
        <f>IF(tbl_Customers[[#This Row],[total_eve_calls]]&lt;=80,"Low Calls",
IF(tbl_Customers[[#This Row],[total_eve_calls]]&lt;=120,"Medium Calls","High Calls"))</f>
        <v>High Calls</v>
      </c>
      <c r="AA1538" t="str">
        <f>IF(tbl_Customers[[#This Row],[total_eve_charge]]&lt;=15,"Low Charges",
IF(tbl_Customers[[#This Row],[total_eve_charge]]&lt;=20,"Medium Charges","High Charges"))</f>
        <v>Low Charges</v>
      </c>
      <c r="AB15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38" t="str">
        <f>IF(tbl_Customers[[#This Row],[number_vmail_messages]] = 0, "No Usage", IF(tbl_Customers[[#This Row],[number_vmail_messages]] &lt;= 20, "Low Usage", IF(tbl_Customers[[#This Row],[number_vmail_messages]] &lt;= 40, "Medium Usgae", "High Usage")))</f>
        <v>Medium Usgae</v>
      </c>
      <c r="AD1538" t="str">
        <f>IF(tbl_Customers[[#This Row],[total_day_minutes]]&lt;=150,"Low Usage", IF(tbl_Customers[[#This Row],[total_day_minutes]]&lt;=200,"Medium Usage", IF(tbl_Customers[[#This Row],[total_day_minutes]]&lt;=250,"High Usage","Very High Usage")))</f>
        <v>Very High Usage</v>
      </c>
      <c r="AE1538" t="str">
        <f>IF(tbl_Customers[[#This Row],[total_intl_calls]]&lt;=5,"Low Calls", IF(tbl_Customers[[#This Row],[total_intl_calls]]&lt;=10, "Medium Calls", "High Calls"))</f>
        <v>Low Calls</v>
      </c>
      <c r="AF15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538" s="36" t="str">
        <f>IF(tbl_Customers[[#This Row],[Churn_Risk_Score]]&gt;=10,"High Risk", IF(tbl_Customers[[#This Row],[Churn_Risk_Score]]&gt;=5,"Medium Risk","Low Risk"))</f>
        <v>Medium Risk</v>
      </c>
    </row>
    <row r="1539" spans="1:33" x14ac:dyDescent="0.35">
      <c r="A1539">
        <v>1538</v>
      </c>
      <c r="B1539" t="s">
        <v>70</v>
      </c>
      <c r="C1539">
        <v>138</v>
      </c>
      <c r="D1539" t="s">
        <v>28</v>
      </c>
      <c r="E1539" t="s">
        <v>22</v>
      </c>
      <c r="F1539" t="s">
        <v>23</v>
      </c>
      <c r="G1539">
        <v>26</v>
      </c>
      <c r="H1539">
        <v>183.9</v>
      </c>
      <c r="I1539">
        <v>83</v>
      </c>
      <c r="J1539">
        <v>31.26</v>
      </c>
      <c r="K1539">
        <v>240.7</v>
      </c>
      <c r="L1539">
        <v>93</v>
      </c>
      <c r="M1539">
        <v>20.46</v>
      </c>
      <c r="N1539">
        <v>185.7</v>
      </c>
      <c r="O1539">
        <v>125</v>
      </c>
      <c r="P1539">
        <v>8.36</v>
      </c>
      <c r="Q1539">
        <v>15</v>
      </c>
      <c r="R1539">
        <v>3</v>
      </c>
      <c r="S1539">
        <v>4.05</v>
      </c>
      <c r="T1539">
        <v>1</v>
      </c>
      <c r="U1539" t="s">
        <v>22</v>
      </c>
      <c r="V1539">
        <f>IF(tbl_Customers[[#This Row],[churn]] = "yes", 1, 0)</f>
        <v>0</v>
      </c>
      <c r="W1539" t="str">
        <f>IF(tbl_Customers[[#This Row],[number_customer_service_calls]] &lt;= 1, "0-1 Calls", IF(tbl_Customers[[#This Row],[number_customer_service_calls]] &lt;= 3, "2-3 Calls", IF(tbl_Customers[[#This Row],[number_customer_service_calls]] &lt;=5, "4-5 Calls", "6+ Calls")))</f>
        <v>0-1 Calls</v>
      </c>
      <c r="X1539" t="str">
        <f>IF(tbl_Customers[[#This Row],[account_length]] &lt;= 50, "0-50", IF(tbl_Customers[[#This Row],[account_length]] &lt;=100, "51-100", IF(tbl_Customers[[#This Row],[account_length]] &lt;= 150, "101-150", "151+")))</f>
        <v>101-150</v>
      </c>
      <c r="Y1539" t="str">
        <f>IF(tbl_Customers[[#This Row],[total_intl_charge]] &lt;= 3, "Low Charges", "High Charges")</f>
        <v>High Charges</v>
      </c>
      <c r="Z1539" t="str">
        <f>IF(tbl_Customers[[#This Row],[total_eve_calls]]&lt;=80,"Low Calls",
IF(tbl_Customers[[#This Row],[total_eve_calls]]&lt;=120,"Medium Calls","High Calls"))</f>
        <v>Medium Calls</v>
      </c>
      <c r="AA1539" t="str">
        <f>IF(tbl_Customers[[#This Row],[total_eve_charge]]&lt;=15,"Low Charges",
IF(tbl_Customers[[#This Row],[total_eve_charge]]&lt;=20,"Medium Charges","High Charges"))</f>
        <v>High Charges</v>
      </c>
      <c r="AB15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39" t="str">
        <f>IF(tbl_Customers[[#This Row],[number_vmail_messages]] = 0, "No Usage", IF(tbl_Customers[[#This Row],[number_vmail_messages]] &lt;= 20, "Low Usage", IF(tbl_Customers[[#This Row],[number_vmail_messages]] &lt;= 40, "Medium Usgae", "High Usage")))</f>
        <v>Medium Usgae</v>
      </c>
      <c r="AD1539" t="str">
        <f>IF(tbl_Customers[[#This Row],[total_day_minutes]]&lt;=150,"Low Usage", IF(tbl_Customers[[#This Row],[total_day_minutes]]&lt;=200,"Medium Usage", IF(tbl_Customers[[#This Row],[total_day_minutes]]&lt;=250,"High Usage","Very High Usage")))</f>
        <v>Medium Usage</v>
      </c>
      <c r="AE1539" t="str">
        <f>IF(tbl_Customers[[#This Row],[total_intl_calls]]&lt;=5,"Low Calls", IF(tbl_Customers[[#This Row],[total_intl_calls]]&lt;=10, "Medium Calls", "High Calls"))</f>
        <v>Low Calls</v>
      </c>
      <c r="AF15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39" s="36" t="str">
        <f>IF(tbl_Customers[[#This Row],[Churn_Risk_Score]]&gt;=10,"High Risk", IF(tbl_Customers[[#This Row],[Churn_Risk_Score]]&gt;=5,"Medium Risk","Low Risk"))</f>
        <v>Low Risk</v>
      </c>
    </row>
    <row r="1540" spans="1:33" x14ac:dyDescent="0.35">
      <c r="A1540">
        <v>1539</v>
      </c>
      <c r="B1540" t="s">
        <v>39</v>
      </c>
      <c r="C1540">
        <v>120</v>
      </c>
      <c r="D1540" t="s">
        <v>21</v>
      </c>
      <c r="E1540" t="s">
        <v>22</v>
      </c>
      <c r="F1540" t="s">
        <v>22</v>
      </c>
      <c r="G1540">
        <v>0</v>
      </c>
      <c r="H1540">
        <v>203.3</v>
      </c>
      <c r="I1540">
        <v>108</v>
      </c>
      <c r="J1540">
        <v>34.56</v>
      </c>
      <c r="K1540">
        <v>259.89999999999998</v>
      </c>
      <c r="L1540">
        <v>66</v>
      </c>
      <c r="M1540">
        <v>22.09</v>
      </c>
      <c r="N1540">
        <v>115.9</v>
      </c>
      <c r="O1540">
        <v>103</v>
      </c>
      <c r="P1540">
        <v>5.22</v>
      </c>
      <c r="Q1540">
        <v>7.8</v>
      </c>
      <c r="R1540">
        <v>2</v>
      </c>
      <c r="S1540">
        <v>2.11</v>
      </c>
      <c r="T1540">
        <v>3</v>
      </c>
      <c r="U1540" t="s">
        <v>22</v>
      </c>
      <c r="V1540">
        <f>IF(tbl_Customers[[#This Row],[churn]] = "yes", 1, 0)</f>
        <v>0</v>
      </c>
      <c r="W1540" t="str">
        <f>IF(tbl_Customers[[#This Row],[number_customer_service_calls]] &lt;= 1, "0-1 Calls", IF(tbl_Customers[[#This Row],[number_customer_service_calls]] &lt;= 3, "2-3 Calls", IF(tbl_Customers[[#This Row],[number_customer_service_calls]] &lt;=5, "4-5 Calls", "6+ Calls")))</f>
        <v>2-3 Calls</v>
      </c>
      <c r="X1540" t="str">
        <f>IF(tbl_Customers[[#This Row],[account_length]] &lt;= 50, "0-50", IF(tbl_Customers[[#This Row],[account_length]] &lt;=100, "51-100", IF(tbl_Customers[[#This Row],[account_length]] &lt;= 150, "101-150", "151+")))</f>
        <v>101-150</v>
      </c>
      <c r="Y1540" t="str">
        <f>IF(tbl_Customers[[#This Row],[total_intl_charge]] &lt;= 3, "Low Charges", "High Charges")</f>
        <v>Low Charges</v>
      </c>
      <c r="Z1540" t="str">
        <f>IF(tbl_Customers[[#This Row],[total_eve_calls]]&lt;=80,"Low Calls",
IF(tbl_Customers[[#This Row],[total_eve_calls]]&lt;=120,"Medium Calls","High Calls"))</f>
        <v>Low Calls</v>
      </c>
      <c r="AA1540" t="str">
        <f>IF(tbl_Customers[[#This Row],[total_eve_charge]]&lt;=15,"Low Charges",
IF(tbl_Customers[[#This Row],[total_eve_charge]]&lt;=20,"Medium Charges","High Charges"))</f>
        <v>High Charges</v>
      </c>
      <c r="AB15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40" t="str">
        <f>IF(tbl_Customers[[#This Row],[number_vmail_messages]] = 0, "No Usage", IF(tbl_Customers[[#This Row],[number_vmail_messages]] &lt;= 20, "Low Usage", IF(tbl_Customers[[#This Row],[number_vmail_messages]] &lt;= 40, "Medium Usgae", "High Usage")))</f>
        <v>No Usage</v>
      </c>
      <c r="AD1540" t="str">
        <f>IF(tbl_Customers[[#This Row],[total_day_minutes]]&lt;=150,"Low Usage", IF(tbl_Customers[[#This Row],[total_day_minutes]]&lt;=200,"Medium Usage", IF(tbl_Customers[[#This Row],[total_day_minutes]]&lt;=250,"High Usage","Very High Usage")))</f>
        <v>High Usage</v>
      </c>
      <c r="AE1540" t="str">
        <f>IF(tbl_Customers[[#This Row],[total_intl_calls]]&lt;=5,"Low Calls", IF(tbl_Customers[[#This Row],[total_intl_calls]]&lt;=10, "Medium Calls", "High Calls"))</f>
        <v>Low Calls</v>
      </c>
      <c r="AF15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40" s="36" t="str">
        <f>IF(tbl_Customers[[#This Row],[Churn_Risk_Score]]&gt;=10,"High Risk", IF(tbl_Customers[[#This Row],[Churn_Risk_Score]]&gt;=5,"Medium Risk","Low Risk"))</f>
        <v>Low Risk</v>
      </c>
    </row>
    <row r="1541" spans="1:33" x14ac:dyDescent="0.35">
      <c r="A1541">
        <v>1540</v>
      </c>
      <c r="B1541" t="s">
        <v>51</v>
      </c>
      <c r="C1541">
        <v>102</v>
      </c>
      <c r="D1541" t="s">
        <v>25</v>
      </c>
      <c r="E1541" t="s">
        <v>22</v>
      </c>
      <c r="F1541" t="s">
        <v>22</v>
      </c>
      <c r="G1541">
        <v>0</v>
      </c>
      <c r="H1541">
        <v>200.6</v>
      </c>
      <c r="I1541">
        <v>106</v>
      </c>
      <c r="J1541">
        <v>34.1</v>
      </c>
      <c r="K1541">
        <v>152.5</v>
      </c>
      <c r="L1541">
        <v>127</v>
      </c>
      <c r="M1541">
        <v>12.96</v>
      </c>
      <c r="N1541">
        <v>199.4</v>
      </c>
      <c r="O1541">
        <v>128</v>
      </c>
      <c r="P1541">
        <v>8.9700000000000006</v>
      </c>
      <c r="Q1541">
        <v>7.7</v>
      </c>
      <c r="R1541">
        <v>2</v>
      </c>
      <c r="S1541">
        <v>2.08</v>
      </c>
      <c r="T1541">
        <v>3</v>
      </c>
      <c r="U1541" t="s">
        <v>22</v>
      </c>
      <c r="V1541">
        <f>IF(tbl_Customers[[#This Row],[churn]] = "yes", 1, 0)</f>
        <v>0</v>
      </c>
      <c r="W1541" t="str">
        <f>IF(tbl_Customers[[#This Row],[number_customer_service_calls]] &lt;= 1, "0-1 Calls", IF(tbl_Customers[[#This Row],[number_customer_service_calls]] &lt;= 3, "2-3 Calls", IF(tbl_Customers[[#This Row],[number_customer_service_calls]] &lt;=5, "4-5 Calls", "6+ Calls")))</f>
        <v>2-3 Calls</v>
      </c>
      <c r="X1541" t="str">
        <f>IF(tbl_Customers[[#This Row],[account_length]] &lt;= 50, "0-50", IF(tbl_Customers[[#This Row],[account_length]] &lt;=100, "51-100", IF(tbl_Customers[[#This Row],[account_length]] &lt;= 150, "101-150", "151+")))</f>
        <v>101-150</v>
      </c>
      <c r="Y1541" t="str">
        <f>IF(tbl_Customers[[#This Row],[total_intl_charge]] &lt;= 3, "Low Charges", "High Charges")</f>
        <v>Low Charges</v>
      </c>
      <c r="Z1541" t="str">
        <f>IF(tbl_Customers[[#This Row],[total_eve_calls]]&lt;=80,"Low Calls",
IF(tbl_Customers[[#This Row],[total_eve_calls]]&lt;=120,"Medium Calls","High Calls"))</f>
        <v>High Calls</v>
      </c>
      <c r="AA1541" t="str">
        <f>IF(tbl_Customers[[#This Row],[total_eve_charge]]&lt;=15,"Low Charges",
IF(tbl_Customers[[#This Row],[total_eve_charge]]&lt;=20,"Medium Charges","High Charges"))</f>
        <v>Low Charges</v>
      </c>
      <c r="AB15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41" t="str">
        <f>IF(tbl_Customers[[#This Row],[number_vmail_messages]] = 0, "No Usage", IF(tbl_Customers[[#This Row],[number_vmail_messages]] &lt;= 20, "Low Usage", IF(tbl_Customers[[#This Row],[number_vmail_messages]] &lt;= 40, "Medium Usgae", "High Usage")))</f>
        <v>No Usage</v>
      </c>
      <c r="AD1541" t="str">
        <f>IF(tbl_Customers[[#This Row],[total_day_minutes]]&lt;=150,"Low Usage", IF(tbl_Customers[[#This Row],[total_day_minutes]]&lt;=200,"Medium Usage", IF(tbl_Customers[[#This Row],[total_day_minutes]]&lt;=250,"High Usage","Very High Usage")))</f>
        <v>High Usage</v>
      </c>
      <c r="AE1541" t="str">
        <f>IF(tbl_Customers[[#This Row],[total_intl_calls]]&lt;=5,"Low Calls", IF(tbl_Customers[[#This Row],[total_intl_calls]]&lt;=10, "Medium Calls", "High Calls"))</f>
        <v>Low Calls</v>
      </c>
      <c r="AF15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41" s="36" t="str">
        <f>IF(tbl_Customers[[#This Row],[Churn_Risk_Score]]&gt;=10,"High Risk", IF(tbl_Customers[[#This Row],[Churn_Risk_Score]]&gt;=5,"Medium Risk","Low Risk"))</f>
        <v>Low Risk</v>
      </c>
    </row>
    <row r="1542" spans="1:33" x14ac:dyDescent="0.35">
      <c r="A1542">
        <v>1541</v>
      </c>
      <c r="B1542" t="s">
        <v>52</v>
      </c>
      <c r="C1542">
        <v>95</v>
      </c>
      <c r="D1542" t="s">
        <v>21</v>
      </c>
      <c r="E1542" t="s">
        <v>22</v>
      </c>
      <c r="F1542" t="s">
        <v>22</v>
      </c>
      <c r="G1542">
        <v>0</v>
      </c>
      <c r="H1542">
        <v>167.6</v>
      </c>
      <c r="I1542">
        <v>96</v>
      </c>
      <c r="J1542">
        <v>28.49</v>
      </c>
      <c r="K1542">
        <v>176</v>
      </c>
      <c r="L1542">
        <v>89</v>
      </c>
      <c r="M1542">
        <v>14.96</v>
      </c>
      <c r="N1542">
        <v>250.9</v>
      </c>
      <c r="O1542">
        <v>113</v>
      </c>
      <c r="P1542">
        <v>11.29</v>
      </c>
      <c r="Q1542">
        <v>13.4</v>
      </c>
      <c r="R1542">
        <v>6</v>
      </c>
      <c r="S1542">
        <v>3.62</v>
      </c>
      <c r="T1542">
        <v>2</v>
      </c>
      <c r="U1542" t="s">
        <v>22</v>
      </c>
      <c r="V1542">
        <f>IF(tbl_Customers[[#This Row],[churn]] = "yes", 1, 0)</f>
        <v>0</v>
      </c>
      <c r="W1542" t="str">
        <f>IF(tbl_Customers[[#This Row],[number_customer_service_calls]] &lt;= 1, "0-1 Calls", IF(tbl_Customers[[#This Row],[number_customer_service_calls]] &lt;= 3, "2-3 Calls", IF(tbl_Customers[[#This Row],[number_customer_service_calls]] &lt;=5, "4-5 Calls", "6+ Calls")))</f>
        <v>2-3 Calls</v>
      </c>
      <c r="X1542" t="str">
        <f>IF(tbl_Customers[[#This Row],[account_length]] &lt;= 50, "0-50", IF(tbl_Customers[[#This Row],[account_length]] &lt;=100, "51-100", IF(tbl_Customers[[#This Row],[account_length]] &lt;= 150, "101-150", "151+")))</f>
        <v>51-100</v>
      </c>
      <c r="Y1542" t="str">
        <f>IF(tbl_Customers[[#This Row],[total_intl_charge]] &lt;= 3, "Low Charges", "High Charges")</f>
        <v>High Charges</v>
      </c>
      <c r="Z1542" t="str">
        <f>IF(tbl_Customers[[#This Row],[total_eve_calls]]&lt;=80,"Low Calls",
IF(tbl_Customers[[#This Row],[total_eve_calls]]&lt;=120,"Medium Calls","High Calls"))</f>
        <v>Medium Calls</v>
      </c>
      <c r="AA1542" t="str">
        <f>IF(tbl_Customers[[#This Row],[total_eve_charge]]&lt;=15,"Low Charges",
IF(tbl_Customers[[#This Row],[total_eve_charge]]&lt;=20,"Medium Charges","High Charges"))</f>
        <v>Low Charges</v>
      </c>
      <c r="AB15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42" t="str">
        <f>IF(tbl_Customers[[#This Row],[number_vmail_messages]] = 0, "No Usage", IF(tbl_Customers[[#This Row],[number_vmail_messages]] &lt;= 20, "Low Usage", IF(tbl_Customers[[#This Row],[number_vmail_messages]] &lt;= 40, "Medium Usgae", "High Usage")))</f>
        <v>No Usage</v>
      </c>
      <c r="AD1542" t="str">
        <f>IF(tbl_Customers[[#This Row],[total_day_minutes]]&lt;=150,"Low Usage", IF(tbl_Customers[[#This Row],[total_day_minutes]]&lt;=200,"Medium Usage", IF(tbl_Customers[[#This Row],[total_day_minutes]]&lt;=250,"High Usage","Very High Usage")))</f>
        <v>Medium Usage</v>
      </c>
      <c r="AE1542" t="str">
        <f>IF(tbl_Customers[[#This Row],[total_intl_calls]]&lt;=5,"Low Calls", IF(tbl_Customers[[#This Row],[total_intl_calls]]&lt;=10, "Medium Calls", "High Calls"))</f>
        <v>Medium Calls</v>
      </c>
      <c r="AF15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42" s="36" t="str">
        <f>IF(tbl_Customers[[#This Row],[Churn_Risk_Score]]&gt;=10,"High Risk", IF(tbl_Customers[[#This Row],[Churn_Risk_Score]]&gt;=5,"Medium Risk","Low Risk"))</f>
        <v>Low Risk</v>
      </c>
    </row>
    <row r="1543" spans="1:33" x14ac:dyDescent="0.35">
      <c r="A1543">
        <v>1542</v>
      </c>
      <c r="B1543" t="s">
        <v>38</v>
      </c>
      <c r="C1543">
        <v>102</v>
      </c>
      <c r="D1543" t="s">
        <v>25</v>
      </c>
      <c r="E1543" t="s">
        <v>22</v>
      </c>
      <c r="F1543" t="s">
        <v>22</v>
      </c>
      <c r="G1543">
        <v>0</v>
      </c>
      <c r="H1543">
        <v>156.5</v>
      </c>
      <c r="I1543">
        <v>67</v>
      </c>
      <c r="J1543">
        <v>26.61</v>
      </c>
      <c r="K1543">
        <v>204.3</v>
      </c>
      <c r="L1543">
        <v>103</v>
      </c>
      <c r="M1543">
        <v>17.37</v>
      </c>
      <c r="N1543">
        <v>141.9</v>
      </c>
      <c r="O1543">
        <v>72</v>
      </c>
      <c r="P1543">
        <v>6.39</v>
      </c>
      <c r="Q1543">
        <v>9.9</v>
      </c>
      <c r="R1543">
        <v>2</v>
      </c>
      <c r="S1543">
        <v>2.67</v>
      </c>
      <c r="T1543">
        <v>2</v>
      </c>
      <c r="U1543" t="s">
        <v>22</v>
      </c>
      <c r="V1543">
        <f>IF(tbl_Customers[[#This Row],[churn]] = "yes", 1, 0)</f>
        <v>0</v>
      </c>
      <c r="W1543" t="str">
        <f>IF(tbl_Customers[[#This Row],[number_customer_service_calls]] &lt;= 1, "0-1 Calls", IF(tbl_Customers[[#This Row],[number_customer_service_calls]] &lt;= 3, "2-3 Calls", IF(tbl_Customers[[#This Row],[number_customer_service_calls]] &lt;=5, "4-5 Calls", "6+ Calls")))</f>
        <v>2-3 Calls</v>
      </c>
      <c r="X1543" t="str">
        <f>IF(tbl_Customers[[#This Row],[account_length]] &lt;= 50, "0-50", IF(tbl_Customers[[#This Row],[account_length]] &lt;=100, "51-100", IF(tbl_Customers[[#This Row],[account_length]] &lt;= 150, "101-150", "151+")))</f>
        <v>101-150</v>
      </c>
      <c r="Y1543" t="str">
        <f>IF(tbl_Customers[[#This Row],[total_intl_charge]] &lt;= 3, "Low Charges", "High Charges")</f>
        <v>Low Charges</v>
      </c>
      <c r="Z1543" t="str">
        <f>IF(tbl_Customers[[#This Row],[total_eve_calls]]&lt;=80,"Low Calls",
IF(tbl_Customers[[#This Row],[total_eve_calls]]&lt;=120,"Medium Calls","High Calls"))</f>
        <v>Medium Calls</v>
      </c>
      <c r="AA1543" t="str">
        <f>IF(tbl_Customers[[#This Row],[total_eve_charge]]&lt;=15,"Low Charges",
IF(tbl_Customers[[#This Row],[total_eve_charge]]&lt;=20,"Medium Charges","High Charges"))</f>
        <v>Medium Charges</v>
      </c>
      <c r="AB15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43" t="str">
        <f>IF(tbl_Customers[[#This Row],[number_vmail_messages]] = 0, "No Usage", IF(tbl_Customers[[#This Row],[number_vmail_messages]] &lt;= 20, "Low Usage", IF(tbl_Customers[[#This Row],[number_vmail_messages]] &lt;= 40, "Medium Usgae", "High Usage")))</f>
        <v>No Usage</v>
      </c>
      <c r="AD1543" t="str">
        <f>IF(tbl_Customers[[#This Row],[total_day_minutes]]&lt;=150,"Low Usage", IF(tbl_Customers[[#This Row],[total_day_minutes]]&lt;=200,"Medium Usage", IF(tbl_Customers[[#This Row],[total_day_minutes]]&lt;=250,"High Usage","Very High Usage")))</f>
        <v>Medium Usage</v>
      </c>
      <c r="AE1543" t="str">
        <f>IF(tbl_Customers[[#This Row],[total_intl_calls]]&lt;=5,"Low Calls", IF(tbl_Customers[[#This Row],[total_intl_calls]]&lt;=10, "Medium Calls", "High Calls"))</f>
        <v>Low Calls</v>
      </c>
      <c r="AF15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43" s="36" t="str">
        <f>IF(tbl_Customers[[#This Row],[Churn_Risk_Score]]&gt;=10,"High Risk", IF(tbl_Customers[[#This Row],[Churn_Risk_Score]]&gt;=5,"Medium Risk","Low Risk"))</f>
        <v>Low Risk</v>
      </c>
    </row>
    <row r="1544" spans="1:33" x14ac:dyDescent="0.35">
      <c r="A1544">
        <v>1543</v>
      </c>
      <c r="B1544" t="s">
        <v>50</v>
      </c>
      <c r="C1544">
        <v>89</v>
      </c>
      <c r="D1544" t="s">
        <v>21</v>
      </c>
      <c r="E1544" t="s">
        <v>22</v>
      </c>
      <c r="F1544" t="s">
        <v>23</v>
      </c>
      <c r="G1544">
        <v>25</v>
      </c>
      <c r="H1544">
        <v>215.1</v>
      </c>
      <c r="I1544">
        <v>140</v>
      </c>
      <c r="J1544">
        <v>36.57</v>
      </c>
      <c r="K1544">
        <v>197.4</v>
      </c>
      <c r="L1544">
        <v>69</v>
      </c>
      <c r="M1544">
        <v>16.78</v>
      </c>
      <c r="N1544">
        <v>162.1</v>
      </c>
      <c r="O1544">
        <v>117</v>
      </c>
      <c r="P1544">
        <v>7.29</v>
      </c>
      <c r="Q1544">
        <v>10.6</v>
      </c>
      <c r="R1544">
        <v>10</v>
      </c>
      <c r="S1544">
        <v>2.86</v>
      </c>
      <c r="T1544">
        <v>1</v>
      </c>
      <c r="U1544" t="s">
        <v>22</v>
      </c>
      <c r="V1544">
        <f>IF(tbl_Customers[[#This Row],[churn]] = "yes", 1, 0)</f>
        <v>0</v>
      </c>
      <c r="W1544" t="str">
        <f>IF(tbl_Customers[[#This Row],[number_customer_service_calls]] &lt;= 1, "0-1 Calls", IF(tbl_Customers[[#This Row],[number_customer_service_calls]] &lt;= 3, "2-3 Calls", IF(tbl_Customers[[#This Row],[number_customer_service_calls]] &lt;=5, "4-5 Calls", "6+ Calls")))</f>
        <v>0-1 Calls</v>
      </c>
      <c r="X1544" t="str">
        <f>IF(tbl_Customers[[#This Row],[account_length]] &lt;= 50, "0-50", IF(tbl_Customers[[#This Row],[account_length]] &lt;=100, "51-100", IF(tbl_Customers[[#This Row],[account_length]] &lt;= 150, "101-150", "151+")))</f>
        <v>51-100</v>
      </c>
      <c r="Y1544" t="str">
        <f>IF(tbl_Customers[[#This Row],[total_intl_charge]] &lt;= 3, "Low Charges", "High Charges")</f>
        <v>Low Charges</v>
      </c>
      <c r="Z1544" t="str">
        <f>IF(tbl_Customers[[#This Row],[total_eve_calls]]&lt;=80,"Low Calls",
IF(tbl_Customers[[#This Row],[total_eve_calls]]&lt;=120,"Medium Calls","High Calls"))</f>
        <v>Low Calls</v>
      </c>
      <c r="AA1544" t="str">
        <f>IF(tbl_Customers[[#This Row],[total_eve_charge]]&lt;=15,"Low Charges",
IF(tbl_Customers[[#This Row],[total_eve_charge]]&lt;=20,"Medium Charges","High Charges"))</f>
        <v>Medium Charges</v>
      </c>
      <c r="AB15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44" t="str">
        <f>IF(tbl_Customers[[#This Row],[number_vmail_messages]] = 0, "No Usage", IF(tbl_Customers[[#This Row],[number_vmail_messages]] &lt;= 20, "Low Usage", IF(tbl_Customers[[#This Row],[number_vmail_messages]] &lt;= 40, "Medium Usgae", "High Usage")))</f>
        <v>Medium Usgae</v>
      </c>
      <c r="AD1544" t="str">
        <f>IF(tbl_Customers[[#This Row],[total_day_minutes]]&lt;=150,"Low Usage", IF(tbl_Customers[[#This Row],[total_day_minutes]]&lt;=200,"Medium Usage", IF(tbl_Customers[[#This Row],[total_day_minutes]]&lt;=250,"High Usage","Very High Usage")))</f>
        <v>High Usage</v>
      </c>
      <c r="AE1544" t="str">
        <f>IF(tbl_Customers[[#This Row],[total_intl_calls]]&lt;=5,"Low Calls", IF(tbl_Customers[[#This Row],[total_intl_calls]]&lt;=10, "Medium Calls", "High Calls"))</f>
        <v>Medium Calls</v>
      </c>
      <c r="AF15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44" s="36" t="str">
        <f>IF(tbl_Customers[[#This Row],[Churn_Risk_Score]]&gt;=10,"High Risk", IF(tbl_Customers[[#This Row],[Churn_Risk_Score]]&gt;=5,"Medium Risk","Low Risk"))</f>
        <v>Low Risk</v>
      </c>
    </row>
    <row r="1545" spans="1:33" x14ac:dyDescent="0.35">
      <c r="A1545">
        <v>1544</v>
      </c>
      <c r="B1545" t="s">
        <v>74</v>
      </c>
      <c r="C1545">
        <v>50</v>
      </c>
      <c r="D1545" t="s">
        <v>25</v>
      </c>
      <c r="E1545" t="s">
        <v>22</v>
      </c>
      <c r="F1545" t="s">
        <v>22</v>
      </c>
      <c r="G1545">
        <v>0</v>
      </c>
      <c r="H1545">
        <v>301.7</v>
      </c>
      <c r="I1545">
        <v>82</v>
      </c>
      <c r="J1545">
        <v>51.29</v>
      </c>
      <c r="K1545">
        <v>167.1</v>
      </c>
      <c r="L1545">
        <v>118</v>
      </c>
      <c r="M1545">
        <v>14.2</v>
      </c>
      <c r="N1545">
        <v>72.2</v>
      </c>
      <c r="O1545">
        <v>89</v>
      </c>
      <c r="P1545">
        <v>3.25</v>
      </c>
      <c r="Q1545">
        <v>10.5</v>
      </c>
      <c r="R1545">
        <v>6</v>
      </c>
      <c r="S1545">
        <v>2.84</v>
      </c>
      <c r="T1545">
        <v>1</v>
      </c>
      <c r="U1545" t="s">
        <v>22</v>
      </c>
      <c r="V1545">
        <f>IF(tbl_Customers[[#This Row],[churn]] = "yes", 1, 0)</f>
        <v>0</v>
      </c>
      <c r="W1545" t="str">
        <f>IF(tbl_Customers[[#This Row],[number_customer_service_calls]] &lt;= 1, "0-1 Calls", IF(tbl_Customers[[#This Row],[number_customer_service_calls]] &lt;= 3, "2-3 Calls", IF(tbl_Customers[[#This Row],[number_customer_service_calls]] &lt;=5, "4-5 Calls", "6+ Calls")))</f>
        <v>0-1 Calls</v>
      </c>
      <c r="X1545" t="str">
        <f>IF(tbl_Customers[[#This Row],[account_length]] &lt;= 50, "0-50", IF(tbl_Customers[[#This Row],[account_length]] &lt;=100, "51-100", IF(tbl_Customers[[#This Row],[account_length]] &lt;= 150, "101-150", "151+")))</f>
        <v>0-50</v>
      </c>
      <c r="Y1545" t="str">
        <f>IF(tbl_Customers[[#This Row],[total_intl_charge]] &lt;= 3, "Low Charges", "High Charges")</f>
        <v>Low Charges</v>
      </c>
      <c r="Z1545" t="str">
        <f>IF(tbl_Customers[[#This Row],[total_eve_calls]]&lt;=80,"Low Calls",
IF(tbl_Customers[[#This Row],[total_eve_calls]]&lt;=120,"Medium Calls","High Calls"))</f>
        <v>Medium Calls</v>
      </c>
      <c r="AA1545" t="str">
        <f>IF(tbl_Customers[[#This Row],[total_eve_charge]]&lt;=15,"Low Charges",
IF(tbl_Customers[[#This Row],[total_eve_charge]]&lt;=20,"Medium Charges","High Charges"))</f>
        <v>Low Charges</v>
      </c>
      <c r="AB15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45" t="str">
        <f>IF(tbl_Customers[[#This Row],[number_vmail_messages]] = 0, "No Usage", IF(tbl_Customers[[#This Row],[number_vmail_messages]] &lt;= 20, "Low Usage", IF(tbl_Customers[[#This Row],[number_vmail_messages]] &lt;= 40, "Medium Usgae", "High Usage")))</f>
        <v>No Usage</v>
      </c>
      <c r="AD1545" t="str">
        <f>IF(tbl_Customers[[#This Row],[total_day_minutes]]&lt;=150,"Low Usage", IF(tbl_Customers[[#This Row],[total_day_minutes]]&lt;=200,"Medium Usage", IF(tbl_Customers[[#This Row],[total_day_minutes]]&lt;=250,"High Usage","Very High Usage")))</f>
        <v>Very High Usage</v>
      </c>
      <c r="AE1545" t="str">
        <f>IF(tbl_Customers[[#This Row],[total_intl_calls]]&lt;=5,"Low Calls", IF(tbl_Customers[[#This Row],[total_intl_calls]]&lt;=10, "Medium Calls", "High Calls"))</f>
        <v>Medium Calls</v>
      </c>
      <c r="AF15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45" s="36" t="str">
        <f>IF(tbl_Customers[[#This Row],[Churn_Risk_Score]]&gt;=10,"High Risk", IF(tbl_Customers[[#This Row],[Churn_Risk_Score]]&gt;=5,"Medium Risk","Low Risk"))</f>
        <v>Medium Risk</v>
      </c>
    </row>
    <row r="1546" spans="1:33" x14ac:dyDescent="0.35">
      <c r="A1546">
        <v>1545</v>
      </c>
      <c r="B1546" t="s">
        <v>20</v>
      </c>
      <c r="C1546">
        <v>93</v>
      </c>
      <c r="D1546" t="s">
        <v>21</v>
      </c>
      <c r="E1546" t="s">
        <v>22</v>
      </c>
      <c r="F1546" t="s">
        <v>23</v>
      </c>
      <c r="G1546">
        <v>42</v>
      </c>
      <c r="H1546">
        <v>152.30000000000001</v>
      </c>
      <c r="I1546">
        <v>90</v>
      </c>
      <c r="J1546">
        <v>25.89</v>
      </c>
      <c r="K1546">
        <v>267.5</v>
      </c>
      <c r="L1546">
        <v>102</v>
      </c>
      <c r="M1546">
        <v>22.74</v>
      </c>
      <c r="N1546">
        <v>266.89999999999998</v>
      </c>
      <c r="O1546">
        <v>130</v>
      </c>
      <c r="P1546">
        <v>12.01</v>
      </c>
      <c r="Q1546">
        <v>11.3</v>
      </c>
      <c r="R1546">
        <v>5</v>
      </c>
      <c r="S1546">
        <v>3.05</v>
      </c>
      <c r="T1546">
        <v>7</v>
      </c>
      <c r="U1546" t="s">
        <v>22</v>
      </c>
      <c r="V1546">
        <f>IF(tbl_Customers[[#This Row],[churn]] = "yes", 1, 0)</f>
        <v>0</v>
      </c>
      <c r="W1546" t="str">
        <f>IF(tbl_Customers[[#This Row],[number_customer_service_calls]] &lt;= 1, "0-1 Calls", IF(tbl_Customers[[#This Row],[number_customer_service_calls]] &lt;= 3, "2-3 Calls", IF(tbl_Customers[[#This Row],[number_customer_service_calls]] &lt;=5, "4-5 Calls", "6+ Calls")))</f>
        <v>6+ Calls</v>
      </c>
      <c r="X1546" t="str">
        <f>IF(tbl_Customers[[#This Row],[account_length]] &lt;= 50, "0-50", IF(tbl_Customers[[#This Row],[account_length]] &lt;=100, "51-100", IF(tbl_Customers[[#This Row],[account_length]] &lt;= 150, "101-150", "151+")))</f>
        <v>51-100</v>
      </c>
      <c r="Y1546" t="str">
        <f>IF(tbl_Customers[[#This Row],[total_intl_charge]] &lt;= 3, "Low Charges", "High Charges")</f>
        <v>High Charges</v>
      </c>
      <c r="Z1546" t="str">
        <f>IF(tbl_Customers[[#This Row],[total_eve_calls]]&lt;=80,"Low Calls",
IF(tbl_Customers[[#This Row],[total_eve_calls]]&lt;=120,"Medium Calls","High Calls"))</f>
        <v>Medium Calls</v>
      </c>
      <c r="AA1546" t="str">
        <f>IF(tbl_Customers[[#This Row],[total_eve_charge]]&lt;=15,"Low Charges",
IF(tbl_Customers[[#This Row],[total_eve_charge]]&lt;=20,"Medium Charges","High Charges"))</f>
        <v>High Charges</v>
      </c>
      <c r="AB15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46" t="str">
        <f>IF(tbl_Customers[[#This Row],[number_vmail_messages]] = 0, "No Usage", IF(tbl_Customers[[#This Row],[number_vmail_messages]] &lt;= 20, "Low Usage", IF(tbl_Customers[[#This Row],[number_vmail_messages]] &lt;= 40, "Medium Usgae", "High Usage")))</f>
        <v>High Usage</v>
      </c>
      <c r="AD1546" t="str">
        <f>IF(tbl_Customers[[#This Row],[total_day_minutes]]&lt;=150,"Low Usage", IF(tbl_Customers[[#This Row],[total_day_minutes]]&lt;=200,"Medium Usage", IF(tbl_Customers[[#This Row],[total_day_minutes]]&lt;=250,"High Usage","Very High Usage")))</f>
        <v>Medium Usage</v>
      </c>
      <c r="AE1546" t="str">
        <f>IF(tbl_Customers[[#This Row],[total_intl_calls]]&lt;=5,"Low Calls", IF(tbl_Customers[[#This Row],[total_intl_calls]]&lt;=10, "Medium Calls", "High Calls"))</f>
        <v>Low Calls</v>
      </c>
      <c r="AF15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546" s="36" t="str">
        <f>IF(tbl_Customers[[#This Row],[Churn_Risk_Score]]&gt;=10,"High Risk", IF(tbl_Customers[[#This Row],[Churn_Risk_Score]]&gt;=5,"Medium Risk","Low Risk"))</f>
        <v>Medium Risk</v>
      </c>
    </row>
    <row r="1547" spans="1:33" x14ac:dyDescent="0.35">
      <c r="A1547">
        <v>1546</v>
      </c>
      <c r="B1547" t="s">
        <v>44</v>
      </c>
      <c r="C1547">
        <v>68</v>
      </c>
      <c r="D1547" t="s">
        <v>28</v>
      </c>
      <c r="E1547" t="s">
        <v>22</v>
      </c>
      <c r="F1547" t="s">
        <v>22</v>
      </c>
      <c r="G1547">
        <v>0</v>
      </c>
      <c r="H1547">
        <v>195.4</v>
      </c>
      <c r="I1547">
        <v>116</v>
      </c>
      <c r="J1547">
        <v>33.22</v>
      </c>
      <c r="K1547">
        <v>212.1</v>
      </c>
      <c r="L1547">
        <v>101</v>
      </c>
      <c r="M1547">
        <v>18.03</v>
      </c>
      <c r="N1547">
        <v>138.4</v>
      </c>
      <c r="O1547">
        <v>134</v>
      </c>
      <c r="P1547">
        <v>6.23</v>
      </c>
      <c r="Q1547">
        <v>15.1</v>
      </c>
      <c r="R1547">
        <v>11</v>
      </c>
      <c r="S1547">
        <v>4.08</v>
      </c>
      <c r="T1547">
        <v>1</v>
      </c>
      <c r="U1547" t="s">
        <v>22</v>
      </c>
      <c r="V1547">
        <f>IF(tbl_Customers[[#This Row],[churn]] = "yes", 1, 0)</f>
        <v>0</v>
      </c>
      <c r="W1547" t="str">
        <f>IF(tbl_Customers[[#This Row],[number_customer_service_calls]] &lt;= 1, "0-1 Calls", IF(tbl_Customers[[#This Row],[number_customer_service_calls]] &lt;= 3, "2-3 Calls", IF(tbl_Customers[[#This Row],[number_customer_service_calls]] &lt;=5, "4-5 Calls", "6+ Calls")))</f>
        <v>0-1 Calls</v>
      </c>
      <c r="X1547" t="str">
        <f>IF(tbl_Customers[[#This Row],[account_length]] &lt;= 50, "0-50", IF(tbl_Customers[[#This Row],[account_length]] &lt;=100, "51-100", IF(tbl_Customers[[#This Row],[account_length]] &lt;= 150, "101-150", "151+")))</f>
        <v>51-100</v>
      </c>
      <c r="Y1547" t="str">
        <f>IF(tbl_Customers[[#This Row],[total_intl_charge]] &lt;= 3, "Low Charges", "High Charges")</f>
        <v>High Charges</v>
      </c>
      <c r="Z1547" t="str">
        <f>IF(tbl_Customers[[#This Row],[total_eve_calls]]&lt;=80,"Low Calls",
IF(tbl_Customers[[#This Row],[total_eve_calls]]&lt;=120,"Medium Calls","High Calls"))</f>
        <v>Medium Calls</v>
      </c>
      <c r="AA1547" t="str">
        <f>IF(tbl_Customers[[#This Row],[total_eve_charge]]&lt;=15,"Low Charges",
IF(tbl_Customers[[#This Row],[total_eve_charge]]&lt;=20,"Medium Charges","High Charges"))</f>
        <v>Medium Charges</v>
      </c>
      <c r="AB15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47" t="str">
        <f>IF(tbl_Customers[[#This Row],[number_vmail_messages]] = 0, "No Usage", IF(tbl_Customers[[#This Row],[number_vmail_messages]] &lt;= 20, "Low Usage", IF(tbl_Customers[[#This Row],[number_vmail_messages]] &lt;= 40, "Medium Usgae", "High Usage")))</f>
        <v>No Usage</v>
      </c>
      <c r="AD1547" t="str">
        <f>IF(tbl_Customers[[#This Row],[total_day_minutes]]&lt;=150,"Low Usage", IF(tbl_Customers[[#This Row],[total_day_minutes]]&lt;=200,"Medium Usage", IF(tbl_Customers[[#This Row],[total_day_minutes]]&lt;=250,"High Usage","Very High Usage")))</f>
        <v>Medium Usage</v>
      </c>
      <c r="AE1547" t="str">
        <f>IF(tbl_Customers[[#This Row],[total_intl_calls]]&lt;=5,"Low Calls", IF(tbl_Customers[[#This Row],[total_intl_calls]]&lt;=10, "Medium Calls", "High Calls"))</f>
        <v>High Calls</v>
      </c>
      <c r="AF15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47" s="36" t="str">
        <f>IF(tbl_Customers[[#This Row],[Churn_Risk_Score]]&gt;=10,"High Risk", IF(tbl_Customers[[#This Row],[Churn_Risk_Score]]&gt;=5,"Medium Risk","Low Risk"))</f>
        <v>Low Risk</v>
      </c>
    </row>
    <row r="1548" spans="1:33" x14ac:dyDescent="0.35">
      <c r="A1548">
        <v>1547</v>
      </c>
      <c r="B1548" t="s">
        <v>72</v>
      </c>
      <c r="C1548">
        <v>70</v>
      </c>
      <c r="D1548" t="s">
        <v>25</v>
      </c>
      <c r="E1548" t="s">
        <v>22</v>
      </c>
      <c r="F1548" t="s">
        <v>22</v>
      </c>
      <c r="G1548">
        <v>0</v>
      </c>
      <c r="H1548">
        <v>208.7</v>
      </c>
      <c r="I1548">
        <v>97</v>
      </c>
      <c r="J1548">
        <v>35.479999999999997</v>
      </c>
      <c r="K1548">
        <v>275.5</v>
      </c>
      <c r="L1548">
        <v>83</v>
      </c>
      <c r="M1548">
        <v>23.42</v>
      </c>
      <c r="N1548">
        <v>182.5</v>
      </c>
      <c r="O1548">
        <v>122</v>
      </c>
      <c r="P1548">
        <v>8.2100000000000009</v>
      </c>
      <c r="Q1548">
        <v>8</v>
      </c>
      <c r="R1548">
        <v>3</v>
      </c>
      <c r="S1548">
        <v>2.16</v>
      </c>
      <c r="T1548">
        <v>2</v>
      </c>
      <c r="U1548" t="s">
        <v>22</v>
      </c>
      <c r="V1548">
        <f>IF(tbl_Customers[[#This Row],[churn]] = "yes", 1, 0)</f>
        <v>0</v>
      </c>
      <c r="W1548" t="str">
        <f>IF(tbl_Customers[[#This Row],[number_customer_service_calls]] &lt;= 1, "0-1 Calls", IF(tbl_Customers[[#This Row],[number_customer_service_calls]] &lt;= 3, "2-3 Calls", IF(tbl_Customers[[#This Row],[number_customer_service_calls]] &lt;=5, "4-5 Calls", "6+ Calls")))</f>
        <v>2-3 Calls</v>
      </c>
      <c r="X1548" t="str">
        <f>IF(tbl_Customers[[#This Row],[account_length]] &lt;= 50, "0-50", IF(tbl_Customers[[#This Row],[account_length]] &lt;=100, "51-100", IF(tbl_Customers[[#This Row],[account_length]] &lt;= 150, "101-150", "151+")))</f>
        <v>51-100</v>
      </c>
      <c r="Y1548" t="str">
        <f>IF(tbl_Customers[[#This Row],[total_intl_charge]] &lt;= 3, "Low Charges", "High Charges")</f>
        <v>Low Charges</v>
      </c>
      <c r="Z1548" t="str">
        <f>IF(tbl_Customers[[#This Row],[total_eve_calls]]&lt;=80,"Low Calls",
IF(tbl_Customers[[#This Row],[total_eve_calls]]&lt;=120,"Medium Calls","High Calls"))</f>
        <v>Medium Calls</v>
      </c>
      <c r="AA1548" t="str">
        <f>IF(tbl_Customers[[#This Row],[total_eve_charge]]&lt;=15,"Low Charges",
IF(tbl_Customers[[#This Row],[total_eve_charge]]&lt;=20,"Medium Charges","High Charges"))</f>
        <v>High Charges</v>
      </c>
      <c r="AB15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48" t="str">
        <f>IF(tbl_Customers[[#This Row],[number_vmail_messages]] = 0, "No Usage", IF(tbl_Customers[[#This Row],[number_vmail_messages]] &lt;= 20, "Low Usage", IF(tbl_Customers[[#This Row],[number_vmail_messages]] &lt;= 40, "Medium Usgae", "High Usage")))</f>
        <v>No Usage</v>
      </c>
      <c r="AD1548" t="str">
        <f>IF(tbl_Customers[[#This Row],[total_day_minutes]]&lt;=150,"Low Usage", IF(tbl_Customers[[#This Row],[total_day_minutes]]&lt;=200,"Medium Usage", IF(tbl_Customers[[#This Row],[total_day_minutes]]&lt;=250,"High Usage","Very High Usage")))</f>
        <v>High Usage</v>
      </c>
      <c r="AE1548" t="str">
        <f>IF(tbl_Customers[[#This Row],[total_intl_calls]]&lt;=5,"Low Calls", IF(tbl_Customers[[#This Row],[total_intl_calls]]&lt;=10, "Medium Calls", "High Calls"))</f>
        <v>Low Calls</v>
      </c>
      <c r="AF15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48" s="36" t="str">
        <f>IF(tbl_Customers[[#This Row],[Churn_Risk_Score]]&gt;=10,"High Risk", IF(tbl_Customers[[#This Row],[Churn_Risk_Score]]&gt;=5,"Medium Risk","Low Risk"))</f>
        <v>Low Risk</v>
      </c>
    </row>
    <row r="1549" spans="1:33" x14ac:dyDescent="0.35">
      <c r="A1549">
        <v>1548</v>
      </c>
      <c r="B1549" t="s">
        <v>63</v>
      </c>
      <c r="C1549">
        <v>141</v>
      </c>
      <c r="D1549" t="s">
        <v>21</v>
      </c>
      <c r="E1549" t="s">
        <v>22</v>
      </c>
      <c r="F1549" t="s">
        <v>23</v>
      </c>
      <c r="G1549">
        <v>37</v>
      </c>
      <c r="H1549">
        <v>185.4</v>
      </c>
      <c r="I1549">
        <v>87</v>
      </c>
      <c r="J1549">
        <v>31.52</v>
      </c>
      <c r="K1549">
        <v>178.5</v>
      </c>
      <c r="L1549">
        <v>128</v>
      </c>
      <c r="M1549">
        <v>15.17</v>
      </c>
      <c r="N1549">
        <v>218.3</v>
      </c>
      <c r="O1549">
        <v>107</v>
      </c>
      <c r="P1549">
        <v>9.82</v>
      </c>
      <c r="Q1549">
        <v>8</v>
      </c>
      <c r="R1549">
        <v>3</v>
      </c>
      <c r="S1549">
        <v>2.16</v>
      </c>
      <c r="T1549">
        <v>4</v>
      </c>
      <c r="U1549" t="s">
        <v>22</v>
      </c>
      <c r="V1549">
        <f>IF(tbl_Customers[[#This Row],[churn]] = "yes", 1, 0)</f>
        <v>0</v>
      </c>
      <c r="W1549" t="str">
        <f>IF(tbl_Customers[[#This Row],[number_customer_service_calls]] &lt;= 1, "0-1 Calls", IF(tbl_Customers[[#This Row],[number_customer_service_calls]] &lt;= 3, "2-3 Calls", IF(tbl_Customers[[#This Row],[number_customer_service_calls]] &lt;=5, "4-5 Calls", "6+ Calls")))</f>
        <v>4-5 Calls</v>
      </c>
      <c r="X1549" t="str">
        <f>IF(tbl_Customers[[#This Row],[account_length]] &lt;= 50, "0-50", IF(tbl_Customers[[#This Row],[account_length]] &lt;=100, "51-100", IF(tbl_Customers[[#This Row],[account_length]] &lt;= 150, "101-150", "151+")))</f>
        <v>101-150</v>
      </c>
      <c r="Y1549" t="str">
        <f>IF(tbl_Customers[[#This Row],[total_intl_charge]] &lt;= 3, "Low Charges", "High Charges")</f>
        <v>Low Charges</v>
      </c>
      <c r="Z1549" t="str">
        <f>IF(tbl_Customers[[#This Row],[total_eve_calls]]&lt;=80,"Low Calls",
IF(tbl_Customers[[#This Row],[total_eve_calls]]&lt;=120,"Medium Calls","High Calls"))</f>
        <v>High Calls</v>
      </c>
      <c r="AA1549" t="str">
        <f>IF(tbl_Customers[[#This Row],[total_eve_charge]]&lt;=15,"Low Charges",
IF(tbl_Customers[[#This Row],[total_eve_charge]]&lt;=20,"Medium Charges","High Charges"))</f>
        <v>Medium Charges</v>
      </c>
      <c r="AB15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49" t="str">
        <f>IF(tbl_Customers[[#This Row],[number_vmail_messages]] = 0, "No Usage", IF(tbl_Customers[[#This Row],[number_vmail_messages]] &lt;= 20, "Low Usage", IF(tbl_Customers[[#This Row],[number_vmail_messages]] &lt;= 40, "Medium Usgae", "High Usage")))</f>
        <v>Medium Usgae</v>
      </c>
      <c r="AD1549" t="str">
        <f>IF(tbl_Customers[[#This Row],[total_day_minutes]]&lt;=150,"Low Usage", IF(tbl_Customers[[#This Row],[total_day_minutes]]&lt;=200,"Medium Usage", IF(tbl_Customers[[#This Row],[total_day_minutes]]&lt;=250,"High Usage","Very High Usage")))</f>
        <v>Medium Usage</v>
      </c>
      <c r="AE1549" t="str">
        <f>IF(tbl_Customers[[#This Row],[total_intl_calls]]&lt;=5,"Low Calls", IF(tbl_Customers[[#This Row],[total_intl_calls]]&lt;=10, "Medium Calls", "High Calls"))</f>
        <v>Low Calls</v>
      </c>
      <c r="AF15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49" s="36" t="str">
        <f>IF(tbl_Customers[[#This Row],[Churn_Risk_Score]]&gt;=10,"High Risk", IF(tbl_Customers[[#This Row],[Churn_Risk_Score]]&gt;=5,"Medium Risk","Low Risk"))</f>
        <v>Low Risk</v>
      </c>
    </row>
    <row r="1550" spans="1:33" x14ac:dyDescent="0.35">
      <c r="A1550">
        <v>1549</v>
      </c>
      <c r="B1550" t="s">
        <v>27</v>
      </c>
      <c r="C1550">
        <v>112</v>
      </c>
      <c r="D1550" t="s">
        <v>21</v>
      </c>
      <c r="E1550" t="s">
        <v>22</v>
      </c>
      <c r="F1550" t="s">
        <v>23</v>
      </c>
      <c r="G1550">
        <v>17</v>
      </c>
      <c r="H1550">
        <v>183.2</v>
      </c>
      <c r="I1550">
        <v>95</v>
      </c>
      <c r="J1550">
        <v>31.14</v>
      </c>
      <c r="K1550">
        <v>252.8</v>
      </c>
      <c r="L1550">
        <v>125</v>
      </c>
      <c r="M1550">
        <v>21.49</v>
      </c>
      <c r="N1550">
        <v>156.69999999999999</v>
      </c>
      <c r="O1550">
        <v>95</v>
      </c>
      <c r="P1550">
        <v>7.05</v>
      </c>
      <c r="Q1550">
        <v>9.6999999999999993</v>
      </c>
      <c r="R1550">
        <v>3</v>
      </c>
      <c r="S1550">
        <v>2.62</v>
      </c>
      <c r="T1550">
        <v>0</v>
      </c>
      <c r="U1550" t="s">
        <v>22</v>
      </c>
      <c r="V1550">
        <f>IF(tbl_Customers[[#This Row],[churn]] = "yes", 1, 0)</f>
        <v>0</v>
      </c>
      <c r="W1550" t="str">
        <f>IF(tbl_Customers[[#This Row],[number_customer_service_calls]] &lt;= 1, "0-1 Calls", IF(tbl_Customers[[#This Row],[number_customer_service_calls]] &lt;= 3, "2-3 Calls", IF(tbl_Customers[[#This Row],[number_customer_service_calls]] &lt;=5, "4-5 Calls", "6+ Calls")))</f>
        <v>0-1 Calls</v>
      </c>
      <c r="X1550" t="str">
        <f>IF(tbl_Customers[[#This Row],[account_length]] &lt;= 50, "0-50", IF(tbl_Customers[[#This Row],[account_length]] &lt;=100, "51-100", IF(tbl_Customers[[#This Row],[account_length]] &lt;= 150, "101-150", "151+")))</f>
        <v>101-150</v>
      </c>
      <c r="Y1550" t="str">
        <f>IF(tbl_Customers[[#This Row],[total_intl_charge]] &lt;= 3, "Low Charges", "High Charges")</f>
        <v>Low Charges</v>
      </c>
      <c r="Z1550" t="str">
        <f>IF(tbl_Customers[[#This Row],[total_eve_calls]]&lt;=80,"Low Calls",
IF(tbl_Customers[[#This Row],[total_eve_calls]]&lt;=120,"Medium Calls","High Calls"))</f>
        <v>High Calls</v>
      </c>
      <c r="AA1550" t="str">
        <f>IF(tbl_Customers[[#This Row],[total_eve_charge]]&lt;=15,"Low Charges",
IF(tbl_Customers[[#This Row],[total_eve_charge]]&lt;=20,"Medium Charges","High Charges"))</f>
        <v>High Charges</v>
      </c>
      <c r="AB15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50" t="str">
        <f>IF(tbl_Customers[[#This Row],[number_vmail_messages]] = 0, "No Usage", IF(tbl_Customers[[#This Row],[number_vmail_messages]] &lt;= 20, "Low Usage", IF(tbl_Customers[[#This Row],[number_vmail_messages]] &lt;= 40, "Medium Usgae", "High Usage")))</f>
        <v>Low Usage</v>
      </c>
      <c r="AD1550" t="str">
        <f>IF(tbl_Customers[[#This Row],[total_day_minutes]]&lt;=150,"Low Usage", IF(tbl_Customers[[#This Row],[total_day_minutes]]&lt;=200,"Medium Usage", IF(tbl_Customers[[#This Row],[total_day_minutes]]&lt;=250,"High Usage","Very High Usage")))</f>
        <v>Medium Usage</v>
      </c>
      <c r="AE1550" t="str">
        <f>IF(tbl_Customers[[#This Row],[total_intl_calls]]&lt;=5,"Low Calls", IF(tbl_Customers[[#This Row],[total_intl_calls]]&lt;=10, "Medium Calls", "High Calls"))</f>
        <v>Low Calls</v>
      </c>
      <c r="AF15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50" s="36" t="str">
        <f>IF(tbl_Customers[[#This Row],[Churn_Risk_Score]]&gt;=10,"High Risk", IF(tbl_Customers[[#This Row],[Churn_Risk_Score]]&gt;=5,"Medium Risk","Low Risk"))</f>
        <v>Low Risk</v>
      </c>
    </row>
    <row r="1551" spans="1:33" x14ac:dyDescent="0.35">
      <c r="A1551">
        <v>1550</v>
      </c>
      <c r="B1551" t="s">
        <v>46</v>
      </c>
      <c r="C1551">
        <v>117</v>
      </c>
      <c r="D1551" t="s">
        <v>28</v>
      </c>
      <c r="E1551" t="s">
        <v>23</v>
      </c>
      <c r="F1551" t="s">
        <v>22</v>
      </c>
      <c r="G1551">
        <v>0</v>
      </c>
      <c r="H1551">
        <v>54.2</v>
      </c>
      <c r="I1551">
        <v>100</v>
      </c>
      <c r="J1551">
        <v>9.2100000000000009</v>
      </c>
      <c r="K1551">
        <v>303.2</v>
      </c>
      <c r="L1551">
        <v>84</v>
      </c>
      <c r="M1551">
        <v>25.77</v>
      </c>
      <c r="N1551">
        <v>171.8</v>
      </c>
      <c r="O1551">
        <v>84</v>
      </c>
      <c r="P1551">
        <v>7.73</v>
      </c>
      <c r="Q1551">
        <v>8.6</v>
      </c>
      <c r="R1551">
        <v>2</v>
      </c>
      <c r="S1551">
        <v>2.3199999999999998</v>
      </c>
      <c r="T1551">
        <v>1</v>
      </c>
      <c r="U1551" t="s">
        <v>23</v>
      </c>
      <c r="V1551">
        <f>IF(tbl_Customers[[#This Row],[churn]] = "yes", 1, 0)</f>
        <v>1</v>
      </c>
      <c r="W1551" t="str">
        <f>IF(tbl_Customers[[#This Row],[number_customer_service_calls]] &lt;= 1, "0-1 Calls", IF(tbl_Customers[[#This Row],[number_customer_service_calls]] &lt;= 3, "2-3 Calls", IF(tbl_Customers[[#This Row],[number_customer_service_calls]] &lt;=5, "4-5 Calls", "6+ Calls")))</f>
        <v>0-1 Calls</v>
      </c>
      <c r="X1551" t="str">
        <f>IF(tbl_Customers[[#This Row],[account_length]] &lt;= 50, "0-50", IF(tbl_Customers[[#This Row],[account_length]] &lt;=100, "51-100", IF(tbl_Customers[[#This Row],[account_length]] &lt;= 150, "101-150", "151+")))</f>
        <v>101-150</v>
      </c>
      <c r="Y1551" t="str">
        <f>IF(tbl_Customers[[#This Row],[total_intl_charge]] &lt;= 3, "Low Charges", "High Charges")</f>
        <v>Low Charges</v>
      </c>
      <c r="Z1551" t="str">
        <f>IF(tbl_Customers[[#This Row],[total_eve_calls]]&lt;=80,"Low Calls",
IF(tbl_Customers[[#This Row],[total_eve_calls]]&lt;=120,"Medium Calls","High Calls"))</f>
        <v>Medium Calls</v>
      </c>
      <c r="AA1551" t="str">
        <f>IF(tbl_Customers[[#This Row],[total_eve_charge]]&lt;=15,"Low Charges",
IF(tbl_Customers[[#This Row],[total_eve_charge]]&lt;=20,"Medium Charges","High Charges"))</f>
        <v>High Charges</v>
      </c>
      <c r="AB15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51" t="str">
        <f>IF(tbl_Customers[[#This Row],[number_vmail_messages]] = 0, "No Usage", IF(tbl_Customers[[#This Row],[number_vmail_messages]] &lt;= 20, "Low Usage", IF(tbl_Customers[[#This Row],[number_vmail_messages]] &lt;= 40, "Medium Usgae", "High Usage")))</f>
        <v>No Usage</v>
      </c>
      <c r="AD1551" t="str">
        <f>IF(tbl_Customers[[#This Row],[total_day_minutes]]&lt;=150,"Low Usage", IF(tbl_Customers[[#This Row],[total_day_minutes]]&lt;=200,"Medium Usage", IF(tbl_Customers[[#This Row],[total_day_minutes]]&lt;=250,"High Usage","Very High Usage")))</f>
        <v>Low Usage</v>
      </c>
      <c r="AE1551" t="str">
        <f>IF(tbl_Customers[[#This Row],[total_intl_calls]]&lt;=5,"Low Calls", IF(tbl_Customers[[#This Row],[total_intl_calls]]&lt;=10, "Medium Calls", "High Calls"))</f>
        <v>Low Calls</v>
      </c>
      <c r="AF15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51" s="36" t="str">
        <f>IF(tbl_Customers[[#This Row],[Churn_Risk_Score]]&gt;=10,"High Risk", IF(tbl_Customers[[#This Row],[Churn_Risk_Score]]&gt;=5,"Medium Risk","Low Risk"))</f>
        <v>Low Risk</v>
      </c>
    </row>
    <row r="1552" spans="1:33" x14ac:dyDescent="0.35">
      <c r="A1552">
        <v>1551</v>
      </c>
      <c r="B1552" t="s">
        <v>34</v>
      </c>
      <c r="C1552">
        <v>1</v>
      </c>
      <c r="D1552" t="s">
        <v>25</v>
      </c>
      <c r="E1552" t="s">
        <v>22</v>
      </c>
      <c r="F1552" t="s">
        <v>23</v>
      </c>
      <c r="G1552">
        <v>26</v>
      </c>
      <c r="H1552">
        <v>208</v>
      </c>
      <c r="I1552">
        <v>115</v>
      </c>
      <c r="J1552">
        <v>35.36</v>
      </c>
      <c r="K1552">
        <v>185</v>
      </c>
      <c r="L1552">
        <v>113</v>
      </c>
      <c r="M1552">
        <v>15.73</v>
      </c>
      <c r="N1552">
        <v>177.7</v>
      </c>
      <c r="O1552">
        <v>144</v>
      </c>
      <c r="P1552">
        <v>8</v>
      </c>
      <c r="Q1552">
        <v>8.1</v>
      </c>
      <c r="R1552">
        <v>9</v>
      </c>
      <c r="S1552">
        <v>2.19</v>
      </c>
      <c r="T1552">
        <v>1</v>
      </c>
      <c r="U1552" t="s">
        <v>22</v>
      </c>
      <c r="V1552">
        <f>IF(tbl_Customers[[#This Row],[churn]] = "yes", 1, 0)</f>
        <v>0</v>
      </c>
      <c r="W1552" t="str">
        <f>IF(tbl_Customers[[#This Row],[number_customer_service_calls]] &lt;= 1, "0-1 Calls", IF(tbl_Customers[[#This Row],[number_customer_service_calls]] &lt;= 3, "2-3 Calls", IF(tbl_Customers[[#This Row],[number_customer_service_calls]] &lt;=5, "4-5 Calls", "6+ Calls")))</f>
        <v>0-1 Calls</v>
      </c>
      <c r="X1552" t="str">
        <f>IF(tbl_Customers[[#This Row],[account_length]] &lt;= 50, "0-50", IF(tbl_Customers[[#This Row],[account_length]] &lt;=100, "51-100", IF(tbl_Customers[[#This Row],[account_length]] &lt;= 150, "101-150", "151+")))</f>
        <v>0-50</v>
      </c>
      <c r="Y1552" t="str">
        <f>IF(tbl_Customers[[#This Row],[total_intl_charge]] &lt;= 3, "Low Charges", "High Charges")</f>
        <v>Low Charges</v>
      </c>
      <c r="Z1552" t="str">
        <f>IF(tbl_Customers[[#This Row],[total_eve_calls]]&lt;=80,"Low Calls",
IF(tbl_Customers[[#This Row],[total_eve_calls]]&lt;=120,"Medium Calls","High Calls"))</f>
        <v>Medium Calls</v>
      </c>
      <c r="AA1552" t="str">
        <f>IF(tbl_Customers[[#This Row],[total_eve_charge]]&lt;=15,"Low Charges",
IF(tbl_Customers[[#This Row],[total_eve_charge]]&lt;=20,"Medium Charges","High Charges"))</f>
        <v>Medium Charges</v>
      </c>
      <c r="AB15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52" t="str">
        <f>IF(tbl_Customers[[#This Row],[number_vmail_messages]] = 0, "No Usage", IF(tbl_Customers[[#This Row],[number_vmail_messages]] &lt;= 20, "Low Usage", IF(tbl_Customers[[#This Row],[number_vmail_messages]] &lt;= 40, "Medium Usgae", "High Usage")))</f>
        <v>Medium Usgae</v>
      </c>
      <c r="AD1552" t="str">
        <f>IF(tbl_Customers[[#This Row],[total_day_minutes]]&lt;=150,"Low Usage", IF(tbl_Customers[[#This Row],[total_day_minutes]]&lt;=200,"Medium Usage", IF(tbl_Customers[[#This Row],[total_day_minutes]]&lt;=250,"High Usage","Very High Usage")))</f>
        <v>High Usage</v>
      </c>
      <c r="AE1552" t="str">
        <f>IF(tbl_Customers[[#This Row],[total_intl_calls]]&lt;=5,"Low Calls", IF(tbl_Customers[[#This Row],[total_intl_calls]]&lt;=10, "Medium Calls", "High Calls"))</f>
        <v>Medium Calls</v>
      </c>
      <c r="AF15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52" s="36" t="str">
        <f>IF(tbl_Customers[[#This Row],[Churn_Risk_Score]]&gt;=10,"High Risk", IF(tbl_Customers[[#This Row],[Churn_Risk_Score]]&gt;=5,"Medium Risk","Low Risk"))</f>
        <v>Low Risk</v>
      </c>
    </row>
    <row r="1553" spans="1:33" x14ac:dyDescent="0.35">
      <c r="A1553">
        <v>1552</v>
      </c>
      <c r="B1553" t="s">
        <v>68</v>
      </c>
      <c r="C1553">
        <v>70</v>
      </c>
      <c r="D1553" t="s">
        <v>21</v>
      </c>
      <c r="E1553" t="s">
        <v>22</v>
      </c>
      <c r="F1553" t="s">
        <v>22</v>
      </c>
      <c r="G1553">
        <v>0</v>
      </c>
      <c r="H1553">
        <v>230.3</v>
      </c>
      <c r="I1553">
        <v>110</v>
      </c>
      <c r="J1553">
        <v>39.15</v>
      </c>
      <c r="K1553">
        <v>77.900000000000006</v>
      </c>
      <c r="L1553">
        <v>87</v>
      </c>
      <c r="M1553">
        <v>6.62</v>
      </c>
      <c r="N1553">
        <v>247.1</v>
      </c>
      <c r="O1553">
        <v>105</v>
      </c>
      <c r="P1553">
        <v>11.12</v>
      </c>
      <c r="Q1553">
        <v>13.2</v>
      </c>
      <c r="R1553">
        <v>4</v>
      </c>
      <c r="S1553">
        <v>3.56</v>
      </c>
      <c r="T1553">
        <v>1</v>
      </c>
      <c r="U1553" t="s">
        <v>22</v>
      </c>
      <c r="V1553">
        <f>IF(tbl_Customers[[#This Row],[churn]] = "yes", 1, 0)</f>
        <v>0</v>
      </c>
      <c r="W1553" t="str">
        <f>IF(tbl_Customers[[#This Row],[number_customer_service_calls]] &lt;= 1, "0-1 Calls", IF(tbl_Customers[[#This Row],[number_customer_service_calls]] &lt;= 3, "2-3 Calls", IF(tbl_Customers[[#This Row],[number_customer_service_calls]] &lt;=5, "4-5 Calls", "6+ Calls")))</f>
        <v>0-1 Calls</v>
      </c>
      <c r="X1553" t="str">
        <f>IF(tbl_Customers[[#This Row],[account_length]] &lt;= 50, "0-50", IF(tbl_Customers[[#This Row],[account_length]] &lt;=100, "51-100", IF(tbl_Customers[[#This Row],[account_length]] &lt;= 150, "101-150", "151+")))</f>
        <v>51-100</v>
      </c>
      <c r="Y1553" t="str">
        <f>IF(tbl_Customers[[#This Row],[total_intl_charge]] &lt;= 3, "Low Charges", "High Charges")</f>
        <v>High Charges</v>
      </c>
      <c r="Z1553" t="str">
        <f>IF(tbl_Customers[[#This Row],[total_eve_calls]]&lt;=80,"Low Calls",
IF(tbl_Customers[[#This Row],[total_eve_calls]]&lt;=120,"Medium Calls","High Calls"))</f>
        <v>Medium Calls</v>
      </c>
      <c r="AA1553" t="str">
        <f>IF(tbl_Customers[[#This Row],[total_eve_charge]]&lt;=15,"Low Charges",
IF(tbl_Customers[[#This Row],[total_eve_charge]]&lt;=20,"Medium Charges","High Charges"))</f>
        <v>Low Charges</v>
      </c>
      <c r="AB15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53" t="str">
        <f>IF(tbl_Customers[[#This Row],[number_vmail_messages]] = 0, "No Usage", IF(tbl_Customers[[#This Row],[number_vmail_messages]] &lt;= 20, "Low Usage", IF(tbl_Customers[[#This Row],[number_vmail_messages]] &lt;= 40, "Medium Usgae", "High Usage")))</f>
        <v>No Usage</v>
      </c>
      <c r="AD1553" t="str">
        <f>IF(tbl_Customers[[#This Row],[total_day_minutes]]&lt;=150,"Low Usage", IF(tbl_Customers[[#This Row],[total_day_minutes]]&lt;=200,"Medium Usage", IF(tbl_Customers[[#This Row],[total_day_minutes]]&lt;=250,"High Usage","Very High Usage")))</f>
        <v>High Usage</v>
      </c>
      <c r="AE1553" t="str">
        <f>IF(tbl_Customers[[#This Row],[total_intl_calls]]&lt;=5,"Low Calls", IF(tbl_Customers[[#This Row],[total_intl_calls]]&lt;=10, "Medium Calls", "High Calls"))</f>
        <v>Low Calls</v>
      </c>
      <c r="AF15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53" s="36" t="str">
        <f>IF(tbl_Customers[[#This Row],[Churn_Risk_Score]]&gt;=10,"High Risk", IF(tbl_Customers[[#This Row],[Churn_Risk_Score]]&gt;=5,"Medium Risk","Low Risk"))</f>
        <v>Low Risk</v>
      </c>
    </row>
    <row r="1554" spans="1:33" x14ac:dyDescent="0.35">
      <c r="A1554">
        <v>1553</v>
      </c>
      <c r="B1554" t="s">
        <v>52</v>
      </c>
      <c r="C1554">
        <v>87</v>
      </c>
      <c r="D1554" t="s">
        <v>28</v>
      </c>
      <c r="E1554" t="s">
        <v>22</v>
      </c>
      <c r="F1554" t="s">
        <v>23</v>
      </c>
      <c r="G1554">
        <v>22</v>
      </c>
      <c r="H1554">
        <v>240.8</v>
      </c>
      <c r="I1554">
        <v>102</v>
      </c>
      <c r="J1554">
        <v>40.94</v>
      </c>
      <c r="K1554">
        <v>75.900000000000006</v>
      </c>
      <c r="L1554">
        <v>106</v>
      </c>
      <c r="M1554">
        <v>6.45</v>
      </c>
      <c r="N1554">
        <v>224.6</v>
      </c>
      <c r="O1554">
        <v>115</v>
      </c>
      <c r="P1554">
        <v>10.11</v>
      </c>
      <c r="Q1554">
        <v>7.1</v>
      </c>
      <c r="R1554">
        <v>3</v>
      </c>
      <c r="S1554">
        <v>1.92</v>
      </c>
      <c r="T1554">
        <v>2</v>
      </c>
      <c r="U1554" t="s">
        <v>22</v>
      </c>
      <c r="V1554">
        <f>IF(tbl_Customers[[#This Row],[churn]] = "yes", 1, 0)</f>
        <v>0</v>
      </c>
      <c r="W1554" t="str">
        <f>IF(tbl_Customers[[#This Row],[number_customer_service_calls]] &lt;= 1, "0-1 Calls", IF(tbl_Customers[[#This Row],[number_customer_service_calls]] &lt;= 3, "2-3 Calls", IF(tbl_Customers[[#This Row],[number_customer_service_calls]] &lt;=5, "4-5 Calls", "6+ Calls")))</f>
        <v>2-3 Calls</v>
      </c>
      <c r="X1554" t="str">
        <f>IF(tbl_Customers[[#This Row],[account_length]] &lt;= 50, "0-50", IF(tbl_Customers[[#This Row],[account_length]] &lt;=100, "51-100", IF(tbl_Customers[[#This Row],[account_length]] &lt;= 150, "101-150", "151+")))</f>
        <v>51-100</v>
      </c>
      <c r="Y1554" t="str">
        <f>IF(tbl_Customers[[#This Row],[total_intl_charge]] &lt;= 3, "Low Charges", "High Charges")</f>
        <v>Low Charges</v>
      </c>
      <c r="Z1554" t="str">
        <f>IF(tbl_Customers[[#This Row],[total_eve_calls]]&lt;=80,"Low Calls",
IF(tbl_Customers[[#This Row],[total_eve_calls]]&lt;=120,"Medium Calls","High Calls"))</f>
        <v>Medium Calls</v>
      </c>
      <c r="AA1554" t="str">
        <f>IF(tbl_Customers[[#This Row],[total_eve_charge]]&lt;=15,"Low Charges",
IF(tbl_Customers[[#This Row],[total_eve_charge]]&lt;=20,"Medium Charges","High Charges"))</f>
        <v>Low Charges</v>
      </c>
      <c r="AB15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54" t="str">
        <f>IF(tbl_Customers[[#This Row],[number_vmail_messages]] = 0, "No Usage", IF(tbl_Customers[[#This Row],[number_vmail_messages]] &lt;= 20, "Low Usage", IF(tbl_Customers[[#This Row],[number_vmail_messages]] &lt;= 40, "Medium Usgae", "High Usage")))</f>
        <v>Medium Usgae</v>
      </c>
      <c r="AD1554" t="str">
        <f>IF(tbl_Customers[[#This Row],[total_day_minutes]]&lt;=150,"Low Usage", IF(tbl_Customers[[#This Row],[total_day_minutes]]&lt;=200,"Medium Usage", IF(tbl_Customers[[#This Row],[total_day_minutes]]&lt;=250,"High Usage","Very High Usage")))</f>
        <v>High Usage</v>
      </c>
      <c r="AE1554" t="str">
        <f>IF(tbl_Customers[[#This Row],[total_intl_calls]]&lt;=5,"Low Calls", IF(tbl_Customers[[#This Row],[total_intl_calls]]&lt;=10, "Medium Calls", "High Calls"))</f>
        <v>Low Calls</v>
      </c>
      <c r="AF15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54" s="36" t="str">
        <f>IF(tbl_Customers[[#This Row],[Churn_Risk_Score]]&gt;=10,"High Risk", IF(tbl_Customers[[#This Row],[Churn_Risk_Score]]&gt;=5,"Medium Risk","Low Risk"))</f>
        <v>Low Risk</v>
      </c>
    </row>
    <row r="1555" spans="1:33" x14ac:dyDescent="0.35">
      <c r="A1555">
        <v>1554</v>
      </c>
      <c r="B1555" t="s">
        <v>31</v>
      </c>
      <c r="C1555">
        <v>52</v>
      </c>
      <c r="D1555" t="s">
        <v>28</v>
      </c>
      <c r="E1555" t="s">
        <v>22</v>
      </c>
      <c r="F1555" t="s">
        <v>23</v>
      </c>
      <c r="G1555">
        <v>21</v>
      </c>
      <c r="H1555">
        <v>195.7</v>
      </c>
      <c r="I1555">
        <v>119</v>
      </c>
      <c r="J1555">
        <v>33.270000000000003</v>
      </c>
      <c r="K1555">
        <v>106.2</v>
      </c>
      <c r="L1555">
        <v>95</v>
      </c>
      <c r="M1555">
        <v>9.0299999999999994</v>
      </c>
      <c r="N1555">
        <v>157.4</v>
      </c>
      <c r="O1555">
        <v>94</v>
      </c>
      <c r="P1555">
        <v>7.08</v>
      </c>
      <c r="Q1555">
        <v>5.3</v>
      </c>
      <c r="R1555">
        <v>3</v>
      </c>
      <c r="S1555">
        <v>1.43</v>
      </c>
      <c r="T1555">
        <v>2</v>
      </c>
      <c r="U1555" t="s">
        <v>22</v>
      </c>
      <c r="V1555">
        <f>IF(tbl_Customers[[#This Row],[churn]] = "yes", 1, 0)</f>
        <v>0</v>
      </c>
      <c r="W1555" t="str">
        <f>IF(tbl_Customers[[#This Row],[number_customer_service_calls]] &lt;= 1, "0-1 Calls", IF(tbl_Customers[[#This Row],[number_customer_service_calls]] &lt;= 3, "2-3 Calls", IF(tbl_Customers[[#This Row],[number_customer_service_calls]] &lt;=5, "4-5 Calls", "6+ Calls")))</f>
        <v>2-3 Calls</v>
      </c>
      <c r="X1555" t="str">
        <f>IF(tbl_Customers[[#This Row],[account_length]] &lt;= 50, "0-50", IF(tbl_Customers[[#This Row],[account_length]] &lt;=100, "51-100", IF(tbl_Customers[[#This Row],[account_length]] &lt;= 150, "101-150", "151+")))</f>
        <v>51-100</v>
      </c>
      <c r="Y1555" t="str">
        <f>IF(tbl_Customers[[#This Row],[total_intl_charge]] &lt;= 3, "Low Charges", "High Charges")</f>
        <v>Low Charges</v>
      </c>
      <c r="Z1555" t="str">
        <f>IF(tbl_Customers[[#This Row],[total_eve_calls]]&lt;=80,"Low Calls",
IF(tbl_Customers[[#This Row],[total_eve_calls]]&lt;=120,"Medium Calls","High Calls"))</f>
        <v>Medium Calls</v>
      </c>
      <c r="AA1555" t="str">
        <f>IF(tbl_Customers[[#This Row],[total_eve_charge]]&lt;=15,"Low Charges",
IF(tbl_Customers[[#This Row],[total_eve_charge]]&lt;=20,"Medium Charges","High Charges"))</f>
        <v>Low Charges</v>
      </c>
      <c r="AB15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55" t="str">
        <f>IF(tbl_Customers[[#This Row],[number_vmail_messages]] = 0, "No Usage", IF(tbl_Customers[[#This Row],[number_vmail_messages]] &lt;= 20, "Low Usage", IF(tbl_Customers[[#This Row],[number_vmail_messages]] &lt;= 40, "Medium Usgae", "High Usage")))</f>
        <v>Medium Usgae</v>
      </c>
      <c r="AD1555" t="str">
        <f>IF(tbl_Customers[[#This Row],[total_day_minutes]]&lt;=150,"Low Usage", IF(tbl_Customers[[#This Row],[total_day_minutes]]&lt;=200,"Medium Usage", IF(tbl_Customers[[#This Row],[total_day_minutes]]&lt;=250,"High Usage","Very High Usage")))</f>
        <v>Medium Usage</v>
      </c>
      <c r="AE1555" t="str">
        <f>IF(tbl_Customers[[#This Row],[total_intl_calls]]&lt;=5,"Low Calls", IF(tbl_Customers[[#This Row],[total_intl_calls]]&lt;=10, "Medium Calls", "High Calls"))</f>
        <v>Low Calls</v>
      </c>
      <c r="AF15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55" s="36" t="str">
        <f>IF(tbl_Customers[[#This Row],[Churn_Risk_Score]]&gt;=10,"High Risk", IF(tbl_Customers[[#This Row],[Churn_Risk_Score]]&gt;=5,"Medium Risk","Low Risk"))</f>
        <v>Low Risk</v>
      </c>
    </row>
    <row r="1556" spans="1:33" x14ac:dyDescent="0.35">
      <c r="A1556">
        <v>1555</v>
      </c>
      <c r="B1556" t="s">
        <v>59</v>
      </c>
      <c r="C1556">
        <v>97</v>
      </c>
      <c r="D1556" t="s">
        <v>25</v>
      </c>
      <c r="E1556" t="s">
        <v>22</v>
      </c>
      <c r="F1556" t="s">
        <v>22</v>
      </c>
      <c r="G1556">
        <v>0</v>
      </c>
      <c r="H1556">
        <v>276.10000000000002</v>
      </c>
      <c r="I1556">
        <v>82</v>
      </c>
      <c r="J1556">
        <v>46.94</v>
      </c>
      <c r="K1556">
        <v>201.1</v>
      </c>
      <c r="L1556">
        <v>106</v>
      </c>
      <c r="M1556">
        <v>17.09</v>
      </c>
      <c r="N1556">
        <v>231.3</v>
      </c>
      <c r="O1556">
        <v>73</v>
      </c>
      <c r="P1556">
        <v>10.41</v>
      </c>
      <c r="Q1556">
        <v>8.9</v>
      </c>
      <c r="R1556">
        <v>4</v>
      </c>
      <c r="S1556">
        <v>2.4</v>
      </c>
      <c r="T1556">
        <v>0</v>
      </c>
      <c r="U1556" t="s">
        <v>23</v>
      </c>
      <c r="V1556">
        <f>IF(tbl_Customers[[#This Row],[churn]] = "yes", 1, 0)</f>
        <v>1</v>
      </c>
      <c r="W1556" t="str">
        <f>IF(tbl_Customers[[#This Row],[number_customer_service_calls]] &lt;= 1, "0-1 Calls", IF(tbl_Customers[[#This Row],[number_customer_service_calls]] &lt;= 3, "2-3 Calls", IF(tbl_Customers[[#This Row],[number_customer_service_calls]] &lt;=5, "4-5 Calls", "6+ Calls")))</f>
        <v>0-1 Calls</v>
      </c>
      <c r="X1556" t="str">
        <f>IF(tbl_Customers[[#This Row],[account_length]] &lt;= 50, "0-50", IF(tbl_Customers[[#This Row],[account_length]] &lt;=100, "51-100", IF(tbl_Customers[[#This Row],[account_length]] &lt;= 150, "101-150", "151+")))</f>
        <v>51-100</v>
      </c>
      <c r="Y1556" t="str">
        <f>IF(tbl_Customers[[#This Row],[total_intl_charge]] &lt;= 3, "Low Charges", "High Charges")</f>
        <v>Low Charges</v>
      </c>
      <c r="Z1556" t="str">
        <f>IF(tbl_Customers[[#This Row],[total_eve_calls]]&lt;=80,"Low Calls",
IF(tbl_Customers[[#This Row],[total_eve_calls]]&lt;=120,"Medium Calls","High Calls"))</f>
        <v>Medium Calls</v>
      </c>
      <c r="AA1556" t="str">
        <f>IF(tbl_Customers[[#This Row],[total_eve_charge]]&lt;=15,"Low Charges",
IF(tbl_Customers[[#This Row],[total_eve_charge]]&lt;=20,"Medium Charges","High Charges"))</f>
        <v>Medium Charges</v>
      </c>
      <c r="AB15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56" t="str">
        <f>IF(tbl_Customers[[#This Row],[number_vmail_messages]] = 0, "No Usage", IF(tbl_Customers[[#This Row],[number_vmail_messages]] &lt;= 20, "Low Usage", IF(tbl_Customers[[#This Row],[number_vmail_messages]] &lt;= 40, "Medium Usgae", "High Usage")))</f>
        <v>No Usage</v>
      </c>
      <c r="AD1556" t="str">
        <f>IF(tbl_Customers[[#This Row],[total_day_minutes]]&lt;=150,"Low Usage", IF(tbl_Customers[[#This Row],[total_day_minutes]]&lt;=200,"Medium Usage", IF(tbl_Customers[[#This Row],[total_day_minutes]]&lt;=250,"High Usage","Very High Usage")))</f>
        <v>Very High Usage</v>
      </c>
      <c r="AE1556" t="str">
        <f>IF(tbl_Customers[[#This Row],[total_intl_calls]]&lt;=5,"Low Calls", IF(tbl_Customers[[#This Row],[total_intl_calls]]&lt;=10, "Medium Calls", "High Calls"))</f>
        <v>Low Calls</v>
      </c>
      <c r="AF15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56" s="36" t="str">
        <f>IF(tbl_Customers[[#This Row],[Churn_Risk_Score]]&gt;=10,"High Risk", IF(tbl_Customers[[#This Row],[Churn_Risk_Score]]&gt;=5,"Medium Risk","Low Risk"))</f>
        <v>Medium Risk</v>
      </c>
    </row>
    <row r="1557" spans="1:33" x14ac:dyDescent="0.35">
      <c r="A1557">
        <v>1556</v>
      </c>
      <c r="B1557" t="s">
        <v>62</v>
      </c>
      <c r="C1557">
        <v>105</v>
      </c>
      <c r="D1557" t="s">
        <v>25</v>
      </c>
      <c r="E1557" t="s">
        <v>22</v>
      </c>
      <c r="F1557" t="s">
        <v>22</v>
      </c>
      <c r="G1557">
        <v>0</v>
      </c>
      <c r="H1557">
        <v>166.1</v>
      </c>
      <c r="I1557">
        <v>93</v>
      </c>
      <c r="J1557">
        <v>28.24</v>
      </c>
      <c r="K1557">
        <v>175.9</v>
      </c>
      <c r="L1557">
        <v>106</v>
      </c>
      <c r="M1557">
        <v>14.95</v>
      </c>
      <c r="N1557">
        <v>243.5</v>
      </c>
      <c r="O1557">
        <v>55</v>
      </c>
      <c r="P1557">
        <v>10.96</v>
      </c>
      <c r="Q1557">
        <v>16.2</v>
      </c>
      <c r="R1557">
        <v>3</v>
      </c>
      <c r="S1557">
        <v>4.37</v>
      </c>
      <c r="T1557">
        <v>2</v>
      </c>
      <c r="U1557" t="s">
        <v>22</v>
      </c>
      <c r="V1557">
        <f>IF(tbl_Customers[[#This Row],[churn]] = "yes", 1, 0)</f>
        <v>0</v>
      </c>
      <c r="W1557" t="str">
        <f>IF(tbl_Customers[[#This Row],[number_customer_service_calls]] &lt;= 1, "0-1 Calls", IF(tbl_Customers[[#This Row],[number_customer_service_calls]] &lt;= 3, "2-3 Calls", IF(tbl_Customers[[#This Row],[number_customer_service_calls]] &lt;=5, "4-5 Calls", "6+ Calls")))</f>
        <v>2-3 Calls</v>
      </c>
      <c r="X1557" t="str">
        <f>IF(tbl_Customers[[#This Row],[account_length]] &lt;= 50, "0-50", IF(tbl_Customers[[#This Row],[account_length]] &lt;=100, "51-100", IF(tbl_Customers[[#This Row],[account_length]] &lt;= 150, "101-150", "151+")))</f>
        <v>101-150</v>
      </c>
      <c r="Y1557" t="str">
        <f>IF(tbl_Customers[[#This Row],[total_intl_charge]] &lt;= 3, "Low Charges", "High Charges")</f>
        <v>High Charges</v>
      </c>
      <c r="Z1557" t="str">
        <f>IF(tbl_Customers[[#This Row],[total_eve_calls]]&lt;=80,"Low Calls",
IF(tbl_Customers[[#This Row],[total_eve_calls]]&lt;=120,"Medium Calls","High Calls"))</f>
        <v>Medium Calls</v>
      </c>
      <c r="AA1557" t="str">
        <f>IF(tbl_Customers[[#This Row],[total_eve_charge]]&lt;=15,"Low Charges",
IF(tbl_Customers[[#This Row],[total_eve_charge]]&lt;=20,"Medium Charges","High Charges"))</f>
        <v>Low Charges</v>
      </c>
      <c r="AB15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57" t="str">
        <f>IF(tbl_Customers[[#This Row],[number_vmail_messages]] = 0, "No Usage", IF(tbl_Customers[[#This Row],[number_vmail_messages]] &lt;= 20, "Low Usage", IF(tbl_Customers[[#This Row],[number_vmail_messages]] &lt;= 40, "Medium Usgae", "High Usage")))</f>
        <v>No Usage</v>
      </c>
      <c r="AD1557" t="str">
        <f>IF(tbl_Customers[[#This Row],[total_day_minutes]]&lt;=150,"Low Usage", IF(tbl_Customers[[#This Row],[total_day_minutes]]&lt;=200,"Medium Usage", IF(tbl_Customers[[#This Row],[total_day_minutes]]&lt;=250,"High Usage","Very High Usage")))</f>
        <v>Medium Usage</v>
      </c>
      <c r="AE1557" t="str">
        <f>IF(tbl_Customers[[#This Row],[total_intl_calls]]&lt;=5,"Low Calls", IF(tbl_Customers[[#This Row],[total_intl_calls]]&lt;=10, "Medium Calls", "High Calls"))</f>
        <v>Low Calls</v>
      </c>
      <c r="AF15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57" s="36" t="str">
        <f>IF(tbl_Customers[[#This Row],[Churn_Risk_Score]]&gt;=10,"High Risk", IF(tbl_Customers[[#This Row],[Churn_Risk_Score]]&gt;=5,"Medium Risk","Low Risk"))</f>
        <v>Low Risk</v>
      </c>
    </row>
    <row r="1558" spans="1:33" x14ac:dyDescent="0.35">
      <c r="A1558">
        <v>1557</v>
      </c>
      <c r="B1558" t="s">
        <v>43</v>
      </c>
      <c r="C1558">
        <v>77</v>
      </c>
      <c r="D1558" t="s">
        <v>28</v>
      </c>
      <c r="E1558" t="s">
        <v>22</v>
      </c>
      <c r="F1558" t="s">
        <v>23</v>
      </c>
      <c r="G1558">
        <v>28</v>
      </c>
      <c r="H1558">
        <v>135.9</v>
      </c>
      <c r="I1558">
        <v>117</v>
      </c>
      <c r="J1558">
        <v>23.1</v>
      </c>
      <c r="K1558">
        <v>244.5</v>
      </c>
      <c r="L1558">
        <v>102</v>
      </c>
      <c r="M1558">
        <v>20.78</v>
      </c>
      <c r="N1558">
        <v>207.5</v>
      </c>
      <c r="O1558">
        <v>74</v>
      </c>
      <c r="P1558">
        <v>9.34</v>
      </c>
      <c r="Q1558">
        <v>11.5</v>
      </c>
      <c r="R1558">
        <v>3</v>
      </c>
      <c r="S1558">
        <v>3.11</v>
      </c>
      <c r="T1558">
        <v>4</v>
      </c>
      <c r="U1558" t="s">
        <v>23</v>
      </c>
      <c r="V1558">
        <f>IF(tbl_Customers[[#This Row],[churn]] = "yes", 1, 0)</f>
        <v>1</v>
      </c>
      <c r="W1558" t="str">
        <f>IF(tbl_Customers[[#This Row],[number_customer_service_calls]] &lt;= 1, "0-1 Calls", IF(tbl_Customers[[#This Row],[number_customer_service_calls]] &lt;= 3, "2-3 Calls", IF(tbl_Customers[[#This Row],[number_customer_service_calls]] &lt;=5, "4-5 Calls", "6+ Calls")))</f>
        <v>4-5 Calls</v>
      </c>
      <c r="X1558" t="str">
        <f>IF(tbl_Customers[[#This Row],[account_length]] &lt;= 50, "0-50", IF(tbl_Customers[[#This Row],[account_length]] &lt;=100, "51-100", IF(tbl_Customers[[#This Row],[account_length]] &lt;= 150, "101-150", "151+")))</f>
        <v>51-100</v>
      </c>
      <c r="Y1558" t="str">
        <f>IF(tbl_Customers[[#This Row],[total_intl_charge]] &lt;= 3, "Low Charges", "High Charges")</f>
        <v>High Charges</v>
      </c>
      <c r="Z1558" t="str">
        <f>IF(tbl_Customers[[#This Row],[total_eve_calls]]&lt;=80,"Low Calls",
IF(tbl_Customers[[#This Row],[total_eve_calls]]&lt;=120,"Medium Calls","High Calls"))</f>
        <v>Medium Calls</v>
      </c>
      <c r="AA1558" t="str">
        <f>IF(tbl_Customers[[#This Row],[total_eve_charge]]&lt;=15,"Low Charges",
IF(tbl_Customers[[#This Row],[total_eve_charge]]&lt;=20,"Medium Charges","High Charges"))</f>
        <v>High Charges</v>
      </c>
      <c r="AB15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58" t="str">
        <f>IF(tbl_Customers[[#This Row],[number_vmail_messages]] = 0, "No Usage", IF(tbl_Customers[[#This Row],[number_vmail_messages]] &lt;= 20, "Low Usage", IF(tbl_Customers[[#This Row],[number_vmail_messages]] &lt;= 40, "Medium Usgae", "High Usage")))</f>
        <v>Medium Usgae</v>
      </c>
      <c r="AD1558" t="str">
        <f>IF(tbl_Customers[[#This Row],[total_day_minutes]]&lt;=150,"Low Usage", IF(tbl_Customers[[#This Row],[total_day_minutes]]&lt;=200,"Medium Usage", IF(tbl_Customers[[#This Row],[total_day_minutes]]&lt;=250,"High Usage","Very High Usage")))</f>
        <v>Low Usage</v>
      </c>
      <c r="AE1558" t="str">
        <f>IF(tbl_Customers[[#This Row],[total_intl_calls]]&lt;=5,"Low Calls", IF(tbl_Customers[[#This Row],[total_intl_calls]]&lt;=10, "Medium Calls", "High Calls"))</f>
        <v>Low Calls</v>
      </c>
      <c r="AF15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558" s="36" t="str">
        <f>IF(tbl_Customers[[#This Row],[Churn_Risk_Score]]&gt;=10,"High Risk", IF(tbl_Customers[[#This Row],[Churn_Risk_Score]]&gt;=5,"Medium Risk","Low Risk"))</f>
        <v>Medium Risk</v>
      </c>
    </row>
    <row r="1559" spans="1:33" x14ac:dyDescent="0.35">
      <c r="A1559">
        <v>1558</v>
      </c>
      <c r="B1559" t="s">
        <v>58</v>
      </c>
      <c r="C1559">
        <v>80</v>
      </c>
      <c r="D1559" t="s">
        <v>21</v>
      </c>
      <c r="E1559" t="s">
        <v>23</v>
      </c>
      <c r="F1559" t="s">
        <v>22</v>
      </c>
      <c r="G1559">
        <v>0</v>
      </c>
      <c r="H1559">
        <v>189.1</v>
      </c>
      <c r="I1559">
        <v>122</v>
      </c>
      <c r="J1559">
        <v>32.15</v>
      </c>
      <c r="K1559">
        <v>223.2</v>
      </c>
      <c r="L1559">
        <v>92</v>
      </c>
      <c r="M1559">
        <v>18.97</v>
      </c>
      <c r="N1559">
        <v>269</v>
      </c>
      <c r="O1559">
        <v>116</v>
      </c>
      <c r="P1559">
        <v>12.11</v>
      </c>
      <c r="Q1559">
        <v>13.9</v>
      </c>
      <c r="R1559">
        <v>3</v>
      </c>
      <c r="S1559">
        <v>3.75</v>
      </c>
      <c r="T1559">
        <v>2</v>
      </c>
      <c r="U1559" t="s">
        <v>23</v>
      </c>
      <c r="V1559">
        <f>IF(tbl_Customers[[#This Row],[churn]] = "yes", 1, 0)</f>
        <v>1</v>
      </c>
      <c r="W1559" t="str">
        <f>IF(tbl_Customers[[#This Row],[number_customer_service_calls]] &lt;= 1, "0-1 Calls", IF(tbl_Customers[[#This Row],[number_customer_service_calls]] &lt;= 3, "2-3 Calls", IF(tbl_Customers[[#This Row],[number_customer_service_calls]] &lt;=5, "4-5 Calls", "6+ Calls")))</f>
        <v>2-3 Calls</v>
      </c>
      <c r="X1559" t="str">
        <f>IF(tbl_Customers[[#This Row],[account_length]] &lt;= 50, "0-50", IF(tbl_Customers[[#This Row],[account_length]] &lt;=100, "51-100", IF(tbl_Customers[[#This Row],[account_length]] &lt;= 150, "101-150", "151+")))</f>
        <v>51-100</v>
      </c>
      <c r="Y1559" t="str">
        <f>IF(tbl_Customers[[#This Row],[total_intl_charge]] &lt;= 3, "Low Charges", "High Charges")</f>
        <v>High Charges</v>
      </c>
      <c r="Z1559" t="str">
        <f>IF(tbl_Customers[[#This Row],[total_eve_calls]]&lt;=80,"Low Calls",
IF(tbl_Customers[[#This Row],[total_eve_calls]]&lt;=120,"Medium Calls","High Calls"))</f>
        <v>Medium Calls</v>
      </c>
      <c r="AA1559" t="str">
        <f>IF(tbl_Customers[[#This Row],[total_eve_charge]]&lt;=15,"Low Charges",
IF(tbl_Customers[[#This Row],[total_eve_charge]]&lt;=20,"Medium Charges","High Charges"))</f>
        <v>Medium Charges</v>
      </c>
      <c r="AB15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59" t="str">
        <f>IF(tbl_Customers[[#This Row],[number_vmail_messages]] = 0, "No Usage", IF(tbl_Customers[[#This Row],[number_vmail_messages]] &lt;= 20, "Low Usage", IF(tbl_Customers[[#This Row],[number_vmail_messages]] &lt;= 40, "Medium Usgae", "High Usage")))</f>
        <v>No Usage</v>
      </c>
      <c r="AD1559" t="str">
        <f>IF(tbl_Customers[[#This Row],[total_day_minutes]]&lt;=150,"Low Usage", IF(tbl_Customers[[#This Row],[total_day_minutes]]&lt;=200,"Medium Usage", IF(tbl_Customers[[#This Row],[total_day_minutes]]&lt;=250,"High Usage","Very High Usage")))</f>
        <v>Medium Usage</v>
      </c>
      <c r="AE1559" t="str">
        <f>IF(tbl_Customers[[#This Row],[total_intl_calls]]&lt;=5,"Low Calls", IF(tbl_Customers[[#This Row],[total_intl_calls]]&lt;=10, "Medium Calls", "High Calls"))</f>
        <v>Low Calls</v>
      </c>
      <c r="AF15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559" s="36" t="str">
        <f>IF(tbl_Customers[[#This Row],[Churn_Risk_Score]]&gt;=10,"High Risk", IF(tbl_Customers[[#This Row],[Churn_Risk_Score]]&gt;=5,"Medium Risk","Low Risk"))</f>
        <v>Medium Risk</v>
      </c>
    </row>
    <row r="1560" spans="1:33" x14ac:dyDescent="0.35">
      <c r="A1560">
        <v>1559</v>
      </c>
      <c r="B1560" t="s">
        <v>46</v>
      </c>
      <c r="C1560">
        <v>120</v>
      </c>
      <c r="D1560" t="s">
        <v>28</v>
      </c>
      <c r="E1560" t="s">
        <v>22</v>
      </c>
      <c r="F1560" t="s">
        <v>23</v>
      </c>
      <c r="G1560">
        <v>43</v>
      </c>
      <c r="H1560">
        <v>177.9</v>
      </c>
      <c r="I1560">
        <v>117</v>
      </c>
      <c r="J1560">
        <v>30.24</v>
      </c>
      <c r="K1560">
        <v>175.1</v>
      </c>
      <c r="L1560">
        <v>70</v>
      </c>
      <c r="M1560">
        <v>14.88</v>
      </c>
      <c r="N1560">
        <v>161.30000000000001</v>
      </c>
      <c r="O1560">
        <v>117</v>
      </c>
      <c r="P1560">
        <v>7.26</v>
      </c>
      <c r="Q1560">
        <v>11.5</v>
      </c>
      <c r="R1560">
        <v>4</v>
      </c>
      <c r="S1560">
        <v>3.11</v>
      </c>
      <c r="T1560">
        <v>1</v>
      </c>
      <c r="U1560" t="s">
        <v>22</v>
      </c>
      <c r="V1560">
        <f>IF(tbl_Customers[[#This Row],[churn]] = "yes", 1, 0)</f>
        <v>0</v>
      </c>
      <c r="W1560" t="str">
        <f>IF(tbl_Customers[[#This Row],[number_customer_service_calls]] &lt;= 1, "0-1 Calls", IF(tbl_Customers[[#This Row],[number_customer_service_calls]] &lt;= 3, "2-3 Calls", IF(tbl_Customers[[#This Row],[number_customer_service_calls]] &lt;=5, "4-5 Calls", "6+ Calls")))</f>
        <v>0-1 Calls</v>
      </c>
      <c r="X1560" t="str">
        <f>IF(tbl_Customers[[#This Row],[account_length]] &lt;= 50, "0-50", IF(tbl_Customers[[#This Row],[account_length]] &lt;=100, "51-100", IF(tbl_Customers[[#This Row],[account_length]] &lt;= 150, "101-150", "151+")))</f>
        <v>101-150</v>
      </c>
      <c r="Y1560" t="str">
        <f>IF(tbl_Customers[[#This Row],[total_intl_charge]] &lt;= 3, "Low Charges", "High Charges")</f>
        <v>High Charges</v>
      </c>
      <c r="Z1560" t="str">
        <f>IF(tbl_Customers[[#This Row],[total_eve_calls]]&lt;=80,"Low Calls",
IF(tbl_Customers[[#This Row],[total_eve_calls]]&lt;=120,"Medium Calls","High Calls"))</f>
        <v>Low Calls</v>
      </c>
      <c r="AA1560" t="str">
        <f>IF(tbl_Customers[[#This Row],[total_eve_charge]]&lt;=15,"Low Charges",
IF(tbl_Customers[[#This Row],[total_eve_charge]]&lt;=20,"Medium Charges","High Charges"))</f>
        <v>Low Charges</v>
      </c>
      <c r="AB15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60" t="str">
        <f>IF(tbl_Customers[[#This Row],[number_vmail_messages]] = 0, "No Usage", IF(tbl_Customers[[#This Row],[number_vmail_messages]] &lt;= 20, "Low Usage", IF(tbl_Customers[[#This Row],[number_vmail_messages]] &lt;= 40, "Medium Usgae", "High Usage")))</f>
        <v>High Usage</v>
      </c>
      <c r="AD1560" t="str">
        <f>IF(tbl_Customers[[#This Row],[total_day_minutes]]&lt;=150,"Low Usage", IF(tbl_Customers[[#This Row],[total_day_minutes]]&lt;=200,"Medium Usage", IF(tbl_Customers[[#This Row],[total_day_minutes]]&lt;=250,"High Usage","Very High Usage")))</f>
        <v>Medium Usage</v>
      </c>
      <c r="AE1560" t="str">
        <f>IF(tbl_Customers[[#This Row],[total_intl_calls]]&lt;=5,"Low Calls", IF(tbl_Customers[[#This Row],[total_intl_calls]]&lt;=10, "Medium Calls", "High Calls"))</f>
        <v>Low Calls</v>
      </c>
      <c r="AF15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60" s="36" t="str">
        <f>IF(tbl_Customers[[#This Row],[Churn_Risk_Score]]&gt;=10,"High Risk", IF(tbl_Customers[[#This Row],[Churn_Risk_Score]]&gt;=5,"Medium Risk","Low Risk"))</f>
        <v>Low Risk</v>
      </c>
    </row>
    <row r="1561" spans="1:33" x14ac:dyDescent="0.35">
      <c r="A1561">
        <v>1560</v>
      </c>
      <c r="B1561" t="s">
        <v>44</v>
      </c>
      <c r="C1561">
        <v>54</v>
      </c>
      <c r="D1561" t="s">
        <v>25</v>
      </c>
      <c r="E1561" t="s">
        <v>22</v>
      </c>
      <c r="F1561" t="s">
        <v>23</v>
      </c>
      <c r="G1561">
        <v>39</v>
      </c>
      <c r="H1561">
        <v>143.9</v>
      </c>
      <c r="I1561">
        <v>73</v>
      </c>
      <c r="J1561">
        <v>24.46</v>
      </c>
      <c r="K1561">
        <v>210.3</v>
      </c>
      <c r="L1561">
        <v>117</v>
      </c>
      <c r="M1561">
        <v>17.88</v>
      </c>
      <c r="N1561">
        <v>129.19999999999999</v>
      </c>
      <c r="O1561">
        <v>117</v>
      </c>
      <c r="P1561">
        <v>5.81</v>
      </c>
      <c r="Q1561">
        <v>12.5</v>
      </c>
      <c r="R1561">
        <v>8</v>
      </c>
      <c r="S1561">
        <v>3.38</v>
      </c>
      <c r="T1561">
        <v>2</v>
      </c>
      <c r="U1561" t="s">
        <v>22</v>
      </c>
      <c r="V1561">
        <f>IF(tbl_Customers[[#This Row],[churn]] = "yes", 1, 0)</f>
        <v>0</v>
      </c>
      <c r="W1561" t="str">
        <f>IF(tbl_Customers[[#This Row],[number_customer_service_calls]] &lt;= 1, "0-1 Calls", IF(tbl_Customers[[#This Row],[number_customer_service_calls]] &lt;= 3, "2-3 Calls", IF(tbl_Customers[[#This Row],[number_customer_service_calls]] &lt;=5, "4-5 Calls", "6+ Calls")))</f>
        <v>2-3 Calls</v>
      </c>
      <c r="X1561" t="str">
        <f>IF(tbl_Customers[[#This Row],[account_length]] &lt;= 50, "0-50", IF(tbl_Customers[[#This Row],[account_length]] &lt;=100, "51-100", IF(tbl_Customers[[#This Row],[account_length]] &lt;= 150, "101-150", "151+")))</f>
        <v>51-100</v>
      </c>
      <c r="Y1561" t="str">
        <f>IF(tbl_Customers[[#This Row],[total_intl_charge]] &lt;= 3, "Low Charges", "High Charges")</f>
        <v>High Charges</v>
      </c>
      <c r="Z1561" t="str">
        <f>IF(tbl_Customers[[#This Row],[total_eve_calls]]&lt;=80,"Low Calls",
IF(tbl_Customers[[#This Row],[total_eve_calls]]&lt;=120,"Medium Calls","High Calls"))</f>
        <v>Medium Calls</v>
      </c>
      <c r="AA1561" t="str">
        <f>IF(tbl_Customers[[#This Row],[total_eve_charge]]&lt;=15,"Low Charges",
IF(tbl_Customers[[#This Row],[total_eve_charge]]&lt;=20,"Medium Charges","High Charges"))</f>
        <v>Medium Charges</v>
      </c>
      <c r="AB15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61" t="str">
        <f>IF(tbl_Customers[[#This Row],[number_vmail_messages]] = 0, "No Usage", IF(tbl_Customers[[#This Row],[number_vmail_messages]] &lt;= 20, "Low Usage", IF(tbl_Customers[[#This Row],[number_vmail_messages]] &lt;= 40, "Medium Usgae", "High Usage")))</f>
        <v>Medium Usgae</v>
      </c>
      <c r="AD1561" t="str">
        <f>IF(tbl_Customers[[#This Row],[total_day_minutes]]&lt;=150,"Low Usage", IF(tbl_Customers[[#This Row],[total_day_minutes]]&lt;=200,"Medium Usage", IF(tbl_Customers[[#This Row],[total_day_minutes]]&lt;=250,"High Usage","Very High Usage")))</f>
        <v>Low Usage</v>
      </c>
      <c r="AE1561" t="str">
        <f>IF(tbl_Customers[[#This Row],[total_intl_calls]]&lt;=5,"Low Calls", IF(tbl_Customers[[#This Row],[total_intl_calls]]&lt;=10, "Medium Calls", "High Calls"))</f>
        <v>Medium Calls</v>
      </c>
      <c r="AF15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61" s="36" t="str">
        <f>IF(tbl_Customers[[#This Row],[Churn_Risk_Score]]&gt;=10,"High Risk", IF(tbl_Customers[[#This Row],[Churn_Risk_Score]]&gt;=5,"Medium Risk","Low Risk"))</f>
        <v>Low Risk</v>
      </c>
    </row>
    <row r="1562" spans="1:33" x14ac:dyDescent="0.35">
      <c r="A1562">
        <v>1561</v>
      </c>
      <c r="B1562" t="s">
        <v>40</v>
      </c>
      <c r="C1562">
        <v>148</v>
      </c>
      <c r="D1562" t="s">
        <v>28</v>
      </c>
      <c r="E1562" t="s">
        <v>23</v>
      </c>
      <c r="F1562" t="s">
        <v>22</v>
      </c>
      <c r="G1562">
        <v>0</v>
      </c>
      <c r="H1562">
        <v>148.19999999999999</v>
      </c>
      <c r="I1562">
        <v>138</v>
      </c>
      <c r="J1562">
        <v>25.19</v>
      </c>
      <c r="K1562">
        <v>159.6</v>
      </c>
      <c r="L1562">
        <v>123</v>
      </c>
      <c r="M1562">
        <v>13.57</v>
      </c>
      <c r="N1562">
        <v>197.4</v>
      </c>
      <c r="O1562">
        <v>62</v>
      </c>
      <c r="P1562">
        <v>8.8800000000000008</v>
      </c>
      <c r="Q1562">
        <v>8.6</v>
      </c>
      <c r="R1562">
        <v>3</v>
      </c>
      <c r="S1562">
        <v>2.3199999999999998</v>
      </c>
      <c r="T1562">
        <v>2</v>
      </c>
      <c r="U1562" t="s">
        <v>22</v>
      </c>
      <c r="V1562">
        <f>IF(tbl_Customers[[#This Row],[churn]] = "yes", 1, 0)</f>
        <v>0</v>
      </c>
      <c r="W1562" t="str">
        <f>IF(tbl_Customers[[#This Row],[number_customer_service_calls]] &lt;= 1, "0-1 Calls", IF(tbl_Customers[[#This Row],[number_customer_service_calls]] &lt;= 3, "2-3 Calls", IF(tbl_Customers[[#This Row],[number_customer_service_calls]] &lt;=5, "4-5 Calls", "6+ Calls")))</f>
        <v>2-3 Calls</v>
      </c>
      <c r="X1562" t="str">
        <f>IF(tbl_Customers[[#This Row],[account_length]] &lt;= 50, "0-50", IF(tbl_Customers[[#This Row],[account_length]] &lt;=100, "51-100", IF(tbl_Customers[[#This Row],[account_length]] &lt;= 150, "101-150", "151+")))</f>
        <v>101-150</v>
      </c>
      <c r="Y1562" t="str">
        <f>IF(tbl_Customers[[#This Row],[total_intl_charge]] &lt;= 3, "Low Charges", "High Charges")</f>
        <v>Low Charges</v>
      </c>
      <c r="Z1562" t="str">
        <f>IF(tbl_Customers[[#This Row],[total_eve_calls]]&lt;=80,"Low Calls",
IF(tbl_Customers[[#This Row],[total_eve_calls]]&lt;=120,"Medium Calls","High Calls"))</f>
        <v>High Calls</v>
      </c>
      <c r="AA1562" t="str">
        <f>IF(tbl_Customers[[#This Row],[total_eve_charge]]&lt;=15,"Low Charges",
IF(tbl_Customers[[#This Row],[total_eve_charge]]&lt;=20,"Medium Charges","High Charges"))</f>
        <v>Low Charges</v>
      </c>
      <c r="AB15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562" t="str">
        <f>IF(tbl_Customers[[#This Row],[number_vmail_messages]] = 0, "No Usage", IF(tbl_Customers[[#This Row],[number_vmail_messages]] &lt;= 20, "Low Usage", IF(tbl_Customers[[#This Row],[number_vmail_messages]] &lt;= 40, "Medium Usgae", "High Usage")))</f>
        <v>No Usage</v>
      </c>
      <c r="AD1562" t="str">
        <f>IF(tbl_Customers[[#This Row],[total_day_minutes]]&lt;=150,"Low Usage", IF(tbl_Customers[[#This Row],[total_day_minutes]]&lt;=200,"Medium Usage", IF(tbl_Customers[[#This Row],[total_day_minutes]]&lt;=250,"High Usage","Very High Usage")))</f>
        <v>Low Usage</v>
      </c>
      <c r="AE1562" t="str">
        <f>IF(tbl_Customers[[#This Row],[total_intl_calls]]&lt;=5,"Low Calls", IF(tbl_Customers[[#This Row],[total_intl_calls]]&lt;=10, "Medium Calls", "High Calls"))</f>
        <v>Low Calls</v>
      </c>
      <c r="AF15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62" s="36" t="str">
        <f>IF(tbl_Customers[[#This Row],[Churn_Risk_Score]]&gt;=10,"High Risk", IF(tbl_Customers[[#This Row],[Churn_Risk_Score]]&gt;=5,"Medium Risk","Low Risk"))</f>
        <v>Low Risk</v>
      </c>
    </row>
    <row r="1563" spans="1:33" x14ac:dyDescent="0.35">
      <c r="A1563">
        <v>1562</v>
      </c>
      <c r="B1563" t="s">
        <v>73</v>
      </c>
      <c r="C1563">
        <v>119</v>
      </c>
      <c r="D1563" t="s">
        <v>25</v>
      </c>
      <c r="E1563" t="s">
        <v>22</v>
      </c>
      <c r="F1563" t="s">
        <v>22</v>
      </c>
      <c r="G1563">
        <v>0</v>
      </c>
      <c r="H1563">
        <v>287.10000000000002</v>
      </c>
      <c r="I1563">
        <v>115</v>
      </c>
      <c r="J1563">
        <v>48.81</v>
      </c>
      <c r="K1563">
        <v>159.30000000000001</v>
      </c>
      <c r="L1563">
        <v>99</v>
      </c>
      <c r="M1563">
        <v>13.54</v>
      </c>
      <c r="N1563">
        <v>216.8</v>
      </c>
      <c r="O1563">
        <v>86</v>
      </c>
      <c r="P1563">
        <v>9.76</v>
      </c>
      <c r="Q1563">
        <v>13.9</v>
      </c>
      <c r="R1563">
        <v>1</v>
      </c>
      <c r="S1563">
        <v>3.75</v>
      </c>
      <c r="T1563">
        <v>2</v>
      </c>
      <c r="U1563" t="s">
        <v>23</v>
      </c>
      <c r="V1563">
        <f>IF(tbl_Customers[[#This Row],[churn]] = "yes", 1, 0)</f>
        <v>1</v>
      </c>
      <c r="W1563" t="str">
        <f>IF(tbl_Customers[[#This Row],[number_customer_service_calls]] &lt;= 1, "0-1 Calls", IF(tbl_Customers[[#This Row],[number_customer_service_calls]] &lt;= 3, "2-3 Calls", IF(tbl_Customers[[#This Row],[number_customer_service_calls]] &lt;=5, "4-5 Calls", "6+ Calls")))</f>
        <v>2-3 Calls</v>
      </c>
      <c r="X1563" t="str">
        <f>IF(tbl_Customers[[#This Row],[account_length]] &lt;= 50, "0-50", IF(tbl_Customers[[#This Row],[account_length]] &lt;=100, "51-100", IF(tbl_Customers[[#This Row],[account_length]] &lt;= 150, "101-150", "151+")))</f>
        <v>101-150</v>
      </c>
      <c r="Y1563" t="str">
        <f>IF(tbl_Customers[[#This Row],[total_intl_charge]] &lt;= 3, "Low Charges", "High Charges")</f>
        <v>High Charges</v>
      </c>
      <c r="Z1563" t="str">
        <f>IF(tbl_Customers[[#This Row],[total_eve_calls]]&lt;=80,"Low Calls",
IF(tbl_Customers[[#This Row],[total_eve_calls]]&lt;=120,"Medium Calls","High Calls"))</f>
        <v>Medium Calls</v>
      </c>
      <c r="AA1563" t="str">
        <f>IF(tbl_Customers[[#This Row],[total_eve_charge]]&lt;=15,"Low Charges",
IF(tbl_Customers[[#This Row],[total_eve_charge]]&lt;=20,"Medium Charges","High Charges"))</f>
        <v>Low Charges</v>
      </c>
      <c r="AB15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63" t="str">
        <f>IF(tbl_Customers[[#This Row],[number_vmail_messages]] = 0, "No Usage", IF(tbl_Customers[[#This Row],[number_vmail_messages]] &lt;= 20, "Low Usage", IF(tbl_Customers[[#This Row],[number_vmail_messages]] &lt;= 40, "Medium Usgae", "High Usage")))</f>
        <v>No Usage</v>
      </c>
      <c r="AD1563" t="str">
        <f>IF(tbl_Customers[[#This Row],[total_day_minutes]]&lt;=150,"Low Usage", IF(tbl_Customers[[#This Row],[total_day_minutes]]&lt;=200,"Medium Usage", IF(tbl_Customers[[#This Row],[total_day_minutes]]&lt;=250,"High Usage","Very High Usage")))</f>
        <v>Very High Usage</v>
      </c>
      <c r="AE1563" t="str">
        <f>IF(tbl_Customers[[#This Row],[total_intl_calls]]&lt;=5,"Low Calls", IF(tbl_Customers[[#This Row],[total_intl_calls]]&lt;=10, "Medium Calls", "High Calls"))</f>
        <v>Low Calls</v>
      </c>
      <c r="AF15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63" s="36" t="str">
        <f>IF(tbl_Customers[[#This Row],[Churn_Risk_Score]]&gt;=10,"High Risk", IF(tbl_Customers[[#This Row],[Churn_Risk_Score]]&gt;=5,"Medium Risk","Low Risk"))</f>
        <v>Medium Risk</v>
      </c>
    </row>
    <row r="1564" spans="1:33" x14ac:dyDescent="0.35">
      <c r="A1564">
        <v>1563</v>
      </c>
      <c r="B1564" t="s">
        <v>58</v>
      </c>
      <c r="C1564">
        <v>162</v>
      </c>
      <c r="D1564" t="s">
        <v>25</v>
      </c>
      <c r="E1564" t="s">
        <v>22</v>
      </c>
      <c r="F1564" t="s">
        <v>23</v>
      </c>
      <c r="G1564">
        <v>26</v>
      </c>
      <c r="H1564">
        <v>179.7</v>
      </c>
      <c r="I1564">
        <v>144</v>
      </c>
      <c r="J1564">
        <v>30.55</v>
      </c>
      <c r="K1564">
        <v>218.1</v>
      </c>
      <c r="L1564">
        <v>129</v>
      </c>
      <c r="M1564">
        <v>18.54</v>
      </c>
      <c r="N1564">
        <v>212.3</v>
      </c>
      <c r="O1564">
        <v>105</v>
      </c>
      <c r="P1564">
        <v>9.5500000000000007</v>
      </c>
      <c r="Q1564">
        <v>9.3000000000000007</v>
      </c>
      <c r="R1564">
        <v>8</v>
      </c>
      <c r="S1564">
        <v>2.5099999999999998</v>
      </c>
      <c r="T1564">
        <v>1</v>
      </c>
      <c r="U1564" t="s">
        <v>23</v>
      </c>
      <c r="V1564">
        <f>IF(tbl_Customers[[#This Row],[churn]] = "yes", 1, 0)</f>
        <v>1</v>
      </c>
      <c r="W1564" t="str">
        <f>IF(tbl_Customers[[#This Row],[number_customer_service_calls]] &lt;= 1, "0-1 Calls", IF(tbl_Customers[[#This Row],[number_customer_service_calls]] &lt;= 3, "2-3 Calls", IF(tbl_Customers[[#This Row],[number_customer_service_calls]] &lt;=5, "4-5 Calls", "6+ Calls")))</f>
        <v>0-1 Calls</v>
      </c>
      <c r="X1564" t="str">
        <f>IF(tbl_Customers[[#This Row],[account_length]] &lt;= 50, "0-50", IF(tbl_Customers[[#This Row],[account_length]] &lt;=100, "51-100", IF(tbl_Customers[[#This Row],[account_length]] &lt;= 150, "101-150", "151+")))</f>
        <v>151+</v>
      </c>
      <c r="Y1564" t="str">
        <f>IF(tbl_Customers[[#This Row],[total_intl_charge]] &lt;= 3, "Low Charges", "High Charges")</f>
        <v>Low Charges</v>
      </c>
      <c r="Z1564" t="str">
        <f>IF(tbl_Customers[[#This Row],[total_eve_calls]]&lt;=80,"Low Calls",
IF(tbl_Customers[[#This Row],[total_eve_calls]]&lt;=120,"Medium Calls","High Calls"))</f>
        <v>High Calls</v>
      </c>
      <c r="AA1564" t="str">
        <f>IF(tbl_Customers[[#This Row],[total_eve_charge]]&lt;=15,"Low Charges",
IF(tbl_Customers[[#This Row],[total_eve_charge]]&lt;=20,"Medium Charges","High Charges"))</f>
        <v>Medium Charges</v>
      </c>
      <c r="AB15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64" t="str">
        <f>IF(tbl_Customers[[#This Row],[number_vmail_messages]] = 0, "No Usage", IF(tbl_Customers[[#This Row],[number_vmail_messages]] &lt;= 20, "Low Usage", IF(tbl_Customers[[#This Row],[number_vmail_messages]] &lt;= 40, "Medium Usgae", "High Usage")))</f>
        <v>Medium Usgae</v>
      </c>
      <c r="AD1564" t="str">
        <f>IF(tbl_Customers[[#This Row],[total_day_minutes]]&lt;=150,"Low Usage", IF(tbl_Customers[[#This Row],[total_day_minutes]]&lt;=200,"Medium Usage", IF(tbl_Customers[[#This Row],[total_day_minutes]]&lt;=250,"High Usage","Very High Usage")))</f>
        <v>Medium Usage</v>
      </c>
      <c r="AE1564" t="str">
        <f>IF(tbl_Customers[[#This Row],[total_intl_calls]]&lt;=5,"Low Calls", IF(tbl_Customers[[#This Row],[total_intl_calls]]&lt;=10, "Medium Calls", "High Calls"))</f>
        <v>Medium Calls</v>
      </c>
      <c r="AF15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64" s="36" t="str">
        <f>IF(tbl_Customers[[#This Row],[Churn_Risk_Score]]&gt;=10,"High Risk", IF(tbl_Customers[[#This Row],[Churn_Risk_Score]]&gt;=5,"Medium Risk","Low Risk"))</f>
        <v>Low Risk</v>
      </c>
    </row>
    <row r="1565" spans="1:33" x14ac:dyDescent="0.35">
      <c r="A1565">
        <v>1564</v>
      </c>
      <c r="B1565" t="s">
        <v>29</v>
      </c>
      <c r="C1565">
        <v>85</v>
      </c>
      <c r="D1565" t="s">
        <v>28</v>
      </c>
      <c r="E1565" t="s">
        <v>22</v>
      </c>
      <c r="F1565" t="s">
        <v>22</v>
      </c>
      <c r="G1565">
        <v>0</v>
      </c>
      <c r="H1565">
        <v>165.8</v>
      </c>
      <c r="I1565">
        <v>96</v>
      </c>
      <c r="J1565">
        <v>28.19</v>
      </c>
      <c r="K1565">
        <v>190</v>
      </c>
      <c r="L1565">
        <v>141</v>
      </c>
      <c r="M1565">
        <v>16.149999999999999</v>
      </c>
      <c r="N1565">
        <v>144</v>
      </c>
      <c r="O1565">
        <v>116</v>
      </c>
      <c r="P1565">
        <v>6.48</v>
      </c>
      <c r="Q1565">
        <v>10.9</v>
      </c>
      <c r="R1565">
        <v>3</v>
      </c>
      <c r="S1565">
        <v>2.94</v>
      </c>
      <c r="T1565">
        <v>5</v>
      </c>
      <c r="U1565" t="s">
        <v>23</v>
      </c>
      <c r="V1565">
        <f>IF(tbl_Customers[[#This Row],[churn]] = "yes", 1, 0)</f>
        <v>1</v>
      </c>
      <c r="W1565" t="str">
        <f>IF(tbl_Customers[[#This Row],[number_customer_service_calls]] &lt;= 1, "0-1 Calls", IF(tbl_Customers[[#This Row],[number_customer_service_calls]] &lt;= 3, "2-3 Calls", IF(tbl_Customers[[#This Row],[number_customer_service_calls]] &lt;=5, "4-5 Calls", "6+ Calls")))</f>
        <v>4-5 Calls</v>
      </c>
      <c r="X1565" t="str">
        <f>IF(tbl_Customers[[#This Row],[account_length]] &lt;= 50, "0-50", IF(tbl_Customers[[#This Row],[account_length]] &lt;=100, "51-100", IF(tbl_Customers[[#This Row],[account_length]] &lt;= 150, "101-150", "151+")))</f>
        <v>51-100</v>
      </c>
      <c r="Y1565" t="str">
        <f>IF(tbl_Customers[[#This Row],[total_intl_charge]] &lt;= 3, "Low Charges", "High Charges")</f>
        <v>Low Charges</v>
      </c>
      <c r="Z1565" t="str">
        <f>IF(tbl_Customers[[#This Row],[total_eve_calls]]&lt;=80,"Low Calls",
IF(tbl_Customers[[#This Row],[total_eve_calls]]&lt;=120,"Medium Calls","High Calls"))</f>
        <v>High Calls</v>
      </c>
      <c r="AA1565" t="str">
        <f>IF(tbl_Customers[[#This Row],[total_eve_charge]]&lt;=15,"Low Charges",
IF(tbl_Customers[[#This Row],[total_eve_charge]]&lt;=20,"Medium Charges","High Charges"))</f>
        <v>Medium Charges</v>
      </c>
      <c r="AB15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65" t="str">
        <f>IF(tbl_Customers[[#This Row],[number_vmail_messages]] = 0, "No Usage", IF(tbl_Customers[[#This Row],[number_vmail_messages]] &lt;= 20, "Low Usage", IF(tbl_Customers[[#This Row],[number_vmail_messages]] &lt;= 40, "Medium Usgae", "High Usage")))</f>
        <v>No Usage</v>
      </c>
      <c r="AD1565" t="str">
        <f>IF(tbl_Customers[[#This Row],[total_day_minutes]]&lt;=150,"Low Usage", IF(tbl_Customers[[#This Row],[total_day_minutes]]&lt;=200,"Medium Usage", IF(tbl_Customers[[#This Row],[total_day_minutes]]&lt;=250,"High Usage","Very High Usage")))</f>
        <v>Medium Usage</v>
      </c>
      <c r="AE1565" t="str">
        <f>IF(tbl_Customers[[#This Row],[total_intl_calls]]&lt;=5,"Low Calls", IF(tbl_Customers[[#This Row],[total_intl_calls]]&lt;=10, "Medium Calls", "High Calls"))</f>
        <v>Low Calls</v>
      </c>
      <c r="AF15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65" s="36" t="str">
        <f>IF(tbl_Customers[[#This Row],[Churn_Risk_Score]]&gt;=10,"High Risk", IF(tbl_Customers[[#This Row],[Churn_Risk_Score]]&gt;=5,"Medium Risk","Low Risk"))</f>
        <v>Medium Risk</v>
      </c>
    </row>
    <row r="1566" spans="1:33" x14ac:dyDescent="0.35">
      <c r="A1566">
        <v>1565</v>
      </c>
      <c r="B1566" t="s">
        <v>70</v>
      </c>
      <c r="C1566">
        <v>101</v>
      </c>
      <c r="D1566" t="s">
        <v>28</v>
      </c>
      <c r="E1566" t="s">
        <v>22</v>
      </c>
      <c r="F1566" t="s">
        <v>23</v>
      </c>
      <c r="G1566">
        <v>25</v>
      </c>
      <c r="H1566">
        <v>144.1</v>
      </c>
      <c r="I1566">
        <v>144</v>
      </c>
      <c r="J1566">
        <v>24.5</v>
      </c>
      <c r="K1566">
        <v>167.6</v>
      </c>
      <c r="L1566">
        <v>105</v>
      </c>
      <c r="M1566">
        <v>14.25</v>
      </c>
      <c r="N1566">
        <v>240</v>
      </c>
      <c r="O1566">
        <v>107</v>
      </c>
      <c r="P1566">
        <v>10.8</v>
      </c>
      <c r="Q1566">
        <v>14.5</v>
      </c>
      <c r="R1566">
        <v>3</v>
      </c>
      <c r="S1566">
        <v>3.92</v>
      </c>
      <c r="T1566">
        <v>1</v>
      </c>
      <c r="U1566" t="s">
        <v>22</v>
      </c>
      <c r="V1566">
        <f>IF(tbl_Customers[[#This Row],[churn]] = "yes", 1, 0)</f>
        <v>0</v>
      </c>
      <c r="W1566" t="str">
        <f>IF(tbl_Customers[[#This Row],[number_customer_service_calls]] &lt;= 1, "0-1 Calls", IF(tbl_Customers[[#This Row],[number_customer_service_calls]] &lt;= 3, "2-3 Calls", IF(tbl_Customers[[#This Row],[number_customer_service_calls]] &lt;=5, "4-5 Calls", "6+ Calls")))</f>
        <v>0-1 Calls</v>
      </c>
      <c r="X1566" t="str">
        <f>IF(tbl_Customers[[#This Row],[account_length]] &lt;= 50, "0-50", IF(tbl_Customers[[#This Row],[account_length]] &lt;=100, "51-100", IF(tbl_Customers[[#This Row],[account_length]] &lt;= 150, "101-150", "151+")))</f>
        <v>101-150</v>
      </c>
      <c r="Y1566" t="str">
        <f>IF(tbl_Customers[[#This Row],[total_intl_charge]] &lt;= 3, "Low Charges", "High Charges")</f>
        <v>High Charges</v>
      </c>
      <c r="Z1566" t="str">
        <f>IF(tbl_Customers[[#This Row],[total_eve_calls]]&lt;=80,"Low Calls",
IF(tbl_Customers[[#This Row],[total_eve_calls]]&lt;=120,"Medium Calls","High Calls"))</f>
        <v>Medium Calls</v>
      </c>
      <c r="AA1566" t="str">
        <f>IF(tbl_Customers[[#This Row],[total_eve_charge]]&lt;=15,"Low Charges",
IF(tbl_Customers[[#This Row],[total_eve_charge]]&lt;=20,"Medium Charges","High Charges"))</f>
        <v>Low Charges</v>
      </c>
      <c r="AB15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66" t="str">
        <f>IF(tbl_Customers[[#This Row],[number_vmail_messages]] = 0, "No Usage", IF(tbl_Customers[[#This Row],[number_vmail_messages]] &lt;= 20, "Low Usage", IF(tbl_Customers[[#This Row],[number_vmail_messages]] &lt;= 40, "Medium Usgae", "High Usage")))</f>
        <v>Medium Usgae</v>
      </c>
      <c r="AD1566" t="str">
        <f>IF(tbl_Customers[[#This Row],[total_day_minutes]]&lt;=150,"Low Usage", IF(tbl_Customers[[#This Row],[total_day_minutes]]&lt;=200,"Medium Usage", IF(tbl_Customers[[#This Row],[total_day_minutes]]&lt;=250,"High Usage","Very High Usage")))</f>
        <v>Low Usage</v>
      </c>
      <c r="AE1566" t="str">
        <f>IF(tbl_Customers[[#This Row],[total_intl_calls]]&lt;=5,"Low Calls", IF(tbl_Customers[[#This Row],[total_intl_calls]]&lt;=10, "Medium Calls", "High Calls"))</f>
        <v>Low Calls</v>
      </c>
      <c r="AF15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66" s="36" t="str">
        <f>IF(tbl_Customers[[#This Row],[Churn_Risk_Score]]&gt;=10,"High Risk", IF(tbl_Customers[[#This Row],[Churn_Risk_Score]]&gt;=5,"Medium Risk","Low Risk"))</f>
        <v>Low Risk</v>
      </c>
    </row>
    <row r="1567" spans="1:33" x14ac:dyDescent="0.35">
      <c r="A1567">
        <v>1566</v>
      </c>
      <c r="B1567" t="s">
        <v>65</v>
      </c>
      <c r="C1567">
        <v>172</v>
      </c>
      <c r="D1567" t="s">
        <v>21</v>
      </c>
      <c r="E1567" t="s">
        <v>22</v>
      </c>
      <c r="F1567" t="s">
        <v>22</v>
      </c>
      <c r="G1567">
        <v>0</v>
      </c>
      <c r="H1567">
        <v>172.5</v>
      </c>
      <c r="I1567">
        <v>85</v>
      </c>
      <c r="J1567">
        <v>29.33</v>
      </c>
      <c r="K1567">
        <v>253.1</v>
      </c>
      <c r="L1567">
        <v>71</v>
      </c>
      <c r="M1567">
        <v>21.51</v>
      </c>
      <c r="N1567">
        <v>221.6</v>
      </c>
      <c r="O1567">
        <v>113</v>
      </c>
      <c r="P1567">
        <v>9.9700000000000006</v>
      </c>
      <c r="Q1567">
        <v>5.9</v>
      </c>
      <c r="R1567">
        <v>6</v>
      </c>
      <c r="S1567">
        <v>1.59</v>
      </c>
      <c r="T1567">
        <v>0</v>
      </c>
      <c r="U1567" t="s">
        <v>22</v>
      </c>
      <c r="V1567">
        <f>IF(tbl_Customers[[#This Row],[churn]] = "yes", 1, 0)</f>
        <v>0</v>
      </c>
      <c r="W1567" t="str">
        <f>IF(tbl_Customers[[#This Row],[number_customer_service_calls]] &lt;= 1, "0-1 Calls", IF(tbl_Customers[[#This Row],[number_customer_service_calls]] &lt;= 3, "2-3 Calls", IF(tbl_Customers[[#This Row],[number_customer_service_calls]] &lt;=5, "4-5 Calls", "6+ Calls")))</f>
        <v>0-1 Calls</v>
      </c>
      <c r="X1567" t="str">
        <f>IF(tbl_Customers[[#This Row],[account_length]] &lt;= 50, "0-50", IF(tbl_Customers[[#This Row],[account_length]] &lt;=100, "51-100", IF(tbl_Customers[[#This Row],[account_length]] &lt;= 150, "101-150", "151+")))</f>
        <v>151+</v>
      </c>
      <c r="Y1567" t="str">
        <f>IF(tbl_Customers[[#This Row],[total_intl_charge]] &lt;= 3, "Low Charges", "High Charges")</f>
        <v>Low Charges</v>
      </c>
      <c r="Z1567" t="str">
        <f>IF(tbl_Customers[[#This Row],[total_eve_calls]]&lt;=80,"Low Calls",
IF(tbl_Customers[[#This Row],[total_eve_calls]]&lt;=120,"Medium Calls","High Calls"))</f>
        <v>Low Calls</v>
      </c>
      <c r="AA1567" t="str">
        <f>IF(tbl_Customers[[#This Row],[total_eve_charge]]&lt;=15,"Low Charges",
IF(tbl_Customers[[#This Row],[total_eve_charge]]&lt;=20,"Medium Charges","High Charges"))</f>
        <v>High Charges</v>
      </c>
      <c r="AB15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67" t="str">
        <f>IF(tbl_Customers[[#This Row],[number_vmail_messages]] = 0, "No Usage", IF(tbl_Customers[[#This Row],[number_vmail_messages]] &lt;= 20, "Low Usage", IF(tbl_Customers[[#This Row],[number_vmail_messages]] &lt;= 40, "Medium Usgae", "High Usage")))</f>
        <v>No Usage</v>
      </c>
      <c r="AD1567" t="str">
        <f>IF(tbl_Customers[[#This Row],[total_day_minutes]]&lt;=150,"Low Usage", IF(tbl_Customers[[#This Row],[total_day_minutes]]&lt;=200,"Medium Usage", IF(tbl_Customers[[#This Row],[total_day_minutes]]&lt;=250,"High Usage","Very High Usage")))</f>
        <v>Medium Usage</v>
      </c>
      <c r="AE1567" t="str">
        <f>IF(tbl_Customers[[#This Row],[total_intl_calls]]&lt;=5,"Low Calls", IF(tbl_Customers[[#This Row],[total_intl_calls]]&lt;=10, "Medium Calls", "High Calls"))</f>
        <v>Medium Calls</v>
      </c>
      <c r="AF15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67" s="36" t="str">
        <f>IF(tbl_Customers[[#This Row],[Churn_Risk_Score]]&gt;=10,"High Risk", IF(tbl_Customers[[#This Row],[Churn_Risk_Score]]&gt;=5,"Medium Risk","Low Risk"))</f>
        <v>Low Risk</v>
      </c>
    </row>
    <row r="1568" spans="1:33" x14ac:dyDescent="0.35">
      <c r="A1568">
        <v>1567</v>
      </c>
      <c r="B1568" t="s">
        <v>51</v>
      </c>
      <c r="C1568">
        <v>67</v>
      </c>
      <c r="D1568" t="s">
        <v>28</v>
      </c>
      <c r="E1568" t="s">
        <v>22</v>
      </c>
      <c r="F1568" t="s">
        <v>22</v>
      </c>
      <c r="G1568">
        <v>0</v>
      </c>
      <c r="H1568">
        <v>109.1</v>
      </c>
      <c r="I1568">
        <v>134</v>
      </c>
      <c r="J1568">
        <v>18.55</v>
      </c>
      <c r="K1568">
        <v>142.30000000000001</v>
      </c>
      <c r="L1568">
        <v>76</v>
      </c>
      <c r="M1568">
        <v>12.1</v>
      </c>
      <c r="N1568">
        <v>91.2</v>
      </c>
      <c r="O1568">
        <v>86</v>
      </c>
      <c r="P1568">
        <v>4.0999999999999996</v>
      </c>
      <c r="Q1568">
        <v>10.9</v>
      </c>
      <c r="R1568">
        <v>5</v>
      </c>
      <c r="S1568">
        <v>2.94</v>
      </c>
      <c r="T1568">
        <v>2</v>
      </c>
      <c r="U1568" t="s">
        <v>22</v>
      </c>
      <c r="V1568">
        <f>IF(tbl_Customers[[#This Row],[churn]] = "yes", 1, 0)</f>
        <v>0</v>
      </c>
      <c r="W1568" t="str">
        <f>IF(tbl_Customers[[#This Row],[number_customer_service_calls]] &lt;= 1, "0-1 Calls", IF(tbl_Customers[[#This Row],[number_customer_service_calls]] &lt;= 3, "2-3 Calls", IF(tbl_Customers[[#This Row],[number_customer_service_calls]] &lt;=5, "4-5 Calls", "6+ Calls")))</f>
        <v>2-3 Calls</v>
      </c>
      <c r="X1568" t="str">
        <f>IF(tbl_Customers[[#This Row],[account_length]] &lt;= 50, "0-50", IF(tbl_Customers[[#This Row],[account_length]] &lt;=100, "51-100", IF(tbl_Customers[[#This Row],[account_length]] &lt;= 150, "101-150", "151+")))</f>
        <v>51-100</v>
      </c>
      <c r="Y1568" t="str">
        <f>IF(tbl_Customers[[#This Row],[total_intl_charge]] &lt;= 3, "Low Charges", "High Charges")</f>
        <v>Low Charges</v>
      </c>
      <c r="Z1568" t="str">
        <f>IF(tbl_Customers[[#This Row],[total_eve_calls]]&lt;=80,"Low Calls",
IF(tbl_Customers[[#This Row],[total_eve_calls]]&lt;=120,"Medium Calls","High Calls"))</f>
        <v>Low Calls</v>
      </c>
      <c r="AA1568" t="str">
        <f>IF(tbl_Customers[[#This Row],[total_eve_charge]]&lt;=15,"Low Charges",
IF(tbl_Customers[[#This Row],[total_eve_charge]]&lt;=20,"Medium Charges","High Charges"))</f>
        <v>Low Charges</v>
      </c>
      <c r="AB15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68" t="str">
        <f>IF(tbl_Customers[[#This Row],[number_vmail_messages]] = 0, "No Usage", IF(tbl_Customers[[#This Row],[number_vmail_messages]] &lt;= 20, "Low Usage", IF(tbl_Customers[[#This Row],[number_vmail_messages]] &lt;= 40, "Medium Usgae", "High Usage")))</f>
        <v>No Usage</v>
      </c>
      <c r="AD1568" t="str">
        <f>IF(tbl_Customers[[#This Row],[total_day_minutes]]&lt;=150,"Low Usage", IF(tbl_Customers[[#This Row],[total_day_minutes]]&lt;=200,"Medium Usage", IF(tbl_Customers[[#This Row],[total_day_minutes]]&lt;=250,"High Usage","Very High Usage")))</f>
        <v>Low Usage</v>
      </c>
      <c r="AE1568" t="str">
        <f>IF(tbl_Customers[[#This Row],[total_intl_calls]]&lt;=5,"Low Calls", IF(tbl_Customers[[#This Row],[total_intl_calls]]&lt;=10, "Medium Calls", "High Calls"))</f>
        <v>Low Calls</v>
      </c>
      <c r="AF15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68" s="36" t="str">
        <f>IF(tbl_Customers[[#This Row],[Churn_Risk_Score]]&gt;=10,"High Risk", IF(tbl_Customers[[#This Row],[Churn_Risk_Score]]&gt;=5,"Medium Risk","Low Risk"))</f>
        <v>Low Risk</v>
      </c>
    </row>
    <row r="1569" spans="1:33" x14ac:dyDescent="0.35">
      <c r="A1569">
        <v>1568</v>
      </c>
      <c r="B1569" t="s">
        <v>41</v>
      </c>
      <c r="C1569">
        <v>86</v>
      </c>
      <c r="D1569" t="s">
        <v>25</v>
      </c>
      <c r="E1569" t="s">
        <v>22</v>
      </c>
      <c r="F1569" t="s">
        <v>22</v>
      </c>
      <c r="G1569">
        <v>0</v>
      </c>
      <c r="H1569">
        <v>171.8</v>
      </c>
      <c r="I1569">
        <v>106</v>
      </c>
      <c r="J1569">
        <v>29.21</v>
      </c>
      <c r="K1569">
        <v>301.7</v>
      </c>
      <c r="L1569">
        <v>44</v>
      </c>
      <c r="M1569">
        <v>25.64</v>
      </c>
      <c r="N1569">
        <v>139.4</v>
      </c>
      <c r="O1569">
        <v>108</v>
      </c>
      <c r="P1569">
        <v>6.27</v>
      </c>
      <c r="Q1569">
        <v>9.6999999999999993</v>
      </c>
      <c r="R1569">
        <v>5</v>
      </c>
      <c r="S1569">
        <v>2.62</v>
      </c>
      <c r="T1569">
        <v>1</v>
      </c>
      <c r="U1569" t="s">
        <v>22</v>
      </c>
      <c r="V1569">
        <f>IF(tbl_Customers[[#This Row],[churn]] = "yes", 1, 0)</f>
        <v>0</v>
      </c>
      <c r="W1569" t="str">
        <f>IF(tbl_Customers[[#This Row],[number_customer_service_calls]] &lt;= 1, "0-1 Calls", IF(tbl_Customers[[#This Row],[number_customer_service_calls]] &lt;= 3, "2-3 Calls", IF(tbl_Customers[[#This Row],[number_customer_service_calls]] &lt;=5, "4-5 Calls", "6+ Calls")))</f>
        <v>0-1 Calls</v>
      </c>
      <c r="X1569" t="str">
        <f>IF(tbl_Customers[[#This Row],[account_length]] &lt;= 50, "0-50", IF(tbl_Customers[[#This Row],[account_length]] &lt;=100, "51-100", IF(tbl_Customers[[#This Row],[account_length]] &lt;= 150, "101-150", "151+")))</f>
        <v>51-100</v>
      </c>
      <c r="Y1569" t="str">
        <f>IF(tbl_Customers[[#This Row],[total_intl_charge]] &lt;= 3, "Low Charges", "High Charges")</f>
        <v>Low Charges</v>
      </c>
      <c r="Z1569" t="str">
        <f>IF(tbl_Customers[[#This Row],[total_eve_calls]]&lt;=80,"Low Calls",
IF(tbl_Customers[[#This Row],[total_eve_calls]]&lt;=120,"Medium Calls","High Calls"))</f>
        <v>Low Calls</v>
      </c>
      <c r="AA1569" t="str">
        <f>IF(tbl_Customers[[#This Row],[total_eve_charge]]&lt;=15,"Low Charges",
IF(tbl_Customers[[#This Row],[total_eve_charge]]&lt;=20,"Medium Charges","High Charges"))</f>
        <v>High Charges</v>
      </c>
      <c r="AB15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69" t="str">
        <f>IF(tbl_Customers[[#This Row],[number_vmail_messages]] = 0, "No Usage", IF(tbl_Customers[[#This Row],[number_vmail_messages]] &lt;= 20, "Low Usage", IF(tbl_Customers[[#This Row],[number_vmail_messages]] &lt;= 40, "Medium Usgae", "High Usage")))</f>
        <v>No Usage</v>
      </c>
      <c r="AD1569" t="str">
        <f>IF(tbl_Customers[[#This Row],[total_day_minutes]]&lt;=150,"Low Usage", IF(tbl_Customers[[#This Row],[total_day_minutes]]&lt;=200,"Medium Usage", IF(tbl_Customers[[#This Row],[total_day_minutes]]&lt;=250,"High Usage","Very High Usage")))</f>
        <v>Medium Usage</v>
      </c>
      <c r="AE1569" t="str">
        <f>IF(tbl_Customers[[#This Row],[total_intl_calls]]&lt;=5,"Low Calls", IF(tbl_Customers[[#This Row],[total_intl_calls]]&lt;=10, "Medium Calls", "High Calls"))</f>
        <v>Low Calls</v>
      </c>
      <c r="AF15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69" s="36" t="str">
        <f>IF(tbl_Customers[[#This Row],[Churn_Risk_Score]]&gt;=10,"High Risk", IF(tbl_Customers[[#This Row],[Churn_Risk_Score]]&gt;=5,"Medium Risk","Low Risk"))</f>
        <v>Low Risk</v>
      </c>
    </row>
    <row r="1570" spans="1:33" x14ac:dyDescent="0.35">
      <c r="A1570">
        <v>1569</v>
      </c>
      <c r="B1570" t="s">
        <v>61</v>
      </c>
      <c r="C1570">
        <v>107</v>
      </c>
      <c r="D1570" t="s">
        <v>21</v>
      </c>
      <c r="E1570" t="s">
        <v>22</v>
      </c>
      <c r="F1570" t="s">
        <v>22</v>
      </c>
      <c r="G1570">
        <v>0</v>
      </c>
      <c r="H1570">
        <v>222.3</v>
      </c>
      <c r="I1570">
        <v>101</v>
      </c>
      <c r="J1570">
        <v>37.79</v>
      </c>
      <c r="K1570">
        <v>286</v>
      </c>
      <c r="L1570">
        <v>111</v>
      </c>
      <c r="M1570">
        <v>24.31</v>
      </c>
      <c r="N1570">
        <v>249.4</v>
      </c>
      <c r="O1570">
        <v>117</v>
      </c>
      <c r="P1570">
        <v>11.22</v>
      </c>
      <c r="Q1570">
        <v>12.1</v>
      </c>
      <c r="R1570">
        <v>4</v>
      </c>
      <c r="S1570">
        <v>3.27</v>
      </c>
      <c r="T1570">
        <v>1</v>
      </c>
      <c r="U1570" t="s">
        <v>23</v>
      </c>
      <c r="V1570">
        <f>IF(tbl_Customers[[#This Row],[churn]] = "yes", 1, 0)</f>
        <v>1</v>
      </c>
      <c r="W1570" t="str">
        <f>IF(tbl_Customers[[#This Row],[number_customer_service_calls]] &lt;= 1, "0-1 Calls", IF(tbl_Customers[[#This Row],[number_customer_service_calls]] &lt;= 3, "2-3 Calls", IF(tbl_Customers[[#This Row],[number_customer_service_calls]] &lt;=5, "4-5 Calls", "6+ Calls")))</f>
        <v>0-1 Calls</v>
      </c>
      <c r="X1570" t="str">
        <f>IF(tbl_Customers[[#This Row],[account_length]] &lt;= 50, "0-50", IF(tbl_Customers[[#This Row],[account_length]] &lt;=100, "51-100", IF(tbl_Customers[[#This Row],[account_length]] &lt;= 150, "101-150", "151+")))</f>
        <v>101-150</v>
      </c>
      <c r="Y1570" t="str">
        <f>IF(tbl_Customers[[#This Row],[total_intl_charge]] &lt;= 3, "Low Charges", "High Charges")</f>
        <v>High Charges</v>
      </c>
      <c r="Z1570" t="str">
        <f>IF(tbl_Customers[[#This Row],[total_eve_calls]]&lt;=80,"Low Calls",
IF(tbl_Customers[[#This Row],[total_eve_calls]]&lt;=120,"Medium Calls","High Calls"))</f>
        <v>Medium Calls</v>
      </c>
      <c r="AA1570" t="str">
        <f>IF(tbl_Customers[[#This Row],[total_eve_charge]]&lt;=15,"Low Charges",
IF(tbl_Customers[[#This Row],[total_eve_charge]]&lt;=20,"Medium Charges","High Charges"))</f>
        <v>High Charges</v>
      </c>
      <c r="AB15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70" t="str">
        <f>IF(tbl_Customers[[#This Row],[number_vmail_messages]] = 0, "No Usage", IF(tbl_Customers[[#This Row],[number_vmail_messages]] &lt;= 20, "Low Usage", IF(tbl_Customers[[#This Row],[number_vmail_messages]] &lt;= 40, "Medium Usgae", "High Usage")))</f>
        <v>No Usage</v>
      </c>
      <c r="AD1570" t="str">
        <f>IF(tbl_Customers[[#This Row],[total_day_minutes]]&lt;=150,"Low Usage", IF(tbl_Customers[[#This Row],[total_day_minutes]]&lt;=200,"Medium Usage", IF(tbl_Customers[[#This Row],[total_day_minutes]]&lt;=250,"High Usage","Very High Usage")))</f>
        <v>High Usage</v>
      </c>
      <c r="AE1570" t="str">
        <f>IF(tbl_Customers[[#This Row],[total_intl_calls]]&lt;=5,"Low Calls", IF(tbl_Customers[[#This Row],[total_intl_calls]]&lt;=10, "Medium Calls", "High Calls"))</f>
        <v>Low Calls</v>
      </c>
      <c r="AF15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70" s="36" t="str">
        <f>IF(tbl_Customers[[#This Row],[Churn_Risk_Score]]&gt;=10,"High Risk", IF(tbl_Customers[[#This Row],[Churn_Risk_Score]]&gt;=5,"Medium Risk","Low Risk"))</f>
        <v>Low Risk</v>
      </c>
    </row>
    <row r="1571" spans="1:33" x14ac:dyDescent="0.35">
      <c r="A1571">
        <v>1570</v>
      </c>
      <c r="B1571" t="s">
        <v>72</v>
      </c>
      <c r="C1571">
        <v>116</v>
      </c>
      <c r="D1571" t="s">
        <v>28</v>
      </c>
      <c r="E1571" t="s">
        <v>22</v>
      </c>
      <c r="F1571" t="s">
        <v>22</v>
      </c>
      <c r="G1571">
        <v>0</v>
      </c>
      <c r="H1571">
        <v>164.6</v>
      </c>
      <c r="I1571">
        <v>110</v>
      </c>
      <c r="J1571">
        <v>27.98</v>
      </c>
      <c r="K1571">
        <v>270.60000000000002</v>
      </c>
      <c r="L1571">
        <v>103</v>
      </c>
      <c r="M1571">
        <v>23</v>
      </c>
      <c r="N1571">
        <v>230.4</v>
      </c>
      <c r="O1571">
        <v>109</v>
      </c>
      <c r="P1571">
        <v>10.37</v>
      </c>
      <c r="Q1571">
        <v>8</v>
      </c>
      <c r="R1571">
        <v>3</v>
      </c>
      <c r="S1571">
        <v>2.16</v>
      </c>
      <c r="T1571">
        <v>0</v>
      </c>
      <c r="U1571" t="s">
        <v>22</v>
      </c>
      <c r="V1571">
        <f>IF(tbl_Customers[[#This Row],[churn]] = "yes", 1, 0)</f>
        <v>0</v>
      </c>
      <c r="W1571" t="str">
        <f>IF(tbl_Customers[[#This Row],[number_customer_service_calls]] &lt;= 1, "0-1 Calls", IF(tbl_Customers[[#This Row],[number_customer_service_calls]] &lt;= 3, "2-3 Calls", IF(tbl_Customers[[#This Row],[number_customer_service_calls]] &lt;=5, "4-5 Calls", "6+ Calls")))</f>
        <v>0-1 Calls</v>
      </c>
      <c r="X1571" t="str">
        <f>IF(tbl_Customers[[#This Row],[account_length]] &lt;= 50, "0-50", IF(tbl_Customers[[#This Row],[account_length]] &lt;=100, "51-100", IF(tbl_Customers[[#This Row],[account_length]] &lt;= 150, "101-150", "151+")))</f>
        <v>101-150</v>
      </c>
      <c r="Y1571" t="str">
        <f>IF(tbl_Customers[[#This Row],[total_intl_charge]] &lt;= 3, "Low Charges", "High Charges")</f>
        <v>Low Charges</v>
      </c>
      <c r="Z1571" t="str">
        <f>IF(tbl_Customers[[#This Row],[total_eve_calls]]&lt;=80,"Low Calls",
IF(tbl_Customers[[#This Row],[total_eve_calls]]&lt;=120,"Medium Calls","High Calls"))</f>
        <v>Medium Calls</v>
      </c>
      <c r="AA1571" t="str">
        <f>IF(tbl_Customers[[#This Row],[total_eve_charge]]&lt;=15,"Low Charges",
IF(tbl_Customers[[#This Row],[total_eve_charge]]&lt;=20,"Medium Charges","High Charges"))</f>
        <v>High Charges</v>
      </c>
      <c r="AB15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71" t="str">
        <f>IF(tbl_Customers[[#This Row],[number_vmail_messages]] = 0, "No Usage", IF(tbl_Customers[[#This Row],[number_vmail_messages]] &lt;= 20, "Low Usage", IF(tbl_Customers[[#This Row],[number_vmail_messages]] &lt;= 40, "Medium Usgae", "High Usage")))</f>
        <v>No Usage</v>
      </c>
      <c r="AD1571" t="str">
        <f>IF(tbl_Customers[[#This Row],[total_day_minutes]]&lt;=150,"Low Usage", IF(tbl_Customers[[#This Row],[total_day_minutes]]&lt;=200,"Medium Usage", IF(tbl_Customers[[#This Row],[total_day_minutes]]&lt;=250,"High Usage","Very High Usage")))</f>
        <v>Medium Usage</v>
      </c>
      <c r="AE1571" t="str">
        <f>IF(tbl_Customers[[#This Row],[total_intl_calls]]&lt;=5,"Low Calls", IF(tbl_Customers[[#This Row],[total_intl_calls]]&lt;=10, "Medium Calls", "High Calls"))</f>
        <v>Low Calls</v>
      </c>
      <c r="AF15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71" s="36" t="str">
        <f>IF(tbl_Customers[[#This Row],[Churn_Risk_Score]]&gt;=10,"High Risk", IF(tbl_Customers[[#This Row],[Churn_Risk_Score]]&gt;=5,"Medium Risk","Low Risk"))</f>
        <v>Low Risk</v>
      </c>
    </row>
    <row r="1572" spans="1:33" x14ac:dyDescent="0.35">
      <c r="A1572">
        <v>1571</v>
      </c>
      <c r="B1572" t="s">
        <v>59</v>
      </c>
      <c r="C1572">
        <v>63</v>
      </c>
      <c r="D1572" t="s">
        <v>25</v>
      </c>
      <c r="E1572" t="s">
        <v>22</v>
      </c>
      <c r="F1572" t="s">
        <v>22</v>
      </c>
      <c r="G1572">
        <v>0</v>
      </c>
      <c r="H1572">
        <v>211.7</v>
      </c>
      <c r="I1572">
        <v>107</v>
      </c>
      <c r="J1572">
        <v>35.99</v>
      </c>
      <c r="K1572">
        <v>271.7</v>
      </c>
      <c r="L1572">
        <v>77</v>
      </c>
      <c r="M1572">
        <v>23.09</v>
      </c>
      <c r="N1572">
        <v>203.3</v>
      </c>
      <c r="O1572">
        <v>108</v>
      </c>
      <c r="P1572">
        <v>9.15</v>
      </c>
      <c r="Q1572">
        <v>7.4</v>
      </c>
      <c r="R1572">
        <v>7</v>
      </c>
      <c r="S1572">
        <v>2</v>
      </c>
      <c r="T1572">
        <v>0</v>
      </c>
      <c r="U1572" t="s">
        <v>22</v>
      </c>
      <c r="V1572">
        <f>IF(tbl_Customers[[#This Row],[churn]] = "yes", 1, 0)</f>
        <v>0</v>
      </c>
      <c r="W1572" t="str">
        <f>IF(tbl_Customers[[#This Row],[number_customer_service_calls]] &lt;= 1, "0-1 Calls", IF(tbl_Customers[[#This Row],[number_customer_service_calls]] &lt;= 3, "2-3 Calls", IF(tbl_Customers[[#This Row],[number_customer_service_calls]] &lt;=5, "4-5 Calls", "6+ Calls")))</f>
        <v>0-1 Calls</v>
      </c>
      <c r="X1572" t="str">
        <f>IF(tbl_Customers[[#This Row],[account_length]] &lt;= 50, "0-50", IF(tbl_Customers[[#This Row],[account_length]] &lt;=100, "51-100", IF(tbl_Customers[[#This Row],[account_length]] &lt;= 150, "101-150", "151+")))</f>
        <v>51-100</v>
      </c>
      <c r="Y1572" t="str">
        <f>IF(tbl_Customers[[#This Row],[total_intl_charge]] &lt;= 3, "Low Charges", "High Charges")</f>
        <v>Low Charges</v>
      </c>
      <c r="Z1572" t="str">
        <f>IF(tbl_Customers[[#This Row],[total_eve_calls]]&lt;=80,"Low Calls",
IF(tbl_Customers[[#This Row],[total_eve_calls]]&lt;=120,"Medium Calls","High Calls"))</f>
        <v>Low Calls</v>
      </c>
      <c r="AA1572" t="str">
        <f>IF(tbl_Customers[[#This Row],[total_eve_charge]]&lt;=15,"Low Charges",
IF(tbl_Customers[[#This Row],[total_eve_charge]]&lt;=20,"Medium Charges","High Charges"))</f>
        <v>High Charges</v>
      </c>
      <c r="AB15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72" t="str">
        <f>IF(tbl_Customers[[#This Row],[number_vmail_messages]] = 0, "No Usage", IF(tbl_Customers[[#This Row],[number_vmail_messages]] &lt;= 20, "Low Usage", IF(tbl_Customers[[#This Row],[number_vmail_messages]] &lt;= 40, "Medium Usgae", "High Usage")))</f>
        <v>No Usage</v>
      </c>
      <c r="AD1572" t="str">
        <f>IF(tbl_Customers[[#This Row],[total_day_minutes]]&lt;=150,"Low Usage", IF(tbl_Customers[[#This Row],[total_day_minutes]]&lt;=200,"Medium Usage", IF(tbl_Customers[[#This Row],[total_day_minutes]]&lt;=250,"High Usage","Very High Usage")))</f>
        <v>High Usage</v>
      </c>
      <c r="AE1572" t="str">
        <f>IF(tbl_Customers[[#This Row],[total_intl_calls]]&lt;=5,"Low Calls", IF(tbl_Customers[[#This Row],[total_intl_calls]]&lt;=10, "Medium Calls", "High Calls"))</f>
        <v>Medium Calls</v>
      </c>
      <c r="AF15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72" s="36" t="str">
        <f>IF(tbl_Customers[[#This Row],[Churn_Risk_Score]]&gt;=10,"High Risk", IF(tbl_Customers[[#This Row],[Churn_Risk_Score]]&gt;=5,"Medium Risk","Low Risk"))</f>
        <v>Low Risk</v>
      </c>
    </row>
    <row r="1573" spans="1:33" x14ac:dyDescent="0.35">
      <c r="A1573">
        <v>1572</v>
      </c>
      <c r="B1573" t="s">
        <v>27</v>
      </c>
      <c r="C1573">
        <v>119</v>
      </c>
      <c r="D1573" t="s">
        <v>25</v>
      </c>
      <c r="E1573" t="s">
        <v>23</v>
      </c>
      <c r="F1573" t="s">
        <v>23</v>
      </c>
      <c r="G1573">
        <v>16</v>
      </c>
      <c r="H1573">
        <v>147.19999999999999</v>
      </c>
      <c r="I1573">
        <v>103</v>
      </c>
      <c r="J1573">
        <v>25.02</v>
      </c>
      <c r="K1573">
        <v>160.1</v>
      </c>
      <c r="L1573">
        <v>96</v>
      </c>
      <c r="M1573">
        <v>13.61</v>
      </c>
      <c r="N1573">
        <v>184</v>
      </c>
      <c r="O1573">
        <v>120</v>
      </c>
      <c r="P1573">
        <v>8.2799999999999994</v>
      </c>
      <c r="Q1573">
        <v>7.7</v>
      </c>
      <c r="R1573">
        <v>2</v>
      </c>
      <c r="S1573">
        <v>2.08</v>
      </c>
      <c r="T1573">
        <v>0</v>
      </c>
      <c r="U1573" t="s">
        <v>23</v>
      </c>
      <c r="V1573">
        <f>IF(tbl_Customers[[#This Row],[churn]] = "yes", 1, 0)</f>
        <v>1</v>
      </c>
      <c r="W1573" t="str">
        <f>IF(tbl_Customers[[#This Row],[number_customer_service_calls]] &lt;= 1, "0-1 Calls", IF(tbl_Customers[[#This Row],[number_customer_service_calls]] &lt;= 3, "2-3 Calls", IF(tbl_Customers[[#This Row],[number_customer_service_calls]] &lt;=5, "4-5 Calls", "6+ Calls")))</f>
        <v>0-1 Calls</v>
      </c>
      <c r="X1573" t="str">
        <f>IF(tbl_Customers[[#This Row],[account_length]] &lt;= 50, "0-50", IF(tbl_Customers[[#This Row],[account_length]] &lt;=100, "51-100", IF(tbl_Customers[[#This Row],[account_length]] &lt;= 150, "101-150", "151+")))</f>
        <v>101-150</v>
      </c>
      <c r="Y1573" t="str">
        <f>IF(tbl_Customers[[#This Row],[total_intl_charge]] &lt;= 3, "Low Charges", "High Charges")</f>
        <v>Low Charges</v>
      </c>
      <c r="Z1573" t="str">
        <f>IF(tbl_Customers[[#This Row],[total_eve_calls]]&lt;=80,"Low Calls",
IF(tbl_Customers[[#This Row],[total_eve_calls]]&lt;=120,"Medium Calls","High Calls"))</f>
        <v>Medium Calls</v>
      </c>
      <c r="AA1573" t="str">
        <f>IF(tbl_Customers[[#This Row],[total_eve_charge]]&lt;=15,"Low Charges",
IF(tbl_Customers[[#This Row],[total_eve_charge]]&lt;=20,"Medium Charges","High Charges"))</f>
        <v>Low Charges</v>
      </c>
      <c r="AB15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573" t="str">
        <f>IF(tbl_Customers[[#This Row],[number_vmail_messages]] = 0, "No Usage", IF(tbl_Customers[[#This Row],[number_vmail_messages]] &lt;= 20, "Low Usage", IF(tbl_Customers[[#This Row],[number_vmail_messages]] &lt;= 40, "Medium Usgae", "High Usage")))</f>
        <v>Low Usage</v>
      </c>
      <c r="AD1573" t="str">
        <f>IF(tbl_Customers[[#This Row],[total_day_minutes]]&lt;=150,"Low Usage", IF(tbl_Customers[[#This Row],[total_day_minutes]]&lt;=200,"Medium Usage", IF(tbl_Customers[[#This Row],[total_day_minutes]]&lt;=250,"High Usage","Very High Usage")))</f>
        <v>Low Usage</v>
      </c>
      <c r="AE1573" t="str">
        <f>IF(tbl_Customers[[#This Row],[total_intl_calls]]&lt;=5,"Low Calls", IF(tbl_Customers[[#This Row],[total_intl_calls]]&lt;=10, "Medium Calls", "High Calls"))</f>
        <v>Low Calls</v>
      </c>
      <c r="AF15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73" s="36" t="str">
        <f>IF(tbl_Customers[[#This Row],[Churn_Risk_Score]]&gt;=10,"High Risk", IF(tbl_Customers[[#This Row],[Churn_Risk_Score]]&gt;=5,"Medium Risk","Low Risk"))</f>
        <v>Low Risk</v>
      </c>
    </row>
    <row r="1574" spans="1:33" x14ac:dyDescent="0.35">
      <c r="A1574">
        <v>1573</v>
      </c>
      <c r="B1574" t="s">
        <v>20</v>
      </c>
      <c r="C1574">
        <v>133</v>
      </c>
      <c r="D1574" t="s">
        <v>25</v>
      </c>
      <c r="E1574" t="s">
        <v>23</v>
      </c>
      <c r="F1574" t="s">
        <v>22</v>
      </c>
      <c r="G1574">
        <v>0</v>
      </c>
      <c r="H1574">
        <v>254.7</v>
      </c>
      <c r="I1574">
        <v>103</v>
      </c>
      <c r="J1574">
        <v>43.3</v>
      </c>
      <c r="K1574">
        <v>252.2</v>
      </c>
      <c r="L1574">
        <v>80</v>
      </c>
      <c r="M1574">
        <v>21.44</v>
      </c>
      <c r="N1574">
        <v>178.1</v>
      </c>
      <c r="O1574">
        <v>103</v>
      </c>
      <c r="P1574">
        <v>8.01</v>
      </c>
      <c r="Q1574">
        <v>8</v>
      </c>
      <c r="R1574">
        <v>3</v>
      </c>
      <c r="S1574">
        <v>2.16</v>
      </c>
      <c r="T1574">
        <v>0</v>
      </c>
      <c r="U1574" t="s">
        <v>23</v>
      </c>
      <c r="V1574">
        <f>IF(tbl_Customers[[#This Row],[churn]] = "yes", 1, 0)</f>
        <v>1</v>
      </c>
      <c r="W1574" t="str">
        <f>IF(tbl_Customers[[#This Row],[number_customer_service_calls]] &lt;= 1, "0-1 Calls", IF(tbl_Customers[[#This Row],[number_customer_service_calls]] &lt;= 3, "2-3 Calls", IF(tbl_Customers[[#This Row],[number_customer_service_calls]] &lt;=5, "4-5 Calls", "6+ Calls")))</f>
        <v>0-1 Calls</v>
      </c>
      <c r="X1574" t="str">
        <f>IF(tbl_Customers[[#This Row],[account_length]] &lt;= 50, "0-50", IF(tbl_Customers[[#This Row],[account_length]] &lt;=100, "51-100", IF(tbl_Customers[[#This Row],[account_length]] &lt;= 150, "101-150", "151+")))</f>
        <v>101-150</v>
      </c>
      <c r="Y1574" t="str">
        <f>IF(tbl_Customers[[#This Row],[total_intl_charge]] &lt;= 3, "Low Charges", "High Charges")</f>
        <v>Low Charges</v>
      </c>
      <c r="Z1574" t="str">
        <f>IF(tbl_Customers[[#This Row],[total_eve_calls]]&lt;=80,"Low Calls",
IF(tbl_Customers[[#This Row],[total_eve_calls]]&lt;=120,"Medium Calls","High Calls"))</f>
        <v>Low Calls</v>
      </c>
      <c r="AA1574" t="str">
        <f>IF(tbl_Customers[[#This Row],[total_eve_charge]]&lt;=15,"Low Charges",
IF(tbl_Customers[[#This Row],[total_eve_charge]]&lt;=20,"Medium Charges","High Charges"))</f>
        <v>High Charges</v>
      </c>
      <c r="AB15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74" t="str">
        <f>IF(tbl_Customers[[#This Row],[number_vmail_messages]] = 0, "No Usage", IF(tbl_Customers[[#This Row],[number_vmail_messages]] &lt;= 20, "Low Usage", IF(tbl_Customers[[#This Row],[number_vmail_messages]] &lt;= 40, "Medium Usgae", "High Usage")))</f>
        <v>No Usage</v>
      </c>
      <c r="AD1574" t="str">
        <f>IF(tbl_Customers[[#This Row],[total_day_minutes]]&lt;=150,"Low Usage", IF(tbl_Customers[[#This Row],[total_day_minutes]]&lt;=200,"Medium Usage", IF(tbl_Customers[[#This Row],[total_day_minutes]]&lt;=250,"High Usage","Very High Usage")))</f>
        <v>Very High Usage</v>
      </c>
      <c r="AE1574" t="str">
        <f>IF(tbl_Customers[[#This Row],[total_intl_calls]]&lt;=5,"Low Calls", IF(tbl_Customers[[#This Row],[total_intl_calls]]&lt;=10, "Medium Calls", "High Calls"))</f>
        <v>Low Calls</v>
      </c>
      <c r="AF15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74" s="36" t="str">
        <f>IF(tbl_Customers[[#This Row],[Churn_Risk_Score]]&gt;=10,"High Risk", IF(tbl_Customers[[#This Row],[Churn_Risk_Score]]&gt;=5,"Medium Risk","Low Risk"))</f>
        <v>Medium Risk</v>
      </c>
    </row>
    <row r="1575" spans="1:33" x14ac:dyDescent="0.35">
      <c r="A1575">
        <v>1574</v>
      </c>
      <c r="B1575" t="s">
        <v>71</v>
      </c>
      <c r="C1575">
        <v>94</v>
      </c>
      <c r="D1575" t="s">
        <v>25</v>
      </c>
      <c r="E1575" t="s">
        <v>23</v>
      </c>
      <c r="F1575" t="s">
        <v>22</v>
      </c>
      <c r="G1575">
        <v>0</v>
      </c>
      <c r="H1575">
        <v>170.1</v>
      </c>
      <c r="I1575">
        <v>113</v>
      </c>
      <c r="J1575">
        <v>28.92</v>
      </c>
      <c r="K1575">
        <v>271.8</v>
      </c>
      <c r="L1575">
        <v>94</v>
      </c>
      <c r="M1575">
        <v>23.1</v>
      </c>
      <c r="N1575">
        <v>110.7</v>
      </c>
      <c r="O1575">
        <v>78</v>
      </c>
      <c r="P1575">
        <v>4.9800000000000004</v>
      </c>
      <c r="Q1575">
        <v>8.6999999999999993</v>
      </c>
      <c r="R1575">
        <v>4</v>
      </c>
      <c r="S1575">
        <v>2.35</v>
      </c>
      <c r="T1575">
        <v>1</v>
      </c>
      <c r="U1575" t="s">
        <v>22</v>
      </c>
      <c r="V1575">
        <f>IF(tbl_Customers[[#This Row],[churn]] = "yes", 1, 0)</f>
        <v>0</v>
      </c>
      <c r="W1575" t="str">
        <f>IF(tbl_Customers[[#This Row],[number_customer_service_calls]] &lt;= 1, "0-1 Calls", IF(tbl_Customers[[#This Row],[number_customer_service_calls]] &lt;= 3, "2-3 Calls", IF(tbl_Customers[[#This Row],[number_customer_service_calls]] &lt;=5, "4-5 Calls", "6+ Calls")))</f>
        <v>0-1 Calls</v>
      </c>
      <c r="X1575" t="str">
        <f>IF(tbl_Customers[[#This Row],[account_length]] &lt;= 50, "0-50", IF(tbl_Customers[[#This Row],[account_length]] &lt;=100, "51-100", IF(tbl_Customers[[#This Row],[account_length]] &lt;= 150, "101-150", "151+")))</f>
        <v>51-100</v>
      </c>
      <c r="Y1575" t="str">
        <f>IF(tbl_Customers[[#This Row],[total_intl_charge]] &lt;= 3, "Low Charges", "High Charges")</f>
        <v>Low Charges</v>
      </c>
      <c r="Z1575" t="str">
        <f>IF(tbl_Customers[[#This Row],[total_eve_calls]]&lt;=80,"Low Calls",
IF(tbl_Customers[[#This Row],[total_eve_calls]]&lt;=120,"Medium Calls","High Calls"))</f>
        <v>Medium Calls</v>
      </c>
      <c r="AA1575" t="str">
        <f>IF(tbl_Customers[[#This Row],[total_eve_charge]]&lt;=15,"Low Charges",
IF(tbl_Customers[[#This Row],[total_eve_charge]]&lt;=20,"Medium Charges","High Charges"))</f>
        <v>High Charges</v>
      </c>
      <c r="AB15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75" t="str">
        <f>IF(tbl_Customers[[#This Row],[number_vmail_messages]] = 0, "No Usage", IF(tbl_Customers[[#This Row],[number_vmail_messages]] &lt;= 20, "Low Usage", IF(tbl_Customers[[#This Row],[number_vmail_messages]] &lt;= 40, "Medium Usgae", "High Usage")))</f>
        <v>No Usage</v>
      </c>
      <c r="AD1575" t="str">
        <f>IF(tbl_Customers[[#This Row],[total_day_minutes]]&lt;=150,"Low Usage", IF(tbl_Customers[[#This Row],[total_day_minutes]]&lt;=200,"Medium Usage", IF(tbl_Customers[[#This Row],[total_day_minutes]]&lt;=250,"High Usage","Very High Usage")))</f>
        <v>Medium Usage</v>
      </c>
      <c r="AE1575" t="str">
        <f>IF(tbl_Customers[[#This Row],[total_intl_calls]]&lt;=5,"Low Calls", IF(tbl_Customers[[#This Row],[total_intl_calls]]&lt;=10, "Medium Calls", "High Calls"))</f>
        <v>Low Calls</v>
      </c>
      <c r="AF15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75" s="36" t="str">
        <f>IF(tbl_Customers[[#This Row],[Churn_Risk_Score]]&gt;=10,"High Risk", IF(tbl_Customers[[#This Row],[Churn_Risk_Score]]&gt;=5,"Medium Risk","Low Risk"))</f>
        <v>Low Risk</v>
      </c>
    </row>
    <row r="1576" spans="1:33" x14ac:dyDescent="0.35">
      <c r="A1576">
        <v>1575</v>
      </c>
      <c r="B1576" t="s">
        <v>27</v>
      </c>
      <c r="C1576">
        <v>69</v>
      </c>
      <c r="D1576" t="s">
        <v>28</v>
      </c>
      <c r="E1576" t="s">
        <v>22</v>
      </c>
      <c r="F1576" t="s">
        <v>22</v>
      </c>
      <c r="G1576">
        <v>0</v>
      </c>
      <c r="H1576">
        <v>195.1</v>
      </c>
      <c r="I1576">
        <v>91</v>
      </c>
      <c r="J1576">
        <v>33.17</v>
      </c>
      <c r="K1576">
        <v>261.5</v>
      </c>
      <c r="L1576">
        <v>57</v>
      </c>
      <c r="M1576">
        <v>22.23</v>
      </c>
      <c r="N1576">
        <v>203.8</v>
      </c>
      <c r="O1576">
        <v>90</v>
      </c>
      <c r="P1576">
        <v>9.17</v>
      </c>
      <c r="Q1576">
        <v>11.4</v>
      </c>
      <c r="R1576">
        <v>5</v>
      </c>
      <c r="S1576">
        <v>3.08</v>
      </c>
      <c r="T1576">
        <v>0</v>
      </c>
      <c r="U1576" t="s">
        <v>22</v>
      </c>
      <c r="V1576">
        <f>IF(tbl_Customers[[#This Row],[churn]] = "yes", 1, 0)</f>
        <v>0</v>
      </c>
      <c r="W1576" t="str">
        <f>IF(tbl_Customers[[#This Row],[number_customer_service_calls]] &lt;= 1, "0-1 Calls", IF(tbl_Customers[[#This Row],[number_customer_service_calls]] &lt;= 3, "2-3 Calls", IF(tbl_Customers[[#This Row],[number_customer_service_calls]] &lt;=5, "4-5 Calls", "6+ Calls")))</f>
        <v>0-1 Calls</v>
      </c>
      <c r="X1576" t="str">
        <f>IF(tbl_Customers[[#This Row],[account_length]] &lt;= 50, "0-50", IF(tbl_Customers[[#This Row],[account_length]] &lt;=100, "51-100", IF(tbl_Customers[[#This Row],[account_length]] &lt;= 150, "101-150", "151+")))</f>
        <v>51-100</v>
      </c>
      <c r="Y1576" t="str">
        <f>IF(tbl_Customers[[#This Row],[total_intl_charge]] &lt;= 3, "Low Charges", "High Charges")</f>
        <v>High Charges</v>
      </c>
      <c r="Z1576" t="str">
        <f>IF(tbl_Customers[[#This Row],[total_eve_calls]]&lt;=80,"Low Calls",
IF(tbl_Customers[[#This Row],[total_eve_calls]]&lt;=120,"Medium Calls","High Calls"))</f>
        <v>Low Calls</v>
      </c>
      <c r="AA1576" t="str">
        <f>IF(tbl_Customers[[#This Row],[total_eve_charge]]&lt;=15,"Low Charges",
IF(tbl_Customers[[#This Row],[total_eve_charge]]&lt;=20,"Medium Charges","High Charges"))</f>
        <v>High Charges</v>
      </c>
      <c r="AB15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76" t="str">
        <f>IF(tbl_Customers[[#This Row],[number_vmail_messages]] = 0, "No Usage", IF(tbl_Customers[[#This Row],[number_vmail_messages]] &lt;= 20, "Low Usage", IF(tbl_Customers[[#This Row],[number_vmail_messages]] &lt;= 40, "Medium Usgae", "High Usage")))</f>
        <v>No Usage</v>
      </c>
      <c r="AD1576" t="str">
        <f>IF(tbl_Customers[[#This Row],[total_day_minutes]]&lt;=150,"Low Usage", IF(tbl_Customers[[#This Row],[total_day_minutes]]&lt;=200,"Medium Usage", IF(tbl_Customers[[#This Row],[total_day_minutes]]&lt;=250,"High Usage","Very High Usage")))</f>
        <v>Medium Usage</v>
      </c>
      <c r="AE1576" t="str">
        <f>IF(tbl_Customers[[#This Row],[total_intl_calls]]&lt;=5,"Low Calls", IF(tbl_Customers[[#This Row],[total_intl_calls]]&lt;=10, "Medium Calls", "High Calls"))</f>
        <v>Low Calls</v>
      </c>
      <c r="AF15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76" s="36" t="str">
        <f>IF(tbl_Customers[[#This Row],[Churn_Risk_Score]]&gt;=10,"High Risk", IF(tbl_Customers[[#This Row],[Churn_Risk_Score]]&gt;=5,"Medium Risk","Low Risk"))</f>
        <v>Low Risk</v>
      </c>
    </row>
    <row r="1577" spans="1:33" x14ac:dyDescent="0.35">
      <c r="A1577">
        <v>1576</v>
      </c>
      <c r="B1577" t="s">
        <v>53</v>
      </c>
      <c r="C1577">
        <v>146</v>
      </c>
      <c r="D1577" t="s">
        <v>25</v>
      </c>
      <c r="E1577" t="s">
        <v>22</v>
      </c>
      <c r="F1577" t="s">
        <v>22</v>
      </c>
      <c r="G1577">
        <v>0</v>
      </c>
      <c r="H1577">
        <v>149.30000000000001</v>
      </c>
      <c r="I1577">
        <v>83</v>
      </c>
      <c r="J1577">
        <v>25.38</v>
      </c>
      <c r="K1577">
        <v>187.1</v>
      </c>
      <c r="L1577">
        <v>130</v>
      </c>
      <c r="M1577">
        <v>15.9</v>
      </c>
      <c r="N1577">
        <v>149.80000000000001</v>
      </c>
      <c r="O1577">
        <v>100</v>
      </c>
      <c r="P1577">
        <v>6.74</v>
      </c>
      <c r="Q1577">
        <v>7.9</v>
      </c>
      <c r="R1577">
        <v>4</v>
      </c>
      <c r="S1577">
        <v>2.13</v>
      </c>
      <c r="T1577">
        <v>7</v>
      </c>
      <c r="U1577" t="s">
        <v>23</v>
      </c>
      <c r="V1577">
        <f>IF(tbl_Customers[[#This Row],[churn]] = "yes", 1, 0)</f>
        <v>1</v>
      </c>
      <c r="W1577" t="str">
        <f>IF(tbl_Customers[[#This Row],[number_customer_service_calls]] &lt;= 1, "0-1 Calls", IF(tbl_Customers[[#This Row],[number_customer_service_calls]] &lt;= 3, "2-3 Calls", IF(tbl_Customers[[#This Row],[number_customer_service_calls]] &lt;=5, "4-5 Calls", "6+ Calls")))</f>
        <v>6+ Calls</v>
      </c>
      <c r="X1577" t="str">
        <f>IF(tbl_Customers[[#This Row],[account_length]] &lt;= 50, "0-50", IF(tbl_Customers[[#This Row],[account_length]] &lt;=100, "51-100", IF(tbl_Customers[[#This Row],[account_length]] &lt;= 150, "101-150", "151+")))</f>
        <v>101-150</v>
      </c>
      <c r="Y1577" t="str">
        <f>IF(tbl_Customers[[#This Row],[total_intl_charge]] &lt;= 3, "Low Charges", "High Charges")</f>
        <v>Low Charges</v>
      </c>
      <c r="Z1577" t="str">
        <f>IF(tbl_Customers[[#This Row],[total_eve_calls]]&lt;=80,"Low Calls",
IF(tbl_Customers[[#This Row],[total_eve_calls]]&lt;=120,"Medium Calls","High Calls"))</f>
        <v>High Calls</v>
      </c>
      <c r="AA1577" t="str">
        <f>IF(tbl_Customers[[#This Row],[total_eve_charge]]&lt;=15,"Low Charges",
IF(tbl_Customers[[#This Row],[total_eve_charge]]&lt;=20,"Medium Charges","High Charges"))</f>
        <v>Medium Charges</v>
      </c>
      <c r="AB15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577" t="str">
        <f>IF(tbl_Customers[[#This Row],[number_vmail_messages]] = 0, "No Usage", IF(tbl_Customers[[#This Row],[number_vmail_messages]] &lt;= 20, "Low Usage", IF(tbl_Customers[[#This Row],[number_vmail_messages]] &lt;= 40, "Medium Usgae", "High Usage")))</f>
        <v>No Usage</v>
      </c>
      <c r="AD1577" t="str">
        <f>IF(tbl_Customers[[#This Row],[total_day_minutes]]&lt;=150,"Low Usage", IF(tbl_Customers[[#This Row],[total_day_minutes]]&lt;=200,"Medium Usage", IF(tbl_Customers[[#This Row],[total_day_minutes]]&lt;=250,"High Usage","Very High Usage")))</f>
        <v>Low Usage</v>
      </c>
      <c r="AE1577" t="str">
        <f>IF(tbl_Customers[[#This Row],[total_intl_calls]]&lt;=5,"Low Calls", IF(tbl_Customers[[#This Row],[total_intl_calls]]&lt;=10, "Medium Calls", "High Calls"))</f>
        <v>Low Calls</v>
      </c>
      <c r="AF15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77" s="36" t="str">
        <f>IF(tbl_Customers[[#This Row],[Churn_Risk_Score]]&gt;=10,"High Risk", IF(tbl_Customers[[#This Row],[Churn_Risk_Score]]&gt;=5,"Medium Risk","Low Risk"))</f>
        <v>Medium Risk</v>
      </c>
    </row>
    <row r="1578" spans="1:33" x14ac:dyDescent="0.35">
      <c r="A1578">
        <v>1577</v>
      </c>
      <c r="B1578" t="s">
        <v>39</v>
      </c>
      <c r="C1578">
        <v>119</v>
      </c>
      <c r="D1578" t="s">
        <v>28</v>
      </c>
      <c r="E1578" t="s">
        <v>22</v>
      </c>
      <c r="F1578" t="s">
        <v>22</v>
      </c>
      <c r="G1578">
        <v>0</v>
      </c>
      <c r="H1578">
        <v>81.900000000000006</v>
      </c>
      <c r="I1578">
        <v>75</v>
      </c>
      <c r="J1578">
        <v>13.92</v>
      </c>
      <c r="K1578">
        <v>253.8</v>
      </c>
      <c r="L1578">
        <v>114</v>
      </c>
      <c r="M1578">
        <v>21.57</v>
      </c>
      <c r="N1578">
        <v>213.1</v>
      </c>
      <c r="O1578">
        <v>125</v>
      </c>
      <c r="P1578">
        <v>9.59</v>
      </c>
      <c r="Q1578">
        <v>8.9</v>
      </c>
      <c r="R1578">
        <v>1</v>
      </c>
      <c r="S1578">
        <v>2.4</v>
      </c>
      <c r="T1578">
        <v>2</v>
      </c>
      <c r="U1578" t="s">
        <v>23</v>
      </c>
      <c r="V1578">
        <f>IF(tbl_Customers[[#This Row],[churn]] = "yes", 1, 0)</f>
        <v>1</v>
      </c>
      <c r="W1578" t="str">
        <f>IF(tbl_Customers[[#This Row],[number_customer_service_calls]] &lt;= 1, "0-1 Calls", IF(tbl_Customers[[#This Row],[number_customer_service_calls]] &lt;= 3, "2-3 Calls", IF(tbl_Customers[[#This Row],[number_customer_service_calls]] &lt;=5, "4-5 Calls", "6+ Calls")))</f>
        <v>2-3 Calls</v>
      </c>
      <c r="X1578" t="str">
        <f>IF(tbl_Customers[[#This Row],[account_length]] &lt;= 50, "0-50", IF(tbl_Customers[[#This Row],[account_length]] &lt;=100, "51-100", IF(tbl_Customers[[#This Row],[account_length]] &lt;= 150, "101-150", "151+")))</f>
        <v>101-150</v>
      </c>
      <c r="Y1578" t="str">
        <f>IF(tbl_Customers[[#This Row],[total_intl_charge]] &lt;= 3, "Low Charges", "High Charges")</f>
        <v>Low Charges</v>
      </c>
      <c r="Z1578" t="str">
        <f>IF(tbl_Customers[[#This Row],[total_eve_calls]]&lt;=80,"Low Calls",
IF(tbl_Customers[[#This Row],[total_eve_calls]]&lt;=120,"Medium Calls","High Calls"))</f>
        <v>Medium Calls</v>
      </c>
      <c r="AA1578" t="str">
        <f>IF(tbl_Customers[[#This Row],[total_eve_charge]]&lt;=15,"Low Charges",
IF(tbl_Customers[[#This Row],[total_eve_charge]]&lt;=20,"Medium Charges","High Charges"))</f>
        <v>High Charges</v>
      </c>
      <c r="AB15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78" t="str">
        <f>IF(tbl_Customers[[#This Row],[number_vmail_messages]] = 0, "No Usage", IF(tbl_Customers[[#This Row],[number_vmail_messages]] &lt;= 20, "Low Usage", IF(tbl_Customers[[#This Row],[number_vmail_messages]] &lt;= 40, "Medium Usgae", "High Usage")))</f>
        <v>No Usage</v>
      </c>
      <c r="AD1578" t="str">
        <f>IF(tbl_Customers[[#This Row],[total_day_minutes]]&lt;=150,"Low Usage", IF(tbl_Customers[[#This Row],[total_day_minutes]]&lt;=200,"Medium Usage", IF(tbl_Customers[[#This Row],[total_day_minutes]]&lt;=250,"High Usage","Very High Usage")))</f>
        <v>Low Usage</v>
      </c>
      <c r="AE1578" t="str">
        <f>IF(tbl_Customers[[#This Row],[total_intl_calls]]&lt;=5,"Low Calls", IF(tbl_Customers[[#This Row],[total_intl_calls]]&lt;=10, "Medium Calls", "High Calls"))</f>
        <v>Low Calls</v>
      </c>
      <c r="AF15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78" s="36" t="str">
        <f>IF(tbl_Customers[[#This Row],[Churn_Risk_Score]]&gt;=10,"High Risk", IF(tbl_Customers[[#This Row],[Churn_Risk_Score]]&gt;=5,"Medium Risk","Low Risk"))</f>
        <v>Low Risk</v>
      </c>
    </row>
    <row r="1579" spans="1:33" x14ac:dyDescent="0.35">
      <c r="A1579">
        <v>1578</v>
      </c>
      <c r="B1579" t="s">
        <v>46</v>
      </c>
      <c r="C1579">
        <v>142</v>
      </c>
      <c r="D1579" t="s">
        <v>25</v>
      </c>
      <c r="E1579" t="s">
        <v>23</v>
      </c>
      <c r="F1579" t="s">
        <v>23</v>
      </c>
      <c r="G1579">
        <v>25</v>
      </c>
      <c r="H1579">
        <v>191.1</v>
      </c>
      <c r="I1579">
        <v>109</v>
      </c>
      <c r="J1579">
        <v>32.49</v>
      </c>
      <c r="K1579">
        <v>149.6</v>
      </c>
      <c r="L1579">
        <v>120</v>
      </c>
      <c r="M1579">
        <v>12.72</v>
      </c>
      <c r="N1579">
        <v>227.8</v>
      </c>
      <c r="O1579">
        <v>60</v>
      </c>
      <c r="P1579">
        <v>10.25</v>
      </c>
      <c r="Q1579">
        <v>9.8000000000000007</v>
      </c>
      <c r="R1579">
        <v>3</v>
      </c>
      <c r="S1579">
        <v>2.65</v>
      </c>
      <c r="T1579">
        <v>0</v>
      </c>
      <c r="U1579" t="s">
        <v>22</v>
      </c>
      <c r="V1579">
        <f>IF(tbl_Customers[[#This Row],[churn]] = "yes", 1, 0)</f>
        <v>0</v>
      </c>
      <c r="W1579" t="str">
        <f>IF(tbl_Customers[[#This Row],[number_customer_service_calls]] &lt;= 1, "0-1 Calls", IF(tbl_Customers[[#This Row],[number_customer_service_calls]] &lt;= 3, "2-3 Calls", IF(tbl_Customers[[#This Row],[number_customer_service_calls]] &lt;=5, "4-5 Calls", "6+ Calls")))</f>
        <v>0-1 Calls</v>
      </c>
      <c r="X1579" t="str">
        <f>IF(tbl_Customers[[#This Row],[account_length]] &lt;= 50, "0-50", IF(tbl_Customers[[#This Row],[account_length]] &lt;=100, "51-100", IF(tbl_Customers[[#This Row],[account_length]] &lt;= 150, "101-150", "151+")))</f>
        <v>101-150</v>
      </c>
      <c r="Y1579" t="str">
        <f>IF(tbl_Customers[[#This Row],[total_intl_charge]] &lt;= 3, "Low Charges", "High Charges")</f>
        <v>Low Charges</v>
      </c>
      <c r="Z1579" t="str">
        <f>IF(tbl_Customers[[#This Row],[total_eve_calls]]&lt;=80,"Low Calls",
IF(tbl_Customers[[#This Row],[total_eve_calls]]&lt;=120,"Medium Calls","High Calls"))</f>
        <v>Medium Calls</v>
      </c>
      <c r="AA1579" t="str">
        <f>IF(tbl_Customers[[#This Row],[total_eve_charge]]&lt;=15,"Low Charges",
IF(tbl_Customers[[#This Row],[total_eve_charge]]&lt;=20,"Medium Charges","High Charges"))</f>
        <v>Low Charges</v>
      </c>
      <c r="AB15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79" t="str">
        <f>IF(tbl_Customers[[#This Row],[number_vmail_messages]] = 0, "No Usage", IF(tbl_Customers[[#This Row],[number_vmail_messages]] &lt;= 20, "Low Usage", IF(tbl_Customers[[#This Row],[number_vmail_messages]] &lt;= 40, "Medium Usgae", "High Usage")))</f>
        <v>Medium Usgae</v>
      </c>
      <c r="AD1579" t="str">
        <f>IF(tbl_Customers[[#This Row],[total_day_minutes]]&lt;=150,"Low Usage", IF(tbl_Customers[[#This Row],[total_day_minutes]]&lt;=200,"Medium Usage", IF(tbl_Customers[[#This Row],[total_day_minutes]]&lt;=250,"High Usage","Very High Usage")))</f>
        <v>Medium Usage</v>
      </c>
      <c r="AE1579" t="str">
        <f>IF(tbl_Customers[[#This Row],[total_intl_calls]]&lt;=5,"Low Calls", IF(tbl_Customers[[#This Row],[total_intl_calls]]&lt;=10, "Medium Calls", "High Calls"))</f>
        <v>Low Calls</v>
      </c>
      <c r="AF15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79" s="36" t="str">
        <f>IF(tbl_Customers[[#This Row],[Churn_Risk_Score]]&gt;=10,"High Risk", IF(tbl_Customers[[#This Row],[Churn_Risk_Score]]&gt;=5,"Medium Risk","Low Risk"))</f>
        <v>Low Risk</v>
      </c>
    </row>
    <row r="1580" spans="1:33" x14ac:dyDescent="0.35">
      <c r="A1580">
        <v>1579</v>
      </c>
      <c r="B1580" t="s">
        <v>67</v>
      </c>
      <c r="C1580">
        <v>101</v>
      </c>
      <c r="D1580" t="s">
        <v>25</v>
      </c>
      <c r="E1580" t="s">
        <v>22</v>
      </c>
      <c r="F1580" t="s">
        <v>22</v>
      </c>
      <c r="G1580">
        <v>0</v>
      </c>
      <c r="H1580">
        <v>239</v>
      </c>
      <c r="I1580">
        <v>156</v>
      </c>
      <c r="J1580">
        <v>40.630000000000003</v>
      </c>
      <c r="K1580">
        <v>273</v>
      </c>
      <c r="L1580">
        <v>106</v>
      </c>
      <c r="M1580">
        <v>23.21</v>
      </c>
      <c r="N1580">
        <v>278.2</v>
      </c>
      <c r="O1580">
        <v>93</v>
      </c>
      <c r="P1580">
        <v>12.52</v>
      </c>
      <c r="Q1580">
        <v>13.5</v>
      </c>
      <c r="R1580">
        <v>8</v>
      </c>
      <c r="S1580">
        <v>3.65</v>
      </c>
      <c r="T1580">
        <v>1</v>
      </c>
      <c r="U1580" t="s">
        <v>23</v>
      </c>
      <c r="V1580">
        <f>IF(tbl_Customers[[#This Row],[churn]] = "yes", 1, 0)</f>
        <v>1</v>
      </c>
      <c r="W1580" t="str">
        <f>IF(tbl_Customers[[#This Row],[number_customer_service_calls]] &lt;= 1, "0-1 Calls", IF(tbl_Customers[[#This Row],[number_customer_service_calls]] &lt;= 3, "2-3 Calls", IF(tbl_Customers[[#This Row],[number_customer_service_calls]] &lt;=5, "4-5 Calls", "6+ Calls")))</f>
        <v>0-1 Calls</v>
      </c>
      <c r="X1580" t="str">
        <f>IF(tbl_Customers[[#This Row],[account_length]] &lt;= 50, "0-50", IF(tbl_Customers[[#This Row],[account_length]] &lt;=100, "51-100", IF(tbl_Customers[[#This Row],[account_length]] &lt;= 150, "101-150", "151+")))</f>
        <v>101-150</v>
      </c>
      <c r="Y1580" t="str">
        <f>IF(tbl_Customers[[#This Row],[total_intl_charge]] &lt;= 3, "Low Charges", "High Charges")</f>
        <v>High Charges</v>
      </c>
      <c r="Z1580" t="str">
        <f>IF(tbl_Customers[[#This Row],[total_eve_calls]]&lt;=80,"Low Calls",
IF(tbl_Customers[[#This Row],[total_eve_calls]]&lt;=120,"Medium Calls","High Calls"))</f>
        <v>Medium Calls</v>
      </c>
      <c r="AA1580" t="str">
        <f>IF(tbl_Customers[[#This Row],[total_eve_charge]]&lt;=15,"Low Charges",
IF(tbl_Customers[[#This Row],[total_eve_charge]]&lt;=20,"Medium Charges","High Charges"))</f>
        <v>High Charges</v>
      </c>
      <c r="AB15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80" t="str">
        <f>IF(tbl_Customers[[#This Row],[number_vmail_messages]] = 0, "No Usage", IF(tbl_Customers[[#This Row],[number_vmail_messages]] &lt;= 20, "Low Usage", IF(tbl_Customers[[#This Row],[number_vmail_messages]] &lt;= 40, "Medium Usgae", "High Usage")))</f>
        <v>No Usage</v>
      </c>
      <c r="AD1580" t="str">
        <f>IF(tbl_Customers[[#This Row],[total_day_minutes]]&lt;=150,"Low Usage", IF(tbl_Customers[[#This Row],[total_day_minutes]]&lt;=200,"Medium Usage", IF(tbl_Customers[[#This Row],[total_day_minutes]]&lt;=250,"High Usage","Very High Usage")))</f>
        <v>High Usage</v>
      </c>
      <c r="AE1580" t="str">
        <f>IF(tbl_Customers[[#This Row],[total_intl_calls]]&lt;=5,"Low Calls", IF(tbl_Customers[[#This Row],[total_intl_calls]]&lt;=10, "Medium Calls", "High Calls"))</f>
        <v>Medium Calls</v>
      </c>
      <c r="AF15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80" s="36" t="str">
        <f>IF(tbl_Customers[[#This Row],[Churn_Risk_Score]]&gt;=10,"High Risk", IF(tbl_Customers[[#This Row],[Churn_Risk_Score]]&gt;=5,"Medium Risk","Low Risk"))</f>
        <v>Low Risk</v>
      </c>
    </row>
    <row r="1581" spans="1:33" x14ac:dyDescent="0.35">
      <c r="A1581">
        <v>1580</v>
      </c>
      <c r="B1581" t="s">
        <v>42</v>
      </c>
      <c r="C1581">
        <v>43</v>
      </c>
      <c r="D1581" t="s">
        <v>21</v>
      </c>
      <c r="E1581" t="s">
        <v>22</v>
      </c>
      <c r="F1581" t="s">
        <v>22</v>
      </c>
      <c r="G1581">
        <v>0</v>
      </c>
      <c r="H1581">
        <v>179.3</v>
      </c>
      <c r="I1581">
        <v>97</v>
      </c>
      <c r="J1581">
        <v>30.48</v>
      </c>
      <c r="K1581">
        <v>252.7</v>
      </c>
      <c r="L1581">
        <v>126</v>
      </c>
      <c r="M1581">
        <v>21.48</v>
      </c>
      <c r="N1581">
        <v>227.5</v>
      </c>
      <c r="O1581">
        <v>114</v>
      </c>
      <c r="P1581">
        <v>10.24</v>
      </c>
      <c r="Q1581">
        <v>8</v>
      </c>
      <c r="R1581">
        <v>5</v>
      </c>
      <c r="S1581">
        <v>2.16</v>
      </c>
      <c r="T1581">
        <v>0</v>
      </c>
      <c r="U1581" t="s">
        <v>22</v>
      </c>
      <c r="V1581">
        <f>IF(tbl_Customers[[#This Row],[churn]] = "yes", 1, 0)</f>
        <v>0</v>
      </c>
      <c r="W1581" t="str">
        <f>IF(tbl_Customers[[#This Row],[number_customer_service_calls]] &lt;= 1, "0-1 Calls", IF(tbl_Customers[[#This Row],[number_customer_service_calls]] &lt;= 3, "2-3 Calls", IF(tbl_Customers[[#This Row],[number_customer_service_calls]] &lt;=5, "4-5 Calls", "6+ Calls")))</f>
        <v>0-1 Calls</v>
      </c>
      <c r="X1581" t="str">
        <f>IF(tbl_Customers[[#This Row],[account_length]] &lt;= 50, "0-50", IF(tbl_Customers[[#This Row],[account_length]] &lt;=100, "51-100", IF(tbl_Customers[[#This Row],[account_length]] &lt;= 150, "101-150", "151+")))</f>
        <v>0-50</v>
      </c>
      <c r="Y1581" t="str">
        <f>IF(tbl_Customers[[#This Row],[total_intl_charge]] &lt;= 3, "Low Charges", "High Charges")</f>
        <v>Low Charges</v>
      </c>
      <c r="Z1581" t="str">
        <f>IF(tbl_Customers[[#This Row],[total_eve_calls]]&lt;=80,"Low Calls",
IF(tbl_Customers[[#This Row],[total_eve_calls]]&lt;=120,"Medium Calls","High Calls"))</f>
        <v>High Calls</v>
      </c>
      <c r="AA1581" t="str">
        <f>IF(tbl_Customers[[#This Row],[total_eve_charge]]&lt;=15,"Low Charges",
IF(tbl_Customers[[#This Row],[total_eve_charge]]&lt;=20,"Medium Charges","High Charges"))</f>
        <v>High Charges</v>
      </c>
      <c r="AB15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81" t="str">
        <f>IF(tbl_Customers[[#This Row],[number_vmail_messages]] = 0, "No Usage", IF(tbl_Customers[[#This Row],[number_vmail_messages]] &lt;= 20, "Low Usage", IF(tbl_Customers[[#This Row],[number_vmail_messages]] &lt;= 40, "Medium Usgae", "High Usage")))</f>
        <v>No Usage</v>
      </c>
      <c r="AD1581" t="str">
        <f>IF(tbl_Customers[[#This Row],[total_day_minutes]]&lt;=150,"Low Usage", IF(tbl_Customers[[#This Row],[total_day_minutes]]&lt;=200,"Medium Usage", IF(tbl_Customers[[#This Row],[total_day_minutes]]&lt;=250,"High Usage","Very High Usage")))</f>
        <v>Medium Usage</v>
      </c>
      <c r="AE1581" t="str">
        <f>IF(tbl_Customers[[#This Row],[total_intl_calls]]&lt;=5,"Low Calls", IF(tbl_Customers[[#This Row],[total_intl_calls]]&lt;=10, "Medium Calls", "High Calls"))</f>
        <v>Low Calls</v>
      </c>
      <c r="AF15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81" s="36" t="str">
        <f>IF(tbl_Customers[[#This Row],[Churn_Risk_Score]]&gt;=10,"High Risk", IF(tbl_Customers[[#This Row],[Churn_Risk_Score]]&gt;=5,"Medium Risk","Low Risk"))</f>
        <v>Low Risk</v>
      </c>
    </row>
    <row r="1582" spans="1:33" x14ac:dyDescent="0.35">
      <c r="A1582">
        <v>1581</v>
      </c>
      <c r="B1582" t="s">
        <v>32</v>
      </c>
      <c r="C1582">
        <v>69</v>
      </c>
      <c r="D1582" t="s">
        <v>25</v>
      </c>
      <c r="E1582" t="s">
        <v>22</v>
      </c>
      <c r="F1582" t="s">
        <v>22</v>
      </c>
      <c r="G1582">
        <v>0</v>
      </c>
      <c r="H1582">
        <v>185.3</v>
      </c>
      <c r="I1582">
        <v>91</v>
      </c>
      <c r="J1582">
        <v>31.5</v>
      </c>
      <c r="K1582">
        <v>219.1</v>
      </c>
      <c r="L1582">
        <v>88</v>
      </c>
      <c r="M1582">
        <v>18.62</v>
      </c>
      <c r="N1582">
        <v>243.6</v>
      </c>
      <c r="O1582">
        <v>107</v>
      </c>
      <c r="P1582">
        <v>10.96</v>
      </c>
      <c r="Q1582">
        <v>5.5</v>
      </c>
      <c r="R1582">
        <v>5</v>
      </c>
      <c r="S1582">
        <v>1.49</v>
      </c>
      <c r="T1582">
        <v>0</v>
      </c>
      <c r="U1582" t="s">
        <v>22</v>
      </c>
      <c r="V1582">
        <f>IF(tbl_Customers[[#This Row],[churn]] = "yes", 1, 0)</f>
        <v>0</v>
      </c>
      <c r="W1582" t="str">
        <f>IF(tbl_Customers[[#This Row],[number_customer_service_calls]] &lt;= 1, "0-1 Calls", IF(tbl_Customers[[#This Row],[number_customer_service_calls]] &lt;= 3, "2-3 Calls", IF(tbl_Customers[[#This Row],[number_customer_service_calls]] &lt;=5, "4-5 Calls", "6+ Calls")))</f>
        <v>0-1 Calls</v>
      </c>
      <c r="X1582" t="str">
        <f>IF(tbl_Customers[[#This Row],[account_length]] &lt;= 50, "0-50", IF(tbl_Customers[[#This Row],[account_length]] &lt;=100, "51-100", IF(tbl_Customers[[#This Row],[account_length]] &lt;= 150, "101-150", "151+")))</f>
        <v>51-100</v>
      </c>
      <c r="Y1582" t="str">
        <f>IF(tbl_Customers[[#This Row],[total_intl_charge]] &lt;= 3, "Low Charges", "High Charges")</f>
        <v>Low Charges</v>
      </c>
      <c r="Z1582" t="str">
        <f>IF(tbl_Customers[[#This Row],[total_eve_calls]]&lt;=80,"Low Calls",
IF(tbl_Customers[[#This Row],[total_eve_calls]]&lt;=120,"Medium Calls","High Calls"))</f>
        <v>Medium Calls</v>
      </c>
      <c r="AA1582" t="str">
        <f>IF(tbl_Customers[[#This Row],[total_eve_charge]]&lt;=15,"Low Charges",
IF(tbl_Customers[[#This Row],[total_eve_charge]]&lt;=20,"Medium Charges","High Charges"))</f>
        <v>Medium Charges</v>
      </c>
      <c r="AB15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82" t="str">
        <f>IF(tbl_Customers[[#This Row],[number_vmail_messages]] = 0, "No Usage", IF(tbl_Customers[[#This Row],[number_vmail_messages]] &lt;= 20, "Low Usage", IF(tbl_Customers[[#This Row],[number_vmail_messages]] &lt;= 40, "Medium Usgae", "High Usage")))</f>
        <v>No Usage</v>
      </c>
      <c r="AD1582" t="str">
        <f>IF(tbl_Customers[[#This Row],[total_day_minutes]]&lt;=150,"Low Usage", IF(tbl_Customers[[#This Row],[total_day_minutes]]&lt;=200,"Medium Usage", IF(tbl_Customers[[#This Row],[total_day_minutes]]&lt;=250,"High Usage","Very High Usage")))</f>
        <v>Medium Usage</v>
      </c>
      <c r="AE1582" t="str">
        <f>IF(tbl_Customers[[#This Row],[total_intl_calls]]&lt;=5,"Low Calls", IF(tbl_Customers[[#This Row],[total_intl_calls]]&lt;=10, "Medium Calls", "High Calls"))</f>
        <v>Low Calls</v>
      </c>
      <c r="AF15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82" s="36" t="str">
        <f>IF(tbl_Customers[[#This Row],[Churn_Risk_Score]]&gt;=10,"High Risk", IF(tbl_Customers[[#This Row],[Churn_Risk_Score]]&gt;=5,"Medium Risk","Low Risk"))</f>
        <v>Low Risk</v>
      </c>
    </row>
    <row r="1583" spans="1:33" x14ac:dyDescent="0.35">
      <c r="A1583">
        <v>1582</v>
      </c>
      <c r="B1583" t="s">
        <v>36</v>
      </c>
      <c r="C1583">
        <v>15</v>
      </c>
      <c r="D1583" t="s">
        <v>28</v>
      </c>
      <c r="E1583" t="s">
        <v>23</v>
      </c>
      <c r="F1583" t="s">
        <v>22</v>
      </c>
      <c r="G1583">
        <v>0</v>
      </c>
      <c r="H1583">
        <v>141.4</v>
      </c>
      <c r="I1583">
        <v>80</v>
      </c>
      <c r="J1583">
        <v>24.04</v>
      </c>
      <c r="K1583">
        <v>123.9</v>
      </c>
      <c r="L1583">
        <v>76</v>
      </c>
      <c r="M1583">
        <v>10.53</v>
      </c>
      <c r="N1583">
        <v>323.5</v>
      </c>
      <c r="O1583">
        <v>88</v>
      </c>
      <c r="P1583">
        <v>14.56</v>
      </c>
      <c r="Q1583">
        <v>8.1</v>
      </c>
      <c r="R1583">
        <v>3</v>
      </c>
      <c r="S1583">
        <v>2.19</v>
      </c>
      <c r="T1583">
        <v>2</v>
      </c>
      <c r="U1583" t="s">
        <v>22</v>
      </c>
      <c r="V1583">
        <f>IF(tbl_Customers[[#This Row],[churn]] = "yes", 1, 0)</f>
        <v>0</v>
      </c>
      <c r="W1583" t="str">
        <f>IF(tbl_Customers[[#This Row],[number_customer_service_calls]] &lt;= 1, "0-1 Calls", IF(tbl_Customers[[#This Row],[number_customer_service_calls]] &lt;= 3, "2-3 Calls", IF(tbl_Customers[[#This Row],[number_customer_service_calls]] &lt;=5, "4-5 Calls", "6+ Calls")))</f>
        <v>2-3 Calls</v>
      </c>
      <c r="X1583" t="str">
        <f>IF(tbl_Customers[[#This Row],[account_length]] &lt;= 50, "0-50", IF(tbl_Customers[[#This Row],[account_length]] &lt;=100, "51-100", IF(tbl_Customers[[#This Row],[account_length]] &lt;= 150, "101-150", "151+")))</f>
        <v>0-50</v>
      </c>
      <c r="Y1583" t="str">
        <f>IF(tbl_Customers[[#This Row],[total_intl_charge]] &lt;= 3, "Low Charges", "High Charges")</f>
        <v>Low Charges</v>
      </c>
      <c r="Z1583" t="str">
        <f>IF(tbl_Customers[[#This Row],[total_eve_calls]]&lt;=80,"Low Calls",
IF(tbl_Customers[[#This Row],[total_eve_calls]]&lt;=120,"Medium Calls","High Calls"))</f>
        <v>Low Calls</v>
      </c>
      <c r="AA1583" t="str">
        <f>IF(tbl_Customers[[#This Row],[total_eve_charge]]&lt;=15,"Low Charges",
IF(tbl_Customers[[#This Row],[total_eve_charge]]&lt;=20,"Medium Charges","High Charges"))</f>
        <v>Low Charges</v>
      </c>
      <c r="AB15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83" t="str">
        <f>IF(tbl_Customers[[#This Row],[number_vmail_messages]] = 0, "No Usage", IF(tbl_Customers[[#This Row],[number_vmail_messages]] &lt;= 20, "Low Usage", IF(tbl_Customers[[#This Row],[number_vmail_messages]] &lt;= 40, "Medium Usgae", "High Usage")))</f>
        <v>No Usage</v>
      </c>
      <c r="AD1583" t="str">
        <f>IF(tbl_Customers[[#This Row],[total_day_minutes]]&lt;=150,"Low Usage", IF(tbl_Customers[[#This Row],[total_day_minutes]]&lt;=200,"Medium Usage", IF(tbl_Customers[[#This Row],[total_day_minutes]]&lt;=250,"High Usage","Very High Usage")))</f>
        <v>Low Usage</v>
      </c>
      <c r="AE1583" t="str">
        <f>IF(tbl_Customers[[#This Row],[total_intl_calls]]&lt;=5,"Low Calls", IF(tbl_Customers[[#This Row],[total_intl_calls]]&lt;=10, "Medium Calls", "High Calls"))</f>
        <v>Low Calls</v>
      </c>
      <c r="AF15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83" s="36" t="str">
        <f>IF(tbl_Customers[[#This Row],[Churn_Risk_Score]]&gt;=10,"High Risk", IF(tbl_Customers[[#This Row],[Churn_Risk_Score]]&gt;=5,"Medium Risk","Low Risk"))</f>
        <v>Low Risk</v>
      </c>
    </row>
    <row r="1584" spans="1:33" x14ac:dyDescent="0.35">
      <c r="A1584">
        <v>1583</v>
      </c>
      <c r="B1584" t="s">
        <v>51</v>
      </c>
      <c r="C1584">
        <v>107</v>
      </c>
      <c r="D1584" t="s">
        <v>28</v>
      </c>
      <c r="E1584" t="s">
        <v>22</v>
      </c>
      <c r="F1584" t="s">
        <v>23</v>
      </c>
      <c r="G1584">
        <v>25</v>
      </c>
      <c r="H1584">
        <v>248.6</v>
      </c>
      <c r="I1584">
        <v>91</v>
      </c>
      <c r="J1584">
        <v>42.26</v>
      </c>
      <c r="K1584">
        <v>119.3</v>
      </c>
      <c r="L1584">
        <v>115</v>
      </c>
      <c r="M1584">
        <v>10.14</v>
      </c>
      <c r="N1584">
        <v>194.3</v>
      </c>
      <c r="O1584">
        <v>83</v>
      </c>
      <c r="P1584">
        <v>8.74</v>
      </c>
      <c r="Q1584">
        <v>12</v>
      </c>
      <c r="R1584">
        <v>1</v>
      </c>
      <c r="S1584">
        <v>3.24</v>
      </c>
      <c r="T1584">
        <v>1</v>
      </c>
      <c r="U1584" t="s">
        <v>22</v>
      </c>
      <c r="V1584">
        <f>IF(tbl_Customers[[#This Row],[churn]] = "yes", 1, 0)</f>
        <v>0</v>
      </c>
      <c r="W1584" t="str">
        <f>IF(tbl_Customers[[#This Row],[number_customer_service_calls]] &lt;= 1, "0-1 Calls", IF(tbl_Customers[[#This Row],[number_customer_service_calls]] &lt;= 3, "2-3 Calls", IF(tbl_Customers[[#This Row],[number_customer_service_calls]] &lt;=5, "4-5 Calls", "6+ Calls")))</f>
        <v>0-1 Calls</v>
      </c>
      <c r="X1584" t="str">
        <f>IF(tbl_Customers[[#This Row],[account_length]] &lt;= 50, "0-50", IF(tbl_Customers[[#This Row],[account_length]] &lt;=100, "51-100", IF(tbl_Customers[[#This Row],[account_length]] &lt;= 150, "101-150", "151+")))</f>
        <v>101-150</v>
      </c>
      <c r="Y1584" t="str">
        <f>IF(tbl_Customers[[#This Row],[total_intl_charge]] &lt;= 3, "Low Charges", "High Charges")</f>
        <v>High Charges</v>
      </c>
      <c r="Z1584" t="str">
        <f>IF(tbl_Customers[[#This Row],[total_eve_calls]]&lt;=80,"Low Calls",
IF(tbl_Customers[[#This Row],[total_eve_calls]]&lt;=120,"Medium Calls","High Calls"))</f>
        <v>Medium Calls</v>
      </c>
      <c r="AA1584" t="str">
        <f>IF(tbl_Customers[[#This Row],[total_eve_charge]]&lt;=15,"Low Charges",
IF(tbl_Customers[[#This Row],[total_eve_charge]]&lt;=20,"Medium Charges","High Charges"))</f>
        <v>Low Charges</v>
      </c>
      <c r="AB15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84" t="str">
        <f>IF(tbl_Customers[[#This Row],[number_vmail_messages]] = 0, "No Usage", IF(tbl_Customers[[#This Row],[number_vmail_messages]] &lt;= 20, "Low Usage", IF(tbl_Customers[[#This Row],[number_vmail_messages]] &lt;= 40, "Medium Usgae", "High Usage")))</f>
        <v>Medium Usgae</v>
      </c>
      <c r="AD1584" t="str">
        <f>IF(tbl_Customers[[#This Row],[total_day_minutes]]&lt;=150,"Low Usage", IF(tbl_Customers[[#This Row],[total_day_minutes]]&lt;=200,"Medium Usage", IF(tbl_Customers[[#This Row],[total_day_minutes]]&lt;=250,"High Usage","Very High Usage")))</f>
        <v>High Usage</v>
      </c>
      <c r="AE1584" t="str">
        <f>IF(tbl_Customers[[#This Row],[total_intl_calls]]&lt;=5,"Low Calls", IF(tbl_Customers[[#This Row],[total_intl_calls]]&lt;=10, "Medium Calls", "High Calls"))</f>
        <v>Low Calls</v>
      </c>
      <c r="AF15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584" s="36" t="str">
        <f>IF(tbl_Customers[[#This Row],[Churn_Risk_Score]]&gt;=10,"High Risk", IF(tbl_Customers[[#This Row],[Churn_Risk_Score]]&gt;=5,"Medium Risk","Low Risk"))</f>
        <v>Low Risk</v>
      </c>
    </row>
    <row r="1585" spans="1:33" x14ac:dyDescent="0.35">
      <c r="A1585">
        <v>1584</v>
      </c>
      <c r="B1585" t="s">
        <v>31</v>
      </c>
      <c r="C1585">
        <v>67</v>
      </c>
      <c r="D1585" t="s">
        <v>28</v>
      </c>
      <c r="E1585" t="s">
        <v>22</v>
      </c>
      <c r="F1585" t="s">
        <v>22</v>
      </c>
      <c r="G1585">
        <v>0</v>
      </c>
      <c r="H1585">
        <v>152.5</v>
      </c>
      <c r="I1585">
        <v>131</v>
      </c>
      <c r="J1585">
        <v>25.93</v>
      </c>
      <c r="K1585">
        <v>252.4</v>
      </c>
      <c r="L1585">
        <v>107</v>
      </c>
      <c r="M1585">
        <v>21.45</v>
      </c>
      <c r="N1585">
        <v>185.4</v>
      </c>
      <c r="O1585">
        <v>104</v>
      </c>
      <c r="P1585">
        <v>8.34</v>
      </c>
      <c r="Q1585">
        <v>4.9000000000000004</v>
      </c>
      <c r="R1585">
        <v>3</v>
      </c>
      <c r="S1585">
        <v>1.32</v>
      </c>
      <c r="T1585">
        <v>2</v>
      </c>
      <c r="U1585" t="s">
        <v>22</v>
      </c>
      <c r="V1585">
        <f>IF(tbl_Customers[[#This Row],[churn]] = "yes", 1, 0)</f>
        <v>0</v>
      </c>
      <c r="W1585" t="str">
        <f>IF(tbl_Customers[[#This Row],[number_customer_service_calls]] &lt;= 1, "0-1 Calls", IF(tbl_Customers[[#This Row],[number_customer_service_calls]] &lt;= 3, "2-3 Calls", IF(tbl_Customers[[#This Row],[number_customer_service_calls]] &lt;=5, "4-5 Calls", "6+ Calls")))</f>
        <v>2-3 Calls</v>
      </c>
      <c r="X1585" t="str">
        <f>IF(tbl_Customers[[#This Row],[account_length]] &lt;= 50, "0-50", IF(tbl_Customers[[#This Row],[account_length]] &lt;=100, "51-100", IF(tbl_Customers[[#This Row],[account_length]] &lt;= 150, "101-150", "151+")))</f>
        <v>51-100</v>
      </c>
      <c r="Y1585" t="str">
        <f>IF(tbl_Customers[[#This Row],[total_intl_charge]] &lt;= 3, "Low Charges", "High Charges")</f>
        <v>Low Charges</v>
      </c>
      <c r="Z1585" t="str">
        <f>IF(tbl_Customers[[#This Row],[total_eve_calls]]&lt;=80,"Low Calls",
IF(tbl_Customers[[#This Row],[total_eve_calls]]&lt;=120,"Medium Calls","High Calls"))</f>
        <v>Medium Calls</v>
      </c>
      <c r="AA1585" t="str">
        <f>IF(tbl_Customers[[#This Row],[total_eve_charge]]&lt;=15,"Low Charges",
IF(tbl_Customers[[#This Row],[total_eve_charge]]&lt;=20,"Medium Charges","High Charges"))</f>
        <v>High Charges</v>
      </c>
      <c r="AB15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85" t="str">
        <f>IF(tbl_Customers[[#This Row],[number_vmail_messages]] = 0, "No Usage", IF(tbl_Customers[[#This Row],[number_vmail_messages]] &lt;= 20, "Low Usage", IF(tbl_Customers[[#This Row],[number_vmail_messages]] &lt;= 40, "Medium Usgae", "High Usage")))</f>
        <v>No Usage</v>
      </c>
      <c r="AD1585" t="str">
        <f>IF(tbl_Customers[[#This Row],[total_day_minutes]]&lt;=150,"Low Usage", IF(tbl_Customers[[#This Row],[total_day_minutes]]&lt;=200,"Medium Usage", IF(tbl_Customers[[#This Row],[total_day_minutes]]&lt;=250,"High Usage","Very High Usage")))</f>
        <v>Medium Usage</v>
      </c>
      <c r="AE1585" t="str">
        <f>IF(tbl_Customers[[#This Row],[total_intl_calls]]&lt;=5,"Low Calls", IF(tbl_Customers[[#This Row],[total_intl_calls]]&lt;=10, "Medium Calls", "High Calls"))</f>
        <v>Low Calls</v>
      </c>
      <c r="AF15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85" s="36" t="str">
        <f>IF(tbl_Customers[[#This Row],[Churn_Risk_Score]]&gt;=10,"High Risk", IF(tbl_Customers[[#This Row],[Churn_Risk_Score]]&gt;=5,"Medium Risk","Low Risk"))</f>
        <v>Low Risk</v>
      </c>
    </row>
    <row r="1586" spans="1:33" x14ac:dyDescent="0.35">
      <c r="A1586">
        <v>1585</v>
      </c>
      <c r="B1586" t="s">
        <v>36</v>
      </c>
      <c r="C1586">
        <v>99</v>
      </c>
      <c r="D1586" t="s">
        <v>21</v>
      </c>
      <c r="E1586" t="s">
        <v>22</v>
      </c>
      <c r="F1586" t="s">
        <v>22</v>
      </c>
      <c r="G1586">
        <v>0</v>
      </c>
      <c r="H1586">
        <v>145.6</v>
      </c>
      <c r="I1586">
        <v>102</v>
      </c>
      <c r="J1586">
        <v>24.75</v>
      </c>
      <c r="K1586">
        <v>230.9</v>
      </c>
      <c r="L1586">
        <v>87</v>
      </c>
      <c r="M1586">
        <v>19.63</v>
      </c>
      <c r="N1586">
        <v>181.5</v>
      </c>
      <c r="O1586">
        <v>86</v>
      </c>
      <c r="P1586">
        <v>8.17</v>
      </c>
      <c r="Q1586">
        <v>11.4</v>
      </c>
      <c r="R1586">
        <v>7</v>
      </c>
      <c r="S1586">
        <v>3.08</v>
      </c>
      <c r="T1586">
        <v>1</v>
      </c>
      <c r="U1586" t="s">
        <v>22</v>
      </c>
      <c r="V1586">
        <f>IF(tbl_Customers[[#This Row],[churn]] = "yes", 1, 0)</f>
        <v>0</v>
      </c>
      <c r="W1586" t="str">
        <f>IF(tbl_Customers[[#This Row],[number_customer_service_calls]] &lt;= 1, "0-1 Calls", IF(tbl_Customers[[#This Row],[number_customer_service_calls]] &lt;= 3, "2-3 Calls", IF(tbl_Customers[[#This Row],[number_customer_service_calls]] &lt;=5, "4-5 Calls", "6+ Calls")))</f>
        <v>0-1 Calls</v>
      </c>
      <c r="X1586" t="str">
        <f>IF(tbl_Customers[[#This Row],[account_length]] &lt;= 50, "0-50", IF(tbl_Customers[[#This Row],[account_length]] &lt;=100, "51-100", IF(tbl_Customers[[#This Row],[account_length]] &lt;= 150, "101-150", "151+")))</f>
        <v>51-100</v>
      </c>
      <c r="Y1586" t="str">
        <f>IF(tbl_Customers[[#This Row],[total_intl_charge]] &lt;= 3, "Low Charges", "High Charges")</f>
        <v>High Charges</v>
      </c>
      <c r="Z1586" t="str">
        <f>IF(tbl_Customers[[#This Row],[total_eve_calls]]&lt;=80,"Low Calls",
IF(tbl_Customers[[#This Row],[total_eve_calls]]&lt;=120,"Medium Calls","High Calls"))</f>
        <v>Medium Calls</v>
      </c>
      <c r="AA1586" t="str">
        <f>IF(tbl_Customers[[#This Row],[total_eve_charge]]&lt;=15,"Low Charges",
IF(tbl_Customers[[#This Row],[total_eve_charge]]&lt;=20,"Medium Charges","High Charges"))</f>
        <v>Medium Charges</v>
      </c>
      <c r="AB15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86" t="str">
        <f>IF(tbl_Customers[[#This Row],[number_vmail_messages]] = 0, "No Usage", IF(tbl_Customers[[#This Row],[number_vmail_messages]] &lt;= 20, "Low Usage", IF(tbl_Customers[[#This Row],[number_vmail_messages]] &lt;= 40, "Medium Usgae", "High Usage")))</f>
        <v>No Usage</v>
      </c>
      <c r="AD1586" t="str">
        <f>IF(tbl_Customers[[#This Row],[total_day_minutes]]&lt;=150,"Low Usage", IF(tbl_Customers[[#This Row],[total_day_minutes]]&lt;=200,"Medium Usage", IF(tbl_Customers[[#This Row],[total_day_minutes]]&lt;=250,"High Usage","Very High Usage")))</f>
        <v>Low Usage</v>
      </c>
      <c r="AE1586" t="str">
        <f>IF(tbl_Customers[[#This Row],[total_intl_calls]]&lt;=5,"Low Calls", IF(tbl_Customers[[#This Row],[total_intl_calls]]&lt;=10, "Medium Calls", "High Calls"))</f>
        <v>Medium Calls</v>
      </c>
      <c r="AF15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86" s="36" t="str">
        <f>IF(tbl_Customers[[#This Row],[Churn_Risk_Score]]&gt;=10,"High Risk", IF(tbl_Customers[[#This Row],[Churn_Risk_Score]]&gt;=5,"Medium Risk","Low Risk"))</f>
        <v>Low Risk</v>
      </c>
    </row>
    <row r="1587" spans="1:33" x14ac:dyDescent="0.35">
      <c r="A1587">
        <v>1586</v>
      </c>
      <c r="B1587" t="s">
        <v>26</v>
      </c>
      <c r="C1587">
        <v>46</v>
      </c>
      <c r="D1587" t="s">
        <v>21</v>
      </c>
      <c r="E1587" t="s">
        <v>22</v>
      </c>
      <c r="F1587" t="s">
        <v>22</v>
      </c>
      <c r="G1587">
        <v>0</v>
      </c>
      <c r="H1587">
        <v>164.2</v>
      </c>
      <c r="I1587">
        <v>116</v>
      </c>
      <c r="J1587">
        <v>27.91</v>
      </c>
      <c r="K1587">
        <v>196.2</v>
      </c>
      <c r="L1587">
        <v>153</v>
      </c>
      <c r="M1587">
        <v>16.68</v>
      </c>
      <c r="N1587">
        <v>236.1</v>
      </c>
      <c r="O1587">
        <v>119</v>
      </c>
      <c r="P1587">
        <v>10.62</v>
      </c>
      <c r="Q1587">
        <v>8.1</v>
      </c>
      <c r="R1587">
        <v>1</v>
      </c>
      <c r="S1587">
        <v>2.19</v>
      </c>
      <c r="T1587">
        <v>1</v>
      </c>
      <c r="U1587" t="s">
        <v>22</v>
      </c>
      <c r="V1587">
        <f>IF(tbl_Customers[[#This Row],[churn]] = "yes", 1, 0)</f>
        <v>0</v>
      </c>
      <c r="W1587" t="str">
        <f>IF(tbl_Customers[[#This Row],[number_customer_service_calls]] &lt;= 1, "0-1 Calls", IF(tbl_Customers[[#This Row],[number_customer_service_calls]] &lt;= 3, "2-3 Calls", IF(tbl_Customers[[#This Row],[number_customer_service_calls]] &lt;=5, "4-5 Calls", "6+ Calls")))</f>
        <v>0-1 Calls</v>
      </c>
      <c r="X1587" t="str">
        <f>IF(tbl_Customers[[#This Row],[account_length]] &lt;= 50, "0-50", IF(tbl_Customers[[#This Row],[account_length]] &lt;=100, "51-100", IF(tbl_Customers[[#This Row],[account_length]] &lt;= 150, "101-150", "151+")))</f>
        <v>0-50</v>
      </c>
      <c r="Y1587" t="str">
        <f>IF(tbl_Customers[[#This Row],[total_intl_charge]] &lt;= 3, "Low Charges", "High Charges")</f>
        <v>Low Charges</v>
      </c>
      <c r="Z1587" t="str">
        <f>IF(tbl_Customers[[#This Row],[total_eve_calls]]&lt;=80,"Low Calls",
IF(tbl_Customers[[#This Row],[total_eve_calls]]&lt;=120,"Medium Calls","High Calls"))</f>
        <v>High Calls</v>
      </c>
      <c r="AA1587" t="str">
        <f>IF(tbl_Customers[[#This Row],[total_eve_charge]]&lt;=15,"Low Charges",
IF(tbl_Customers[[#This Row],[total_eve_charge]]&lt;=20,"Medium Charges","High Charges"))</f>
        <v>Medium Charges</v>
      </c>
      <c r="AB15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87" t="str">
        <f>IF(tbl_Customers[[#This Row],[number_vmail_messages]] = 0, "No Usage", IF(tbl_Customers[[#This Row],[number_vmail_messages]] &lt;= 20, "Low Usage", IF(tbl_Customers[[#This Row],[number_vmail_messages]] &lt;= 40, "Medium Usgae", "High Usage")))</f>
        <v>No Usage</v>
      </c>
      <c r="AD1587" t="str">
        <f>IF(tbl_Customers[[#This Row],[total_day_minutes]]&lt;=150,"Low Usage", IF(tbl_Customers[[#This Row],[total_day_minutes]]&lt;=200,"Medium Usage", IF(tbl_Customers[[#This Row],[total_day_minutes]]&lt;=250,"High Usage","Very High Usage")))</f>
        <v>Medium Usage</v>
      </c>
      <c r="AE1587" t="str">
        <f>IF(tbl_Customers[[#This Row],[total_intl_calls]]&lt;=5,"Low Calls", IF(tbl_Customers[[#This Row],[total_intl_calls]]&lt;=10, "Medium Calls", "High Calls"))</f>
        <v>Low Calls</v>
      </c>
      <c r="AF15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87" s="36" t="str">
        <f>IF(tbl_Customers[[#This Row],[Churn_Risk_Score]]&gt;=10,"High Risk", IF(tbl_Customers[[#This Row],[Churn_Risk_Score]]&gt;=5,"Medium Risk","Low Risk"))</f>
        <v>Low Risk</v>
      </c>
    </row>
    <row r="1588" spans="1:33" x14ac:dyDescent="0.35">
      <c r="A1588">
        <v>1587</v>
      </c>
      <c r="B1588" t="s">
        <v>58</v>
      </c>
      <c r="C1588">
        <v>55</v>
      </c>
      <c r="D1588" t="s">
        <v>25</v>
      </c>
      <c r="E1588" t="s">
        <v>23</v>
      </c>
      <c r="F1588" t="s">
        <v>22</v>
      </c>
      <c r="G1588">
        <v>0</v>
      </c>
      <c r="H1588">
        <v>221</v>
      </c>
      <c r="I1588">
        <v>115</v>
      </c>
      <c r="J1588">
        <v>37.57</v>
      </c>
      <c r="K1588">
        <v>165.4</v>
      </c>
      <c r="L1588">
        <v>97</v>
      </c>
      <c r="M1588">
        <v>14.06</v>
      </c>
      <c r="N1588">
        <v>235.4</v>
      </c>
      <c r="O1588">
        <v>117</v>
      </c>
      <c r="P1588">
        <v>10.59</v>
      </c>
      <c r="Q1588">
        <v>9.6999999999999993</v>
      </c>
      <c r="R1588">
        <v>4</v>
      </c>
      <c r="S1588">
        <v>2.62</v>
      </c>
      <c r="T1588">
        <v>1</v>
      </c>
      <c r="U1588" t="s">
        <v>22</v>
      </c>
      <c r="V1588">
        <f>IF(tbl_Customers[[#This Row],[churn]] = "yes", 1, 0)</f>
        <v>0</v>
      </c>
      <c r="W1588" t="str">
        <f>IF(tbl_Customers[[#This Row],[number_customer_service_calls]] &lt;= 1, "0-1 Calls", IF(tbl_Customers[[#This Row],[number_customer_service_calls]] &lt;= 3, "2-3 Calls", IF(tbl_Customers[[#This Row],[number_customer_service_calls]] &lt;=5, "4-5 Calls", "6+ Calls")))</f>
        <v>0-1 Calls</v>
      </c>
      <c r="X1588" t="str">
        <f>IF(tbl_Customers[[#This Row],[account_length]] &lt;= 50, "0-50", IF(tbl_Customers[[#This Row],[account_length]] &lt;=100, "51-100", IF(tbl_Customers[[#This Row],[account_length]] &lt;= 150, "101-150", "151+")))</f>
        <v>51-100</v>
      </c>
      <c r="Y1588" t="str">
        <f>IF(tbl_Customers[[#This Row],[total_intl_charge]] &lt;= 3, "Low Charges", "High Charges")</f>
        <v>Low Charges</v>
      </c>
      <c r="Z1588" t="str">
        <f>IF(tbl_Customers[[#This Row],[total_eve_calls]]&lt;=80,"Low Calls",
IF(tbl_Customers[[#This Row],[total_eve_calls]]&lt;=120,"Medium Calls","High Calls"))</f>
        <v>Medium Calls</v>
      </c>
      <c r="AA1588" t="str">
        <f>IF(tbl_Customers[[#This Row],[total_eve_charge]]&lt;=15,"Low Charges",
IF(tbl_Customers[[#This Row],[total_eve_charge]]&lt;=20,"Medium Charges","High Charges"))</f>
        <v>Low Charges</v>
      </c>
      <c r="AB15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88" t="str">
        <f>IF(tbl_Customers[[#This Row],[number_vmail_messages]] = 0, "No Usage", IF(tbl_Customers[[#This Row],[number_vmail_messages]] &lt;= 20, "Low Usage", IF(tbl_Customers[[#This Row],[number_vmail_messages]] &lt;= 40, "Medium Usgae", "High Usage")))</f>
        <v>No Usage</v>
      </c>
      <c r="AD1588" t="str">
        <f>IF(tbl_Customers[[#This Row],[total_day_minutes]]&lt;=150,"Low Usage", IF(tbl_Customers[[#This Row],[total_day_minutes]]&lt;=200,"Medium Usage", IF(tbl_Customers[[#This Row],[total_day_minutes]]&lt;=250,"High Usage","Very High Usage")))</f>
        <v>High Usage</v>
      </c>
      <c r="AE1588" t="str">
        <f>IF(tbl_Customers[[#This Row],[total_intl_calls]]&lt;=5,"Low Calls", IF(tbl_Customers[[#This Row],[total_intl_calls]]&lt;=10, "Medium Calls", "High Calls"))</f>
        <v>Low Calls</v>
      </c>
      <c r="AF15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88" s="36" t="str">
        <f>IF(tbl_Customers[[#This Row],[Churn_Risk_Score]]&gt;=10,"High Risk", IF(tbl_Customers[[#This Row],[Churn_Risk_Score]]&gt;=5,"Medium Risk","Low Risk"))</f>
        <v>Low Risk</v>
      </c>
    </row>
    <row r="1589" spans="1:33" x14ac:dyDescent="0.35">
      <c r="A1589">
        <v>1588</v>
      </c>
      <c r="B1589" t="s">
        <v>74</v>
      </c>
      <c r="C1589">
        <v>56</v>
      </c>
      <c r="D1589" t="s">
        <v>21</v>
      </c>
      <c r="E1589" t="s">
        <v>22</v>
      </c>
      <c r="F1589" t="s">
        <v>22</v>
      </c>
      <c r="G1589">
        <v>0</v>
      </c>
      <c r="H1589">
        <v>162.30000000000001</v>
      </c>
      <c r="I1589">
        <v>99</v>
      </c>
      <c r="J1589">
        <v>27.59</v>
      </c>
      <c r="K1589">
        <v>149.1</v>
      </c>
      <c r="L1589">
        <v>78</v>
      </c>
      <c r="M1589">
        <v>12.67</v>
      </c>
      <c r="N1589">
        <v>255.5</v>
      </c>
      <c r="O1589">
        <v>115</v>
      </c>
      <c r="P1589">
        <v>11.5</v>
      </c>
      <c r="Q1589">
        <v>14.8</v>
      </c>
      <c r="R1589">
        <v>1</v>
      </c>
      <c r="S1589">
        <v>4</v>
      </c>
      <c r="T1589">
        <v>4</v>
      </c>
      <c r="U1589" t="s">
        <v>23</v>
      </c>
      <c r="V1589">
        <f>IF(tbl_Customers[[#This Row],[churn]] = "yes", 1, 0)</f>
        <v>1</v>
      </c>
      <c r="W1589" t="str">
        <f>IF(tbl_Customers[[#This Row],[number_customer_service_calls]] &lt;= 1, "0-1 Calls", IF(tbl_Customers[[#This Row],[number_customer_service_calls]] &lt;= 3, "2-3 Calls", IF(tbl_Customers[[#This Row],[number_customer_service_calls]] &lt;=5, "4-5 Calls", "6+ Calls")))</f>
        <v>4-5 Calls</v>
      </c>
      <c r="X1589" t="str">
        <f>IF(tbl_Customers[[#This Row],[account_length]] &lt;= 50, "0-50", IF(tbl_Customers[[#This Row],[account_length]] &lt;=100, "51-100", IF(tbl_Customers[[#This Row],[account_length]] &lt;= 150, "101-150", "151+")))</f>
        <v>51-100</v>
      </c>
      <c r="Y1589" t="str">
        <f>IF(tbl_Customers[[#This Row],[total_intl_charge]] &lt;= 3, "Low Charges", "High Charges")</f>
        <v>High Charges</v>
      </c>
      <c r="Z1589" t="str">
        <f>IF(tbl_Customers[[#This Row],[total_eve_calls]]&lt;=80,"Low Calls",
IF(tbl_Customers[[#This Row],[total_eve_calls]]&lt;=120,"Medium Calls","High Calls"))</f>
        <v>Low Calls</v>
      </c>
      <c r="AA1589" t="str">
        <f>IF(tbl_Customers[[#This Row],[total_eve_charge]]&lt;=15,"Low Charges",
IF(tbl_Customers[[#This Row],[total_eve_charge]]&lt;=20,"Medium Charges","High Charges"))</f>
        <v>Low Charges</v>
      </c>
      <c r="AB15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89" t="str">
        <f>IF(tbl_Customers[[#This Row],[number_vmail_messages]] = 0, "No Usage", IF(tbl_Customers[[#This Row],[number_vmail_messages]] &lt;= 20, "Low Usage", IF(tbl_Customers[[#This Row],[number_vmail_messages]] &lt;= 40, "Medium Usgae", "High Usage")))</f>
        <v>No Usage</v>
      </c>
      <c r="AD1589" t="str">
        <f>IF(tbl_Customers[[#This Row],[total_day_minutes]]&lt;=150,"Low Usage", IF(tbl_Customers[[#This Row],[total_day_minutes]]&lt;=200,"Medium Usage", IF(tbl_Customers[[#This Row],[total_day_minutes]]&lt;=250,"High Usage","Very High Usage")))</f>
        <v>Medium Usage</v>
      </c>
      <c r="AE1589" t="str">
        <f>IF(tbl_Customers[[#This Row],[total_intl_calls]]&lt;=5,"Low Calls", IF(tbl_Customers[[#This Row],[total_intl_calls]]&lt;=10, "Medium Calls", "High Calls"))</f>
        <v>Low Calls</v>
      </c>
      <c r="AF15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589" s="36" t="str">
        <f>IF(tbl_Customers[[#This Row],[Churn_Risk_Score]]&gt;=10,"High Risk", IF(tbl_Customers[[#This Row],[Churn_Risk_Score]]&gt;=5,"Medium Risk","Low Risk"))</f>
        <v>Medium Risk</v>
      </c>
    </row>
    <row r="1590" spans="1:33" x14ac:dyDescent="0.35">
      <c r="A1590">
        <v>1589</v>
      </c>
      <c r="B1590" t="s">
        <v>69</v>
      </c>
      <c r="C1590">
        <v>76</v>
      </c>
      <c r="D1590" t="s">
        <v>21</v>
      </c>
      <c r="E1590" t="s">
        <v>22</v>
      </c>
      <c r="F1590" t="s">
        <v>22</v>
      </c>
      <c r="G1590">
        <v>0</v>
      </c>
      <c r="H1590">
        <v>272.7</v>
      </c>
      <c r="I1590">
        <v>97</v>
      </c>
      <c r="J1590">
        <v>46.36</v>
      </c>
      <c r="K1590">
        <v>236.4</v>
      </c>
      <c r="L1590">
        <v>95</v>
      </c>
      <c r="M1590">
        <v>20.09</v>
      </c>
      <c r="N1590">
        <v>235.5</v>
      </c>
      <c r="O1590">
        <v>105</v>
      </c>
      <c r="P1590">
        <v>10.6</v>
      </c>
      <c r="Q1590">
        <v>7.7</v>
      </c>
      <c r="R1590">
        <v>2</v>
      </c>
      <c r="S1590">
        <v>2.08</v>
      </c>
      <c r="T1590">
        <v>0</v>
      </c>
      <c r="U1590" t="s">
        <v>23</v>
      </c>
      <c r="V1590">
        <f>IF(tbl_Customers[[#This Row],[churn]] = "yes", 1, 0)</f>
        <v>1</v>
      </c>
      <c r="W1590" t="str">
        <f>IF(tbl_Customers[[#This Row],[number_customer_service_calls]] &lt;= 1, "0-1 Calls", IF(tbl_Customers[[#This Row],[number_customer_service_calls]] &lt;= 3, "2-3 Calls", IF(tbl_Customers[[#This Row],[number_customer_service_calls]] &lt;=5, "4-5 Calls", "6+ Calls")))</f>
        <v>0-1 Calls</v>
      </c>
      <c r="X1590" t="str">
        <f>IF(tbl_Customers[[#This Row],[account_length]] &lt;= 50, "0-50", IF(tbl_Customers[[#This Row],[account_length]] &lt;=100, "51-100", IF(tbl_Customers[[#This Row],[account_length]] &lt;= 150, "101-150", "151+")))</f>
        <v>51-100</v>
      </c>
      <c r="Y1590" t="str">
        <f>IF(tbl_Customers[[#This Row],[total_intl_charge]] &lt;= 3, "Low Charges", "High Charges")</f>
        <v>Low Charges</v>
      </c>
      <c r="Z1590" t="str">
        <f>IF(tbl_Customers[[#This Row],[total_eve_calls]]&lt;=80,"Low Calls",
IF(tbl_Customers[[#This Row],[total_eve_calls]]&lt;=120,"Medium Calls","High Calls"))</f>
        <v>Medium Calls</v>
      </c>
      <c r="AA1590" t="str">
        <f>IF(tbl_Customers[[#This Row],[total_eve_charge]]&lt;=15,"Low Charges",
IF(tbl_Customers[[#This Row],[total_eve_charge]]&lt;=20,"Medium Charges","High Charges"))</f>
        <v>High Charges</v>
      </c>
      <c r="AB15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90" t="str">
        <f>IF(tbl_Customers[[#This Row],[number_vmail_messages]] = 0, "No Usage", IF(tbl_Customers[[#This Row],[number_vmail_messages]] &lt;= 20, "Low Usage", IF(tbl_Customers[[#This Row],[number_vmail_messages]] &lt;= 40, "Medium Usgae", "High Usage")))</f>
        <v>No Usage</v>
      </c>
      <c r="AD1590" t="str">
        <f>IF(tbl_Customers[[#This Row],[total_day_minutes]]&lt;=150,"Low Usage", IF(tbl_Customers[[#This Row],[total_day_minutes]]&lt;=200,"Medium Usage", IF(tbl_Customers[[#This Row],[total_day_minutes]]&lt;=250,"High Usage","Very High Usage")))</f>
        <v>Very High Usage</v>
      </c>
      <c r="AE1590" t="str">
        <f>IF(tbl_Customers[[#This Row],[total_intl_calls]]&lt;=5,"Low Calls", IF(tbl_Customers[[#This Row],[total_intl_calls]]&lt;=10, "Medium Calls", "High Calls"))</f>
        <v>Low Calls</v>
      </c>
      <c r="AF15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90" s="36" t="str">
        <f>IF(tbl_Customers[[#This Row],[Churn_Risk_Score]]&gt;=10,"High Risk", IF(tbl_Customers[[#This Row],[Churn_Risk_Score]]&gt;=5,"Medium Risk","Low Risk"))</f>
        <v>Medium Risk</v>
      </c>
    </row>
    <row r="1591" spans="1:33" x14ac:dyDescent="0.35">
      <c r="A1591">
        <v>1590</v>
      </c>
      <c r="B1591" t="s">
        <v>45</v>
      </c>
      <c r="C1591">
        <v>132</v>
      </c>
      <c r="D1591" t="s">
        <v>25</v>
      </c>
      <c r="E1591" t="s">
        <v>23</v>
      </c>
      <c r="F1591" t="s">
        <v>23</v>
      </c>
      <c r="G1591">
        <v>33</v>
      </c>
      <c r="H1591">
        <v>200.3</v>
      </c>
      <c r="I1591">
        <v>75</v>
      </c>
      <c r="J1591">
        <v>34.049999999999997</v>
      </c>
      <c r="K1591">
        <v>226.6</v>
      </c>
      <c r="L1591">
        <v>67</v>
      </c>
      <c r="M1591">
        <v>19.260000000000002</v>
      </c>
      <c r="N1591">
        <v>198.8</v>
      </c>
      <c r="O1591">
        <v>91</v>
      </c>
      <c r="P1591">
        <v>8.9499999999999993</v>
      </c>
      <c r="Q1591">
        <v>12.9</v>
      </c>
      <c r="R1591">
        <v>3</v>
      </c>
      <c r="S1591">
        <v>3.48</v>
      </c>
      <c r="T1591">
        <v>2</v>
      </c>
      <c r="U1591" t="s">
        <v>22</v>
      </c>
      <c r="V1591">
        <f>IF(tbl_Customers[[#This Row],[churn]] = "yes", 1, 0)</f>
        <v>0</v>
      </c>
      <c r="W1591" t="str">
        <f>IF(tbl_Customers[[#This Row],[number_customer_service_calls]] &lt;= 1, "0-1 Calls", IF(tbl_Customers[[#This Row],[number_customer_service_calls]] &lt;= 3, "2-3 Calls", IF(tbl_Customers[[#This Row],[number_customer_service_calls]] &lt;=5, "4-5 Calls", "6+ Calls")))</f>
        <v>2-3 Calls</v>
      </c>
      <c r="X1591" t="str">
        <f>IF(tbl_Customers[[#This Row],[account_length]] &lt;= 50, "0-50", IF(tbl_Customers[[#This Row],[account_length]] &lt;=100, "51-100", IF(tbl_Customers[[#This Row],[account_length]] &lt;= 150, "101-150", "151+")))</f>
        <v>101-150</v>
      </c>
      <c r="Y1591" t="str">
        <f>IF(tbl_Customers[[#This Row],[total_intl_charge]] &lt;= 3, "Low Charges", "High Charges")</f>
        <v>High Charges</v>
      </c>
      <c r="Z1591" t="str">
        <f>IF(tbl_Customers[[#This Row],[total_eve_calls]]&lt;=80,"Low Calls",
IF(tbl_Customers[[#This Row],[total_eve_calls]]&lt;=120,"Medium Calls","High Calls"))</f>
        <v>Low Calls</v>
      </c>
      <c r="AA1591" t="str">
        <f>IF(tbl_Customers[[#This Row],[total_eve_charge]]&lt;=15,"Low Charges",
IF(tbl_Customers[[#This Row],[total_eve_charge]]&lt;=20,"Medium Charges","High Charges"))</f>
        <v>Medium Charges</v>
      </c>
      <c r="AB15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91" t="str">
        <f>IF(tbl_Customers[[#This Row],[number_vmail_messages]] = 0, "No Usage", IF(tbl_Customers[[#This Row],[number_vmail_messages]] &lt;= 20, "Low Usage", IF(tbl_Customers[[#This Row],[number_vmail_messages]] &lt;= 40, "Medium Usgae", "High Usage")))</f>
        <v>Medium Usgae</v>
      </c>
      <c r="AD1591" t="str">
        <f>IF(tbl_Customers[[#This Row],[total_day_minutes]]&lt;=150,"Low Usage", IF(tbl_Customers[[#This Row],[total_day_minutes]]&lt;=200,"Medium Usage", IF(tbl_Customers[[#This Row],[total_day_minutes]]&lt;=250,"High Usage","Very High Usage")))</f>
        <v>High Usage</v>
      </c>
      <c r="AE1591" t="str">
        <f>IF(tbl_Customers[[#This Row],[total_intl_calls]]&lt;=5,"Low Calls", IF(tbl_Customers[[#This Row],[total_intl_calls]]&lt;=10, "Medium Calls", "High Calls"))</f>
        <v>Low Calls</v>
      </c>
      <c r="AF15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591" s="36" t="str">
        <f>IF(tbl_Customers[[#This Row],[Churn_Risk_Score]]&gt;=10,"High Risk", IF(tbl_Customers[[#This Row],[Churn_Risk_Score]]&gt;=5,"Medium Risk","Low Risk"))</f>
        <v>Medium Risk</v>
      </c>
    </row>
    <row r="1592" spans="1:33" x14ac:dyDescent="0.35">
      <c r="A1592">
        <v>1591</v>
      </c>
      <c r="B1592" t="s">
        <v>43</v>
      </c>
      <c r="C1592">
        <v>140</v>
      </c>
      <c r="D1592" t="s">
        <v>28</v>
      </c>
      <c r="E1592" t="s">
        <v>22</v>
      </c>
      <c r="F1592" t="s">
        <v>23</v>
      </c>
      <c r="G1592">
        <v>28</v>
      </c>
      <c r="H1592">
        <v>157.1</v>
      </c>
      <c r="I1592">
        <v>77</v>
      </c>
      <c r="J1592">
        <v>26.71</v>
      </c>
      <c r="K1592">
        <v>172.4</v>
      </c>
      <c r="L1592">
        <v>97</v>
      </c>
      <c r="M1592">
        <v>14.65</v>
      </c>
      <c r="N1592">
        <v>184.5</v>
      </c>
      <c r="O1592">
        <v>94</v>
      </c>
      <c r="P1592">
        <v>8.3000000000000007</v>
      </c>
      <c r="Q1592">
        <v>11.1</v>
      </c>
      <c r="R1592">
        <v>9</v>
      </c>
      <c r="S1592">
        <v>3</v>
      </c>
      <c r="T1592">
        <v>1</v>
      </c>
      <c r="U1592" t="s">
        <v>22</v>
      </c>
      <c r="V1592">
        <f>IF(tbl_Customers[[#This Row],[churn]] = "yes", 1, 0)</f>
        <v>0</v>
      </c>
      <c r="W1592" t="str">
        <f>IF(tbl_Customers[[#This Row],[number_customer_service_calls]] &lt;= 1, "0-1 Calls", IF(tbl_Customers[[#This Row],[number_customer_service_calls]] &lt;= 3, "2-3 Calls", IF(tbl_Customers[[#This Row],[number_customer_service_calls]] &lt;=5, "4-5 Calls", "6+ Calls")))</f>
        <v>0-1 Calls</v>
      </c>
      <c r="X1592" t="str">
        <f>IF(tbl_Customers[[#This Row],[account_length]] &lt;= 50, "0-50", IF(tbl_Customers[[#This Row],[account_length]] &lt;=100, "51-100", IF(tbl_Customers[[#This Row],[account_length]] &lt;= 150, "101-150", "151+")))</f>
        <v>101-150</v>
      </c>
      <c r="Y1592" t="str">
        <f>IF(tbl_Customers[[#This Row],[total_intl_charge]] &lt;= 3, "Low Charges", "High Charges")</f>
        <v>Low Charges</v>
      </c>
      <c r="Z1592" t="str">
        <f>IF(tbl_Customers[[#This Row],[total_eve_calls]]&lt;=80,"Low Calls",
IF(tbl_Customers[[#This Row],[total_eve_calls]]&lt;=120,"Medium Calls","High Calls"))</f>
        <v>Medium Calls</v>
      </c>
      <c r="AA1592" t="str">
        <f>IF(tbl_Customers[[#This Row],[total_eve_charge]]&lt;=15,"Low Charges",
IF(tbl_Customers[[#This Row],[total_eve_charge]]&lt;=20,"Medium Charges","High Charges"))</f>
        <v>Low Charges</v>
      </c>
      <c r="AB15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92" t="str">
        <f>IF(tbl_Customers[[#This Row],[number_vmail_messages]] = 0, "No Usage", IF(tbl_Customers[[#This Row],[number_vmail_messages]] &lt;= 20, "Low Usage", IF(tbl_Customers[[#This Row],[number_vmail_messages]] &lt;= 40, "Medium Usgae", "High Usage")))</f>
        <v>Medium Usgae</v>
      </c>
      <c r="AD1592" t="str">
        <f>IF(tbl_Customers[[#This Row],[total_day_minutes]]&lt;=150,"Low Usage", IF(tbl_Customers[[#This Row],[total_day_minutes]]&lt;=200,"Medium Usage", IF(tbl_Customers[[#This Row],[total_day_minutes]]&lt;=250,"High Usage","Very High Usage")))</f>
        <v>Medium Usage</v>
      </c>
      <c r="AE1592" t="str">
        <f>IF(tbl_Customers[[#This Row],[total_intl_calls]]&lt;=5,"Low Calls", IF(tbl_Customers[[#This Row],[total_intl_calls]]&lt;=10, "Medium Calls", "High Calls"))</f>
        <v>Medium Calls</v>
      </c>
      <c r="AF15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592" s="36" t="str">
        <f>IF(tbl_Customers[[#This Row],[Churn_Risk_Score]]&gt;=10,"High Risk", IF(tbl_Customers[[#This Row],[Churn_Risk_Score]]&gt;=5,"Medium Risk","Low Risk"))</f>
        <v>Low Risk</v>
      </c>
    </row>
    <row r="1593" spans="1:33" x14ac:dyDescent="0.35">
      <c r="A1593">
        <v>1592</v>
      </c>
      <c r="B1593" t="s">
        <v>47</v>
      </c>
      <c r="C1593">
        <v>51</v>
      </c>
      <c r="D1593" t="s">
        <v>28</v>
      </c>
      <c r="E1593" t="s">
        <v>23</v>
      </c>
      <c r="F1593" t="s">
        <v>23</v>
      </c>
      <c r="G1593">
        <v>12</v>
      </c>
      <c r="H1593">
        <v>135.80000000000001</v>
      </c>
      <c r="I1593">
        <v>60</v>
      </c>
      <c r="J1593">
        <v>23.09</v>
      </c>
      <c r="K1593">
        <v>200.6</v>
      </c>
      <c r="L1593">
        <v>134</v>
      </c>
      <c r="M1593">
        <v>17.05</v>
      </c>
      <c r="N1593">
        <v>192.4</v>
      </c>
      <c r="O1593">
        <v>98</v>
      </c>
      <c r="P1593">
        <v>8.66</v>
      </c>
      <c r="Q1593">
        <v>12.3</v>
      </c>
      <c r="R1593">
        <v>7</v>
      </c>
      <c r="S1593">
        <v>3.32</v>
      </c>
      <c r="T1593">
        <v>2</v>
      </c>
      <c r="U1593" t="s">
        <v>22</v>
      </c>
      <c r="V1593">
        <f>IF(tbl_Customers[[#This Row],[churn]] = "yes", 1, 0)</f>
        <v>0</v>
      </c>
      <c r="W1593" t="str">
        <f>IF(tbl_Customers[[#This Row],[number_customer_service_calls]] &lt;= 1, "0-1 Calls", IF(tbl_Customers[[#This Row],[number_customer_service_calls]] &lt;= 3, "2-3 Calls", IF(tbl_Customers[[#This Row],[number_customer_service_calls]] &lt;=5, "4-5 Calls", "6+ Calls")))</f>
        <v>2-3 Calls</v>
      </c>
      <c r="X1593" t="str">
        <f>IF(tbl_Customers[[#This Row],[account_length]] &lt;= 50, "0-50", IF(tbl_Customers[[#This Row],[account_length]] &lt;=100, "51-100", IF(tbl_Customers[[#This Row],[account_length]] &lt;= 150, "101-150", "151+")))</f>
        <v>51-100</v>
      </c>
      <c r="Y1593" t="str">
        <f>IF(tbl_Customers[[#This Row],[total_intl_charge]] &lt;= 3, "Low Charges", "High Charges")</f>
        <v>High Charges</v>
      </c>
      <c r="Z1593" t="str">
        <f>IF(tbl_Customers[[#This Row],[total_eve_calls]]&lt;=80,"Low Calls",
IF(tbl_Customers[[#This Row],[total_eve_calls]]&lt;=120,"Medium Calls","High Calls"))</f>
        <v>High Calls</v>
      </c>
      <c r="AA1593" t="str">
        <f>IF(tbl_Customers[[#This Row],[total_eve_charge]]&lt;=15,"Low Charges",
IF(tbl_Customers[[#This Row],[total_eve_charge]]&lt;=20,"Medium Charges","High Charges"))</f>
        <v>Medium Charges</v>
      </c>
      <c r="AB15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93" t="str">
        <f>IF(tbl_Customers[[#This Row],[number_vmail_messages]] = 0, "No Usage", IF(tbl_Customers[[#This Row],[number_vmail_messages]] &lt;= 20, "Low Usage", IF(tbl_Customers[[#This Row],[number_vmail_messages]] &lt;= 40, "Medium Usgae", "High Usage")))</f>
        <v>Low Usage</v>
      </c>
      <c r="AD1593" t="str">
        <f>IF(tbl_Customers[[#This Row],[total_day_minutes]]&lt;=150,"Low Usage", IF(tbl_Customers[[#This Row],[total_day_minutes]]&lt;=200,"Medium Usage", IF(tbl_Customers[[#This Row],[total_day_minutes]]&lt;=250,"High Usage","Very High Usage")))</f>
        <v>Low Usage</v>
      </c>
      <c r="AE1593" t="str">
        <f>IF(tbl_Customers[[#This Row],[total_intl_calls]]&lt;=5,"Low Calls", IF(tbl_Customers[[#This Row],[total_intl_calls]]&lt;=10, "Medium Calls", "High Calls"))</f>
        <v>Medium Calls</v>
      </c>
      <c r="AF15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593" s="36" t="str">
        <f>IF(tbl_Customers[[#This Row],[Churn_Risk_Score]]&gt;=10,"High Risk", IF(tbl_Customers[[#This Row],[Churn_Risk_Score]]&gt;=5,"Medium Risk","Low Risk"))</f>
        <v>Medium Risk</v>
      </c>
    </row>
    <row r="1594" spans="1:33" x14ac:dyDescent="0.35">
      <c r="A1594">
        <v>1593</v>
      </c>
      <c r="B1594" t="s">
        <v>57</v>
      </c>
      <c r="C1594">
        <v>27</v>
      </c>
      <c r="D1594" t="s">
        <v>25</v>
      </c>
      <c r="E1594" t="s">
        <v>22</v>
      </c>
      <c r="F1594" t="s">
        <v>22</v>
      </c>
      <c r="G1594">
        <v>0</v>
      </c>
      <c r="H1594">
        <v>236.7</v>
      </c>
      <c r="I1594">
        <v>110</v>
      </c>
      <c r="J1594">
        <v>40.24</v>
      </c>
      <c r="K1594">
        <v>231.9</v>
      </c>
      <c r="L1594">
        <v>92</v>
      </c>
      <c r="M1594">
        <v>19.71</v>
      </c>
      <c r="N1594">
        <v>164.7</v>
      </c>
      <c r="O1594">
        <v>85</v>
      </c>
      <c r="P1594">
        <v>7.41</v>
      </c>
      <c r="Q1594">
        <v>12.7</v>
      </c>
      <c r="R1594">
        <v>6</v>
      </c>
      <c r="S1594">
        <v>3.43</v>
      </c>
      <c r="T1594">
        <v>1</v>
      </c>
      <c r="U1594" t="s">
        <v>22</v>
      </c>
      <c r="V1594">
        <f>IF(tbl_Customers[[#This Row],[churn]] = "yes", 1, 0)</f>
        <v>0</v>
      </c>
      <c r="W1594" t="str">
        <f>IF(tbl_Customers[[#This Row],[number_customer_service_calls]] &lt;= 1, "0-1 Calls", IF(tbl_Customers[[#This Row],[number_customer_service_calls]] &lt;= 3, "2-3 Calls", IF(tbl_Customers[[#This Row],[number_customer_service_calls]] &lt;=5, "4-5 Calls", "6+ Calls")))</f>
        <v>0-1 Calls</v>
      </c>
      <c r="X1594" t="str">
        <f>IF(tbl_Customers[[#This Row],[account_length]] &lt;= 50, "0-50", IF(tbl_Customers[[#This Row],[account_length]] &lt;=100, "51-100", IF(tbl_Customers[[#This Row],[account_length]] &lt;= 150, "101-150", "151+")))</f>
        <v>0-50</v>
      </c>
      <c r="Y1594" t="str">
        <f>IF(tbl_Customers[[#This Row],[total_intl_charge]] &lt;= 3, "Low Charges", "High Charges")</f>
        <v>High Charges</v>
      </c>
      <c r="Z1594" t="str">
        <f>IF(tbl_Customers[[#This Row],[total_eve_calls]]&lt;=80,"Low Calls",
IF(tbl_Customers[[#This Row],[total_eve_calls]]&lt;=120,"Medium Calls","High Calls"))</f>
        <v>Medium Calls</v>
      </c>
      <c r="AA1594" t="str">
        <f>IF(tbl_Customers[[#This Row],[total_eve_charge]]&lt;=15,"Low Charges",
IF(tbl_Customers[[#This Row],[total_eve_charge]]&lt;=20,"Medium Charges","High Charges"))</f>
        <v>Medium Charges</v>
      </c>
      <c r="AB15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94" t="str">
        <f>IF(tbl_Customers[[#This Row],[number_vmail_messages]] = 0, "No Usage", IF(tbl_Customers[[#This Row],[number_vmail_messages]] &lt;= 20, "Low Usage", IF(tbl_Customers[[#This Row],[number_vmail_messages]] &lt;= 40, "Medium Usgae", "High Usage")))</f>
        <v>No Usage</v>
      </c>
      <c r="AD1594" t="str">
        <f>IF(tbl_Customers[[#This Row],[total_day_minutes]]&lt;=150,"Low Usage", IF(tbl_Customers[[#This Row],[total_day_minutes]]&lt;=200,"Medium Usage", IF(tbl_Customers[[#This Row],[total_day_minutes]]&lt;=250,"High Usage","Very High Usage")))</f>
        <v>High Usage</v>
      </c>
      <c r="AE1594" t="str">
        <f>IF(tbl_Customers[[#This Row],[total_intl_calls]]&lt;=5,"Low Calls", IF(tbl_Customers[[#This Row],[total_intl_calls]]&lt;=10, "Medium Calls", "High Calls"))</f>
        <v>Medium Calls</v>
      </c>
      <c r="AF15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94" s="36" t="str">
        <f>IF(tbl_Customers[[#This Row],[Churn_Risk_Score]]&gt;=10,"High Risk", IF(tbl_Customers[[#This Row],[Churn_Risk_Score]]&gt;=5,"Medium Risk","Low Risk"))</f>
        <v>Low Risk</v>
      </c>
    </row>
    <row r="1595" spans="1:33" x14ac:dyDescent="0.35">
      <c r="A1595">
        <v>1594</v>
      </c>
      <c r="B1595" t="s">
        <v>37</v>
      </c>
      <c r="C1595">
        <v>224</v>
      </c>
      <c r="D1595" t="s">
        <v>28</v>
      </c>
      <c r="E1595" t="s">
        <v>22</v>
      </c>
      <c r="F1595" t="s">
        <v>22</v>
      </c>
      <c r="G1595">
        <v>0</v>
      </c>
      <c r="H1595">
        <v>111.4</v>
      </c>
      <c r="I1595">
        <v>133</v>
      </c>
      <c r="J1595">
        <v>18.940000000000001</v>
      </c>
      <c r="K1595">
        <v>175</v>
      </c>
      <c r="L1595">
        <v>66</v>
      </c>
      <c r="M1595">
        <v>14.88</v>
      </c>
      <c r="N1595">
        <v>217.2</v>
      </c>
      <c r="O1595">
        <v>106</v>
      </c>
      <c r="P1595">
        <v>9.77</v>
      </c>
      <c r="Q1595">
        <v>5.5</v>
      </c>
      <c r="R1595">
        <v>6</v>
      </c>
      <c r="S1595">
        <v>1.49</v>
      </c>
      <c r="T1595">
        <v>3</v>
      </c>
      <c r="U1595" t="s">
        <v>22</v>
      </c>
      <c r="V1595">
        <f>IF(tbl_Customers[[#This Row],[churn]] = "yes", 1, 0)</f>
        <v>0</v>
      </c>
      <c r="W1595" t="str">
        <f>IF(tbl_Customers[[#This Row],[number_customer_service_calls]] &lt;= 1, "0-1 Calls", IF(tbl_Customers[[#This Row],[number_customer_service_calls]] &lt;= 3, "2-3 Calls", IF(tbl_Customers[[#This Row],[number_customer_service_calls]] &lt;=5, "4-5 Calls", "6+ Calls")))</f>
        <v>2-3 Calls</v>
      </c>
      <c r="X1595" t="str">
        <f>IF(tbl_Customers[[#This Row],[account_length]] &lt;= 50, "0-50", IF(tbl_Customers[[#This Row],[account_length]] &lt;=100, "51-100", IF(tbl_Customers[[#This Row],[account_length]] &lt;= 150, "101-150", "151+")))</f>
        <v>151+</v>
      </c>
      <c r="Y1595" t="str">
        <f>IF(tbl_Customers[[#This Row],[total_intl_charge]] &lt;= 3, "Low Charges", "High Charges")</f>
        <v>Low Charges</v>
      </c>
      <c r="Z1595" t="str">
        <f>IF(tbl_Customers[[#This Row],[total_eve_calls]]&lt;=80,"Low Calls",
IF(tbl_Customers[[#This Row],[total_eve_calls]]&lt;=120,"Medium Calls","High Calls"))</f>
        <v>Low Calls</v>
      </c>
      <c r="AA1595" t="str">
        <f>IF(tbl_Customers[[#This Row],[total_eve_charge]]&lt;=15,"Low Charges",
IF(tbl_Customers[[#This Row],[total_eve_charge]]&lt;=20,"Medium Charges","High Charges"))</f>
        <v>Low Charges</v>
      </c>
      <c r="AB15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595" t="str">
        <f>IF(tbl_Customers[[#This Row],[number_vmail_messages]] = 0, "No Usage", IF(tbl_Customers[[#This Row],[number_vmail_messages]] &lt;= 20, "Low Usage", IF(tbl_Customers[[#This Row],[number_vmail_messages]] &lt;= 40, "Medium Usgae", "High Usage")))</f>
        <v>No Usage</v>
      </c>
      <c r="AD1595" t="str">
        <f>IF(tbl_Customers[[#This Row],[total_day_minutes]]&lt;=150,"Low Usage", IF(tbl_Customers[[#This Row],[total_day_minutes]]&lt;=200,"Medium Usage", IF(tbl_Customers[[#This Row],[total_day_minutes]]&lt;=250,"High Usage","Very High Usage")))</f>
        <v>Low Usage</v>
      </c>
      <c r="AE1595" t="str">
        <f>IF(tbl_Customers[[#This Row],[total_intl_calls]]&lt;=5,"Low Calls", IF(tbl_Customers[[#This Row],[total_intl_calls]]&lt;=10, "Medium Calls", "High Calls"))</f>
        <v>Medium Calls</v>
      </c>
      <c r="AF15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95" s="36" t="str">
        <f>IF(tbl_Customers[[#This Row],[Churn_Risk_Score]]&gt;=10,"High Risk", IF(tbl_Customers[[#This Row],[Churn_Risk_Score]]&gt;=5,"Medium Risk","Low Risk"))</f>
        <v>Low Risk</v>
      </c>
    </row>
    <row r="1596" spans="1:33" x14ac:dyDescent="0.35">
      <c r="A1596">
        <v>1595</v>
      </c>
      <c r="B1596" t="s">
        <v>26</v>
      </c>
      <c r="C1596">
        <v>105</v>
      </c>
      <c r="D1596" t="s">
        <v>28</v>
      </c>
      <c r="E1596" t="s">
        <v>23</v>
      </c>
      <c r="F1596" t="s">
        <v>23</v>
      </c>
      <c r="G1596">
        <v>28</v>
      </c>
      <c r="H1596">
        <v>156.1</v>
      </c>
      <c r="I1596">
        <v>89</v>
      </c>
      <c r="J1596">
        <v>26.54</v>
      </c>
      <c r="K1596">
        <v>107.1</v>
      </c>
      <c r="L1596">
        <v>114</v>
      </c>
      <c r="M1596">
        <v>9.1</v>
      </c>
      <c r="N1596">
        <v>167.7</v>
      </c>
      <c r="O1596">
        <v>95</v>
      </c>
      <c r="P1596">
        <v>7.55</v>
      </c>
      <c r="Q1596">
        <v>14.7</v>
      </c>
      <c r="R1596">
        <v>3</v>
      </c>
      <c r="S1596">
        <v>3.97</v>
      </c>
      <c r="T1596">
        <v>0</v>
      </c>
      <c r="U1596" t="s">
        <v>23</v>
      </c>
      <c r="V1596">
        <f>IF(tbl_Customers[[#This Row],[churn]] = "yes", 1, 0)</f>
        <v>1</v>
      </c>
      <c r="W1596" t="str">
        <f>IF(tbl_Customers[[#This Row],[number_customer_service_calls]] &lt;= 1, "0-1 Calls", IF(tbl_Customers[[#This Row],[number_customer_service_calls]] &lt;= 3, "2-3 Calls", IF(tbl_Customers[[#This Row],[number_customer_service_calls]] &lt;=5, "4-5 Calls", "6+ Calls")))</f>
        <v>0-1 Calls</v>
      </c>
      <c r="X1596" t="str">
        <f>IF(tbl_Customers[[#This Row],[account_length]] &lt;= 50, "0-50", IF(tbl_Customers[[#This Row],[account_length]] &lt;=100, "51-100", IF(tbl_Customers[[#This Row],[account_length]] &lt;= 150, "101-150", "151+")))</f>
        <v>101-150</v>
      </c>
      <c r="Y1596" t="str">
        <f>IF(tbl_Customers[[#This Row],[total_intl_charge]] &lt;= 3, "Low Charges", "High Charges")</f>
        <v>High Charges</v>
      </c>
      <c r="Z1596" t="str">
        <f>IF(tbl_Customers[[#This Row],[total_eve_calls]]&lt;=80,"Low Calls",
IF(tbl_Customers[[#This Row],[total_eve_calls]]&lt;=120,"Medium Calls","High Calls"))</f>
        <v>Medium Calls</v>
      </c>
      <c r="AA1596" t="str">
        <f>IF(tbl_Customers[[#This Row],[total_eve_charge]]&lt;=15,"Low Charges",
IF(tbl_Customers[[#This Row],[total_eve_charge]]&lt;=20,"Medium Charges","High Charges"))</f>
        <v>Low Charges</v>
      </c>
      <c r="AB15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96" t="str">
        <f>IF(tbl_Customers[[#This Row],[number_vmail_messages]] = 0, "No Usage", IF(tbl_Customers[[#This Row],[number_vmail_messages]] &lt;= 20, "Low Usage", IF(tbl_Customers[[#This Row],[number_vmail_messages]] &lt;= 40, "Medium Usgae", "High Usage")))</f>
        <v>Medium Usgae</v>
      </c>
      <c r="AD1596" t="str">
        <f>IF(tbl_Customers[[#This Row],[total_day_minutes]]&lt;=150,"Low Usage", IF(tbl_Customers[[#This Row],[total_day_minutes]]&lt;=200,"Medium Usage", IF(tbl_Customers[[#This Row],[total_day_minutes]]&lt;=250,"High Usage","Very High Usage")))</f>
        <v>Medium Usage</v>
      </c>
      <c r="AE1596" t="str">
        <f>IF(tbl_Customers[[#This Row],[total_intl_calls]]&lt;=5,"Low Calls", IF(tbl_Customers[[#This Row],[total_intl_calls]]&lt;=10, "Medium Calls", "High Calls"))</f>
        <v>Low Calls</v>
      </c>
      <c r="AF15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596" s="36" t="str">
        <f>IF(tbl_Customers[[#This Row],[Churn_Risk_Score]]&gt;=10,"High Risk", IF(tbl_Customers[[#This Row],[Churn_Risk_Score]]&gt;=5,"Medium Risk","Low Risk"))</f>
        <v>Medium Risk</v>
      </c>
    </row>
    <row r="1597" spans="1:33" x14ac:dyDescent="0.35">
      <c r="A1597">
        <v>1596</v>
      </c>
      <c r="B1597" t="s">
        <v>59</v>
      </c>
      <c r="C1597">
        <v>117</v>
      </c>
      <c r="D1597" t="s">
        <v>25</v>
      </c>
      <c r="E1597" t="s">
        <v>22</v>
      </c>
      <c r="F1597" t="s">
        <v>22</v>
      </c>
      <c r="G1597">
        <v>0</v>
      </c>
      <c r="H1597">
        <v>191.1</v>
      </c>
      <c r="I1597">
        <v>93</v>
      </c>
      <c r="J1597">
        <v>32.49</v>
      </c>
      <c r="K1597">
        <v>282.8</v>
      </c>
      <c r="L1597">
        <v>56</v>
      </c>
      <c r="M1597">
        <v>24.04</v>
      </c>
      <c r="N1597">
        <v>84.8</v>
      </c>
      <c r="O1597">
        <v>118</v>
      </c>
      <c r="P1597">
        <v>3.82</v>
      </c>
      <c r="Q1597">
        <v>12</v>
      </c>
      <c r="R1597">
        <v>4</v>
      </c>
      <c r="S1597">
        <v>3.24</v>
      </c>
      <c r="T1597">
        <v>2</v>
      </c>
      <c r="U1597" t="s">
        <v>22</v>
      </c>
      <c r="V1597">
        <f>IF(tbl_Customers[[#This Row],[churn]] = "yes", 1, 0)</f>
        <v>0</v>
      </c>
      <c r="W1597" t="str">
        <f>IF(tbl_Customers[[#This Row],[number_customer_service_calls]] &lt;= 1, "0-1 Calls", IF(tbl_Customers[[#This Row],[number_customer_service_calls]] &lt;= 3, "2-3 Calls", IF(tbl_Customers[[#This Row],[number_customer_service_calls]] &lt;=5, "4-5 Calls", "6+ Calls")))</f>
        <v>2-3 Calls</v>
      </c>
      <c r="X1597" t="str">
        <f>IF(tbl_Customers[[#This Row],[account_length]] &lt;= 50, "0-50", IF(tbl_Customers[[#This Row],[account_length]] &lt;=100, "51-100", IF(tbl_Customers[[#This Row],[account_length]] &lt;= 150, "101-150", "151+")))</f>
        <v>101-150</v>
      </c>
      <c r="Y1597" t="str">
        <f>IF(tbl_Customers[[#This Row],[total_intl_charge]] &lt;= 3, "Low Charges", "High Charges")</f>
        <v>High Charges</v>
      </c>
      <c r="Z1597" t="str">
        <f>IF(tbl_Customers[[#This Row],[total_eve_calls]]&lt;=80,"Low Calls",
IF(tbl_Customers[[#This Row],[total_eve_calls]]&lt;=120,"Medium Calls","High Calls"))</f>
        <v>Low Calls</v>
      </c>
      <c r="AA1597" t="str">
        <f>IF(tbl_Customers[[#This Row],[total_eve_charge]]&lt;=15,"Low Charges",
IF(tbl_Customers[[#This Row],[total_eve_charge]]&lt;=20,"Medium Charges","High Charges"))</f>
        <v>High Charges</v>
      </c>
      <c r="AB15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97" t="str">
        <f>IF(tbl_Customers[[#This Row],[number_vmail_messages]] = 0, "No Usage", IF(tbl_Customers[[#This Row],[number_vmail_messages]] &lt;= 20, "Low Usage", IF(tbl_Customers[[#This Row],[number_vmail_messages]] &lt;= 40, "Medium Usgae", "High Usage")))</f>
        <v>No Usage</v>
      </c>
      <c r="AD1597" t="str">
        <f>IF(tbl_Customers[[#This Row],[total_day_minutes]]&lt;=150,"Low Usage", IF(tbl_Customers[[#This Row],[total_day_minutes]]&lt;=200,"Medium Usage", IF(tbl_Customers[[#This Row],[total_day_minutes]]&lt;=250,"High Usage","Very High Usage")))</f>
        <v>Medium Usage</v>
      </c>
      <c r="AE1597" t="str">
        <f>IF(tbl_Customers[[#This Row],[total_intl_calls]]&lt;=5,"Low Calls", IF(tbl_Customers[[#This Row],[total_intl_calls]]&lt;=10, "Medium Calls", "High Calls"))</f>
        <v>Low Calls</v>
      </c>
      <c r="AF15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597" s="36" t="str">
        <f>IF(tbl_Customers[[#This Row],[Churn_Risk_Score]]&gt;=10,"High Risk", IF(tbl_Customers[[#This Row],[Churn_Risk_Score]]&gt;=5,"Medium Risk","Low Risk"))</f>
        <v>Low Risk</v>
      </c>
    </row>
    <row r="1598" spans="1:33" x14ac:dyDescent="0.35">
      <c r="A1598">
        <v>1597</v>
      </c>
      <c r="B1598" t="s">
        <v>57</v>
      </c>
      <c r="C1598">
        <v>91</v>
      </c>
      <c r="D1598" t="s">
        <v>21</v>
      </c>
      <c r="E1598" t="s">
        <v>22</v>
      </c>
      <c r="F1598" t="s">
        <v>22</v>
      </c>
      <c r="G1598">
        <v>0</v>
      </c>
      <c r="H1598">
        <v>153</v>
      </c>
      <c r="I1598">
        <v>123</v>
      </c>
      <c r="J1598">
        <v>26.01</v>
      </c>
      <c r="K1598">
        <v>141.1</v>
      </c>
      <c r="L1598">
        <v>127</v>
      </c>
      <c r="M1598">
        <v>11.99</v>
      </c>
      <c r="N1598">
        <v>171.5</v>
      </c>
      <c r="O1598">
        <v>76</v>
      </c>
      <c r="P1598">
        <v>7.72</v>
      </c>
      <c r="Q1598">
        <v>10.3</v>
      </c>
      <c r="R1598">
        <v>15</v>
      </c>
      <c r="S1598">
        <v>2.78</v>
      </c>
      <c r="T1598">
        <v>1</v>
      </c>
      <c r="U1598" t="s">
        <v>23</v>
      </c>
      <c r="V1598">
        <f>IF(tbl_Customers[[#This Row],[churn]] = "yes", 1, 0)</f>
        <v>1</v>
      </c>
      <c r="W1598" t="str">
        <f>IF(tbl_Customers[[#This Row],[number_customer_service_calls]] &lt;= 1, "0-1 Calls", IF(tbl_Customers[[#This Row],[number_customer_service_calls]] &lt;= 3, "2-3 Calls", IF(tbl_Customers[[#This Row],[number_customer_service_calls]] &lt;=5, "4-5 Calls", "6+ Calls")))</f>
        <v>0-1 Calls</v>
      </c>
      <c r="X1598" t="str">
        <f>IF(tbl_Customers[[#This Row],[account_length]] &lt;= 50, "0-50", IF(tbl_Customers[[#This Row],[account_length]] &lt;=100, "51-100", IF(tbl_Customers[[#This Row],[account_length]] &lt;= 150, "101-150", "151+")))</f>
        <v>51-100</v>
      </c>
      <c r="Y1598" t="str">
        <f>IF(tbl_Customers[[#This Row],[total_intl_charge]] &lt;= 3, "Low Charges", "High Charges")</f>
        <v>Low Charges</v>
      </c>
      <c r="Z1598" t="str">
        <f>IF(tbl_Customers[[#This Row],[total_eve_calls]]&lt;=80,"Low Calls",
IF(tbl_Customers[[#This Row],[total_eve_calls]]&lt;=120,"Medium Calls","High Calls"))</f>
        <v>High Calls</v>
      </c>
      <c r="AA1598" t="str">
        <f>IF(tbl_Customers[[#This Row],[total_eve_charge]]&lt;=15,"Low Charges",
IF(tbl_Customers[[#This Row],[total_eve_charge]]&lt;=20,"Medium Charges","High Charges"))</f>
        <v>Low Charges</v>
      </c>
      <c r="AB15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598" t="str">
        <f>IF(tbl_Customers[[#This Row],[number_vmail_messages]] = 0, "No Usage", IF(tbl_Customers[[#This Row],[number_vmail_messages]] &lt;= 20, "Low Usage", IF(tbl_Customers[[#This Row],[number_vmail_messages]] &lt;= 40, "Medium Usgae", "High Usage")))</f>
        <v>No Usage</v>
      </c>
      <c r="AD1598" t="str">
        <f>IF(tbl_Customers[[#This Row],[total_day_minutes]]&lt;=150,"Low Usage", IF(tbl_Customers[[#This Row],[total_day_minutes]]&lt;=200,"Medium Usage", IF(tbl_Customers[[#This Row],[total_day_minutes]]&lt;=250,"High Usage","Very High Usage")))</f>
        <v>Medium Usage</v>
      </c>
      <c r="AE1598" t="str">
        <f>IF(tbl_Customers[[#This Row],[total_intl_calls]]&lt;=5,"Low Calls", IF(tbl_Customers[[#This Row],[total_intl_calls]]&lt;=10, "Medium Calls", "High Calls"))</f>
        <v>High Calls</v>
      </c>
      <c r="AF15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598" s="36" t="str">
        <f>IF(tbl_Customers[[#This Row],[Churn_Risk_Score]]&gt;=10,"High Risk", IF(tbl_Customers[[#This Row],[Churn_Risk_Score]]&gt;=5,"Medium Risk","Low Risk"))</f>
        <v>Low Risk</v>
      </c>
    </row>
    <row r="1599" spans="1:33" x14ac:dyDescent="0.35">
      <c r="A1599">
        <v>1598</v>
      </c>
      <c r="B1599" t="s">
        <v>20</v>
      </c>
      <c r="C1599">
        <v>135</v>
      </c>
      <c r="D1599" t="s">
        <v>21</v>
      </c>
      <c r="E1599" t="s">
        <v>22</v>
      </c>
      <c r="F1599" t="s">
        <v>22</v>
      </c>
      <c r="G1599">
        <v>0</v>
      </c>
      <c r="H1599">
        <v>218.8</v>
      </c>
      <c r="I1599">
        <v>123</v>
      </c>
      <c r="J1599">
        <v>37.200000000000003</v>
      </c>
      <c r="K1599">
        <v>242.8</v>
      </c>
      <c r="L1599">
        <v>64</v>
      </c>
      <c r="M1599">
        <v>20.64</v>
      </c>
      <c r="N1599">
        <v>85.8</v>
      </c>
      <c r="O1599">
        <v>80</v>
      </c>
      <c r="P1599">
        <v>3.86</v>
      </c>
      <c r="Q1599">
        <v>10.3</v>
      </c>
      <c r="R1599">
        <v>3</v>
      </c>
      <c r="S1599">
        <v>2.78</v>
      </c>
      <c r="T1599">
        <v>4</v>
      </c>
      <c r="U1599" t="s">
        <v>22</v>
      </c>
      <c r="V1599">
        <f>IF(tbl_Customers[[#This Row],[churn]] = "yes", 1, 0)</f>
        <v>0</v>
      </c>
      <c r="W1599" t="str">
        <f>IF(tbl_Customers[[#This Row],[number_customer_service_calls]] &lt;= 1, "0-1 Calls", IF(tbl_Customers[[#This Row],[number_customer_service_calls]] &lt;= 3, "2-3 Calls", IF(tbl_Customers[[#This Row],[number_customer_service_calls]] &lt;=5, "4-5 Calls", "6+ Calls")))</f>
        <v>4-5 Calls</v>
      </c>
      <c r="X1599" t="str">
        <f>IF(tbl_Customers[[#This Row],[account_length]] &lt;= 50, "0-50", IF(tbl_Customers[[#This Row],[account_length]] &lt;=100, "51-100", IF(tbl_Customers[[#This Row],[account_length]] &lt;= 150, "101-150", "151+")))</f>
        <v>101-150</v>
      </c>
      <c r="Y1599" t="str">
        <f>IF(tbl_Customers[[#This Row],[total_intl_charge]] &lt;= 3, "Low Charges", "High Charges")</f>
        <v>Low Charges</v>
      </c>
      <c r="Z1599" t="str">
        <f>IF(tbl_Customers[[#This Row],[total_eve_calls]]&lt;=80,"Low Calls",
IF(tbl_Customers[[#This Row],[total_eve_calls]]&lt;=120,"Medium Calls","High Calls"))</f>
        <v>Low Calls</v>
      </c>
      <c r="AA1599" t="str">
        <f>IF(tbl_Customers[[#This Row],[total_eve_charge]]&lt;=15,"Low Charges",
IF(tbl_Customers[[#This Row],[total_eve_charge]]&lt;=20,"Medium Charges","High Charges"))</f>
        <v>High Charges</v>
      </c>
      <c r="AB15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599" t="str">
        <f>IF(tbl_Customers[[#This Row],[number_vmail_messages]] = 0, "No Usage", IF(tbl_Customers[[#This Row],[number_vmail_messages]] &lt;= 20, "Low Usage", IF(tbl_Customers[[#This Row],[number_vmail_messages]] &lt;= 40, "Medium Usgae", "High Usage")))</f>
        <v>No Usage</v>
      </c>
      <c r="AD1599" t="str">
        <f>IF(tbl_Customers[[#This Row],[total_day_minutes]]&lt;=150,"Low Usage", IF(tbl_Customers[[#This Row],[total_day_minutes]]&lt;=200,"Medium Usage", IF(tbl_Customers[[#This Row],[total_day_minutes]]&lt;=250,"High Usage","Very High Usage")))</f>
        <v>High Usage</v>
      </c>
      <c r="AE1599" t="str">
        <f>IF(tbl_Customers[[#This Row],[total_intl_calls]]&lt;=5,"Low Calls", IF(tbl_Customers[[#This Row],[total_intl_calls]]&lt;=10, "Medium Calls", "High Calls"))</f>
        <v>Low Calls</v>
      </c>
      <c r="AF15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599" s="36" t="str">
        <f>IF(tbl_Customers[[#This Row],[Churn_Risk_Score]]&gt;=10,"High Risk", IF(tbl_Customers[[#This Row],[Churn_Risk_Score]]&gt;=5,"Medium Risk","Low Risk"))</f>
        <v>Medium Risk</v>
      </c>
    </row>
    <row r="1600" spans="1:33" x14ac:dyDescent="0.35">
      <c r="A1600">
        <v>1599</v>
      </c>
      <c r="B1600" t="s">
        <v>38</v>
      </c>
      <c r="C1600">
        <v>146</v>
      </c>
      <c r="D1600" t="s">
        <v>21</v>
      </c>
      <c r="E1600" t="s">
        <v>22</v>
      </c>
      <c r="F1600" t="s">
        <v>22</v>
      </c>
      <c r="G1600">
        <v>0</v>
      </c>
      <c r="H1600">
        <v>205.4</v>
      </c>
      <c r="I1600">
        <v>101</v>
      </c>
      <c r="J1600">
        <v>34.92</v>
      </c>
      <c r="K1600">
        <v>134.9</v>
      </c>
      <c r="L1600">
        <v>77</v>
      </c>
      <c r="M1600">
        <v>11.47</v>
      </c>
      <c r="N1600">
        <v>310.5</v>
      </c>
      <c r="O1600">
        <v>83</v>
      </c>
      <c r="P1600">
        <v>13.97</v>
      </c>
      <c r="Q1600">
        <v>10.3</v>
      </c>
      <c r="R1600">
        <v>2</v>
      </c>
      <c r="S1600">
        <v>2.78</v>
      </c>
      <c r="T1600">
        <v>3</v>
      </c>
      <c r="U1600" t="s">
        <v>22</v>
      </c>
      <c r="V1600">
        <f>IF(tbl_Customers[[#This Row],[churn]] = "yes", 1, 0)</f>
        <v>0</v>
      </c>
      <c r="W1600" t="str">
        <f>IF(tbl_Customers[[#This Row],[number_customer_service_calls]] &lt;= 1, "0-1 Calls", IF(tbl_Customers[[#This Row],[number_customer_service_calls]] &lt;= 3, "2-3 Calls", IF(tbl_Customers[[#This Row],[number_customer_service_calls]] &lt;=5, "4-5 Calls", "6+ Calls")))</f>
        <v>2-3 Calls</v>
      </c>
      <c r="X1600" t="str">
        <f>IF(tbl_Customers[[#This Row],[account_length]] &lt;= 50, "0-50", IF(tbl_Customers[[#This Row],[account_length]] &lt;=100, "51-100", IF(tbl_Customers[[#This Row],[account_length]] &lt;= 150, "101-150", "151+")))</f>
        <v>101-150</v>
      </c>
      <c r="Y1600" t="str">
        <f>IF(tbl_Customers[[#This Row],[total_intl_charge]] &lt;= 3, "Low Charges", "High Charges")</f>
        <v>Low Charges</v>
      </c>
      <c r="Z1600" t="str">
        <f>IF(tbl_Customers[[#This Row],[total_eve_calls]]&lt;=80,"Low Calls",
IF(tbl_Customers[[#This Row],[total_eve_calls]]&lt;=120,"Medium Calls","High Calls"))</f>
        <v>Low Calls</v>
      </c>
      <c r="AA1600" t="str">
        <f>IF(tbl_Customers[[#This Row],[total_eve_charge]]&lt;=15,"Low Charges",
IF(tbl_Customers[[#This Row],[total_eve_charge]]&lt;=20,"Medium Charges","High Charges"))</f>
        <v>Low Charges</v>
      </c>
      <c r="AB16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00" t="str">
        <f>IF(tbl_Customers[[#This Row],[number_vmail_messages]] = 0, "No Usage", IF(tbl_Customers[[#This Row],[number_vmail_messages]] &lt;= 20, "Low Usage", IF(tbl_Customers[[#This Row],[number_vmail_messages]] &lt;= 40, "Medium Usgae", "High Usage")))</f>
        <v>No Usage</v>
      </c>
      <c r="AD1600" t="str">
        <f>IF(tbl_Customers[[#This Row],[total_day_minutes]]&lt;=150,"Low Usage", IF(tbl_Customers[[#This Row],[total_day_minutes]]&lt;=200,"Medium Usage", IF(tbl_Customers[[#This Row],[total_day_minutes]]&lt;=250,"High Usage","Very High Usage")))</f>
        <v>High Usage</v>
      </c>
      <c r="AE1600" t="str">
        <f>IF(tbl_Customers[[#This Row],[total_intl_calls]]&lt;=5,"Low Calls", IF(tbl_Customers[[#This Row],[total_intl_calls]]&lt;=10, "Medium Calls", "High Calls"))</f>
        <v>Low Calls</v>
      </c>
      <c r="AF16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00" s="36" t="str">
        <f>IF(tbl_Customers[[#This Row],[Churn_Risk_Score]]&gt;=10,"High Risk", IF(tbl_Customers[[#This Row],[Churn_Risk_Score]]&gt;=5,"Medium Risk","Low Risk"))</f>
        <v>Low Risk</v>
      </c>
    </row>
    <row r="1601" spans="1:33" x14ac:dyDescent="0.35">
      <c r="A1601">
        <v>1600</v>
      </c>
      <c r="B1601" t="s">
        <v>51</v>
      </c>
      <c r="C1601">
        <v>147</v>
      </c>
      <c r="D1601" t="s">
        <v>21</v>
      </c>
      <c r="E1601" t="s">
        <v>23</v>
      </c>
      <c r="F1601" t="s">
        <v>22</v>
      </c>
      <c r="G1601">
        <v>0</v>
      </c>
      <c r="H1601">
        <v>225.2</v>
      </c>
      <c r="I1601">
        <v>111</v>
      </c>
      <c r="J1601">
        <v>38.28</v>
      </c>
      <c r="K1601">
        <v>184.9</v>
      </c>
      <c r="L1601">
        <v>98</v>
      </c>
      <c r="M1601">
        <v>15.72</v>
      </c>
      <c r="N1601">
        <v>143.19999999999999</v>
      </c>
      <c r="O1601">
        <v>146</v>
      </c>
      <c r="P1601">
        <v>6.44</v>
      </c>
      <c r="Q1601">
        <v>9.9</v>
      </c>
      <c r="R1601">
        <v>1</v>
      </c>
      <c r="S1601">
        <v>2.67</v>
      </c>
      <c r="T1601">
        <v>0</v>
      </c>
      <c r="U1601" t="s">
        <v>23</v>
      </c>
      <c r="V1601">
        <f>IF(tbl_Customers[[#This Row],[churn]] = "yes", 1, 0)</f>
        <v>1</v>
      </c>
      <c r="W1601" t="str">
        <f>IF(tbl_Customers[[#This Row],[number_customer_service_calls]] &lt;= 1, "0-1 Calls", IF(tbl_Customers[[#This Row],[number_customer_service_calls]] &lt;= 3, "2-3 Calls", IF(tbl_Customers[[#This Row],[number_customer_service_calls]] &lt;=5, "4-5 Calls", "6+ Calls")))</f>
        <v>0-1 Calls</v>
      </c>
      <c r="X1601" t="str">
        <f>IF(tbl_Customers[[#This Row],[account_length]] &lt;= 50, "0-50", IF(tbl_Customers[[#This Row],[account_length]] &lt;=100, "51-100", IF(tbl_Customers[[#This Row],[account_length]] &lt;= 150, "101-150", "151+")))</f>
        <v>101-150</v>
      </c>
      <c r="Y1601" t="str">
        <f>IF(tbl_Customers[[#This Row],[total_intl_charge]] &lt;= 3, "Low Charges", "High Charges")</f>
        <v>Low Charges</v>
      </c>
      <c r="Z1601" t="str">
        <f>IF(tbl_Customers[[#This Row],[total_eve_calls]]&lt;=80,"Low Calls",
IF(tbl_Customers[[#This Row],[total_eve_calls]]&lt;=120,"Medium Calls","High Calls"))</f>
        <v>Medium Calls</v>
      </c>
      <c r="AA1601" t="str">
        <f>IF(tbl_Customers[[#This Row],[total_eve_charge]]&lt;=15,"Low Charges",
IF(tbl_Customers[[#This Row],[total_eve_charge]]&lt;=20,"Medium Charges","High Charges"))</f>
        <v>Medium Charges</v>
      </c>
      <c r="AB16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01" t="str">
        <f>IF(tbl_Customers[[#This Row],[number_vmail_messages]] = 0, "No Usage", IF(tbl_Customers[[#This Row],[number_vmail_messages]] &lt;= 20, "Low Usage", IF(tbl_Customers[[#This Row],[number_vmail_messages]] &lt;= 40, "Medium Usgae", "High Usage")))</f>
        <v>No Usage</v>
      </c>
      <c r="AD1601" t="str">
        <f>IF(tbl_Customers[[#This Row],[total_day_minutes]]&lt;=150,"Low Usage", IF(tbl_Customers[[#This Row],[total_day_minutes]]&lt;=200,"Medium Usage", IF(tbl_Customers[[#This Row],[total_day_minutes]]&lt;=250,"High Usage","Very High Usage")))</f>
        <v>High Usage</v>
      </c>
      <c r="AE1601" t="str">
        <f>IF(tbl_Customers[[#This Row],[total_intl_calls]]&lt;=5,"Low Calls", IF(tbl_Customers[[#This Row],[total_intl_calls]]&lt;=10, "Medium Calls", "High Calls"))</f>
        <v>Low Calls</v>
      </c>
      <c r="AF16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01" s="36" t="str">
        <f>IF(tbl_Customers[[#This Row],[Churn_Risk_Score]]&gt;=10,"High Risk", IF(tbl_Customers[[#This Row],[Churn_Risk_Score]]&gt;=5,"Medium Risk","Low Risk"))</f>
        <v>Low Risk</v>
      </c>
    </row>
    <row r="1602" spans="1:33" x14ac:dyDescent="0.35">
      <c r="A1602">
        <v>1601</v>
      </c>
      <c r="B1602" t="s">
        <v>32</v>
      </c>
      <c r="C1602">
        <v>68</v>
      </c>
      <c r="D1602" t="s">
        <v>28</v>
      </c>
      <c r="E1602" t="s">
        <v>22</v>
      </c>
      <c r="F1602" t="s">
        <v>22</v>
      </c>
      <c r="G1602">
        <v>0</v>
      </c>
      <c r="H1602">
        <v>249.9</v>
      </c>
      <c r="I1602">
        <v>127</v>
      </c>
      <c r="J1602">
        <v>42.48</v>
      </c>
      <c r="K1602">
        <v>254.5</v>
      </c>
      <c r="L1602">
        <v>118</v>
      </c>
      <c r="M1602">
        <v>21.63</v>
      </c>
      <c r="N1602">
        <v>273.2</v>
      </c>
      <c r="O1602">
        <v>98</v>
      </c>
      <c r="P1602">
        <v>12.29</v>
      </c>
      <c r="Q1602">
        <v>8.9</v>
      </c>
      <c r="R1602">
        <v>6</v>
      </c>
      <c r="S1602">
        <v>2.4</v>
      </c>
      <c r="T1602">
        <v>2</v>
      </c>
      <c r="U1602" t="s">
        <v>23</v>
      </c>
      <c r="V1602">
        <f>IF(tbl_Customers[[#This Row],[churn]] = "yes", 1, 0)</f>
        <v>1</v>
      </c>
      <c r="W1602" t="str">
        <f>IF(tbl_Customers[[#This Row],[number_customer_service_calls]] &lt;= 1, "0-1 Calls", IF(tbl_Customers[[#This Row],[number_customer_service_calls]] &lt;= 3, "2-3 Calls", IF(tbl_Customers[[#This Row],[number_customer_service_calls]] &lt;=5, "4-5 Calls", "6+ Calls")))</f>
        <v>2-3 Calls</v>
      </c>
      <c r="X1602" t="str">
        <f>IF(tbl_Customers[[#This Row],[account_length]] &lt;= 50, "0-50", IF(tbl_Customers[[#This Row],[account_length]] &lt;=100, "51-100", IF(tbl_Customers[[#This Row],[account_length]] &lt;= 150, "101-150", "151+")))</f>
        <v>51-100</v>
      </c>
      <c r="Y1602" t="str">
        <f>IF(tbl_Customers[[#This Row],[total_intl_charge]] &lt;= 3, "Low Charges", "High Charges")</f>
        <v>Low Charges</v>
      </c>
      <c r="Z1602" t="str">
        <f>IF(tbl_Customers[[#This Row],[total_eve_calls]]&lt;=80,"Low Calls",
IF(tbl_Customers[[#This Row],[total_eve_calls]]&lt;=120,"Medium Calls","High Calls"))</f>
        <v>Medium Calls</v>
      </c>
      <c r="AA1602" t="str">
        <f>IF(tbl_Customers[[#This Row],[total_eve_charge]]&lt;=15,"Low Charges",
IF(tbl_Customers[[#This Row],[total_eve_charge]]&lt;=20,"Medium Charges","High Charges"))</f>
        <v>High Charges</v>
      </c>
      <c r="AB16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02" t="str">
        <f>IF(tbl_Customers[[#This Row],[number_vmail_messages]] = 0, "No Usage", IF(tbl_Customers[[#This Row],[number_vmail_messages]] &lt;= 20, "Low Usage", IF(tbl_Customers[[#This Row],[number_vmail_messages]] &lt;= 40, "Medium Usgae", "High Usage")))</f>
        <v>No Usage</v>
      </c>
      <c r="AD1602" t="str">
        <f>IF(tbl_Customers[[#This Row],[total_day_minutes]]&lt;=150,"Low Usage", IF(tbl_Customers[[#This Row],[total_day_minutes]]&lt;=200,"Medium Usage", IF(tbl_Customers[[#This Row],[total_day_minutes]]&lt;=250,"High Usage","Very High Usage")))</f>
        <v>High Usage</v>
      </c>
      <c r="AE1602" t="str">
        <f>IF(tbl_Customers[[#This Row],[total_intl_calls]]&lt;=5,"Low Calls", IF(tbl_Customers[[#This Row],[total_intl_calls]]&lt;=10, "Medium Calls", "High Calls"))</f>
        <v>Medium Calls</v>
      </c>
      <c r="AF16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02" s="36" t="str">
        <f>IF(tbl_Customers[[#This Row],[Churn_Risk_Score]]&gt;=10,"High Risk", IF(tbl_Customers[[#This Row],[Churn_Risk_Score]]&gt;=5,"Medium Risk","Low Risk"))</f>
        <v>Low Risk</v>
      </c>
    </row>
    <row r="1603" spans="1:33" x14ac:dyDescent="0.35">
      <c r="A1603">
        <v>1602</v>
      </c>
      <c r="B1603" t="s">
        <v>61</v>
      </c>
      <c r="C1603">
        <v>68</v>
      </c>
      <c r="D1603" t="s">
        <v>25</v>
      </c>
      <c r="E1603" t="s">
        <v>22</v>
      </c>
      <c r="F1603" t="s">
        <v>22</v>
      </c>
      <c r="G1603">
        <v>0</v>
      </c>
      <c r="H1603">
        <v>131.6</v>
      </c>
      <c r="I1603">
        <v>89</v>
      </c>
      <c r="J1603">
        <v>22.37</v>
      </c>
      <c r="K1603">
        <v>137</v>
      </c>
      <c r="L1603">
        <v>109</v>
      </c>
      <c r="M1603">
        <v>11.65</v>
      </c>
      <c r="N1603">
        <v>256.3</v>
      </c>
      <c r="O1603">
        <v>107</v>
      </c>
      <c r="P1603">
        <v>11.53</v>
      </c>
      <c r="Q1603">
        <v>10.199999999999999</v>
      </c>
      <c r="R1603">
        <v>5</v>
      </c>
      <c r="S1603">
        <v>2.75</v>
      </c>
      <c r="T1603">
        <v>3</v>
      </c>
      <c r="U1603" t="s">
        <v>22</v>
      </c>
      <c r="V1603">
        <f>IF(tbl_Customers[[#This Row],[churn]] = "yes", 1, 0)</f>
        <v>0</v>
      </c>
      <c r="W1603" t="str">
        <f>IF(tbl_Customers[[#This Row],[number_customer_service_calls]] &lt;= 1, "0-1 Calls", IF(tbl_Customers[[#This Row],[number_customer_service_calls]] &lt;= 3, "2-3 Calls", IF(tbl_Customers[[#This Row],[number_customer_service_calls]] &lt;=5, "4-5 Calls", "6+ Calls")))</f>
        <v>2-3 Calls</v>
      </c>
      <c r="X1603" t="str">
        <f>IF(tbl_Customers[[#This Row],[account_length]] &lt;= 50, "0-50", IF(tbl_Customers[[#This Row],[account_length]] &lt;=100, "51-100", IF(tbl_Customers[[#This Row],[account_length]] &lt;= 150, "101-150", "151+")))</f>
        <v>51-100</v>
      </c>
      <c r="Y1603" t="str">
        <f>IF(tbl_Customers[[#This Row],[total_intl_charge]] &lt;= 3, "Low Charges", "High Charges")</f>
        <v>Low Charges</v>
      </c>
      <c r="Z1603" t="str">
        <f>IF(tbl_Customers[[#This Row],[total_eve_calls]]&lt;=80,"Low Calls",
IF(tbl_Customers[[#This Row],[total_eve_calls]]&lt;=120,"Medium Calls","High Calls"))</f>
        <v>Medium Calls</v>
      </c>
      <c r="AA1603" t="str">
        <f>IF(tbl_Customers[[#This Row],[total_eve_charge]]&lt;=15,"Low Charges",
IF(tbl_Customers[[#This Row],[total_eve_charge]]&lt;=20,"Medium Charges","High Charges"))</f>
        <v>Low Charges</v>
      </c>
      <c r="AB16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03" t="str">
        <f>IF(tbl_Customers[[#This Row],[number_vmail_messages]] = 0, "No Usage", IF(tbl_Customers[[#This Row],[number_vmail_messages]] &lt;= 20, "Low Usage", IF(tbl_Customers[[#This Row],[number_vmail_messages]] &lt;= 40, "Medium Usgae", "High Usage")))</f>
        <v>No Usage</v>
      </c>
      <c r="AD1603" t="str">
        <f>IF(tbl_Customers[[#This Row],[total_day_minutes]]&lt;=150,"Low Usage", IF(tbl_Customers[[#This Row],[total_day_minutes]]&lt;=200,"Medium Usage", IF(tbl_Customers[[#This Row],[total_day_minutes]]&lt;=250,"High Usage","Very High Usage")))</f>
        <v>Low Usage</v>
      </c>
      <c r="AE1603" t="str">
        <f>IF(tbl_Customers[[#This Row],[total_intl_calls]]&lt;=5,"Low Calls", IF(tbl_Customers[[#This Row],[total_intl_calls]]&lt;=10, "Medium Calls", "High Calls"))</f>
        <v>Low Calls</v>
      </c>
      <c r="AF16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03" s="36" t="str">
        <f>IF(tbl_Customers[[#This Row],[Churn_Risk_Score]]&gt;=10,"High Risk", IF(tbl_Customers[[#This Row],[Churn_Risk_Score]]&gt;=5,"Medium Risk","Low Risk"))</f>
        <v>Low Risk</v>
      </c>
    </row>
    <row r="1604" spans="1:33" x14ac:dyDescent="0.35">
      <c r="A1604">
        <v>1603</v>
      </c>
      <c r="B1604" t="s">
        <v>45</v>
      </c>
      <c r="C1604">
        <v>86</v>
      </c>
      <c r="D1604" t="s">
        <v>25</v>
      </c>
      <c r="E1604" t="s">
        <v>22</v>
      </c>
      <c r="F1604" t="s">
        <v>23</v>
      </c>
      <c r="G1604">
        <v>21</v>
      </c>
      <c r="H1604">
        <v>197.9</v>
      </c>
      <c r="I1604">
        <v>99</v>
      </c>
      <c r="J1604">
        <v>33.64</v>
      </c>
      <c r="K1604">
        <v>165.6</v>
      </c>
      <c r="L1604">
        <v>100</v>
      </c>
      <c r="M1604">
        <v>14.08</v>
      </c>
      <c r="N1604">
        <v>208</v>
      </c>
      <c r="O1604">
        <v>120</v>
      </c>
      <c r="P1604">
        <v>9.36</v>
      </c>
      <c r="Q1604">
        <v>10.1</v>
      </c>
      <c r="R1604">
        <v>9</v>
      </c>
      <c r="S1604">
        <v>2.73</v>
      </c>
      <c r="T1604">
        <v>0</v>
      </c>
      <c r="U1604" t="s">
        <v>22</v>
      </c>
      <c r="V1604">
        <f>IF(tbl_Customers[[#This Row],[churn]] = "yes", 1, 0)</f>
        <v>0</v>
      </c>
      <c r="W1604" t="str">
        <f>IF(tbl_Customers[[#This Row],[number_customer_service_calls]] &lt;= 1, "0-1 Calls", IF(tbl_Customers[[#This Row],[number_customer_service_calls]] &lt;= 3, "2-3 Calls", IF(tbl_Customers[[#This Row],[number_customer_service_calls]] &lt;=5, "4-5 Calls", "6+ Calls")))</f>
        <v>0-1 Calls</v>
      </c>
      <c r="X1604" t="str">
        <f>IF(tbl_Customers[[#This Row],[account_length]] &lt;= 50, "0-50", IF(tbl_Customers[[#This Row],[account_length]] &lt;=100, "51-100", IF(tbl_Customers[[#This Row],[account_length]] &lt;= 150, "101-150", "151+")))</f>
        <v>51-100</v>
      </c>
      <c r="Y1604" t="str">
        <f>IF(tbl_Customers[[#This Row],[total_intl_charge]] &lt;= 3, "Low Charges", "High Charges")</f>
        <v>Low Charges</v>
      </c>
      <c r="Z1604" t="str">
        <f>IF(tbl_Customers[[#This Row],[total_eve_calls]]&lt;=80,"Low Calls",
IF(tbl_Customers[[#This Row],[total_eve_calls]]&lt;=120,"Medium Calls","High Calls"))</f>
        <v>Medium Calls</v>
      </c>
      <c r="AA1604" t="str">
        <f>IF(tbl_Customers[[#This Row],[total_eve_charge]]&lt;=15,"Low Charges",
IF(tbl_Customers[[#This Row],[total_eve_charge]]&lt;=20,"Medium Charges","High Charges"))</f>
        <v>Low Charges</v>
      </c>
      <c r="AB16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04" t="str">
        <f>IF(tbl_Customers[[#This Row],[number_vmail_messages]] = 0, "No Usage", IF(tbl_Customers[[#This Row],[number_vmail_messages]] &lt;= 20, "Low Usage", IF(tbl_Customers[[#This Row],[number_vmail_messages]] &lt;= 40, "Medium Usgae", "High Usage")))</f>
        <v>Medium Usgae</v>
      </c>
      <c r="AD1604" t="str">
        <f>IF(tbl_Customers[[#This Row],[total_day_minutes]]&lt;=150,"Low Usage", IF(tbl_Customers[[#This Row],[total_day_minutes]]&lt;=200,"Medium Usage", IF(tbl_Customers[[#This Row],[total_day_minutes]]&lt;=250,"High Usage","Very High Usage")))</f>
        <v>Medium Usage</v>
      </c>
      <c r="AE1604" t="str">
        <f>IF(tbl_Customers[[#This Row],[total_intl_calls]]&lt;=5,"Low Calls", IF(tbl_Customers[[#This Row],[total_intl_calls]]&lt;=10, "Medium Calls", "High Calls"))</f>
        <v>Medium Calls</v>
      </c>
      <c r="AF16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04" s="36" t="str">
        <f>IF(tbl_Customers[[#This Row],[Churn_Risk_Score]]&gt;=10,"High Risk", IF(tbl_Customers[[#This Row],[Churn_Risk_Score]]&gt;=5,"Medium Risk","Low Risk"))</f>
        <v>Low Risk</v>
      </c>
    </row>
    <row r="1605" spans="1:33" x14ac:dyDescent="0.35">
      <c r="A1605">
        <v>1604</v>
      </c>
      <c r="B1605" t="s">
        <v>65</v>
      </c>
      <c r="C1605">
        <v>131</v>
      </c>
      <c r="D1605" t="s">
        <v>21</v>
      </c>
      <c r="E1605" t="s">
        <v>22</v>
      </c>
      <c r="F1605" t="s">
        <v>22</v>
      </c>
      <c r="G1605">
        <v>0</v>
      </c>
      <c r="H1605">
        <v>166.5</v>
      </c>
      <c r="I1605">
        <v>129</v>
      </c>
      <c r="J1605">
        <v>28.31</v>
      </c>
      <c r="K1605">
        <v>210.2</v>
      </c>
      <c r="L1605">
        <v>107</v>
      </c>
      <c r="M1605">
        <v>17.87</v>
      </c>
      <c r="N1605">
        <v>257.2</v>
      </c>
      <c r="O1605">
        <v>93</v>
      </c>
      <c r="P1605">
        <v>11.57</v>
      </c>
      <c r="Q1605">
        <v>9.9</v>
      </c>
      <c r="R1605">
        <v>5</v>
      </c>
      <c r="S1605">
        <v>2.67</v>
      </c>
      <c r="T1605">
        <v>1</v>
      </c>
      <c r="U1605" t="s">
        <v>22</v>
      </c>
      <c r="V1605">
        <f>IF(tbl_Customers[[#This Row],[churn]] = "yes", 1, 0)</f>
        <v>0</v>
      </c>
      <c r="W1605" t="str">
        <f>IF(tbl_Customers[[#This Row],[number_customer_service_calls]] &lt;= 1, "0-1 Calls", IF(tbl_Customers[[#This Row],[number_customer_service_calls]] &lt;= 3, "2-3 Calls", IF(tbl_Customers[[#This Row],[number_customer_service_calls]] &lt;=5, "4-5 Calls", "6+ Calls")))</f>
        <v>0-1 Calls</v>
      </c>
      <c r="X1605" t="str">
        <f>IF(tbl_Customers[[#This Row],[account_length]] &lt;= 50, "0-50", IF(tbl_Customers[[#This Row],[account_length]] &lt;=100, "51-100", IF(tbl_Customers[[#This Row],[account_length]] &lt;= 150, "101-150", "151+")))</f>
        <v>101-150</v>
      </c>
      <c r="Y1605" t="str">
        <f>IF(tbl_Customers[[#This Row],[total_intl_charge]] &lt;= 3, "Low Charges", "High Charges")</f>
        <v>Low Charges</v>
      </c>
      <c r="Z1605" t="str">
        <f>IF(tbl_Customers[[#This Row],[total_eve_calls]]&lt;=80,"Low Calls",
IF(tbl_Customers[[#This Row],[total_eve_calls]]&lt;=120,"Medium Calls","High Calls"))</f>
        <v>Medium Calls</v>
      </c>
      <c r="AA1605" t="str">
        <f>IF(tbl_Customers[[#This Row],[total_eve_charge]]&lt;=15,"Low Charges",
IF(tbl_Customers[[#This Row],[total_eve_charge]]&lt;=20,"Medium Charges","High Charges"))</f>
        <v>Medium Charges</v>
      </c>
      <c r="AB16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05" t="str">
        <f>IF(tbl_Customers[[#This Row],[number_vmail_messages]] = 0, "No Usage", IF(tbl_Customers[[#This Row],[number_vmail_messages]] &lt;= 20, "Low Usage", IF(tbl_Customers[[#This Row],[number_vmail_messages]] &lt;= 40, "Medium Usgae", "High Usage")))</f>
        <v>No Usage</v>
      </c>
      <c r="AD1605" t="str">
        <f>IF(tbl_Customers[[#This Row],[total_day_minutes]]&lt;=150,"Low Usage", IF(tbl_Customers[[#This Row],[total_day_minutes]]&lt;=200,"Medium Usage", IF(tbl_Customers[[#This Row],[total_day_minutes]]&lt;=250,"High Usage","Very High Usage")))</f>
        <v>Medium Usage</v>
      </c>
      <c r="AE1605" t="str">
        <f>IF(tbl_Customers[[#This Row],[total_intl_calls]]&lt;=5,"Low Calls", IF(tbl_Customers[[#This Row],[total_intl_calls]]&lt;=10, "Medium Calls", "High Calls"))</f>
        <v>Low Calls</v>
      </c>
      <c r="AF16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05" s="36" t="str">
        <f>IF(tbl_Customers[[#This Row],[Churn_Risk_Score]]&gt;=10,"High Risk", IF(tbl_Customers[[#This Row],[Churn_Risk_Score]]&gt;=5,"Medium Risk","Low Risk"))</f>
        <v>Low Risk</v>
      </c>
    </row>
    <row r="1606" spans="1:33" x14ac:dyDescent="0.35">
      <c r="A1606">
        <v>1605</v>
      </c>
      <c r="B1606" t="s">
        <v>20</v>
      </c>
      <c r="C1606">
        <v>86</v>
      </c>
      <c r="D1606" t="s">
        <v>21</v>
      </c>
      <c r="E1606" t="s">
        <v>22</v>
      </c>
      <c r="F1606" t="s">
        <v>23</v>
      </c>
      <c r="G1606">
        <v>29</v>
      </c>
      <c r="H1606">
        <v>225.4</v>
      </c>
      <c r="I1606">
        <v>79</v>
      </c>
      <c r="J1606">
        <v>38.32</v>
      </c>
      <c r="K1606">
        <v>187.1</v>
      </c>
      <c r="L1606">
        <v>112</v>
      </c>
      <c r="M1606">
        <v>15.9</v>
      </c>
      <c r="N1606">
        <v>281.10000000000002</v>
      </c>
      <c r="O1606">
        <v>112</v>
      </c>
      <c r="P1606">
        <v>12.65</v>
      </c>
      <c r="Q1606">
        <v>12.9</v>
      </c>
      <c r="R1606">
        <v>3</v>
      </c>
      <c r="S1606">
        <v>3.48</v>
      </c>
      <c r="T1606">
        <v>1</v>
      </c>
      <c r="U1606" t="s">
        <v>22</v>
      </c>
      <c r="V1606">
        <f>IF(tbl_Customers[[#This Row],[churn]] = "yes", 1, 0)</f>
        <v>0</v>
      </c>
      <c r="W1606" t="str">
        <f>IF(tbl_Customers[[#This Row],[number_customer_service_calls]] &lt;= 1, "0-1 Calls", IF(tbl_Customers[[#This Row],[number_customer_service_calls]] &lt;= 3, "2-3 Calls", IF(tbl_Customers[[#This Row],[number_customer_service_calls]] &lt;=5, "4-5 Calls", "6+ Calls")))</f>
        <v>0-1 Calls</v>
      </c>
      <c r="X1606" t="str">
        <f>IF(tbl_Customers[[#This Row],[account_length]] &lt;= 50, "0-50", IF(tbl_Customers[[#This Row],[account_length]] &lt;=100, "51-100", IF(tbl_Customers[[#This Row],[account_length]] &lt;= 150, "101-150", "151+")))</f>
        <v>51-100</v>
      </c>
      <c r="Y1606" t="str">
        <f>IF(tbl_Customers[[#This Row],[total_intl_charge]] &lt;= 3, "Low Charges", "High Charges")</f>
        <v>High Charges</v>
      </c>
      <c r="Z1606" t="str">
        <f>IF(tbl_Customers[[#This Row],[total_eve_calls]]&lt;=80,"Low Calls",
IF(tbl_Customers[[#This Row],[total_eve_calls]]&lt;=120,"Medium Calls","High Calls"))</f>
        <v>Medium Calls</v>
      </c>
      <c r="AA1606" t="str">
        <f>IF(tbl_Customers[[#This Row],[total_eve_charge]]&lt;=15,"Low Charges",
IF(tbl_Customers[[#This Row],[total_eve_charge]]&lt;=20,"Medium Charges","High Charges"))</f>
        <v>Medium Charges</v>
      </c>
      <c r="AB16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06" t="str">
        <f>IF(tbl_Customers[[#This Row],[number_vmail_messages]] = 0, "No Usage", IF(tbl_Customers[[#This Row],[number_vmail_messages]] &lt;= 20, "Low Usage", IF(tbl_Customers[[#This Row],[number_vmail_messages]] &lt;= 40, "Medium Usgae", "High Usage")))</f>
        <v>Medium Usgae</v>
      </c>
      <c r="AD1606" t="str">
        <f>IF(tbl_Customers[[#This Row],[total_day_minutes]]&lt;=150,"Low Usage", IF(tbl_Customers[[#This Row],[total_day_minutes]]&lt;=200,"Medium Usage", IF(tbl_Customers[[#This Row],[total_day_minutes]]&lt;=250,"High Usage","Very High Usage")))</f>
        <v>High Usage</v>
      </c>
      <c r="AE1606" t="str">
        <f>IF(tbl_Customers[[#This Row],[total_intl_calls]]&lt;=5,"Low Calls", IF(tbl_Customers[[#This Row],[total_intl_calls]]&lt;=10, "Medium Calls", "High Calls"))</f>
        <v>Low Calls</v>
      </c>
      <c r="AF16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06" s="36" t="str">
        <f>IF(tbl_Customers[[#This Row],[Churn_Risk_Score]]&gt;=10,"High Risk", IF(tbl_Customers[[#This Row],[Churn_Risk_Score]]&gt;=5,"Medium Risk","Low Risk"))</f>
        <v>Low Risk</v>
      </c>
    </row>
    <row r="1607" spans="1:33" x14ac:dyDescent="0.35">
      <c r="A1607">
        <v>1606</v>
      </c>
      <c r="B1607" t="s">
        <v>64</v>
      </c>
      <c r="C1607">
        <v>159</v>
      </c>
      <c r="D1607" t="s">
        <v>21</v>
      </c>
      <c r="E1607" t="s">
        <v>22</v>
      </c>
      <c r="F1607" t="s">
        <v>22</v>
      </c>
      <c r="G1607">
        <v>0</v>
      </c>
      <c r="H1607">
        <v>275.8</v>
      </c>
      <c r="I1607">
        <v>103</v>
      </c>
      <c r="J1607">
        <v>46.89</v>
      </c>
      <c r="K1607">
        <v>189.5</v>
      </c>
      <c r="L1607">
        <v>108</v>
      </c>
      <c r="M1607">
        <v>16.11</v>
      </c>
      <c r="N1607">
        <v>223.9</v>
      </c>
      <c r="O1607">
        <v>93</v>
      </c>
      <c r="P1607">
        <v>10.08</v>
      </c>
      <c r="Q1607">
        <v>7.4</v>
      </c>
      <c r="R1607">
        <v>5</v>
      </c>
      <c r="S1607">
        <v>2</v>
      </c>
      <c r="T1607">
        <v>2</v>
      </c>
      <c r="U1607" t="s">
        <v>23</v>
      </c>
      <c r="V1607">
        <f>IF(tbl_Customers[[#This Row],[churn]] = "yes", 1, 0)</f>
        <v>1</v>
      </c>
      <c r="W1607" t="str">
        <f>IF(tbl_Customers[[#This Row],[number_customer_service_calls]] &lt;= 1, "0-1 Calls", IF(tbl_Customers[[#This Row],[number_customer_service_calls]] &lt;= 3, "2-3 Calls", IF(tbl_Customers[[#This Row],[number_customer_service_calls]] &lt;=5, "4-5 Calls", "6+ Calls")))</f>
        <v>2-3 Calls</v>
      </c>
      <c r="X1607" t="str">
        <f>IF(tbl_Customers[[#This Row],[account_length]] &lt;= 50, "0-50", IF(tbl_Customers[[#This Row],[account_length]] &lt;=100, "51-100", IF(tbl_Customers[[#This Row],[account_length]] &lt;= 150, "101-150", "151+")))</f>
        <v>151+</v>
      </c>
      <c r="Y1607" t="str">
        <f>IF(tbl_Customers[[#This Row],[total_intl_charge]] &lt;= 3, "Low Charges", "High Charges")</f>
        <v>Low Charges</v>
      </c>
      <c r="Z1607" t="str">
        <f>IF(tbl_Customers[[#This Row],[total_eve_calls]]&lt;=80,"Low Calls",
IF(tbl_Customers[[#This Row],[total_eve_calls]]&lt;=120,"Medium Calls","High Calls"))</f>
        <v>Medium Calls</v>
      </c>
      <c r="AA1607" t="str">
        <f>IF(tbl_Customers[[#This Row],[total_eve_charge]]&lt;=15,"Low Charges",
IF(tbl_Customers[[#This Row],[total_eve_charge]]&lt;=20,"Medium Charges","High Charges"))</f>
        <v>Medium Charges</v>
      </c>
      <c r="AB16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07" t="str">
        <f>IF(tbl_Customers[[#This Row],[number_vmail_messages]] = 0, "No Usage", IF(tbl_Customers[[#This Row],[number_vmail_messages]] &lt;= 20, "Low Usage", IF(tbl_Customers[[#This Row],[number_vmail_messages]] &lt;= 40, "Medium Usgae", "High Usage")))</f>
        <v>No Usage</v>
      </c>
      <c r="AD1607" t="str">
        <f>IF(tbl_Customers[[#This Row],[total_day_minutes]]&lt;=150,"Low Usage", IF(tbl_Customers[[#This Row],[total_day_minutes]]&lt;=200,"Medium Usage", IF(tbl_Customers[[#This Row],[total_day_minutes]]&lt;=250,"High Usage","Very High Usage")))</f>
        <v>Very High Usage</v>
      </c>
      <c r="AE1607" t="str">
        <f>IF(tbl_Customers[[#This Row],[total_intl_calls]]&lt;=5,"Low Calls", IF(tbl_Customers[[#This Row],[total_intl_calls]]&lt;=10, "Medium Calls", "High Calls"))</f>
        <v>Low Calls</v>
      </c>
      <c r="AF16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07" s="36" t="str">
        <f>IF(tbl_Customers[[#This Row],[Churn_Risk_Score]]&gt;=10,"High Risk", IF(tbl_Customers[[#This Row],[Churn_Risk_Score]]&gt;=5,"Medium Risk","Low Risk"))</f>
        <v>Medium Risk</v>
      </c>
    </row>
    <row r="1608" spans="1:33" x14ac:dyDescent="0.35">
      <c r="A1608">
        <v>1607</v>
      </c>
      <c r="B1608" t="s">
        <v>42</v>
      </c>
      <c r="C1608">
        <v>134</v>
      </c>
      <c r="D1608" t="s">
        <v>21</v>
      </c>
      <c r="E1608" t="s">
        <v>22</v>
      </c>
      <c r="F1608" t="s">
        <v>23</v>
      </c>
      <c r="G1608">
        <v>40</v>
      </c>
      <c r="H1608">
        <v>142.9</v>
      </c>
      <c r="I1608">
        <v>105</v>
      </c>
      <c r="J1608">
        <v>24.29</v>
      </c>
      <c r="K1608">
        <v>88.6</v>
      </c>
      <c r="L1608">
        <v>61</v>
      </c>
      <c r="M1608">
        <v>7.53</v>
      </c>
      <c r="N1608">
        <v>290</v>
      </c>
      <c r="O1608">
        <v>96</v>
      </c>
      <c r="P1608">
        <v>13.05</v>
      </c>
      <c r="Q1608">
        <v>10.8</v>
      </c>
      <c r="R1608">
        <v>6</v>
      </c>
      <c r="S1608">
        <v>2.92</v>
      </c>
      <c r="T1608">
        <v>1</v>
      </c>
      <c r="U1608" t="s">
        <v>22</v>
      </c>
      <c r="V1608">
        <f>IF(tbl_Customers[[#This Row],[churn]] = "yes", 1, 0)</f>
        <v>0</v>
      </c>
      <c r="W1608" t="str">
        <f>IF(tbl_Customers[[#This Row],[number_customer_service_calls]] &lt;= 1, "0-1 Calls", IF(tbl_Customers[[#This Row],[number_customer_service_calls]] &lt;= 3, "2-3 Calls", IF(tbl_Customers[[#This Row],[number_customer_service_calls]] &lt;=5, "4-5 Calls", "6+ Calls")))</f>
        <v>0-1 Calls</v>
      </c>
      <c r="X1608" t="str">
        <f>IF(tbl_Customers[[#This Row],[account_length]] &lt;= 50, "0-50", IF(tbl_Customers[[#This Row],[account_length]] &lt;=100, "51-100", IF(tbl_Customers[[#This Row],[account_length]] &lt;= 150, "101-150", "151+")))</f>
        <v>101-150</v>
      </c>
      <c r="Y1608" t="str">
        <f>IF(tbl_Customers[[#This Row],[total_intl_charge]] &lt;= 3, "Low Charges", "High Charges")</f>
        <v>Low Charges</v>
      </c>
      <c r="Z1608" t="str">
        <f>IF(tbl_Customers[[#This Row],[total_eve_calls]]&lt;=80,"Low Calls",
IF(tbl_Customers[[#This Row],[total_eve_calls]]&lt;=120,"Medium Calls","High Calls"))</f>
        <v>Low Calls</v>
      </c>
      <c r="AA1608" t="str">
        <f>IF(tbl_Customers[[#This Row],[total_eve_charge]]&lt;=15,"Low Charges",
IF(tbl_Customers[[#This Row],[total_eve_charge]]&lt;=20,"Medium Charges","High Charges"))</f>
        <v>Low Charges</v>
      </c>
      <c r="AB16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08" t="str">
        <f>IF(tbl_Customers[[#This Row],[number_vmail_messages]] = 0, "No Usage", IF(tbl_Customers[[#This Row],[number_vmail_messages]] &lt;= 20, "Low Usage", IF(tbl_Customers[[#This Row],[number_vmail_messages]] &lt;= 40, "Medium Usgae", "High Usage")))</f>
        <v>Medium Usgae</v>
      </c>
      <c r="AD1608" t="str">
        <f>IF(tbl_Customers[[#This Row],[total_day_minutes]]&lt;=150,"Low Usage", IF(tbl_Customers[[#This Row],[total_day_minutes]]&lt;=200,"Medium Usage", IF(tbl_Customers[[#This Row],[total_day_minutes]]&lt;=250,"High Usage","Very High Usage")))</f>
        <v>Low Usage</v>
      </c>
      <c r="AE1608" t="str">
        <f>IF(tbl_Customers[[#This Row],[total_intl_calls]]&lt;=5,"Low Calls", IF(tbl_Customers[[#This Row],[total_intl_calls]]&lt;=10, "Medium Calls", "High Calls"))</f>
        <v>Medium Calls</v>
      </c>
      <c r="AF16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08" s="36" t="str">
        <f>IF(tbl_Customers[[#This Row],[Churn_Risk_Score]]&gt;=10,"High Risk", IF(tbl_Customers[[#This Row],[Churn_Risk_Score]]&gt;=5,"Medium Risk","Low Risk"))</f>
        <v>Low Risk</v>
      </c>
    </row>
    <row r="1609" spans="1:33" x14ac:dyDescent="0.35">
      <c r="A1609">
        <v>1608</v>
      </c>
      <c r="B1609" t="s">
        <v>64</v>
      </c>
      <c r="C1609">
        <v>113</v>
      </c>
      <c r="D1609" t="s">
        <v>28</v>
      </c>
      <c r="E1609" t="s">
        <v>22</v>
      </c>
      <c r="F1609" t="s">
        <v>22</v>
      </c>
      <c r="G1609">
        <v>0</v>
      </c>
      <c r="H1609">
        <v>207.2</v>
      </c>
      <c r="I1609">
        <v>113</v>
      </c>
      <c r="J1609">
        <v>35.22</v>
      </c>
      <c r="K1609">
        <v>256</v>
      </c>
      <c r="L1609">
        <v>80</v>
      </c>
      <c r="M1609">
        <v>21.76</v>
      </c>
      <c r="N1609">
        <v>211</v>
      </c>
      <c r="O1609">
        <v>87</v>
      </c>
      <c r="P1609">
        <v>9.49</v>
      </c>
      <c r="Q1609">
        <v>9.9</v>
      </c>
      <c r="R1609">
        <v>1</v>
      </c>
      <c r="S1609">
        <v>2.67</v>
      </c>
      <c r="T1609">
        <v>1</v>
      </c>
      <c r="U1609" t="s">
        <v>22</v>
      </c>
      <c r="V1609">
        <f>IF(tbl_Customers[[#This Row],[churn]] = "yes", 1, 0)</f>
        <v>0</v>
      </c>
      <c r="W1609" t="str">
        <f>IF(tbl_Customers[[#This Row],[number_customer_service_calls]] &lt;= 1, "0-1 Calls", IF(tbl_Customers[[#This Row],[number_customer_service_calls]] &lt;= 3, "2-3 Calls", IF(tbl_Customers[[#This Row],[number_customer_service_calls]] &lt;=5, "4-5 Calls", "6+ Calls")))</f>
        <v>0-1 Calls</v>
      </c>
      <c r="X1609" t="str">
        <f>IF(tbl_Customers[[#This Row],[account_length]] &lt;= 50, "0-50", IF(tbl_Customers[[#This Row],[account_length]] &lt;=100, "51-100", IF(tbl_Customers[[#This Row],[account_length]] &lt;= 150, "101-150", "151+")))</f>
        <v>101-150</v>
      </c>
      <c r="Y1609" t="str">
        <f>IF(tbl_Customers[[#This Row],[total_intl_charge]] &lt;= 3, "Low Charges", "High Charges")</f>
        <v>Low Charges</v>
      </c>
      <c r="Z1609" t="str">
        <f>IF(tbl_Customers[[#This Row],[total_eve_calls]]&lt;=80,"Low Calls",
IF(tbl_Customers[[#This Row],[total_eve_calls]]&lt;=120,"Medium Calls","High Calls"))</f>
        <v>Low Calls</v>
      </c>
      <c r="AA1609" t="str">
        <f>IF(tbl_Customers[[#This Row],[total_eve_charge]]&lt;=15,"Low Charges",
IF(tbl_Customers[[#This Row],[total_eve_charge]]&lt;=20,"Medium Charges","High Charges"))</f>
        <v>High Charges</v>
      </c>
      <c r="AB16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09" t="str">
        <f>IF(tbl_Customers[[#This Row],[number_vmail_messages]] = 0, "No Usage", IF(tbl_Customers[[#This Row],[number_vmail_messages]] &lt;= 20, "Low Usage", IF(tbl_Customers[[#This Row],[number_vmail_messages]] &lt;= 40, "Medium Usgae", "High Usage")))</f>
        <v>No Usage</v>
      </c>
      <c r="AD1609" t="str">
        <f>IF(tbl_Customers[[#This Row],[total_day_minutes]]&lt;=150,"Low Usage", IF(tbl_Customers[[#This Row],[total_day_minutes]]&lt;=200,"Medium Usage", IF(tbl_Customers[[#This Row],[total_day_minutes]]&lt;=250,"High Usage","Very High Usage")))</f>
        <v>High Usage</v>
      </c>
      <c r="AE1609" t="str">
        <f>IF(tbl_Customers[[#This Row],[total_intl_calls]]&lt;=5,"Low Calls", IF(tbl_Customers[[#This Row],[total_intl_calls]]&lt;=10, "Medium Calls", "High Calls"))</f>
        <v>Low Calls</v>
      </c>
      <c r="AF16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09" s="36" t="str">
        <f>IF(tbl_Customers[[#This Row],[Churn_Risk_Score]]&gt;=10,"High Risk", IF(tbl_Customers[[#This Row],[Churn_Risk_Score]]&gt;=5,"Medium Risk","Low Risk"))</f>
        <v>Low Risk</v>
      </c>
    </row>
    <row r="1610" spans="1:33" x14ac:dyDescent="0.35">
      <c r="A1610">
        <v>1609</v>
      </c>
      <c r="B1610" t="s">
        <v>29</v>
      </c>
      <c r="C1610">
        <v>132</v>
      </c>
      <c r="D1610" t="s">
        <v>25</v>
      </c>
      <c r="E1610" t="s">
        <v>22</v>
      </c>
      <c r="F1610" t="s">
        <v>22</v>
      </c>
      <c r="G1610">
        <v>0</v>
      </c>
      <c r="H1610">
        <v>206.2</v>
      </c>
      <c r="I1610">
        <v>100</v>
      </c>
      <c r="J1610">
        <v>35.049999999999997</v>
      </c>
      <c r="K1610">
        <v>211.2</v>
      </c>
      <c r="L1610">
        <v>118</v>
      </c>
      <c r="M1610">
        <v>17.95</v>
      </c>
      <c r="N1610">
        <v>196.2</v>
      </c>
      <c r="O1610">
        <v>122</v>
      </c>
      <c r="P1610">
        <v>8.83</v>
      </c>
      <c r="Q1610">
        <v>10.199999999999999</v>
      </c>
      <c r="R1610">
        <v>6</v>
      </c>
      <c r="S1610">
        <v>2.75</v>
      </c>
      <c r="T1610">
        <v>1</v>
      </c>
      <c r="U1610" t="s">
        <v>22</v>
      </c>
      <c r="V1610">
        <f>IF(tbl_Customers[[#This Row],[churn]] = "yes", 1, 0)</f>
        <v>0</v>
      </c>
      <c r="W1610" t="str">
        <f>IF(tbl_Customers[[#This Row],[number_customer_service_calls]] &lt;= 1, "0-1 Calls", IF(tbl_Customers[[#This Row],[number_customer_service_calls]] &lt;= 3, "2-3 Calls", IF(tbl_Customers[[#This Row],[number_customer_service_calls]] &lt;=5, "4-5 Calls", "6+ Calls")))</f>
        <v>0-1 Calls</v>
      </c>
      <c r="X1610" t="str">
        <f>IF(tbl_Customers[[#This Row],[account_length]] &lt;= 50, "0-50", IF(tbl_Customers[[#This Row],[account_length]] &lt;=100, "51-100", IF(tbl_Customers[[#This Row],[account_length]] &lt;= 150, "101-150", "151+")))</f>
        <v>101-150</v>
      </c>
      <c r="Y1610" t="str">
        <f>IF(tbl_Customers[[#This Row],[total_intl_charge]] &lt;= 3, "Low Charges", "High Charges")</f>
        <v>Low Charges</v>
      </c>
      <c r="Z1610" t="str">
        <f>IF(tbl_Customers[[#This Row],[total_eve_calls]]&lt;=80,"Low Calls",
IF(tbl_Customers[[#This Row],[total_eve_calls]]&lt;=120,"Medium Calls","High Calls"))</f>
        <v>Medium Calls</v>
      </c>
      <c r="AA1610" t="str">
        <f>IF(tbl_Customers[[#This Row],[total_eve_charge]]&lt;=15,"Low Charges",
IF(tbl_Customers[[#This Row],[total_eve_charge]]&lt;=20,"Medium Charges","High Charges"))</f>
        <v>Medium Charges</v>
      </c>
      <c r="AB16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10" t="str">
        <f>IF(tbl_Customers[[#This Row],[number_vmail_messages]] = 0, "No Usage", IF(tbl_Customers[[#This Row],[number_vmail_messages]] &lt;= 20, "Low Usage", IF(tbl_Customers[[#This Row],[number_vmail_messages]] &lt;= 40, "Medium Usgae", "High Usage")))</f>
        <v>No Usage</v>
      </c>
      <c r="AD1610" t="str">
        <f>IF(tbl_Customers[[#This Row],[total_day_minutes]]&lt;=150,"Low Usage", IF(tbl_Customers[[#This Row],[total_day_minutes]]&lt;=200,"Medium Usage", IF(tbl_Customers[[#This Row],[total_day_minutes]]&lt;=250,"High Usage","Very High Usage")))</f>
        <v>High Usage</v>
      </c>
      <c r="AE1610" t="str">
        <f>IF(tbl_Customers[[#This Row],[total_intl_calls]]&lt;=5,"Low Calls", IF(tbl_Customers[[#This Row],[total_intl_calls]]&lt;=10, "Medium Calls", "High Calls"))</f>
        <v>Medium Calls</v>
      </c>
      <c r="AF16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10" s="36" t="str">
        <f>IF(tbl_Customers[[#This Row],[Churn_Risk_Score]]&gt;=10,"High Risk", IF(tbl_Customers[[#This Row],[Churn_Risk_Score]]&gt;=5,"Medium Risk","Low Risk"))</f>
        <v>Low Risk</v>
      </c>
    </row>
    <row r="1611" spans="1:33" x14ac:dyDescent="0.35">
      <c r="A1611">
        <v>1610</v>
      </c>
      <c r="B1611" t="s">
        <v>68</v>
      </c>
      <c r="C1611">
        <v>85</v>
      </c>
      <c r="D1611" t="s">
        <v>21</v>
      </c>
      <c r="E1611" t="s">
        <v>22</v>
      </c>
      <c r="F1611" t="s">
        <v>22</v>
      </c>
      <c r="G1611">
        <v>0</v>
      </c>
      <c r="H1611">
        <v>210.3</v>
      </c>
      <c r="I1611">
        <v>66</v>
      </c>
      <c r="J1611">
        <v>35.75</v>
      </c>
      <c r="K1611">
        <v>195.8</v>
      </c>
      <c r="L1611">
        <v>76</v>
      </c>
      <c r="M1611">
        <v>16.64</v>
      </c>
      <c r="N1611">
        <v>221.6</v>
      </c>
      <c r="O1611">
        <v>82</v>
      </c>
      <c r="P1611">
        <v>9.9700000000000006</v>
      </c>
      <c r="Q1611">
        <v>11.2</v>
      </c>
      <c r="R1611">
        <v>7</v>
      </c>
      <c r="S1611">
        <v>3.02</v>
      </c>
      <c r="T1611">
        <v>1</v>
      </c>
      <c r="U1611" t="s">
        <v>22</v>
      </c>
      <c r="V1611">
        <f>IF(tbl_Customers[[#This Row],[churn]] = "yes", 1, 0)</f>
        <v>0</v>
      </c>
      <c r="W1611" t="str">
        <f>IF(tbl_Customers[[#This Row],[number_customer_service_calls]] &lt;= 1, "0-1 Calls", IF(tbl_Customers[[#This Row],[number_customer_service_calls]] &lt;= 3, "2-3 Calls", IF(tbl_Customers[[#This Row],[number_customer_service_calls]] &lt;=5, "4-5 Calls", "6+ Calls")))</f>
        <v>0-1 Calls</v>
      </c>
      <c r="X1611" t="str">
        <f>IF(tbl_Customers[[#This Row],[account_length]] &lt;= 50, "0-50", IF(tbl_Customers[[#This Row],[account_length]] &lt;=100, "51-100", IF(tbl_Customers[[#This Row],[account_length]] &lt;= 150, "101-150", "151+")))</f>
        <v>51-100</v>
      </c>
      <c r="Y1611" t="str">
        <f>IF(tbl_Customers[[#This Row],[total_intl_charge]] &lt;= 3, "Low Charges", "High Charges")</f>
        <v>High Charges</v>
      </c>
      <c r="Z1611" t="str">
        <f>IF(tbl_Customers[[#This Row],[total_eve_calls]]&lt;=80,"Low Calls",
IF(tbl_Customers[[#This Row],[total_eve_calls]]&lt;=120,"Medium Calls","High Calls"))</f>
        <v>Low Calls</v>
      </c>
      <c r="AA1611" t="str">
        <f>IF(tbl_Customers[[#This Row],[total_eve_charge]]&lt;=15,"Low Charges",
IF(tbl_Customers[[#This Row],[total_eve_charge]]&lt;=20,"Medium Charges","High Charges"))</f>
        <v>Medium Charges</v>
      </c>
      <c r="AB16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11" t="str">
        <f>IF(tbl_Customers[[#This Row],[number_vmail_messages]] = 0, "No Usage", IF(tbl_Customers[[#This Row],[number_vmail_messages]] &lt;= 20, "Low Usage", IF(tbl_Customers[[#This Row],[number_vmail_messages]] &lt;= 40, "Medium Usgae", "High Usage")))</f>
        <v>No Usage</v>
      </c>
      <c r="AD1611" t="str">
        <f>IF(tbl_Customers[[#This Row],[total_day_minutes]]&lt;=150,"Low Usage", IF(tbl_Customers[[#This Row],[total_day_minutes]]&lt;=200,"Medium Usage", IF(tbl_Customers[[#This Row],[total_day_minutes]]&lt;=250,"High Usage","Very High Usage")))</f>
        <v>High Usage</v>
      </c>
      <c r="AE1611" t="str">
        <f>IF(tbl_Customers[[#This Row],[total_intl_calls]]&lt;=5,"Low Calls", IF(tbl_Customers[[#This Row],[total_intl_calls]]&lt;=10, "Medium Calls", "High Calls"))</f>
        <v>Medium Calls</v>
      </c>
      <c r="AF16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11" s="36" t="str">
        <f>IF(tbl_Customers[[#This Row],[Churn_Risk_Score]]&gt;=10,"High Risk", IF(tbl_Customers[[#This Row],[Churn_Risk_Score]]&gt;=5,"Medium Risk","Low Risk"))</f>
        <v>Low Risk</v>
      </c>
    </row>
    <row r="1612" spans="1:33" x14ac:dyDescent="0.35">
      <c r="A1612">
        <v>1611</v>
      </c>
      <c r="B1612" t="s">
        <v>24</v>
      </c>
      <c r="C1612">
        <v>93</v>
      </c>
      <c r="D1612" t="s">
        <v>28</v>
      </c>
      <c r="E1612" t="s">
        <v>23</v>
      </c>
      <c r="F1612" t="s">
        <v>23</v>
      </c>
      <c r="G1612">
        <v>38</v>
      </c>
      <c r="H1612">
        <v>225.7</v>
      </c>
      <c r="I1612">
        <v>117</v>
      </c>
      <c r="J1612">
        <v>38.369999999999997</v>
      </c>
      <c r="K1612">
        <v>119.6</v>
      </c>
      <c r="L1612">
        <v>122</v>
      </c>
      <c r="M1612">
        <v>10.17</v>
      </c>
      <c r="N1612">
        <v>193.2</v>
      </c>
      <c r="O1612">
        <v>125</v>
      </c>
      <c r="P1612">
        <v>8.69</v>
      </c>
      <c r="Q1612">
        <v>14</v>
      </c>
      <c r="R1612">
        <v>7</v>
      </c>
      <c r="S1612">
        <v>3.78</v>
      </c>
      <c r="T1612">
        <v>1</v>
      </c>
      <c r="U1612" t="s">
        <v>23</v>
      </c>
      <c r="V1612">
        <f>IF(tbl_Customers[[#This Row],[churn]] = "yes", 1, 0)</f>
        <v>1</v>
      </c>
      <c r="W1612" t="str">
        <f>IF(tbl_Customers[[#This Row],[number_customer_service_calls]] &lt;= 1, "0-1 Calls", IF(tbl_Customers[[#This Row],[number_customer_service_calls]] &lt;= 3, "2-3 Calls", IF(tbl_Customers[[#This Row],[number_customer_service_calls]] &lt;=5, "4-5 Calls", "6+ Calls")))</f>
        <v>0-1 Calls</v>
      </c>
      <c r="X1612" t="str">
        <f>IF(tbl_Customers[[#This Row],[account_length]] &lt;= 50, "0-50", IF(tbl_Customers[[#This Row],[account_length]] &lt;=100, "51-100", IF(tbl_Customers[[#This Row],[account_length]] &lt;= 150, "101-150", "151+")))</f>
        <v>51-100</v>
      </c>
      <c r="Y1612" t="str">
        <f>IF(tbl_Customers[[#This Row],[total_intl_charge]] &lt;= 3, "Low Charges", "High Charges")</f>
        <v>High Charges</v>
      </c>
      <c r="Z1612" t="str">
        <f>IF(tbl_Customers[[#This Row],[total_eve_calls]]&lt;=80,"Low Calls",
IF(tbl_Customers[[#This Row],[total_eve_calls]]&lt;=120,"Medium Calls","High Calls"))</f>
        <v>High Calls</v>
      </c>
      <c r="AA1612" t="str">
        <f>IF(tbl_Customers[[#This Row],[total_eve_charge]]&lt;=15,"Low Charges",
IF(tbl_Customers[[#This Row],[total_eve_charge]]&lt;=20,"Medium Charges","High Charges"))</f>
        <v>Low Charges</v>
      </c>
      <c r="AB16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12" t="str">
        <f>IF(tbl_Customers[[#This Row],[number_vmail_messages]] = 0, "No Usage", IF(tbl_Customers[[#This Row],[number_vmail_messages]] &lt;= 20, "Low Usage", IF(tbl_Customers[[#This Row],[number_vmail_messages]] &lt;= 40, "Medium Usgae", "High Usage")))</f>
        <v>Medium Usgae</v>
      </c>
      <c r="AD1612" t="str">
        <f>IF(tbl_Customers[[#This Row],[total_day_minutes]]&lt;=150,"Low Usage", IF(tbl_Customers[[#This Row],[total_day_minutes]]&lt;=200,"Medium Usage", IF(tbl_Customers[[#This Row],[total_day_minutes]]&lt;=250,"High Usage","Very High Usage")))</f>
        <v>High Usage</v>
      </c>
      <c r="AE1612" t="str">
        <f>IF(tbl_Customers[[#This Row],[total_intl_calls]]&lt;=5,"Low Calls", IF(tbl_Customers[[#This Row],[total_intl_calls]]&lt;=10, "Medium Calls", "High Calls"))</f>
        <v>Medium Calls</v>
      </c>
      <c r="AF16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612" s="36" t="str">
        <f>IF(tbl_Customers[[#This Row],[Churn_Risk_Score]]&gt;=10,"High Risk", IF(tbl_Customers[[#This Row],[Churn_Risk_Score]]&gt;=5,"Medium Risk","Low Risk"))</f>
        <v>Medium Risk</v>
      </c>
    </row>
    <row r="1613" spans="1:33" x14ac:dyDescent="0.35">
      <c r="A1613">
        <v>1612</v>
      </c>
      <c r="B1613" t="s">
        <v>59</v>
      </c>
      <c r="C1613">
        <v>174</v>
      </c>
      <c r="D1613" t="s">
        <v>25</v>
      </c>
      <c r="E1613" t="s">
        <v>22</v>
      </c>
      <c r="F1613" t="s">
        <v>23</v>
      </c>
      <c r="G1613">
        <v>33</v>
      </c>
      <c r="H1613">
        <v>167.8</v>
      </c>
      <c r="I1613">
        <v>91</v>
      </c>
      <c r="J1613">
        <v>28.53</v>
      </c>
      <c r="K1613">
        <v>205.3</v>
      </c>
      <c r="L1613">
        <v>91</v>
      </c>
      <c r="M1613">
        <v>17.45</v>
      </c>
      <c r="N1613">
        <v>130</v>
      </c>
      <c r="O1613">
        <v>132</v>
      </c>
      <c r="P1613">
        <v>5.85</v>
      </c>
      <c r="Q1613">
        <v>14.5</v>
      </c>
      <c r="R1613">
        <v>4</v>
      </c>
      <c r="S1613">
        <v>3.92</v>
      </c>
      <c r="T1613">
        <v>4</v>
      </c>
      <c r="U1613" t="s">
        <v>23</v>
      </c>
      <c r="V1613">
        <f>IF(tbl_Customers[[#This Row],[churn]] = "yes", 1, 0)</f>
        <v>1</v>
      </c>
      <c r="W1613" t="str">
        <f>IF(tbl_Customers[[#This Row],[number_customer_service_calls]] &lt;= 1, "0-1 Calls", IF(tbl_Customers[[#This Row],[number_customer_service_calls]] &lt;= 3, "2-3 Calls", IF(tbl_Customers[[#This Row],[number_customer_service_calls]] &lt;=5, "4-5 Calls", "6+ Calls")))</f>
        <v>4-5 Calls</v>
      </c>
      <c r="X1613" t="str">
        <f>IF(tbl_Customers[[#This Row],[account_length]] &lt;= 50, "0-50", IF(tbl_Customers[[#This Row],[account_length]] &lt;=100, "51-100", IF(tbl_Customers[[#This Row],[account_length]] &lt;= 150, "101-150", "151+")))</f>
        <v>151+</v>
      </c>
      <c r="Y1613" t="str">
        <f>IF(tbl_Customers[[#This Row],[total_intl_charge]] &lt;= 3, "Low Charges", "High Charges")</f>
        <v>High Charges</v>
      </c>
      <c r="Z1613" t="str">
        <f>IF(tbl_Customers[[#This Row],[total_eve_calls]]&lt;=80,"Low Calls",
IF(tbl_Customers[[#This Row],[total_eve_calls]]&lt;=120,"Medium Calls","High Calls"))</f>
        <v>Medium Calls</v>
      </c>
      <c r="AA1613" t="str">
        <f>IF(tbl_Customers[[#This Row],[total_eve_charge]]&lt;=15,"Low Charges",
IF(tbl_Customers[[#This Row],[total_eve_charge]]&lt;=20,"Medium Charges","High Charges"))</f>
        <v>Medium Charges</v>
      </c>
      <c r="AB16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13" t="str">
        <f>IF(tbl_Customers[[#This Row],[number_vmail_messages]] = 0, "No Usage", IF(tbl_Customers[[#This Row],[number_vmail_messages]] &lt;= 20, "Low Usage", IF(tbl_Customers[[#This Row],[number_vmail_messages]] &lt;= 40, "Medium Usgae", "High Usage")))</f>
        <v>Medium Usgae</v>
      </c>
      <c r="AD1613" t="str">
        <f>IF(tbl_Customers[[#This Row],[total_day_minutes]]&lt;=150,"Low Usage", IF(tbl_Customers[[#This Row],[total_day_minutes]]&lt;=200,"Medium Usage", IF(tbl_Customers[[#This Row],[total_day_minutes]]&lt;=250,"High Usage","Very High Usage")))</f>
        <v>Medium Usage</v>
      </c>
      <c r="AE1613" t="str">
        <f>IF(tbl_Customers[[#This Row],[total_intl_calls]]&lt;=5,"Low Calls", IF(tbl_Customers[[#This Row],[total_intl_calls]]&lt;=10, "Medium Calls", "High Calls"))</f>
        <v>Low Calls</v>
      </c>
      <c r="AF16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613" s="36" t="str">
        <f>IF(tbl_Customers[[#This Row],[Churn_Risk_Score]]&gt;=10,"High Risk", IF(tbl_Customers[[#This Row],[Churn_Risk_Score]]&gt;=5,"Medium Risk","Low Risk"))</f>
        <v>Medium Risk</v>
      </c>
    </row>
    <row r="1614" spans="1:33" x14ac:dyDescent="0.35">
      <c r="A1614">
        <v>1613</v>
      </c>
      <c r="B1614" t="s">
        <v>36</v>
      </c>
      <c r="C1614">
        <v>61</v>
      </c>
      <c r="D1614" t="s">
        <v>21</v>
      </c>
      <c r="E1614" t="s">
        <v>22</v>
      </c>
      <c r="F1614" t="s">
        <v>22</v>
      </c>
      <c r="G1614">
        <v>0</v>
      </c>
      <c r="H1614">
        <v>197.7</v>
      </c>
      <c r="I1614">
        <v>118</v>
      </c>
      <c r="J1614">
        <v>33.61</v>
      </c>
      <c r="K1614">
        <v>152.19999999999999</v>
      </c>
      <c r="L1614">
        <v>96</v>
      </c>
      <c r="M1614">
        <v>12.94</v>
      </c>
      <c r="N1614">
        <v>221</v>
      </c>
      <c r="O1614">
        <v>93</v>
      </c>
      <c r="P1614">
        <v>9.9499999999999993</v>
      </c>
      <c r="Q1614">
        <v>7</v>
      </c>
      <c r="R1614">
        <v>3</v>
      </c>
      <c r="S1614">
        <v>1.89</v>
      </c>
      <c r="T1614">
        <v>2</v>
      </c>
      <c r="U1614" t="s">
        <v>22</v>
      </c>
      <c r="V1614">
        <f>IF(tbl_Customers[[#This Row],[churn]] = "yes", 1, 0)</f>
        <v>0</v>
      </c>
      <c r="W1614" t="str">
        <f>IF(tbl_Customers[[#This Row],[number_customer_service_calls]] &lt;= 1, "0-1 Calls", IF(tbl_Customers[[#This Row],[number_customer_service_calls]] &lt;= 3, "2-3 Calls", IF(tbl_Customers[[#This Row],[number_customer_service_calls]] &lt;=5, "4-5 Calls", "6+ Calls")))</f>
        <v>2-3 Calls</v>
      </c>
      <c r="X1614" t="str">
        <f>IF(tbl_Customers[[#This Row],[account_length]] &lt;= 50, "0-50", IF(tbl_Customers[[#This Row],[account_length]] &lt;=100, "51-100", IF(tbl_Customers[[#This Row],[account_length]] &lt;= 150, "101-150", "151+")))</f>
        <v>51-100</v>
      </c>
      <c r="Y1614" t="str">
        <f>IF(tbl_Customers[[#This Row],[total_intl_charge]] &lt;= 3, "Low Charges", "High Charges")</f>
        <v>Low Charges</v>
      </c>
      <c r="Z1614" t="str">
        <f>IF(tbl_Customers[[#This Row],[total_eve_calls]]&lt;=80,"Low Calls",
IF(tbl_Customers[[#This Row],[total_eve_calls]]&lt;=120,"Medium Calls","High Calls"))</f>
        <v>Medium Calls</v>
      </c>
      <c r="AA1614" t="str">
        <f>IF(tbl_Customers[[#This Row],[total_eve_charge]]&lt;=15,"Low Charges",
IF(tbl_Customers[[#This Row],[total_eve_charge]]&lt;=20,"Medium Charges","High Charges"))</f>
        <v>Low Charges</v>
      </c>
      <c r="AB16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14" t="str">
        <f>IF(tbl_Customers[[#This Row],[number_vmail_messages]] = 0, "No Usage", IF(tbl_Customers[[#This Row],[number_vmail_messages]] &lt;= 20, "Low Usage", IF(tbl_Customers[[#This Row],[number_vmail_messages]] &lt;= 40, "Medium Usgae", "High Usage")))</f>
        <v>No Usage</v>
      </c>
      <c r="AD1614" t="str">
        <f>IF(tbl_Customers[[#This Row],[total_day_minutes]]&lt;=150,"Low Usage", IF(tbl_Customers[[#This Row],[total_day_minutes]]&lt;=200,"Medium Usage", IF(tbl_Customers[[#This Row],[total_day_minutes]]&lt;=250,"High Usage","Very High Usage")))</f>
        <v>Medium Usage</v>
      </c>
      <c r="AE1614" t="str">
        <f>IF(tbl_Customers[[#This Row],[total_intl_calls]]&lt;=5,"Low Calls", IF(tbl_Customers[[#This Row],[total_intl_calls]]&lt;=10, "Medium Calls", "High Calls"))</f>
        <v>Low Calls</v>
      </c>
      <c r="AF16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14" s="36" t="str">
        <f>IF(tbl_Customers[[#This Row],[Churn_Risk_Score]]&gt;=10,"High Risk", IF(tbl_Customers[[#This Row],[Churn_Risk_Score]]&gt;=5,"Medium Risk","Low Risk"))</f>
        <v>Low Risk</v>
      </c>
    </row>
    <row r="1615" spans="1:33" x14ac:dyDescent="0.35">
      <c r="A1615">
        <v>1614</v>
      </c>
      <c r="B1615" t="s">
        <v>63</v>
      </c>
      <c r="C1615">
        <v>91</v>
      </c>
      <c r="D1615" t="s">
        <v>21</v>
      </c>
      <c r="E1615" t="s">
        <v>22</v>
      </c>
      <c r="F1615" t="s">
        <v>23</v>
      </c>
      <c r="G1615">
        <v>39</v>
      </c>
      <c r="H1615">
        <v>169.8</v>
      </c>
      <c r="I1615">
        <v>105</v>
      </c>
      <c r="J1615">
        <v>28.87</v>
      </c>
      <c r="K1615">
        <v>65.2</v>
      </c>
      <c r="L1615">
        <v>116</v>
      </c>
      <c r="M1615">
        <v>5.54</v>
      </c>
      <c r="N1615">
        <v>144.4</v>
      </c>
      <c r="O1615">
        <v>92</v>
      </c>
      <c r="P1615">
        <v>6.5</v>
      </c>
      <c r="Q1615">
        <v>10.9</v>
      </c>
      <c r="R1615">
        <v>4</v>
      </c>
      <c r="S1615">
        <v>2.94</v>
      </c>
      <c r="T1615">
        <v>1</v>
      </c>
      <c r="U1615" t="s">
        <v>22</v>
      </c>
      <c r="V1615">
        <f>IF(tbl_Customers[[#This Row],[churn]] = "yes", 1, 0)</f>
        <v>0</v>
      </c>
      <c r="W1615" t="str">
        <f>IF(tbl_Customers[[#This Row],[number_customer_service_calls]] &lt;= 1, "0-1 Calls", IF(tbl_Customers[[#This Row],[number_customer_service_calls]] &lt;= 3, "2-3 Calls", IF(tbl_Customers[[#This Row],[number_customer_service_calls]] &lt;=5, "4-5 Calls", "6+ Calls")))</f>
        <v>0-1 Calls</v>
      </c>
      <c r="X1615" t="str">
        <f>IF(tbl_Customers[[#This Row],[account_length]] &lt;= 50, "0-50", IF(tbl_Customers[[#This Row],[account_length]] &lt;=100, "51-100", IF(tbl_Customers[[#This Row],[account_length]] &lt;= 150, "101-150", "151+")))</f>
        <v>51-100</v>
      </c>
      <c r="Y1615" t="str">
        <f>IF(tbl_Customers[[#This Row],[total_intl_charge]] &lt;= 3, "Low Charges", "High Charges")</f>
        <v>Low Charges</v>
      </c>
      <c r="Z1615" t="str">
        <f>IF(tbl_Customers[[#This Row],[total_eve_calls]]&lt;=80,"Low Calls",
IF(tbl_Customers[[#This Row],[total_eve_calls]]&lt;=120,"Medium Calls","High Calls"))</f>
        <v>Medium Calls</v>
      </c>
      <c r="AA1615" t="str">
        <f>IF(tbl_Customers[[#This Row],[total_eve_charge]]&lt;=15,"Low Charges",
IF(tbl_Customers[[#This Row],[total_eve_charge]]&lt;=20,"Medium Charges","High Charges"))</f>
        <v>Low Charges</v>
      </c>
      <c r="AB16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15" t="str">
        <f>IF(tbl_Customers[[#This Row],[number_vmail_messages]] = 0, "No Usage", IF(tbl_Customers[[#This Row],[number_vmail_messages]] &lt;= 20, "Low Usage", IF(tbl_Customers[[#This Row],[number_vmail_messages]] &lt;= 40, "Medium Usgae", "High Usage")))</f>
        <v>Medium Usgae</v>
      </c>
      <c r="AD1615" t="str">
        <f>IF(tbl_Customers[[#This Row],[total_day_minutes]]&lt;=150,"Low Usage", IF(tbl_Customers[[#This Row],[total_day_minutes]]&lt;=200,"Medium Usage", IF(tbl_Customers[[#This Row],[total_day_minutes]]&lt;=250,"High Usage","Very High Usage")))</f>
        <v>Medium Usage</v>
      </c>
      <c r="AE1615" t="str">
        <f>IF(tbl_Customers[[#This Row],[total_intl_calls]]&lt;=5,"Low Calls", IF(tbl_Customers[[#This Row],[total_intl_calls]]&lt;=10, "Medium Calls", "High Calls"))</f>
        <v>Low Calls</v>
      </c>
      <c r="AF16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15" s="36" t="str">
        <f>IF(tbl_Customers[[#This Row],[Churn_Risk_Score]]&gt;=10,"High Risk", IF(tbl_Customers[[#This Row],[Churn_Risk_Score]]&gt;=5,"Medium Risk","Low Risk"))</f>
        <v>Low Risk</v>
      </c>
    </row>
    <row r="1616" spans="1:33" x14ac:dyDescent="0.35">
      <c r="A1616">
        <v>1615</v>
      </c>
      <c r="B1616" t="s">
        <v>69</v>
      </c>
      <c r="C1616">
        <v>88</v>
      </c>
      <c r="D1616" t="s">
        <v>25</v>
      </c>
      <c r="E1616" t="s">
        <v>22</v>
      </c>
      <c r="F1616" t="s">
        <v>23</v>
      </c>
      <c r="G1616">
        <v>28</v>
      </c>
      <c r="H1616">
        <v>190.6</v>
      </c>
      <c r="I1616">
        <v>104</v>
      </c>
      <c r="J1616">
        <v>32.4</v>
      </c>
      <c r="K1616">
        <v>237.3</v>
      </c>
      <c r="L1616">
        <v>105</v>
      </c>
      <c r="M1616">
        <v>20.170000000000002</v>
      </c>
      <c r="N1616">
        <v>211.6</v>
      </c>
      <c r="O1616">
        <v>116</v>
      </c>
      <c r="P1616">
        <v>9.52</v>
      </c>
      <c r="Q1616">
        <v>9.8000000000000007</v>
      </c>
      <c r="R1616">
        <v>1</v>
      </c>
      <c r="S1616">
        <v>2.65</v>
      </c>
      <c r="T1616">
        <v>2</v>
      </c>
      <c r="U1616" t="s">
        <v>22</v>
      </c>
      <c r="V1616">
        <f>IF(tbl_Customers[[#This Row],[churn]] = "yes", 1, 0)</f>
        <v>0</v>
      </c>
      <c r="W1616" t="str">
        <f>IF(tbl_Customers[[#This Row],[number_customer_service_calls]] &lt;= 1, "0-1 Calls", IF(tbl_Customers[[#This Row],[number_customer_service_calls]] &lt;= 3, "2-3 Calls", IF(tbl_Customers[[#This Row],[number_customer_service_calls]] &lt;=5, "4-5 Calls", "6+ Calls")))</f>
        <v>2-3 Calls</v>
      </c>
      <c r="X1616" t="str">
        <f>IF(tbl_Customers[[#This Row],[account_length]] &lt;= 50, "0-50", IF(tbl_Customers[[#This Row],[account_length]] &lt;=100, "51-100", IF(tbl_Customers[[#This Row],[account_length]] &lt;= 150, "101-150", "151+")))</f>
        <v>51-100</v>
      </c>
      <c r="Y1616" t="str">
        <f>IF(tbl_Customers[[#This Row],[total_intl_charge]] &lt;= 3, "Low Charges", "High Charges")</f>
        <v>Low Charges</v>
      </c>
      <c r="Z1616" t="str">
        <f>IF(tbl_Customers[[#This Row],[total_eve_calls]]&lt;=80,"Low Calls",
IF(tbl_Customers[[#This Row],[total_eve_calls]]&lt;=120,"Medium Calls","High Calls"))</f>
        <v>Medium Calls</v>
      </c>
      <c r="AA1616" t="str">
        <f>IF(tbl_Customers[[#This Row],[total_eve_charge]]&lt;=15,"Low Charges",
IF(tbl_Customers[[#This Row],[total_eve_charge]]&lt;=20,"Medium Charges","High Charges"))</f>
        <v>High Charges</v>
      </c>
      <c r="AB16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16" t="str">
        <f>IF(tbl_Customers[[#This Row],[number_vmail_messages]] = 0, "No Usage", IF(tbl_Customers[[#This Row],[number_vmail_messages]] &lt;= 20, "Low Usage", IF(tbl_Customers[[#This Row],[number_vmail_messages]] &lt;= 40, "Medium Usgae", "High Usage")))</f>
        <v>Medium Usgae</v>
      </c>
      <c r="AD1616" t="str">
        <f>IF(tbl_Customers[[#This Row],[total_day_minutes]]&lt;=150,"Low Usage", IF(tbl_Customers[[#This Row],[total_day_minutes]]&lt;=200,"Medium Usage", IF(tbl_Customers[[#This Row],[total_day_minutes]]&lt;=250,"High Usage","Very High Usage")))</f>
        <v>Medium Usage</v>
      </c>
      <c r="AE1616" t="str">
        <f>IF(tbl_Customers[[#This Row],[total_intl_calls]]&lt;=5,"Low Calls", IF(tbl_Customers[[#This Row],[total_intl_calls]]&lt;=10, "Medium Calls", "High Calls"))</f>
        <v>Low Calls</v>
      </c>
      <c r="AF16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16" s="36" t="str">
        <f>IF(tbl_Customers[[#This Row],[Churn_Risk_Score]]&gt;=10,"High Risk", IF(tbl_Customers[[#This Row],[Churn_Risk_Score]]&gt;=5,"Medium Risk","Low Risk"))</f>
        <v>Low Risk</v>
      </c>
    </row>
    <row r="1617" spans="1:33" x14ac:dyDescent="0.35">
      <c r="A1617">
        <v>1616</v>
      </c>
      <c r="B1617" t="s">
        <v>27</v>
      </c>
      <c r="C1617">
        <v>88</v>
      </c>
      <c r="D1617" t="s">
        <v>25</v>
      </c>
      <c r="E1617" t="s">
        <v>22</v>
      </c>
      <c r="F1617" t="s">
        <v>23</v>
      </c>
      <c r="G1617">
        <v>45</v>
      </c>
      <c r="H1617">
        <v>80.3</v>
      </c>
      <c r="I1617">
        <v>140</v>
      </c>
      <c r="J1617">
        <v>13.65</v>
      </c>
      <c r="K1617">
        <v>153.30000000000001</v>
      </c>
      <c r="L1617">
        <v>101</v>
      </c>
      <c r="M1617">
        <v>13.03</v>
      </c>
      <c r="N1617">
        <v>309.2</v>
      </c>
      <c r="O1617">
        <v>123</v>
      </c>
      <c r="P1617">
        <v>13.91</v>
      </c>
      <c r="Q1617">
        <v>12.8</v>
      </c>
      <c r="R1617">
        <v>3</v>
      </c>
      <c r="S1617">
        <v>3.46</v>
      </c>
      <c r="T1617">
        <v>2</v>
      </c>
      <c r="U1617" t="s">
        <v>22</v>
      </c>
      <c r="V1617">
        <f>IF(tbl_Customers[[#This Row],[churn]] = "yes", 1, 0)</f>
        <v>0</v>
      </c>
      <c r="W1617" t="str">
        <f>IF(tbl_Customers[[#This Row],[number_customer_service_calls]] &lt;= 1, "0-1 Calls", IF(tbl_Customers[[#This Row],[number_customer_service_calls]] &lt;= 3, "2-3 Calls", IF(tbl_Customers[[#This Row],[number_customer_service_calls]] &lt;=5, "4-5 Calls", "6+ Calls")))</f>
        <v>2-3 Calls</v>
      </c>
      <c r="X1617" t="str">
        <f>IF(tbl_Customers[[#This Row],[account_length]] &lt;= 50, "0-50", IF(tbl_Customers[[#This Row],[account_length]] &lt;=100, "51-100", IF(tbl_Customers[[#This Row],[account_length]] &lt;= 150, "101-150", "151+")))</f>
        <v>51-100</v>
      </c>
      <c r="Y1617" t="str">
        <f>IF(tbl_Customers[[#This Row],[total_intl_charge]] &lt;= 3, "Low Charges", "High Charges")</f>
        <v>High Charges</v>
      </c>
      <c r="Z1617" t="str">
        <f>IF(tbl_Customers[[#This Row],[total_eve_calls]]&lt;=80,"Low Calls",
IF(tbl_Customers[[#This Row],[total_eve_calls]]&lt;=120,"Medium Calls","High Calls"))</f>
        <v>Medium Calls</v>
      </c>
      <c r="AA1617" t="str">
        <f>IF(tbl_Customers[[#This Row],[total_eve_charge]]&lt;=15,"Low Charges",
IF(tbl_Customers[[#This Row],[total_eve_charge]]&lt;=20,"Medium Charges","High Charges"))</f>
        <v>Low Charges</v>
      </c>
      <c r="AB16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17" t="str">
        <f>IF(tbl_Customers[[#This Row],[number_vmail_messages]] = 0, "No Usage", IF(tbl_Customers[[#This Row],[number_vmail_messages]] &lt;= 20, "Low Usage", IF(tbl_Customers[[#This Row],[number_vmail_messages]] &lt;= 40, "Medium Usgae", "High Usage")))</f>
        <v>High Usage</v>
      </c>
      <c r="AD1617" t="str">
        <f>IF(tbl_Customers[[#This Row],[total_day_minutes]]&lt;=150,"Low Usage", IF(tbl_Customers[[#This Row],[total_day_minutes]]&lt;=200,"Medium Usage", IF(tbl_Customers[[#This Row],[total_day_minutes]]&lt;=250,"High Usage","Very High Usage")))</f>
        <v>Low Usage</v>
      </c>
      <c r="AE1617" t="str">
        <f>IF(tbl_Customers[[#This Row],[total_intl_calls]]&lt;=5,"Low Calls", IF(tbl_Customers[[#This Row],[total_intl_calls]]&lt;=10, "Medium Calls", "High Calls"))</f>
        <v>Low Calls</v>
      </c>
      <c r="AF16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17" s="36" t="str">
        <f>IF(tbl_Customers[[#This Row],[Churn_Risk_Score]]&gt;=10,"High Risk", IF(tbl_Customers[[#This Row],[Churn_Risk_Score]]&gt;=5,"Medium Risk","Low Risk"))</f>
        <v>Low Risk</v>
      </c>
    </row>
    <row r="1618" spans="1:33" x14ac:dyDescent="0.35">
      <c r="A1618">
        <v>1617</v>
      </c>
      <c r="B1618" t="s">
        <v>64</v>
      </c>
      <c r="C1618">
        <v>195</v>
      </c>
      <c r="D1618" t="s">
        <v>21</v>
      </c>
      <c r="E1618" t="s">
        <v>22</v>
      </c>
      <c r="F1618" t="s">
        <v>23</v>
      </c>
      <c r="G1618">
        <v>36</v>
      </c>
      <c r="H1618">
        <v>231.7</v>
      </c>
      <c r="I1618">
        <v>110</v>
      </c>
      <c r="J1618">
        <v>39.39</v>
      </c>
      <c r="K1618">
        <v>225.1</v>
      </c>
      <c r="L1618">
        <v>88</v>
      </c>
      <c r="M1618">
        <v>19.13</v>
      </c>
      <c r="N1618">
        <v>201.7</v>
      </c>
      <c r="O1618">
        <v>89</v>
      </c>
      <c r="P1618">
        <v>9.08</v>
      </c>
      <c r="Q1618">
        <v>12.1</v>
      </c>
      <c r="R1618">
        <v>2</v>
      </c>
      <c r="S1618">
        <v>3.27</v>
      </c>
      <c r="T1618">
        <v>0</v>
      </c>
      <c r="U1618" t="s">
        <v>22</v>
      </c>
      <c r="V1618">
        <f>IF(tbl_Customers[[#This Row],[churn]] = "yes", 1, 0)</f>
        <v>0</v>
      </c>
      <c r="W1618" t="str">
        <f>IF(tbl_Customers[[#This Row],[number_customer_service_calls]] &lt;= 1, "0-1 Calls", IF(tbl_Customers[[#This Row],[number_customer_service_calls]] &lt;= 3, "2-3 Calls", IF(tbl_Customers[[#This Row],[number_customer_service_calls]] &lt;=5, "4-5 Calls", "6+ Calls")))</f>
        <v>0-1 Calls</v>
      </c>
      <c r="X1618" t="str">
        <f>IF(tbl_Customers[[#This Row],[account_length]] &lt;= 50, "0-50", IF(tbl_Customers[[#This Row],[account_length]] &lt;=100, "51-100", IF(tbl_Customers[[#This Row],[account_length]] &lt;= 150, "101-150", "151+")))</f>
        <v>151+</v>
      </c>
      <c r="Y1618" t="str">
        <f>IF(tbl_Customers[[#This Row],[total_intl_charge]] &lt;= 3, "Low Charges", "High Charges")</f>
        <v>High Charges</v>
      </c>
      <c r="Z1618" t="str">
        <f>IF(tbl_Customers[[#This Row],[total_eve_calls]]&lt;=80,"Low Calls",
IF(tbl_Customers[[#This Row],[total_eve_calls]]&lt;=120,"Medium Calls","High Calls"))</f>
        <v>Medium Calls</v>
      </c>
      <c r="AA1618" t="str">
        <f>IF(tbl_Customers[[#This Row],[total_eve_charge]]&lt;=15,"Low Charges",
IF(tbl_Customers[[#This Row],[total_eve_charge]]&lt;=20,"Medium Charges","High Charges"))</f>
        <v>Medium Charges</v>
      </c>
      <c r="AB16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18" t="str">
        <f>IF(tbl_Customers[[#This Row],[number_vmail_messages]] = 0, "No Usage", IF(tbl_Customers[[#This Row],[number_vmail_messages]] &lt;= 20, "Low Usage", IF(tbl_Customers[[#This Row],[number_vmail_messages]] &lt;= 40, "Medium Usgae", "High Usage")))</f>
        <v>Medium Usgae</v>
      </c>
      <c r="AD1618" t="str">
        <f>IF(tbl_Customers[[#This Row],[total_day_minutes]]&lt;=150,"Low Usage", IF(tbl_Customers[[#This Row],[total_day_minutes]]&lt;=200,"Medium Usage", IF(tbl_Customers[[#This Row],[total_day_minutes]]&lt;=250,"High Usage","Very High Usage")))</f>
        <v>High Usage</v>
      </c>
      <c r="AE1618" t="str">
        <f>IF(tbl_Customers[[#This Row],[total_intl_calls]]&lt;=5,"Low Calls", IF(tbl_Customers[[#This Row],[total_intl_calls]]&lt;=10, "Medium Calls", "High Calls"))</f>
        <v>Low Calls</v>
      </c>
      <c r="AF16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18" s="36" t="str">
        <f>IF(tbl_Customers[[#This Row],[Churn_Risk_Score]]&gt;=10,"High Risk", IF(tbl_Customers[[#This Row],[Churn_Risk_Score]]&gt;=5,"Medium Risk","Low Risk"))</f>
        <v>Low Risk</v>
      </c>
    </row>
    <row r="1619" spans="1:33" x14ac:dyDescent="0.35">
      <c r="A1619">
        <v>1618</v>
      </c>
      <c r="B1619" t="s">
        <v>61</v>
      </c>
      <c r="C1619">
        <v>182</v>
      </c>
      <c r="D1619" t="s">
        <v>21</v>
      </c>
      <c r="E1619" t="s">
        <v>22</v>
      </c>
      <c r="F1619" t="s">
        <v>22</v>
      </c>
      <c r="G1619">
        <v>0</v>
      </c>
      <c r="H1619">
        <v>69.099999999999994</v>
      </c>
      <c r="I1619">
        <v>114</v>
      </c>
      <c r="J1619">
        <v>11.75</v>
      </c>
      <c r="K1619">
        <v>230.3</v>
      </c>
      <c r="L1619">
        <v>109</v>
      </c>
      <c r="M1619">
        <v>19.579999999999998</v>
      </c>
      <c r="N1619">
        <v>256.7</v>
      </c>
      <c r="O1619">
        <v>96</v>
      </c>
      <c r="P1619">
        <v>11.55</v>
      </c>
      <c r="Q1619">
        <v>6.5</v>
      </c>
      <c r="R1619">
        <v>4</v>
      </c>
      <c r="S1619">
        <v>1.76</v>
      </c>
      <c r="T1619">
        <v>0</v>
      </c>
      <c r="U1619" t="s">
        <v>22</v>
      </c>
      <c r="V1619">
        <f>IF(tbl_Customers[[#This Row],[churn]] = "yes", 1, 0)</f>
        <v>0</v>
      </c>
      <c r="W1619" t="str">
        <f>IF(tbl_Customers[[#This Row],[number_customer_service_calls]] &lt;= 1, "0-1 Calls", IF(tbl_Customers[[#This Row],[number_customer_service_calls]] &lt;= 3, "2-3 Calls", IF(tbl_Customers[[#This Row],[number_customer_service_calls]] &lt;=5, "4-5 Calls", "6+ Calls")))</f>
        <v>0-1 Calls</v>
      </c>
      <c r="X1619" t="str">
        <f>IF(tbl_Customers[[#This Row],[account_length]] &lt;= 50, "0-50", IF(tbl_Customers[[#This Row],[account_length]] &lt;=100, "51-100", IF(tbl_Customers[[#This Row],[account_length]] &lt;= 150, "101-150", "151+")))</f>
        <v>151+</v>
      </c>
      <c r="Y1619" t="str">
        <f>IF(tbl_Customers[[#This Row],[total_intl_charge]] &lt;= 3, "Low Charges", "High Charges")</f>
        <v>Low Charges</v>
      </c>
      <c r="Z1619" t="str">
        <f>IF(tbl_Customers[[#This Row],[total_eve_calls]]&lt;=80,"Low Calls",
IF(tbl_Customers[[#This Row],[total_eve_calls]]&lt;=120,"Medium Calls","High Calls"))</f>
        <v>Medium Calls</v>
      </c>
      <c r="AA1619" t="str">
        <f>IF(tbl_Customers[[#This Row],[total_eve_charge]]&lt;=15,"Low Charges",
IF(tbl_Customers[[#This Row],[total_eve_charge]]&lt;=20,"Medium Charges","High Charges"))</f>
        <v>Medium Charges</v>
      </c>
      <c r="AB16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19" t="str">
        <f>IF(tbl_Customers[[#This Row],[number_vmail_messages]] = 0, "No Usage", IF(tbl_Customers[[#This Row],[number_vmail_messages]] &lt;= 20, "Low Usage", IF(tbl_Customers[[#This Row],[number_vmail_messages]] &lt;= 40, "Medium Usgae", "High Usage")))</f>
        <v>No Usage</v>
      </c>
      <c r="AD1619" t="str">
        <f>IF(tbl_Customers[[#This Row],[total_day_minutes]]&lt;=150,"Low Usage", IF(tbl_Customers[[#This Row],[total_day_minutes]]&lt;=200,"Medium Usage", IF(tbl_Customers[[#This Row],[total_day_minutes]]&lt;=250,"High Usage","Very High Usage")))</f>
        <v>Low Usage</v>
      </c>
      <c r="AE1619" t="str">
        <f>IF(tbl_Customers[[#This Row],[total_intl_calls]]&lt;=5,"Low Calls", IF(tbl_Customers[[#This Row],[total_intl_calls]]&lt;=10, "Medium Calls", "High Calls"))</f>
        <v>Low Calls</v>
      </c>
      <c r="AF16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19" s="36" t="str">
        <f>IF(tbl_Customers[[#This Row],[Churn_Risk_Score]]&gt;=10,"High Risk", IF(tbl_Customers[[#This Row],[Churn_Risk_Score]]&gt;=5,"Medium Risk","Low Risk"))</f>
        <v>Low Risk</v>
      </c>
    </row>
    <row r="1620" spans="1:33" x14ac:dyDescent="0.35">
      <c r="A1620">
        <v>1619</v>
      </c>
      <c r="B1620" t="s">
        <v>41</v>
      </c>
      <c r="C1620">
        <v>118</v>
      </c>
      <c r="D1620" t="s">
        <v>25</v>
      </c>
      <c r="E1620" t="s">
        <v>22</v>
      </c>
      <c r="F1620" t="s">
        <v>22</v>
      </c>
      <c r="G1620">
        <v>0</v>
      </c>
      <c r="H1620">
        <v>188.8</v>
      </c>
      <c r="I1620">
        <v>60</v>
      </c>
      <c r="J1620">
        <v>32.1</v>
      </c>
      <c r="K1620">
        <v>217.4</v>
      </c>
      <c r="L1620">
        <v>64</v>
      </c>
      <c r="M1620">
        <v>18.48</v>
      </c>
      <c r="N1620">
        <v>220.1</v>
      </c>
      <c r="O1620">
        <v>100</v>
      </c>
      <c r="P1620">
        <v>9.9</v>
      </c>
      <c r="Q1620">
        <v>8.1999999999999993</v>
      </c>
      <c r="R1620">
        <v>7</v>
      </c>
      <c r="S1620">
        <v>2.21</v>
      </c>
      <c r="T1620">
        <v>4</v>
      </c>
      <c r="U1620" t="s">
        <v>22</v>
      </c>
      <c r="V1620">
        <f>IF(tbl_Customers[[#This Row],[churn]] = "yes", 1, 0)</f>
        <v>0</v>
      </c>
      <c r="W1620" t="str">
        <f>IF(tbl_Customers[[#This Row],[number_customer_service_calls]] &lt;= 1, "0-1 Calls", IF(tbl_Customers[[#This Row],[number_customer_service_calls]] &lt;= 3, "2-3 Calls", IF(tbl_Customers[[#This Row],[number_customer_service_calls]] &lt;=5, "4-5 Calls", "6+ Calls")))</f>
        <v>4-5 Calls</v>
      </c>
      <c r="X1620" t="str">
        <f>IF(tbl_Customers[[#This Row],[account_length]] &lt;= 50, "0-50", IF(tbl_Customers[[#This Row],[account_length]] &lt;=100, "51-100", IF(tbl_Customers[[#This Row],[account_length]] &lt;= 150, "101-150", "151+")))</f>
        <v>101-150</v>
      </c>
      <c r="Y1620" t="str">
        <f>IF(tbl_Customers[[#This Row],[total_intl_charge]] &lt;= 3, "Low Charges", "High Charges")</f>
        <v>Low Charges</v>
      </c>
      <c r="Z1620" t="str">
        <f>IF(tbl_Customers[[#This Row],[total_eve_calls]]&lt;=80,"Low Calls",
IF(tbl_Customers[[#This Row],[total_eve_calls]]&lt;=120,"Medium Calls","High Calls"))</f>
        <v>Low Calls</v>
      </c>
      <c r="AA1620" t="str">
        <f>IF(tbl_Customers[[#This Row],[total_eve_charge]]&lt;=15,"Low Charges",
IF(tbl_Customers[[#This Row],[total_eve_charge]]&lt;=20,"Medium Charges","High Charges"))</f>
        <v>Medium Charges</v>
      </c>
      <c r="AB16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20" t="str">
        <f>IF(tbl_Customers[[#This Row],[number_vmail_messages]] = 0, "No Usage", IF(tbl_Customers[[#This Row],[number_vmail_messages]] &lt;= 20, "Low Usage", IF(tbl_Customers[[#This Row],[number_vmail_messages]] &lt;= 40, "Medium Usgae", "High Usage")))</f>
        <v>No Usage</v>
      </c>
      <c r="AD1620" t="str">
        <f>IF(tbl_Customers[[#This Row],[total_day_minutes]]&lt;=150,"Low Usage", IF(tbl_Customers[[#This Row],[total_day_minutes]]&lt;=200,"Medium Usage", IF(tbl_Customers[[#This Row],[total_day_minutes]]&lt;=250,"High Usage","Very High Usage")))</f>
        <v>Medium Usage</v>
      </c>
      <c r="AE1620" t="str">
        <f>IF(tbl_Customers[[#This Row],[total_intl_calls]]&lt;=5,"Low Calls", IF(tbl_Customers[[#This Row],[total_intl_calls]]&lt;=10, "Medium Calls", "High Calls"))</f>
        <v>Medium Calls</v>
      </c>
      <c r="AF16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20" s="36" t="str">
        <f>IF(tbl_Customers[[#This Row],[Churn_Risk_Score]]&gt;=10,"High Risk", IF(tbl_Customers[[#This Row],[Churn_Risk_Score]]&gt;=5,"Medium Risk","Low Risk"))</f>
        <v>Medium Risk</v>
      </c>
    </row>
    <row r="1621" spans="1:33" x14ac:dyDescent="0.35">
      <c r="A1621">
        <v>1620</v>
      </c>
      <c r="B1621" t="s">
        <v>46</v>
      </c>
      <c r="C1621">
        <v>103</v>
      </c>
      <c r="D1621" t="s">
        <v>25</v>
      </c>
      <c r="E1621" t="s">
        <v>22</v>
      </c>
      <c r="F1621" t="s">
        <v>22</v>
      </c>
      <c r="G1621">
        <v>0</v>
      </c>
      <c r="H1621">
        <v>150.6</v>
      </c>
      <c r="I1621">
        <v>125</v>
      </c>
      <c r="J1621">
        <v>25.6</v>
      </c>
      <c r="K1621">
        <v>169.1</v>
      </c>
      <c r="L1621">
        <v>126</v>
      </c>
      <c r="M1621">
        <v>14.37</v>
      </c>
      <c r="N1621">
        <v>221.2</v>
      </c>
      <c r="O1621">
        <v>104</v>
      </c>
      <c r="P1621">
        <v>9.9499999999999993</v>
      </c>
      <c r="Q1621">
        <v>10.4</v>
      </c>
      <c r="R1621">
        <v>8</v>
      </c>
      <c r="S1621">
        <v>2.81</v>
      </c>
      <c r="T1621">
        <v>8</v>
      </c>
      <c r="U1621" t="s">
        <v>23</v>
      </c>
      <c r="V1621">
        <f>IF(tbl_Customers[[#This Row],[churn]] = "yes", 1, 0)</f>
        <v>1</v>
      </c>
      <c r="W1621" t="str">
        <f>IF(tbl_Customers[[#This Row],[number_customer_service_calls]] &lt;= 1, "0-1 Calls", IF(tbl_Customers[[#This Row],[number_customer_service_calls]] &lt;= 3, "2-3 Calls", IF(tbl_Customers[[#This Row],[number_customer_service_calls]] &lt;=5, "4-5 Calls", "6+ Calls")))</f>
        <v>6+ Calls</v>
      </c>
      <c r="X1621" t="str">
        <f>IF(tbl_Customers[[#This Row],[account_length]] &lt;= 50, "0-50", IF(tbl_Customers[[#This Row],[account_length]] &lt;=100, "51-100", IF(tbl_Customers[[#This Row],[account_length]] &lt;= 150, "101-150", "151+")))</f>
        <v>101-150</v>
      </c>
      <c r="Y1621" t="str">
        <f>IF(tbl_Customers[[#This Row],[total_intl_charge]] &lt;= 3, "Low Charges", "High Charges")</f>
        <v>Low Charges</v>
      </c>
      <c r="Z1621" t="str">
        <f>IF(tbl_Customers[[#This Row],[total_eve_calls]]&lt;=80,"Low Calls",
IF(tbl_Customers[[#This Row],[total_eve_calls]]&lt;=120,"Medium Calls","High Calls"))</f>
        <v>High Calls</v>
      </c>
      <c r="AA1621" t="str">
        <f>IF(tbl_Customers[[#This Row],[total_eve_charge]]&lt;=15,"Low Charges",
IF(tbl_Customers[[#This Row],[total_eve_charge]]&lt;=20,"Medium Charges","High Charges"))</f>
        <v>Low Charges</v>
      </c>
      <c r="AB16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21" t="str">
        <f>IF(tbl_Customers[[#This Row],[number_vmail_messages]] = 0, "No Usage", IF(tbl_Customers[[#This Row],[number_vmail_messages]] &lt;= 20, "Low Usage", IF(tbl_Customers[[#This Row],[number_vmail_messages]] &lt;= 40, "Medium Usgae", "High Usage")))</f>
        <v>No Usage</v>
      </c>
      <c r="AD1621" t="str">
        <f>IF(tbl_Customers[[#This Row],[total_day_minutes]]&lt;=150,"Low Usage", IF(tbl_Customers[[#This Row],[total_day_minutes]]&lt;=200,"Medium Usage", IF(tbl_Customers[[#This Row],[total_day_minutes]]&lt;=250,"High Usage","Very High Usage")))</f>
        <v>Medium Usage</v>
      </c>
      <c r="AE1621" t="str">
        <f>IF(tbl_Customers[[#This Row],[total_intl_calls]]&lt;=5,"Low Calls", IF(tbl_Customers[[#This Row],[total_intl_calls]]&lt;=10, "Medium Calls", "High Calls"))</f>
        <v>Medium Calls</v>
      </c>
      <c r="AF16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21" s="36" t="str">
        <f>IF(tbl_Customers[[#This Row],[Churn_Risk_Score]]&gt;=10,"High Risk", IF(tbl_Customers[[#This Row],[Churn_Risk_Score]]&gt;=5,"Medium Risk","Low Risk"))</f>
        <v>Medium Risk</v>
      </c>
    </row>
    <row r="1622" spans="1:33" x14ac:dyDescent="0.35">
      <c r="A1622">
        <v>1621</v>
      </c>
      <c r="B1622" t="s">
        <v>55</v>
      </c>
      <c r="C1622">
        <v>61</v>
      </c>
      <c r="D1622" t="s">
        <v>25</v>
      </c>
      <c r="E1622" t="s">
        <v>22</v>
      </c>
      <c r="F1622" t="s">
        <v>23</v>
      </c>
      <c r="G1622">
        <v>25</v>
      </c>
      <c r="H1622">
        <v>163.69999999999999</v>
      </c>
      <c r="I1622">
        <v>78</v>
      </c>
      <c r="J1622">
        <v>27.83</v>
      </c>
      <c r="K1622">
        <v>113.2</v>
      </c>
      <c r="L1622">
        <v>112</v>
      </c>
      <c r="M1622">
        <v>9.6199999999999992</v>
      </c>
      <c r="N1622">
        <v>134.1</v>
      </c>
      <c r="O1622">
        <v>118</v>
      </c>
      <c r="P1622">
        <v>6.03</v>
      </c>
      <c r="Q1622">
        <v>9.9</v>
      </c>
      <c r="R1622">
        <v>3</v>
      </c>
      <c r="S1622">
        <v>2.67</v>
      </c>
      <c r="T1622">
        <v>3</v>
      </c>
      <c r="U1622" t="s">
        <v>22</v>
      </c>
      <c r="V1622">
        <f>IF(tbl_Customers[[#This Row],[churn]] = "yes", 1, 0)</f>
        <v>0</v>
      </c>
      <c r="W1622" t="str">
        <f>IF(tbl_Customers[[#This Row],[number_customer_service_calls]] &lt;= 1, "0-1 Calls", IF(tbl_Customers[[#This Row],[number_customer_service_calls]] &lt;= 3, "2-3 Calls", IF(tbl_Customers[[#This Row],[number_customer_service_calls]] &lt;=5, "4-5 Calls", "6+ Calls")))</f>
        <v>2-3 Calls</v>
      </c>
      <c r="X1622" t="str">
        <f>IF(tbl_Customers[[#This Row],[account_length]] &lt;= 50, "0-50", IF(tbl_Customers[[#This Row],[account_length]] &lt;=100, "51-100", IF(tbl_Customers[[#This Row],[account_length]] &lt;= 150, "101-150", "151+")))</f>
        <v>51-100</v>
      </c>
      <c r="Y1622" t="str">
        <f>IF(tbl_Customers[[#This Row],[total_intl_charge]] &lt;= 3, "Low Charges", "High Charges")</f>
        <v>Low Charges</v>
      </c>
      <c r="Z1622" t="str">
        <f>IF(tbl_Customers[[#This Row],[total_eve_calls]]&lt;=80,"Low Calls",
IF(tbl_Customers[[#This Row],[total_eve_calls]]&lt;=120,"Medium Calls","High Calls"))</f>
        <v>Medium Calls</v>
      </c>
      <c r="AA1622" t="str">
        <f>IF(tbl_Customers[[#This Row],[total_eve_charge]]&lt;=15,"Low Charges",
IF(tbl_Customers[[#This Row],[total_eve_charge]]&lt;=20,"Medium Charges","High Charges"))</f>
        <v>Low Charges</v>
      </c>
      <c r="AB16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622" t="str">
        <f>IF(tbl_Customers[[#This Row],[number_vmail_messages]] = 0, "No Usage", IF(tbl_Customers[[#This Row],[number_vmail_messages]] &lt;= 20, "Low Usage", IF(tbl_Customers[[#This Row],[number_vmail_messages]] &lt;= 40, "Medium Usgae", "High Usage")))</f>
        <v>Medium Usgae</v>
      </c>
      <c r="AD1622" t="str">
        <f>IF(tbl_Customers[[#This Row],[total_day_minutes]]&lt;=150,"Low Usage", IF(tbl_Customers[[#This Row],[total_day_minutes]]&lt;=200,"Medium Usage", IF(tbl_Customers[[#This Row],[total_day_minutes]]&lt;=250,"High Usage","Very High Usage")))</f>
        <v>Medium Usage</v>
      </c>
      <c r="AE1622" t="str">
        <f>IF(tbl_Customers[[#This Row],[total_intl_calls]]&lt;=5,"Low Calls", IF(tbl_Customers[[#This Row],[total_intl_calls]]&lt;=10, "Medium Calls", "High Calls"))</f>
        <v>Low Calls</v>
      </c>
      <c r="AF16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22" s="36" t="str">
        <f>IF(tbl_Customers[[#This Row],[Churn_Risk_Score]]&gt;=10,"High Risk", IF(tbl_Customers[[#This Row],[Churn_Risk_Score]]&gt;=5,"Medium Risk","Low Risk"))</f>
        <v>Low Risk</v>
      </c>
    </row>
    <row r="1623" spans="1:33" x14ac:dyDescent="0.35">
      <c r="A1623">
        <v>1622</v>
      </c>
      <c r="B1623" t="s">
        <v>31</v>
      </c>
      <c r="C1623">
        <v>172</v>
      </c>
      <c r="D1623" t="s">
        <v>21</v>
      </c>
      <c r="E1623" t="s">
        <v>22</v>
      </c>
      <c r="F1623" t="s">
        <v>22</v>
      </c>
      <c r="G1623">
        <v>0</v>
      </c>
      <c r="H1623">
        <v>211.7</v>
      </c>
      <c r="I1623">
        <v>100</v>
      </c>
      <c r="J1623">
        <v>35.99</v>
      </c>
      <c r="K1623">
        <v>198.7</v>
      </c>
      <c r="L1623">
        <v>101</v>
      </c>
      <c r="M1623">
        <v>16.89</v>
      </c>
      <c r="N1623">
        <v>301.7</v>
      </c>
      <c r="O1623">
        <v>136</v>
      </c>
      <c r="P1623">
        <v>13.58</v>
      </c>
      <c r="Q1623">
        <v>6.5</v>
      </c>
      <c r="R1623">
        <v>9</v>
      </c>
      <c r="S1623">
        <v>1.76</v>
      </c>
      <c r="T1623">
        <v>1</v>
      </c>
      <c r="U1623" t="s">
        <v>22</v>
      </c>
      <c r="V1623">
        <f>IF(tbl_Customers[[#This Row],[churn]] = "yes", 1, 0)</f>
        <v>0</v>
      </c>
      <c r="W1623" t="str">
        <f>IF(tbl_Customers[[#This Row],[number_customer_service_calls]] &lt;= 1, "0-1 Calls", IF(tbl_Customers[[#This Row],[number_customer_service_calls]] &lt;= 3, "2-3 Calls", IF(tbl_Customers[[#This Row],[number_customer_service_calls]] &lt;=5, "4-5 Calls", "6+ Calls")))</f>
        <v>0-1 Calls</v>
      </c>
      <c r="X1623" t="str">
        <f>IF(tbl_Customers[[#This Row],[account_length]] &lt;= 50, "0-50", IF(tbl_Customers[[#This Row],[account_length]] &lt;=100, "51-100", IF(tbl_Customers[[#This Row],[account_length]] &lt;= 150, "101-150", "151+")))</f>
        <v>151+</v>
      </c>
      <c r="Y1623" t="str">
        <f>IF(tbl_Customers[[#This Row],[total_intl_charge]] &lt;= 3, "Low Charges", "High Charges")</f>
        <v>Low Charges</v>
      </c>
      <c r="Z1623" t="str">
        <f>IF(tbl_Customers[[#This Row],[total_eve_calls]]&lt;=80,"Low Calls",
IF(tbl_Customers[[#This Row],[total_eve_calls]]&lt;=120,"Medium Calls","High Calls"))</f>
        <v>Medium Calls</v>
      </c>
      <c r="AA1623" t="str">
        <f>IF(tbl_Customers[[#This Row],[total_eve_charge]]&lt;=15,"Low Charges",
IF(tbl_Customers[[#This Row],[total_eve_charge]]&lt;=20,"Medium Charges","High Charges"))</f>
        <v>Medium Charges</v>
      </c>
      <c r="AB16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23" t="str">
        <f>IF(tbl_Customers[[#This Row],[number_vmail_messages]] = 0, "No Usage", IF(tbl_Customers[[#This Row],[number_vmail_messages]] &lt;= 20, "Low Usage", IF(tbl_Customers[[#This Row],[number_vmail_messages]] &lt;= 40, "Medium Usgae", "High Usage")))</f>
        <v>No Usage</v>
      </c>
      <c r="AD1623" t="str">
        <f>IF(tbl_Customers[[#This Row],[total_day_minutes]]&lt;=150,"Low Usage", IF(tbl_Customers[[#This Row],[total_day_minutes]]&lt;=200,"Medium Usage", IF(tbl_Customers[[#This Row],[total_day_minutes]]&lt;=250,"High Usage","Very High Usage")))</f>
        <v>High Usage</v>
      </c>
      <c r="AE1623" t="str">
        <f>IF(tbl_Customers[[#This Row],[total_intl_calls]]&lt;=5,"Low Calls", IF(tbl_Customers[[#This Row],[total_intl_calls]]&lt;=10, "Medium Calls", "High Calls"))</f>
        <v>Medium Calls</v>
      </c>
      <c r="AF16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23" s="36" t="str">
        <f>IF(tbl_Customers[[#This Row],[Churn_Risk_Score]]&gt;=10,"High Risk", IF(tbl_Customers[[#This Row],[Churn_Risk_Score]]&gt;=5,"Medium Risk","Low Risk"))</f>
        <v>Low Risk</v>
      </c>
    </row>
    <row r="1624" spans="1:33" x14ac:dyDescent="0.35">
      <c r="A1624">
        <v>1623</v>
      </c>
      <c r="B1624" t="s">
        <v>24</v>
      </c>
      <c r="C1624">
        <v>72</v>
      </c>
      <c r="D1624" t="s">
        <v>21</v>
      </c>
      <c r="E1624" t="s">
        <v>22</v>
      </c>
      <c r="F1624" t="s">
        <v>22</v>
      </c>
      <c r="G1624">
        <v>0</v>
      </c>
      <c r="H1624">
        <v>175.5</v>
      </c>
      <c r="I1624">
        <v>103</v>
      </c>
      <c r="J1624">
        <v>29.84</v>
      </c>
      <c r="K1624">
        <v>132.30000000000001</v>
      </c>
      <c r="L1624">
        <v>120</v>
      </c>
      <c r="M1624">
        <v>11.25</v>
      </c>
      <c r="N1624">
        <v>242.9</v>
      </c>
      <c r="O1624">
        <v>96</v>
      </c>
      <c r="P1624">
        <v>10.93</v>
      </c>
      <c r="Q1624">
        <v>11.8</v>
      </c>
      <c r="R1624">
        <v>3</v>
      </c>
      <c r="S1624">
        <v>3.19</v>
      </c>
      <c r="T1624">
        <v>1</v>
      </c>
      <c r="U1624" t="s">
        <v>22</v>
      </c>
      <c r="V1624">
        <f>IF(tbl_Customers[[#This Row],[churn]] = "yes", 1, 0)</f>
        <v>0</v>
      </c>
      <c r="W1624" t="str">
        <f>IF(tbl_Customers[[#This Row],[number_customer_service_calls]] &lt;= 1, "0-1 Calls", IF(tbl_Customers[[#This Row],[number_customer_service_calls]] &lt;= 3, "2-3 Calls", IF(tbl_Customers[[#This Row],[number_customer_service_calls]] &lt;=5, "4-5 Calls", "6+ Calls")))</f>
        <v>0-1 Calls</v>
      </c>
      <c r="X1624" t="str">
        <f>IF(tbl_Customers[[#This Row],[account_length]] &lt;= 50, "0-50", IF(tbl_Customers[[#This Row],[account_length]] &lt;=100, "51-100", IF(tbl_Customers[[#This Row],[account_length]] &lt;= 150, "101-150", "151+")))</f>
        <v>51-100</v>
      </c>
      <c r="Y1624" t="str">
        <f>IF(tbl_Customers[[#This Row],[total_intl_charge]] &lt;= 3, "Low Charges", "High Charges")</f>
        <v>High Charges</v>
      </c>
      <c r="Z1624" t="str">
        <f>IF(tbl_Customers[[#This Row],[total_eve_calls]]&lt;=80,"Low Calls",
IF(tbl_Customers[[#This Row],[total_eve_calls]]&lt;=120,"Medium Calls","High Calls"))</f>
        <v>Medium Calls</v>
      </c>
      <c r="AA1624" t="str">
        <f>IF(tbl_Customers[[#This Row],[total_eve_charge]]&lt;=15,"Low Charges",
IF(tbl_Customers[[#This Row],[total_eve_charge]]&lt;=20,"Medium Charges","High Charges"))</f>
        <v>Low Charges</v>
      </c>
      <c r="AB16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24" t="str">
        <f>IF(tbl_Customers[[#This Row],[number_vmail_messages]] = 0, "No Usage", IF(tbl_Customers[[#This Row],[number_vmail_messages]] &lt;= 20, "Low Usage", IF(tbl_Customers[[#This Row],[number_vmail_messages]] &lt;= 40, "Medium Usgae", "High Usage")))</f>
        <v>No Usage</v>
      </c>
      <c r="AD1624" t="str">
        <f>IF(tbl_Customers[[#This Row],[total_day_minutes]]&lt;=150,"Low Usage", IF(tbl_Customers[[#This Row],[total_day_minutes]]&lt;=200,"Medium Usage", IF(tbl_Customers[[#This Row],[total_day_minutes]]&lt;=250,"High Usage","Very High Usage")))</f>
        <v>Medium Usage</v>
      </c>
      <c r="AE1624" t="str">
        <f>IF(tbl_Customers[[#This Row],[total_intl_calls]]&lt;=5,"Low Calls", IF(tbl_Customers[[#This Row],[total_intl_calls]]&lt;=10, "Medium Calls", "High Calls"))</f>
        <v>Low Calls</v>
      </c>
      <c r="AF16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24" s="36" t="str">
        <f>IF(tbl_Customers[[#This Row],[Churn_Risk_Score]]&gt;=10,"High Risk", IF(tbl_Customers[[#This Row],[Churn_Risk_Score]]&gt;=5,"Medium Risk","Low Risk"))</f>
        <v>Low Risk</v>
      </c>
    </row>
    <row r="1625" spans="1:33" x14ac:dyDescent="0.35">
      <c r="A1625">
        <v>1624</v>
      </c>
      <c r="B1625" t="s">
        <v>61</v>
      </c>
      <c r="C1625">
        <v>113</v>
      </c>
      <c r="D1625" t="s">
        <v>28</v>
      </c>
      <c r="E1625" t="s">
        <v>22</v>
      </c>
      <c r="F1625" t="s">
        <v>22</v>
      </c>
      <c r="G1625">
        <v>0</v>
      </c>
      <c r="H1625">
        <v>150.1</v>
      </c>
      <c r="I1625">
        <v>120</v>
      </c>
      <c r="J1625">
        <v>25.52</v>
      </c>
      <c r="K1625">
        <v>200.1</v>
      </c>
      <c r="L1625">
        <v>85</v>
      </c>
      <c r="M1625">
        <v>17.010000000000002</v>
      </c>
      <c r="N1625">
        <v>266.7</v>
      </c>
      <c r="O1625">
        <v>105</v>
      </c>
      <c r="P1625">
        <v>12</v>
      </c>
      <c r="Q1625">
        <v>11</v>
      </c>
      <c r="R1625">
        <v>3</v>
      </c>
      <c r="S1625">
        <v>2.97</v>
      </c>
      <c r="T1625">
        <v>2</v>
      </c>
      <c r="U1625" t="s">
        <v>22</v>
      </c>
      <c r="V1625">
        <f>IF(tbl_Customers[[#This Row],[churn]] = "yes", 1, 0)</f>
        <v>0</v>
      </c>
      <c r="W1625" t="str">
        <f>IF(tbl_Customers[[#This Row],[number_customer_service_calls]] &lt;= 1, "0-1 Calls", IF(tbl_Customers[[#This Row],[number_customer_service_calls]] &lt;= 3, "2-3 Calls", IF(tbl_Customers[[#This Row],[number_customer_service_calls]] &lt;=5, "4-5 Calls", "6+ Calls")))</f>
        <v>2-3 Calls</v>
      </c>
      <c r="X1625" t="str">
        <f>IF(tbl_Customers[[#This Row],[account_length]] &lt;= 50, "0-50", IF(tbl_Customers[[#This Row],[account_length]] &lt;=100, "51-100", IF(tbl_Customers[[#This Row],[account_length]] &lt;= 150, "101-150", "151+")))</f>
        <v>101-150</v>
      </c>
      <c r="Y1625" t="str">
        <f>IF(tbl_Customers[[#This Row],[total_intl_charge]] &lt;= 3, "Low Charges", "High Charges")</f>
        <v>Low Charges</v>
      </c>
      <c r="Z1625" t="str">
        <f>IF(tbl_Customers[[#This Row],[total_eve_calls]]&lt;=80,"Low Calls",
IF(tbl_Customers[[#This Row],[total_eve_calls]]&lt;=120,"Medium Calls","High Calls"))</f>
        <v>Medium Calls</v>
      </c>
      <c r="AA1625" t="str">
        <f>IF(tbl_Customers[[#This Row],[total_eve_charge]]&lt;=15,"Low Charges",
IF(tbl_Customers[[#This Row],[total_eve_charge]]&lt;=20,"Medium Charges","High Charges"))</f>
        <v>Medium Charges</v>
      </c>
      <c r="AB16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25" t="str">
        <f>IF(tbl_Customers[[#This Row],[number_vmail_messages]] = 0, "No Usage", IF(tbl_Customers[[#This Row],[number_vmail_messages]] &lt;= 20, "Low Usage", IF(tbl_Customers[[#This Row],[number_vmail_messages]] &lt;= 40, "Medium Usgae", "High Usage")))</f>
        <v>No Usage</v>
      </c>
      <c r="AD1625" t="str">
        <f>IF(tbl_Customers[[#This Row],[total_day_minutes]]&lt;=150,"Low Usage", IF(tbl_Customers[[#This Row],[total_day_minutes]]&lt;=200,"Medium Usage", IF(tbl_Customers[[#This Row],[total_day_minutes]]&lt;=250,"High Usage","Very High Usage")))</f>
        <v>Medium Usage</v>
      </c>
      <c r="AE1625" t="str">
        <f>IF(tbl_Customers[[#This Row],[total_intl_calls]]&lt;=5,"Low Calls", IF(tbl_Customers[[#This Row],[total_intl_calls]]&lt;=10, "Medium Calls", "High Calls"))</f>
        <v>Low Calls</v>
      </c>
      <c r="AF16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25" s="36" t="str">
        <f>IF(tbl_Customers[[#This Row],[Churn_Risk_Score]]&gt;=10,"High Risk", IF(tbl_Customers[[#This Row],[Churn_Risk_Score]]&gt;=5,"Medium Risk","Low Risk"))</f>
        <v>Low Risk</v>
      </c>
    </row>
    <row r="1626" spans="1:33" x14ac:dyDescent="0.35">
      <c r="A1626">
        <v>1625</v>
      </c>
      <c r="B1626" t="s">
        <v>75</v>
      </c>
      <c r="C1626">
        <v>177</v>
      </c>
      <c r="D1626" t="s">
        <v>25</v>
      </c>
      <c r="E1626" t="s">
        <v>22</v>
      </c>
      <c r="F1626" t="s">
        <v>22</v>
      </c>
      <c r="G1626">
        <v>0</v>
      </c>
      <c r="H1626">
        <v>189.5</v>
      </c>
      <c r="I1626">
        <v>99</v>
      </c>
      <c r="J1626">
        <v>32.22</v>
      </c>
      <c r="K1626">
        <v>176.3</v>
      </c>
      <c r="L1626">
        <v>117</v>
      </c>
      <c r="M1626">
        <v>14.99</v>
      </c>
      <c r="N1626">
        <v>225.9</v>
      </c>
      <c r="O1626">
        <v>112</v>
      </c>
      <c r="P1626">
        <v>10.17</v>
      </c>
      <c r="Q1626">
        <v>14.2</v>
      </c>
      <c r="R1626">
        <v>2</v>
      </c>
      <c r="S1626">
        <v>3.83</v>
      </c>
      <c r="T1626">
        <v>1</v>
      </c>
      <c r="U1626" t="s">
        <v>22</v>
      </c>
      <c r="V1626">
        <f>IF(tbl_Customers[[#This Row],[churn]] = "yes", 1, 0)</f>
        <v>0</v>
      </c>
      <c r="W1626" t="str">
        <f>IF(tbl_Customers[[#This Row],[number_customer_service_calls]] &lt;= 1, "0-1 Calls", IF(tbl_Customers[[#This Row],[number_customer_service_calls]] &lt;= 3, "2-3 Calls", IF(tbl_Customers[[#This Row],[number_customer_service_calls]] &lt;=5, "4-5 Calls", "6+ Calls")))</f>
        <v>0-1 Calls</v>
      </c>
      <c r="X1626" t="str">
        <f>IF(tbl_Customers[[#This Row],[account_length]] &lt;= 50, "0-50", IF(tbl_Customers[[#This Row],[account_length]] &lt;=100, "51-100", IF(tbl_Customers[[#This Row],[account_length]] &lt;= 150, "101-150", "151+")))</f>
        <v>151+</v>
      </c>
      <c r="Y1626" t="str">
        <f>IF(tbl_Customers[[#This Row],[total_intl_charge]] &lt;= 3, "Low Charges", "High Charges")</f>
        <v>High Charges</v>
      </c>
      <c r="Z1626" t="str">
        <f>IF(tbl_Customers[[#This Row],[total_eve_calls]]&lt;=80,"Low Calls",
IF(tbl_Customers[[#This Row],[total_eve_calls]]&lt;=120,"Medium Calls","High Calls"))</f>
        <v>Medium Calls</v>
      </c>
      <c r="AA1626" t="str">
        <f>IF(tbl_Customers[[#This Row],[total_eve_charge]]&lt;=15,"Low Charges",
IF(tbl_Customers[[#This Row],[total_eve_charge]]&lt;=20,"Medium Charges","High Charges"))</f>
        <v>Low Charges</v>
      </c>
      <c r="AB16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26" t="str">
        <f>IF(tbl_Customers[[#This Row],[number_vmail_messages]] = 0, "No Usage", IF(tbl_Customers[[#This Row],[number_vmail_messages]] &lt;= 20, "Low Usage", IF(tbl_Customers[[#This Row],[number_vmail_messages]] &lt;= 40, "Medium Usgae", "High Usage")))</f>
        <v>No Usage</v>
      </c>
      <c r="AD1626" t="str">
        <f>IF(tbl_Customers[[#This Row],[total_day_minutes]]&lt;=150,"Low Usage", IF(tbl_Customers[[#This Row],[total_day_minutes]]&lt;=200,"Medium Usage", IF(tbl_Customers[[#This Row],[total_day_minutes]]&lt;=250,"High Usage","Very High Usage")))</f>
        <v>Medium Usage</v>
      </c>
      <c r="AE1626" t="str">
        <f>IF(tbl_Customers[[#This Row],[total_intl_calls]]&lt;=5,"Low Calls", IF(tbl_Customers[[#This Row],[total_intl_calls]]&lt;=10, "Medium Calls", "High Calls"))</f>
        <v>Low Calls</v>
      </c>
      <c r="AF16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26" s="36" t="str">
        <f>IF(tbl_Customers[[#This Row],[Churn_Risk_Score]]&gt;=10,"High Risk", IF(tbl_Customers[[#This Row],[Churn_Risk_Score]]&gt;=5,"Medium Risk","Low Risk"))</f>
        <v>Low Risk</v>
      </c>
    </row>
    <row r="1627" spans="1:33" x14ac:dyDescent="0.35">
      <c r="A1627">
        <v>1626</v>
      </c>
      <c r="B1627" t="s">
        <v>59</v>
      </c>
      <c r="C1627">
        <v>100</v>
      </c>
      <c r="D1627" t="s">
        <v>25</v>
      </c>
      <c r="E1627" t="s">
        <v>22</v>
      </c>
      <c r="F1627" t="s">
        <v>22</v>
      </c>
      <c r="G1627">
        <v>0</v>
      </c>
      <c r="H1627">
        <v>70.8</v>
      </c>
      <c r="I1627">
        <v>94</v>
      </c>
      <c r="J1627">
        <v>12.04</v>
      </c>
      <c r="K1627">
        <v>215.6</v>
      </c>
      <c r="L1627">
        <v>102</v>
      </c>
      <c r="M1627">
        <v>18.329999999999998</v>
      </c>
      <c r="N1627">
        <v>230.8</v>
      </c>
      <c r="O1627">
        <v>125</v>
      </c>
      <c r="P1627">
        <v>10.39</v>
      </c>
      <c r="Q1627">
        <v>9.5</v>
      </c>
      <c r="R1627">
        <v>1</v>
      </c>
      <c r="S1627">
        <v>2.57</v>
      </c>
      <c r="T1627">
        <v>6</v>
      </c>
      <c r="U1627" t="s">
        <v>23</v>
      </c>
      <c r="V1627">
        <f>IF(tbl_Customers[[#This Row],[churn]] = "yes", 1, 0)</f>
        <v>1</v>
      </c>
      <c r="W1627" t="str">
        <f>IF(tbl_Customers[[#This Row],[number_customer_service_calls]] &lt;= 1, "0-1 Calls", IF(tbl_Customers[[#This Row],[number_customer_service_calls]] &lt;= 3, "2-3 Calls", IF(tbl_Customers[[#This Row],[number_customer_service_calls]] &lt;=5, "4-5 Calls", "6+ Calls")))</f>
        <v>6+ Calls</v>
      </c>
      <c r="X1627" t="str">
        <f>IF(tbl_Customers[[#This Row],[account_length]] &lt;= 50, "0-50", IF(tbl_Customers[[#This Row],[account_length]] &lt;=100, "51-100", IF(tbl_Customers[[#This Row],[account_length]] &lt;= 150, "101-150", "151+")))</f>
        <v>51-100</v>
      </c>
      <c r="Y1627" t="str">
        <f>IF(tbl_Customers[[#This Row],[total_intl_charge]] &lt;= 3, "Low Charges", "High Charges")</f>
        <v>Low Charges</v>
      </c>
      <c r="Z1627" t="str">
        <f>IF(tbl_Customers[[#This Row],[total_eve_calls]]&lt;=80,"Low Calls",
IF(tbl_Customers[[#This Row],[total_eve_calls]]&lt;=120,"Medium Calls","High Calls"))</f>
        <v>Medium Calls</v>
      </c>
      <c r="AA1627" t="str">
        <f>IF(tbl_Customers[[#This Row],[total_eve_charge]]&lt;=15,"Low Charges",
IF(tbl_Customers[[#This Row],[total_eve_charge]]&lt;=20,"Medium Charges","High Charges"))</f>
        <v>Medium Charges</v>
      </c>
      <c r="AB16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27" t="str">
        <f>IF(tbl_Customers[[#This Row],[number_vmail_messages]] = 0, "No Usage", IF(tbl_Customers[[#This Row],[number_vmail_messages]] &lt;= 20, "Low Usage", IF(tbl_Customers[[#This Row],[number_vmail_messages]] &lt;= 40, "Medium Usgae", "High Usage")))</f>
        <v>No Usage</v>
      </c>
      <c r="AD1627" t="str">
        <f>IF(tbl_Customers[[#This Row],[total_day_minutes]]&lt;=150,"Low Usage", IF(tbl_Customers[[#This Row],[total_day_minutes]]&lt;=200,"Medium Usage", IF(tbl_Customers[[#This Row],[total_day_minutes]]&lt;=250,"High Usage","Very High Usage")))</f>
        <v>Low Usage</v>
      </c>
      <c r="AE1627" t="str">
        <f>IF(tbl_Customers[[#This Row],[total_intl_calls]]&lt;=5,"Low Calls", IF(tbl_Customers[[#This Row],[total_intl_calls]]&lt;=10, "Medium Calls", "High Calls"))</f>
        <v>Low Calls</v>
      </c>
      <c r="AF16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27" s="36" t="str">
        <f>IF(tbl_Customers[[#This Row],[Churn_Risk_Score]]&gt;=10,"High Risk", IF(tbl_Customers[[#This Row],[Churn_Risk_Score]]&gt;=5,"Medium Risk","Low Risk"))</f>
        <v>Medium Risk</v>
      </c>
    </row>
    <row r="1628" spans="1:33" x14ac:dyDescent="0.35">
      <c r="A1628">
        <v>1627</v>
      </c>
      <c r="B1628" t="s">
        <v>54</v>
      </c>
      <c r="C1628">
        <v>136</v>
      </c>
      <c r="D1628" t="s">
        <v>21</v>
      </c>
      <c r="E1628" t="s">
        <v>22</v>
      </c>
      <c r="F1628" t="s">
        <v>22</v>
      </c>
      <c r="G1628">
        <v>0</v>
      </c>
      <c r="H1628">
        <v>101.7</v>
      </c>
      <c r="I1628">
        <v>105</v>
      </c>
      <c r="J1628">
        <v>17.29</v>
      </c>
      <c r="K1628">
        <v>202.8</v>
      </c>
      <c r="L1628">
        <v>99</v>
      </c>
      <c r="M1628">
        <v>17.239999999999998</v>
      </c>
      <c r="N1628">
        <v>136.19999999999999</v>
      </c>
      <c r="O1628">
        <v>119</v>
      </c>
      <c r="P1628">
        <v>6.13</v>
      </c>
      <c r="Q1628">
        <v>9.4</v>
      </c>
      <c r="R1628">
        <v>6</v>
      </c>
      <c r="S1628">
        <v>2.54</v>
      </c>
      <c r="T1628">
        <v>3</v>
      </c>
      <c r="U1628" t="s">
        <v>22</v>
      </c>
      <c r="V1628">
        <f>IF(tbl_Customers[[#This Row],[churn]] = "yes", 1, 0)</f>
        <v>0</v>
      </c>
      <c r="W1628" t="str">
        <f>IF(tbl_Customers[[#This Row],[number_customer_service_calls]] &lt;= 1, "0-1 Calls", IF(tbl_Customers[[#This Row],[number_customer_service_calls]] &lt;= 3, "2-3 Calls", IF(tbl_Customers[[#This Row],[number_customer_service_calls]] &lt;=5, "4-5 Calls", "6+ Calls")))</f>
        <v>2-3 Calls</v>
      </c>
      <c r="X1628" t="str">
        <f>IF(tbl_Customers[[#This Row],[account_length]] &lt;= 50, "0-50", IF(tbl_Customers[[#This Row],[account_length]] &lt;=100, "51-100", IF(tbl_Customers[[#This Row],[account_length]] &lt;= 150, "101-150", "151+")))</f>
        <v>101-150</v>
      </c>
      <c r="Y1628" t="str">
        <f>IF(tbl_Customers[[#This Row],[total_intl_charge]] &lt;= 3, "Low Charges", "High Charges")</f>
        <v>Low Charges</v>
      </c>
      <c r="Z1628" t="str">
        <f>IF(tbl_Customers[[#This Row],[total_eve_calls]]&lt;=80,"Low Calls",
IF(tbl_Customers[[#This Row],[total_eve_calls]]&lt;=120,"Medium Calls","High Calls"))</f>
        <v>Medium Calls</v>
      </c>
      <c r="AA1628" t="str">
        <f>IF(tbl_Customers[[#This Row],[total_eve_charge]]&lt;=15,"Low Charges",
IF(tbl_Customers[[#This Row],[total_eve_charge]]&lt;=20,"Medium Charges","High Charges"))</f>
        <v>Medium Charges</v>
      </c>
      <c r="AB16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28" t="str">
        <f>IF(tbl_Customers[[#This Row],[number_vmail_messages]] = 0, "No Usage", IF(tbl_Customers[[#This Row],[number_vmail_messages]] &lt;= 20, "Low Usage", IF(tbl_Customers[[#This Row],[number_vmail_messages]] &lt;= 40, "Medium Usgae", "High Usage")))</f>
        <v>No Usage</v>
      </c>
      <c r="AD1628" t="str">
        <f>IF(tbl_Customers[[#This Row],[total_day_minutes]]&lt;=150,"Low Usage", IF(tbl_Customers[[#This Row],[total_day_minutes]]&lt;=200,"Medium Usage", IF(tbl_Customers[[#This Row],[total_day_minutes]]&lt;=250,"High Usage","Very High Usage")))</f>
        <v>Low Usage</v>
      </c>
      <c r="AE1628" t="str">
        <f>IF(tbl_Customers[[#This Row],[total_intl_calls]]&lt;=5,"Low Calls", IF(tbl_Customers[[#This Row],[total_intl_calls]]&lt;=10, "Medium Calls", "High Calls"))</f>
        <v>Medium Calls</v>
      </c>
      <c r="AF16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28" s="36" t="str">
        <f>IF(tbl_Customers[[#This Row],[Churn_Risk_Score]]&gt;=10,"High Risk", IF(tbl_Customers[[#This Row],[Churn_Risk_Score]]&gt;=5,"Medium Risk","Low Risk"))</f>
        <v>Low Risk</v>
      </c>
    </row>
    <row r="1629" spans="1:33" x14ac:dyDescent="0.35">
      <c r="A1629">
        <v>1628</v>
      </c>
      <c r="B1629" t="s">
        <v>48</v>
      </c>
      <c r="C1629">
        <v>71</v>
      </c>
      <c r="D1629" t="s">
        <v>21</v>
      </c>
      <c r="E1629" t="s">
        <v>22</v>
      </c>
      <c r="F1629" t="s">
        <v>22</v>
      </c>
      <c r="G1629">
        <v>0</v>
      </c>
      <c r="H1629">
        <v>258.39999999999998</v>
      </c>
      <c r="I1629">
        <v>132</v>
      </c>
      <c r="J1629">
        <v>43.93</v>
      </c>
      <c r="K1629">
        <v>126.8</v>
      </c>
      <c r="L1629">
        <v>119</v>
      </c>
      <c r="M1629">
        <v>10.78</v>
      </c>
      <c r="N1629">
        <v>182.4</v>
      </c>
      <c r="O1629">
        <v>87</v>
      </c>
      <c r="P1629">
        <v>8.2100000000000009</v>
      </c>
      <c r="Q1629">
        <v>9.6999999999999993</v>
      </c>
      <c r="R1629">
        <v>8</v>
      </c>
      <c r="S1629">
        <v>2.62</v>
      </c>
      <c r="T1629">
        <v>4</v>
      </c>
      <c r="U1629" t="s">
        <v>22</v>
      </c>
      <c r="V1629">
        <f>IF(tbl_Customers[[#This Row],[churn]] = "yes", 1, 0)</f>
        <v>0</v>
      </c>
      <c r="W1629" t="str">
        <f>IF(tbl_Customers[[#This Row],[number_customer_service_calls]] &lt;= 1, "0-1 Calls", IF(tbl_Customers[[#This Row],[number_customer_service_calls]] &lt;= 3, "2-3 Calls", IF(tbl_Customers[[#This Row],[number_customer_service_calls]] &lt;=5, "4-5 Calls", "6+ Calls")))</f>
        <v>4-5 Calls</v>
      </c>
      <c r="X1629" t="str">
        <f>IF(tbl_Customers[[#This Row],[account_length]] &lt;= 50, "0-50", IF(tbl_Customers[[#This Row],[account_length]] &lt;=100, "51-100", IF(tbl_Customers[[#This Row],[account_length]] &lt;= 150, "101-150", "151+")))</f>
        <v>51-100</v>
      </c>
      <c r="Y1629" t="str">
        <f>IF(tbl_Customers[[#This Row],[total_intl_charge]] &lt;= 3, "Low Charges", "High Charges")</f>
        <v>Low Charges</v>
      </c>
      <c r="Z1629" t="str">
        <f>IF(tbl_Customers[[#This Row],[total_eve_calls]]&lt;=80,"Low Calls",
IF(tbl_Customers[[#This Row],[total_eve_calls]]&lt;=120,"Medium Calls","High Calls"))</f>
        <v>Medium Calls</v>
      </c>
      <c r="AA1629" t="str">
        <f>IF(tbl_Customers[[#This Row],[total_eve_charge]]&lt;=15,"Low Charges",
IF(tbl_Customers[[#This Row],[total_eve_charge]]&lt;=20,"Medium Charges","High Charges"))</f>
        <v>Low Charges</v>
      </c>
      <c r="AB16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29" t="str">
        <f>IF(tbl_Customers[[#This Row],[number_vmail_messages]] = 0, "No Usage", IF(tbl_Customers[[#This Row],[number_vmail_messages]] &lt;= 20, "Low Usage", IF(tbl_Customers[[#This Row],[number_vmail_messages]] &lt;= 40, "Medium Usgae", "High Usage")))</f>
        <v>No Usage</v>
      </c>
      <c r="AD1629" t="str">
        <f>IF(tbl_Customers[[#This Row],[total_day_minutes]]&lt;=150,"Low Usage", IF(tbl_Customers[[#This Row],[total_day_minutes]]&lt;=200,"Medium Usage", IF(tbl_Customers[[#This Row],[total_day_minutes]]&lt;=250,"High Usage","Very High Usage")))</f>
        <v>Very High Usage</v>
      </c>
      <c r="AE1629" t="str">
        <f>IF(tbl_Customers[[#This Row],[total_intl_calls]]&lt;=5,"Low Calls", IF(tbl_Customers[[#This Row],[total_intl_calls]]&lt;=10, "Medium Calls", "High Calls"))</f>
        <v>Medium Calls</v>
      </c>
      <c r="AF16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1629" s="36" t="str">
        <f>IF(tbl_Customers[[#This Row],[Churn_Risk_Score]]&gt;=10,"High Risk", IF(tbl_Customers[[#This Row],[Churn_Risk_Score]]&gt;=5,"Medium Risk","Low Risk"))</f>
        <v>Medium Risk</v>
      </c>
    </row>
    <row r="1630" spans="1:33" x14ac:dyDescent="0.35">
      <c r="A1630">
        <v>1629</v>
      </c>
      <c r="B1630" t="s">
        <v>45</v>
      </c>
      <c r="C1630">
        <v>134</v>
      </c>
      <c r="D1630" t="s">
        <v>25</v>
      </c>
      <c r="E1630" t="s">
        <v>22</v>
      </c>
      <c r="F1630" t="s">
        <v>22</v>
      </c>
      <c r="G1630">
        <v>0</v>
      </c>
      <c r="H1630">
        <v>242.4</v>
      </c>
      <c r="I1630">
        <v>126</v>
      </c>
      <c r="J1630">
        <v>41.21</v>
      </c>
      <c r="K1630">
        <v>152.9</v>
      </c>
      <c r="L1630">
        <v>115</v>
      </c>
      <c r="M1630">
        <v>13</v>
      </c>
      <c r="N1630">
        <v>318.3</v>
      </c>
      <c r="O1630">
        <v>115</v>
      </c>
      <c r="P1630">
        <v>14.32</v>
      </c>
      <c r="Q1630">
        <v>11.8</v>
      </c>
      <c r="R1630">
        <v>6</v>
      </c>
      <c r="S1630">
        <v>3.19</v>
      </c>
      <c r="T1630">
        <v>1</v>
      </c>
      <c r="U1630" t="s">
        <v>22</v>
      </c>
      <c r="V1630">
        <f>IF(tbl_Customers[[#This Row],[churn]] = "yes", 1, 0)</f>
        <v>0</v>
      </c>
      <c r="W1630" t="str">
        <f>IF(tbl_Customers[[#This Row],[number_customer_service_calls]] &lt;= 1, "0-1 Calls", IF(tbl_Customers[[#This Row],[number_customer_service_calls]] &lt;= 3, "2-3 Calls", IF(tbl_Customers[[#This Row],[number_customer_service_calls]] &lt;=5, "4-5 Calls", "6+ Calls")))</f>
        <v>0-1 Calls</v>
      </c>
      <c r="X1630" t="str">
        <f>IF(tbl_Customers[[#This Row],[account_length]] &lt;= 50, "0-50", IF(tbl_Customers[[#This Row],[account_length]] &lt;=100, "51-100", IF(tbl_Customers[[#This Row],[account_length]] &lt;= 150, "101-150", "151+")))</f>
        <v>101-150</v>
      </c>
      <c r="Y1630" t="str">
        <f>IF(tbl_Customers[[#This Row],[total_intl_charge]] &lt;= 3, "Low Charges", "High Charges")</f>
        <v>High Charges</v>
      </c>
      <c r="Z1630" t="str">
        <f>IF(tbl_Customers[[#This Row],[total_eve_calls]]&lt;=80,"Low Calls",
IF(tbl_Customers[[#This Row],[total_eve_calls]]&lt;=120,"Medium Calls","High Calls"))</f>
        <v>Medium Calls</v>
      </c>
      <c r="AA1630" t="str">
        <f>IF(tbl_Customers[[#This Row],[total_eve_charge]]&lt;=15,"Low Charges",
IF(tbl_Customers[[#This Row],[total_eve_charge]]&lt;=20,"Medium Charges","High Charges"))</f>
        <v>Low Charges</v>
      </c>
      <c r="AB16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30" t="str">
        <f>IF(tbl_Customers[[#This Row],[number_vmail_messages]] = 0, "No Usage", IF(tbl_Customers[[#This Row],[number_vmail_messages]] &lt;= 20, "Low Usage", IF(tbl_Customers[[#This Row],[number_vmail_messages]] &lt;= 40, "Medium Usgae", "High Usage")))</f>
        <v>No Usage</v>
      </c>
      <c r="AD1630" t="str">
        <f>IF(tbl_Customers[[#This Row],[total_day_minutes]]&lt;=150,"Low Usage", IF(tbl_Customers[[#This Row],[total_day_minutes]]&lt;=200,"Medium Usage", IF(tbl_Customers[[#This Row],[total_day_minutes]]&lt;=250,"High Usage","Very High Usage")))</f>
        <v>High Usage</v>
      </c>
      <c r="AE1630" t="str">
        <f>IF(tbl_Customers[[#This Row],[total_intl_calls]]&lt;=5,"Low Calls", IF(tbl_Customers[[#This Row],[total_intl_calls]]&lt;=10, "Medium Calls", "High Calls"))</f>
        <v>Medium Calls</v>
      </c>
      <c r="AF16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30" s="36" t="str">
        <f>IF(tbl_Customers[[#This Row],[Churn_Risk_Score]]&gt;=10,"High Risk", IF(tbl_Customers[[#This Row],[Churn_Risk_Score]]&gt;=5,"Medium Risk","Low Risk"))</f>
        <v>Low Risk</v>
      </c>
    </row>
    <row r="1631" spans="1:33" x14ac:dyDescent="0.35">
      <c r="A1631">
        <v>1630</v>
      </c>
      <c r="B1631" t="s">
        <v>66</v>
      </c>
      <c r="C1631">
        <v>39</v>
      </c>
      <c r="D1631" t="s">
        <v>25</v>
      </c>
      <c r="E1631" t="s">
        <v>22</v>
      </c>
      <c r="F1631" t="s">
        <v>22</v>
      </c>
      <c r="G1631">
        <v>0</v>
      </c>
      <c r="H1631">
        <v>154.1</v>
      </c>
      <c r="I1631">
        <v>104</v>
      </c>
      <c r="J1631">
        <v>26.2</v>
      </c>
      <c r="K1631">
        <v>204.2</v>
      </c>
      <c r="L1631">
        <v>112</v>
      </c>
      <c r="M1631">
        <v>17.36</v>
      </c>
      <c r="N1631">
        <v>196.2</v>
      </c>
      <c r="O1631">
        <v>92</v>
      </c>
      <c r="P1631">
        <v>8.83</v>
      </c>
      <c r="Q1631">
        <v>9.8000000000000007</v>
      </c>
      <c r="R1631">
        <v>4</v>
      </c>
      <c r="S1631">
        <v>2.65</v>
      </c>
      <c r="T1631">
        <v>2</v>
      </c>
      <c r="U1631" t="s">
        <v>22</v>
      </c>
      <c r="V1631">
        <f>IF(tbl_Customers[[#This Row],[churn]] = "yes", 1, 0)</f>
        <v>0</v>
      </c>
      <c r="W1631" t="str">
        <f>IF(tbl_Customers[[#This Row],[number_customer_service_calls]] &lt;= 1, "0-1 Calls", IF(tbl_Customers[[#This Row],[number_customer_service_calls]] &lt;= 3, "2-3 Calls", IF(tbl_Customers[[#This Row],[number_customer_service_calls]] &lt;=5, "4-5 Calls", "6+ Calls")))</f>
        <v>2-3 Calls</v>
      </c>
      <c r="X1631" t="str">
        <f>IF(tbl_Customers[[#This Row],[account_length]] &lt;= 50, "0-50", IF(tbl_Customers[[#This Row],[account_length]] &lt;=100, "51-100", IF(tbl_Customers[[#This Row],[account_length]] &lt;= 150, "101-150", "151+")))</f>
        <v>0-50</v>
      </c>
      <c r="Y1631" t="str">
        <f>IF(tbl_Customers[[#This Row],[total_intl_charge]] &lt;= 3, "Low Charges", "High Charges")</f>
        <v>Low Charges</v>
      </c>
      <c r="Z1631" t="str">
        <f>IF(tbl_Customers[[#This Row],[total_eve_calls]]&lt;=80,"Low Calls",
IF(tbl_Customers[[#This Row],[total_eve_calls]]&lt;=120,"Medium Calls","High Calls"))</f>
        <v>Medium Calls</v>
      </c>
      <c r="AA1631" t="str">
        <f>IF(tbl_Customers[[#This Row],[total_eve_charge]]&lt;=15,"Low Charges",
IF(tbl_Customers[[#This Row],[total_eve_charge]]&lt;=20,"Medium Charges","High Charges"))</f>
        <v>Medium Charges</v>
      </c>
      <c r="AB16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31" t="str">
        <f>IF(tbl_Customers[[#This Row],[number_vmail_messages]] = 0, "No Usage", IF(tbl_Customers[[#This Row],[number_vmail_messages]] &lt;= 20, "Low Usage", IF(tbl_Customers[[#This Row],[number_vmail_messages]] &lt;= 40, "Medium Usgae", "High Usage")))</f>
        <v>No Usage</v>
      </c>
      <c r="AD1631" t="str">
        <f>IF(tbl_Customers[[#This Row],[total_day_minutes]]&lt;=150,"Low Usage", IF(tbl_Customers[[#This Row],[total_day_minutes]]&lt;=200,"Medium Usage", IF(tbl_Customers[[#This Row],[total_day_minutes]]&lt;=250,"High Usage","Very High Usage")))</f>
        <v>Medium Usage</v>
      </c>
      <c r="AE1631" t="str">
        <f>IF(tbl_Customers[[#This Row],[total_intl_calls]]&lt;=5,"Low Calls", IF(tbl_Customers[[#This Row],[total_intl_calls]]&lt;=10, "Medium Calls", "High Calls"))</f>
        <v>Low Calls</v>
      </c>
      <c r="AF16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31" s="36" t="str">
        <f>IF(tbl_Customers[[#This Row],[Churn_Risk_Score]]&gt;=10,"High Risk", IF(tbl_Customers[[#This Row],[Churn_Risk_Score]]&gt;=5,"Medium Risk","Low Risk"))</f>
        <v>Low Risk</v>
      </c>
    </row>
    <row r="1632" spans="1:33" x14ac:dyDescent="0.35">
      <c r="A1632">
        <v>1631</v>
      </c>
      <c r="B1632" t="s">
        <v>26</v>
      </c>
      <c r="C1632">
        <v>110</v>
      </c>
      <c r="D1632" t="s">
        <v>28</v>
      </c>
      <c r="E1632" t="s">
        <v>22</v>
      </c>
      <c r="F1632" t="s">
        <v>22</v>
      </c>
      <c r="G1632">
        <v>0</v>
      </c>
      <c r="H1632">
        <v>188</v>
      </c>
      <c r="I1632">
        <v>127</v>
      </c>
      <c r="J1632">
        <v>31.96</v>
      </c>
      <c r="K1632">
        <v>90.5</v>
      </c>
      <c r="L1632">
        <v>118</v>
      </c>
      <c r="M1632">
        <v>7.69</v>
      </c>
      <c r="N1632">
        <v>150.30000000000001</v>
      </c>
      <c r="O1632">
        <v>64</v>
      </c>
      <c r="P1632">
        <v>6.76</v>
      </c>
      <c r="Q1632">
        <v>15.3</v>
      </c>
      <c r="R1632">
        <v>3</v>
      </c>
      <c r="S1632">
        <v>4.13</v>
      </c>
      <c r="T1632">
        <v>3</v>
      </c>
      <c r="U1632" t="s">
        <v>22</v>
      </c>
      <c r="V1632">
        <f>IF(tbl_Customers[[#This Row],[churn]] = "yes", 1, 0)</f>
        <v>0</v>
      </c>
      <c r="W1632" t="str">
        <f>IF(tbl_Customers[[#This Row],[number_customer_service_calls]] &lt;= 1, "0-1 Calls", IF(tbl_Customers[[#This Row],[number_customer_service_calls]] &lt;= 3, "2-3 Calls", IF(tbl_Customers[[#This Row],[number_customer_service_calls]] &lt;=5, "4-5 Calls", "6+ Calls")))</f>
        <v>2-3 Calls</v>
      </c>
      <c r="X1632" t="str">
        <f>IF(tbl_Customers[[#This Row],[account_length]] &lt;= 50, "0-50", IF(tbl_Customers[[#This Row],[account_length]] &lt;=100, "51-100", IF(tbl_Customers[[#This Row],[account_length]] &lt;= 150, "101-150", "151+")))</f>
        <v>101-150</v>
      </c>
      <c r="Y1632" t="str">
        <f>IF(tbl_Customers[[#This Row],[total_intl_charge]] &lt;= 3, "Low Charges", "High Charges")</f>
        <v>High Charges</v>
      </c>
      <c r="Z1632" t="str">
        <f>IF(tbl_Customers[[#This Row],[total_eve_calls]]&lt;=80,"Low Calls",
IF(tbl_Customers[[#This Row],[total_eve_calls]]&lt;=120,"Medium Calls","High Calls"))</f>
        <v>Medium Calls</v>
      </c>
      <c r="AA1632" t="str">
        <f>IF(tbl_Customers[[#This Row],[total_eve_charge]]&lt;=15,"Low Charges",
IF(tbl_Customers[[#This Row],[total_eve_charge]]&lt;=20,"Medium Charges","High Charges"))</f>
        <v>Low Charges</v>
      </c>
      <c r="AB16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32" t="str">
        <f>IF(tbl_Customers[[#This Row],[number_vmail_messages]] = 0, "No Usage", IF(tbl_Customers[[#This Row],[number_vmail_messages]] &lt;= 20, "Low Usage", IF(tbl_Customers[[#This Row],[number_vmail_messages]] &lt;= 40, "Medium Usgae", "High Usage")))</f>
        <v>No Usage</v>
      </c>
      <c r="AD1632" t="str">
        <f>IF(tbl_Customers[[#This Row],[total_day_minutes]]&lt;=150,"Low Usage", IF(tbl_Customers[[#This Row],[total_day_minutes]]&lt;=200,"Medium Usage", IF(tbl_Customers[[#This Row],[total_day_minutes]]&lt;=250,"High Usage","Very High Usage")))</f>
        <v>Medium Usage</v>
      </c>
      <c r="AE1632" t="str">
        <f>IF(tbl_Customers[[#This Row],[total_intl_calls]]&lt;=5,"Low Calls", IF(tbl_Customers[[#This Row],[total_intl_calls]]&lt;=10, "Medium Calls", "High Calls"))</f>
        <v>Low Calls</v>
      </c>
      <c r="AF16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32" s="36" t="str">
        <f>IF(tbl_Customers[[#This Row],[Churn_Risk_Score]]&gt;=10,"High Risk", IF(tbl_Customers[[#This Row],[Churn_Risk_Score]]&gt;=5,"Medium Risk","Low Risk"))</f>
        <v>Low Risk</v>
      </c>
    </row>
    <row r="1633" spans="1:33" x14ac:dyDescent="0.35">
      <c r="A1633">
        <v>1632</v>
      </c>
      <c r="B1633" t="s">
        <v>71</v>
      </c>
      <c r="C1633">
        <v>102</v>
      </c>
      <c r="D1633" t="s">
        <v>28</v>
      </c>
      <c r="E1633" t="s">
        <v>22</v>
      </c>
      <c r="F1633" t="s">
        <v>22</v>
      </c>
      <c r="G1633">
        <v>0</v>
      </c>
      <c r="H1633">
        <v>103.1</v>
      </c>
      <c r="I1633">
        <v>70</v>
      </c>
      <c r="J1633">
        <v>17.53</v>
      </c>
      <c r="K1633">
        <v>275</v>
      </c>
      <c r="L1633">
        <v>129</v>
      </c>
      <c r="M1633">
        <v>23.38</v>
      </c>
      <c r="N1633">
        <v>141.1</v>
      </c>
      <c r="O1633">
        <v>92</v>
      </c>
      <c r="P1633">
        <v>6.35</v>
      </c>
      <c r="Q1633">
        <v>11.2</v>
      </c>
      <c r="R1633">
        <v>5</v>
      </c>
      <c r="S1633">
        <v>3.02</v>
      </c>
      <c r="T1633">
        <v>1</v>
      </c>
      <c r="U1633" t="s">
        <v>22</v>
      </c>
      <c r="V1633">
        <f>IF(tbl_Customers[[#This Row],[churn]] = "yes", 1, 0)</f>
        <v>0</v>
      </c>
      <c r="W1633" t="str">
        <f>IF(tbl_Customers[[#This Row],[number_customer_service_calls]] &lt;= 1, "0-1 Calls", IF(tbl_Customers[[#This Row],[number_customer_service_calls]] &lt;= 3, "2-3 Calls", IF(tbl_Customers[[#This Row],[number_customer_service_calls]] &lt;=5, "4-5 Calls", "6+ Calls")))</f>
        <v>0-1 Calls</v>
      </c>
      <c r="X1633" t="str">
        <f>IF(tbl_Customers[[#This Row],[account_length]] &lt;= 50, "0-50", IF(tbl_Customers[[#This Row],[account_length]] &lt;=100, "51-100", IF(tbl_Customers[[#This Row],[account_length]] &lt;= 150, "101-150", "151+")))</f>
        <v>101-150</v>
      </c>
      <c r="Y1633" t="str">
        <f>IF(tbl_Customers[[#This Row],[total_intl_charge]] &lt;= 3, "Low Charges", "High Charges")</f>
        <v>High Charges</v>
      </c>
      <c r="Z1633" t="str">
        <f>IF(tbl_Customers[[#This Row],[total_eve_calls]]&lt;=80,"Low Calls",
IF(tbl_Customers[[#This Row],[total_eve_calls]]&lt;=120,"Medium Calls","High Calls"))</f>
        <v>High Calls</v>
      </c>
      <c r="AA1633" t="str">
        <f>IF(tbl_Customers[[#This Row],[total_eve_charge]]&lt;=15,"Low Charges",
IF(tbl_Customers[[#This Row],[total_eve_charge]]&lt;=20,"Medium Charges","High Charges"))</f>
        <v>High Charges</v>
      </c>
      <c r="AB16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33" t="str">
        <f>IF(tbl_Customers[[#This Row],[number_vmail_messages]] = 0, "No Usage", IF(tbl_Customers[[#This Row],[number_vmail_messages]] &lt;= 20, "Low Usage", IF(tbl_Customers[[#This Row],[number_vmail_messages]] &lt;= 40, "Medium Usgae", "High Usage")))</f>
        <v>No Usage</v>
      </c>
      <c r="AD1633" t="str">
        <f>IF(tbl_Customers[[#This Row],[total_day_minutes]]&lt;=150,"Low Usage", IF(tbl_Customers[[#This Row],[total_day_minutes]]&lt;=200,"Medium Usage", IF(tbl_Customers[[#This Row],[total_day_minutes]]&lt;=250,"High Usage","Very High Usage")))</f>
        <v>Low Usage</v>
      </c>
      <c r="AE1633" t="str">
        <f>IF(tbl_Customers[[#This Row],[total_intl_calls]]&lt;=5,"Low Calls", IF(tbl_Customers[[#This Row],[total_intl_calls]]&lt;=10, "Medium Calls", "High Calls"))</f>
        <v>Low Calls</v>
      </c>
      <c r="AF16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33" s="36" t="str">
        <f>IF(tbl_Customers[[#This Row],[Churn_Risk_Score]]&gt;=10,"High Risk", IF(tbl_Customers[[#This Row],[Churn_Risk_Score]]&gt;=5,"Medium Risk","Low Risk"))</f>
        <v>Low Risk</v>
      </c>
    </row>
    <row r="1634" spans="1:33" x14ac:dyDescent="0.35">
      <c r="A1634">
        <v>1633</v>
      </c>
      <c r="B1634" t="s">
        <v>44</v>
      </c>
      <c r="C1634">
        <v>70</v>
      </c>
      <c r="D1634" t="s">
        <v>21</v>
      </c>
      <c r="E1634" t="s">
        <v>22</v>
      </c>
      <c r="F1634" t="s">
        <v>22</v>
      </c>
      <c r="G1634">
        <v>0</v>
      </c>
      <c r="H1634">
        <v>175.4</v>
      </c>
      <c r="I1634">
        <v>130</v>
      </c>
      <c r="J1634">
        <v>29.82</v>
      </c>
      <c r="K1634">
        <v>159.5</v>
      </c>
      <c r="L1634">
        <v>130</v>
      </c>
      <c r="M1634">
        <v>13.56</v>
      </c>
      <c r="N1634">
        <v>260.60000000000002</v>
      </c>
      <c r="O1634">
        <v>96</v>
      </c>
      <c r="P1634">
        <v>11.73</v>
      </c>
      <c r="Q1634">
        <v>11.6</v>
      </c>
      <c r="R1634">
        <v>4</v>
      </c>
      <c r="S1634">
        <v>3.13</v>
      </c>
      <c r="T1634">
        <v>0</v>
      </c>
      <c r="U1634" t="s">
        <v>22</v>
      </c>
      <c r="V1634">
        <f>IF(tbl_Customers[[#This Row],[churn]] = "yes", 1, 0)</f>
        <v>0</v>
      </c>
      <c r="W1634" t="str">
        <f>IF(tbl_Customers[[#This Row],[number_customer_service_calls]] &lt;= 1, "0-1 Calls", IF(tbl_Customers[[#This Row],[number_customer_service_calls]] &lt;= 3, "2-3 Calls", IF(tbl_Customers[[#This Row],[number_customer_service_calls]] &lt;=5, "4-5 Calls", "6+ Calls")))</f>
        <v>0-1 Calls</v>
      </c>
      <c r="X1634" t="str">
        <f>IF(tbl_Customers[[#This Row],[account_length]] &lt;= 50, "0-50", IF(tbl_Customers[[#This Row],[account_length]] &lt;=100, "51-100", IF(tbl_Customers[[#This Row],[account_length]] &lt;= 150, "101-150", "151+")))</f>
        <v>51-100</v>
      </c>
      <c r="Y1634" t="str">
        <f>IF(tbl_Customers[[#This Row],[total_intl_charge]] &lt;= 3, "Low Charges", "High Charges")</f>
        <v>High Charges</v>
      </c>
      <c r="Z1634" t="str">
        <f>IF(tbl_Customers[[#This Row],[total_eve_calls]]&lt;=80,"Low Calls",
IF(tbl_Customers[[#This Row],[total_eve_calls]]&lt;=120,"Medium Calls","High Calls"))</f>
        <v>High Calls</v>
      </c>
      <c r="AA1634" t="str">
        <f>IF(tbl_Customers[[#This Row],[total_eve_charge]]&lt;=15,"Low Charges",
IF(tbl_Customers[[#This Row],[total_eve_charge]]&lt;=20,"Medium Charges","High Charges"))</f>
        <v>Low Charges</v>
      </c>
      <c r="AB16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34" t="str">
        <f>IF(tbl_Customers[[#This Row],[number_vmail_messages]] = 0, "No Usage", IF(tbl_Customers[[#This Row],[number_vmail_messages]] &lt;= 20, "Low Usage", IF(tbl_Customers[[#This Row],[number_vmail_messages]] &lt;= 40, "Medium Usgae", "High Usage")))</f>
        <v>No Usage</v>
      </c>
      <c r="AD1634" t="str">
        <f>IF(tbl_Customers[[#This Row],[total_day_minutes]]&lt;=150,"Low Usage", IF(tbl_Customers[[#This Row],[total_day_minutes]]&lt;=200,"Medium Usage", IF(tbl_Customers[[#This Row],[total_day_minutes]]&lt;=250,"High Usage","Very High Usage")))</f>
        <v>Medium Usage</v>
      </c>
      <c r="AE1634" t="str">
        <f>IF(tbl_Customers[[#This Row],[total_intl_calls]]&lt;=5,"Low Calls", IF(tbl_Customers[[#This Row],[total_intl_calls]]&lt;=10, "Medium Calls", "High Calls"))</f>
        <v>Low Calls</v>
      </c>
      <c r="AF16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34" s="36" t="str">
        <f>IF(tbl_Customers[[#This Row],[Churn_Risk_Score]]&gt;=10,"High Risk", IF(tbl_Customers[[#This Row],[Churn_Risk_Score]]&gt;=5,"Medium Risk","Low Risk"))</f>
        <v>Low Risk</v>
      </c>
    </row>
    <row r="1635" spans="1:33" x14ac:dyDescent="0.35">
      <c r="A1635">
        <v>1634</v>
      </c>
      <c r="B1635" t="s">
        <v>36</v>
      </c>
      <c r="C1635">
        <v>142</v>
      </c>
      <c r="D1635" t="s">
        <v>21</v>
      </c>
      <c r="E1635" t="s">
        <v>22</v>
      </c>
      <c r="F1635" t="s">
        <v>22</v>
      </c>
      <c r="G1635">
        <v>0</v>
      </c>
      <c r="H1635">
        <v>145.4</v>
      </c>
      <c r="I1635">
        <v>93</v>
      </c>
      <c r="J1635">
        <v>24.72</v>
      </c>
      <c r="K1635">
        <v>209.1</v>
      </c>
      <c r="L1635">
        <v>98</v>
      </c>
      <c r="M1635">
        <v>17.77</v>
      </c>
      <c r="N1635">
        <v>214</v>
      </c>
      <c r="O1635">
        <v>96</v>
      </c>
      <c r="P1635">
        <v>9.6300000000000008</v>
      </c>
      <c r="Q1635">
        <v>10.9</v>
      </c>
      <c r="R1635">
        <v>1</v>
      </c>
      <c r="S1635">
        <v>2.94</v>
      </c>
      <c r="T1635">
        <v>1</v>
      </c>
      <c r="U1635" t="s">
        <v>22</v>
      </c>
      <c r="V1635">
        <f>IF(tbl_Customers[[#This Row],[churn]] = "yes", 1, 0)</f>
        <v>0</v>
      </c>
      <c r="W1635" t="str">
        <f>IF(tbl_Customers[[#This Row],[number_customer_service_calls]] &lt;= 1, "0-1 Calls", IF(tbl_Customers[[#This Row],[number_customer_service_calls]] &lt;= 3, "2-3 Calls", IF(tbl_Customers[[#This Row],[number_customer_service_calls]] &lt;=5, "4-5 Calls", "6+ Calls")))</f>
        <v>0-1 Calls</v>
      </c>
      <c r="X1635" t="str">
        <f>IF(tbl_Customers[[#This Row],[account_length]] &lt;= 50, "0-50", IF(tbl_Customers[[#This Row],[account_length]] &lt;=100, "51-100", IF(tbl_Customers[[#This Row],[account_length]] &lt;= 150, "101-150", "151+")))</f>
        <v>101-150</v>
      </c>
      <c r="Y1635" t="str">
        <f>IF(tbl_Customers[[#This Row],[total_intl_charge]] &lt;= 3, "Low Charges", "High Charges")</f>
        <v>Low Charges</v>
      </c>
      <c r="Z1635" t="str">
        <f>IF(tbl_Customers[[#This Row],[total_eve_calls]]&lt;=80,"Low Calls",
IF(tbl_Customers[[#This Row],[total_eve_calls]]&lt;=120,"Medium Calls","High Calls"))</f>
        <v>Medium Calls</v>
      </c>
      <c r="AA1635" t="str">
        <f>IF(tbl_Customers[[#This Row],[total_eve_charge]]&lt;=15,"Low Charges",
IF(tbl_Customers[[#This Row],[total_eve_charge]]&lt;=20,"Medium Charges","High Charges"))</f>
        <v>Medium Charges</v>
      </c>
      <c r="AB16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35" t="str">
        <f>IF(tbl_Customers[[#This Row],[number_vmail_messages]] = 0, "No Usage", IF(tbl_Customers[[#This Row],[number_vmail_messages]] &lt;= 20, "Low Usage", IF(tbl_Customers[[#This Row],[number_vmail_messages]] &lt;= 40, "Medium Usgae", "High Usage")))</f>
        <v>No Usage</v>
      </c>
      <c r="AD1635" t="str">
        <f>IF(tbl_Customers[[#This Row],[total_day_minutes]]&lt;=150,"Low Usage", IF(tbl_Customers[[#This Row],[total_day_minutes]]&lt;=200,"Medium Usage", IF(tbl_Customers[[#This Row],[total_day_minutes]]&lt;=250,"High Usage","Very High Usage")))</f>
        <v>Low Usage</v>
      </c>
      <c r="AE1635" t="str">
        <f>IF(tbl_Customers[[#This Row],[total_intl_calls]]&lt;=5,"Low Calls", IF(tbl_Customers[[#This Row],[total_intl_calls]]&lt;=10, "Medium Calls", "High Calls"))</f>
        <v>Low Calls</v>
      </c>
      <c r="AF16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35" s="36" t="str">
        <f>IF(tbl_Customers[[#This Row],[Churn_Risk_Score]]&gt;=10,"High Risk", IF(tbl_Customers[[#This Row],[Churn_Risk_Score]]&gt;=5,"Medium Risk","Low Risk"))</f>
        <v>Low Risk</v>
      </c>
    </row>
    <row r="1636" spans="1:33" x14ac:dyDescent="0.35">
      <c r="A1636">
        <v>1635</v>
      </c>
      <c r="B1636" t="s">
        <v>54</v>
      </c>
      <c r="C1636">
        <v>81</v>
      </c>
      <c r="D1636" t="s">
        <v>28</v>
      </c>
      <c r="E1636" t="s">
        <v>23</v>
      </c>
      <c r="F1636" t="s">
        <v>22</v>
      </c>
      <c r="G1636">
        <v>0</v>
      </c>
      <c r="H1636">
        <v>250.6</v>
      </c>
      <c r="I1636">
        <v>85</v>
      </c>
      <c r="J1636">
        <v>42.6</v>
      </c>
      <c r="K1636">
        <v>187.9</v>
      </c>
      <c r="L1636">
        <v>50</v>
      </c>
      <c r="M1636">
        <v>15.97</v>
      </c>
      <c r="N1636">
        <v>120.3</v>
      </c>
      <c r="O1636">
        <v>131</v>
      </c>
      <c r="P1636">
        <v>5.41</v>
      </c>
      <c r="Q1636">
        <v>7.8</v>
      </c>
      <c r="R1636">
        <v>5</v>
      </c>
      <c r="S1636">
        <v>2.11</v>
      </c>
      <c r="T1636">
        <v>1</v>
      </c>
      <c r="U1636" t="s">
        <v>22</v>
      </c>
      <c r="V1636">
        <f>IF(tbl_Customers[[#This Row],[churn]] = "yes", 1, 0)</f>
        <v>0</v>
      </c>
      <c r="W1636" t="str">
        <f>IF(tbl_Customers[[#This Row],[number_customer_service_calls]] &lt;= 1, "0-1 Calls", IF(tbl_Customers[[#This Row],[number_customer_service_calls]] &lt;= 3, "2-3 Calls", IF(tbl_Customers[[#This Row],[number_customer_service_calls]] &lt;=5, "4-5 Calls", "6+ Calls")))</f>
        <v>0-1 Calls</v>
      </c>
      <c r="X1636" t="str">
        <f>IF(tbl_Customers[[#This Row],[account_length]] &lt;= 50, "0-50", IF(tbl_Customers[[#This Row],[account_length]] &lt;=100, "51-100", IF(tbl_Customers[[#This Row],[account_length]] &lt;= 150, "101-150", "151+")))</f>
        <v>51-100</v>
      </c>
      <c r="Y1636" t="str">
        <f>IF(tbl_Customers[[#This Row],[total_intl_charge]] &lt;= 3, "Low Charges", "High Charges")</f>
        <v>Low Charges</v>
      </c>
      <c r="Z1636" t="str">
        <f>IF(tbl_Customers[[#This Row],[total_eve_calls]]&lt;=80,"Low Calls",
IF(tbl_Customers[[#This Row],[total_eve_calls]]&lt;=120,"Medium Calls","High Calls"))</f>
        <v>Low Calls</v>
      </c>
      <c r="AA1636" t="str">
        <f>IF(tbl_Customers[[#This Row],[total_eve_charge]]&lt;=15,"Low Charges",
IF(tbl_Customers[[#This Row],[total_eve_charge]]&lt;=20,"Medium Charges","High Charges"))</f>
        <v>Medium Charges</v>
      </c>
      <c r="AB16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36" t="str">
        <f>IF(tbl_Customers[[#This Row],[number_vmail_messages]] = 0, "No Usage", IF(tbl_Customers[[#This Row],[number_vmail_messages]] &lt;= 20, "Low Usage", IF(tbl_Customers[[#This Row],[number_vmail_messages]] &lt;= 40, "Medium Usgae", "High Usage")))</f>
        <v>No Usage</v>
      </c>
      <c r="AD1636" t="str">
        <f>IF(tbl_Customers[[#This Row],[total_day_minutes]]&lt;=150,"Low Usage", IF(tbl_Customers[[#This Row],[total_day_minutes]]&lt;=200,"Medium Usage", IF(tbl_Customers[[#This Row],[total_day_minutes]]&lt;=250,"High Usage","Very High Usage")))</f>
        <v>Very High Usage</v>
      </c>
      <c r="AE1636" t="str">
        <f>IF(tbl_Customers[[#This Row],[total_intl_calls]]&lt;=5,"Low Calls", IF(tbl_Customers[[#This Row],[total_intl_calls]]&lt;=10, "Medium Calls", "High Calls"))</f>
        <v>Low Calls</v>
      </c>
      <c r="AF16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636" s="36" t="str">
        <f>IF(tbl_Customers[[#This Row],[Churn_Risk_Score]]&gt;=10,"High Risk", IF(tbl_Customers[[#This Row],[Churn_Risk_Score]]&gt;=5,"Medium Risk","Low Risk"))</f>
        <v>Medium Risk</v>
      </c>
    </row>
    <row r="1637" spans="1:33" x14ac:dyDescent="0.35">
      <c r="A1637">
        <v>1636</v>
      </c>
      <c r="B1637" t="s">
        <v>33</v>
      </c>
      <c r="C1637">
        <v>17</v>
      </c>
      <c r="D1637" t="s">
        <v>21</v>
      </c>
      <c r="E1637" t="s">
        <v>22</v>
      </c>
      <c r="F1637" t="s">
        <v>22</v>
      </c>
      <c r="G1637">
        <v>0</v>
      </c>
      <c r="H1637">
        <v>161.5</v>
      </c>
      <c r="I1637">
        <v>123</v>
      </c>
      <c r="J1637">
        <v>27.46</v>
      </c>
      <c r="K1637">
        <v>214.2</v>
      </c>
      <c r="L1637">
        <v>81</v>
      </c>
      <c r="M1637">
        <v>18.21</v>
      </c>
      <c r="N1637">
        <v>315</v>
      </c>
      <c r="O1637">
        <v>106</v>
      </c>
      <c r="P1637">
        <v>14.18</v>
      </c>
      <c r="Q1637">
        <v>8.6</v>
      </c>
      <c r="R1637">
        <v>5</v>
      </c>
      <c r="S1637">
        <v>2.3199999999999998</v>
      </c>
      <c r="T1637">
        <v>1</v>
      </c>
      <c r="U1637" t="s">
        <v>22</v>
      </c>
      <c r="V1637">
        <f>IF(tbl_Customers[[#This Row],[churn]] = "yes", 1, 0)</f>
        <v>0</v>
      </c>
      <c r="W1637" t="str">
        <f>IF(tbl_Customers[[#This Row],[number_customer_service_calls]] &lt;= 1, "0-1 Calls", IF(tbl_Customers[[#This Row],[number_customer_service_calls]] &lt;= 3, "2-3 Calls", IF(tbl_Customers[[#This Row],[number_customer_service_calls]] &lt;=5, "4-5 Calls", "6+ Calls")))</f>
        <v>0-1 Calls</v>
      </c>
      <c r="X1637" t="str">
        <f>IF(tbl_Customers[[#This Row],[account_length]] &lt;= 50, "0-50", IF(tbl_Customers[[#This Row],[account_length]] &lt;=100, "51-100", IF(tbl_Customers[[#This Row],[account_length]] &lt;= 150, "101-150", "151+")))</f>
        <v>0-50</v>
      </c>
      <c r="Y1637" t="str">
        <f>IF(tbl_Customers[[#This Row],[total_intl_charge]] &lt;= 3, "Low Charges", "High Charges")</f>
        <v>Low Charges</v>
      </c>
      <c r="Z1637" t="str">
        <f>IF(tbl_Customers[[#This Row],[total_eve_calls]]&lt;=80,"Low Calls",
IF(tbl_Customers[[#This Row],[total_eve_calls]]&lt;=120,"Medium Calls","High Calls"))</f>
        <v>Medium Calls</v>
      </c>
      <c r="AA1637" t="str">
        <f>IF(tbl_Customers[[#This Row],[total_eve_charge]]&lt;=15,"Low Charges",
IF(tbl_Customers[[#This Row],[total_eve_charge]]&lt;=20,"Medium Charges","High Charges"))</f>
        <v>Medium Charges</v>
      </c>
      <c r="AB16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37" t="str">
        <f>IF(tbl_Customers[[#This Row],[number_vmail_messages]] = 0, "No Usage", IF(tbl_Customers[[#This Row],[number_vmail_messages]] &lt;= 20, "Low Usage", IF(tbl_Customers[[#This Row],[number_vmail_messages]] &lt;= 40, "Medium Usgae", "High Usage")))</f>
        <v>No Usage</v>
      </c>
      <c r="AD1637" t="str">
        <f>IF(tbl_Customers[[#This Row],[total_day_minutes]]&lt;=150,"Low Usage", IF(tbl_Customers[[#This Row],[total_day_minutes]]&lt;=200,"Medium Usage", IF(tbl_Customers[[#This Row],[total_day_minutes]]&lt;=250,"High Usage","Very High Usage")))</f>
        <v>Medium Usage</v>
      </c>
      <c r="AE1637" t="str">
        <f>IF(tbl_Customers[[#This Row],[total_intl_calls]]&lt;=5,"Low Calls", IF(tbl_Customers[[#This Row],[total_intl_calls]]&lt;=10, "Medium Calls", "High Calls"))</f>
        <v>Low Calls</v>
      </c>
      <c r="AF16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37" s="36" t="str">
        <f>IF(tbl_Customers[[#This Row],[Churn_Risk_Score]]&gt;=10,"High Risk", IF(tbl_Customers[[#This Row],[Churn_Risk_Score]]&gt;=5,"Medium Risk","Low Risk"))</f>
        <v>Low Risk</v>
      </c>
    </row>
    <row r="1638" spans="1:33" x14ac:dyDescent="0.35">
      <c r="A1638">
        <v>1637</v>
      </c>
      <c r="B1638" t="s">
        <v>73</v>
      </c>
      <c r="C1638">
        <v>119</v>
      </c>
      <c r="D1638" t="s">
        <v>25</v>
      </c>
      <c r="E1638" t="s">
        <v>22</v>
      </c>
      <c r="F1638" t="s">
        <v>22</v>
      </c>
      <c r="G1638">
        <v>0</v>
      </c>
      <c r="H1638">
        <v>260.10000000000002</v>
      </c>
      <c r="I1638">
        <v>101</v>
      </c>
      <c r="J1638">
        <v>44.22</v>
      </c>
      <c r="K1638">
        <v>256.5</v>
      </c>
      <c r="L1638">
        <v>68</v>
      </c>
      <c r="M1638">
        <v>21.8</v>
      </c>
      <c r="N1638">
        <v>229.1</v>
      </c>
      <c r="O1638">
        <v>89</v>
      </c>
      <c r="P1638">
        <v>10.31</v>
      </c>
      <c r="Q1638">
        <v>10</v>
      </c>
      <c r="R1638">
        <v>2</v>
      </c>
      <c r="S1638">
        <v>2.7</v>
      </c>
      <c r="T1638">
        <v>1</v>
      </c>
      <c r="U1638" t="s">
        <v>23</v>
      </c>
      <c r="V1638">
        <f>IF(tbl_Customers[[#This Row],[churn]] = "yes", 1, 0)</f>
        <v>1</v>
      </c>
      <c r="W1638" t="str">
        <f>IF(tbl_Customers[[#This Row],[number_customer_service_calls]] &lt;= 1, "0-1 Calls", IF(tbl_Customers[[#This Row],[number_customer_service_calls]] &lt;= 3, "2-3 Calls", IF(tbl_Customers[[#This Row],[number_customer_service_calls]] &lt;=5, "4-5 Calls", "6+ Calls")))</f>
        <v>0-1 Calls</v>
      </c>
      <c r="X1638" t="str">
        <f>IF(tbl_Customers[[#This Row],[account_length]] &lt;= 50, "0-50", IF(tbl_Customers[[#This Row],[account_length]] &lt;=100, "51-100", IF(tbl_Customers[[#This Row],[account_length]] &lt;= 150, "101-150", "151+")))</f>
        <v>101-150</v>
      </c>
      <c r="Y1638" t="str">
        <f>IF(tbl_Customers[[#This Row],[total_intl_charge]] &lt;= 3, "Low Charges", "High Charges")</f>
        <v>Low Charges</v>
      </c>
      <c r="Z1638" t="str">
        <f>IF(tbl_Customers[[#This Row],[total_eve_calls]]&lt;=80,"Low Calls",
IF(tbl_Customers[[#This Row],[total_eve_calls]]&lt;=120,"Medium Calls","High Calls"))</f>
        <v>Low Calls</v>
      </c>
      <c r="AA1638" t="str">
        <f>IF(tbl_Customers[[#This Row],[total_eve_charge]]&lt;=15,"Low Charges",
IF(tbl_Customers[[#This Row],[total_eve_charge]]&lt;=20,"Medium Charges","High Charges"))</f>
        <v>High Charges</v>
      </c>
      <c r="AB16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38" t="str">
        <f>IF(tbl_Customers[[#This Row],[number_vmail_messages]] = 0, "No Usage", IF(tbl_Customers[[#This Row],[number_vmail_messages]] &lt;= 20, "Low Usage", IF(tbl_Customers[[#This Row],[number_vmail_messages]] &lt;= 40, "Medium Usgae", "High Usage")))</f>
        <v>No Usage</v>
      </c>
      <c r="AD1638" t="str">
        <f>IF(tbl_Customers[[#This Row],[total_day_minutes]]&lt;=150,"Low Usage", IF(tbl_Customers[[#This Row],[total_day_minutes]]&lt;=200,"Medium Usage", IF(tbl_Customers[[#This Row],[total_day_minutes]]&lt;=250,"High Usage","Very High Usage")))</f>
        <v>Very High Usage</v>
      </c>
      <c r="AE1638" t="str">
        <f>IF(tbl_Customers[[#This Row],[total_intl_calls]]&lt;=5,"Low Calls", IF(tbl_Customers[[#This Row],[total_intl_calls]]&lt;=10, "Medium Calls", "High Calls"))</f>
        <v>Low Calls</v>
      </c>
      <c r="AF16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38" s="36" t="str">
        <f>IF(tbl_Customers[[#This Row],[Churn_Risk_Score]]&gt;=10,"High Risk", IF(tbl_Customers[[#This Row],[Churn_Risk_Score]]&gt;=5,"Medium Risk","Low Risk"))</f>
        <v>Medium Risk</v>
      </c>
    </row>
    <row r="1639" spans="1:33" x14ac:dyDescent="0.35">
      <c r="A1639">
        <v>1638</v>
      </c>
      <c r="B1639" t="s">
        <v>45</v>
      </c>
      <c r="C1639">
        <v>105</v>
      </c>
      <c r="D1639" t="s">
        <v>21</v>
      </c>
      <c r="E1639" t="s">
        <v>22</v>
      </c>
      <c r="F1639" t="s">
        <v>22</v>
      </c>
      <c r="G1639">
        <v>0</v>
      </c>
      <c r="H1639">
        <v>281.3</v>
      </c>
      <c r="I1639">
        <v>124</v>
      </c>
      <c r="J1639">
        <v>47.82</v>
      </c>
      <c r="K1639">
        <v>301.5</v>
      </c>
      <c r="L1639">
        <v>96</v>
      </c>
      <c r="M1639">
        <v>25.63</v>
      </c>
      <c r="N1639">
        <v>202.8</v>
      </c>
      <c r="O1639">
        <v>109</v>
      </c>
      <c r="P1639">
        <v>9.1300000000000008</v>
      </c>
      <c r="Q1639">
        <v>8.6999999999999993</v>
      </c>
      <c r="R1639">
        <v>3</v>
      </c>
      <c r="S1639">
        <v>2.35</v>
      </c>
      <c r="T1639">
        <v>0</v>
      </c>
      <c r="U1639" t="s">
        <v>23</v>
      </c>
      <c r="V1639">
        <f>IF(tbl_Customers[[#This Row],[churn]] = "yes", 1, 0)</f>
        <v>1</v>
      </c>
      <c r="W1639" t="str">
        <f>IF(tbl_Customers[[#This Row],[number_customer_service_calls]] &lt;= 1, "0-1 Calls", IF(tbl_Customers[[#This Row],[number_customer_service_calls]] &lt;= 3, "2-3 Calls", IF(tbl_Customers[[#This Row],[number_customer_service_calls]] &lt;=5, "4-5 Calls", "6+ Calls")))</f>
        <v>0-1 Calls</v>
      </c>
      <c r="X1639" t="str">
        <f>IF(tbl_Customers[[#This Row],[account_length]] &lt;= 50, "0-50", IF(tbl_Customers[[#This Row],[account_length]] &lt;=100, "51-100", IF(tbl_Customers[[#This Row],[account_length]] &lt;= 150, "101-150", "151+")))</f>
        <v>101-150</v>
      </c>
      <c r="Y1639" t="str">
        <f>IF(tbl_Customers[[#This Row],[total_intl_charge]] &lt;= 3, "Low Charges", "High Charges")</f>
        <v>Low Charges</v>
      </c>
      <c r="Z1639" t="str">
        <f>IF(tbl_Customers[[#This Row],[total_eve_calls]]&lt;=80,"Low Calls",
IF(tbl_Customers[[#This Row],[total_eve_calls]]&lt;=120,"Medium Calls","High Calls"))</f>
        <v>Medium Calls</v>
      </c>
      <c r="AA1639" t="str">
        <f>IF(tbl_Customers[[#This Row],[total_eve_charge]]&lt;=15,"Low Charges",
IF(tbl_Customers[[#This Row],[total_eve_charge]]&lt;=20,"Medium Charges","High Charges"))</f>
        <v>High Charges</v>
      </c>
      <c r="AB16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39" t="str">
        <f>IF(tbl_Customers[[#This Row],[number_vmail_messages]] = 0, "No Usage", IF(tbl_Customers[[#This Row],[number_vmail_messages]] &lt;= 20, "Low Usage", IF(tbl_Customers[[#This Row],[number_vmail_messages]] &lt;= 40, "Medium Usgae", "High Usage")))</f>
        <v>No Usage</v>
      </c>
      <c r="AD1639" t="str">
        <f>IF(tbl_Customers[[#This Row],[total_day_minutes]]&lt;=150,"Low Usage", IF(tbl_Customers[[#This Row],[total_day_minutes]]&lt;=200,"Medium Usage", IF(tbl_Customers[[#This Row],[total_day_minutes]]&lt;=250,"High Usage","Very High Usage")))</f>
        <v>Very High Usage</v>
      </c>
      <c r="AE1639" t="str">
        <f>IF(tbl_Customers[[#This Row],[total_intl_calls]]&lt;=5,"Low Calls", IF(tbl_Customers[[#This Row],[total_intl_calls]]&lt;=10, "Medium Calls", "High Calls"))</f>
        <v>Low Calls</v>
      </c>
      <c r="AF16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39" s="36" t="str">
        <f>IF(tbl_Customers[[#This Row],[Churn_Risk_Score]]&gt;=10,"High Risk", IF(tbl_Customers[[#This Row],[Churn_Risk_Score]]&gt;=5,"Medium Risk","Low Risk"))</f>
        <v>Medium Risk</v>
      </c>
    </row>
    <row r="1640" spans="1:33" x14ac:dyDescent="0.35">
      <c r="A1640">
        <v>1639</v>
      </c>
      <c r="B1640" t="s">
        <v>49</v>
      </c>
      <c r="C1640">
        <v>108</v>
      </c>
      <c r="D1640" t="s">
        <v>21</v>
      </c>
      <c r="E1640" t="s">
        <v>23</v>
      </c>
      <c r="F1640" t="s">
        <v>23</v>
      </c>
      <c r="G1640">
        <v>42</v>
      </c>
      <c r="H1640">
        <v>130.1</v>
      </c>
      <c r="I1640">
        <v>90</v>
      </c>
      <c r="J1640">
        <v>22.12</v>
      </c>
      <c r="K1640">
        <v>167</v>
      </c>
      <c r="L1640">
        <v>128</v>
      </c>
      <c r="M1640">
        <v>14.2</v>
      </c>
      <c r="N1640">
        <v>244.7</v>
      </c>
      <c r="O1640">
        <v>80</v>
      </c>
      <c r="P1640">
        <v>11.01</v>
      </c>
      <c r="Q1640">
        <v>13.6</v>
      </c>
      <c r="R1640">
        <v>5</v>
      </c>
      <c r="S1640">
        <v>3.67</v>
      </c>
      <c r="T1640">
        <v>3</v>
      </c>
      <c r="U1640" t="s">
        <v>23</v>
      </c>
      <c r="V1640">
        <f>IF(tbl_Customers[[#This Row],[churn]] = "yes", 1, 0)</f>
        <v>1</v>
      </c>
      <c r="W1640" t="str">
        <f>IF(tbl_Customers[[#This Row],[number_customer_service_calls]] &lt;= 1, "0-1 Calls", IF(tbl_Customers[[#This Row],[number_customer_service_calls]] &lt;= 3, "2-3 Calls", IF(tbl_Customers[[#This Row],[number_customer_service_calls]] &lt;=5, "4-5 Calls", "6+ Calls")))</f>
        <v>2-3 Calls</v>
      </c>
      <c r="X1640" t="str">
        <f>IF(tbl_Customers[[#This Row],[account_length]] &lt;= 50, "0-50", IF(tbl_Customers[[#This Row],[account_length]] &lt;=100, "51-100", IF(tbl_Customers[[#This Row],[account_length]] &lt;= 150, "101-150", "151+")))</f>
        <v>101-150</v>
      </c>
      <c r="Y1640" t="str">
        <f>IF(tbl_Customers[[#This Row],[total_intl_charge]] &lt;= 3, "Low Charges", "High Charges")</f>
        <v>High Charges</v>
      </c>
      <c r="Z1640" t="str">
        <f>IF(tbl_Customers[[#This Row],[total_eve_calls]]&lt;=80,"Low Calls",
IF(tbl_Customers[[#This Row],[total_eve_calls]]&lt;=120,"Medium Calls","High Calls"))</f>
        <v>High Calls</v>
      </c>
      <c r="AA1640" t="str">
        <f>IF(tbl_Customers[[#This Row],[total_eve_charge]]&lt;=15,"Low Charges",
IF(tbl_Customers[[#This Row],[total_eve_charge]]&lt;=20,"Medium Charges","High Charges"))</f>
        <v>Low Charges</v>
      </c>
      <c r="AB16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40" t="str">
        <f>IF(tbl_Customers[[#This Row],[number_vmail_messages]] = 0, "No Usage", IF(tbl_Customers[[#This Row],[number_vmail_messages]] &lt;= 20, "Low Usage", IF(tbl_Customers[[#This Row],[number_vmail_messages]] &lt;= 40, "Medium Usgae", "High Usage")))</f>
        <v>High Usage</v>
      </c>
      <c r="AD1640" t="str">
        <f>IF(tbl_Customers[[#This Row],[total_day_minutes]]&lt;=150,"Low Usage", IF(tbl_Customers[[#This Row],[total_day_minutes]]&lt;=200,"Medium Usage", IF(tbl_Customers[[#This Row],[total_day_minutes]]&lt;=250,"High Usage","Very High Usage")))</f>
        <v>Low Usage</v>
      </c>
      <c r="AE1640" t="str">
        <f>IF(tbl_Customers[[#This Row],[total_intl_calls]]&lt;=5,"Low Calls", IF(tbl_Customers[[#This Row],[total_intl_calls]]&lt;=10, "Medium Calls", "High Calls"))</f>
        <v>Low Calls</v>
      </c>
      <c r="AF16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640" s="36" t="str">
        <f>IF(tbl_Customers[[#This Row],[Churn_Risk_Score]]&gt;=10,"High Risk", IF(tbl_Customers[[#This Row],[Churn_Risk_Score]]&gt;=5,"Medium Risk","Low Risk"))</f>
        <v>Medium Risk</v>
      </c>
    </row>
    <row r="1641" spans="1:33" x14ac:dyDescent="0.35">
      <c r="A1641">
        <v>1640</v>
      </c>
      <c r="B1641" t="s">
        <v>38</v>
      </c>
      <c r="C1641">
        <v>90</v>
      </c>
      <c r="D1641" t="s">
        <v>21</v>
      </c>
      <c r="E1641" t="s">
        <v>22</v>
      </c>
      <c r="F1641" t="s">
        <v>22</v>
      </c>
      <c r="G1641">
        <v>0</v>
      </c>
      <c r="H1641">
        <v>102</v>
      </c>
      <c r="I1641">
        <v>118</v>
      </c>
      <c r="J1641">
        <v>17.34</v>
      </c>
      <c r="K1641">
        <v>113.3</v>
      </c>
      <c r="L1641">
        <v>134</v>
      </c>
      <c r="M1641">
        <v>9.6300000000000008</v>
      </c>
      <c r="N1641">
        <v>188.6</v>
      </c>
      <c r="O1641">
        <v>105</v>
      </c>
      <c r="P1641">
        <v>8.49</v>
      </c>
      <c r="Q1641">
        <v>11.4</v>
      </c>
      <c r="R1641">
        <v>3</v>
      </c>
      <c r="S1641">
        <v>3.08</v>
      </c>
      <c r="T1641">
        <v>2</v>
      </c>
      <c r="U1641" t="s">
        <v>22</v>
      </c>
      <c r="V1641">
        <f>IF(tbl_Customers[[#This Row],[churn]] = "yes", 1, 0)</f>
        <v>0</v>
      </c>
      <c r="W1641" t="str">
        <f>IF(tbl_Customers[[#This Row],[number_customer_service_calls]] &lt;= 1, "0-1 Calls", IF(tbl_Customers[[#This Row],[number_customer_service_calls]] &lt;= 3, "2-3 Calls", IF(tbl_Customers[[#This Row],[number_customer_service_calls]] &lt;=5, "4-5 Calls", "6+ Calls")))</f>
        <v>2-3 Calls</v>
      </c>
      <c r="X1641" t="str">
        <f>IF(tbl_Customers[[#This Row],[account_length]] &lt;= 50, "0-50", IF(tbl_Customers[[#This Row],[account_length]] &lt;=100, "51-100", IF(tbl_Customers[[#This Row],[account_length]] &lt;= 150, "101-150", "151+")))</f>
        <v>51-100</v>
      </c>
      <c r="Y1641" t="str">
        <f>IF(tbl_Customers[[#This Row],[total_intl_charge]] &lt;= 3, "Low Charges", "High Charges")</f>
        <v>High Charges</v>
      </c>
      <c r="Z1641" t="str">
        <f>IF(tbl_Customers[[#This Row],[total_eve_calls]]&lt;=80,"Low Calls",
IF(tbl_Customers[[#This Row],[total_eve_calls]]&lt;=120,"Medium Calls","High Calls"))</f>
        <v>High Calls</v>
      </c>
      <c r="AA1641" t="str">
        <f>IF(tbl_Customers[[#This Row],[total_eve_charge]]&lt;=15,"Low Charges",
IF(tbl_Customers[[#This Row],[total_eve_charge]]&lt;=20,"Medium Charges","High Charges"))</f>
        <v>Low Charges</v>
      </c>
      <c r="AB16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41" t="str">
        <f>IF(tbl_Customers[[#This Row],[number_vmail_messages]] = 0, "No Usage", IF(tbl_Customers[[#This Row],[number_vmail_messages]] &lt;= 20, "Low Usage", IF(tbl_Customers[[#This Row],[number_vmail_messages]] &lt;= 40, "Medium Usgae", "High Usage")))</f>
        <v>No Usage</v>
      </c>
      <c r="AD1641" t="str">
        <f>IF(tbl_Customers[[#This Row],[total_day_minutes]]&lt;=150,"Low Usage", IF(tbl_Customers[[#This Row],[total_day_minutes]]&lt;=200,"Medium Usage", IF(tbl_Customers[[#This Row],[total_day_minutes]]&lt;=250,"High Usage","Very High Usage")))</f>
        <v>Low Usage</v>
      </c>
      <c r="AE1641" t="str">
        <f>IF(tbl_Customers[[#This Row],[total_intl_calls]]&lt;=5,"Low Calls", IF(tbl_Customers[[#This Row],[total_intl_calls]]&lt;=10, "Medium Calls", "High Calls"))</f>
        <v>Low Calls</v>
      </c>
      <c r="AF16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41" s="36" t="str">
        <f>IF(tbl_Customers[[#This Row],[Churn_Risk_Score]]&gt;=10,"High Risk", IF(tbl_Customers[[#This Row],[Churn_Risk_Score]]&gt;=5,"Medium Risk","Low Risk"))</f>
        <v>Low Risk</v>
      </c>
    </row>
    <row r="1642" spans="1:33" x14ac:dyDescent="0.35">
      <c r="A1642">
        <v>1641</v>
      </c>
      <c r="B1642" t="s">
        <v>32</v>
      </c>
      <c r="C1642">
        <v>100</v>
      </c>
      <c r="D1642" t="s">
        <v>21</v>
      </c>
      <c r="E1642" t="s">
        <v>22</v>
      </c>
      <c r="F1642" t="s">
        <v>23</v>
      </c>
      <c r="G1642">
        <v>33</v>
      </c>
      <c r="H1642">
        <v>218.7</v>
      </c>
      <c r="I1642">
        <v>104</v>
      </c>
      <c r="J1642">
        <v>37.18</v>
      </c>
      <c r="K1642">
        <v>155</v>
      </c>
      <c r="L1642">
        <v>144</v>
      </c>
      <c r="M1642">
        <v>13.18</v>
      </c>
      <c r="N1642">
        <v>99</v>
      </c>
      <c r="O1642">
        <v>117</v>
      </c>
      <c r="P1642">
        <v>4.46</v>
      </c>
      <c r="Q1642">
        <v>12.1</v>
      </c>
      <c r="R1642">
        <v>4</v>
      </c>
      <c r="S1642">
        <v>3.27</v>
      </c>
      <c r="T1642">
        <v>1</v>
      </c>
      <c r="U1642" t="s">
        <v>22</v>
      </c>
      <c r="V1642">
        <f>IF(tbl_Customers[[#This Row],[churn]] = "yes", 1, 0)</f>
        <v>0</v>
      </c>
      <c r="W1642" t="str">
        <f>IF(tbl_Customers[[#This Row],[number_customer_service_calls]] &lt;= 1, "0-1 Calls", IF(tbl_Customers[[#This Row],[number_customer_service_calls]] &lt;= 3, "2-3 Calls", IF(tbl_Customers[[#This Row],[number_customer_service_calls]] &lt;=5, "4-5 Calls", "6+ Calls")))</f>
        <v>0-1 Calls</v>
      </c>
      <c r="X1642" t="str">
        <f>IF(tbl_Customers[[#This Row],[account_length]] &lt;= 50, "0-50", IF(tbl_Customers[[#This Row],[account_length]] &lt;=100, "51-100", IF(tbl_Customers[[#This Row],[account_length]] &lt;= 150, "101-150", "151+")))</f>
        <v>51-100</v>
      </c>
      <c r="Y1642" t="str">
        <f>IF(tbl_Customers[[#This Row],[total_intl_charge]] &lt;= 3, "Low Charges", "High Charges")</f>
        <v>High Charges</v>
      </c>
      <c r="Z1642" t="str">
        <f>IF(tbl_Customers[[#This Row],[total_eve_calls]]&lt;=80,"Low Calls",
IF(tbl_Customers[[#This Row],[total_eve_calls]]&lt;=120,"Medium Calls","High Calls"))</f>
        <v>High Calls</v>
      </c>
      <c r="AA1642" t="str">
        <f>IF(tbl_Customers[[#This Row],[total_eve_charge]]&lt;=15,"Low Charges",
IF(tbl_Customers[[#This Row],[total_eve_charge]]&lt;=20,"Medium Charges","High Charges"))</f>
        <v>Low Charges</v>
      </c>
      <c r="AB16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42" t="str">
        <f>IF(tbl_Customers[[#This Row],[number_vmail_messages]] = 0, "No Usage", IF(tbl_Customers[[#This Row],[number_vmail_messages]] &lt;= 20, "Low Usage", IF(tbl_Customers[[#This Row],[number_vmail_messages]] &lt;= 40, "Medium Usgae", "High Usage")))</f>
        <v>Medium Usgae</v>
      </c>
      <c r="AD1642" t="str">
        <f>IF(tbl_Customers[[#This Row],[total_day_minutes]]&lt;=150,"Low Usage", IF(tbl_Customers[[#This Row],[total_day_minutes]]&lt;=200,"Medium Usage", IF(tbl_Customers[[#This Row],[total_day_minutes]]&lt;=250,"High Usage","Very High Usage")))</f>
        <v>High Usage</v>
      </c>
      <c r="AE1642" t="str">
        <f>IF(tbl_Customers[[#This Row],[total_intl_calls]]&lt;=5,"Low Calls", IF(tbl_Customers[[#This Row],[total_intl_calls]]&lt;=10, "Medium Calls", "High Calls"))</f>
        <v>Low Calls</v>
      </c>
      <c r="AF16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42" s="36" t="str">
        <f>IF(tbl_Customers[[#This Row],[Churn_Risk_Score]]&gt;=10,"High Risk", IF(tbl_Customers[[#This Row],[Churn_Risk_Score]]&gt;=5,"Medium Risk","Low Risk"))</f>
        <v>Low Risk</v>
      </c>
    </row>
    <row r="1643" spans="1:33" x14ac:dyDescent="0.35">
      <c r="A1643">
        <v>1642</v>
      </c>
      <c r="B1643" t="s">
        <v>52</v>
      </c>
      <c r="C1643">
        <v>155</v>
      </c>
      <c r="D1643" t="s">
        <v>25</v>
      </c>
      <c r="E1643" t="s">
        <v>22</v>
      </c>
      <c r="F1643" t="s">
        <v>23</v>
      </c>
      <c r="G1643">
        <v>30</v>
      </c>
      <c r="H1643">
        <v>128.5</v>
      </c>
      <c r="I1643">
        <v>86</v>
      </c>
      <c r="J1643">
        <v>21.85</v>
      </c>
      <c r="K1643">
        <v>188.4</v>
      </c>
      <c r="L1643">
        <v>91</v>
      </c>
      <c r="M1643">
        <v>16.010000000000002</v>
      </c>
      <c r="N1643">
        <v>254.4</v>
      </c>
      <c r="O1643">
        <v>85</v>
      </c>
      <c r="P1643">
        <v>11.45</v>
      </c>
      <c r="Q1643">
        <v>6.8</v>
      </c>
      <c r="R1643">
        <v>6</v>
      </c>
      <c r="S1643">
        <v>1.84</v>
      </c>
      <c r="T1643">
        <v>1</v>
      </c>
      <c r="U1643" t="s">
        <v>22</v>
      </c>
      <c r="V1643">
        <f>IF(tbl_Customers[[#This Row],[churn]] = "yes", 1, 0)</f>
        <v>0</v>
      </c>
      <c r="W1643" t="str">
        <f>IF(tbl_Customers[[#This Row],[number_customer_service_calls]] &lt;= 1, "0-1 Calls", IF(tbl_Customers[[#This Row],[number_customer_service_calls]] &lt;= 3, "2-3 Calls", IF(tbl_Customers[[#This Row],[number_customer_service_calls]] &lt;=5, "4-5 Calls", "6+ Calls")))</f>
        <v>0-1 Calls</v>
      </c>
      <c r="X1643" t="str">
        <f>IF(tbl_Customers[[#This Row],[account_length]] &lt;= 50, "0-50", IF(tbl_Customers[[#This Row],[account_length]] &lt;=100, "51-100", IF(tbl_Customers[[#This Row],[account_length]] &lt;= 150, "101-150", "151+")))</f>
        <v>151+</v>
      </c>
      <c r="Y1643" t="str">
        <f>IF(tbl_Customers[[#This Row],[total_intl_charge]] &lt;= 3, "Low Charges", "High Charges")</f>
        <v>Low Charges</v>
      </c>
      <c r="Z1643" t="str">
        <f>IF(tbl_Customers[[#This Row],[total_eve_calls]]&lt;=80,"Low Calls",
IF(tbl_Customers[[#This Row],[total_eve_calls]]&lt;=120,"Medium Calls","High Calls"))</f>
        <v>Medium Calls</v>
      </c>
      <c r="AA1643" t="str">
        <f>IF(tbl_Customers[[#This Row],[total_eve_charge]]&lt;=15,"Low Charges",
IF(tbl_Customers[[#This Row],[total_eve_charge]]&lt;=20,"Medium Charges","High Charges"))</f>
        <v>Medium Charges</v>
      </c>
      <c r="AB16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43" t="str">
        <f>IF(tbl_Customers[[#This Row],[number_vmail_messages]] = 0, "No Usage", IF(tbl_Customers[[#This Row],[number_vmail_messages]] &lt;= 20, "Low Usage", IF(tbl_Customers[[#This Row],[number_vmail_messages]] &lt;= 40, "Medium Usgae", "High Usage")))</f>
        <v>Medium Usgae</v>
      </c>
      <c r="AD1643" t="str">
        <f>IF(tbl_Customers[[#This Row],[total_day_minutes]]&lt;=150,"Low Usage", IF(tbl_Customers[[#This Row],[total_day_minutes]]&lt;=200,"Medium Usage", IF(tbl_Customers[[#This Row],[total_day_minutes]]&lt;=250,"High Usage","Very High Usage")))</f>
        <v>Low Usage</v>
      </c>
      <c r="AE1643" t="str">
        <f>IF(tbl_Customers[[#This Row],[total_intl_calls]]&lt;=5,"Low Calls", IF(tbl_Customers[[#This Row],[total_intl_calls]]&lt;=10, "Medium Calls", "High Calls"))</f>
        <v>Medium Calls</v>
      </c>
      <c r="AF16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43" s="36" t="str">
        <f>IF(tbl_Customers[[#This Row],[Churn_Risk_Score]]&gt;=10,"High Risk", IF(tbl_Customers[[#This Row],[Churn_Risk_Score]]&gt;=5,"Medium Risk","Low Risk"))</f>
        <v>Low Risk</v>
      </c>
    </row>
    <row r="1644" spans="1:33" x14ac:dyDescent="0.35">
      <c r="A1644">
        <v>1643</v>
      </c>
      <c r="B1644" t="s">
        <v>42</v>
      </c>
      <c r="C1644">
        <v>113</v>
      </c>
      <c r="D1644" t="s">
        <v>28</v>
      </c>
      <c r="E1644" t="s">
        <v>22</v>
      </c>
      <c r="F1644" t="s">
        <v>22</v>
      </c>
      <c r="G1644">
        <v>0</v>
      </c>
      <c r="H1644">
        <v>128.69999999999999</v>
      </c>
      <c r="I1644">
        <v>100</v>
      </c>
      <c r="J1644">
        <v>21.88</v>
      </c>
      <c r="K1644">
        <v>227.1</v>
      </c>
      <c r="L1644">
        <v>67</v>
      </c>
      <c r="M1644">
        <v>19.3</v>
      </c>
      <c r="N1644">
        <v>178.1</v>
      </c>
      <c r="O1644">
        <v>135</v>
      </c>
      <c r="P1644">
        <v>8.01</v>
      </c>
      <c r="Q1644">
        <v>9.1999999999999993</v>
      </c>
      <c r="R1644">
        <v>4</v>
      </c>
      <c r="S1644">
        <v>2.48</v>
      </c>
      <c r="T1644">
        <v>2</v>
      </c>
      <c r="U1644" t="s">
        <v>23</v>
      </c>
      <c r="V1644">
        <f>IF(tbl_Customers[[#This Row],[churn]] = "yes", 1, 0)</f>
        <v>1</v>
      </c>
      <c r="W1644" t="str">
        <f>IF(tbl_Customers[[#This Row],[number_customer_service_calls]] &lt;= 1, "0-1 Calls", IF(tbl_Customers[[#This Row],[number_customer_service_calls]] &lt;= 3, "2-3 Calls", IF(tbl_Customers[[#This Row],[number_customer_service_calls]] &lt;=5, "4-5 Calls", "6+ Calls")))</f>
        <v>2-3 Calls</v>
      </c>
      <c r="X1644" t="str">
        <f>IF(tbl_Customers[[#This Row],[account_length]] &lt;= 50, "0-50", IF(tbl_Customers[[#This Row],[account_length]] &lt;=100, "51-100", IF(tbl_Customers[[#This Row],[account_length]] &lt;= 150, "101-150", "151+")))</f>
        <v>101-150</v>
      </c>
      <c r="Y1644" t="str">
        <f>IF(tbl_Customers[[#This Row],[total_intl_charge]] &lt;= 3, "Low Charges", "High Charges")</f>
        <v>Low Charges</v>
      </c>
      <c r="Z1644" t="str">
        <f>IF(tbl_Customers[[#This Row],[total_eve_calls]]&lt;=80,"Low Calls",
IF(tbl_Customers[[#This Row],[total_eve_calls]]&lt;=120,"Medium Calls","High Calls"))</f>
        <v>Low Calls</v>
      </c>
      <c r="AA1644" t="str">
        <f>IF(tbl_Customers[[#This Row],[total_eve_charge]]&lt;=15,"Low Charges",
IF(tbl_Customers[[#This Row],[total_eve_charge]]&lt;=20,"Medium Charges","High Charges"))</f>
        <v>Medium Charges</v>
      </c>
      <c r="AB16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44" t="str">
        <f>IF(tbl_Customers[[#This Row],[number_vmail_messages]] = 0, "No Usage", IF(tbl_Customers[[#This Row],[number_vmail_messages]] &lt;= 20, "Low Usage", IF(tbl_Customers[[#This Row],[number_vmail_messages]] &lt;= 40, "Medium Usgae", "High Usage")))</f>
        <v>No Usage</v>
      </c>
      <c r="AD1644" t="str">
        <f>IF(tbl_Customers[[#This Row],[total_day_minutes]]&lt;=150,"Low Usage", IF(tbl_Customers[[#This Row],[total_day_minutes]]&lt;=200,"Medium Usage", IF(tbl_Customers[[#This Row],[total_day_minutes]]&lt;=250,"High Usage","Very High Usage")))</f>
        <v>Low Usage</v>
      </c>
      <c r="AE1644" t="str">
        <f>IF(tbl_Customers[[#This Row],[total_intl_calls]]&lt;=5,"Low Calls", IF(tbl_Customers[[#This Row],[total_intl_calls]]&lt;=10, "Medium Calls", "High Calls"))</f>
        <v>Low Calls</v>
      </c>
      <c r="AF16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44" s="36" t="str">
        <f>IF(tbl_Customers[[#This Row],[Churn_Risk_Score]]&gt;=10,"High Risk", IF(tbl_Customers[[#This Row],[Churn_Risk_Score]]&gt;=5,"Medium Risk","Low Risk"))</f>
        <v>Low Risk</v>
      </c>
    </row>
    <row r="1645" spans="1:33" x14ac:dyDescent="0.35">
      <c r="A1645">
        <v>1644</v>
      </c>
      <c r="B1645" t="s">
        <v>51</v>
      </c>
      <c r="C1645">
        <v>123</v>
      </c>
      <c r="D1645" t="s">
        <v>21</v>
      </c>
      <c r="E1645" t="s">
        <v>22</v>
      </c>
      <c r="F1645" t="s">
        <v>22</v>
      </c>
      <c r="G1645">
        <v>0</v>
      </c>
      <c r="H1645">
        <v>172.2</v>
      </c>
      <c r="I1645">
        <v>92</v>
      </c>
      <c r="J1645">
        <v>29.27</v>
      </c>
      <c r="K1645">
        <v>162.6</v>
      </c>
      <c r="L1645">
        <v>76</v>
      </c>
      <c r="M1645">
        <v>13.82</v>
      </c>
      <c r="N1645">
        <v>250.3</v>
      </c>
      <c r="O1645">
        <v>101</v>
      </c>
      <c r="P1645">
        <v>11.26</v>
      </c>
      <c r="Q1645">
        <v>8.6999999999999993</v>
      </c>
      <c r="R1645">
        <v>4</v>
      </c>
      <c r="S1645">
        <v>2.35</v>
      </c>
      <c r="T1645">
        <v>1</v>
      </c>
      <c r="U1645" t="s">
        <v>22</v>
      </c>
      <c r="V1645">
        <f>IF(tbl_Customers[[#This Row],[churn]] = "yes", 1, 0)</f>
        <v>0</v>
      </c>
      <c r="W1645" t="str">
        <f>IF(tbl_Customers[[#This Row],[number_customer_service_calls]] &lt;= 1, "0-1 Calls", IF(tbl_Customers[[#This Row],[number_customer_service_calls]] &lt;= 3, "2-3 Calls", IF(tbl_Customers[[#This Row],[number_customer_service_calls]] &lt;=5, "4-5 Calls", "6+ Calls")))</f>
        <v>0-1 Calls</v>
      </c>
      <c r="X1645" t="str">
        <f>IF(tbl_Customers[[#This Row],[account_length]] &lt;= 50, "0-50", IF(tbl_Customers[[#This Row],[account_length]] &lt;=100, "51-100", IF(tbl_Customers[[#This Row],[account_length]] &lt;= 150, "101-150", "151+")))</f>
        <v>101-150</v>
      </c>
      <c r="Y1645" t="str">
        <f>IF(tbl_Customers[[#This Row],[total_intl_charge]] &lt;= 3, "Low Charges", "High Charges")</f>
        <v>Low Charges</v>
      </c>
      <c r="Z1645" t="str">
        <f>IF(tbl_Customers[[#This Row],[total_eve_calls]]&lt;=80,"Low Calls",
IF(tbl_Customers[[#This Row],[total_eve_calls]]&lt;=120,"Medium Calls","High Calls"))</f>
        <v>Low Calls</v>
      </c>
      <c r="AA1645" t="str">
        <f>IF(tbl_Customers[[#This Row],[total_eve_charge]]&lt;=15,"Low Charges",
IF(tbl_Customers[[#This Row],[total_eve_charge]]&lt;=20,"Medium Charges","High Charges"))</f>
        <v>Low Charges</v>
      </c>
      <c r="AB16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45" t="str">
        <f>IF(tbl_Customers[[#This Row],[number_vmail_messages]] = 0, "No Usage", IF(tbl_Customers[[#This Row],[number_vmail_messages]] &lt;= 20, "Low Usage", IF(tbl_Customers[[#This Row],[number_vmail_messages]] &lt;= 40, "Medium Usgae", "High Usage")))</f>
        <v>No Usage</v>
      </c>
      <c r="AD1645" t="str">
        <f>IF(tbl_Customers[[#This Row],[total_day_minutes]]&lt;=150,"Low Usage", IF(tbl_Customers[[#This Row],[total_day_minutes]]&lt;=200,"Medium Usage", IF(tbl_Customers[[#This Row],[total_day_minutes]]&lt;=250,"High Usage","Very High Usage")))</f>
        <v>Medium Usage</v>
      </c>
      <c r="AE1645" t="str">
        <f>IF(tbl_Customers[[#This Row],[total_intl_calls]]&lt;=5,"Low Calls", IF(tbl_Customers[[#This Row],[total_intl_calls]]&lt;=10, "Medium Calls", "High Calls"))</f>
        <v>Low Calls</v>
      </c>
      <c r="AF16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45" s="36" t="str">
        <f>IF(tbl_Customers[[#This Row],[Churn_Risk_Score]]&gt;=10,"High Risk", IF(tbl_Customers[[#This Row],[Churn_Risk_Score]]&gt;=5,"Medium Risk","Low Risk"))</f>
        <v>Low Risk</v>
      </c>
    </row>
    <row r="1646" spans="1:33" x14ac:dyDescent="0.35">
      <c r="A1646">
        <v>1645</v>
      </c>
      <c r="B1646" t="s">
        <v>29</v>
      </c>
      <c r="C1646">
        <v>42</v>
      </c>
      <c r="D1646" t="s">
        <v>21</v>
      </c>
      <c r="E1646" t="s">
        <v>22</v>
      </c>
      <c r="F1646" t="s">
        <v>22</v>
      </c>
      <c r="G1646">
        <v>0</v>
      </c>
      <c r="H1646">
        <v>184.5</v>
      </c>
      <c r="I1646">
        <v>98</v>
      </c>
      <c r="J1646">
        <v>31.37</v>
      </c>
      <c r="K1646">
        <v>200.5</v>
      </c>
      <c r="L1646">
        <v>93</v>
      </c>
      <c r="M1646">
        <v>17.04</v>
      </c>
      <c r="N1646">
        <v>279.2</v>
      </c>
      <c r="O1646">
        <v>91</v>
      </c>
      <c r="P1646">
        <v>12.56</v>
      </c>
      <c r="Q1646">
        <v>8.8000000000000007</v>
      </c>
      <c r="R1646">
        <v>3</v>
      </c>
      <c r="S1646">
        <v>2.38</v>
      </c>
      <c r="T1646">
        <v>2</v>
      </c>
      <c r="U1646" t="s">
        <v>22</v>
      </c>
      <c r="V1646">
        <f>IF(tbl_Customers[[#This Row],[churn]] = "yes", 1, 0)</f>
        <v>0</v>
      </c>
      <c r="W1646" t="str">
        <f>IF(tbl_Customers[[#This Row],[number_customer_service_calls]] &lt;= 1, "0-1 Calls", IF(tbl_Customers[[#This Row],[number_customer_service_calls]] &lt;= 3, "2-3 Calls", IF(tbl_Customers[[#This Row],[number_customer_service_calls]] &lt;=5, "4-5 Calls", "6+ Calls")))</f>
        <v>2-3 Calls</v>
      </c>
      <c r="X1646" t="str">
        <f>IF(tbl_Customers[[#This Row],[account_length]] &lt;= 50, "0-50", IF(tbl_Customers[[#This Row],[account_length]] &lt;=100, "51-100", IF(tbl_Customers[[#This Row],[account_length]] &lt;= 150, "101-150", "151+")))</f>
        <v>0-50</v>
      </c>
      <c r="Y1646" t="str">
        <f>IF(tbl_Customers[[#This Row],[total_intl_charge]] &lt;= 3, "Low Charges", "High Charges")</f>
        <v>Low Charges</v>
      </c>
      <c r="Z1646" t="str">
        <f>IF(tbl_Customers[[#This Row],[total_eve_calls]]&lt;=80,"Low Calls",
IF(tbl_Customers[[#This Row],[total_eve_calls]]&lt;=120,"Medium Calls","High Calls"))</f>
        <v>Medium Calls</v>
      </c>
      <c r="AA1646" t="str">
        <f>IF(tbl_Customers[[#This Row],[total_eve_charge]]&lt;=15,"Low Charges",
IF(tbl_Customers[[#This Row],[total_eve_charge]]&lt;=20,"Medium Charges","High Charges"))</f>
        <v>Medium Charges</v>
      </c>
      <c r="AB16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46" t="str">
        <f>IF(tbl_Customers[[#This Row],[number_vmail_messages]] = 0, "No Usage", IF(tbl_Customers[[#This Row],[number_vmail_messages]] &lt;= 20, "Low Usage", IF(tbl_Customers[[#This Row],[number_vmail_messages]] &lt;= 40, "Medium Usgae", "High Usage")))</f>
        <v>No Usage</v>
      </c>
      <c r="AD1646" t="str">
        <f>IF(tbl_Customers[[#This Row],[total_day_minutes]]&lt;=150,"Low Usage", IF(tbl_Customers[[#This Row],[total_day_minutes]]&lt;=200,"Medium Usage", IF(tbl_Customers[[#This Row],[total_day_minutes]]&lt;=250,"High Usage","Very High Usage")))</f>
        <v>Medium Usage</v>
      </c>
      <c r="AE1646" t="str">
        <f>IF(tbl_Customers[[#This Row],[total_intl_calls]]&lt;=5,"Low Calls", IF(tbl_Customers[[#This Row],[total_intl_calls]]&lt;=10, "Medium Calls", "High Calls"))</f>
        <v>Low Calls</v>
      </c>
      <c r="AF16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46" s="36" t="str">
        <f>IF(tbl_Customers[[#This Row],[Churn_Risk_Score]]&gt;=10,"High Risk", IF(tbl_Customers[[#This Row],[Churn_Risk_Score]]&gt;=5,"Medium Risk","Low Risk"))</f>
        <v>Low Risk</v>
      </c>
    </row>
    <row r="1647" spans="1:33" x14ac:dyDescent="0.35">
      <c r="A1647">
        <v>1646</v>
      </c>
      <c r="B1647" t="s">
        <v>62</v>
      </c>
      <c r="C1647">
        <v>125</v>
      </c>
      <c r="D1647" t="s">
        <v>28</v>
      </c>
      <c r="E1647" t="s">
        <v>22</v>
      </c>
      <c r="F1647" t="s">
        <v>22</v>
      </c>
      <c r="G1647">
        <v>0</v>
      </c>
      <c r="H1647">
        <v>168.6</v>
      </c>
      <c r="I1647">
        <v>99</v>
      </c>
      <c r="J1647">
        <v>28.66</v>
      </c>
      <c r="K1647">
        <v>175.6</v>
      </c>
      <c r="L1647">
        <v>107</v>
      </c>
      <c r="M1647">
        <v>14.93</v>
      </c>
      <c r="N1647">
        <v>243.3</v>
      </c>
      <c r="O1647">
        <v>92</v>
      </c>
      <c r="P1647">
        <v>10.95</v>
      </c>
      <c r="Q1647">
        <v>10.9</v>
      </c>
      <c r="R1647">
        <v>7</v>
      </c>
      <c r="S1647">
        <v>2.94</v>
      </c>
      <c r="T1647">
        <v>0</v>
      </c>
      <c r="U1647" t="s">
        <v>22</v>
      </c>
      <c r="V1647">
        <f>IF(tbl_Customers[[#This Row],[churn]] = "yes", 1, 0)</f>
        <v>0</v>
      </c>
      <c r="W1647" t="str">
        <f>IF(tbl_Customers[[#This Row],[number_customer_service_calls]] &lt;= 1, "0-1 Calls", IF(tbl_Customers[[#This Row],[number_customer_service_calls]] &lt;= 3, "2-3 Calls", IF(tbl_Customers[[#This Row],[number_customer_service_calls]] &lt;=5, "4-5 Calls", "6+ Calls")))</f>
        <v>0-1 Calls</v>
      </c>
      <c r="X1647" t="str">
        <f>IF(tbl_Customers[[#This Row],[account_length]] &lt;= 50, "0-50", IF(tbl_Customers[[#This Row],[account_length]] &lt;=100, "51-100", IF(tbl_Customers[[#This Row],[account_length]] &lt;= 150, "101-150", "151+")))</f>
        <v>101-150</v>
      </c>
      <c r="Y1647" t="str">
        <f>IF(tbl_Customers[[#This Row],[total_intl_charge]] &lt;= 3, "Low Charges", "High Charges")</f>
        <v>Low Charges</v>
      </c>
      <c r="Z1647" t="str">
        <f>IF(tbl_Customers[[#This Row],[total_eve_calls]]&lt;=80,"Low Calls",
IF(tbl_Customers[[#This Row],[total_eve_calls]]&lt;=120,"Medium Calls","High Calls"))</f>
        <v>Medium Calls</v>
      </c>
      <c r="AA1647" t="str">
        <f>IF(tbl_Customers[[#This Row],[total_eve_charge]]&lt;=15,"Low Charges",
IF(tbl_Customers[[#This Row],[total_eve_charge]]&lt;=20,"Medium Charges","High Charges"))</f>
        <v>Low Charges</v>
      </c>
      <c r="AB16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47" t="str">
        <f>IF(tbl_Customers[[#This Row],[number_vmail_messages]] = 0, "No Usage", IF(tbl_Customers[[#This Row],[number_vmail_messages]] &lt;= 20, "Low Usage", IF(tbl_Customers[[#This Row],[number_vmail_messages]] &lt;= 40, "Medium Usgae", "High Usage")))</f>
        <v>No Usage</v>
      </c>
      <c r="AD1647" t="str">
        <f>IF(tbl_Customers[[#This Row],[total_day_minutes]]&lt;=150,"Low Usage", IF(tbl_Customers[[#This Row],[total_day_minutes]]&lt;=200,"Medium Usage", IF(tbl_Customers[[#This Row],[total_day_minutes]]&lt;=250,"High Usage","Very High Usage")))</f>
        <v>Medium Usage</v>
      </c>
      <c r="AE1647" t="str">
        <f>IF(tbl_Customers[[#This Row],[total_intl_calls]]&lt;=5,"Low Calls", IF(tbl_Customers[[#This Row],[total_intl_calls]]&lt;=10, "Medium Calls", "High Calls"))</f>
        <v>Medium Calls</v>
      </c>
      <c r="AF16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47" s="36" t="str">
        <f>IF(tbl_Customers[[#This Row],[Churn_Risk_Score]]&gt;=10,"High Risk", IF(tbl_Customers[[#This Row],[Churn_Risk_Score]]&gt;=5,"Medium Risk","Low Risk"))</f>
        <v>Low Risk</v>
      </c>
    </row>
    <row r="1648" spans="1:33" x14ac:dyDescent="0.35">
      <c r="A1648">
        <v>1647</v>
      </c>
      <c r="B1648" t="s">
        <v>45</v>
      </c>
      <c r="C1648">
        <v>131</v>
      </c>
      <c r="D1648" t="s">
        <v>21</v>
      </c>
      <c r="E1648" t="s">
        <v>22</v>
      </c>
      <c r="F1648" t="s">
        <v>23</v>
      </c>
      <c r="G1648">
        <v>30</v>
      </c>
      <c r="H1648">
        <v>174</v>
      </c>
      <c r="I1648">
        <v>118</v>
      </c>
      <c r="J1648">
        <v>29.58</v>
      </c>
      <c r="K1648">
        <v>205.3</v>
      </c>
      <c r="L1648">
        <v>81</v>
      </c>
      <c r="M1648">
        <v>17.45</v>
      </c>
      <c r="N1648">
        <v>218.2</v>
      </c>
      <c r="O1648">
        <v>90</v>
      </c>
      <c r="P1648">
        <v>9.82</v>
      </c>
      <c r="Q1648">
        <v>6.7</v>
      </c>
      <c r="R1648">
        <v>3</v>
      </c>
      <c r="S1648">
        <v>1.81</v>
      </c>
      <c r="T1648">
        <v>1</v>
      </c>
      <c r="U1648" t="s">
        <v>22</v>
      </c>
      <c r="V1648">
        <f>IF(tbl_Customers[[#This Row],[churn]] = "yes", 1, 0)</f>
        <v>0</v>
      </c>
      <c r="W1648" t="str">
        <f>IF(tbl_Customers[[#This Row],[number_customer_service_calls]] &lt;= 1, "0-1 Calls", IF(tbl_Customers[[#This Row],[number_customer_service_calls]] &lt;= 3, "2-3 Calls", IF(tbl_Customers[[#This Row],[number_customer_service_calls]] &lt;=5, "4-5 Calls", "6+ Calls")))</f>
        <v>0-1 Calls</v>
      </c>
      <c r="X1648" t="str">
        <f>IF(tbl_Customers[[#This Row],[account_length]] &lt;= 50, "0-50", IF(tbl_Customers[[#This Row],[account_length]] &lt;=100, "51-100", IF(tbl_Customers[[#This Row],[account_length]] &lt;= 150, "101-150", "151+")))</f>
        <v>101-150</v>
      </c>
      <c r="Y1648" t="str">
        <f>IF(tbl_Customers[[#This Row],[total_intl_charge]] &lt;= 3, "Low Charges", "High Charges")</f>
        <v>Low Charges</v>
      </c>
      <c r="Z1648" t="str">
        <f>IF(tbl_Customers[[#This Row],[total_eve_calls]]&lt;=80,"Low Calls",
IF(tbl_Customers[[#This Row],[total_eve_calls]]&lt;=120,"Medium Calls","High Calls"))</f>
        <v>Medium Calls</v>
      </c>
      <c r="AA1648" t="str">
        <f>IF(tbl_Customers[[#This Row],[total_eve_charge]]&lt;=15,"Low Charges",
IF(tbl_Customers[[#This Row],[total_eve_charge]]&lt;=20,"Medium Charges","High Charges"))</f>
        <v>Medium Charges</v>
      </c>
      <c r="AB16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48" t="str">
        <f>IF(tbl_Customers[[#This Row],[number_vmail_messages]] = 0, "No Usage", IF(tbl_Customers[[#This Row],[number_vmail_messages]] &lt;= 20, "Low Usage", IF(tbl_Customers[[#This Row],[number_vmail_messages]] &lt;= 40, "Medium Usgae", "High Usage")))</f>
        <v>Medium Usgae</v>
      </c>
      <c r="AD1648" t="str">
        <f>IF(tbl_Customers[[#This Row],[total_day_minutes]]&lt;=150,"Low Usage", IF(tbl_Customers[[#This Row],[total_day_minutes]]&lt;=200,"Medium Usage", IF(tbl_Customers[[#This Row],[total_day_minutes]]&lt;=250,"High Usage","Very High Usage")))</f>
        <v>Medium Usage</v>
      </c>
      <c r="AE1648" t="str">
        <f>IF(tbl_Customers[[#This Row],[total_intl_calls]]&lt;=5,"Low Calls", IF(tbl_Customers[[#This Row],[total_intl_calls]]&lt;=10, "Medium Calls", "High Calls"))</f>
        <v>Low Calls</v>
      </c>
      <c r="AF16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48" s="36" t="str">
        <f>IF(tbl_Customers[[#This Row],[Churn_Risk_Score]]&gt;=10,"High Risk", IF(tbl_Customers[[#This Row],[Churn_Risk_Score]]&gt;=5,"Medium Risk","Low Risk"))</f>
        <v>Low Risk</v>
      </c>
    </row>
    <row r="1649" spans="1:33" x14ac:dyDescent="0.35">
      <c r="A1649">
        <v>1648</v>
      </c>
      <c r="B1649" t="s">
        <v>59</v>
      </c>
      <c r="C1649">
        <v>107</v>
      </c>
      <c r="D1649" t="s">
        <v>21</v>
      </c>
      <c r="E1649" t="s">
        <v>22</v>
      </c>
      <c r="F1649" t="s">
        <v>22</v>
      </c>
      <c r="G1649">
        <v>0</v>
      </c>
      <c r="H1649">
        <v>230.4</v>
      </c>
      <c r="I1649">
        <v>65</v>
      </c>
      <c r="J1649">
        <v>39.17</v>
      </c>
      <c r="K1649">
        <v>257.39999999999998</v>
      </c>
      <c r="L1649">
        <v>80</v>
      </c>
      <c r="M1649">
        <v>21.88</v>
      </c>
      <c r="N1649">
        <v>107.3</v>
      </c>
      <c r="O1649">
        <v>88</v>
      </c>
      <c r="P1649">
        <v>4.83</v>
      </c>
      <c r="Q1649">
        <v>8.5</v>
      </c>
      <c r="R1649">
        <v>3</v>
      </c>
      <c r="S1649">
        <v>2.2999999999999998</v>
      </c>
      <c r="T1649">
        <v>1</v>
      </c>
      <c r="U1649" t="s">
        <v>22</v>
      </c>
      <c r="V1649">
        <f>IF(tbl_Customers[[#This Row],[churn]] = "yes", 1, 0)</f>
        <v>0</v>
      </c>
      <c r="W1649" t="str">
        <f>IF(tbl_Customers[[#This Row],[number_customer_service_calls]] &lt;= 1, "0-1 Calls", IF(tbl_Customers[[#This Row],[number_customer_service_calls]] &lt;= 3, "2-3 Calls", IF(tbl_Customers[[#This Row],[number_customer_service_calls]] &lt;=5, "4-5 Calls", "6+ Calls")))</f>
        <v>0-1 Calls</v>
      </c>
      <c r="X1649" t="str">
        <f>IF(tbl_Customers[[#This Row],[account_length]] &lt;= 50, "0-50", IF(tbl_Customers[[#This Row],[account_length]] &lt;=100, "51-100", IF(tbl_Customers[[#This Row],[account_length]] &lt;= 150, "101-150", "151+")))</f>
        <v>101-150</v>
      </c>
      <c r="Y1649" t="str">
        <f>IF(tbl_Customers[[#This Row],[total_intl_charge]] &lt;= 3, "Low Charges", "High Charges")</f>
        <v>Low Charges</v>
      </c>
      <c r="Z1649" t="str">
        <f>IF(tbl_Customers[[#This Row],[total_eve_calls]]&lt;=80,"Low Calls",
IF(tbl_Customers[[#This Row],[total_eve_calls]]&lt;=120,"Medium Calls","High Calls"))</f>
        <v>Low Calls</v>
      </c>
      <c r="AA1649" t="str">
        <f>IF(tbl_Customers[[#This Row],[total_eve_charge]]&lt;=15,"Low Charges",
IF(tbl_Customers[[#This Row],[total_eve_charge]]&lt;=20,"Medium Charges","High Charges"))</f>
        <v>High Charges</v>
      </c>
      <c r="AB16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49" t="str">
        <f>IF(tbl_Customers[[#This Row],[number_vmail_messages]] = 0, "No Usage", IF(tbl_Customers[[#This Row],[number_vmail_messages]] &lt;= 20, "Low Usage", IF(tbl_Customers[[#This Row],[number_vmail_messages]] &lt;= 40, "Medium Usgae", "High Usage")))</f>
        <v>No Usage</v>
      </c>
      <c r="AD1649" t="str">
        <f>IF(tbl_Customers[[#This Row],[total_day_minutes]]&lt;=150,"Low Usage", IF(tbl_Customers[[#This Row],[total_day_minutes]]&lt;=200,"Medium Usage", IF(tbl_Customers[[#This Row],[total_day_minutes]]&lt;=250,"High Usage","Very High Usage")))</f>
        <v>High Usage</v>
      </c>
      <c r="AE1649" t="str">
        <f>IF(tbl_Customers[[#This Row],[total_intl_calls]]&lt;=5,"Low Calls", IF(tbl_Customers[[#This Row],[total_intl_calls]]&lt;=10, "Medium Calls", "High Calls"))</f>
        <v>Low Calls</v>
      </c>
      <c r="AF16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49" s="36" t="str">
        <f>IF(tbl_Customers[[#This Row],[Churn_Risk_Score]]&gt;=10,"High Risk", IF(tbl_Customers[[#This Row],[Churn_Risk_Score]]&gt;=5,"Medium Risk","Low Risk"))</f>
        <v>Low Risk</v>
      </c>
    </row>
    <row r="1650" spans="1:33" x14ac:dyDescent="0.35">
      <c r="A1650">
        <v>1649</v>
      </c>
      <c r="B1650" t="s">
        <v>72</v>
      </c>
      <c r="C1650">
        <v>48</v>
      </c>
      <c r="D1650" t="s">
        <v>25</v>
      </c>
      <c r="E1650" t="s">
        <v>22</v>
      </c>
      <c r="F1650" t="s">
        <v>22</v>
      </c>
      <c r="G1650">
        <v>0</v>
      </c>
      <c r="H1650">
        <v>198.2</v>
      </c>
      <c r="I1650">
        <v>73</v>
      </c>
      <c r="J1650">
        <v>33.69</v>
      </c>
      <c r="K1650">
        <v>202.8</v>
      </c>
      <c r="L1650">
        <v>115</v>
      </c>
      <c r="M1650">
        <v>17.239999999999998</v>
      </c>
      <c r="N1650">
        <v>146.4</v>
      </c>
      <c r="O1650">
        <v>73</v>
      </c>
      <c r="P1650">
        <v>6.59</v>
      </c>
      <c r="Q1650">
        <v>5.0999999999999996</v>
      </c>
      <c r="R1650">
        <v>5</v>
      </c>
      <c r="S1650">
        <v>1.38</v>
      </c>
      <c r="T1650">
        <v>1</v>
      </c>
      <c r="U1650" t="s">
        <v>22</v>
      </c>
      <c r="V1650">
        <f>IF(tbl_Customers[[#This Row],[churn]] = "yes", 1, 0)</f>
        <v>0</v>
      </c>
      <c r="W1650" t="str">
        <f>IF(tbl_Customers[[#This Row],[number_customer_service_calls]] &lt;= 1, "0-1 Calls", IF(tbl_Customers[[#This Row],[number_customer_service_calls]] &lt;= 3, "2-3 Calls", IF(tbl_Customers[[#This Row],[number_customer_service_calls]] &lt;=5, "4-5 Calls", "6+ Calls")))</f>
        <v>0-1 Calls</v>
      </c>
      <c r="X1650" t="str">
        <f>IF(tbl_Customers[[#This Row],[account_length]] &lt;= 50, "0-50", IF(tbl_Customers[[#This Row],[account_length]] &lt;=100, "51-100", IF(tbl_Customers[[#This Row],[account_length]] &lt;= 150, "101-150", "151+")))</f>
        <v>0-50</v>
      </c>
      <c r="Y1650" t="str">
        <f>IF(tbl_Customers[[#This Row],[total_intl_charge]] &lt;= 3, "Low Charges", "High Charges")</f>
        <v>Low Charges</v>
      </c>
      <c r="Z1650" t="str">
        <f>IF(tbl_Customers[[#This Row],[total_eve_calls]]&lt;=80,"Low Calls",
IF(tbl_Customers[[#This Row],[total_eve_calls]]&lt;=120,"Medium Calls","High Calls"))</f>
        <v>Medium Calls</v>
      </c>
      <c r="AA1650" t="str">
        <f>IF(tbl_Customers[[#This Row],[total_eve_charge]]&lt;=15,"Low Charges",
IF(tbl_Customers[[#This Row],[total_eve_charge]]&lt;=20,"Medium Charges","High Charges"))</f>
        <v>Medium Charges</v>
      </c>
      <c r="AB16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50" t="str">
        <f>IF(tbl_Customers[[#This Row],[number_vmail_messages]] = 0, "No Usage", IF(tbl_Customers[[#This Row],[number_vmail_messages]] &lt;= 20, "Low Usage", IF(tbl_Customers[[#This Row],[number_vmail_messages]] &lt;= 40, "Medium Usgae", "High Usage")))</f>
        <v>No Usage</v>
      </c>
      <c r="AD1650" t="str">
        <f>IF(tbl_Customers[[#This Row],[total_day_minutes]]&lt;=150,"Low Usage", IF(tbl_Customers[[#This Row],[total_day_minutes]]&lt;=200,"Medium Usage", IF(tbl_Customers[[#This Row],[total_day_minutes]]&lt;=250,"High Usage","Very High Usage")))</f>
        <v>Medium Usage</v>
      </c>
      <c r="AE1650" t="str">
        <f>IF(tbl_Customers[[#This Row],[total_intl_calls]]&lt;=5,"Low Calls", IF(tbl_Customers[[#This Row],[total_intl_calls]]&lt;=10, "Medium Calls", "High Calls"))</f>
        <v>Low Calls</v>
      </c>
      <c r="AF16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50" s="36" t="str">
        <f>IF(tbl_Customers[[#This Row],[Churn_Risk_Score]]&gt;=10,"High Risk", IF(tbl_Customers[[#This Row],[Churn_Risk_Score]]&gt;=5,"Medium Risk","Low Risk"))</f>
        <v>Low Risk</v>
      </c>
    </row>
    <row r="1651" spans="1:33" x14ac:dyDescent="0.35">
      <c r="A1651">
        <v>1650</v>
      </c>
      <c r="B1651" t="s">
        <v>72</v>
      </c>
      <c r="C1651">
        <v>76</v>
      </c>
      <c r="D1651" t="s">
        <v>28</v>
      </c>
      <c r="E1651" t="s">
        <v>22</v>
      </c>
      <c r="F1651" t="s">
        <v>22</v>
      </c>
      <c r="G1651">
        <v>0</v>
      </c>
      <c r="H1651">
        <v>186.1</v>
      </c>
      <c r="I1651">
        <v>96</v>
      </c>
      <c r="J1651">
        <v>31.64</v>
      </c>
      <c r="K1651">
        <v>211.6</v>
      </c>
      <c r="L1651">
        <v>100</v>
      </c>
      <c r="M1651">
        <v>17.989999999999998</v>
      </c>
      <c r="N1651">
        <v>230.6</v>
      </c>
      <c r="O1651">
        <v>100</v>
      </c>
      <c r="P1651">
        <v>10.38</v>
      </c>
      <c r="Q1651">
        <v>8</v>
      </c>
      <c r="R1651">
        <v>4</v>
      </c>
      <c r="S1651">
        <v>2.16</v>
      </c>
      <c r="T1651">
        <v>0</v>
      </c>
      <c r="U1651" t="s">
        <v>22</v>
      </c>
      <c r="V1651">
        <f>IF(tbl_Customers[[#This Row],[churn]] = "yes", 1, 0)</f>
        <v>0</v>
      </c>
      <c r="W1651" t="str">
        <f>IF(tbl_Customers[[#This Row],[number_customer_service_calls]] &lt;= 1, "0-1 Calls", IF(tbl_Customers[[#This Row],[number_customer_service_calls]] &lt;= 3, "2-3 Calls", IF(tbl_Customers[[#This Row],[number_customer_service_calls]] &lt;=5, "4-5 Calls", "6+ Calls")))</f>
        <v>0-1 Calls</v>
      </c>
      <c r="X1651" t="str">
        <f>IF(tbl_Customers[[#This Row],[account_length]] &lt;= 50, "0-50", IF(tbl_Customers[[#This Row],[account_length]] &lt;=100, "51-100", IF(tbl_Customers[[#This Row],[account_length]] &lt;= 150, "101-150", "151+")))</f>
        <v>51-100</v>
      </c>
      <c r="Y1651" t="str">
        <f>IF(tbl_Customers[[#This Row],[total_intl_charge]] &lt;= 3, "Low Charges", "High Charges")</f>
        <v>Low Charges</v>
      </c>
      <c r="Z1651" t="str">
        <f>IF(tbl_Customers[[#This Row],[total_eve_calls]]&lt;=80,"Low Calls",
IF(tbl_Customers[[#This Row],[total_eve_calls]]&lt;=120,"Medium Calls","High Calls"))</f>
        <v>Medium Calls</v>
      </c>
      <c r="AA1651" t="str">
        <f>IF(tbl_Customers[[#This Row],[total_eve_charge]]&lt;=15,"Low Charges",
IF(tbl_Customers[[#This Row],[total_eve_charge]]&lt;=20,"Medium Charges","High Charges"))</f>
        <v>Medium Charges</v>
      </c>
      <c r="AB16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51" t="str">
        <f>IF(tbl_Customers[[#This Row],[number_vmail_messages]] = 0, "No Usage", IF(tbl_Customers[[#This Row],[number_vmail_messages]] &lt;= 20, "Low Usage", IF(tbl_Customers[[#This Row],[number_vmail_messages]] &lt;= 40, "Medium Usgae", "High Usage")))</f>
        <v>No Usage</v>
      </c>
      <c r="AD1651" t="str">
        <f>IF(tbl_Customers[[#This Row],[total_day_minutes]]&lt;=150,"Low Usage", IF(tbl_Customers[[#This Row],[total_day_minutes]]&lt;=200,"Medium Usage", IF(tbl_Customers[[#This Row],[total_day_minutes]]&lt;=250,"High Usage","Very High Usage")))</f>
        <v>Medium Usage</v>
      </c>
      <c r="AE1651" t="str">
        <f>IF(tbl_Customers[[#This Row],[total_intl_calls]]&lt;=5,"Low Calls", IF(tbl_Customers[[#This Row],[total_intl_calls]]&lt;=10, "Medium Calls", "High Calls"))</f>
        <v>Low Calls</v>
      </c>
      <c r="AF16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51" s="36" t="str">
        <f>IF(tbl_Customers[[#This Row],[Churn_Risk_Score]]&gt;=10,"High Risk", IF(tbl_Customers[[#This Row],[Churn_Risk_Score]]&gt;=5,"Medium Risk","Low Risk"))</f>
        <v>Low Risk</v>
      </c>
    </row>
    <row r="1652" spans="1:33" x14ac:dyDescent="0.35">
      <c r="A1652">
        <v>1651</v>
      </c>
      <c r="B1652" t="s">
        <v>30</v>
      </c>
      <c r="C1652">
        <v>128</v>
      </c>
      <c r="D1652" t="s">
        <v>21</v>
      </c>
      <c r="E1652" t="s">
        <v>22</v>
      </c>
      <c r="F1652" t="s">
        <v>22</v>
      </c>
      <c r="G1652">
        <v>0</v>
      </c>
      <c r="H1652">
        <v>148.5</v>
      </c>
      <c r="I1652">
        <v>105</v>
      </c>
      <c r="J1652">
        <v>25.25</v>
      </c>
      <c r="K1652">
        <v>243</v>
      </c>
      <c r="L1652">
        <v>106</v>
      </c>
      <c r="M1652">
        <v>20.66</v>
      </c>
      <c r="N1652">
        <v>255.2</v>
      </c>
      <c r="O1652">
        <v>114</v>
      </c>
      <c r="P1652">
        <v>11.48</v>
      </c>
      <c r="Q1652">
        <v>6.8</v>
      </c>
      <c r="R1652">
        <v>2</v>
      </c>
      <c r="S1652">
        <v>1.84</v>
      </c>
      <c r="T1652">
        <v>1</v>
      </c>
      <c r="U1652" t="s">
        <v>22</v>
      </c>
      <c r="V1652">
        <f>IF(tbl_Customers[[#This Row],[churn]] = "yes", 1, 0)</f>
        <v>0</v>
      </c>
      <c r="W1652" t="str">
        <f>IF(tbl_Customers[[#This Row],[number_customer_service_calls]] &lt;= 1, "0-1 Calls", IF(tbl_Customers[[#This Row],[number_customer_service_calls]] &lt;= 3, "2-3 Calls", IF(tbl_Customers[[#This Row],[number_customer_service_calls]] &lt;=5, "4-5 Calls", "6+ Calls")))</f>
        <v>0-1 Calls</v>
      </c>
      <c r="X1652" t="str">
        <f>IF(tbl_Customers[[#This Row],[account_length]] &lt;= 50, "0-50", IF(tbl_Customers[[#This Row],[account_length]] &lt;=100, "51-100", IF(tbl_Customers[[#This Row],[account_length]] &lt;= 150, "101-150", "151+")))</f>
        <v>101-150</v>
      </c>
      <c r="Y1652" t="str">
        <f>IF(tbl_Customers[[#This Row],[total_intl_charge]] &lt;= 3, "Low Charges", "High Charges")</f>
        <v>Low Charges</v>
      </c>
      <c r="Z1652" t="str">
        <f>IF(tbl_Customers[[#This Row],[total_eve_calls]]&lt;=80,"Low Calls",
IF(tbl_Customers[[#This Row],[total_eve_calls]]&lt;=120,"Medium Calls","High Calls"))</f>
        <v>Medium Calls</v>
      </c>
      <c r="AA1652" t="str">
        <f>IF(tbl_Customers[[#This Row],[total_eve_charge]]&lt;=15,"Low Charges",
IF(tbl_Customers[[#This Row],[total_eve_charge]]&lt;=20,"Medium Charges","High Charges"))</f>
        <v>High Charges</v>
      </c>
      <c r="AB16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52" t="str">
        <f>IF(tbl_Customers[[#This Row],[number_vmail_messages]] = 0, "No Usage", IF(tbl_Customers[[#This Row],[number_vmail_messages]] &lt;= 20, "Low Usage", IF(tbl_Customers[[#This Row],[number_vmail_messages]] &lt;= 40, "Medium Usgae", "High Usage")))</f>
        <v>No Usage</v>
      </c>
      <c r="AD1652" t="str">
        <f>IF(tbl_Customers[[#This Row],[total_day_minutes]]&lt;=150,"Low Usage", IF(tbl_Customers[[#This Row],[total_day_minutes]]&lt;=200,"Medium Usage", IF(tbl_Customers[[#This Row],[total_day_minutes]]&lt;=250,"High Usage","Very High Usage")))</f>
        <v>Low Usage</v>
      </c>
      <c r="AE1652" t="str">
        <f>IF(tbl_Customers[[#This Row],[total_intl_calls]]&lt;=5,"Low Calls", IF(tbl_Customers[[#This Row],[total_intl_calls]]&lt;=10, "Medium Calls", "High Calls"))</f>
        <v>Low Calls</v>
      </c>
      <c r="AF16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52" s="36" t="str">
        <f>IF(tbl_Customers[[#This Row],[Churn_Risk_Score]]&gt;=10,"High Risk", IF(tbl_Customers[[#This Row],[Churn_Risk_Score]]&gt;=5,"Medium Risk","Low Risk"))</f>
        <v>Low Risk</v>
      </c>
    </row>
    <row r="1653" spans="1:33" x14ac:dyDescent="0.35">
      <c r="A1653">
        <v>1652</v>
      </c>
      <c r="B1653" t="s">
        <v>51</v>
      </c>
      <c r="C1653">
        <v>73</v>
      </c>
      <c r="D1653" t="s">
        <v>21</v>
      </c>
      <c r="E1653" t="s">
        <v>22</v>
      </c>
      <c r="F1653" t="s">
        <v>22</v>
      </c>
      <c r="G1653">
        <v>0</v>
      </c>
      <c r="H1653">
        <v>157.1</v>
      </c>
      <c r="I1653">
        <v>109</v>
      </c>
      <c r="J1653">
        <v>26.71</v>
      </c>
      <c r="K1653">
        <v>268.8</v>
      </c>
      <c r="L1653">
        <v>83</v>
      </c>
      <c r="M1653">
        <v>22.85</v>
      </c>
      <c r="N1653">
        <v>181.5</v>
      </c>
      <c r="O1653">
        <v>91</v>
      </c>
      <c r="P1653">
        <v>8.17</v>
      </c>
      <c r="Q1653">
        <v>10</v>
      </c>
      <c r="R1653">
        <v>8</v>
      </c>
      <c r="S1653">
        <v>2.7</v>
      </c>
      <c r="T1653">
        <v>0</v>
      </c>
      <c r="U1653" t="s">
        <v>22</v>
      </c>
      <c r="V1653">
        <f>IF(tbl_Customers[[#This Row],[churn]] = "yes", 1, 0)</f>
        <v>0</v>
      </c>
      <c r="W1653" t="str">
        <f>IF(tbl_Customers[[#This Row],[number_customer_service_calls]] &lt;= 1, "0-1 Calls", IF(tbl_Customers[[#This Row],[number_customer_service_calls]] &lt;= 3, "2-3 Calls", IF(tbl_Customers[[#This Row],[number_customer_service_calls]] &lt;=5, "4-5 Calls", "6+ Calls")))</f>
        <v>0-1 Calls</v>
      </c>
      <c r="X1653" t="str">
        <f>IF(tbl_Customers[[#This Row],[account_length]] &lt;= 50, "0-50", IF(tbl_Customers[[#This Row],[account_length]] &lt;=100, "51-100", IF(tbl_Customers[[#This Row],[account_length]] &lt;= 150, "101-150", "151+")))</f>
        <v>51-100</v>
      </c>
      <c r="Y1653" t="str">
        <f>IF(tbl_Customers[[#This Row],[total_intl_charge]] &lt;= 3, "Low Charges", "High Charges")</f>
        <v>Low Charges</v>
      </c>
      <c r="Z1653" t="str">
        <f>IF(tbl_Customers[[#This Row],[total_eve_calls]]&lt;=80,"Low Calls",
IF(tbl_Customers[[#This Row],[total_eve_calls]]&lt;=120,"Medium Calls","High Calls"))</f>
        <v>Medium Calls</v>
      </c>
      <c r="AA1653" t="str">
        <f>IF(tbl_Customers[[#This Row],[total_eve_charge]]&lt;=15,"Low Charges",
IF(tbl_Customers[[#This Row],[total_eve_charge]]&lt;=20,"Medium Charges","High Charges"))</f>
        <v>High Charges</v>
      </c>
      <c r="AB16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53" t="str">
        <f>IF(tbl_Customers[[#This Row],[number_vmail_messages]] = 0, "No Usage", IF(tbl_Customers[[#This Row],[number_vmail_messages]] &lt;= 20, "Low Usage", IF(tbl_Customers[[#This Row],[number_vmail_messages]] &lt;= 40, "Medium Usgae", "High Usage")))</f>
        <v>No Usage</v>
      </c>
      <c r="AD1653" t="str">
        <f>IF(tbl_Customers[[#This Row],[total_day_minutes]]&lt;=150,"Low Usage", IF(tbl_Customers[[#This Row],[total_day_minutes]]&lt;=200,"Medium Usage", IF(tbl_Customers[[#This Row],[total_day_minutes]]&lt;=250,"High Usage","Very High Usage")))</f>
        <v>Medium Usage</v>
      </c>
      <c r="AE1653" t="str">
        <f>IF(tbl_Customers[[#This Row],[total_intl_calls]]&lt;=5,"Low Calls", IF(tbl_Customers[[#This Row],[total_intl_calls]]&lt;=10, "Medium Calls", "High Calls"))</f>
        <v>Medium Calls</v>
      </c>
      <c r="AF16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53" s="36" t="str">
        <f>IF(tbl_Customers[[#This Row],[Churn_Risk_Score]]&gt;=10,"High Risk", IF(tbl_Customers[[#This Row],[Churn_Risk_Score]]&gt;=5,"Medium Risk","Low Risk"))</f>
        <v>Low Risk</v>
      </c>
    </row>
    <row r="1654" spans="1:33" x14ac:dyDescent="0.35">
      <c r="A1654">
        <v>1653</v>
      </c>
      <c r="B1654" t="s">
        <v>39</v>
      </c>
      <c r="C1654">
        <v>52</v>
      </c>
      <c r="D1654" t="s">
        <v>21</v>
      </c>
      <c r="E1654" t="s">
        <v>22</v>
      </c>
      <c r="F1654" t="s">
        <v>22</v>
      </c>
      <c r="G1654">
        <v>0</v>
      </c>
      <c r="H1654">
        <v>155</v>
      </c>
      <c r="I1654">
        <v>110</v>
      </c>
      <c r="J1654">
        <v>26.35</v>
      </c>
      <c r="K1654">
        <v>133.4</v>
      </c>
      <c r="L1654">
        <v>104</v>
      </c>
      <c r="M1654">
        <v>11.34</v>
      </c>
      <c r="N1654">
        <v>176.1</v>
      </c>
      <c r="O1654">
        <v>84</v>
      </c>
      <c r="P1654">
        <v>7.92</v>
      </c>
      <c r="Q1654">
        <v>7</v>
      </c>
      <c r="R1654">
        <v>4</v>
      </c>
      <c r="S1654">
        <v>1.89</v>
      </c>
      <c r="T1654">
        <v>4</v>
      </c>
      <c r="U1654" t="s">
        <v>23</v>
      </c>
      <c r="V1654">
        <f>IF(tbl_Customers[[#This Row],[churn]] = "yes", 1, 0)</f>
        <v>1</v>
      </c>
      <c r="W1654" t="str">
        <f>IF(tbl_Customers[[#This Row],[number_customer_service_calls]] &lt;= 1, "0-1 Calls", IF(tbl_Customers[[#This Row],[number_customer_service_calls]] &lt;= 3, "2-3 Calls", IF(tbl_Customers[[#This Row],[number_customer_service_calls]] &lt;=5, "4-5 Calls", "6+ Calls")))</f>
        <v>4-5 Calls</v>
      </c>
      <c r="X1654" t="str">
        <f>IF(tbl_Customers[[#This Row],[account_length]] &lt;= 50, "0-50", IF(tbl_Customers[[#This Row],[account_length]] &lt;=100, "51-100", IF(tbl_Customers[[#This Row],[account_length]] &lt;= 150, "101-150", "151+")))</f>
        <v>51-100</v>
      </c>
      <c r="Y1654" t="str">
        <f>IF(tbl_Customers[[#This Row],[total_intl_charge]] &lt;= 3, "Low Charges", "High Charges")</f>
        <v>Low Charges</v>
      </c>
      <c r="Z1654" t="str">
        <f>IF(tbl_Customers[[#This Row],[total_eve_calls]]&lt;=80,"Low Calls",
IF(tbl_Customers[[#This Row],[total_eve_calls]]&lt;=120,"Medium Calls","High Calls"))</f>
        <v>Medium Calls</v>
      </c>
      <c r="AA1654" t="str">
        <f>IF(tbl_Customers[[#This Row],[total_eve_charge]]&lt;=15,"Low Charges",
IF(tbl_Customers[[#This Row],[total_eve_charge]]&lt;=20,"Medium Charges","High Charges"))</f>
        <v>Low Charges</v>
      </c>
      <c r="AB16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654" t="str">
        <f>IF(tbl_Customers[[#This Row],[number_vmail_messages]] = 0, "No Usage", IF(tbl_Customers[[#This Row],[number_vmail_messages]] &lt;= 20, "Low Usage", IF(tbl_Customers[[#This Row],[number_vmail_messages]] &lt;= 40, "Medium Usgae", "High Usage")))</f>
        <v>No Usage</v>
      </c>
      <c r="AD1654" t="str">
        <f>IF(tbl_Customers[[#This Row],[total_day_minutes]]&lt;=150,"Low Usage", IF(tbl_Customers[[#This Row],[total_day_minutes]]&lt;=200,"Medium Usage", IF(tbl_Customers[[#This Row],[total_day_minutes]]&lt;=250,"High Usage","Very High Usage")))</f>
        <v>Medium Usage</v>
      </c>
      <c r="AE1654" t="str">
        <f>IF(tbl_Customers[[#This Row],[total_intl_calls]]&lt;=5,"Low Calls", IF(tbl_Customers[[#This Row],[total_intl_calls]]&lt;=10, "Medium Calls", "High Calls"))</f>
        <v>Low Calls</v>
      </c>
      <c r="AF16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54" s="36" t="str">
        <f>IF(tbl_Customers[[#This Row],[Churn_Risk_Score]]&gt;=10,"High Risk", IF(tbl_Customers[[#This Row],[Churn_Risk_Score]]&gt;=5,"Medium Risk","Low Risk"))</f>
        <v>Medium Risk</v>
      </c>
    </row>
    <row r="1655" spans="1:33" x14ac:dyDescent="0.35">
      <c r="A1655">
        <v>1654</v>
      </c>
      <c r="B1655" t="s">
        <v>53</v>
      </c>
      <c r="C1655">
        <v>126</v>
      </c>
      <c r="D1655" t="s">
        <v>21</v>
      </c>
      <c r="E1655" t="s">
        <v>23</v>
      </c>
      <c r="F1655" t="s">
        <v>23</v>
      </c>
      <c r="G1655">
        <v>26</v>
      </c>
      <c r="H1655">
        <v>129.30000000000001</v>
      </c>
      <c r="I1655">
        <v>123</v>
      </c>
      <c r="J1655">
        <v>21.98</v>
      </c>
      <c r="K1655">
        <v>176.5</v>
      </c>
      <c r="L1655">
        <v>114</v>
      </c>
      <c r="M1655">
        <v>15</v>
      </c>
      <c r="N1655">
        <v>154.5</v>
      </c>
      <c r="O1655">
        <v>102</v>
      </c>
      <c r="P1655">
        <v>6.95</v>
      </c>
      <c r="Q1655">
        <v>9.6</v>
      </c>
      <c r="R1655">
        <v>7</v>
      </c>
      <c r="S1655">
        <v>2.59</v>
      </c>
      <c r="T1655">
        <v>1</v>
      </c>
      <c r="U1655" t="s">
        <v>22</v>
      </c>
      <c r="V1655">
        <f>IF(tbl_Customers[[#This Row],[churn]] = "yes", 1, 0)</f>
        <v>0</v>
      </c>
      <c r="W1655" t="str">
        <f>IF(tbl_Customers[[#This Row],[number_customer_service_calls]] &lt;= 1, "0-1 Calls", IF(tbl_Customers[[#This Row],[number_customer_service_calls]] &lt;= 3, "2-3 Calls", IF(tbl_Customers[[#This Row],[number_customer_service_calls]] &lt;=5, "4-5 Calls", "6+ Calls")))</f>
        <v>0-1 Calls</v>
      </c>
      <c r="X1655" t="str">
        <f>IF(tbl_Customers[[#This Row],[account_length]] &lt;= 50, "0-50", IF(tbl_Customers[[#This Row],[account_length]] &lt;=100, "51-100", IF(tbl_Customers[[#This Row],[account_length]] &lt;= 150, "101-150", "151+")))</f>
        <v>101-150</v>
      </c>
      <c r="Y1655" t="str">
        <f>IF(tbl_Customers[[#This Row],[total_intl_charge]] &lt;= 3, "Low Charges", "High Charges")</f>
        <v>Low Charges</v>
      </c>
      <c r="Z1655" t="str">
        <f>IF(tbl_Customers[[#This Row],[total_eve_calls]]&lt;=80,"Low Calls",
IF(tbl_Customers[[#This Row],[total_eve_calls]]&lt;=120,"Medium Calls","High Calls"))</f>
        <v>Medium Calls</v>
      </c>
      <c r="AA1655" t="str">
        <f>IF(tbl_Customers[[#This Row],[total_eve_charge]]&lt;=15,"Low Charges",
IF(tbl_Customers[[#This Row],[total_eve_charge]]&lt;=20,"Medium Charges","High Charges"))</f>
        <v>Low Charges</v>
      </c>
      <c r="AB16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655" t="str">
        <f>IF(tbl_Customers[[#This Row],[number_vmail_messages]] = 0, "No Usage", IF(tbl_Customers[[#This Row],[number_vmail_messages]] &lt;= 20, "Low Usage", IF(tbl_Customers[[#This Row],[number_vmail_messages]] &lt;= 40, "Medium Usgae", "High Usage")))</f>
        <v>Medium Usgae</v>
      </c>
      <c r="AD1655" t="str">
        <f>IF(tbl_Customers[[#This Row],[total_day_minutes]]&lt;=150,"Low Usage", IF(tbl_Customers[[#This Row],[total_day_minutes]]&lt;=200,"Medium Usage", IF(tbl_Customers[[#This Row],[total_day_minutes]]&lt;=250,"High Usage","Very High Usage")))</f>
        <v>Low Usage</v>
      </c>
      <c r="AE1655" t="str">
        <f>IF(tbl_Customers[[#This Row],[total_intl_calls]]&lt;=5,"Low Calls", IF(tbl_Customers[[#This Row],[total_intl_calls]]&lt;=10, "Medium Calls", "High Calls"))</f>
        <v>Medium Calls</v>
      </c>
      <c r="AF16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55" s="36" t="str">
        <f>IF(tbl_Customers[[#This Row],[Churn_Risk_Score]]&gt;=10,"High Risk", IF(tbl_Customers[[#This Row],[Churn_Risk_Score]]&gt;=5,"Medium Risk","Low Risk"))</f>
        <v>Low Risk</v>
      </c>
    </row>
    <row r="1656" spans="1:33" x14ac:dyDescent="0.35">
      <c r="A1656">
        <v>1655</v>
      </c>
      <c r="B1656" t="s">
        <v>59</v>
      </c>
      <c r="C1656">
        <v>137</v>
      </c>
      <c r="D1656" t="s">
        <v>25</v>
      </c>
      <c r="E1656" t="s">
        <v>22</v>
      </c>
      <c r="F1656" t="s">
        <v>22</v>
      </c>
      <c r="G1656">
        <v>0</v>
      </c>
      <c r="H1656">
        <v>208.8</v>
      </c>
      <c r="I1656">
        <v>120</v>
      </c>
      <c r="J1656">
        <v>35.5</v>
      </c>
      <c r="K1656">
        <v>225.3</v>
      </c>
      <c r="L1656">
        <v>100</v>
      </c>
      <c r="M1656">
        <v>19.149999999999999</v>
      </c>
      <c r="N1656">
        <v>221.6</v>
      </c>
      <c r="O1656">
        <v>130</v>
      </c>
      <c r="P1656">
        <v>9.9700000000000006</v>
      </c>
      <c r="Q1656">
        <v>11.1</v>
      </c>
      <c r="R1656">
        <v>5</v>
      </c>
      <c r="S1656">
        <v>3</v>
      </c>
      <c r="T1656">
        <v>0</v>
      </c>
      <c r="U1656" t="s">
        <v>22</v>
      </c>
      <c r="V1656">
        <f>IF(tbl_Customers[[#This Row],[churn]] = "yes", 1, 0)</f>
        <v>0</v>
      </c>
      <c r="W1656" t="str">
        <f>IF(tbl_Customers[[#This Row],[number_customer_service_calls]] &lt;= 1, "0-1 Calls", IF(tbl_Customers[[#This Row],[number_customer_service_calls]] &lt;= 3, "2-3 Calls", IF(tbl_Customers[[#This Row],[number_customer_service_calls]] &lt;=5, "4-5 Calls", "6+ Calls")))</f>
        <v>0-1 Calls</v>
      </c>
      <c r="X1656" t="str">
        <f>IF(tbl_Customers[[#This Row],[account_length]] &lt;= 50, "0-50", IF(tbl_Customers[[#This Row],[account_length]] &lt;=100, "51-100", IF(tbl_Customers[[#This Row],[account_length]] &lt;= 150, "101-150", "151+")))</f>
        <v>101-150</v>
      </c>
      <c r="Y1656" t="str">
        <f>IF(tbl_Customers[[#This Row],[total_intl_charge]] &lt;= 3, "Low Charges", "High Charges")</f>
        <v>Low Charges</v>
      </c>
      <c r="Z1656" t="str">
        <f>IF(tbl_Customers[[#This Row],[total_eve_calls]]&lt;=80,"Low Calls",
IF(tbl_Customers[[#This Row],[total_eve_calls]]&lt;=120,"Medium Calls","High Calls"))</f>
        <v>Medium Calls</v>
      </c>
      <c r="AA1656" t="str">
        <f>IF(tbl_Customers[[#This Row],[total_eve_charge]]&lt;=15,"Low Charges",
IF(tbl_Customers[[#This Row],[total_eve_charge]]&lt;=20,"Medium Charges","High Charges"))</f>
        <v>Medium Charges</v>
      </c>
      <c r="AB16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56" t="str">
        <f>IF(tbl_Customers[[#This Row],[number_vmail_messages]] = 0, "No Usage", IF(tbl_Customers[[#This Row],[number_vmail_messages]] &lt;= 20, "Low Usage", IF(tbl_Customers[[#This Row],[number_vmail_messages]] &lt;= 40, "Medium Usgae", "High Usage")))</f>
        <v>No Usage</v>
      </c>
      <c r="AD1656" t="str">
        <f>IF(tbl_Customers[[#This Row],[total_day_minutes]]&lt;=150,"Low Usage", IF(tbl_Customers[[#This Row],[total_day_minutes]]&lt;=200,"Medium Usage", IF(tbl_Customers[[#This Row],[total_day_minutes]]&lt;=250,"High Usage","Very High Usage")))</f>
        <v>High Usage</v>
      </c>
      <c r="AE1656" t="str">
        <f>IF(tbl_Customers[[#This Row],[total_intl_calls]]&lt;=5,"Low Calls", IF(tbl_Customers[[#This Row],[total_intl_calls]]&lt;=10, "Medium Calls", "High Calls"))</f>
        <v>Low Calls</v>
      </c>
      <c r="AF16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56" s="36" t="str">
        <f>IF(tbl_Customers[[#This Row],[Churn_Risk_Score]]&gt;=10,"High Risk", IF(tbl_Customers[[#This Row],[Churn_Risk_Score]]&gt;=5,"Medium Risk","Low Risk"))</f>
        <v>Low Risk</v>
      </c>
    </row>
    <row r="1657" spans="1:33" x14ac:dyDescent="0.35">
      <c r="A1657">
        <v>1656</v>
      </c>
      <c r="B1657" t="s">
        <v>75</v>
      </c>
      <c r="C1657">
        <v>71</v>
      </c>
      <c r="D1657" t="s">
        <v>28</v>
      </c>
      <c r="E1657" t="s">
        <v>22</v>
      </c>
      <c r="F1657" t="s">
        <v>22</v>
      </c>
      <c r="G1657">
        <v>0</v>
      </c>
      <c r="H1657">
        <v>238</v>
      </c>
      <c r="I1657">
        <v>82</v>
      </c>
      <c r="J1657">
        <v>40.46</v>
      </c>
      <c r="K1657">
        <v>278.5</v>
      </c>
      <c r="L1657">
        <v>94</v>
      </c>
      <c r="M1657">
        <v>23.67</v>
      </c>
      <c r="N1657">
        <v>193.1</v>
      </c>
      <c r="O1657">
        <v>134</v>
      </c>
      <c r="P1657">
        <v>8.69</v>
      </c>
      <c r="Q1657">
        <v>11.8</v>
      </c>
      <c r="R1657">
        <v>10</v>
      </c>
      <c r="S1657">
        <v>3.19</v>
      </c>
      <c r="T1657">
        <v>0</v>
      </c>
      <c r="U1657" t="s">
        <v>23</v>
      </c>
      <c r="V1657">
        <f>IF(tbl_Customers[[#This Row],[churn]] = "yes", 1, 0)</f>
        <v>1</v>
      </c>
      <c r="W1657" t="str">
        <f>IF(tbl_Customers[[#This Row],[number_customer_service_calls]] &lt;= 1, "0-1 Calls", IF(tbl_Customers[[#This Row],[number_customer_service_calls]] &lt;= 3, "2-3 Calls", IF(tbl_Customers[[#This Row],[number_customer_service_calls]] &lt;=5, "4-5 Calls", "6+ Calls")))</f>
        <v>0-1 Calls</v>
      </c>
      <c r="X1657" t="str">
        <f>IF(tbl_Customers[[#This Row],[account_length]] &lt;= 50, "0-50", IF(tbl_Customers[[#This Row],[account_length]] &lt;=100, "51-100", IF(tbl_Customers[[#This Row],[account_length]] &lt;= 150, "101-150", "151+")))</f>
        <v>51-100</v>
      </c>
      <c r="Y1657" t="str">
        <f>IF(tbl_Customers[[#This Row],[total_intl_charge]] &lt;= 3, "Low Charges", "High Charges")</f>
        <v>High Charges</v>
      </c>
      <c r="Z1657" t="str">
        <f>IF(tbl_Customers[[#This Row],[total_eve_calls]]&lt;=80,"Low Calls",
IF(tbl_Customers[[#This Row],[total_eve_calls]]&lt;=120,"Medium Calls","High Calls"))</f>
        <v>Medium Calls</v>
      </c>
      <c r="AA1657" t="str">
        <f>IF(tbl_Customers[[#This Row],[total_eve_charge]]&lt;=15,"Low Charges",
IF(tbl_Customers[[#This Row],[total_eve_charge]]&lt;=20,"Medium Charges","High Charges"))</f>
        <v>High Charges</v>
      </c>
      <c r="AB16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57" t="str">
        <f>IF(tbl_Customers[[#This Row],[number_vmail_messages]] = 0, "No Usage", IF(tbl_Customers[[#This Row],[number_vmail_messages]] &lt;= 20, "Low Usage", IF(tbl_Customers[[#This Row],[number_vmail_messages]] &lt;= 40, "Medium Usgae", "High Usage")))</f>
        <v>No Usage</v>
      </c>
      <c r="AD1657" t="str">
        <f>IF(tbl_Customers[[#This Row],[total_day_minutes]]&lt;=150,"Low Usage", IF(tbl_Customers[[#This Row],[total_day_minutes]]&lt;=200,"Medium Usage", IF(tbl_Customers[[#This Row],[total_day_minutes]]&lt;=250,"High Usage","Very High Usage")))</f>
        <v>High Usage</v>
      </c>
      <c r="AE1657" t="str">
        <f>IF(tbl_Customers[[#This Row],[total_intl_calls]]&lt;=5,"Low Calls", IF(tbl_Customers[[#This Row],[total_intl_calls]]&lt;=10, "Medium Calls", "High Calls"))</f>
        <v>Medium Calls</v>
      </c>
      <c r="AF16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57" s="36" t="str">
        <f>IF(tbl_Customers[[#This Row],[Churn_Risk_Score]]&gt;=10,"High Risk", IF(tbl_Customers[[#This Row],[Churn_Risk_Score]]&gt;=5,"Medium Risk","Low Risk"))</f>
        <v>Low Risk</v>
      </c>
    </row>
    <row r="1658" spans="1:33" x14ac:dyDescent="0.35">
      <c r="A1658">
        <v>1657</v>
      </c>
      <c r="B1658" t="s">
        <v>69</v>
      </c>
      <c r="C1658">
        <v>139</v>
      </c>
      <c r="D1658" t="s">
        <v>21</v>
      </c>
      <c r="E1658" t="s">
        <v>22</v>
      </c>
      <c r="F1658" t="s">
        <v>22</v>
      </c>
      <c r="G1658">
        <v>0</v>
      </c>
      <c r="H1658">
        <v>211.1</v>
      </c>
      <c r="I1658">
        <v>103</v>
      </c>
      <c r="J1658">
        <v>35.89</v>
      </c>
      <c r="K1658">
        <v>206.9</v>
      </c>
      <c r="L1658">
        <v>108</v>
      </c>
      <c r="M1658">
        <v>17.59</v>
      </c>
      <c r="N1658">
        <v>193.9</v>
      </c>
      <c r="O1658">
        <v>70</v>
      </c>
      <c r="P1658">
        <v>8.73</v>
      </c>
      <c r="Q1658">
        <v>5.6</v>
      </c>
      <c r="R1658">
        <v>4</v>
      </c>
      <c r="S1658">
        <v>1.51</v>
      </c>
      <c r="T1658">
        <v>0</v>
      </c>
      <c r="U1658" t="s">
        <v>22</v>
      </c>
      <c r="V1658">
        <f>IF(tbl_Customers[[#This Row],[churn]] = "yes", 1, 0)</f>
        <v>0</v>
      </c>
      <c r="W1658" t="str">
        <f>IF(tbl_Customers[[#This Row],[number_customer_service_calls]] &lt;= 1, "0-1 Calls", IF(tbl_Customers[[#This Row],[number_customer_service_calls]] &lt;= 3, "2-3 Calls", IF(tbl_Customers[[#This Row],[number_customer_service_calls]] &lt;=5, "4-5 Calls", "6+ Calls")))</f>
        <v>0-1 Calls</v>
      </c>
      <c r="X1658" t="str">
        <f>IF(tbl_Customers[[#This Row],[account_length]] &lt;= 50, "0-50", IF(tbl_Customers[[#This Row],[account_length]] &lt;=100, "51-100", IF(tbl_Customers[[#This Row],[account_length]] &lt;= 150, "101-150", "151+")))</f>
        <v>101-150</v>
      </c>
      <c r="Y1658" t="str">
        <f>IF(tbl_Customers[[#This Row],[total_intl_charge]] &lt;= 3, "Low Charges", "High Charges")</f>
        <v>Low Charges</v>
      </c>
      <c r="Z1658" t="str">
        <f>IF(tbl_Customers[[#This Row],[total_eve_calls]]&lt;=80,"Low Calls",
IF(tbl_Customers[[#This Row],[total_eve_calls]]&lt;=120,"Medium Calls","High Calls"))</f>
        <v>Medium Calls</v>
      </c>
      <c r="AA1658" t="str">
        <f>IF(tbl_Customers[[#This Row],[total_eve_charge]]&lt;=15,"Low Charges",
IF(tbl_Customers[[#This Row],[total_eve_charge]]&lt;=20,"Medium Charges","High Charges"))</f>
        <v>Medium Charges</v>
      </c>
      <c r="AB16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58" t="str">
        <f>IF(tbl_Customers[[#This Row],[number_vmail_messages]] = 0, "No Usage", IF(tbl_Customers[[#This Row],[number_vmail_messages]] &lt;= 20, "Low Usage", IF(tbl_Customers[[#This Row],[number_vmail_messages]] &lt;= 40, "Medium Usgae", "High Usage")))</f>
        <v>No Usage</v>
      </c>
      <c r="AD1658" t="str">
        <f>IF(tbl_Customers[[#This Row],[total_day_minutes]]&lt;=150,"Low Usage", IF(tbl_Customers[[#This Row],[total_day_minutes]]&lt;=200,"Medium Usage", IF(tbl_Customers[[#This Row],[total_day_minutes]]&lt;=250,"High Usage","Very High Usage")))</f>
        <v>High Usage</v>
      </c>
      <c r="AE1658" t="str">
        <f>IF(tbl_Customers[[#This Row],[total_intl_calls]]&lt;=5,"Low Calls", IF(tbl_Customers[[#This Row],[total_intl_calls]]&lt;=10, "Medium Calls", "High Calls"))</f>
        <v>Low Calls</v>
      </c>
      <c r="AF16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58" s="36" t="str">
        <f>IF(tbl_Customers[[#This Row],[Churn_Risk_Score]]&gt;=10,"High Risk", IF(tbl_Customers[[#This Row],[Churn_Risk_Score]]&gt;=5,"Medium Risk","Low Risk"))</f>
        <v>Low Risk</v>
      </c>
    </row>
    <row r="1659" spans="1:33" x14ac:dyDescent="0.35">
      <c r="A1659">
        <v>1658</v>
      </c>
      <c r="B1659" t="s">
        <v>67</v>
      </c>
      <c r="C1659">
        <v>107</v>
      </c>
      <c r="D1659" t="s">
        <v>28</v>
      </c>
      <c r="E1659" t="s">
        <v>22</v>
      </c>
      <c r="F1659" t="s">
        <v>23</v>
      </c>
      <c r="G1659">
        <v>30</v>
      </c>
      <c r="H1659">
        <v>198.9</v>
      </c>
      <c r="I1659">
        <v>87</v>
      </c>
      <c r="J1659">
        <v>33.81</v>
      </c>
      <c r="K1659">
        <v>207</v>
      </c>
      <c r="L1659">
        <v>90</v>
      </c>
      <c r="M1659">
        <v>17.600000000000001</v>
      </c>
      <c r="N1659">
        <v>159.80000000000001</v>
      </c>
      <c r="O1659">
        <v>76</v>
      </c>
      <c r="P1659">
        <v>7.19</v>
      </c>
      <c r="Q1659">
        <v>12.6</v>
      </c>
      <c r="R1659">
        <v>4</v>
      </c>
      <c r="S1659">
        <v>3.4</v>
      </c>
      <c r="T1659">
        <v>3</v>
      </c>
      <c r="U1659" t="s">
        <v>22</v>
      </c>
      <c r="V1659">
        <f>IF(tbl_Customers[[#This Row],[churn]] = "yes", 1, 0)</f>
        <v>0</v>
      </c>
      <c r="W1659" t="str">
        <f>IF(tbl_Customers[[#This Row],[number_customer_service_calls]] &lt;= 1, "0-1 Calls", IF(tbl_Customers[[#This Row],[number_customer_service_calls]] &lt;= 3, "2-3 Calls", IF(tbl_Customers[[#This Row],[number_customer_service_calls]] &lt;=5, "4-5 Calls", "6+ Calls")))</f>
        <v>2-3 Calls</v>
      </c>
      <c r="X1659" t="str">
        <f>IF(tbl_Customers[[#This Row],[account_length]] &lt;= 50, "0-50", IF(tbl_Customers[[#This Row],[account_length]] &lt;=100, "51-100", IF(tbl_Customers[[#This Row],[account_length]] &lt;= 150, "101-150", "151+")))</f>
        <v>101-150</v>
      </c>
      <c r="Y1659" t="str">
        <f>IF(tbl_Customers[[#This Row],[total_intl_charge]] &lt;= 3, "Low Charges", "High Charges")</f>
        <v>High Charges</v>
      </c>
      <c r="Z1659" t="str">
        <f>IF(tbl_Customers[[#This Row],[total_eve_calls]]&lt;=80,"Low Calls",
IF(tbl_Customers[[#This Row],[total_eve_calls]]&lt;=120,"Medium Calls","High Calls"))</f>
        <v>Medium Calls</v>
      </c>
      <c r="AA1659" t="str">
        <f>IF(tbl_Customers[[#This Row],[total_eve_charge]]&lt;=15,"Low Charges",
IF(tbl_Customers[[#This Row],[total_eve_charge]]&lt;=20,"Medium Charges","High Charges"))</f>
        <v>Medium Charges</v>
      </c>
      <c r="AB16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59" t="str">
        <f>IF(tbl_Customers[[#This Row],[number_vmail_messages]] = 0, "No Usage", IF(tbl_Customers[[#This Row],[number_vmail_messages]] &lt;= 20, "Low Usage", IF(tbl_Customers[[#This Row],[number_vmail_messages]] &lt;= 40, "Medium Usgae", "High Usage")))</f>
        <v>Medium Usgae</v>
      </c>
      <c r="AD1659" t="str">
        <f>IF(tbl_Customers[[#This Row],[total_day_minutes]]&lt;=150,"Low Usage", IF(tbl_Customers[[#This Row],[total_day_minutes]]&lt;=200,"Medium Usage", IF(tbl_Customers[[#This Row],[total_day_minutes]]&lt;=250,"High Usage","Very High Usage")))</f>
        <v>Medium Usage</v>
      </c>
      <c r="AE1659" t="str">
        <f>IF(tbl_Customers[[#This Row],[total_intl_calls]]&lt;=5,"Low Calls", IF(tbl_Customers[[#This Row],[total_intl_calls]]&lt;=10, "Medium Calls", "High Calls"))</f>
        <v>Low Calls</v>
      </c>
      <c r="AF16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59" s="36" t="str">
        <f>IF(tbl_Customers[[#This Row],[Churn_Risk_Score]]&gt;=10,"High Risk", IF(tbl_Customers[[#This Row],[Churn_Risk_Score]]&gt;=5,"Medium Risk","Low Risk"))</f>
        <v>Low Risk</v>
      </c>
    </row>
    <row r="1660" spans="1:33" x14ac:dyDescent="0.35">
      <c r="A1660">
        <v>1659</v>
      </c>
      <c r="B1660" t="s">
        <v>65</v>
      </c>
      <c r="C1660">
        <v>147</v>
      </c>
      <c r="D1660" t="s">
        <v>25</v>
      </c>
      <c r="E1660" t="s">
        <v>22</v>
      </c>
      <c r="F1660" t="s">
        <v>22</v>
      </c>
      <c r="G1660">
        <v>0</v>
      </c>
      <c r="H1660">
        <v>212.8</v>
      </c>
      <c r="I1660">
        <v>79</v>
      </c>
      <c r="J1660">
        <v>36.18</v>
      </c>
      <c r="K1660">
        <v>204.1</v>
      </c>
      <c r="L1660">
        <v>91</v>
      </c>
      <c r="M1660">
        <v>17.350000000000001</v>
      </c>
      <c r="N1660">
        <v>156.19999999999999</v>
      </c>
      <c r="O1660">
        <v>113</v>
      </c>
      <c r="P1660">
        <v>7.03</v>
      </c>
      <c r="Q1660">
        <v>10.199999999999999</v>
      </c>
      <c r="R1660">
        <v>2</v>
      </c>
      <c r="S1660">
        <v>2.75</v>
      </c>
      <c r="T1660">
        <v>1</v>
      </c>
      <c r="U1660" t="s">
        <v>22</v>
      </c>
      <c r="V1660">
        <f>IF(tbl_Customers[[#This Row],[churn]] = "yes", 1, 0)</f>
        <v>0</v>
      </c>
      <c r="W1660" t="str">
        <f>IF(tbl_Customers[[#This Row],[number_customer_service_calls]] &lt;= 1, "0-1 Calls", IF(tbl_Customers[[#This Row],[number_customer_service_calls]] &lt;= 3, "2-3 Calls", IF(tbl_Customers[[#This Row],[number_customer_service_calls]] &lt;=5, "4-5 Calls", "6+ Calls")))</f>
        <v>0-1 Calls</v>
      </c>
      <c r="X1660" t="str">
        <f>IF(tbl_Customers[[#This Row],[account_length]] &lt;= 50, "0-50", IF(tbl_Customers[[#This Row],[account_length]] &lt;=100, "51-100", IF(tbl_Customers[[#This Row],[account_length]] &lt;= 150, "101-150", "151+")))</f>
        <v>101-150</v>
      </c>
      <c r="Y1660" t="str">
        <f>IF(tbl_Customers[[#This Row],[total_intl_charge]] &lt;= 3, "Low Charges", "High Charges")</f>
        <v>Low Charges</v>
      </c>
      <c r="Z1660" t="str">
        <f>IF(tbl_Customers[[#This Row],[total_eve_calls]]&lt;=80,"Low Calls",
IF(tbl_Customers[[#This Row],[total_eve_calls]]&lt;=120,"Medium Calls","High Calls"))</f>
        <v>Medium Calls</v>
      </c>
      <c r="AA1660" t="str">
        <f>IF(tbl_Customers[[#This Row],[total_eve_charge]]&lt;=15,"Low Charges",
IF(tbl_Customers[[#This Row],[total_eve_charge]]&lt;=20,"Medium Charges","High Charges"))</f>
        <v>Medium Charges</v>
      </c>
      <c r="AB16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60" t="str">
        <f>IF(tbl_Customers[[#This Row],[number_vmail_messages]] = 0, "No Usage", IF(tbl_Customers[[#This Row],[number_vmail_messages]] &lt;= 20, "Low Usage", IF(tbl_Customers[[#This Row],[number_vmail_messages]] &lt;= 40, "Medium Usgae", "High Usage")))</f>
        <v>No Usage</v>
      </c>
      <c r="AD1660" t="str">
        <f>IF(tbl_Customers[[#This Row],[total_day_minutes]]&lt;=150,"Low Usage", IF(tbl_Customers[[#This Row],[total_day_minutes]]&lt;=200,"Medium Usage", IF(tbl_Customers[[#This Row],[total_day_minutes]]&lt;=250,"High Usage","Very High Usage")))</f>
        <v>High Usage</v>
      </c>
      <c r="AE1660" t="str">
        <f>IF(tbl_Customers[[#This Row],[total_intl_calls]]&lt;=5,"Low Calls", IF(tbl_Customers[[#This Row],[total_intl_calls]]&lt;=10, "Medium Calls", "High Calls"))</f>
        <v>Low Calls</v>
      </c>
      <c r="AF16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0" s="36" t="str">
        <f>IF(tbl_Customers[[#This Row],[Churn_Risk_Score]]&gt;=10,"High Risk", IF(tbl_Customers[[#This Row],[Churn_Risk_Score]]&gt;=5,"Medium Risk","Low Risk"))</f>
        <v>Low Risk</v>
      </c>
    </row>
    <row r="1661" spans="1:33" x14ac:dyDescent="0.35">
      <c r="A1661">
        <v>1660</v>
      </c>
      <c r="B1661" t="s">
        <v>33</v>
      </c>
      <c r="C1661">
        <v>116</v>
      </c>
      <c r="D1661" t="s">
        <v>28</v>
      </c>
      <c r="E1661" t="s">
        <v>22</v>
      </c>
      <c r="F1661" t="s">
        <v>22</v>
      </c>
      <c r="G1661">
        <v>0</v>
      </c>
      <c r="H1661">
        <v>137.4</v>
      </c>
      <c r="I1661">
        <v>126</v>
      </c>
      <c r="J1661">
        <v>23.36</v>
      </c>
      <c r="K1661">
        <v>120</v>
      </c>
      <c r="L1661">
        <v>94</v>
      </c>
      <c r="M1661">
        <v>10.199999999999999</v>
      </c>
      <c r="N1661">
        <v>130.30000000000001</v>
      </c>
      <c r="O1661">
        <v>64</v>
      </c>
      <c r="P1661">
        <v>5.86</v>
      </c>
      <c r="Q1661">
        <v>12.4</v>
      </c>
      <c r="R1661">
        <v>2</v>
      </c>
      <c r="S1661">
        <v>3.35</v>
      </c>
      <c r="T1661">
        <v>3</v>
      </c>
      <c r="U1661" t="s">
        <v>22</v>
      </c>
      <c r="V1661">
        <f>IF(tbl_Customers[[#This Row],[churn]] = "yes", 1, 0)</f>
        <v>0</v>
      </c>
      <c r="W1661" t="str">
        <f>IF(tbl_Customers[[#This Row],[number_customer_service_calls]] &lt;= 1, "0-1 Calls", IF(tbl_Customers[[#This Row],[number_customer_service_calls]] &lt;= 3, "2-3 Calls", IF(tbl_Customers[[#This Row],[number_customer_service_calls]] &lt;=5, "4-5 Calls", "6+ Calls")))</f>
        <v>2-3 Calls</v>
      </c>
      <c r="X1661" t="str">
        <f>IF(tbl_Customers[[#This Row],[account_length]] &lt;= 50, "0-50", IF(tbl_Customers[[#This Row],[account_length]] &lt;=100, "51-100", IF(tbl_Customers[[#This Row],[account_length]] &lt;= 150, "101-150", "151+")))</f>
        <v>101-150</v>
      </c>
      <c r="Y1661" t="str">
        <f>IF(tbl_Customers[[#This Row],[total_intl_charge]] &lt;= 3, "Low Charges", "High Charges")</f>
        <v>High Charges</v>
      </c>
      <c r="Z1661" t="str">
        <f>IF(tbl_Customers[[#This Row],[total_eve_calls]]&lt;=80,"Low Calls",
IF(tbl_Customers[[#This Row],[total_eve_calls]]&lt;=120,"Medium Calls","High Calls"))</f>
        <v>Medium Calls</v>
      </c>
      <c r="AA1661" t="str">
        <f>IF(tbl_Customers[[#This Row],[total_eve_charge]]&lt;=15,"Low Charges",
IF(tbl_Customers[[#This Row],[total_eve_charge]]&lt;=20,"Medium Charges","High Charges"))</f>
        <v>Low Charges</v>
      </c>
      <c r="AB16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1" t="str">
        <f>IF(tbl_Customers[[#This Row],[number_vmail_messages]] = 0, "No Usage", IF(tbl_Customers[[#This Row],[number_vmail_messages]] &lt;= 20, "Low Usage", IF(tbl_Customers[[#This Row],[number_vmail_messages]] &lt;= 40, "Medium Usgae", "High Usage")))</f>
        <v>No Usage</v>
      </c>
      <c r="AD1661" t="str">
        <f>IF(tbl_Customers[[#This Row],[total_day_minutes]]&lt;=150,"Low Usage", IF(tbl_Customers[[#This Row],[total_day_minutes]]&lt;=200,"Medium Usage", IF(tbl_Customers[[#This Row],[total_day_minutes]]&lt;=250,"High Usage","Very High Usage")))</f>
        <v>Low Usage</v>
      </c>
      <c r="AE1661" t="str">
        <f>IF(tbl_Customers[[#This Row],[total_intl_calls]]&lt;=5,"Low Calls", IF(tbl_Customers[[#This Row],[total_intl_calls]]&lt;=10, "Medium Calls", "High Calls"))</f>
        <v>Low Calls</v>
      </c>
      <c r="AF16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61" s="36" t="str">
        <f>IF(tbl_Customers[[#This Row],[Churn_Risk_Score]]&gt;=10,"High Risk", IF(tbl_Customers[[#This Row],[Churn_Risk_Score]]&gt;=5,"Medium Risk","Low Risk"))</f>
        <v>Low Risk</v>
      </c>
    </row>
    <row r="1662" spans="1:33" x14ac:dyDescent="0.35">
      <c r="A1662">
        <v>1661</v>
      </c>
      <c r="B1662" t="s">
        <v>36</v>
      </c>
      <c r="C1662">
        <v>60</v>
      </c>
      <c r="D1662" t="s">
        <v>28</v>
      </c>
      <c r="E1662" t="s">
        <v>22</v>
      </c>
      <c r="F1662" t="s">
        <v>23</v>
      </c>
      <c r="G1662">
        <v>31</v>
      </c>
      <c r="H1662">
        <v>191.8</v>
      </c>
      <c r="I1662">
        <v>75</v>
      </c>
      <c r="J1662">
        <v>32.61</v>
      </c>
      <c r="K1662">
        <v>267.8</v>
      </c>
      <c r="L1662">
        <v>135</v>
      </c>
      <c r="M1662">
        <v>22.76</v>
      </c>
      <c r="N1662">
        <v>200.5</v>
      </c>
      <c r="O1662">
        <v>62</v>
      </c>
      <c r="P1662">
        <v>9.02</v>
      </c>
      <c r="Q1662">
        <v>12.8</v>
      </c>
      <c r="R1662">
        <v>3</v>
      </c>
      <c r="S1662">
        <v>3.46</v>
      </c>
      <c r="T1662">
        <v>2</v>
      </c>
      <c r="U1662" t="s">
        <v>22</v>
      </c>
      <c r="V1662">
        <f>IF(tbl_Customers[[#This Row],[churn]] = "yes", 1, 0)</f>
        <v>0</v>
      </c>
      <c r="W1662" t="str">
        <f>IF(tbl_Customers[[#This Row],[number_customer_service_calls]] &lt;= 1, "0-1 Calls", IF(tbl_Customers[[#This Row],[number_customer_service_calls]] &lt;= 3, "2-3 Calls", IF(tbl_Customers[[#This Row],[number_customer_service_calls]] &lt;=5, "4-5 Calls", "6+ Calls")))</f>
        <v>2-3 Calls</v>
      </c>
      <c r="X1662" t="str">
        <f>IF(tbl_Customers[[#This Row],[account_length]] &lt;= 50, "0-50", IF(tbl_Customers[[#This Row],[account_length]] &lt;=100, "51-100", IF(tbl_Customers[[#This Row],[account_length]] &lt;= 150, "101-150", "151+")))</f>
        <v>51-100</v>
      </c>
      <c r="Y1662" t="str">
        <f>IF(tbl_Customers[[#This Row],[total_intl_charge]] &lt;= 3, "Low Charges", "High Charges")</f>
        <v>High Charges</v>
      </c>
      <c r="Z1662" t="str">
        <f>IF(tbl_Customers[[#This Row],[total_eve_calls]]&lt;=80,"Low Calls",
IF(tbl_Customers[[#This Row],[total_eve_calls]]&lt;=120,"Medium Calls","High Calls"))</f>
        <v>High Calls</v>
      </c>
      <c r="AA1662" t="str">
        <f>IF(tbl_Customers[[#This Row],[total_eve_charge]]&lt;=15,"Low Charges",
IF(tbl_Customers[[#This Row],[total_eve_charge]]&lt;=20,"Medium Charges","High Charges"))</f>
        <v>High Charges</v>
      </c>
      <c r="AB16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62" t="str">
        <f>IF(tbl_Customers[[#This Row],[number_vmail_messages]] = 0, "No Usage", IF(tbl_Customers[[#This Row],[number_vmail_messages]] &lt;= 20, "Low Usage", IF(tbl_Customers[[#This Row],[number_vmail_messages]] &lt;= 40, "Medium Usgae", "High Usage")))</f>
        <v>Medium Usgae</v>
      </c>
      <c r="AD1662" t="str">
        <f>IF(tbl_Customers[[#This Row],[total_day_minutes]]&lt;=150,"Low Usage", IF(tbl_Customers[[#This Row],[total_day_minutes]]&lt;=200,"Medium Usage", IF(tbl_Customers[[#This Row],[total_day_minutes]]&lt;=250,"High Usage","Very High Usage")))</f>
        <v>Medium Usage</v>
      </c>
      <c r="AE1662" t="str">
        <f>IF(tbl_Customers[[#This Row],[total_intl_calls]]&lt;=5,"Low Calls", IF(tbl_Customers[[#This Row],[total_intl_calls]]&lt;=10, "Medium Calls", "High Calls"))</f>
        <v>Low Calls</v>
      </c>
      <c r="AF16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62" s="36" t="str">
        <f>IF(tbl_Customers[[#This Row],[Churn_Risk_Score]]&gt;=10,"High Risk", IF(tbl_Customers[[#This Row],[Churn_Risk_Score]]&gt;=5,"Medium Risk","Low Risk"))</f>
        <v>Low Risk</v>
      </c>
    </row>
    <row r="1663" spans="1:33" x14ac:dyDescent="0.35">
      <c r="A1663">
        <v>1662</v>
      </c>
      <c r="B1663" t="s">
        <v>39</v>
      </c>
      <c r="C1663">
        <v>38</v>
      </c>
      <c r="D1663" t="s">
        <v>28</v>
      </c>
      <c r="E1663" t="s">
        <v>22</v>
      </c>
      <c r="F1663" t="s">
        <v>22</v>
      </c>
      <c r="G1663">
        <v>0</v>
      </c>
      <c r="H1663">
        <v>149</v>
      </c>
      <c r="I1663">
        <v>92</v>
      </c>
      <c r="J1663">
        <v>25.33</v>
      </c>
      <c r="K1663">
        <v>49.2</v>
      </c>
      <c r="L1663">
        <v>78</v>
      </c>
      <c r="M1663">
        <v>4.18</v>
      </c>
      <c r="N1663">
        <v>163.30000000000001</v>
      </c>
      <c r="O1663">
        <v>93</v>
      </c>
      <c r="P1663">
        <v>7.35</v>
      </c>
      <c r="Q1663">
        <v>13.9</v>
      </c>
      <c r="R1663">
        <v>11</v>
      </c>
      <c r="S1663">
        <v>3.75</v>
      </c>
      <c r="T1663">
        <v>0</v>
      </c>
      <c r="U1663" t="s">
        <v>22</v>
      </c>
      <c r="V1663">
        <f>IF(tbl_Customers[[#This Row],[churn]] = "yes", 1, 0)</f>
        <v>0</v>
      </c>
      <c r="W1663" t="str">
        <f>IF(tbl_Customers[[#This Row],[number_customer_service_calls]] &lt;= 1, "0-1 Calls", IF(tbl_Customers[[#This Row],[number_customer_service_calls]] &lt;= 3, "2-3 Calls", IF(tbl_Customers[[#This Row],[number_customer_service_calls]] &lt;=5, "4-5 Calls", "6+ Calls")))</f>
        <v>0-1 Calls</v>
      </c>
      <c r="X1663" t="str">
        <f>IF(tbl_Customers[[#This Row],[account_length]] &lt;= 50, "0-50", IF(tbl_Customers[[#This Row],[account_length]] &lt;=100, "51-100", IF(tbl_Customers[[#This Row],[account_length]] &lt;= 150, "101-150", "151+")))</f>
        <v>0-50</v>
      </c>
      <c r="Y1663" t="str">
        <f>IF(tbl_Customers[[#This Row],[total_intl_charge]] &lt;= 3, "Low Charges", "High Charges")</f>
        <v>High Charges</v>
      </c>
      <c r="Z1663" t="str">
        <f>IF(tbl_Customers[[#This Row],[total_eve_calls]]&lt;=80,"Low Calls",
IF(tbl_Customers[[#This Row],[total_eve_calls]]&lt;=120,"Medium Calls","High Calls"))</f>
        <v>Low Calls</v>
      </c>
      <c r="AA1663" t="str">
        <f>IF(tbl_Customers[[#This Row],[total_eve_charge]]&lt;=15,"Low Charges",
IF(tbl_Customers[[#This Row],[total_eve_charge]]&lt;=20,"Medium Charges","High Charges"))</f>
        <v>Low Charges</v>
      </c>
      <c r="AB16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3" t="str">
        <f>IF(tbl_Customers[[#This Row],[number_vmail_messages]] = 0, "No Usage", IF(tbl_Customers[[#This Row],[number_vmail_messages]] &lt;= 20, "Low Usage", IF(tbl_Customers[[#This Row],[number_vmail_messages]] &lt;= 40, "Medium Usgae", "High Usage")))</f>
        <v>No Usage</v>
      </c>
      <c r="AD1663" t="str">
        <f>IF(tbl_Customers[[#This Row],[total_day_minutes]]&lt;=150,"Low Usage", IF(tbl_Customers[[#This Row],[total_day_minutes]]&lt;=200,"Medium Usage", IF(tbl_Customers[[#This Row],[total_day_minutes]]&lt;=250,"High Usage","Very High Usage")))</f>
        <v>Low Usage</v>
      </c>
      <c r="AE1663" t="str">
        <f>IF(tbl_Customers[[#This Row],[total_intl_calls]]&lt;=5,"Low Calls", IF(tbl_Customers[[#This Row],[total_intl_calls]]&lt;=10, "Medium Calls", "High Calls"))</f>
        <v>High Calls</v>
      </c>
      <c r="AF16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63" s="36" t="str">
        <f>IF(tbl_Customers[[#This Row],[Churn_Risk_Score]]&gt;=10,"High Risk", IF(tbl_Customers[[#This Row],[Churn_Risk_Score]]&gt;=5,"Medium Risk","Low Risk"))</f>
        <v>Low Risk</v>
      </c>
    </row>
    <row r="1664" spans="1:33" x14ac:dyDescent="0.35">
      <c r="A1664">
        <v>1663</v>
      </c>
      <c r="B1664" t="s">
        <v>54</v>
      </c>
      <c r="C1664">
        <v>63</v>
      </c>
      <c r="D1664" t="s">
        <v>25</v>
      </c>
      <c r="E1664" t="s">
        <v>22</v>
      </c>
      <c r="F1664" t="s">
        <v>22</v>
      </c>
      <c r="G1664">
        <v>0</v>
      </c>
      <c r="H1664">
        <v>117.1</v>
      </c>
      <c r="I1664">
        <v>118</v>
      </c>
      <c r="J1664">
        <v>19.91</v>
      </c>
      <c r="K1664">
        <v>249.6</v>
      </c>
      <c r="L1664">
        <v>90</v>
      </c>
      <c r="M1664">
        <v>21.22</v>
      </c>
      <c r="N1664">
        <v>162.19999999999999</v>
      </c>
      <c r="O1664">
        <v>84</v>
      </c>
      <c r="P1664">
        <v>7.3</v>
      </c>
      <c r="Q1664">
        <v>11.1</v>
      </c>
      <c r="R1664">
        <v>4</v>
      </c>
      <c r="S1664">
        <v>3</v>
      </c>
      <c r="T1664">
        <v>3</v>
      </c>
      <c r="U1664" t="s">
        <v>22</v>
      </c>
      <c r="V1664">
        <f>IF(tbl_Customers[[#This Row],[churn]] = "yes", 1, 0)</f>
        <v>0</v>
      </c>
      <c r="W1664" t="str">
        <f>IF(tbl_Customers[[#This Row],[number_customer_service_calls]] &lt;= 1, "0-1 Calls", IF(tbl_Customers[[#This Row],[number_customer_service_calls]] &lt;= 3, "2-3 Calls", IF(tbl_Customers[[#This Row],[number_customer_service_calls]] &lt;=5, "4-5 Calls", "6+ Calls")))</f>
        <v>2-3 Calls</v>
      </c>
      <c r="X1664" t="str">
        <f>IF(tbl_Customers[[#This Row],[account_length]] &lt;= 50, "0-50", IF(tbl_Customers[[#This Row],[account_length]] &lt;=100, "51-100", IF(tbl_Customers[[#This Row],[account_length]] &lt;= 150, "101-150", "151+")))</f>
        <v>51-100</v>
      </c>
      <c r="Y1664" t="str">
        <f>IF(tbl_Customers[[#This Row],[total_intl_charge]] &lt;= 3, "Low Charges", "High Charges")</f>
        <v>Low Charges</v>
      </c>
      <c r="Z1664" t="str">
        <f>IF(tbl_Customers[[#This Row],[total_eve_calls]]&lt;=80,"Low Calls",
IF(tbl_Customers[[#This Row],[total_eve_calls]]&lt;=120,"Medium Calls","High Calls"))</f>
        <v>Medium Calls</v>
      </c>
      <c r="AA1664" t="str">
        <f>IF(tbl_Customers[[#This Row],[total_eve_charge]]&lt;=15,"Low Charges",
IF(tbl_Customers[[#This Row],[total_eve_charge]]&lt;=20,"Medium Charges","High Charges"))</f>
        <v>High Charges</v>
      </c>
      <c r="AB16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4" t="str">
        <f>IF(tbl_Customers[[#This Row],[number_vmail_messages]] = 0, "No Usage", IF(tbl_Customers[[#This Row],[number_vmail_messages]] &lt;= 20, "Low Usage", IF(tbl_Customers[[#This Row],[number_vmail_messages]] &lt;= 40, "Medium Usgae", "High Usage")))</f>
        <v>No Usage</v>
      </c>
      <c r="AD1664" t="str">
        <f>IF(tbl_Customers[[#This Row],[total_day_minutes]]&lt;=150,"Low Usage", IF(tbl_Customers[[#This Row],[total_day_minutes]]&lt;=200,"Medium Usage", IF(tbl_Customers[[#This Row],[total_day_minutes]]&lt;=250,"High Usage","Very High Usage")))</f>
        <v>Low Usage</v>
      </c>
      <c r="AE1664" t="str">
        <f>IF(tbl_Customers[[#This Row],[total_intl_calls]]&lt;=5,"Low Calls", IF(tbl_Customers[[#This Row],[total_intl_calls]]&lt;=10, "Medium Calls", "High Calls"))</f>
        <v>Low Calls</v>
      </c>
      <c r="AF16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4" s="36" t="str">
        <f>IF(tbl_Customers[[#This Row],[Churn_Risk_Score]]&gt;=10,"High Risk", IF(tbl_Customers[[#This Row],[Churn_Risk_Score]]&gt;=5,"Medium Risk","Low Risk"))</f>
        <v>Low Risk</v>
      </c>
    </row>
    <row r="1665" spans="1:33" x14ac:dyDescent="0.35">
      <c r="A1665">
        <v>1664</v>
      </c>
      <c r="B1665" t="s">
        <v>33</v>
      </c>
      <c r="C1665">
        <v>131</v>
      </c>
      <c r="D1665" t="s">
        <v>21</v>
      </c>
      <c r="E1665" t="s">
        <v>22</v>
      </c>
      <c r="F1665" t="s">
        <v>22</v>
      </c>
      <c r="G1665">
        <v>0</v>
      </c>
      <c r="H1665">
        <v>112.8</v>
      </c>
      <c r="I1665">
        <v>133</v>
      </c>
      <c r="J1665">
        <v>19.18</v>
      </c>
      <c r="K1665">
        <v>199.4</v>
      </c>
      <c r="L1665">
        <v>116</v>
      </c>
      <c r="M1665">
        <v>16.95</v>
      </c>
      <c r="N1665">
        <v>142.69999999999999</v>
      </c>
      <c r="O1665">
        <v>105</v>
      </c>
      <c r="P1665">
        <v>6.42</v>
      </c>
      <c r="Q1665">
        <v>10.1</v>
      </c>
      <c r="R1665">
        <v>5</v>
      </c>
      <c r="S1665">
        <v>2.73</v>
      </c>
      <c r="T1665">
        <v>0</v>
      </c>
      <c r="U1665" t="s">
        <v>22</v>
      </c>
      <c r="V1665">
        <f>IF(tbl_Customers[[#This Row],[churn]] = "yes", 1, 0)</f>
        <v>0</v>
      </c>
      <c r="W1665" t="str">
        <f>IF(tbl_Customers[[#This Row],[number_customer_service_calls]] &lt;= 1, "0-1 Calls", IF(tbl_Customers[[#This Row],[number_customer_service_calls]] &lt;= 3, "2-3 Calls", IF(tbl_Customers[[#This Row],[number_customer_service_calls]] &lt;=5, "4-5 Calls", "6+ Calls")))</f>
        <v>0-1 Calls</v>
      </c>
      <c r="X1665" t="str">
        <f>IF(tbl_Customers[[#This Row],[account_length]] &lt;= 50, "0-50", IF(tbl_Customers[[#This Row],[account_length]] &lt;=100, "51-100", IF(tbl_Customers[[#This Row],[account_length]] &lt;= 150, "101-150", "151+")))</f>
        <v>101-150</v>
      </c>
      <c r="Y1665" t="str">
        <f>IF(tbl_Customers[[#This Row],[total_intl_charge]] &lt;= 3, "Low Charges", "High Charges")</f>
        <v>Low Charges</v>
      </c>
      <c r="Z1665" t="str">
        <f>IF(tbl_Customers[[#This Row],[total_eve_calls]]&lt;=80,"Low Calls",
IF(tbl_Customers[[#This Row],[total_eve_calls]]&lt;=120,"Medium Calls","High Calls"))</f>
        <v>Medium Calls</v>
      </c>
      <c r="AA1665" t="str">
        <f>IF(tbl_Customers[[#This Row],[total_eve_charge]]&lt;=15,"Low Charges",
IF(tbl_Customers[[#This Row],[total_eve_charge]]&lt;=20,"Medium Charges","High Charges"))</f>
        <v>Medium Charges</v>
      </c>
      <c r="AB16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5" t="str">
        <f>IF(tbl_Customers[[#This Row],[number_vmail_messages]] = 0, "No Usage", IF(tbl_Customers[[#This Row],[number_vmail_messages]] &lt;= 20, "Low Usage", IF(tbl_Customers[[#This Row],[number_vmail_messages]] &lt;= 40, "Medium Usgae", "High Usage")))</f>
        <v>No Usage</v>
      </c>
      <c r="AD1665" t="str">
        <f>IF(tbl_Customers[[#This Row],[total_day_minutes]]&lt;=150,"Low Usage", IF(tbl_Customers[[#This Row],[total_day_minutes]]&lt;=200,"Medium Usage", IF(tbl_Customers[[#This Row],[total_day_minutes]]&lt;=250,"High Usage","Very High Usage")))</f>
        <v>Low Usage</v>
      </c>
      <c r="AE1665" t="str">
        <f>IF(tbl_Customers[[#This Row],[total_intl_calls]]&lt;=5,"Low Calls", IF(tbl_Customers[[#This Row],[total_intl_calls]]&lt;=10, "Medium Calls", "High Calls"))</f>
        <v>Low Calls</v>
      </c>
      <c r="AF16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5" s="36" t="str">
        <f>IF(tbl_Customers[[#This Row],[Churn_Risk_Score]]&gt;=10,"High Risk", IF(tbl_Customers[[#This Row],[Churn_Risk_Score]]&gt;=5,"Medium Risk","Low Risk"))</f>
        <v>Low Risk</v>
      </c>
    </row>
    <row r="1666" spans="1:33" x14ac:dyDescent="0.35">
      <c r="A1666">
        <v>1665</v>
      </c>
      <c r="B1666" t="s">
        <v>67</v>
      </c>
      <c r="C1666">
        <v>158</v>
      </c>
      <c r="D1666" t="s">
        <v>28</v>
      </c>
      <c r="E1666" t="s">
        <v>22</v>
      </c>
      <c r="F1666" t="s">
        <v>22</v>
      </c>
      <c r="G1666">
        <v>0</v>
      </c>
      <c r="H1666">
        <v>175.9</v>
      </c>
      <c r="I1666">
        <v>105</v>
      </c>
      <c r="J1666">
        <v>29.9</v>
      </c>
      <c r="K1666">
        <v>188.3</v>
      </c>
      <c r="L1666">
        <v>88</v>
      </c>
      <c r="M1666">
        <v>16.010000000000002</v>
      </c>
      <c r="N1666">
        <v>188.3</v>
      </c>
      <c r="O1666">
        <v>98</v>
      </c>
      <c r="P1666">
        <v>8.4700000000000006</v>
      </c>
      <c r="Q1666">
        <v>11</v>
      </c>
      <c r="R1666">
        <v>6</v>
      </c>
      <c r="S1666">
        <v>2.97</v>
      </c>
      <c r="T1666">
        <v>1</v>
      </c>
      <c r="U1666" t="s">
        <v>22</v>
      </c>
      <c r="V1666">
        <f>IF(tbl_Customers[[#This Row],[churn]] = "yes", 1, 0)</f>
        <v>0</v>
      </c>
      <c r="W1666" t="str">
        <f>IF(tbl_Customers[[#This Row],[number_customer_service_calls]] &lt;= 1, "0-1 Calls", IF(tbl_Customers[[#This Row],[number_customer_service_calls]] &lt;= 3, "2-3 Calls", IF(tbl_Customers[[#This Row],[number_customer_service_calls]] &lt;=5, "4-5 Calls", "6+ Calls")))</f>
        <v>0-1 Calls</v>
      </c>
      <c r="X1666" t="str">
        <f>IF(tbl_Customers[[#This Row],[account_length]] &lt;= 50, "0-50", IF(tbl_Customers[[#This Row],[account_length]] &lt;=100, "51-100", IF(tbl_Customers[[#This Row],[account_length]] &lt;= 150, "101-150", "151+")))</f>
        <v>151+</v>
      </c>
      <c r="Y1666" t="str">
        <f>IF(tbl_Customers[[#This Row],[total_intl_charge]] &lt;= 3, "Low Charges", "High Charges")</f>
        <v>Low Charges</v>
      </c>
      <c r="Z1666" t="str">
        <f>IF(tbl_Customers[[#This Row],[total_eve_calls]]&lt;=80,"Low Calls",
IF(tbl_Customers[[#This Row],[total_eve_calls]]&lt;=120,"Medium Calls","High Calls"))</f>
        <v>Medium Calls</v>
      </c>
      <c r="AA1666" t="str">
        <f>IF(tbl_Customers[[#This Row],[total_eve_charge]]&lt;=15,"Low Charges",
IF(tbl_Customers[[#This Row],[total_eve_charge]]&lt;=20,"Medium Charges","High Charges"))</f>
        <v>Medium Charges</v>
      </c>
      <c r="AB16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6" t="str">
        <f>IF(tbl_Customers[[#This Row],[number_vmail_messages]] = 0, "No Usage", IF(tbl_Customers[[#This Row],[number_vmail_messages]] &lt;= 20, "Low Usage", IF(tbl_Customers[[#This Row],[number_vmail_messages]] &lt;= 40, "Medium Usgae", "High Usage")))</f>
        <v>No Usage</v>
      </c>
      <c r="AD1666" t="str">
        <f>IF(tbl_Customers[[#This Row],[total_day_minutes]]&lt;=150,"Low Usage", IF(tbl_Customers[[#This Row],[total_day_minutes]]&lt;=200,"Medium Usage", IF(tbl_Customers[[#This Row],[total_day_minutes]]&lt;=250,"High Usage","Very High Usage")))</f>
        <v>Medium Usage</v>
      </c>
      <c r="AE1666" t="str">
        <f>IF(tbl_Customers[[#This Row],[total_intl_calls]]&lt;=5,"Low Calls", IF(tbl_Customers[[#This Row],[total_intl_calls]]&lt;=10, "Medium Calls", "High Calls"))</f>
        <v>Medium Calls</v>
      </c>
      <c r="AF16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6" s="36" t="str">
        <f>IF(tbl_Customers[[#This Row],[Churn_Risk_Score]]&gt;=10,"High Risk", IF(tbl_Customers[[#This Row],[Churn_Risk_Score]]&gt;=5,"Medium Risk","Low Risk"))</f>
        <v>Low Risk</v>
      </c>
    </row>
    <row r="1667" spans="1:33" x14ac:dyDescent="0.35">
      <c r="A1667">
        <v>1666</v>
      </c>
      <c r="B1667" t="s">
        <v>36</v>
      </c>
      <c r="C1667">
        <v>139</v>
      </c>
      <c r="D1667" t="s">
        <v>28</v>
      </c>
      <c r="E1667" t="s">
        <v>22</v>
      </c>
      <c r="F1667" t="s">
        <v>22</v>
      </c>
      <c r="G1667">
        <v>0</v>
      </c>
      <c r="H1667">
        <v>236.6</v>
      </c>
      <c r="I1667">
        <v>109</v>
      </c>
      <c r="J1667">
        <v>40.22</v>
      </c>
      <c r="K1667">
        <v>169.9</v>
      </c>
      <c r="L1667">
        <v>107</v>
      </c>
      <c r="M1667">
        <v>14.44</v>
      </c>
      <c r="N1667">
        <v>212.3</v>
      </c>
      <c r="O1667">
        <v>118</v>
      </c>
      <c r="P1667">
        <v>9.5500000000000007</v>
      </c>
      <c r="Q1667">
        <v>11.1</v>
      </c>
      <c r="R1667">
        <v>2</v>
      </c>
      <c r="S1667">
        <v>3</v>
      </c>
      <c r="T1667">
        <v>1</v>
      </c>
      <c r="U1667" t="s">
        <v>23</v>
      </c>
      <c r="V1667">
        <f>IF(tbl_Customers[[#This Row],[churn]] = "yes", 1, 0)</f>
        <v>1</v>
      </c>
      <c r="W1667" t="str">
        <f>IF(tbl_Customers[[#This Row],[number_customer_service_calls]] &lt;= 1, "0-1 Calls", IF(tbl_Customers[[#This Row],[number_customer_service_calls]] &lt;= 3, "2-3 Calls", IF(tbl_Customers[[#This Row],[number_customer_service_calls]] &lt;=5, "4-5 Calls", "6+ Calls")))</f>
        <v>0-1 Calls</v>
      </c>
      <c r="X1667" t="str">
        <f>IF(tbl_Customers[[#This Row],[account_length]] &lt;= 50, "0-50", IF(tbl_Customers[[#This Row],[account_length]] &lt;=100, "51-100", IF(tbl_Customers[[#This Row],[account_length]] &lt;= 150, "101-150", "151+")))</f>
        <v>101-150</v>
      </c>
      <c r="Y1667" t="str">
        <f>IF(tbl_Customers[[#This Row],[total_intl_charge]] &lt;= 3, "Low Charges", "High Charges")</f>
        <v>Low Charges</v>
      </c>
      <c r="Z1667" t="str">
        <f>IF(tbl_Customers[[#This Row],[total_eve_calls]]&lt;=80,"Low Calls",
IF(tbl_Customers[[#This Row],[total_eve_calls]]&lt;=120,"Medium Calls","High Calls"))</f>
        <v>Medium Calls</v>
      </c>
      <c r="AA1667" t="str">
        <f>IF(tbl_Customers[[#This Row],[total_eve_charge]]&lt;=15,"Low Charges",
IF(tbl_Customers[[#This Row],[total_eve_charge]]&lt;=20,"Medium Charges","High Charges"))</f>
        <v>Low Charges</v>
      </c>
      <c r="AB16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67" t="str">
        <f>IF(tbl_Customers[[#This Row],[number_vmail_messages]] = 0, "No Usage", IF(tbl_Customers[[#This Row],[number_vmail_messages]] &lt;= 20, "Low Usage", IF(tbl_Customers[[#This Row],[number_vmail_messages]] &lt;= 40, "Medium Usgae", "High Usage")))</f>
        <v>No Usage</v>
      </c>
      <c r="AD1667" t="str">
        <f>IF(tbl_Customers[[#This Row],[total_day_minutes]]&lt;=150,"Low Usage", IF(tbl_Customers[[#This Row],[total_day_minutes]]&lt;=200,"Medium Usage", IF(tbl_Customers[[#This Row],[total_day_minutes]]&lt;=250,"High Usage","Very High Usage")))</f>
        <v>High Usage</v>
      </c>
      <c r="AE1667" t="str">
        <f>IF(tbl_Customers[[#This Row],[total_intl_calls]]&lt;=5,"Low Calls", IF(tbl_Customers[[#This Row],[total_intl_calls]]&lt;=10, "Medium Calls", "High Calls"))</f>
        <v>Low Calls</v>
      </c>
      <c r="AF16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7" s="36" t="str">
        <f>IF(tbl_Customers[[#This Row],[Churn_Risk_Score]]&gt;=10,"High Risk", IF(tbl_Customers[[#This Row],[Churn_Risk_Score]]&gt;=5,"Medium Risk","Low Risk"))</f>
        <v>Low Risk</v>
      </c>
    </row>
    <row r="1668" spans="1:33" x14ac:dyDescent="0.35">
      <c r="A1668">
        <v>1667</v>
      </c>
      <c r="B1668" t="s">
        <v>69</v>
      </c>
      <c r="C1668">
        <v>77</v>
      </c>
      <c r="D1668" t="s">
        <v>21</v>
      </c>
      <c r="E1668" t="s">
        <v>22</v>
      </c>
      <c r="F1668" t="s">
        <v>22</v>
      </c>
      <c r="G1668">
        <v>0</v>
      </c>
      <c r="H1668">
        <v>169.4</v>
      </c>
      <c r="I1668">
        <v>102</v>
      </c>
      <c r="J1668">
        <v>28.8</v>
      </c>
      <c r="K1668">
        <v>184.9</v>
      </c>
      <c r="L1668">
        <v>144</v>
      </c>
      <c r="M1668">
        <v>15.72</v>
      </c>
      <c r="N1668">
        <v>234.3</v>
      </c>
      <c r="O1668">
        <v>89</v>
      </c>
      <c r="P1668">
        <v>10.54</v>
      </c>
      <c r="Q1668">
        <v>2</v>
      </c>
      <c r="R1668">
        <v>7</v>
      </c>
      <c r="S1668">
        <v>0.54</v>
      </c>
      <c r="T1668">
        <v>1</v>
      </c>
      <c r="U1668" t="s">
        <v>22</v>
      </c>
      <c r="V1668">
        <f>IF(tbl_Customers[[#This Row],[churn]] = "yes", 1, 0)</f>
        <v>0</v>
      </c>
      <c r="W1668" t="str">
        <f>IF(tbl_Customers[[#This Row],[number_customer_service_calls]] &lt;= 1, "0-1 Calls", IF(tbl_Customers[[#This Row],[number_customer_service_calls]] &lt;= 3, "2-3 Calls", IF(tbl_Customers[[#This Row],[number_customer_service_calls]] &lt;=5, "4-5 Calls", "6+ Calls")))</f>
        <v>0-1 Calls</v>
      </c>
      <c r="X1668" t="str">
        <f>IF(tbl_Customers[[#This Row],[account_length]] &lt;= 50, "0-50", IF(tbl_Customers[[#This Row],[account_length]] &lt;=100, "51-100", IF(tbl_Customers[[#This Row],[account_length]] &lt;= 150, "101-150", "151+")))</f>
        <v>51-100</v>
      </c>
      <c r="Y1668" t="str">
        <f>IF(tbl_Customers[[#This Row],[total_intl_charge]] &lt;= 3, "Low Charges", "High Charges")</f>
        <v>Low Charges</v>
      </c>
      <c r="Z1668" t="str">
        <f>IF(tbl_Customers[[#This Row],[total_eve_calls]]&lt;=80,"Low Calls",
IF(tbl_Customers[[#This Row],[total_eve_calls]]&lt;=120,"Medium Calls","High Calls"))</f>
        <v>High Calls</v>
      </c>
      <c r="AA1668" t="str">
        <f>IF(tbl_Customers[[#This Row],[total_eve_charge]]&lt;=15,"Low Charges",
IF(tbl_Customers[[#This Row],[total_eve_charge]]&lt;=20,"Medium Charges","High Charges"))</f>
        <v>Medium Charges</v>
      </c>
      <c r="AB16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68" t="str">
        <f>IF(tbl_Customers[[#This Row],[number_vmail_messages]] = 0, "No Usage", IF(tbl_Customers[[#This Row],[number_vmail_messages]] &lt;= 20, "Low Usage", IF(tbl_Customers[[#This Row],[number_vmail_messages]] &lt;= 40, "Medium Usgae", "High Usage")))</f>
        <v>No Usage</v>
      </c>
      <c r="AD1668" t="str">
        <f>IF(tbl_Customers[[#This Row],[total_day_minutes]]&lt;=150,"Low Usage", IF(tbl_Customers[[#This Row],[total_day_minutes]]&lt;=200,"Medium Usage", IF(tbl_Customers[[#This Row],[total_day_minutes]]&lt;=250,"High Usage","Very High Usage")))</f>
        <v>Medium Usage</v>
      </c>
      <c r="AE1668" t="str">
        <f>IF(tbl_Customers[[#This Row],[total_intl_calls]]&lt;=5,"Low Calls", IF(tbl_Customers[[#This Row],[total_intl_calls]]&lt;=10, "Medium Calls", "High Calls"))</f>
        <v>Medium Calls</v>
      </c>
      <c r="AF16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8" s="36" t="str">
        <f>IF(tbl_Customers[[#This Row],[Churn_Risk_Score]]&gt;=10,"High Risk", IF(tbl_Customers[[#This Row],[Churn_Risk_Score]]&gt;=5,"Medium Risk","Low Risk"))</f>
        <v>Low Risk</v>
      </c>
    </row>
    <row r="1669" spans="1:33" x14ac:dyDescent="0.35">
      <c r="A1669">
        <v>1668</v>
      </c>
      <c r="B1669" t="s">
        <v>51</v>
      </c>
      <c r="C1669">
        <v>140</v>
      </c>
      <c r="D1669" t="s">
        <v>21</v>
      </c>
      <c r="E1669" t="s">
        <v>22</v>
      </c>
      <c r="F1669" t="s">
        <v>22</v>
      </c>
      <c r="G1669">
        <v>0</v>
      </c>
      <c r="H1669">
        <v>129.6</v>
      </c>
      <c r="I1669">
        <v>79</v>
      </c>
      <c r="J1669">
        <v>22.03</v>
      </c>
      <c r="K1669">
        <v>246.2</v>
      </c>
      <c r="L1669">
        <v>99</v>
      </c>
      <c r="M1669">
        <v>20.93</v>
      </c>
      <c r="N1669">
        <v>172.1</v>
      </c>
      <c r="O1669">
        <v>124</v>
      </c>
      <c r="P1669">
        <v>7.74</v>
      </c>
      <c r="Q1669">
        <v>9.4</v>
      </c>
      <c r="R1669">
        <v>10</v>
      </c>
      <c r="S1669">
        <v>2.54</v>
      </c>
      <c r="T1669">
        <v>3</v>
      </c>
      <c r="U1669" t="s">
        <v>22</v>
      </c>
      <c r="V1669">
        <f>IF(tbl_Customers[[#This Row],[churn]] = "yes", 1, 0)</f>
        <v>0</v>
      </c>
      <c r="W1669" t="str">
        <f>IF(tbl_Customers[[#This Row],[number_customer_service_calls]] &lt;= 1, "0-1 Calls", IF(tbl_Customers[[#This Row],[number_customer_service_calls]] &lt;= 3, "2-3 Calls", IF(tbl_Customers[[#This Row],[number_customer_service_calls]] &lt;=5, "4-5 Calls", "6+ Calls")))</f>
        <v>2-3 Calls</v>
      </c>
      <c r="X1669" t="str">
        <f>IF(tbl_Customers[[#This Row],[account_length]] &lt;= 50, "0-50", IF(tbl_Customers[[#This Row],[account_length]] &lt;=100, "51-100", IF(tbl_Customers[[#This Row],[account_length]] &lt;= 150, "101-150", "151+")))</f>
        <v>101-150</v>
      </c>
      <c r="Y1669" t="str">
        <f>IF(tbl_Customers[[#This Row],[total_intl_charge]] &lt;= 3, "Low Charges", "High Charges")</f>
        <v>Low Charges</v>
      </c>
      <c r="Z1669" t="str">
        <f>IF(tbl_Customers[[#This Row],[total_eve_calls]]&lt;=80,"Low Calls",
IF(tbl_Customers[[#This Row],[total_eve_calls]]&lt;=120,"Medium Calls","High Calls"))</f>
        <v>Medium Calls</v>
      </c>
      <c r="AA1669" t="str">
        <f>IF(tbl_Customers[[#This Row],[total_eve_charge]]&lt;=15,"Low Charges",
IF(tbl_Customers[[#This Row],[total_eve_charge]]&lt;=20,"Medium Charges","High Charges"))</f>
        <v>High Charges</v>
      </c>
      <c r="AB16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69" t="str">
        <f>IF(tbl_Customers[[#This Row],[number_vmail_messages]] = 0, "No Usage", IF(tbl_Customers[[#This Row],[number_vmail_messages]] &lt;= 20, "Low Usage", IF(tbl_Customers[[#This Row],[number_vmail_messages]] &lt;= 40, "Medium Usgae", "High Usage")))</f>
        <v>No Usage</v>
      </c>
      <c r="AD1669" t="str">
        <f>IF(tbl_Customers[[#This Row],[total_day_minutes]]&lt;=150,"Low Usage", IF(tbl_Customers[[#This Row],[total_day_minutes]]&lt;=200,"Medium Usage", IF(tbl_Customers[[#This Row],[total_day_minutes]]&lt;=250,"High Usage","Very High Usage")))</f>
        <v>Low Usage</v>
      </c>
      <c r="AE1669" t="str">
        <f>IF(tbl_Customers[[#This Row],[total_intl_calls]]&lt;=5,"Low Calls", IF(tbl_Customers[[#This Row],[total_intl_calls]]&lt;=10, "Medium Calls", "High Calls"))</f>
        <v>Medium Calls</v>
      </c>
      <c r="AF16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69" s="36" t="str">
        <f>IF(tbl_Customers[[#This Row],[Churn_Risk_Score]]&gt;=10,"High Risk", IF(tbl_Customers[[#This Row],[Churn_Risk_Score]]&gt;=5,"Medium Risk","Low Risk"))</f>
        <v>Low Risk</v>
      </c>
    </row>
    <row r="1670" spans="1:33" x14ac:dyDescent="0.35">
      <c r="A1670">
        <v>1669</v>
      </c>
      <c r="B1670" t="s">
        <v>57</v>
      </c>
      <c r="C1670">
        <v>52</v>
      </c>
      <c r="D1670" t="s">
        <v>28</v>
      </c>
      <c r="E1670" t="s">
        <v>22</v>
      </c>
      <c r="F1670" t="s">
        <v>23</v>
      </c>
      <c r="G1670">
        <v>20</v>
      </c>
      <c r="H1670">
        <v>133.30000000000001</v>
      </c>
      <c r="I1670">
        <v>63</v>
      </c>
      <c r="J1670">
        <v>22.66</v>
      </c>
      <c r="K1670">
        <v>184.1</v>
      </c>
      <c r="L1670">
        <v>123</v>
      </c>
      <c r="M1670">
        <v>15.65</v>
      </c>
      <c r="N1670">
        <v>272.89999999999998</v>
      </c>
      <c r="O1670">
        <v>107</v>
      </c>
      <c r="P1670">
        <v>12.28</v>
      </c>
      <c r="Q1670">
        <v>13.5</v>
      </c>
      <c r="R1670">
        <v>2</v>
      </c>
      <c r="S1670">
        <v>3.65</v>
      </c>
      <c r="T1670">
        <v>1</v>
      </c>
      <c r="U1670" t="s">
        <v>22</v>
      </c>
      <c r="V1670">
        <f>IF(tbl_Customers[[#This Row],[churn]] = "yes", 1, 0)</f>
        <v>0</v>
      </c>
      <c r="W1670" t="str">
        <f>IF(tbl_Customers[[#This Row],[number_customer_service_calls]] &lt;= 1, "0-1 Calls", IF(tbl_Customers[[#This Row],[number_customer_service_calls]] &lt;= 3, "2-3 Calls", IF(tbl_Customers[[#This Row],[number_customer_service_calls]] &lt;=5, "4-5 Calls", "6+ Calls")))</f>
        <v>0-1 Calls</v>
      </c>
      <c r="X1670" t="str">
        <f>IF(tbl_Customers[[#This Row],[account_length]] &lt;= 50, "0-50", IF(tbl_Customers[[#This Row],[account_length]] &lt;=100, "51-100", IF(tbl_Customers[[#This Row],[account_length]] &lt;= 150, "101-150", "151+")))</f>
        <v>51-100</v>
      </c>
      <c r="Y1670" t="str">
        <f>IF(tbl_Customers[[#This Row],[total_intl_charge]] &lt;= 3, "Low Charges", "High Charges")</f>
        <v>High Charges</v>
      </c>
      <c r="Z1670" t="str">
        <f>IF(tbl_Customers[[#This Row],[total_eve_calls]]&lt;=80,"Low Calls",
IF(tbl_Customers[[#This Row],[total_eve_calls]]&lt;=120,"Medium Calls","High Calls"))</f>
        <v>High Calls</v>
      </c>
      <c r="AA1670" t="str">
        <f>IF(tbl_Customers[[#This Row],[total_eve_charge]]&lt;=15,"Low Charges",
IF(tbl_Customers[[#This Row],[total_eve_charge]]&lt;=20,"Medium Charges","High Charges"))</f>
        <v>Medium Charges</v>
      </c>
      <c r="AB16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70" t="str">
        <f>IF(tbl_Customers[[#This Row],[number_vmail_messages]] = 0, "No Usage", IF(tbl_Customers[[#This Row],[number_vmail_messages]] &lt;= 20, "Low Usage", IF(tbl_Customers[[#This Row],[number_vmail_messages]] &lt;= 40, "Medium Usgae", "High Usage")))</f>
        <v>Low Usage</v>
      </c>
      <c r="AD1670" t="str">
        <f>IF(tbl_Customers[[#This Row],[total_day_minutes]]&lt;=150,"Low Usage", IF(tbl_Customers[[#This Row],[total_day_minutes]]&lt;=200,"Medium Usage", IF(tbl_Customers[[#This Row],[total_day_minutes]]&lt;=250,"High Usage","Very High Usage")))</f>
        <v>Low Usage</v>
      </c>
      <c r="AE1670" t="str">
        <f>IF(tbl_Customers[[#This Row],[total_intl_calls]]&lt;=5,"Low Calls", IF(tbl_Customers[[#This Row],[total_intl_calls]]&lt;=10, "Medium Calls", "High Calls"))</f>
        <v>Low Calls</v>
      </c>
      <c r="AF16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70" s="36" t="str">
        <f>IF(tbl_Customers[[#This Row],[Churn_Risk_Score]]&gt;=10,"High Risk", IF(tbl_Customers[[#This Row],[Churn_Risk_Score]]&gt;=5,"Medium Risk","Low Risk"))</f>
        <v>Low Risk</v>
      </c>
    </row>
    <row r="1671" spans="1:33" x14ac:dyDescent="0.35">
      <c r="A1671">
        <v>1670</v>
      </c>
      <c r="B1671" t="s">
        <v>38</v>
      </c>
      <c r="C1671">
        <v>103</v>
      </c>
      <c r="D1671" t="s">
        <v>28</v>
      </c>
      <c r="E1671" t="s">
        <v>22</v>
      </c>
      <c r="F1671" t="s">
        <v>22</v>
      </c>
      <c r="G1671">
        <v>0</v>
      </c>
      <c r="H1671">
        <v>167.8</v>
      </c>
      <c r="I1671">
        <v>121</v>
      </c>
      <c r="J1671">
        <v>28.53</v>
      </c>
      <c r="K1671">
        <v>212.9</v>
      </c>
      <c r="L1671">
        <v>123</v>
      </c>
      <c r="M1671">
        <v>18.100000000000001</v>
      </c>
      <c r="N1671">
        <v>208.2</v>
      </c>
      <c r="O1671">
        <v>73</v>
      </c>
      <c r="P1671">
        <v>9.3699999999999992</v>
      </c>
      <c r="Q1671">
        <v>13</v>
      </c>
      <c r="R1671">
        <v>3</v>
      </c>
      <c r="S1671">
        <v>3.51</v>
      </c>
      <c r="T1671">
        <v>5</v>
      </c>
      <c r="U1671" t="s">
        <v>22</v>
      </c>
      <c r="V1671">
        <f>IF(tbl_Customers[[#This Row],[churn]] = "yes", 1, 0)</f>
        <v>0</v>
      </c>
      <c r="W1671" t="str">
        <f>IF(tbl_Customers[[#This Row],[number_customer_service_calls]] &lt;= 1, "0-1 Calls", IF(tbl_Customers[[#This Row],[number_customer_service_calls]] &lt;= 3, "2-3 Calls", IF(tbl_Customers[[#This Row],[number_customer_service_calls]] &lt;=5, "4-5 Calls", "6+ Calls")))</f>
        <v>4-5 Calls</v>
      </c>
      <c r="X1671" t="str">
        <f>IF(tbl_Customers[[#This Row],[account_length]] &lt;= 50, "0-50", IF(tbl_Customers[[#This Row],[account_length]] &lt;=100, "51-100", IF(tbl_Customers[[#This Row],[account_length]] &lt;= 150, "101-150", "151+")))</f>
        <v>101-150</v>
      </c>
      <c r="Y1671" t="str">
        <f>IF(tbl_Customers[[#This Row],[total_intl_charge]] &lt;= 3, "Low Charges", "High Charges")</f>
        <v>High Charges</v>
      </c>
      <c r="Z1671" t="str">
        <f>IF(tbl_Customers[[#This Row],[total_eve_calls]]&lt;=80,"Low Calls",
IF(tbl_Customers[[#This Row],[total_eve_calls]]&lt;=120,"Medium Calls","High Calls"))</f>
        <v>High Calls</v>
      </c>
      <c r="AA1671" t="str">
        <f>IF(tbl_Customers[[#This Row],[total_eve_charge]]&lt;=15,"Low Charges",
IF(tbl_Customers[[#This Row],[total_eve_charge]]&lt;=20,"Medium Charges","High Charges"))</f>
        <v>Medium Charges</v>
      </c>
      <c r="AB16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71" t="str">
        <f>IF(tbl_Customers[[#This Row],[number_vmail_messages]] = 0, "No Usage", IF(tbl_Customers[[#This Row],[number_vmail_messages]] &lt;= 20, "Low Usage", IF(tbl_Customers[[#This Row],[number_vmail_messages]] &lt;= 40, "Medium Usgae", "High Usage")))</f>
        <v>No Usage</v>
      </c>
      <c r="AD1671" t="str">
        <f>IF(tbl_Customers[[#This Row],[total_day_minutes]]&lt;=150,"Low Usage", IF(tbl_Customers[[#This Row],[total_day_minutes]]&lt;=200,"Medium Usage", IF(tbl_Customers[[#This Row],[total_day_minutes]]&lt;=250,"High Usage","Very High Usage")))</f>
        <v>Medium Usage</v>
      </c>
      <c r="AE1671" t="str">
        <f>IF(tbl_Customers[[#This Row],[total_intl_calls]]&lt;=5,"Low Calls", IF(tbl_Customers[[#This Row],[total_intl_calls]]&lt;=10, "Medium Calls", "High Calls"))</f>
        <v>Low Calls</v>
      </c>
      <c r="AF16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671" s="36" t="str">
        <f>IF(tbl_Customers[[#This Row],[Churn_Risk_Score]]&gt;=10,"High Risk", IF(tbl_Customers[[#This Row],[Churn_Risk_Score]]&gt;=5,"Medium Risk","Low Risk"))</f>
        <v>Medium Risk</v>
      </c>
    </row>
    <row r="1672" spans="1:33" x14ac:dyDescent="0.35">
      <c r="A1672">
        <v>1671</v>
      </c>
      <c r="B1672" t="s">
        <v>70</v>
      </c>
      <c r="C1672">
        <v>74</v>
      </c>
      <c r="D1672" t="s">
        <v>21</v>
      </c>
      <c r="E1672" t="s">
        <v>22</v>
      </c>
      <c r="F1672" t="s">
        <v>23</v>
      </c>
      <c r="G1672">
        <v>32</v>
      </c>
      <c r="H1672">
        <v>174.6</v>
      </c>
      <c r="I1672">
        <v>107</v>
      </c>
      <c r="J1672">
        <v>29.68</v>
      </c>
      <c r="K1672">
        <v>310.60000000000002</v>
      </c>
      <c r="L1672">
        <v>115</v>
      </c>
      <c r="M1672">
        <v>26.4</v>
      </c>
      <c r="N1672">
        <v>234.7</v>
      </c>
      <c r="O1672">
        <v>92</v>
      </c>
      <c r="P1672">
        <v>10.56</v>
      </c>
      <c r="Q1672">
        <v>9</v>
      </c>
      <c r="R1672">
        <v>4</v>
      </c>
      <c r="S1672">
        <v>2.4300000000000002</v>
      </c>
      <c r="T1672">
        <v>1</v>
      </c>
      <c r="U1672" t="s">
        <v>22</v>
      </c>
      <c r="V1672">
        <f>IF(tbl_Customers[[#This Row],[churn]] = "yes", 1, 0)</f>
        <v>0</v>
      </c>
      <c r="W1672" t="str">
        <f>IF(tbl_Customers[[#This Row],[number_customer_service_calls]] &lt;= 1, "0-1 Calls", IF(tbl_Customers[[#This Row],[number_customer_service_calls]] &lt;= 3, "2-3 Calls", IF(tbl_Customers[[#This Row],[number_customer_service_calls]] &lt;=5, "4-5 Calls", "6+ Calls")))</f>
        <v>0-1 Calls</v>
      </c>
      <c r="X1672" t="str">
        <f>IF(tbl_Customers[[#This Row],[account_length]] &lt;= 50, "0-50", IF(tbl_Customers[[#This Row],[account_length]] &lt;=100, "51-100", IF(tbl_Customers[[#This Row],[account_length]] &lt;= 150, "101-150", "151+")))</f>
        <v>51-100</v>
      </c>
      <c r="Y1672" t="str">
        <f>IF(tbl_Customers[[#This Row],[total_intl_charge]] &lt;= 3, "Low Charges", "High Charges")</f>
        <v>Low Charges</v>
      </c>
      <c r="Z1672" t="str">
        <f>IF(tbl_Customers[[#This Row],[total_eve_calls]]&lt;=80,"Low Calls",
IF(tbl_Customers[[#This Row],[total_eve_calls]]&lt;=120,"Medium Calls","High Calls"))</f>
        <v>Medium Calls</v>
      </c>
      <c r="AA1672" t="str">
        <f>IF(tbl_Customers[[#This Row],[total_eve_charge]]&lt;=15,"Low Charges",
IF(tbl_Customers[[#This Row],[total_eve_charge]]&lt;=20,"Medium Charges","High Charges"))</f>
        <v>High Charges</v>
      </c>
      <c r="AB16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72" t="str">
        <f>IF(tbl_Customers[[#This Row],[number_vmail_messages]] = 0, "No Usage", IF(tbl_Customers[[#This Row],[number_vmail_messages]] &lt;= 20, "Low Usage", IF(tbl_Customers[[#This Row],[number_vmail_messages]] &lt;= 40, "Medium Usgae", "High Usage")))</f>
        <v>Medium Usgae</v>
      </c>
      <c r="AD1672" t="str">
        <f>IF(tbl_Customers[[#This Row],[total_day_minutes]]&lt;=150,"Low Usage", IF(tbl_Customers[[#This Row],[total_day_minutes]]&lt;=200,"Medium Usage", IF(tbl_Customers[[#This Row],[total_day_minutes]]&lt;=250,"High Usage","Very High Usage")))</f>
        <v>Medium Usage</v>
      </c>
      <c r="AE1672" t="str">
        <f>IF(tbl_Customers[[#This Row],[total_intl_calls]]&lt;=5,"Low Calls", IF(tbl_Customers[[#This Row],[total_intl_calls]]&lt;=10, "Medium Calls", "High Calls"))</f>
        <v>Low Calls</v>
      </c>
      <c r="AF16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72" s="36" t="str">
        <f>IF(tbl_Customers[[#This Row],[Churn_Risk_Score]]&gt;=10,"High Risk", IF(tbl_Customers[[#This Row],[Churn_Risk_Score]]&gt;=5,"Medium Risk","Low Risk"))</f>
        <v>Low Risk</v>
      </c>
    </row>
    <row r="1673" spans="1:33" x14ac:dyDescent="0.35">
      <c r="A1673">
        <v>1672</v>
      </c>
      <c r="B1673" t="s">
        <v>75</v>
      </c>
      <c r="C1673">
        <v>124</v>
      </c>
      <c r="D1673" t="s">
        <v>21</v>
      </c>
      <c r="E1673" t="s">
        <v>22</v>
      </c>
      <c r="F1673" t="s">
        <v>22</v>
      </c>
      <c r="G1673">
        <v>0</v>
      </c>
      <c r="H1673">
        <v>150.30000000000001</v>
      </c>
      <c r="I1673">
        <v>101</v>
      </c>
      <c r="J1673">
        <v>25.55</v>
      </c>
      <c r="K1673">
        <v>255.9</v>
      </c>
      <c r="L1673">
        <v>112</v>
      </c>
      <c r="M1673">
        <v>21.75</v>
      </c>
      <c r="N1673">
        <v>136.69999999999999</v>
      </c>
      <c r="O1673">
        <v>62</v>
      </c>
      <c r="P1673">
        <v>6.15</v>
      </c>
      <c r="Q1673">
        <v>12.5</v>
      </c>
      <c r="R1673">
        <v>4</v>
      </c>
      <c r="S1673">
        <v>3.38</v>
      </c>
      <c r="T1673">
        <v>2</v>
      </c>
      <c r="U1673" t="s">
        <v>22</v>
      </c>
      <c r="V1673">
        <f>IF(tbl_Customers[[#This Row],[churn]] = "yes", 1, 0)</f>
        <v>0</v>
      </c>
      <c r="W1673" t="str">
        <f>IF(tbl_Customers[[#This Row],[number_customer_service_calls]] &lt;= 1, "0-1 Calls", IF(tbl_Customers[[#This Row],[number_customer_service_calls]] &lt;= 3, "2-3 Calls", IF(tbl_Customers[[#This Row],[number_customer_service_calls]] &lt;=5, "4-5 Calls", "6+ Calls")))</f>
        <v>2-3 Calls</v>
      </c>
      <c r="X1673" t="str">
        <f>IF(tbl_Customers[[#This Row],[account_length]] &lt;= 50, "0-50", IF(tbl_Customers[[#This Row],[account_length]] &lt;=100, "51-100", IF(tbl_Customers[[#This Row],[account_length]] &lt;= 150, "101-150", "151+")))</f>
        <v>101-150</v>
      </c>
      <c r="Y1673" t="str">
        <f>IF(tbl_Customers[[#This Row],[total_intl_charge]] &lt;= 3, "Low Charges", "High Charges")</f>
        <v>High Charges</v>
      </c>
      <c r="Z1673" t="str">
        <f>IF(tbl_Customers[[#This Row],[total_eve_calls]]&lt;=80,"Low Calls",
IF(tbl_Customers[[#This Row],[total_eve_calls]]&lt;=120,"Medium Calls","High Calls"))</f>
        <v>Medium Calls</v>
      </c>
      <c r="AA1673" t="str">
        <f>IF(tbl_Customers[[#This Row],[total_eve_charge]]&lt;=15,"Low Charges",
IF(tbl_Customers[[#This Row],[total_eve_charge]]&lt;=20,"Medium Charges","High Charges"))</f>
        <v>High Charges</v>
      </c>
      <c r="AB16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73" t="str">
        <f>IF(tbl_Customers[[#This Row],[number_vmail_messages]] = 0, "No Usage", IF(tbl_Customers[[#This Row],[number_vmail_messages]] &lt;= 20, "Low Usage", IF(tbl_Customers[[#This Row],[number_vmail_messages]] &lt;= 40, "Medium Usgae", "High Usage")))</f>
        <v>No Usage</v>
      </c>
      <c r="AD1673" t="str">
        <f>IF(tbl_Customers[[#This Row],[total_day_minutes]]&lt;=150,"Low Usage", IF(tbl_Customers[[#This Row],[total_day_minutes]]&lt;=200,"Medium Usage", IF(tbl_Customers[[#This Row],[total_day_minutes]]&lt;=250,"High Usage","Very High Usage")))</f>
        <v>Medium Usage</v>
      </c>
      <c r="AE1673" t="str">
        <f>IF(tbl_Customers[[#This Row],[total_intl_calls]]&lt;=5,"Low Calls", IF(tbl_Customers[[#This Row],[total_intl_calls]]&lt;=10, "Medium Calls", "High Calls"))</f>
        <v>Low Calls</v>
      </c>
      <c r="AF16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73" s="36" t="str">
        <f>IF(tbl_Customers[[#This Row],[Churn_Risk_Score]]&gt;=10,"High Risk", IF(tbl_Customers[[#This Row],[Churn_Risk_Score]]&gt;=5,"Medium Risk","Low Risk"))</f>
        <v>Low Risk</v>
      </c>
    </row>
    <row r="1674" spans="1:33" x14ac:dyDescent="0.35">
      <c r="A1674">
        <v>1673</v>
      </c>
      <c r="B1674" t="s">
        <v>41</v>
      </c>
      <c r="C1674">
        <v>85</v>
      </c>
      <c r="D1674" t="s">
        <v>28</v>
      </c>
      <c r="E1674" t="s">
        <v>22</v>
      </c>
      <c r="F1674" t="s">
        <v>23</v>
      </c>
      <c r="G1674">
        <v>21</v>
      </c>
      <c r="H1674">
        <v>283.2</v>
      </c>
      <c r="I1674">
        <v>110</v>
      </c>
      <c r="J1674">
        <v>48.14</v>
      </c>
      <c r="K1674">
        <v>239.7</v>
      </c>
      <c r="L1674">
        <v>108</v>
      </c>
      <c r="M1674">
        <v>20.37</v>
      </c>
      <c r="N1674">
        <v>149.5</v>
      </c>
      <c r="O1674">
        <v>80</v>
      </c>
      <c r="P1674">
        <v>6.73</v>
      </c>
      <c r="Q1674">
        <v>6.3</v>
      </c>
      <c r="R1674">
        <v>1</v>
      </c>
      <c r="S1674">
        <v>1.7</v>
      </c>
      <c r="T1674">
        <v>5</v>
      </c>
      <c r="U1674" t="s">
        <v>22</v>
      </c>
      <c r="V1674">
        <f>IF(tbl_Customers[[#This Row],[churn]] = "yes", 1, 0)</f>
        <v>0</v>
      </c>
      <c r="W1674" t="str">
        <f>IF(tbl_Customers[[#This Row],[number_customer_service_calls]] &lt;= 1, "0-1 Calls", IF(tbl_Customers[[#This Row],[number_customer_service_calls]] &lt;= 3, "2-3 Calls", IF(tbl_Customers[[#This Row],[number_customer_service_calls]] &lt;=5, "4-5 Calls", "6+ Calls")))</f>
        <v>4-5 Calls</v>
      </c>
      <c r="X1674" t="str">
        <f>IF(tbl_Customers[[#This Row],[account_length]] &lt;= 50, "0-50", IF(tbl_Customers[[#This Row],[account_length]] &lt;=100, "51-100", IF(tbl_Customers[[#This Row],[account_length]] &lt;= 150, "101-150", "151+")))</f>
        <v>51-100</v>
      </c>
      <c r="Y1674" t="str">
        <f>IF(tbl_Customers[[#This Row],[total_intl_charge]] &lt;= 3, "Low Charges", "High Charges")</f>
        <v>Low Charges</v>
      </c>
      <c r="Z1674" t="str">
        <f>IF(tbl_Customers[[#This Row],[total_eve_calls]]&lt;=80,"Low Calls",
IF(tbl_Customers[[#This Row],[total_eve_calls]]&lt;=120,"Medium Calls","High Calls"))</f>
        <v>Medium Calls</v>
      </c>
      <c r="AA1674" t="str">
        <f>IF(tbl_Customers[[#This Row],[total_eve_charge]]&lt;=15,"Low Charges",
IF(tbl_Customers[[#This Row],[total_eve_charge]]&lt;=20,"Medium Charges","High Charges"))</f>
        <v>High Charges</v>
      </c>
      <c r="AB16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74" t="str">
        <f>IF(tbl_Customers[[#This Row],[number_vmail_messages]] = 0, "No Usage", IF(tbl_Customers[[#This Row],[number_vmail_messages]] &lt;= 20, "Low Usage", IF(tbl_Customers[[#This Row],[number_vmail_messages]] &lt;= 40, "Medium Usgae", "High Usage")))</f>
        <v>Medium Usgae</v>
      </c>
      <c r="AD1674" t="str">
        <f>IF(tbl_Customers[[#This Row],[total_day_minutes]]&lt;=150,"Low Usage", IF(tbl_Customers[[#This Row],[total_day_minutes]]&lt;=200,"Medium Usage", IF(tbl_Customers[[#This Row],[total_day_minutes]]&lt;=250,"High Usage","Very High Usage")))</f>
        <v>Very High Usage</v>
      </c>
      <c r="AE1674" t="str">
        <f>IF(tbl_Customers[[#This Row],[total_intl_calls]]&lt;=5,"Low Calls", IF(tbl_Customers[[#This Row],[total_intl_calls]]&lt;=10, "Medium Calls", "High Calls"))</f>
        <v>Low Calls</v>
      </c>
      <c r="AF16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674" s="36" t="str">
        <f>IF(tbl_Customers[[#This Row],[Churn_Risk_Score]]&gt;=10,"High Risk", IF(tbl_Customers[[#This Row],[Churn_Risk_Score]]&gt;=5,"Medium Risk","Low Risk"))</f>
        <v>Medium Risk</v>
      </c>
    </row>
    <row r="1675" spans="1:33" x14ac:dyDescent="0.35">
      <c r="A1675">
        <v>1674</v>
      </c>
      <c r="B1675" t="s">
        <v>65</v>
      </c>
      <c r="C1675">
        <v>113</v>
      </c>
      <c r="D1675" t="s">
        <v>25</v>
      </c>
      <c r="E1675" t="s">
        <v>22</v>
      </c>
      <c r="F1675" t="s">
        <v>23</v>
      </c>
      <c r="G1675">
        <v>20</v>
      </c>
      <c r="H1675">
        <v>157.80000000000001</v>
      </c>
      <c r="I1675">
        <v>83</v>
      </c>
      <c r="J1675">
        <v>26.83</v>
      </c>
      <c r="K1675">
        <v>161.5</v>
      </c>
      <c r="L1675">
        <v>56</v>
      </c>
      <c r="M1675">
        <v>13.73</v>
      </c>
      <c r="N1675">
        <v>271.5</v>
      </c>
      <c r="O1675">
        <v>100</v>
      </c>
      <c r="P1675">
        <v>12.22</v>
      </c>
      <c r="Q1675">
        <v>8.6999999999999993</v>
      </c>
      <c r="R1675">
        <v>2</v>
      </c>
      <c r="S1675">
        <v>2.35</v>
      </c>
      <c r="T1675">
        <v>5</v>
      </c>
      <c r="U1675" t="s">
        <v>23</v>
      </c>
      <c r="V1675">
        <f>IF(tbl_Customers[[#This Row],[churn]] = "yes", 1, 0)</f>
        <v>1</v>
      </c>
      <c r="W1675" t="str">
        <f>IF(tbl_Customers[[#This Row],[number_customer_service_calls]] &lt;= 1, "0-1 Calls", IF(tbl_Customers[[#This Row],[number_customer_service_calls]] &lt;= 3, "2-3 Calls", IF(tbl_Customers[[#This Row],[number_customer_service_calls]] &lt;=5, "4-5 Calls", "6+ Calls")))</f>
        <v>4-5 Calls</v>
      </c>
      <c r="X1675" t="str">
        <f>IF(tbl_Customers[[#This Row],[account_length]] &lt;= 50, "0-50", IF(tbl_Customers[[#This Row],[account_length]] &lt;=100, "51-100", IF(tbl_Customers[[#This Row],[account_length]] &lt;= 150, "101-150", "151+")))</f>
        <v>101-150</v>
      </c>
      <c r="Y1675" t="str">
        <f>IF(tbl_Customers[[#This Row],[total_intl_charge]] &lt;= 3, "Low Charges", "High Charges")</f>
        <v>Low Charges</v>
      </c>
      <c r="Z1675" t="str">
        <f>IF(tbl_Customers[[#This Row],[total_eve_calls]]&lt;=80,"Low Calls",
IF(tbl_Customers[[#This Row],[total_eve_calls]]&lt;=120,"Medium Calls","High Calls"))</f>
        <v>Low Calls</v>
      </c>
      <c r="AA1675" t="str">
        <f>IF(tbl_Customers[[#This Row],[total_eve_charge]]&lt;=15,"Low Charges",
IF(tbl_Customers[[#This Row],[total_eve_charge]]&lt;=20,"Medium Charges","High Charges"))</f>
        <v>Low Charges</v>
      </c>
      <c r="AB16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75" t="str">
        <f>IF(tbl_Customers[[#This Row],[number_vmail_messages]] = 0, "No Usage", IF(tbl_Customers[[#This Row],[number_vmail_messages]] &lt;= 20, "Low Usage", IF(tbl_Customers[[#This Row],[number_vmail_messages]] &lt;= 40, "Medium Usgae", "High Usage")))</f>
        <v>Low Usage</v>
      </c>
      <c r="AD1675" t="str">
        <f>IF(tbl_Customers[[#This Row],[total_day_minutes]]&lt;=150,"Low Usage", IF(tbl_Customers[[#This Row],[total_day_minutes]]&lt;=200,"Medium Usage", IF(tbl_Customers[[#This Row],[total_day_minutes]]&lt;=250,"High Usage","Very High Usage")))</f>
        <v>Medium Usage</v>
      </c>
      <c r="AE1675" t="str">
        <f>IF(tbl_Customers[[#This Row],[total_intl_calls]]&lt;=5,"Low Calls", IF(tbl_Customers[[#This Row],[total_intl_calls]]&lt;=10, "Medium Calls", "High Calls"))</f>
        <v>Low Calls</v>
      </c>
      <c r="AF16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75" s="36" t="str">
        <f>IF(tbl_Customers[[#This Row],[Churn_Risk_Score]]&gt;=10,"High Risk", IF(tbl_Customers[[#This Row],[Churn_Risk_Score]]&gt;=5,"Medium Risk","Low Risk"))</f>
        <v>Low Risk</v>
      </c>
    </row>
    <row r="1676" spans="1:33" x14ac:dyDescent="0.35">
      <c r="A1676">
        <v>1675</v>
      </c>
      <c r="B1676" t="s">
        <v>59</v>
      </c>
      <c r="C1676">
        <v>71</v>
      </c>
      <c r="D1676" t="s">
        <v>25</v>
      </c>
      <c r="E1676" t="s">
        <v>22</v>
      </c>
      <c r="F1676" t="s">
        <v>22</v>
      </c>
      <c r="G1676">
        <v>0</v>
      </c>
      <c r="H1676">
        <v>141.19999999999999</v>
      </c>
      <c r="I1676">
        <v>132</v>
      </c>
      <c r="J1676">
        <v>24</v>
      </c>
      <c r="K1676">
        <v>149.1</v>
      </c>
      <c r="L1676">
        <v>90</v>
      </c>
      <c r="M1676">
        <v>12.67</v>
      </c>
      <c r="N1676">
        <v>171.4</v>
      </c>
      <c r="O1676">
        <v>72</v>
      </c>
      <c r="P1676">
        <v>7.71</v>
      </c>
      <c r="Q1676">
        <v>7</v>
      </c>
      <c r="R1676">
        <v>2</v>
      </c>
      <c r="S1676">
        <v>1.89</v>
      </c>
      <c r="T1676">
        <v>2</v>
      </c>
      <c r="U1676" t="s">
        <v>22</v>
      </c>
      <c r="V1676">
        <f>IF(tbl_Customers[[#This Row],[churn]] = "yes", 1, 0)</f>
        <v>0</v>
      </c>
      <c r="W1676" t="str">
        <f>IF(tbl_Customers[[#This Row],[number_customer_service_calls]] &lt;= 1, "0-1 Calls", IF(tbl_Customers[[#This Row],[number_customer_service_calls]] &lt;= 3, "2-3 Calls", IF(tbl_Customers[[#This Row],[number_customer_service_calls]] &lt;=5, "4-5 Calls", "6+ Calls")))</f>
        <v>2-3 Calls</v>
      </c>
      <c r="X1676" t="str">
        <f>IF(tbl_Customers[[#This Row],[account_length]] &lt;= 50, "0-50", IF(tbl_Customers[[#This Row],[account_length]] &lt;=100, "51-100", IF(tbl_Customers[[#This Row],[account_length]] &lt;= 150, "101-150", "151+")))</f>
        <v>51-100</v>
      </c>
      <c r="Y1676" t="str">
        <f>IF(tbl_Customers[[#This Row],[total_intl_charge]] &lt;= 3, "Low Charges", "High Charges")</f>
        <v>Low Charges</v>
      </c>
      <c r="Z1676" t="str">
        <f>IF(tbl_Customers[[#This Row],[total_eve_calls]]&lt;=80,"Low Calls",
IF(tbl_Customers[[#This Row],[total_eve_calls]]&lt;=120,"Medium Calls","High Calls"))</f>
        <v>Medium Calls</v>
      </c>
      <c r="AA1676" t="str">
        <f>IF(tbl_Customers[[#This Row],[total_eve_charge]]&lt;=15,"Low Charges",
IF(tbl_Customers[[#This Row],[total_eve_charge]]&lt;=20,"Medium Charges","High Charges"))</f>
        <v>Low Charges</v>
      </c>
      <c r="AB16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676" t="str">
        <f>IF(tbl_Customers[[#This Row],[number_vmail_messages]] = 0, "No Usage", IF(tbl_Customers[[#This Row],[number_vmail_messages]] &lt;= 20, "Low Usage", IF(tbl_Customers[[#This Row],[number_vmail_messages]] &lt;= 40, "Medium Usgae", "High Usage")))</f>
        <v>No Usage</v>
      </c>
      <c r="AD1676" t="str">
        <f>IF(tbl_Customers[[#This Row],[total_day_minutes]]&lt;=150,"Low Usage", IF(tbl_Customers[[#This Row],[total_day_minutes]]&lt;=200,"Medium Usage", IF(tbl_Customers[[#This Row],[total_day_minutes]]&lt;=250,"High Usage","Very High Usage")))</f>
        <v>Low Usage</v>
      </c>
      <c r="AE1676" t="str">
        <f>IF(tbl_Customers[[#This Row],[total_intl_calls]]&lt;=5,"Low Calls", IF(tbl_Customers[[#This Row],[total_intl_calls]]&lt;=10, "Medium Calls", "High Calls"))</f>
        <v>Low Calls</v>
      </c>
      <c r="AF16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76" s="36" t="str">
        <f>IF(tbl_Customers[[#This Row],[Churn_Risk_Score]]&gt;=10,"High Risk", IF(tbl_Customers[[#This Row],[Churn_Risk_Score]]&gt;=5,"Medium Risk","Low Risk"))</f>
        <v>Low Risk</v>
      </c>
    </row>
    <row r="1677" spans="1:33" x14ac:dyDescent="0.35">
      <c r="A1677">
        <v>1676</v>
      </c>
      <c r="B1677" t="s">
        <v>43</v>
      </c>
      <c r="C1677">
        <v>49</v>
      </c>
      <c r="D1677" t="s">
        <v>21</v>
      </c>
      <c r="E1677" t="s">
        <v>23</v>
      </c>
      <c r="F1677" t="s">
        <v>22</v>
      </c>
      <c r="G1677">
        <v>0</v>
      </c>
      <c r="H1677">
        <v>237.8</v>
      </c>
      <c r="I1677">
        <v>92</v>
      </c>
      <c r="J1677">
        <v>40.43</v>
      </c>
      <c r="K1677">
        <v>208.9</v>
      </c>
      <c r="L1677">
        <v>119</v>
      </c>
      <c r="M1677">
        <v>17.760000000000002</v>
      </c>
      <c r="N1677">
        <v>167.8</v>
      </c>
      <c r="O1677">
        <v>86</v>
      </c>
      <c r="P1677">
        <v>7.55</v>
      </c>
      <c r="Q1677">
        <v>15.6</v>
      </c>
      <c r="R1677">
        <v>6</v>
      </c>
      <c r="S1677">
        <v>4.21</v>
      </c>
      <c r="T1677">
        <v>2</v>
      </c>
      <c r="U1677" t="s">
        <v>23</v>
      </c>
      <c r="V1677">
        <f>IF(tbl_Customers[[#This Row],[churn]] = "yes", 1, 0)</f>
        <v>1</v>
      </c>
      <c r="W1677" t="str">
        <f>IF(tbl_Customers[[#This Row],[number_customer_service_calls]] &lt;= 1, "0-1 Calls", IF(tbl_Customers[[#This Row],[number_customer_service_calls]] &lt;= 3, "2-3 Calls", IF(tbl_Customers[[#This Row],[number_customer_service_calls]] &lt;=5, "4-5 Calls", "6+ Calls")))</f>
        <v>2-3 Calls</v>
      </c>
      <c r="X1677" t="str">
        <f>IF(tbl_Customers[[#This Row],[account_length]] &lt;= 50, "0-50", IF(tbl_Customers[[#This Row],[account_length]] &lt;=100, "51-100", IF(tbl_Customers[[#This Row],[account_length]] &lt;= 150, "101-150", "151+")))</f>
        <v>0-50</v>
      </c>
      <c r="Y1677" t="str">
        <f>IF(tbl_Customers[[#This Row],[total_intl_charge]] &lt;= 3, "Low Charges", "High Charges")</f>
        <v>High Charges</v>
      </c>
      <c r="Z1677" t="str">
        <f>IF(tbl_Customers[[#This Row],[total_eve_calls]]&lt;=80,"Low Calls",
IF(tbl_Customers[[#This Row],[total_eve_calls]]&lt;=120,"Medium Calls","High Calls"))</f>
        <v>Medium Calls</v>
      </c>
      <c r="AA1677" t="str">
        <f>IF(tbl_Customers[[#This Row],[total_eve_charge]]&lt;=15,"Low Charges",
IF(tbl_Customers[[#This Row],[total_eve_charge]]&lt;=20,"Medium Charges","High Charges"))</f>
        <v>Medium Charges</v>
      </c>
      <c r="AB16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77" t="str">
        <f>IF(tbl_Customers[[#This Row],[number_vmail_messages]] = 0, "No Usage", IF(tbl_Customers[[#This Row],[number_vmail_messages]] &lt;= 20, "Low Usage", IF(tbl_Customers[[#This Row],[number_vmail_messages]] &lt;= 40, "Medium Usgae", "High Usage")))</f>
        <v>No Usage</v>
      </c>
      <c r="AD1677" t="str">
        <f>IF(tbl_Customers[[#This Row],[total_day_minutes]]&lt;=150,"Low Usage", IF(tbl_Customers[[#This Row],[total_day_minutes]]&lt;=200,"Medium Usage", IF(tbl_Customers[[#This Row],[total_day_minutes]]&lt;=250,"High Usage","Very High Usage")))</f>
        <v>High Usage</v>
      </c>
      <c r="AE1677" t="str">
        <f>IF(tbl_Customers[[#This Row],[total_intl_calls]]&lt;=5,"Low Calls", IF(tbl_Customers[[#This Row],[total_intl_calls]]&lt;=10, "Medium Calls", "High Calls"))</f>
        <v>Medium Calls</v>
      </c>
      <c r="AF16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677" s="36" t="str">
        <f>IF(tbl_Customers[[#This Row],[Churn_Risk_Score]]&gt;=10,"High Risk", IF(tbl_Customers[[#This Row],[Churn_Risk_Score]]&gt;=5,"Medium Risk","Low Risk"))</f>
        <v>Medium Risk</v>
      </c>
    </row>
    <row r="1678" spans="1:33" x14ac:dyDescent="0.35">
      <c r="A1678">
        <v>1677</v>
      </c>
      <c r="B1678" t="s">
        <v>33</v>
      </c>
      <c r="C1678">
        <v>106</v>
      </c>
      <c r="D1678" t="s">
        <v>28</v>
      </c>
      <c r="E1678" t="s">
        <v>23</v>
      </c>
      <c r="F1678" t="s">
        <v>22</v>
      </c>
      <c r="G1678">
        <v>0</v>
      </c>
      <c r="H1678">
        <v>204</v>
      </c>
      <c r="I1678">
        <v>84</v>
      </c>
      <c r="J1678">
        <v>34.68</v>
      </c>
      <c r="K1678">
        <v>168.5</v>
      </c>
      <c r="L1678">
        <v>61</v>
      </c>
      <c r="M1678">
        <v>14.32</v>
      </c>
      <c r="N1678">
        <v>164</v>
      </c>
      <c r="O1678">
        <v>102</v>
      </c>
      <c r="P1678">
        <v>7.38</v>
      </c>
      <c r="Q1678">
        <v>13.3</v>
      </c>
      <c r="R1678">
        <v>3</v>
      </c>
      <c r="S1678">
        <v>3.59</v>
      </c>
      <c r="T1678">
        <v>3</v>
      </c>
      <c r="U1678" t="s">
        <v>23</v>
      </c>
      <c r="V1678">
        <f>IF(tbl_Customers[[#This Row],[churn]] = "yes", 1, 0)</f>
        <v>1</v>
      </c>
      <c r="W1678" t="str">
        <f>IF(tbl_Customers[[#This Row],[number_customer_service_calls]] &lt;= 1, "0-1 Calls", IF(tbl_Customers[[#This Row],[number_customer_service_calls]] &lt;= 3, "2-3 Calls", IF(tbl_Customers[[#This Row],[number_customer_service_calls]] &lt;=5, "4-5 Calls", "6+ Calls")))</f>
        <v>2-3 Calls</v>
      </c>
      <c r="X1678" t="str">
        <f>IF(tbl_Customers[[#This Row],[account_length]] &lt;= 50, "0-50", IF(tbl_Customers[[#This Row],[account_length]] &lt;=100, "51-100", IF(tbl_Customers[[#This Row],[account_length]] &lt;= 150, "101-150", "151+")))</f>
        <v>101-150</v>
      </c>
      <c r="Y1678" t="str">
        <f>IF(tbl_Customers[[#This Row],[total_intl_charge]] &lt;= 3, "Low Charges", "High Charges")</f>
        <v>High Charges</v>
      </c>
      <c r="Z1678" t="str">
        <f>IF(tbl_Customers[[#This Row],[total_eve_calls]]&lt;=80,"Low Calls",
IF(tbl_Customers[[#This Row],[total_eve_calls]]&lt;=120,"Medium Calls","High Calls"))</f>
        <v>Low Calls</v>
      </c>
      <c r="AA1678" t="str">
        <f>IF(tbl_Customers[[#This Row],[total_eve_charge]]&lt;=15,"Low Charges",
IF(tbl_Customers[[#This Row],[total_eve_charge]]&lt;=20,"Medium Charges","High Charges"))</f>
        <v>Low Charges</v>
      </c>
      <c r="AB16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78" t="str">
        <f>IF(tbl_Customers[[#This Row],[number_vmail_messages]] = 0, "No Usage", IF(tbl_Customers[[#This Row],[number_vmail_messages]] &lt;= 20, "Low Usage", IF(tbl_Customers[[#This Row],[number_vmail_messages]] &lt;= 40, "Medium Usgae", "High Usage")))</f>
        <v>No Usage</v>
      </c>
      <c r="AD1678" t="str">
        <f>IF(tbl_Customers[[#This Row],[total_day_minutes]]&lt;=150,"Low Usage", IF(tbl_Customers[[#This Row],[total_day_minutes]]&lt;=200,"Medium Usage", IF(tbl_Customers[[#This Row],[total_day_minutes]]&lt;=250,"High Usage","Very High Usage")))</f>
        <v>High Usage</v>
      </c>
      <c r="AE1678" t="str">
        <f>IF(tbl_Customers[[#This Row],[total_intl_calls]]&lt;=5,"Low Calls", IF(tbl_Customers[[#This Row],[total_intl_calls]]&lt;=10, "Medium Calls", "High Calls"))</f>
        <v>Low Calls</v>
      </c>
      <c r="AF16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678" s="36" t="str">
        <f>IF(tbl_Customers[[#This Row],[Churn_Risk_Score]]&gt;=10,"High Risk", IF(tbl_Customers[[#This Row],[Churn_Risk_Score]]&gt;=5,"Medium Risk","Low Risk"))</f>
        <v>Medium Risk</v>
      </c>
    </row>
    <row r="1679" spans="1:33" x14ac:dyDescent="0.35">
      <c r="A1679">
        <v>1678</v>
      </c>
      <c r="B1679" t="s">
        <v>37</v>
      </c>
      <c r="C1679">
        <v>60</v>
      </c>
      <c r="D1679" t="s">
        <v>28</v>
      </c>
      <c r="E1679" t="s">
        <v>22</v>
      </c>
      <c r="F1679" t="s">
        <v>22</v>
      </c>
      <c r="G1679">
        <v>0</v>
      </c>
      <c r="H1679">
        <v>221.1</v>
      </c>
      <c r="I1679">
        <v>106</v>
      </c>
      <c r="J1679">
        <v>37.590000000000003</v>
      </c>
      <c r="K1679">
        <v>178.6</v>
      </c>
      <c r="L1679">
        <v>48</v>
      </c>
      <c r="M1679">
        <v>15.18</v>
      </c>
      <c r="N1679">
        <v>202.7</v>
      </c>
      <c r="O1679">
        <v>90</v>
      </c>
      <c r="P1679">
        <v>9.1199999999999992</v>
      </c>
      <c r="Q1679">
        <v>7.4</v>
      </c>
      <c r="R1679">
        <v>3</v>
      </c>
      <c r="S1679">
        <v>2</v>
      </c>
      <c r="T1679">
        <v>1</v>
      </c>
      <c r="U1679" t="s">
        <v>22</v>
      </c>
      <c r="V1679">
        <f>IF(tbl_Customers[[#This Row],[churn]] = "yes", 1, 0)</f>
        <v>0</v>
      </c>
      <c r="W1679" t="str">
        <f>IF(tbl_Customers[[#This Row],[number_customer_service_calls]] &lt;= 1, "0-1 Calls", IF(tbl_Customers[[#This Row],[number_customer_service_calls]] &lt;= 3, "2-3 Calls", IF(tbl_Customers[[#This Row],[number_customer_service_calls]] &lt;=5, "4-5 Calls", "6+ Calls")))</f>
        <v>0-1 Calls</v>
      </c>
      <c r="X1679" t="str">
        <f>IF(tbl_Customers[[#This Row],[account_length]] &lt;= 50, "0-50", IF(tbl_Customers[[#This Row],[account_length]] &lt;=100, "51-100", IF(tbl_Customers[[#This Row],[account_length]] &lt;= 150, "101-150", "151+")))</f>
        <v>51-100</v>
      </c>
      <c r="Y1679" t="str">
        <f>IF(tbl_Customers[[#This Row],[total_intl_charge]] &lt;= 3, "Low Charges", "High Charges")</f>
        <v>Low Charges</v>
      </c>
      <c r="Z1679" t="str">
        <f>IF(tbl_Customers[[#This Row],[total_eve_calls]]&lt;=80,"Low Calls",
IF(tbl_Customers[[#This Row],[total_eve_calls]]&lt;=120,"Medium Calls","High Calls"))</f>
        <v>Low Calls</v>
      </c>
      <c r="AA1679" t="str">
        <f>IF(tbl_Customers[[#This Row],[total_eve_charge]]&lt;=15,"Low Charges",
IF(tbl_Customers[[#This Row],[total_eve_charge]]&lt;=20,"Medium Charges","High Charges"))</f>
        <v>Medium Charges</v>
      </c>
      <c r="AB16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79" t="str">
        <f>IF(tbl_Customers[[#This Row],[number_vmail_messages]] = 0, "No Usage", IF(tbl_Customers[[#This Row],[number_vmail_messages]] &lt;= 20, "Low Usage", IF(tbl_Customers[[#This Row],[number_vmail_messages]] &lt;= 40, "Medium Usgae", "High Usage")))</f>
        <v>No Usage</v>
      </c>
      <c r="AD1679" t="str">
        <f>IF(tbl_Customers[[#This Row],[total_day_minutes]]&lt;=150,"Low Usage", IF(tbl_Customers[[#This Row],[total_day_minutes]]&lt;=200,"Medium Usage", IF(tbl_Customers[[#This Row],[total_day_minutes]]&lt;=250,"High Usage","Very High Usage")))</f>
        <v>High Usage</v>
      </c>
      <c r="AE1679" t="str">
        <f>IF(tbl_Customers[[#This Row],[total_intl_calls]]&lt;=5,"Low Calls", IF(tbl_Customers[[#This Row],[total_intl_calls]]&lt;=10, "Medium Calls", "High Calls"))</f>
        <v>Low Calls</v>
      </c>
      <c r="AF16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79" s="36" t="str">
        <f>IF(tbl_Customers[[#This Row],[Churn_Risk_Score]]&gt;=10,"High Risk", IF(tbl_Customers[[#This Row],[Churn_Risk_Score]]&gt;=5,"Medium Risk","Low Risk"))</f>
        <v>Low Risk</v>
      </c>
    </row>
    <row r="1680" spans="1:33" x14ac:dyDescent="0.35">
      <c r="A1680">
        <v>1679</v>
      </c>
      <c r="B1680" t="s">
        <v>66</v>
      </c>
      <c r="C1680">
        <v>66</v>
      </c>
      <c r="D1680" t="s">
        <v>28</v>
      </c>
      <c r="E1680" t="s">
        <v>22</v>
      </c>
      <c r="F1680" t="s">
        <v>22</v>
      </c>
      <c r="G1680">
        <v>0</v>
      </c>
      <c r="H1680">
        <v>118</v>
      </c>
      <c r="I1680">
        <v>133</v>
      </c>
      <c r="J1680">
        <v>20.059999999999999</v>
      </c>
      <c r="K1680">
        <v>248.1</v>
      </c>
      <c r="L1680">
        <v>99</v>
      </c>
      <c r="M1680">
        <v>21.09</v>
      </c>
      <c r="N1680">
        <v>214.4</v>
      </c>
      <c r="O1680">
        <v>122</v>
      </c>
      <c r="P1680">
        <v>9.65</v>
      </c>
      <c r="Q1680">
        <v>5.3</v>
      </c>
      <c r="R1680">
        <v>5</v>
      </c>
      <c r="S1680">
        <v>1.43</v>
      </c>
      <c r="T1680">
        <v>1</v>
      </c>
      <c r="U1680" t="s">
        <v>22</v>
      </c>
      <c r="V1680">
        <f>IF(tbl_Customers[[#This Row],[churn]] = "yes", 1, 0)</f>
        <v>0</v>
      </c>
      <c r="W1680" t="str">
        <f>IF(tbl_Customers[[#This Row],[number_customer_service_calls]] &lt;= 1, "0-1 Calls", IF(tbl_Customers[[#This Row],[number_customer_service_calls]] &lt;= 3, "2-3 Calls", IF(tbl_Customers[[#This Row],[number_customer_service_calls]] &lt;=5, "4-5 Calls", "6+ Calls")))</f>
        <v>0-1 Calls</v>
      </c>
      <c r="X1680" t="str">
        <f>IF(tbl_Customers[[#This Row],[account_length]] &lt;= 50, "0-50", IF(tbl_Customers[[#This Row],[account_length]] &lt;=100, "51-100", IF(tbl_Customers[[#This Row],[account_length]] &lt;= 150, "101-150", "151+")))</f>
        <v>51-100</v>
      </c>
      <c r="Y1680" t="str">
        <f>IF(tbl_Customers[[#This Row],[total_intl_charge]] &lt;= 3, "Low Charges", "High Charges")</f>
        <v>Low Charges</v>
      </c>
      <c r="Z1680" t="str">
        <f>IF(tbl_Customers[[#This Row],[total_eve_calls]]&lt;=80,"Low Calls",
IF(tbl_Customers[[#This Row],[total_eve_calls]]&lt;=120,"Medium Calls","High Calls"))</f>
        <v>Medium Calls</v>
      </c>
      <c r="AA1680" t="str">
        <f>IF(tbl_Customers[[#This Row],[total_eve_charge]]&lt;=15,"Low Charges",
IF(tbl_Customers[[#This Row],[total_eve_charge]]&lt;=20,"Medium Charges","High Charges"))</f>
        <v>High Charges</v>
      </c>
      <c r="AB16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80" t="str">
        <f>IF(tbl_Customers[[#This Row],[number_vmail_messages]] = 0, "No Usage", IF(tbl_Customers[[#This Row],[number_vmail_messages]] &lt;= 20, "Low Usage", IF(tbl_Customers[[#This Row],[number_vmail_messages]] &lt;= 40, "Medium Usgae", "High Usage")))</f>
        <v>No Usage</v>
      </c>
      <c r="AD1680" t="str">
        <f>IF(tbl_Customers[[#This Row],[total_day_minutes]]&lt;=150,"Low Usage", IF(tbl_Customers[[#This Row],[total_day_minutes]]&lt;=200,"Medium Usage", IF(tbl_Customers[[#This Row],[total_day_minutes]]&lt;=250,"High Usage","Very High Usage")))</f>
        <v>Low Usage</v>
      </c>
      <c r="AE1680" t="str">
        <f>IF(tbl_Customers[[#This Row],[total_intl_calls]]&lt;=5,"Low Calls", IF(tbl_Customers[[#This Row],[total_intl_calls]]&lt;=10, "Medium Calls", "High Calls"))</f>
        <v>Low Calls</v>
      </c>
      <c r="AF16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80" s="36" t="str">
        <f>IF(tbl_Customers[[#This Row],[Churn_Risk_Score]]&gt;=10,"High Risk", IF(tbl_Customers[[#This Row],[Churn_Risk_Score]]&gt;=5,"Medium Risk","Low Risk"))</f>
        <v>Low Risk</v>
      </c>
    </row>
    <row r="1681" spans="1:33" x14ac:dyDescent="0.35">
      <c r="A1681">
        <v>1680</v>
      </c>
      <c r="B1681" t="s">
        <v>57</v>
      </c>
      <c r="C1681">
        <v>125</v>
      </c>
      <c r="D1681" t="s">
        <v>21</v>
      </c>
      <c r="E1681" t="s">
        <v>22</v>
      </c>
      <c r="F1681" t="s">
        <v>22</v>
      </c>
      <c r="G1681">
        <v>0</v>
      </c>
      <c r="H1681">
        <v>163.80000000000001</v>
      </c>
      <c r="I1681">
        <v>73</v>
      </c>
      <c r="J1681">
        <v>27.85</v>
      </c>
      <c r="K1681">
        <v>255.6</v>
      </c>
      <c r="L1681">
        <v>85</v>
      </c>
      <c r="M1681">
        <v>21.73</v>
      </c>
      <c r="N1681">
        <v>192.9</v>
      </c>
      <c r="O1681">
        <v>95</v>
      </c>
      <c r="P1681">
        <v>8.68</v>
      </c>
      <c r="Q1681">
        <v>15.7</v>
      </c>
      <c r="R1681">
        <v>4</v>
      </c>
      <c r="S1681">
        <v>4.24</v>
      </c>
      <c r="T1681">
        <v>0</v>
      </c>
      <c r="U1681" t="s">
        <v>22</v>
      </c>
      <c r="V1681">
        <f>IF(tbl_Customers[[#This Row],[churn]] = "yes", 1, 0)</f>
        <v>0</v>
      </c>
      <c r="W1681" t="str">
        <f>IF(tbl_Customers[[#This Row],[number_customer_service_calls]] &lt;= 1, "0-1 Calls", IF(tbl_Customers[[#This Row],[number_customer_service_calls]] &lt;= 3, "2-3 Calls", IF(tbl_Customers[[#This Row],[number_customer_service_calls]] &lt;=5, "4-5 Calls", "6+ Calls")))</f>
        <v>0-1 Calls</v>
      </c>
      <c r="X1681" t="str">
        <f>IF(tbl_Customers[[#This Row],[account_length]] &lt;= 50, "0-50", IF(tbl_Customers[[#This Row],[account_length]] &lt;=100, "51-100", IF(tbl_Customers[[#This Row],[account_length]] &lt;= 150, "101-150", "151+")))</f>
        <v>101-150</v>
      </c>
      <c r="Y1681" t="str">
        <f>IF(tbl_Customers[[#This Row],[total_intl_charge]] &lt;= 3, "Low Charges", "High Charges")</f>
        <v>High Charges</v>
      </c>
      <c r="Z1681" t="str">
        <f>IF(tbl_Customers[[#This Row],[total_eve_calls]]&lt;=80,"Low Calls",
IF(tbl_Customers[[#This Row],[total_eve_calls]]&lt;=120,"Medium Calls","High Calls"))</f>
        <v>Medium Calls</v>
      </c>
      <c r="AA1681" t="str">
        <f>IF(tbl_Customers[[#This Row],[total_eve_charge]]&lt;=15,"Low Charges",
IF(tbl_Customers[[#This Row],[total_eve_charge]]&lt;=20,"Medium Charges","High Charges"))</f>
        <v>High Charges</v>
      </c>
      <c r="AB16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81" t="str">
        <f>IF(tbl_Customers[[#This Row],[number_vmail_messages]] = 0, "No Usage", IF(tbl_Customers[[#This Row],[number_vmail_messages]] &lt;= 20, "Low Usage", IF(tbl_Customers[[#This Row],[number_vmail_messages]] &lt;= 40, "Medium Usgae", "High Usage")))</f>
        <v>No Usage</v>
      </c>
      <c r="AD1681" t="str">
        <f>IF(tbl_Customers[[#This Row],[total_day_minutes]]&lt;=150,"Low Usage", IF(tbl_Customers[[#This Row],[total_day_minutes]]&lt;=200,"Medium Usage", IF(tbl_Customers[[#This Row],[total_day_minutes]]&lt;=250,"High Usage","Very High Usage")))</f>
        <v>Medium Usage</v>
      </c>
      <c r="AE1681" t="str">
        <f>IF(tbl_Customers[[#This Row],[total_intl_calls]]&lt;=5,"Low Calls", IF(tbl_Customers[[#This Row],[total_intl_calls]]&lt;=10, "Medium Calls", "High Calls"))</f>
        <v>Low Calls</v>
      </c>
      <c r="AF16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81" s="36" t="str">
        <f>IF(tbl_Customers[[#This Row],[Churn_Risk_Score]]&gt;=10,"High Risk", IF(tbl_Customers[[#This Row],[Churn_Risk_Score]]&gt;=5,"Medium Risk","Low Risk"))</f>
        <v>Low Risk</v>
      </c>
    </row>
    <row r="1682" spans="1:33" x14ac:dyDescent="0.35">
      <c r="A1682">
        <v>1681</v>
      </c>
      <c r="B1682" t="s">
        <v>43</v>
      </c>
      <c r="C1682">
        <v>114</v>
      </c>
      <c r="D1682" t="s">
        <v>28</v>
      </c>
      <c r="E1682" t="s">
        <v>22</v>
      </c>
      <c r="F1682" t="s">
        <v>23</v>
      </c>
      <c r="G1682">
        <v>4</v>
      </c>
      <c r="H1682">
        <v>141.30000000000001</v>
      </c>
      <c r="I1682">
        <v>96</v>
      </c>
      <c r="J1682">
        <v>24.02</v>
      </c>
      <c r="K1682">
        <v>230.4</v>
      </c>
      <c r="L1682">
        <v>88</v>
      </c>
      <c r="M1682">
        <v>19.579999999999998</v>
      </c>
      <c r="N1682">
        <v>223.7</v>
      </c>
      <c r="O1682">
        <v>85</v>
      </c>
      <c r="P1682">
        <v>10.07</v>
      </c>
      <c r="Q1682">
        <v>9.4</v>
      </c>
      <c r="R1682">
        <v>3</v>
      </c>
      <c r="S1682">
        <v>2.54</v>
      </c>
      <c r="T1682">
        <v>3</v>
      </c>
      <c r="U1682" t="s">
        <v>22</v>
      </c>
      <c r="V1682">
        <f>IF(tbl_Customers[[#This Row],[churn]] = "yes", 1, 0)</f>
        <v>0</v>
      </c>
      <c r="W1682" t="str">
        <f>IF(tbl_Customers[[#This Row],[number_customer_service_calls]] &lt;= 1, "0-1 Calls", IF(tbl_Customers[[#This Row],[number_customer_service_calls]] &lt;= 3, "2-3 Calls", IF(tbl_Customers[[#This Row],[number_customer_service_calls]] &lt;=5, "4-5 Calls", "6+ Calls")))</f>
        <v>2-3 Calls</v>
      </c>
      <c r="X1682" t="str">
        <f>IF(tbl_Customers[[#This Row],[account_length]] &lt;= 50, "0-50", IF(tbl_Customers[[#This Row],[account_length]] &lt;=100, "51-100", IF(tbl_Customers[[#This Row],[account_length]] &lt;= 150, "101-150", "151+")))</f>
        <v>101-150</v>
      </c>
      <c r="Y1682" t="str">
        <f>IF(tbl_Customers[[#This Row],[total_intl_charge]] &lt;= 3, "Low Charges", "High Charges")</f>
        <v>Low Charges</v>
      </c>
      <c r="Z1682" t="str">
        <f>IF(tbl_Customers[[#This Row],[total_eve_calls]]&lt;=80,"Low Calls",
IF(tbl_Customers[[#This Row],[total_eve_calls]]&lt;=120,"Medium Calls","High Calls"))</f>
        <v>Medium Calls</v>
      </c>
      <c r="AA1682" t="str">
        <f>IF(tbl_Customers[[#This Row],[total_eve_charge]]&lt;=15,"Low Charges",
IF(tbl_Customers[[#This Row],[total_eve_charge]]&lt;=20,"Medium Charges","High Charges"))</f>
        <v>Medium Charges</v>
      </c>
      <c r="AB16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82" t="str">
        <f>IF(tbl_Customers[[#This Row],[number_vmail_messages]] = 0, "No Usage", IF(tbl_Customers[[#This Row],[number_vmail_messages]] &lt;= 20, "Low Usage", IF(tbl_Customers[[#This Row],[number_vmail_messages]] &lt;= 40, "Medium Usgae", "High Usage")))</f>
        <v>Low Usage</v>
      </c>
      <c r="AD1682" t="str">
        <f>IF(tbl_Customers[[#This Row],[total_day_minutes]]&lt;=150,"Low Usage", IF(tbl_Customers[[#This Row],[total_day_minutes]]&lt;=200,"Medium Usage", IF(tbl_Customers[[#This Row],[total_day_minutes]]&lt;=250,"High Usage","Very High Usage")))</f>
        <v>Low Usage</v>
      </c>
      <c r="AE1682" t="str">
        <f>IF(tbl_Customers[[#This Row],[total_intl_calls]]&lt;=5,"Low Calls", IF(tbl_Customers[[#This Row],[total_intl_calls]]&lt;=10, "Medium Calls", "High Calls"))</f>
        <v>Low Calls</v>
      </c>
      <c r="AF16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82" s="36" t="str">
        <f>IF(tbl_Customers[[#This Row],[Churn_Risk_Score]]&gt;=10,"High Risk", IF(tbl_Customers[[#This Row],[Churn_Risk_Score]]&gt;=5,"Medium Risk","Low Risk"))</f>
        <v>Low Risk</v>
      </c>
    </row>
    <row r="1683" spans="1:33" x14ac:dyDescent="0.35">
      <c r="A1683">
        <v>1682</v>
      </c>
      <c r="B1683" t="s">
        <v>71</v>
      </c>
      <c r="C1683">
        <v>112</v>
      </c>
      <c r="D1683" t="s">
        <v>21</v>
      </c>
      <c r="E1683" t="s">
        <v>22</v>
      </c>
      <c r="F1683" t="s">
        <v>22</v>
      </c>
      <c r="G1683">
        <v>0</v>
      </c>
      <c r="H1683">
        <v>272.5</v>
      </c>
      <c r="I1683">
        <v>119</v>
      </c>
      <c r="J1683">
        <v>46.33</v>
      </c>
      <c r="K1683">
        <v>226.1</v>
      </c>
      <c r="L1683">
        <v>94</v>
      </c>
      <c r="M1683">
        <v>19.22</v>
      </c>
      <c r="N1683">
        <v>159.1</v>
      </c>
      <c r="O1683">
        <v>94</v>
      </c>
      <c r="P1683">
        <v>7.16</v>
      </c>
      <c r="Q1683">
        <v>16.399999999999999</v>
      </c>
      <c r="R1683">
        <v>5</v>
      </c>
      <c r="S1683">
        <v>4.43</v>
      </c>
      <c r="T1683">
        <v>3</v>
      </c>
      <c r="U1683" t="s">
        <v>23</v>
      </c>
      <c r="V1683">
        <f>IF(tbl_Customers[[#This Row],[churn]] = "yes", 1, 0)</f>
        <v>1</v>
      </c>
      <c r="W1683" t="str">
        <f>IF(tbl_Customers[[#This Row],[number_customer_service_calls]] &lt;= 1, "0-1 Calls", IF(tbl_Customers[[#This Row],[number_customer_service_calls]] &lt;= 3, "2-3 Calls", IF(tbl_Customers[[#This Row],[number_customer_service_calls]] &lt;=5, "4-5 Calls", "6+ Calls")))</f>
        <v>2-3 Calls</v>
      </c>
      <c r="X1683" t="str">
        <f>IF(tbl_Customers[[#This Row],[account_length]] &lt;= 50, "0-50", IF(tbl_Customers[[#This Row],[account_length]] &lt;=100, "51-100", IF(tbl_Customers[[#This Row],[account_length]] &lt;= 150, "101-150", "151+")))</f>
        <v>101-150</v>
      </c>
      <c r="Y1683" t="str">
        <f>IF(tbl_Customers[[#This Row],[total_intl_charge]] &lt;= 3, "Low Charges", "High Charges")</f>
        <v>High Charges</v>
      </c>
      <c r="Z1683" t="str">
        <f>IF(tbl_Customers[[#This Row],[total_eve_calls]]&lt;=80,"Low Calls",
IF(tbl_Customers[[#This Row],[total_eve_calls]]&lt;=120,"Medium Calls","High Calls"))</f>
        <v>Medium Calls</v>
      </c>
      <c r="AA1683" t="str">
        <f>IF(tbl_Customers[[#This Row],[total_eve_charge]]&lt;=15,"Low Charges",
IF(tbl_Customers[[#This Row],[total_eve_charge]]&lt;=20,"Medium Charges","High Charges"))</f>
        <v>Medium Charges</v>
      </c>
      <c r="AB16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83" t="str">
        <f>IF(tbl_Customers[[#This Row],[number_vmail_messages]] = 0, "No Usage", IF(tbl_Customers[[#This Row],[number_vmail_messages]] &lt;= 20, "Low Usage", IF(tbl_Customers[[#This Row],[number_vmail_messages]] &lt;= 40, "Medium Usgae", "High Usage")))</f>
        <v>No Usage</v>
      </c>
      <c r="AD1683" t="str">
        <f>IF(tbl_Customers[[#This Row],[total_day_minutes]]&lt;=150,"Low Usage", IF(tbl_Customers[[#This Row],[total_day_minutes]]&lt;=200,"Medium Usage", IF(tbl_Customers[[#This Row],[total_day_minutes]]&lt;=250,"High Usage","Very High Usage")))</f>
        <v>Very High Usage</v>
      </c>
      <c r="AE1683" t="str">
        <f>IF(tbl_Customers[[#This Row],[total_intl_calls]]&lt;=5,"Low Calls", IF(tbl_Customers[[#This Row],[total_intl_calls]]&lt;=10, "Medium Calls", "High Calls"))</f>
        <v>Low Calls</v>
      </c>
      <c r="AF16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683" s="36" t="str">
        <f>IF(tbl_Customers[[#This Row],[Churn_Risk_Score]]&gt;=10,"High Risk", IF(tbl_Customers[[#This Row],[Churn_Risk_Score]]&gt;=5,"Medium Risk","Low Risk"))</f>
        <v>Medium Risk</v>
      </c>
    </row>
    <row r="1684" spans="1:33" x14ac:dyDescent="0.35">
      <c r="A1684">
        <v>1683</v>
      </c>
      <c r="B1684" t="s">
        <v>35</v>
      </c>
      <c r="C1684">
        <v>101</v>
      </c>
      <c r="D1684" t="s">
        <v>25</v>
      </c>
      <c r="E1684" t="s">
        <v>22</v>
      </c>
      <c r="F1684" t="s">
        <v>23</v>
      </c>
      <c r="G1684">
        <v>16</v>
      </c>
      <c r="H1684">
        <v>118.9</v>
      </c>
      <c r="I1684">
        <v>112</v>
      </c>
      <c r="J1684">
        <v>20.21</v>
      </c>
      <c r="K1684">
        <v>228.3</v>
      </c>
      <c r="L1684">
        <v>97</v>
      </c>
      <c r="M1684">
        <v>19.41</v>
      </c>
      <c r="N1684">
        <v>180.1</v>
      </c>
      <c r="O1684">
        <v>111</v>
      </c>
      <c r="P1684">
        <v>8.1</v>
      </c>
      <c r="Q1684">
        <v>8.1999999999999993</v>
      </c>
      <c r="R1684">
        <v>5</v>
      </c>
      <c r="S1684">
        <v>2.21</v>
      </c>
      <c r="T1684">
        <v>2</v>
      </c>
      <c r="U1684" t="s">
        <v>22</v>
      </c>
      <c r="V1684">
        <f>IF(tbl_Customers[[#This Row],[churn]] = "yes", 1, 0)</f>
        <v>0</v>
      </c>
      <c r="W1684" t="str">
        <f>IF(tbl_Customers[[#This Row],[number_customer_service_calls]] &lt;= 1, "0-1 Calls", IF(tbl_Customers[[#This Row],[number_customer_service_calls]] &lt;= 3, "2-3 Calls", IF(tbl_Customers[[#This Row],[number_customer_service_calls]] &lt;=5, "4-5 Calls", "6+ Calls")))</f>
        <v>2-3 Calls</v>
      </c>
      <c r="X1684" t="str">
        <f>IF(tbl_Customers[[#This Row],[account_length]] &lt;= 50, "0-50", IF(tbl_Customers[[#This Row],[account_length]] &lt;=100, "51-100", IF(tbl_Customers[[#This Row],[account_length]] &lt;= 150, "101-150", "151+")))</f>
        <v>101-150</v>
      </c>
      <c r="Y1684" t="str">
        <f>IF(tbl_Customers[[#This Row],[total_intl_charge]] &lt;= 3, "Low Charges", "High Charges")</f>
        <v>Low Charges</v>
      </c>
      <c r="Z1684" t="str">
        <f>IF(tbl_Customers[[#This Row],[total_eve_calls]]&lt;=80,"Low Calls",
IF(tbl_Customers[[#This Row],[total_eve_calls]]&lt;=120,"Medium Calls","High Calls"))</f>
        <v>Medium Calls</v>
      </c>
      <c r="AA1684" t="str">
        <f>IF(tbl_Customers[[#This Row],[total_eve_charge]]&lt;=15,"Low Charges",
IF(tbl_Customers[[#This Row],[total_eve_charge]]&lt;=20,"Medium Charges","High Charges"))</f>
        <v>Medium Charges</v>
      </c>
      <c r="AB16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84" t="str">
        <f>IF(tbl_Customers[[#This Row],[number_vmail_messages]] = 0, "No Usage", IF(tbl_Customers[[#This Row],[number_vmail_messages]] &lt;= 20, "Low Usage", IF(tbl_Customers[[#This Row],[number_vmail_messages]] &lt;= 40, "Medium Usgae", "High Usage")))</f>
        <v>Low Usage</v>
      </c>
      <c r="AD1684" t="str">
        <f>IF(tbl_Customers[[#This Row],[total_day_minutes]]&lt;=150,"Low Usage", IF(tbl_Customers[[#This Row],[total_day_minutes]]&lt;=200,"Medium Usage", IF(tbl_Customers[[#This Row],[total_day_minutes]]&lt;=250,"High Usage","Very High Usage")))</f>
        <v>Low Usage</v>
      </c>
      <c r="AE1684" t="str">
        <f>IF(tbl_Customers[[#This Row],[total_intl_calls]]&lt;=5,"Low Calls", IF(tbl_Customers[[#This Row],[total_intl_calls]]&lt;=10, "Medium Calls", "High Calls"))</f>
        <v>Low Calls</v>
      </c>
      <c r="AF16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684" s="36" t="str">
        <f>IF(tbl_Customers[[#This Row],[Churn_Risk_Score]]&gt;=10,"High Risk", IF(tbl_Customers[[#This Row],[Churn_Risk_Score]]&gt;=5,"Medium Risk","Low Risk"))</f>
        <v>Low Risk</v>
      </c>
    </row>
    <row r="1685" spans="1:33" x14ac:dyDescent="0.35">
      <c r="A1685">
        <v>1684</v>
      </c>
      <c r="B1685" t="s">
        <v>51</v>
      </c>
      <c r="C1685">
        <v>70</v>
      </c>
      <c r="D1685" t="s">
        <v>21</v>
      </c>
      <c r="E1685" t="s">
        <v>22</v>
      </c>
      <c r="F1685" t="s">
        <v>22</v>
      </c>
      <c r="G1685">
        <v>0</v>
      </c>
      <c r="H1685">
        <v>7.9</v>
      </c>
      <c r="I1685">
        <v>100</v>
      </c>
      <c r="J1685">
        <v>1.34</v>
      </c>
      <c r="K1685">
        <v>136.4</v>
      </c>
      <c r="L1685">
        <v>83</v>
      </c>
      <c r="M1685">
        <v>11.59</v>
      </c>
      <c r="N1685">
        <v>156.6</v>
      </c>
      <c r="O1685">
        <v>89</v>
      </c>
      <c r="P1685">
        <v>7.05</v>
      </c>
      <c r="Q1685">
        <v>12.1</v>
      </c>
      <c r="R1685">
        <v>1</v>
      </c>
      <c r="S1685">
        <v>3.27</v>
      </c>
      <c r="T1685">
        <v>0</v>
      </c>
      <c r="U1685" t="s">
        <v>22</v>
      </c>
      <c r="V1685">
        <f>IF(tbl_Customers[[#This Row],[churn]] = "yes", 1, 0)</f>
        <v>0</v>
      </c>
      <c r="W1685" t="str">
        <f>IF(tbl_Customers[[#This Row],[number_customer_service_calls]] &lt;= 1, "0-1 Calls", IF(tbl_Customers[[#This Row],[number_customer_service_calls]] &lt;= 3, "2-3 Calls", IF(tbl_Customers[[#This Row],[number_customer_service_calls]] &lt;=5, "4-5 Calls", "6+ Calls")))</f>
        <v>0-1 Calls</v>
      </c>
      <c r="X1685" t="str">
        <f>IF(tbl_Customers[[#This Row],[account_length]] &lt;= 50, "0-50", IF(tbl_Customers[[#This Row],[account_length]] &lt;=100, "51-100", IF(tbl_Customers[[#This Row],[account_length]] &lt;= 150, "101-150", "151+")))</f>
        <v>51-100</v>
      </c>
      <c r="Y1685" t="str">
        <f>IF(tbl_Customers[[#This Row],[total_intl_charge]] &lt;= 3, "Low Charges", "High Charges")</f>
        <v>High Charges</v>
      </c>
      <c r="Z1685" t="str">
        <f>IF(tbl_Customers[[#This Row],[total_eve_calls]]&lt;=80,"Low Calls",
IF(tbl_Customers[[#This Row],[total_eve_calls]]&lt;=120,"Medium Calls","High Calls"))</f>
        <v>Medium Calls</v>
      </c>
      <c r="AA1685" t="str">
        <f>IF(tbl_Customers[[#This Row],[total_eve_charge]]&lt;=15,"Low Charges",
IF(tbl_Customers[[#This Row],[total_eve_charge]]&lt;=20,"Medium Charges","High Charges"))</f>
        <v>Low Charges</v>
      </c>
      <c r="AB16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85" t="str">
        <f>IF(tbl_Customers[[#This Row],[number_vmail_messages]] = 0, "No Usage", IF(tbl_Customers[[#This Row],[number_vmail_messages]] &lt;= 20, "Low Usage", IF(tbl_Customers[[#This Row],[number_vmail_messages]] &lt;= 40, "Medium Usgae", "High Usage")))</f>
        <v>No Usage</v>
      </c>
      <c r="AD1685" t="str">
        <f>IF(tbl_Customers[[#This Row],[total_day_minutes]]&lt;=150,"Low Usage", IF(tbl_Customers[[#This Row],[total_day_minutes]]&lt;=200,"Medium Usage", IF(tbl_Customers[[#This Row],[total_day_minutes]]&lt;=250,"High Usage","Very High Usage")))</f>
        <v>Low Usage</v>
      </c>
      <c r="AE1685" t="str">
        <f>IF(tbl_Customers[[#This Row],[total_intl_calls]]&lt;=5,"Low Calls", IF(tbl_Customers[[#This Row],[total_intl_calls]]&lt;=10, "Medium Calls", "High Calls"))</f>
        <v>Low Calls</v>
      </c>
      <c r="AF16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85" s="36" t="str">
        <f>IF(tbl_Customers[[#This Row],[Churn_Risk_Score]]&gt;=10,"High Risk", IF(tbl_Customers[[#This Row],[Churn_Risk_Score]]&gt;=5,"Medium Risk","Low Risk"))</f>
        <v>Low Risk</v>
      </c>
    </row>
    <row r="1686" spans="1:33" x14ac:dyDescent="0.35">
      <c r="A1686">
        <v>1685</v>
      </c>
      <c r="B1686" t="s">
        <v>47</v>
      </c>
      <c r="C1686">
        <v>59</v>
      </c>
      <c r="D1686" t="s">
        <v>25</v>
      </c>
      <c r="E1686" t="s">
        <v>22</v>
      </c>
      <c r="F1686" t="s">
        <v>22</v>
      </c>
      <c r="G1686">
        <v>0</v>
      </c>
      <c r="H1686">
        <v>159.5</v>
      </c>
      <c r="I1686">
        <v>96</v>
      </c>
      <c r="J1686">
        <v>27.12</v>
      </c>
      <c r="K1686">
        <v>167.2</v>
      </c>
      <c r="L1686">
        <v>123</v>
      </c>
      <c r="M1686">
        <v>14.21</v>
      </c>
      <c r="N1686">
        <v>138.6</v>
      </c>
      <c r="O1686">
        <v>106</v>
      </c>
      <c r="P1686">
        <v>6.24</v>
      </c>
      <c r="Q1686">
        <v>10.199999999999999</v>
      </c>
      <c r="R1686">
        <v>4</v>
      </c>
      <c r="S1686">
        <v>2.75</v>
      </c>
      <c r="T1686">
        <v>0</v>
      </c>
      <c r="U1686" t="s">
        <v>22</v>
      </c>
      <c r="V1686">
        <f>IF(tbl_Customers[[#This Row],[churn]] = "yes", 1, 0)</f>
        <v>0</v>
      </c>
      <c r="W1686" t="str">
        <f>IF(tbl_Customers[[#This Row],[number_customer_service_calls]] &lt;= 1, "0-1 Calls", IF(tbl_Customers[[#This Row],[number_customer_service_calls]] &lt;= 3, "2-3 Calls", IF(tbl_Customers[[#This Row],[number_customer_service_calls]] &lt;=5, "4-5 Calls", "6+ Calls")))</f>
        <v>0-1 Calls</v>
      </c>
      <c r="X1686" t="str">
        <f>IF(tbl_Customers[[#This Row],[account_length]] &lt;= 50, "0-50", IF(tbl_Customers[[#This Row],[account_length]] &lt;=100, "51-100", IF(tbl_Customers[[#This Row],[account_length]] &lt;= 150, "101-150", "151+")))</f>
        <v>51-100</v>
      </c>
      <c r="Y1686" t="str">
        <f>IF(tbl_Customers[[#This Row],[total_intl_charge]] &lt;= 3, "Low Charges", "High Charges")</f>
        <v>Low Charges</v>
      </c>
      <c r="Z1686" t="str">
        <f>IF(tbl_Customers[[#This Row],[total_eve_calls]]&lt;=80,"Low Calls",
IF(tbl_Customers[[#This Row],[total_eve_calls]]&lt;=120,"Medium Calls","High Calls"))</f>
        <v>High Calls</v>
      </c>
      <c r="AA1686" t="str">
        <f>IF(tbl_Customers[[#This Row],[total_eve_charge]]&lt;=15,"Low Charges",
IF(tbl_Customers[[#This Row],[total_eve_charge]]&lt;=20,"Medium Charges","High Charges"))</f>
        <v>Low Charges</v>
      </c>
      <c r="AB16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86" t="str">
        <f>IF(tbl_Customers[[#This Row],[number_vmail_messages]] = 0, "No Usage", IF(tbl_Customers[[#This Row],[number_vmail_messages]] &lt;= 20, "Low Usage", IF(tbl_Customers[[#This Row],[number_vmail_messages]] &lt;= 40, "Medium Usgae", "High Usage")))</f>
        <v>No Usage</v>
      </c>
      <c r="AD1686" t="str">
        <f>IF(tbl_Customers[[#This Row],[total_day_minutes]]&lt;=150,"Low Usage", IF(tbl_Customers[[#This Row],[total_day_minutes]]&lt;=200,"Medium Usage", IF(tbl_Customers[[#This Row],[total_day_minutes]]&lt;=250,"High Usage","Very High Usage")))</f>
        <v>Medium Usage</v>
      </c>
      <c r="AE1686" t="str">
        <f>IF(tbl_Customers[[#This Row],[total_intl_calls]]&lt;=5,"Low Calls", IF(tbl_Customers[[#This Row],[total_intl_calls]]&lt;=10, "Medium Calls", "High Calls"))</f>
        <v>Low Calls</v>
      </c>
      <c r="AF16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86" s="36" t="str">
        <f>IF(tbl_Customers[[#This Row],[Churn_Risk_Score]]&gt;=10,"High Risk", IF(tbl_Customers[[#This Row],[Churn_Risk_Score]]&gt;=5,"Medium Risk","Low Risk"))</f>
        <v>Low Risk</v>
      </c>
    </row>
    <row r="1687" spans="1:33" x14ac:dyDescent="0.35">
      <c r="A1687">
        <v>1686</v>
      </c>
      <c r="B1687" t="s">
        <v>42</v>
      </c>
      <c r="C1687">
        <v>59</v>
      </c>
      <c r="D1687" t="s">
        <v>25</v>
      </c>
      <c r="E1687" t="s">
        <v>22</v>
      </c>
      <c r="F1687" t="s">
        <v>22</v>
      </c>
      <c r="G1687">
        <v>0</v>
      </c>
      <c r="H1687">
        <v>150.19999999999999</v>
      </c>
      <c r="I1687">
        <v>70</v>
      </c>
      <c r="J1687">
        <v>25.53</v>
      </c>
      <c r="K1687">
        <v>185.7</v>
      </c>
      <c r="L1687">
        <v>98</v>
      </c>
      <c r="M1687">
        <v>15.78</v>
      </c>
      <c r="N1687">
        <v>212.5</v>
      </c>
      <c r="O1687">
        <v>128</v>
      </c>
      <c r="P1687">
        <v>9.56</v>
      </c>
      <c r="Q1687">
        <v>12.1</v>
      </c>
      <c r="R1687">
        <v>2</v>
      </c>
      <c r="S1687">
        <v>3.27</v>
      </c>
      <c r="T1687">
        <v>1</v>
      </c>
      <c r="U1687" t="s">
        <v>22</v>
      </c>
      <c r="V1687">
        <f>IF(tbl_Customers[[#This Row],[churn]] = "yes", 1, 0)</f>
        <v>0</v>
      </c>
      <c r="W1687" t="str">
        <f>IF(tbl_Customers[[#This Row],[number_customer_service_calls]] &lt;= 1, "0-1 Calls", IF(tbl_Customers[[#This Row],[number_customer_service_calls]] &lt;= 3, "2-3 Calls", IF(tbl_Customers[[#This Row],[number_customer_service_calls]] &lt;=5, "4-5 Calls", "6+ Calls")))</f>
        <v>0-1 Calls</v>
      </c>
      <c r="X1687" t="str">
        <f>IF(tbl_Customers[[#This Row],[account_length]] &lt;= 50, "0-50", IF(tbl_Customers[[#This Row],[account_length]] &lt;=100, "51-100", IF(tbl_Customers[[#This Row],[account_length]] &lt;= 150, "101-150", "151+")))</f>
        <v>51-100</v>
      </c>
      <c r="Y1687" t="str">
        <f>IF(tbl_Customers[[#This Row],[total_intl_charge]] &lt;= 3, "Low Charges", "High Charges")</f>
        <v>High Charges</v>
      </c>
      <c r="Z1687" t="str">
        <f>IF(tbl_Customers[[#This Row],[total_eve_calls]]&lt;=80,"Low Calls",
IF(tbl_Customers[[#This Row],[total_eve_calls]]&lt;=120,"Medium Calls","High Calls"))</f>
        <v>Medium Calls</v>
      </c>
      <c r="AA1687" t="str">
        <f>IF(tbl_Customers[[#This Row],[total_eve_charge]]&lt;=15,"Low Charges",
IF(tbl_Customers[[#This Row],[total_eve_charge]]&lt;=20,"Medium Charges","High Charges"))</f>
        <v>Medium Charges</v>
      </c>
      <c r="AB16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87" t="str">
        <f>IF(tbl_Customers[[#This Row],[number_vmail_messages]] = 0, "No Usage", IF(tbl_Customers[[#This Row],[number_vmail_messages]] &lt;= 20, "Low Usage", IF(tbl_Customers[[#This Row],[number_vmail_messages]] &lt;= 40, "Medium Usgae", "High Usage")))</f>
        <v>No Usage</v>
      </c>
      <c r="AD1687" t="str">
        <f>IF(tbl_Customers[[#This Row],[total_day_minutes]]&lt;=150,"Low Usage", IF(tbl_Customers[[#This Row],[total_day_minutes]]&lt;=200,"Medium Usage", IF(tbl_Customers[[#This Row],[total_day_minutes]]&lt;=250,"High Usage","Very High Usage")))</f>
        <v>Medium Usage</v>
      </c>
      <c r="AE1687" t="str">
        <f>IF(tbl_Customers[[#This Row],[total_intl_calls]]&lt;=5,"Low Calls", IF(tbl_Customers[[#This Row],[total_intl_calls]]&lt;=10, "Medium Calls", "High Calls"))</f>
        <v>Low Calls</v>
      </c>
      <c r="AF16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87" s="36" t="str">
        <f>IF(tbl_Customers[[#This Row],[Churn_Risk_Score]]&gt;=10,"High Risk", IF(tbl_Customers[[#This Row],[Churn_Risk_Score]]&gt;=5,"Medium Risk","Low Risk"))</f>
        <v>Low Risk</v>
      </c>
    </row>
    <row r="1688" spans="1:33" x14ac:dyDescent="0.35">
      <c r="A1688">
        <v>1687</v>
      </c>
      <c r="B1688" t="s">
        <v>35</v>
      </c>
      <c r="C1688">
        <v>124</v>
      </c>
      <c r="D1688" t="s">
        <v>21</v>
      </c>
      <c r="E1688" t="s">
        <v>22</v>
      </c>
      <c r="F1688" t="s">
        <v>23</v>
      </c>
      <c r="G1688">
        <v>30</v>
      </c>
      <c r="H1688">
        <v>144.5</v>
      </c>
      <c r="I1688">
        <v>35</v>
      </c>
      <c r="J1688">
        <v>24.57</v>
      </c>
      <c r="K1688">
        <v>262.3</v>
      </c>
      <c r="L1688">
        <v>101</v>
      </c>
      <c r="M1688">
        <v>22.3</v>
      </c>
      <c r="N1688">
        <v>226.5</v>
      </c>
      <c r="O1688">
        <v>82</v>
      </c>
      <c r="P1688">
        <v>10.19</v>
      </c>
      <c r="Q1688">
        <v>12</v>
      </c>
      <c r="R1688">
        <v>7</v>
      </c>
      <c r="S1688">
        <v>3.24</v>
      </c>
      <c r="T1688">
        <v>2</v>
      </c>
      <c r="U1688" t="s">
        <v>22</v>
      </c>
      <c r="V1688">
        <f>IF(tbl_Customers[[#This Row],[churn]] = "yes", 1, 0)</f>
        <v>0</v>
      </c>
      <c r="W1688" t="str">
        <f>IF(tbl_Customers[[#This Row],[number_customer_service_calls]] &lt;= 1, "0-1 Calls", IF(tbl_Customers[[#This Row],[number_customer_service_calls]] &lt;= 3, "2-3 Calls", IF(tbl_Customers[[#This Row],[number_customer_service_calls]] &lt;=5, "4-5 Calls", "6+ Calls")))</f>
        <v>2-3 Calls</v>
      </c>
      <c r="X1688" t="str">
        <f>IF(tbl_Customers[[#This Row],[account_length]] &lt;= 50, "0-50", IF(tbl_Customers[[#This Row],[account_length]] &lt;=100, "51-100", IF(tbl_Customers[[#This Row],[account_length]] &lt;= 150, "101-150", "151+")))</f>
        <v>101-150</v>
      </c>
      <c r="Y1688" t="str">
        <f>IF(tbl_Customers[[#This Row],[total_intl_charge]] &lt;= 3, "Low Charges", "High Charges")</f>
        <v>High Charges</v>
      </c>
      <c r="Z1688" t="str">
        <f>IF(tbl_Customers[[#This Row],[total_eve_calls]]&lt;=80,"Low Calls",
IF(tbl_Customers[[#This Row],[total_eve_calls]]&lt;=120,"Medium Calls","High Calls"))</f>
        <v>Medium Calls</v>
      </c>
      <c r="AA1688" t="str">
        <f>IF(tbl_Customers[[#This Row],[total_eve_charge]]&lt;=15,"Low Charges",
IF(tbl_Customers[[#This Row],[total_eve_charge]]&lt;=20,"Medium Charges","High Charges"))</f>
        <v>High Charges</v>
      </c>
      <c r="AB16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88" t="str">
        <f>IF(tbl_Customers[[#This Row],[number_vmail_messages]] = 0, "No Usage", IF(tbl_Customers[[#This Row],[number_vmail_messages]] &lt;= 20, "Low Usage", IF(tbl_Customers[[#This Row],[number_vmail_messages]] &lt;= 40, "Medium Usgae", "High Usage")))</f>
        <v>Medium Usgae</v>
      </c>
      <c r="AD1688" t="str">
        <f>IF(tbl_Customers[[#This Row],[total_day_minutes]]&lt;=150,"Low Usage", IF(tbl_Customers[[#This Row],[total_day_minutes]]&lt;=200,"Medium Usage", IF(tbl_Customers[[#This Row],[total_day_minutes]]&lt;=250,"High Usage","Very High Usage")))</f>
        <v>Low Usage</v>
      </c>
      <c r="AE1688" t="str">
        <f>IF(tbl_Customers[[#This Row],[total_intl_calls]]&lt;=5,"Low Calls", IF(tbl_Customers[[#This Row],[total_intl_calls]]&lt;=10, "Medium Calls", "High Calls"))</f>
        <v>Medium Calls</v>
      </c>
      <c r="AF16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688" s="36" t="str">
        <f>IF(tbl_Customers[[#This Row],[Churn_Risk_Score]]&gt;=10,"High Risk", IF(tbl_Customers[[#This Row],[Churn_Risk_Score]]&gt;=5,"Medium Risk","Low Risk"))</f>
        <v>Low Risk</v>
      </c>
    </row>
    <row r="1689" spans="1:33" x14ac:dyDescent="0.35">
      <c r="A1689">
        <v>1688</v>
      </c>
      <c r="B1689" t="s">
        <v>27</v>
      </c>
      <c r="C1689">
        <v>81</v>
      </c>
      <c r="D1689" t="s">
        <v>28</v>
      </c>
      <c r="E1689" t="s">
        <v>22</v>
      </c>
      <c r="F1689" t="s">
        <v>22</v>
      </c>
      <c r="G1689">
        <v>0</v>
      </c>
      <c r="H1689">
        <v>220.8</v>
      </c>
      <c r="I1689">
        <v>77</v>
      </c>
      <c r="J1689">
        <v>37.54</v>
      </c>
      <c r="K1689">
        <v>148.5</v>
      </c>
      <c r="L1689">
        <v>87</v>
      </c>
      <c r="M1689">
        <v>12.62</v>
      </c>
      <c r="N1689">
        <v>183.9</v>
      </c>
      <c r="O1689">
        <v>100</v>
      </c>
      <c r="P1689">
        <v>8.2799999999999994</v>
      </c>
      <c r="Q1689">
        <v>7.6</v>
      </c>
      <c r="R1689">
        <v>3</v>
      </c>
      <c r="S1689">
        <v>2.0499999999999998</v>
      </c>
      <c r="T1689">
        <v>2</v>
      </c>
      <c r="U1689" t="s">
        <v>22</v>
      </c>
      <c r="V1689">
        <f>IF(tbl_Customers[[#This Row],[churn]] = "yes", 1, 0)</f>
        <v>0</v>
      </c>
      <c r="W1689" t="str">
        <f>IF(tbl_Customers[[#This Row],[number_customer_service_calls]] &lt;= 1, "0-1 Calls", IF(tbl_Customers[[#This Row],[number_customer_service_calls]] &lt;= 3, "2-3 Calls", IF(tbl_Customers[[#This Row],[number_customer_service_calls]] &lt;=5, "4-5 Calls", "6+ Calls")))</f>
        <v>2-3 Calls</v>
      </c>
      <c r="X1689" t="str">
        <f>IF(tbl_Customers[[#This Row],[account_length]] &lt;= 50, "0-50", IF(tbl_Customers[[#This Row],[account_length]] &lt;=100, "51-100", IF(tbl_Customers[[#This Row],[account_length]] &lt;= 150, "101-150", "151+")))</f>
        <v>51-100</v>
      </c>
      <c r="Y1689" t="str">
        <f>IF(tbl_Customers[[#This Row],[total_intl_charge]] &lt;= 3, "Low Charges", "High Charges")</f>
        <v>Low Charges</v>
      </c>
      <c r="Z1689" t="str">
        <f>IF(tbl_Customers[[#This Row],[total_eve_calls]]&lt;=80,"Low Calls",
IF(tbl_Customers[[#This Row],[total_eve_calls]]&lt;=120,"Medium Calls","High Calls"))</f>
        <v>Medium Calls</v>
      </c>
      <c r="AA1689" t="str">
        <f>IF(tbl_Customers[[#This Row],[total_eve_charge]]&lt;=15,"Low Charges",
IF(tbl_Customers[[#This Row],[total_eve_charge]]&lt;=20,"Medium Charges","High Charges"))</f>
        <v>Low Charges</v>
      </c>
      <c r="AB16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89" t="str">
        <f>IF(tbl_Customers[[#This Row],[number_vmail_messages]] = 0, "No Usage", IF(tbl_Customers[[#This Row],[number_vmail_messages]] &lt;= 20, "Low Usage", IF(tbl_Customers[[#This Row],[number_vmail_messages]] &lt;= 40, "Medium Usgae", "High Usage")))</f>
        <v>No Usage</v>
      </c>
      <c r="AD1689" t="str">
        <f>IF(tbl_Customers[[#This Row],[total_day_minutes]]&lt;=150,"Low Usage", IF(tbl_Customers[[#This Row],[total_day_minutes]]&lt;=200,"Medium Usage", IF(tbl_Customers[[#This Row],[total_day_minutes]]&lt;=250,"High Usage","Very High Usage")))</f>
        <v>High Usage</v>
      </c>
      <c r="AE1689" t="str">
        <f>IF(tbl_Customers[[#This Row],[total_intl_calls]]&lt;=5,"Low Calls", IF(tbl_Customers[[#This Row],[total_intl_calls]]&lt;=10, "Medium Calls", "High Calls"))</f>
        <v>Low Calls</v>
      </c>
      <c r="AF16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89" s="36" t="str">
        <f>IF(tbl_Customers[[#This Row],[Churn_Risk_Score]]&gt;=10,"High Risk", IF(tbl_Customers[[#This Row],[Churn_Risk_Score]]&gt;=5,"Medium Risk","Low Risk"))</f>
        <v>Low Risk</v>
      </c>
    </row>
    <row r="1690" spans="1:33" x14ac:dyDescent="0.35">
      <c r="A1690">
        <v>1689</v>
      </c>
      <c r="B1690" t="s">
        <v>32</v>
      </c>
      <c r="C1690">
        <v>86</v>
      </c>
      <c r="D1690" t="s">
        <v>28</v>
      </c>
      <c r="E1690" t="s">
        <v>22</v>
      </c>
      <c r="F1690" t="s">
        <v>22</v>
      </c>
      <c r="G1690">
        <v>0</v>
      </c>
      <c r="H1690">
        <v>216.3</v>
      </c>
      <c r="I1690">
        <v>96</v>
      </c>
      <c r="J1690">
        <v>36.770000000000003</v>
      </c>
      <c r="K1690">
        <v>266.3</v>
      </c>
      <c r="L1690">
        <v>77</v>
      </c>
      <c r="M1690">
        <v>22.64</v>
      </c>
      <c r="N1690">
        <v>214</v>
      </c>
      <c r="O1690">
        <v>110</v>
      </c>
      <c r="P1690">
        <v>9.6300000000000008</v>
      </c>
      <c r="Q1690">
        <v>4.5</v>
      </c>
      <c r="R1690">
        <v>3</v>
      </c>
      <c r="S1690">
        <v>1.22</v>
      </c>
      <c r="T1690">
        <v>0</v>
      </c>
      <c r="U1690" t="s">
        <v>22</v>
      </c>
      <c r="V1690">
        <f>IF(tbl_Customers[[#This Row],[churn]] = "yes", 1, 0)</f>
        <v>0</v>
      </c>
      <c r="W1690" t="str">
        <f>IF(tbl_Customers[[#This Row],[number_customer_service_calls]] &lt;= 1, "0-1 Calls", IF(tbl_Customers[[#This Row],[number_customer_service_calls]] &lt;= 3, "2-3 Calls", IF(tbl_Customers[[#This Row],[number_customer_service_calls]] &lt;=5, "4-5 Calls", "6+ Calls")))</f>
        <v>0-1 Calls</v>
      </c>
      <c r="X1690" t="str">
        <f>IF(tbl_Customers[[#This Row],[account_length]] &lt;= 50, "0-50", IF(tbl_Customers[[#This Row],[account_length]] &lt;=100, "51-100", IF(tbl_Customers[[#This Row],[account_length]] &lt;= 150, "101-150", "151+")))</f>
        <v>51-100</v>
      </c>
      <c r="Y1690" t="str">
        <f>IF(tbl_Customers[[#This Row],[total_intl_charge]] &lt;= 3, "Low Charges", "High Charges")</f>
        <v>Low Charges</v>
      </c>
      <c r="Z1690" t="str">
        <f>IF(tbl_Customers[[#This Row],[total_eve_calls]]&lt;=80,"Low Calls",
IF(tbl_Customers[[#This Row],[total_eve_calls]]&lt;=120,"Medium Calls","High Calls"))</f>
        <v>Low Calls</v>
      </c>
      <c r="AA1690" t="str">
        <f>IF(tbl_Customers[[#This Row],[total_eve_charge]]&lt;=15,"Low Charges",
IF(tbl_Customers[[#This Row],[total_eve_charge]]&lt;=20,"Medium Charges","High Charges"))</f>
        <v>High Charges</v>
      </c>
      <c r="AB16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90" t="str">
        <f>IF(tbl_Customers[[#This Row],[number_vmail_messages]] = 0, "No Usage", IF(tbl_Customers[[#This Row],[number_vmail_messages]] &lt;= 20, "Low Usage", IF(tbl_Customers[[#This Row],[number_vmail_messages]] &lt;= 40, "Medium Usgae", "High Usage")))</f>
        <v>No Usage</v>
      </c>
      <c r="AD1690" t="str">
        <f>IF(tbl_Customers[[#This Row],[total_day_minutes]]&lt;=150,"Low Usage", IF(tbl_Customers[[#This Row],[total_day_minutes]]&lt;=200,"Medium Usage", IF(tbl_Customers[[#This Row],[total_day_minutes]]&lt;=250,"High Usage","Very High Usage")))</f>
        <v>High Usage</v>
      </c>
      <c r="AE1690" t="str">
        <f>IF(tbl_Customers[[#This Row],[total_intl_calls]]&lt;=5,"Low Calls", IF(tbl_Customers[[#This Row],[total_intl_calls]]&lt;=10, "Medium Calls", "High Calls"))</f>
        <v>Low Calls</v>
      </c>
      <c r="AF16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0" s="36" t="str">
        <f>IF(tbl_Customers[[#This Row],[Churn_Risk_Score]]&gt;=10,"High Risk", IF(tbl_Customers[[#This Row],[Churn_Risk_Score]]&gt;=5,"Medium Risk","Low Risk"))</f>
        <v>Low Risk</v>
      </c>
    </row>
    <row r="1691" spans="1:33" x14ac:dyDescent="0.35">
      <c r="A1691">
        <v>1690</v>
      </c>
      <c r="B1691" t="s">
        <v>49</v>
      </c>
      <c r="C1691">
        <v>84</v>
      </c>
      <c r="D1691" t="s">
        <v>28</v>
      </c>
      <c r="E1691" t="s">
        <v>22</v>
      </c>
      <c r="F1691" t="s">
        <v>22</v>
      </c>
      <c r="G1691">
        <v>0</v>
      </c>
      <c r="H1691">
        <v>169.5</v>
      </c>
      <c r="I1691">
        <v>96</v>
      </c>
      <c r="J1691">
        <v>28.82</v>
      </c>
      <c r="K1691">
        <v>157.6</v>
      </c>
      <c r="L1691">
        <v>94</v>
      </c>
      <c r="M1691">
        <v>13.4</v>
      </c>
      <c r="N1691">
        <v>98.2</v>
      </c>
      <c r="O1691">
        <v>70</v>
      </c>
      <c r="P1691">
        <v>4.42</v>
      </c>
      <c r="Q1691">
        <v>10.6</v>
      </c>
      <c r="R1691">
        <v>7</v>
      </c>
      <c r="S1691">
        <v>2.86</v>
      </c>
      <c r="T1691">
        <v>0</v>
      </c>
      <c r="U1691" t="s">
        <v>22</v>
      </c>
      <c r="V1691">
        <f>IF(tbl_Customers[[#This Row],[churn]] = "yes", 1, 0)</f>
        <v>0</v>
      </c>
      <c r="W1691" t="str">
        <f>IF(tbl_Customers[[#This Row],[number_customer_service_calls]] &lt;= 1, "0-1 Calls", IF(tbl_Customers[[#This Row],[number_customer_service_calls]] &lt;= 3, "2-3 Calls", IF(tbl_Customers[[#This Row],[number_customer_service_calls]] &lt;=5, "4-5 Calls", "6+ Calls")))</f>
        <v>0-1 Calls</v>
      </c>
      <c r="X1691" t="str">
        <f>IF(tbl_Customers[[#This Row],[account_length]] &lt;= 50, "0-50", IF(tbl_Customers[[#This Row],[account_length]] &lt;=100, "51-100", IF(tbl_Customers[[#This Row],[account_length]] &lt;= 150, "101-150", "151+")))</f>
        <v>51-100</v>
      </c>
      <c r="Y1691" t="str">
        <f>IF(tbl_Customers[[#This Row],[total_intl_charge]] &lt;= 3, "Low Charges", "High Charges")</f>
        <v>Low Charges</v>
      </c>
      <c r="Z1691" t="str">
        <f>IF(tbl_Customers[[#This Row],[total_eve_calls]]&lt;=80,"Low Calls",
IF(tbl_Customers[[#This Row],[total_eve_calls]]&lt;=120,"Medium Calls","High Calls"))</f>
        <v>Medium Calls</v>
      </c>
      <c r="AA1691" t="str">
        <f>IF(tbl_Customers[[#This Row],[total_eve_charge]]&lt;=15,"Low Charges",
IF(tbl_Customers[[#This Row],[total_eve_charge]]&lt;=20,"Medium Charges","High Charges"))</f>
        <v>Low Charges</v>
      </c>
      <c r="AB16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91" t="str">
        <f>IF(tbl_Customers[[#This Row],[number_vmail_messages]] = 0, "No Usage", IF(tbl_Customers[[#This Row],[number_vmail_messages]] &lt;= 20, "Low Usage", IF(tbl_Customers[[#This Row],[number_vmail_messages]] &lt;= 40, "Medium Usgae", "High Usage")))</f>
        <v>No Usage</v>
      </c>
      <c r="AD1691" t="str">
        <f>IF(tbl_Customers[[#This Row],[total_day_minutes]]&lt;=150,"Low Usage", IF(tbl_Customers[[#This Row],[total_day_minutes]]&lt;=200,"Medium Usage", IF(tbl_Customers[[#This Row],[total_day_minutes]]&lt;=250,"High Usage","Very High Usage")))</f>
        <v>Medium Usage</v>
      </c>
      <c r="AE1691" t="str">
        <f>IF(tbl_Customers[[#This Row],[total_intl_calls]]&lt;=5,"Low Calls", IF(tbl_Customers[[#This Row],[total_intl_calls]]&lt;=10, "Medium Calls", "High Calls"))</f>
        <v>Medium Calls</v>
      </c>
      <c r="AF16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1" s="36" t="str">
        <f>IF(tbl_Customers[[#This Row],[Churn_Risk_Score]]&gt;=10,"High Risk", IF(tbl_Customers[[#This Row],[Churn_Risk_Score]]&gt;=5,"Medium Risk","Low Risk"))</f>
        <v>Low Risk</v>
      </c>
    </row>
    <row r="1692" spans="1:33" x14ac:dyDescent="0.35">
      <c r="A1692">
        <v>1691</v>
      </c>
      <c r="B1692" t="s">
        <v>62</v>
      </c>
      <c r="C1692">
        <v>118</v>
      </c>
      <c r="D1692" t="s">
        <v>28</v>
      </c>
      <c r="E1692" t="s">
        <v>22</v>
      </c>
      <c r="F1692" t="s">
        <v>23</v>
      </c>
      <c r="G1692">
        <v>35</v>
      </c>
      <c r="H1692">
        <v>256.3</v>
      </c>
      <c r="I1692">
        <v>119</v>
      </c>
      <c r="J1692">
        <v>43.57</v>
      </c>
      <c r="K1692">
        <v>258.10000000000002</v>
      </c>
      <c r="L1692">
        <v>91</v>
      </c>
      <c r="M1692">
        <v>21.94</v>
      </c>
      <c r="N1692">
        <v>215.5</v>
      </c>
      <c r="O1692">
        <v>130</v>
      </c>
      <c r="P1692">
        <v>9.6999999999999993</v>
      </c>
      <c r="Q1692">
        <v>11.7</v>
      </c>
      <c r="R1692">
        <v>1</v>
      </c>
      <c r="S1692">
        <v>3.16</v>
      </c>
      <c r="T1692">
        <v>1</v>
      </c>
      <c r="U1692" t="s">
        <v>22</v>
      </c>
      <c r="V1692">
        <f>IF(tbl_Customers[[#This Row],[churn]] = "yes", 1, 0)</f>
        <v>0</v>
      </c>
      <c r="W1692" t="str">
        <f>IF(tbl_Customers[[#This Row],[number_customer_service_calls]] &lt;= 1, "0-1 Calls", IF(tbl_Customers[[#This Row],[number_customer_service_calls]] &lt;= 3, "2-3 Calls", IF(tbl_Customers[[#This Row],[number_customer_service_calls]] &lt;=5, "4-5 Calls", "6+ Calls")))</f>
        <v>0-1 Calls</v>
      </c>
      <c r="X1692" t="str">
        <f>IF(tbl_Customers[[#This Row],[account_length]] &lt;= 50, "0-50", IF(tbl_Customers[[#This Row],[account_length]] &lt;=100, "51-100", IF(tbl_Customers[[#This Row],[account_length]] &lt;= 150, "101-150", "151+")))</f>
        <v>101-150</v>
      </c>
      <c r="Y1692" t="str">
        <f>IF(tbl_Customers[[#This Row],[total_intl_charge]] &lt;= 3, "Low Charges", "High Charges")</f>
        <v>High Charges</v>
      </c>
      <c r="Z1692" t="str">
        <f>IF(tbl_Customers[[#This Row],[total_eve_calls]]&lt;=80,"Low Calls",
IF(tbl_Customers[[#This Row],[total_eve_calls]]&lt;=120,"Medium Calls","High Calls"))</f>
        <v>Medium Calls</v>
      </c>
      <c r="AA1692" t="str">
        <f>IF(tbl_Customers[[#This Row],[total_eve_charge]]&lt;=15,"Low Charges",
IF(tbl_Customers[[#This Row],[total_eve_charge]]&lt;=20,"Medium Charges","High Charges"))</f>
        <v>High Charges</v>
      </c>
      <c r="AB16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692" t="str">
        <f>IF(tbl_Customers[[#This Row],[number_vmail_messages]] = 0, "No Usage", IF(tbl_Customers[[#This Row],[number_vmail_messages]] &lt;= 20, "Low Usage", IF(tbl_Customers[[#This Row],[number_vmail_messages]] &lt;= 40, "Medium Usgae", "High Usage")))</f>
        <v>Medium Usgae</v>
      </c>
      <c r="AD1692" t="str">
        <f>IF(tbl_Customers[[#This Row],[total_day_minutes]]&lt;=150,"Low Usage", IF(tbl_Customers[[#This Row],[total_day_minutes]]&lt;=200,"Medium Usage", IF(tbl_Customers[[#This Row],[total_day_minutes]]&lt;=250,"High Usage","Very High Usage")))</f>
        <v>Very High Usage</v>
      </c>
      <c r="AE1692" t="str">
        <f>IF(tbl_Customers[[#This Row],[total_intl_calls]]&lt;=5,"Low Calls", IF(tbl_Customers[[#This Row],[total_intl_calls]]&lt;=10, "Medium Calls", "High Calls"))</f>
        <v>Low Calls</v>
      </c>
      <c r="AF16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692" s="36" t="str">
        <f>IF(tbl_Customers[[#This Row],[Churn_Risk_Score]]&gt;=10,"High Risk", IF(tbl_Customers[[#This Row],[Churn_Risk_Score]]&gt;=5,"Medium Risk","Low Risk"))</f>
        <v>Medium Risk</v>
      </c>
    </row>
    <row r="1693" spans="1:33" x14ac:dyDescent="0.35">
      <c r="A1693">
        <v>1692</v>
      </c>
      <c r="B1693" t="s">
        <v>41</v>
      </c>
      <c r="C1693">
        <v>89</v>
      </c>
      <c r="D1693" t="s">
        <v>21</v>
      </c>
      <c r="E1693" t="s">
        <v>22</v>
      </c>
      <c r="F1693" t="s">
        <v>22</v>
      </c>
      <c r="G1693">
        <v>0</v>
      </c>
      <c r="H1693">
        <v>179.7</v>
      </c>
      <c r="I1693">
        <v>128</v>
      </c>
      <c r="J1693">
        <v>30.55</v>
      </c>
      <c r="K1693">
        <v>299.8</v>
      </c>
      <c r="L1693">
        <v>92</v>
      </c>
      <c r="M1693">
        <v>25.48</v>
      </c>
      <c r="N1693">
        <v>185.3</v>
      </c>
      <c r="O1693">
        <v>120</v>
      </c>
      <c r="P1693">
        <v>8.34</v>
      </c>
      <c r="Q1693">
        <v>7.6</v>
      </c>
      <c r="R1693">
        <v>3</v>
      </c>
      <c r="S1693">
        <v>2.0499999999999998</v>
      </c>
      <c r="T1693">
        <v>1</v>
      </c>
      <c r="U1693" t="s">
        <v>22</v>
      </c>
      <c r="V1693">
        <f>IF(tbl_Customers[[#This Row],[churn]] = "yes", 1, 0)</f>
        <v>0</v>
      </c>
      <c r="W1693" t="str">
        <f>IF(tbl_Customers[[#This Row],[number_customer_service_calls]] &lt;= 1, "0-1 Calls", IF(tbl_Customers[[#This Row],[number_customer_service_calls]] &lt;= 3, "2-3 Calls", IF(tbl_Customers[[#This Row],[number_customer_service_calls]] &lt;=5, "4-5 Calls", "6+ Calls")))</f>
        <v>0-1 Calls</v>
      </c>
      <c r="X1693" t="str">
        <f>IF(tbl_Customers[[#This Row],[account_length]] &lt;= 50, "0-50", IF(tbl_Customers[[#This Row],[account_length]] &lt;=100, "51-100", IF(tbl_Customers[[#This Row],[account_length]] &lt;= 150, "101-150", "151+")))</f>
        <v>51-100</v>
      </c>
      <c r="Y1693" t="str">
        <f>IF(tbl_Customers[[#This Row],[total_intl_charge]] &lt;= 3, "Low Charges", "High Charges")</f>
        <v>Low Charges</v>
      </c>
      <c r="Z1693" t="str">
        <f>IF(tbl_Customers[[#This Row],[total_eve_calls]]&lt;=80,"Low Calls",
IF(tbl_Customers[[#This Row],[total_eve_calls]]&lt;=120,"Medium Calls","High Calls"))</f>
        <v>Medium Calls</v>
      </c>
      <c r="AA1693" t="str">
        <f>IF(tbl_Customers[[#This Row],[total_eve_charge]]&lt;=15,"Low Charges",
IF(tbl_Customers[[#This Row],[total_eve_charge]]&lt;=20,"Medium Charges","High Charges"))</f>
        <v>High Charges</v>
      </c>
      <c r="AB16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693" t="str">
        <f>IF(tbl_Customers[[#This Row],[number_vmail_messages]] = 0, "No Usage", IF(tbl_Customers[[#This Row],[number_vmail_messages]] &lt;= 20, "Low Usage", IF(tbl_Customers[[#This Row],[number_vmail_messages]] &lt;= 40, "Medium Usgae", "High Usage")))</f>
        <v>No Usage</v>
      </c>
      <c r="AD1693" t="str">
        <f>IF(tbl_Customers[[#This Row],[total_day_minutes]]&lt;=150,"Low Usage", IF(tbl_Customers[[#This Row],[total_day_minutes]]&lt;=200,"Medium Usage", IF(tbl_Customers[[#This Row],[total_day_minutes]]&lt;=250,"High Usage","Very High Usage")))</f>
        <v>Medium Usage</v>
      </c>
      <c r="AE1693" t="str">
        <f>IF(tbl_Customers[[#This Row],[total_intl_calls]]&lt;=5,"Low Calls", IF(tbl_Customers[[#This Row],[total_intl_calls]]&lt;=10, "Medium Calls", "High Calls"))</f>
        <v>Low Calls</v>
      </c>
      <c r="AF16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3" s="36" t="str">
        <f>IF(tbl_Customers[[#This Row],[Churn_Risk_Score]]&gt;=10,"High Risk", IF(tbl_Customers[[#This Row],[Churn_Risk_Score]]&gt;=5,"Medium Risk","Low Risk"))</f>
        <v>Low Risk</v>
      </c>
    </row>
    <row r="1694" spans="1:33" x14ac:dyDescent="0.35">
      <c r="A1694">
        <v>1693</v>
      </c>
      <c r="B1694" t="s">
        <v>70</v>
      </c>
      <c r="C1694">
        <v>93</v>
      </c>
      <c r="D1694" t="s">
        <v>21</v>
      </c>
      <c r="E1694" t="s">
        <v>22</v>
      </c>
      <c r="F1694" t="s">
        <v>22</v>
      </c>
      <c r="G1694">
        <v>0</v>
      </c>
      <c r="H1694">
        <v>266</v>
      </c>
      <c r="I1694">
        <v>120</v>
      </c>
      <c r="J1694">
        <v>45.22</v>
      </c>
      <c r="K1694">
        <v>130.1</v>
      </c>
      <c r="L1694">
        <v>84</v>
      </c>
      <c r="M1694">
        <v>11.06</v>
      </c>
      <c r="N1694">
        <v>165.8</v>
      </c>
      <c r="O1694">
        <v>63</v>
      </c>
      <c r="P1694">
        <v>7.46</v>
      </c>
      <c r="Q1694">
        <v>13.1</v>
      </c>
      <c r="R1694">
        <v>6</v>
      </c>
      <c r="S1694">
        <v>3.54</v>
      </c>
      <c r="T1694">
        <v>3</v>
      </c>
      <c r="U1694" t="s">
        <v>22</v>
      </c>
      <c r="V1694">
        <f>IF(tbl_Customers[[#This Row],[churn]] = "yes", 1, 0)</f>
        <v>0</v>
      </c>
      <c r="W1694" t="str">
        <f>IF(tbl_Customers[[#This Row],[number_customer_service_calls]] &lt;= 1, "0-1 Calls", IF(tbl_Customers[[#This Row],[number_customer_service_calls]] &lt;= 3, "2-3 Calls", IF(tbl_Customers[[#This Row],[number_customer_service_calls]] &lt;=5, "4-5 Calls", "6+ Calls")))</f>
        <v>2-3 Calls</v>
      </c>
      <c r="X1694" t="str">
        <f>IF(tbl_Customers[[#This Row],[account_length]] &lt;= 50, "0-50", IF(tbl_Customers[[#This Row],[account_length]] &lt;=100, "51-100", IF(tbl_Customers[[#This Row],[account_length]] &lt;= 150, "101-150", "151+")))</f>
        <v>51-100</v>
      </c>
      <c r="Y1694" t="str">
        <f>IF(tbl_Customers[[#This Row],[total_intl_charge]] &lt;= 3, "Low Charges", "High Charges")</f>
        <v>High Charges</v>
      </c>
      <c r="Z1694" t="str">
        <f>IF(tbl_Customers[[#This Row],[total_eve_calls]]&lt;=80,"Low Calls",
IF(tbl_Customers[[#This Row],[total_eve_calls]]&lt;=120,"Medium Calls","High Calls"))</f>
        <v>Medium Calls</v>
      </c>
      <c r="AA1694" t="str">
        <f>IF(tbl_Customers[[#This Row],[total_eve_charge]]&lt;=15,"Low Charges",
IF(tbl_Customers[[#This Row],[total_eve_charge]]&lt;=20,"Medium Charges","High Charges"))</f>
        <v>Low Charges</v>
      </c>
      <c r="AB16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94" t="str">
        <f>IF(tbl_Customers[[#This Row],[number_vmail_messages]] = 0, "No Usage", IF(tbl_Customers[[#This Row],[number_vmail_messages]] &lt;= 20, "Low Usage", IF(tbl_Customers[[#This Row],[number_vmail_messages]] &lt;= 40, "Medium Usgae", "High Usage")))</f>
        <v>No Usage</v>
      </c>
      <c r="AD1694" t="str">
        <f>IF(tbl_Customers[[#This Row],[total_day_minutes]]&lt;=150,"Low Usage", IF(tbl_Customers[[#This Row],[total_day_minutes]]&lt;=200,"Medium Usage", IF(tbl_Customers[[#This Row],[total_day_minutes]]&lt;=250,"High Usage","Very High Usage")))</f>
        <v>Very High Usage</v>
      </c>
      <c r="AE1694" t="str">
        <f>IF(tbl_Customers[[#This Row],[total_intl_calls]]&lt;=5,"Low Calls", IF(tbl_Customers[[#This Row],[total_intl_calls]]&lt;=10, "Medium Calls", "High Calls"))</f>
        <v>Medium Calls</v>
      </c>
      <c r="AF16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694" s="36" t="str">
        <f>IF(tbl_Customers[[#This Row],[Churn_Risk_Score]]&gt;=10,"High Risk", IF(tbl_Customers[[#This Row],[Churn_Risk_Score]]&gt;=5,"Medium Risk","Low Risk"))</f>
        <v>Medium Risk</v>
      </c>
    </row>
    <row r="1695" spans="1:33" x14ac:dyDescent="0.35">
      <c r="A1695">
        <v>1694</v>
      </c>
      <c r="B1695" t="s">
        <v>50</v>
      </c>
      <c r="C1695">
        <v>85</v>
      </c>
      <c r="D1695" t="s">
        <v>21</v>
      </c>
      <c r="E1695" t="s">
        <v>22</v>
      </c>
      <c r="F1695" t="s">
        <v>22</v>
      </c>
      <c r="G1695">
        <v>0</v>
      </c>
      <c r="H1695">
        <v>96.7</v>
      </c>
      <c r="I1695">
        <v>97</v>
      </c>
      <c r="J1695">
        <v>16.440000000000001</v>
      </c>
      <c r="K1695">
        <v>193.8</v>
      </c>
      <c r="L1695">
        <v>95</v>
      </c>
      <c r="M1695">
        <v>16.47</v>
      </c>
      <c r="N1695">
        <v>171.7</v>
      </c>
      <c r="O1695">
        <v>88</v>
      </c>
      <c r="P1695">
        <v>7.73</v>
      </c>
      <c r="Q1695">
        <v>9.6999999999999993</v>
      </c>
      <c r="R1695">
        <v>3</v>
      </c>
      <c r="S1695">
        <v>2.62</v>
      </c>
      <c r="T1695">
        <v>2</v>
      </c>
      <c r="U1695" t="s">
        <v>22</v>
      </c>
      <c r="V1695">
        <f>IF(tbl_Customers[[#This Row],[churn]] = "yes", 1, 0)</f>
        <v>0</v>
      </c>
      <c r="W1695" t="str">
        <f>IF(tbl_Customers[[#This Row],[number_customer_service_calls]] &lt;= 1, "0-1 Calls", IF(tbl_Customers[[#This Row],[number_customer_service_calls]] &lt;= 3, "2-3 Calls", IF(tbl_Customers[[#This Row],[number_customer_service_calls]] &lt;=5, "4-5 Calls", "6+ Calls")))</f>
        <v>2-3 Calls</v>
      </c>
      <c r="X1695" t="str">
        <f>IF(tbl_Customers[[#This Row],[account_length]] &lt;= 50, "0-50", IF(tbl_Customers[[#This Row],[account_length]] &lt;=100, "51-100", IF(tbl_Customers[[#This Row],[account_length]] &lt;= 150, "101-150", "151+")))</f>
        <v>51-100</v>
      </c>
      <c r="Y1695" t="str">
        <f>IF(tbl_Customers[[#This Row],[total_intl_charge]] &lt;= 3, "Low Charges", "High Charges")</f>
        <v>Low Charges</v>
      </c>
      <c r="Z1695" t="str">
        <f>IF(tbl_Customers[[#This Row],[total_eve_calls]]&lt;=80,"Low Calls",
IF(tbl_Customers[[#This Row],[total_eve_calls]]&lt;=120,"Medium Calls","High Calls"))</f>
        <v>Medium Calls</v>
      </c>
      <c r="AA1695" t="str">
        <f>IF(tbl_Customers[[#This Row],[total_eve_charge]]&lt;=15,"Low Charges",
IF(tbl_Customers[[#This Row],[total_eve_charge]]&lt;=20,"Medium Charges","High Charges"))</f>
        <v>Medium Charges</v>
      </c>
      <c r="AB16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695" t="str">
        <f>IF(tbl_Customers[[#This Row],[number_vmail_messages]] = 0, "No Usage", IF(tbl_Customers[[#This Row],[number_vmail_messages]] &lt;= 20, "Low Usage", IF(tbl_Customers[[#This Row],[number_vmail_messages]] &lt;= 40, "Medium Usgae", "High Usage")))</f>
        <v>No Usage</v>
      </c>
      <c r="AD1695" t="str">
        <f>IF(tbl_Customers[[#This Row],[total_day_minutes]]&lt;=150,"Low Usage", IF(tbl_Customers[[#This Row],[total_day_minutes]]&lt;=200,"Medium Usage", IF(tbl_Customers[[#This Row],[total_day_minutes]]&lt;=250,"High Usage","Very High Usage")))</f>
        <v>Low Usage</v>
      </c>
      <c r="AE1695" t="str">
        <f>IF(tbl_Customers[[#This Row],[total_intl_calls]]&lt;=5,"Low Calls", IF(tbl_Customers[[#This Row],[total_intl_calls]]&lt;=10, "Medium Calls", "High Calls"))</f>
        <v>Low Calls</v>
      </c>
      <c r="AF16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5" s="36" t="str">
        <f>IF(tbl_Customers[[#This Row],[Churn_Risk_Score]]&gt;=10,"High Risk", IF(tbl_Customers[[#This Row],[Churn_Risk_Score]]&gt;=5,"Medium Risk","Low Risk"))</f>
        <v>Low Risk</v>
      </c>
    </row>
    <row r="1696" spans="1:33" x14ac:dyDescent="0.35">
      <c r="A1696">
        <v>1695</v>
      </c>
      <c r="B1696" t="s">
        <v>44</v>
      </c>
      <c r="C1696">
        <v>160</v>
      </c>
      <c r="D1696" t="s">
        <v>25</v>
      </c>
      <c r="E1696" t="s">
        <v>22</v>
      </c>
      <c r="F1696" t="s">
        <v>22</v>
      </c>
      <c r="G1696">
        <v>0</v>
      </c>
      <c r="H1696">
        <v>82.7</v>
      </c>
      <c r="I1696">
        <v>116</v>
      </c>
      <c r="J1696">
        <v>14.06</v>
      </c>
      <c r="K1696">
        <v>194.6</v>
      </c>
      <c r="L1696">
        <v>95</v>
      </c>
      <c r="M1696">
        <v>16.54</v>
      </c>
      <c r="N1696">
        <v>159</v>
      </c>
      <c r="O1696">
        <v>54</v>
      </c>
      <c r="P1696">
        <v>7.15</v>
      </c>
      <c r="Q1696">
        <v>10.9</v>
      </c>
      <c r="R1696">
        <v>9</v>
      </c>
      <c r="S1696">
        <v>2.94</v>
      </c>
      <c r="T1696">
        <v>0</v>
      </c>
      <c r="U1696" t="s">
        <v>22</v>
      </c>
      <c r="V1696">
        <f>IF(tbl_Customers[[#This Row],[churn]] = "yes", 1, 0)</f>
        <v>0</v>
      </c>
      <c r="W1696" t="str">
        <f>IF(tbl_Customers[[#This Row],[number_customer_service_calls]] &lt;= 1, "0-1 Calls", IF(tbl_Customers[[#This Row],[number_customer_service_calls]] &lt;= 3, "2-3 Calls", IF(tbl_Customers[[#This Row],[number_customer_service_calls]] &lt;=5, "4-5 Calls", "6+ Calls")))</f>
        <v>0-1 Calls</v>
      </c>
      <c r="X1696" t="str">
        <f>IF(tbl_Customers[[#This Row],[account_length]] &lt;= 50, "0-50", IF(tbl_Customers[[#This Row],[account_length]] &lt;=100, "51-100", IF(tbl_Customers[[#This Row],[account_length]] &lt;= 150, "101-150", "151+")))</f>
        <v>151+</v>
      </c>
      <c r="Y1696" t="str">
        <f>IF(tbl_Customers[[#This Row],[total_intl_charge]] &lt;= 3, "Low Charges", "High Charges")</f>
        <v>Low Charges</v>
      </c>
      <c r="Z1696" t="str">
        <f>IF(tbl_Customers[[#This Row],[total_eve_calls]]&lt;=80,"Low Calls",
IF(tbl_Customers[[#This Row],[total_eve_calls]]&lt;=120,"Medium Calls","High Calls"))</f>
        <v>Medium Calls</v>
      </c>
      <c r="AA1696" t="str">
        <f>IF(tbl_Customers[[#This Row],[total_eve_charge]]&lt;=15,"Low Charges",
IF(tbl_Customers[[#This Row],[total_eve_charge]]&lt;=20,"Medium Charges","High Charges"))</f>
        <v>Medium Charges</v>
      </c>
      <c r="AB16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96" t="str">
        <f>IF(tbl_Customers[[#This Row],[number_vmail_messages]] = 0, "No Usage", IF(tbl_Customers[[#This Row],[number_vmail_messages]] &lt;= 20, "Low Usage", IF(tbl_Customers[[#This Row],[number_vmail_messages]] &lt;= 40, "Medium Usgae", "High Usage")))</f>
        <v>No Usage</v>
      </c>
      <c r="AD1696" t="str">
        <f>IF(tbl_Customers[[#This Row],[total_day_minutes]]&lt;=150,"Low Usage", IF(tbl_Customers[[#This Row],[total_day_minutes]]&lt;=200,"Medium Usage", IF(tbl_Customers[[#This Row],[total_day_minutes]]&lt;=250,"High Usage","Very High Usage")))</f>
        <v>Low Usage</v>
      </c>
      <c r="AE1696" t="str">
        <f>IF(tbl_Customers[[#This Row],[total_intl_calls]]&lt;=5,"Low Calls", IF(tbl_Customers[[#This Row],[total_intl_calls]]&lt;=10, "Medium Calls", "High Calls"))</f>
        <v>Medium Calls</v>
      </c>
      <c r="AF16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6" s="36" t="str">
        <f>IF(tbl_Customers[[#This Row],[Churn_Risk_Score]]&gt;=10,"High Risk", IF(tbl_Customers[[#This Row],[Churn_Risk_Score]]&gt;=5,"Medium Risk","Low Risk"))</f>
        <v>Low Risk</v>
      </c>
    </row>
    <row r="1697" spans="1:33" x14ac:dyDescent="0.35">
      <c r="A1697">
        <v>1696</v>
      </c>
      <c r="B1697" t="s">
        <v>73</v>
      </c>
      <c r="C1697">
        <v>28</v>
      </c>
      <c r="D1697" t="s">
        <v>21</v>
      </c>
      <c r="E1697" t="s">
        <v>22</v>
      </c>
      <c r="F1697" t="s">
        <v>22</v>
      </c>
      <c r="G1697">
        <v>0</v>
      </c>
      <c r="H1697">
        <v>168.2</v>
      </c>
      <c r="I1697">
        <v>87</v>
      </c>
      <c r="J1697">
        <v>28.59</v>
      </c>
      <c r="K1697">
        <v>161.69999999999999</v>
      </c>
      <c r="L1697">
        <v>92</v>
      </c>
      <c r="M1697">
        <v>13.74</v>
      </c>
      <c r="N1697">
        <v>192.4</v>
      </c>
      <c r="O1697">
        <v>112</v>
      </c>
      <c r="P1697">
        <v>8.66</v>
      </c>
      <c r="Q1697">
        <v>10.1</v>
      </c>
      <c r="R1697">
        <v>3</v>
      </c>
      <c r="S1697">
        <v>2.73</v>
      </c>
      <c r="T1697">
        <v>3</v>
      </c>
      <c r="U1697" t="s">
        <v>22</v>
      </c>
      <c r="V1697">
        <f>IF(tbl_Customers[[#This Row],[churn]] = "yes", 1, 0)</f>
        <v>0</v>
      </c>
      <c r="W1697" t="str">
        <f>IF(tbl_Customers[[#This Row],[number_customer_service_calls]] &lt;= 1, "0-1 Calls", IF(tbl_Customers[[#This Row],[number_customer_service_calls]] &lt;= 3, "2-3 Calls", IF(tbl_Customers[[#This Row],[number_customer_service_calls]] &lt;=5, "4-5 Calls", "6+ Calls")))</f>
        <v>2-3 Calls</v>
      </c>
      <c r="X1697" t="str">
        <f>IF(tbl_Customers[[#This Row],[account_length]] &lt;= 50, "0-50", IF(tbl_Customers[[#This Row],[account_length]] &lt;=100, "51-100", IF(tbl_Customers[[#This Row],[account_length]] &lt;= 150, "101-150", "151+")))</f>
        <v>0-50</v>
      </c>
      <c r="Y1697" t="str">
        <f>IF(tbl_Customers[[#This Row],[total_intl_charge]] &lt;= 3, "Low Charges", "High Charges")</f>
        <v>Low Charges</v>
      </c>
      <c r="Z1697" t="str">
        <f>IF(tbl_Customers[[#This Row],[total_eve_calls]]&lt;=80,"Low Calls",
IF(tbl_Customers[[#This Row],[total_eve_calls]]&lt;=120,"Medium Calls","High Calls"))</f>
        <v>Medium Calls</v>
      </c>
      <c r="AA1697" t="str">
        <f>IF(tbl_Customers[[#This Row],[total_eve_charge]]&lt;=15,"Low Charges",
IF(tbl_Customers[[#This Row],[total_eve_charge]]&lt;=20,"Medium Charges","High Charges"))</f>
        <v>Low Charges</v>
      </c>
      <c r="AB16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97" t="str">
        <f>IF(tbl_Customers[[#This Row],[number_vmail_messages]] = 0, "No Usage", IF(tbl_Customers[[#This Row],[number_vmail_messages]] &lt;= 20, "Low Usage", IF(tbl_Customers[[#This Row],[number_vmail_messages]] &lt;= 40, "Medium Usgae", "High Usage")))</f>
        <v>No Usage</v>
      </c>
      <c r="AD1697" t="str">
        <f>IF(tbl_Customers[[#This Row],[total_day_minutes]]&lt;=150,"Low Usage", IF(tbl_Customers[[#This Row],[total_day_minutes]]&lt;=200,"Medium Usage", IF(tbl_Customers[[#This Row],[total_day_minutes]]&lt;=250,"High Usage","Very High Usage")))</f>
        <v>Medium Usage</v>
      </c>
      <c r="AE1697" t="str">
        <f>IF(tbl_Customers[[#This Row],[total_intl_calls]]&lt;=5,"Low Calls", IF(tbl_Customers[[#This Row],[total_intl_calls]]&lt;=10, "Medium Calls", "High Calls"))</f>
        <v>Low Calls</v>
      </c>
      <c r="AF16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697" s="36" t="str">
        <f>IF(tbl_Customers[[#This Row],[Churn_Risk_Score]]&gt;=10,"High Risk", IF(tbl_Customers[[#This Row],[Churn_Risk_Score]]&gt;=5,"Medium Risk","Low Risk"))</f>
        <v>Low Risk</v>
      </c>
    </row>
    <row r="1698" spans="1:33" x14ac:dyDescent="0.35">
      <c r="A1698">
        <v>1697</v>
      </c>
      <c r="B1698" t="s">
        <v>39</v>
      </c>
      <c r="C1698">
        <v>73</v>
      </c>
      <c r="D1698" t="s">
        <v>25</v>
      </c>
      <c r="E1698" t="s">
        <v>22</v>
      </c>
      <c r="F1698" t="s">
        <v>22</v>
      </c>
      <c r="G1698">
        <v>0</v>
      </c>
      <c r="H1698">
        <v>286.39999999999998</v>
      </c>
      <c r="I1698">
        <v>109</v>
      </c>
      <c r="J1698">
        <v>48.69</v>
      </c>
      <c r="K1698">
        <v>178.2</v>
      </c>
      <c r="L1698">
        <v>67</v>
      </c>
      <c r="M1698">
        <v>15.15</v>
      </c>
      <c r="N1698">
        <v>214.2</v>
      </c>
      <c r="O1698">
        <v>152</v>
      </c>
      <c r="P1698">
        <v>9.64</v>
      </c>
      <c r="Q1698">
        <v>10.7</v>
      </c>
      <c r="R1698">
        <v>14</v>
      </c>
      <c r="S1698">
        <v>2.89</v>
      </c>
      <c r="T1698">
        <v>1</v>
      </c>
      <c r="U1698" t="s">
        <v>23</v>
      </c>
      <c r="V1698">
        <f>IF(tbl_Customers[[#This Row],[churn]] = "yes", 1, 0)</f>
        <v>1</v>
      </c>
      <c r="W1698" t="str">
        <f>IF(tbl_Customers[[#This Row],[number_customer_service_calls]] &lt;= 1, "0-1 Calls", IF(tbl_Customers[[#This Row],[number_customer_service_calls]] &lt;= 3, "2-3 Calls", IF(tbl_Customers[[#This Row],[number_customer_service_calls]] &lt;=5, "4-5 Calls", "6+ Calls")))</f>
        <v>0-1 Calls</v>
      </c>
      <c r="X1698" t="str">
        <f>IF(tbl_Customers[[#This Row],[account_length]] &lt;= 50, "0-50", IF(tbl_Customers[[#This Row],[account_length]] &lt;=100, "51-100", IF(tbl_Customers[[#This Row],[account_length]] &lt;= 150, "101-150", "151+")))</f>
        <v>51-100</v>
      </c>
      <c r="Y1698" t="str">
        <f>IF(tbl_Customers[[#This Row],[total_intl_charge]] &lt;= 3, "Low Charges", "High Charges")</f>
        <v>Low Charges</v>
      </c>
      <c r="Z1698" t="str">
        <f>IF(tbl_Customers[[#This Row],[total_eve_calls]]&lt;=80,"Low Calls",
IF(tbl_Customers[[#This Row],[total_eve_calls]]&lt;=120,"Medium Calls","High Calls"))</f>
        <v>Low Calls</v>
      </c>
      <c r="AA1698" t="str">
        <f>IF(tbl_Customers[[#This Row],[total_eve_charge]]&lt;=15,"Low Charges",
IF(tbl_Customers[[#This Row],[total_eve_charge]]&lt;=20,"Medium Charges","High Charges"))</f>
        <v>Medium Charges</v>
      </c>
      <c r="AB16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98" t="str">
        <f>IF(tbl_Customers[[#This Row],[number_vmail_messages]] = 0, "No Usage", IF(tbl_Customers[[#This Row],[number_vmail_messages]] &lt;= 20, "Low Usage", IF(tbl_Customers[[#This Row],[number_vmail_messages]] &lt;= 40, "Medium Usgae", "High Usage")))</f>
        <v>No Usage</v>
      </c>
      <c r="AD1698" t="str">
        <f>IF(tbl_Customers[[#This Row],[total_day_minutes]]&lt;=150,"Low Usage", IF(tbl_Customers[[#This Row],[total_day_minutes]]&lt;=200,"Medium Usage", IF(tbl_Customers[[#This Row],[total_day_minutes]]&lt;=250,"High Usage","Very High Usage")))</f>
        <v>Very High Usage</v>
      </c>
      <c r="AE1698" t="str">
        <f>IF(tbl_Customers[[#This Row],[total_intl_calls]]&lt;=5,"Low Calls", IF(tbl_Customers[[#This Row],[total_intl_calls]]&lt;=10, "Medium Calls", "High Calls"))</f>
        <v>High Calls</v>
      </c>
      <c r="AF16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698" s="36" t="str">
        <f>IF(tbl_Customers[[#This Row],[Churn_Risk_Score]]&gt;=10,"High Risk", IF(tbl_Customers[[#This Row],[Churn_Risk_Score]]&gt;=5,"Medium Risk","Low Risk"))</f>
        <v>Medium Risk</v>
      </c>
    </row>
    <row r="1699" spans="1:33" x14ac:dyDescent="0.35">
      <c r="A1699">
        <v>1698</v>
      </c>
      <c r="B1699" t="s">
        <v>36</v>
      </c>
      <c r="C1699">
        <v>156</v>
      </c>
      <c r="D1699" t="s">
        <v>25</v>
      </c>
      <c r="E1699" t="s">
        <v>22</v>
      </c>
      <c r="F1699" t="s">
        <v>22</v>
      </c>
      <c r="G1699">
        <v>0</v>
      </c>
      <c r="H1699">
        <v>174.3</v>
      </c>
      <c r="I1699">
        <v>95</v>
      </c>
      <c r="J1699">
        <v>29.63</v>
      </c>
      <c r="K1699">
        <v>186.6</v>
      </c>
      <c r="L1699">
        <v>128</v>
      </c>
      <c r="M1699">
        <v>15.86</v>
      </c>
      <c r="N1699">
        <v>258.2</v>
      </c>
      <c r="O1699">
        <v>105</v>
      </c>
      <c r="P1699">
        <v>11.62</v>
      </c>
      <c r="Q1699">
        <v>12.9</v>
      </c>
      <c r="R1699">
        <v>5</v>
      </c>
      <c r="S1699">
        <v>3.48</v>
      </c>
      <c r="T1699">
        <v>3</v>
      </c>
      <c r="U1699" t="s">
        <v>22</v>
      </c>
      <c r="V1699">
        <f>IF(tbl_Customers[[#This Row],[churn]] = "yes", 1, 0)</f>
        <v>0</v>
      </c>
      <c r="W1699" t="str">
        <f>IF(tbl_Customers[[#This Row],[number_customer_service_calls]] &lt;= 1, "0-1 Calls", IF(tbl_Customers[[#This Row],[number_customer_service_calls]] &lt;= 3, "2-3 Calls", IF(tbl_Customers[[#This Row],[number_customer_service_calls]] &lt;=5, "4-5 Calls", "6+ Calls")))</f>
        <v>2-3 Calls</v>
      </c>
      <c r="X1699" t="str">
        <f>IF(tbl_Customers[[#This Row],[account_length]] &lt;= 50, "0-50", IF(tbl_Customers[[#This Row],[account_length]] &lt;=100, "51-100", IF(tbl_Customers[[#This Row],[account_length]] &lt;= 150, "101-150", "151+")))</f>
        <v>151+</v>
      </c>
      <c r="Y1699" t="str">
        <f>IF(tbl_Customers[[#This Row],[total_intl_charge]] &lt;= 3, "Low Charges", "High Charges")</f>
        <v>High Charges</v>
      </c>
      <c r="Z1699" t="str">
        <f>IF(tbl_Customers[[#This Row],[total_eve_calls]]&lt;=80,"Low Calls",
IF(tbl_Customers[[#This Row],[total_eve_calls]]&lt;=120,"Medium Calls","High Calls"))</f>
        <v>High Calls</v>
      </c>
      <c r="AA1699" t="str">
        <f>IF(tbl_Customers[[#This Row],[total_eve_charge]]&lt;=15,"Low Charges",
IF(tbl_Customers[[#This Row],[total_eve_charge]]&lt;=20,"Medium Charges","High Charges"))</f>
        <v>Medium Charges</v>
      </c>
      <c r="AB16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699" t="str">
        <f>IF(tbl_Customers[[#This Row],[number_vmail_messages]] = 0, "No Usage", IF(tbl_Customers[[#This Row],[number_vmail_messages]] &lt;= 20, "Low Usage", IF(tbl_Customers[[#This Row],[number_vmail_messages]] &lt;= 40, "Medium Usgae", "High Usage")))</f>
        <v>No Usage</v>
      </c>
      <c r="AD1699" t="str">
        <f>IF(tbl_Customers[[#This Row],[total_day_minutes]]&lt;=150,"Low Usage", IF(tbl_Customers[[#This Row],[total_day_minutes]]&lt;=200,"Medium Usage", IF(tbl_Customers[[#This Row],[total_day_minutes]]&lt;=250,"High Usage","Very High Usage")))</f>
        <v>Medium Usage</v>
      </c>
      <c r="AE1699" t="str">
        <f>IF(tbl_Customers[[#This Row],[total_intl_calls]]&lt;=5,"Low Calls", IF(tbl_Customers[[#This Row],[total_intl_calls]]&lt;=10, "Medium Calls", "High Calls"))</f>
        <v>Low Calls</v>
      </c>
      <c r="AF16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699" s="36" t="str">
        <f>IF(tbl_Customers[[#This Row],[Churn_Risk_Score]]&gt;=10,"High Risk", IF(tbl_Customers[[#This Row],[Churn_Risk_Score]]&gt;=5,"Medium Risk","Low Risk"))</f>
        <v>Low Risk</v>
      </c>
    </row>
    <row r="1700" spans="1:33" x14ac:dyDescent="0.35">
      <c r="A1700">
        <v>1699</v>
      </c>
      <c r="B1700" t="s">
        <v>52</v>
      </c>
      <c r="C1700">
        <v>33</v>
      </c>
      <c r="D1700" t="s">
        <v>21</v>
      </c>
      <c r="E1700" t="s">
        <v>23</v>
      </c>
      <c r="F1700" t="s">
        <v>22</v>
      </c>
      <c r="G1700">
        <v>0</v>
      </c>
      <c r="H1700">
        <v>190.6</v>
      </c>
      <c r="I1700">
        <v>100</v>
      </c>
      <c r="J1700">
        <v>32.4</v>
      </c>
      <c r="K1700">
        <v>161.69999999999999</v>
      </c>
      <c r="L1700">
        <v>104</v>
      </c>
      <c r="M1700">
        <v>13.74</v>
      </c>
      <c r="N1700">
        <v>189.9</v>
      </c>
      <c r="O1700">
        <v>136</v>
      </c>
      <c r="P1700">
        <v>8.5500000000000007</v>
      </c>
      <c r="Q1700">
        <v>13</v>
      </c>
      <c r="R1700">
        <v>6</v>
      </c>
      <c r="S1700">
        <v>3.51</v>
      </c>
      <c r="T1700">
        <v>1</v>
      </c>
      <c r="U1700" t="s">
        <v>22</v>
      </c>
      <c r="V1700">
        <f>IF(tbl_Customers[[#This Row],[churn]] = "yes", 1, 0)</f>
        <v>0</v>
      </c>
      <c r="W1700" t="str">
        <f>IF(tbl_Customers[[#This Row],[number_customer_service_calls]] &lt;= 1, "0-1 Calls", IF(tbl_Customers[[#This Row],[number_customer_service_calls]] &lt;= 3, "2-3 Calls", IF(tbl_Customers[[#This Row],[number_customer_service_calls]] &lt;=5, "4-5 Calls", "6+ Calls")))</f>
        <v>0-1 Calls</v>
      </c>
      <c r="X1700" t="str">
        <f>IF(tbl_Customers[[#This Row],[account_length]] &lt;= 50, "0-50", IF(tbl_Customers[[#This Row],[account_length]] &lt;=100, "51-100", IF(tbl_Customers[[#This Row],[account_length]] &lt;= 150, "101-150", "151+")))</f>
        <v>0-50</v>
      </c>
      <c r="Y1700" t="str">
        <f>IF(tbl_Customers[[#This Row],[total_intl_charge]] &lt;= 3, "Low Charges", "High Charges")</f>
        <v>High Charges</v>
      </c>
      <c r="Z1700" t="str">
        <f>IF(tbl_Customers[[#This Row],[total_eve_calls]]&lt;=80,"Low Calls",
IF(tbl_Customers[[#This Row],[total_eve_calls]]&lt;=120,"Medium Calls","High Calls"))</f>
        <v>Medium Calls</v>
      </c>
      <c r="AA1700" t="str">
        <f>IF(tbl_Customers[[#This Row],[total_eve_charge]]&lt;=15,"Low Charges",
IF(tbl_Customers[[#This Row],[total_eve_charge]]&lt;=20,"Medium Charges","High Charges"))</f>
        <v>Low Charges</v>
      </c>
      <c r="AB17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00" t="str">
        <f>IF(tbl_Customers[[#This Row],[number_vmail_messages]] = 0, "No Usage", IF(tbl_Customers[[#This Row],[number_vmail_messages]] &lt;= 20, "Low Usage", IF(tbl_Customers[[#This Row],[number_vmail_messages]] &lt;= 40, "Medium Usgae", "High Usage")))</f>
        <v>No Usage</v>
      </c>
      <c r="AD1700" t="str">
        <f>IF(tbl_Customers[[#This Row],[total_day_minutes]]&lt;=150,"Low Usage", IF(tbl_Customers[[#This Row],[total_day_minutes]]&lt;=200,"Medium Usage", IF(tbl_Customers[[#This Row],[total_day_minutes]]&lt;=250,"High Usage","Very High Usage")))</f>
        <v>Medium Usage</v>
      </c>
      <c r="AE1700" t="str">
        <f>IF(tbl_Customers[[#This Row],[total_intl_calls]]&lt;=5,"Low Calls", IF(tbl_Customers[[#This Row],[total_intl_calls]]&lt;=10, "Medium Calls", "High Calls"))</f>
        <v>Medium Calls</v>
      </c>
      <c r="AF17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700" s="36" t="str">
        <f>IF(tbl_Customers[[#This Row],[Churn_Risk_Score]]&gt;=10,"High Risk", IF(tbl_Customers[[#This Row],[Churn_Risk_Score]]&gt;=5,"Medium Risk","Low Risk"))</f>
        <v>Medium Risk</v>
      </c>
    </row>
    <row r="1701" spans="1:33" x14ac:dyDescent="0.35">
      <c r="A1701">
        <v>1700</v>
      </c>
      <c r="B1701" t="s">
        <v>36</v>
      </c>
      <c r="C1701">
        <v>119</v>
      </c>
      <c r="D1701" t="s">
        <v>21</v>
      </c>
      <c r="E1701" t="s">
        <v>22</v>
      </c>
      <c r="F1701" t="s">
        <v>22</v>
      </c>
      <c r="G1701">
        <v>0</v>
      </c>
      <c r="H1701">
        <v>133.4</v>
      </c>
      <c r="I1701">
        <v>102</v>
      </c>
      <c r="J1701">
        <v>22.68</v>
      </c>
      <c r="K1701">
        <v>204.6</v>
      </c>
      <c r="L1701">
        <v>71</v>
      </c>
      <c r="M1701">
        <v>17.39</v>
      </c>
      <c r="N1701">
        <v>196.9</v>
      </c>
      <c r="O1701">
        <v>103</v>
      </c>
      <c r="P1701">
        <v>8.86</v>
      </c>
      <c r="Q1701">
        <v>11.1</v>
      </c>
      <c r="R1701">
        <v>7</v>
      </c>
      <c r="S1701">
        <v>3</v>
      </c>
      <c r="T1701">
        <v>1</v>
      </c>
      <c r="U1701" t="s">
        <v>22</v>
      </c>
      <c r="V1701">
        <f>IF(tbl_Customers[[#This Row],[churn]] = "yes", 1, 0)</f>
        <v>0</v>
      </c>
      <c r="W1701" t="str">
        <f>IF(tbl_Customers[[#This Row],[number_customer_service_calls]] &lt;= 1, "0-1 Calls", IF(tbl_Customers[[#This Row],[number_customer_service_calls]] &lt;= 3, "2-3 Calls", IF(tbl_Customers[[#This Row],[number_customer_service_calls]] &lt;=5, "4-5 Calls", "6+ Calls")))</f>
        <v>0-1 Calls</v>
      </c>
      <c r="X1701" t="str">
        <f>IF(tbl_Customers[[#This Row],[account_length]] &lt;= 50, "0-50", IF(tbl_Customers[[#This Row],[account_length]] &lt;=100, "51-100", IF(tbl_Customers[[#This Row],[account_length]] &lt;= 150, "101-150", "151+")))</f>
        <v>101-150</v>
      </c>
      <c r="Y1701" t="str">
        <f>IF(tbl_Customers[[#This Row],[total_intl_charge]] &lt;= 3, "Low Charges", "High Charges")</f>
        <v>Low Charges</v>
      </c>
      <c r="Z1701" t="str">
        <f>IF(tbl_Customers[[#This Row],[total_eve_calls]]&lt;=80,"Low Calls",
IF(tbl_Customers[[#This Row],[total_eve_calls]]&lt;=120,"Medium Calls","High Calls"))</f>
        <v>Low Calls</v>
      </c>
      <c r="AA1701" t="str">
        <f>IF(tbl_Customers[[#This Row],[total_eve_charge]]&lt;=15,"Low Charges",
IF(tbl_Customers[[#This Row],[total_eve_charge]]&lt;=20,"Medium Charges","High Charges"))</f>
        <v>Medium Charges</v>
      </c>
      <c r="AB17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01" t="str">
        <f>IF(tbl_Customers[[#This Row],[number_vmail_messages]] = 0, "No Usage", IF(tbl_Customers[[#This Row],[number_vmail_messages]] &lt;= 20, "Low Usage", IF(tbl_Customers[[#This Row],[number_vmail_messages]] &lt;= 40, "Medium Usgae", "High Usage")))</f>
        <v>No Usage</v>
      </c>
      <c r="AD1701" t="str">
        <f>IF(tbl_Customers[[#This Row],[total_day_minutes]]&lt;=150,"Low Usage", IF(tbl_Customers[[#This Row],[total_day_minutes]]&lt;=200,"Medium Usage", IF(tbl_Customers[[#This Row],[total_day_minutes]]&lt;=250,"High Usage","Very High Usage")))</f>
        <v>Low Usage</v>
      </c>
      <c r="AE1701" t="str">
        <f>IF(tbl_Customers[[#This Row],[total_intl_calls]]&lt;=5,"Low Calls", IF(tbl_Customers[[#This Row],[total_intl_calls]]&lt;=10, "Medium Calls", "High Calls"))</f>
        <v>Medium Calls</v>
      </c>
      <c r="AF17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01" s="36" t="str">
        <f>IF(tbl_Customers[[#This Row],[Churn_Risk_Score]]&gt;=10,"High Risk", IF(tbl_Customers[[#This Row],[Churn_Risk_Score]]&gt;=5,"Medium Risk","Low Risk"))</f>
        <v>Low Risk</v>
      </c>
    </row>
    <row r="1702" spans="1:33" x14ac:dyDescent="0.35">
      <c r="A1702">
        <v>1701</v>
      </c>
      <c r="B1702" t="s">
        <v>50</v>
      </c>
      <c r="C1702">
        <v>91</v>
      </c>
      <c r="D1702" t="s">
        <v>28</v>
      </c>
      <c r="E1702" t="s">
        <v>22</v>
      </c>
      <c r="F1702" t="s">
        <v>23</v>
      </c>
      <c r="G1702">
        <v>27</v>
      </c>
      <c r="H1702">
        <v>204.6</v>
      </c>
      <c r="I1702">
        <v>96</v>
      </c>
      <c r="J1702">
        <v>34.78</v>
      </c>
      <c r="K1702">
        <v>136</v>
      </c>
      <c r="L1702">
        <v>93</v>
      </c>
      <c r="M1702">
        <v>11.56</v>
      </c>
      <c r="N1702">
        <v>210.5</v>
      </c>
      <c r="O1702">
        <v>82</v>
      </c>
      <c r="P1702">
        <v>9.4700000000000006</v>
      </c>
      <c r="Q1702">
        <v>6.6</v>
      </c>
      <c r="R1702">
        <v>2</v>
      </c>
      <c r="S1702">
        <v>1.78</v>
      </c>
      <c r="T1702">
        <v>3</v>
      </c>
      <c r="U1702" t="s">
        <v>22</v>
      </c>
      <c r="V1702">
        <f>IF(tbl_Customers[[#This Row],[churn]] = "yes", 1, 0)</f>
        <v>0</v>
      </c>
      <c r="W1702" t="str">
        <f>IF(tbl_Customers[[#This Row],[number_customer_service_calls]] &lt;= 1, "0-1 Calls", IF(tbl_Customers[[#This Row],[number_customer_service_calls]] &lt;= 3, "2-3 Calls", IF(tbl_Customers[[#This Row],[number_customer_service_calls]] &lt;=5, "4-5 Calls", "6+ Calls")))</f>
        <v>2-3 Calls</v>
      </c>
      <c r="X1702" t="str">
        <f>IF(tbl_Customers[[#This Row],[account_length]] &lt;= 50, "0-50", IF(tbl_Customers[[#This Row],[account_length]] &lt;=100, "51-100", IF(tbl_Customers[[#This Row],[account_length]] &lt;= 150, "101-150", "151+")))</f>
        <v>51-100</v>
      </c>
      <c r="Y1702" t="str">
        <f>IF(tbl_Customers[[#This Row],[total_intl_charge]] &lt;= 3, "Low Charges", "High Charges")</f>
        <v>Low Charges</v>
      </c>
      <c r="Z1702" t="str">
        <f>IF(tbl_Customers[[#This Row],[total_eve_calls]]&lt;=80,"Low Calls",
IF(tbl_Customers[[#This Row],[total_eve_calls]]&lt;=120,"Medium Calls","High Calls"))</f>
        <v>Medium Calls</v>
      </c>
      <c r="AA1702" t="str">
        <f>IF(tbl_Customers[[#This Row],[total_eve_charge]]&lt;=15,"Low Charges",
IF(tbl_Customers[[#This Row],[total_eve_charge]]&lt;=20,"Medium Charges","High Charges"))</f>
        <v>Low Charges</v>
      </c>
      <c r="AB17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02" t="str">
        <f>IF(tbl_Customers[[#This Row],[number_vmail_messages]] = 0, "No Usage", IF(tbl_Customers[[#This Row],[number_vmail_messages]] &lt;= 20, "Low Usage", IF(tbl_Customers[[#This Row],[number_vmail_messages]] &lt;= 40, "Medium Usgae", "High Usage")))</f>
        <v>Medium Usgae</v>
      </c>
      <c r="AD1702" t="str">
        <f>IF(tbl_Customers[[#This Row],[total_day_minutes]]&lt;=150,"Low Usage", IF(tbl_Customers[[#This Row],[total_day_minutes]]&lt;=200,"Medium Usage", IF(tbl_Customers[[#This Row],[total_day_minutes]]&lt;=250,"High Usage","Very High Usage")))</f>
        <v>High Usage</v>
      </c>
      <c r="AE1702" t="str">
        <f>IF(tbl_Customers[[#This Row],[total_intl_calls]]&lt;=5,"Low Calls", IF(tbl_Customers[[#This Row],[total_intl_calls]]&lt;=10, "Medium Calls", "High Calls"))</f>
        <v>Low Calls</v>
      </c>
      <c r="AF17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02" s="36" t="str">
        <f>IF(tbl_Customers[[#This Row],[Churn_Risk_Score]]&gt;=10,"High Risk", IF(tbl_Customers[[#This Row],[Churn_Risk_Score]]&gt;=5,"Medium Risk","Low Risk"))</f>
        <v>Low Risk</v>
      </c>
    </row>
    <row r="1703" spans="1:33" x14ac:dyDescent="0.35">
      <c r="A1703">
        <v>1702</v>
      </c>
      <c r="B1703" t="s">
        <v>53</v>
      </c>
      <c r="C1703">
        <v>102</v>
      </c>
      <c r="D1703" t="s">
        <v>28</v>
      </c>
      <c r="E1703" t="s">
        <v>22</v>
      </c>
      <c r="F1703" t="s">
        <v>22</v>
      </c>
      <c r="G1703">
        <v>0</v>
      </c>
      <c r="H1703">
        <v>242.2</v>
      </c>
      <c r="I1703">
        <v>88</v>
      </c>
      <c r="J1703">
        <v>41.17</v>
      </c>
      <c r="K1703">
        <v>233.2</v>
      </c>
      <c r="L1703">
        <v>89</v>
      </c>
      <c r="M1703">
        <v>19.82</v>
      </c>
      <c r="N1703">
        <v>188.5</v>
      </c>
      <c r="O1703">
        <v>121</v>
      </c>
      <c r="P1703">
        <v>8.48</v>
      </c>
      <c r="Q1703">
        <v>6.2</v>
      </c>
      <c r="R1703">
        <v>6</v>
      </c>
      <c r="S1703">
        <v>1.67</v>
      </c>
      <c r="T1703">
        <v>3</v>
      </c>
      <c r="U1703" t="s">
        <v>22</v>
      </c>
      <c r="V1703">
        <f>IF(tbl_Customers[[#This Row],[churn]] = "yes", 1, 0)</f>
        <v>0</v>
      </c>
      <c r="W1703" t="str">
        <f>IF(tbl_Customers[[#This Row],[number_customer_service_calls]] &lt;= 1, "0-1 Calls", IF(tbl_Customers[[#This Row],[number_customer_service_calls]] &lt;= 3, "2-3 Calls", IF(tbl_Customers[[#This Row],[number_customer_service_calls]] &lt;=5, "4-5 Calls", "6+ Calls")))</f>
        <v>2-3 Calls</v>
      </c>
      <c r="X1703" t="str">
        <f>IF(tbl_Customers[[#This Row],[account_length]] &lt;= 50, "0-50", IF(tbl_Customers[[#This Row],[account_length]] &lt;=100, "51-100", IF(tbl_Customers[[#This Row],[account_length]] &lt;= 150, "101-150", "151+")))</f>
        <v>101-150</v>
      </c>
      <c r="Y1703" t="str">
        <f>IF(tbl_Customers[[#This Row],[total_intl_charge]] &lt;= 3, "Low Charges", "High Charges")</f>
        <v>Low Charges</v>
      </c>
      <c r="Z1703" t="str">
        <f>IF(tbl_Customers[[#This Row],[total_eve_calls]]&lt;=80,"Low Calls",
IF(tbl_Customers[[#This Row],[total_eve_calls]]&lt;=120,"Medium Calls","High Calls"))</f>
        <v>Medium Calls</v>
      </c>
      <c r="AA1703" t="str">
        <f>IF(tbl_Customers[[#This Row],[total_eve_charge]]&lt;=15,"Low Charges",
IF(tbl_Customers[[#This Row],[total_eve_charge]]&lt;=20,"Medium Charges","High Charges"))</f>
        <v>Medium Charges</v>
      </c>
      <c r="AB17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03" t="str">
        <f>IF(tbl_Customers[[#This Row],[number_vmail_messages]] = 0, "No Usage", IF(tbl_Customers[[#This Row],[number_vmail_messages]] &lt;= 20, "Low Usage", IF(tbl_Customers[[#This Row],[number_vmail_messages]] &lt;= 40, "Medium Usgae", "High Usage")))</f>
        <v>No Usage</v>
      </c>
      <c r="AD1703" t="str">
        <f>IF(tbl_Customers[[#This Row],[total_day_minutes]]&lt;=150,"Low Usage", IF(tbl_Customers[[#This Row],[total_day_minutes]]&lt;=200,"Medium Usage", IF(tbl_Customers[[#This Row],[total_day_minutes]]&lt;=250,"High Usage","Very High Usage")))</f>
        <v>High Usage</v>
      </c>
      <c r="AE1703" t="str">
        <f>IF(tbl_Customers[[#This Row],[total_intl_calls]]&lt;=5,"Low Calls", IF(tbl_Customers[[#This Row],[total_intl_calls]]&lt;=10, "Medium Calls", "High Calls"))</f>
        <v>Medium Calls</v>
      </c>
      <c r="AF17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03" s="36" t="str">
        <f>IF(tbl_Customers[[#This Row],[Churn_Risk_Score]]&gt;=10,"High Risk", IF(tbl_Customers[[#This Row],[Churn_Risk_Score]]&gt;=5,"Medium Risk","Low Risk"))</f>
        <v>Low Risk</v>
      </c>
    </row>
    <row r="1704" spans="1:33" x14ac:dyDescent="0.35">
      <c r="A1704">
        <v>1703</v>
      </c>
      <c r="B1704" t="s">
        <v>26</v>
      </c>
      <c r="C1704">
        <v>86</v>
      </c>
      <c r="D1704" t="s">
        <v>21</v>
      </c>
      <c r="E1704" t="s">
        <v>22</v>
      </c>
      <c r="F1704" t="s">
        <v>23</v>
      </c>
      <c r="G1704">
        <v>33</v>
      </c>
      <c r="H1704">
        <v>253.1</v>
      </c>
      <c r="I1704">
        <v>112</v>
      </c>
      <c r="J1704">
        <v>43.03</v>
      </c>
      <c r="K1704">
        <v>210.1</v>
      </c>
      <c r="L1704">
        <v>94</v>
      </c>
      <c r="M1704">
        <v>17.86</v>
      </c>
      <c r="N1704">
        <v>95</v>
      </c>
      <c r="O1704">
        <v>98</v>
      </c>
      <c r="P1704">
        <v>4.2699999999999996</v>
      </c>
      <c r="Q1704">
        <v>11.9</v>
      </c>
      <c r="R1704">
        <v>4</v>
      </c>
      <c r="S1704">
        <v>3.21</v>
      </c>
      <c r="T1704">
        <v>3</v>
      </c>
      <c r="U1704" t="s">
        <v>22</v>
      </c>
      <c r="V1704">
        <f>IF(tbl_Customers[[#This Row],[churn]] = "yes", 1, 0)</f>
        <v>0</v>
      </c>
      <c r="W1704" t="str">
        <f>IF(tbl_Customers[[#This Row],[number_customer_service_calls]] &lt;= 1, "0-1 Calls", IF(tbl_Customers[[#This Row],[number_customer_service_calls]] &lt;= 3, "2-3 Calls", IF(tbl_Customers[[#This Row],[number_customer_service_calls]] &lt;=5, "4-5 Calls", "6+ Calls")))</f>
        <v>2-3 Calls</v>
      </c>
      <c r="X1704" t="str">
        <f>IF(tbl_Customers[[#This Row],[account_length]] &lt;= 50, "0-50", IF(tbl_Customers[[#This Row],[account_length]] &lt;=100, "51-100", IF(tbl_Customers[[#This Row],[account_length]] &lt;= 150, "101-150", "151+")))</f>
        <v>51-100</v>
      </c>
      <c r="Y1704" t="str">
        <f>IF(tbl_Customers[[#This Row],[total_intl_charge]] &lt;= 3, "Low Charges", "High Charges")</f>
        <v>High Charges</v>
      </c>
      <c r="Z1704" t="str">
        <f>IF(tbl_Customers[[#This Row],[total_eve_calls]]&lt;=80,"Low Calls",
IF(tbl_Customers[[#This Row],[total_eve_calls]]&lt;=120,"Medium Calls","High Calls"))</f>
        <v>Medium Calls</v>
      </c>
      <c r="AA1704" t="str">
        <f>IF(tbl_Customers[[#This Row],[total_eve_charge]]&lt;=15,"Low Charges",
IF(tbl_Customers[[#This Row],[total_eve_charge]]&lt;=20,"Medium Charges","High Charges"))</f>
        <v>Medium Charges</v>
      </c>
      <c r="AB17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04" t="str">
        <f>IF(tbl_Customers[[#This Row],[number_vmail_messages]] = 0, "No Usage", IF(tbl_Customers[[#This Row],[number_vmail_messages]] &lt;= 20, "Low Usage", IF(tbl_Customers[[#This Row],[number_vmail_messages]] &lt;= 40, "Medium Usgae", "High Usage")))</f>
        <v>Medium Usgae</v>
      </c>
      <c r="AD1704" t="str">
        <f>IF(tbl_Customers[[#This Row],[total_day_minutes]]&lt;=150,"Low Usage", IF(tbl_Customers[[#This Row],[total_day_minutes]]&lt;=200,"Medium Usage", IF(tbl_Customers[[#This Row],[total_day_minutes]]&lt;=250,"High Usage","Very High Usage")))</f>
        <v>Very High Usage</v>
      </c>
      <c r="AE1704" t="str">
        <f>IF(tbl_Customers[[#This Row],[total_intl_calls]]&lt;=5,"Low Calls", IF(tbl_Customers[[#This Row],[total_intl_calls]]&lt;=10, "Medium Calls", "High Calls"))</f>
        <v>Low Calls</v>
      </c>
      <c r="AF17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704" s="36" t="str">
        <f>IF(tbl_Customers[[#This Row],[Churn_Risk_Score]]&gt;=10,"High Risk", IF(tbl_Customers[[#This Row],[Churn_Risk_Score]]&gt;=5,"Medium Risk","Low Risk"))</f>
        <v>Medium Risk</v>
      </c>
    </row>
    <row r="1705" spans="1:33" x14ac:dyDescent="0.35">
      <c r="A1705">
        <v>1704</v>
      </c>
      <c r="B1705" t="s">
        <v>39</v>
      </c>
      <c r="C1705">
        <v>82</v>
      </c>
      <c r="D1705" t="s">
        <v>21</v>
      </c>
      <c r="E1705" t="s">
        <v>22</v>
      </c>
      <c r="F1705" t="s">
        <v>22</v>
      </c>
      <c r="G1705">
        <v>0</v>
      </c>
      <c r="H1705">
        <v>130</v>
      </c>
      <c r="I1705">
        <v>110</v>
      </c>
      <c r="J1705">
        <v>22.1</v>
      </c>
      <c r="K1705">
        <v>185.3</v>
      </c>
      <c r="L1705">
        <v>88</v>
      </c>
      <c r="M1705">
        <v>15.75</v>
      </c>
      <c r="N1705">
        <v>178.7</v>
      </c>
      <c r="O1705">
        <v>105</v>
      </c>
      <c r="P1705">
        <v>8.0399999999999991</v>
      </c>
      <c r="Q1705">
        <v>8.3000000000000007</v>
      </c>
      <c r="R1705">
        <v>4</v>
      </c>
      <c r="S1705">
        <v>2.2400000000000002</v>
      </c>
      <c r="T1705">
        <v>0</v>
      </c>
      <c r="U1705" t="s">
        <v>22</v>
      </c>
      <c r="V1705">
        <f>IF(tbl_Customers[[#This Row],[churn]] = "yes", 1, 0)</f>
        <v>0</v>
      </c>
      <c r="W1705" t="str">
        <f>IF(tbl_Customers[[#This Row],[number_customer_service_calls]] &lt;= 1, "0-1 Calls", IF(tbl_Customers[[#This Row],[number_customer_service_calls]] &lt;= 3, "2-3 Calls", IF(tbl_Customers[[#This Row],[number_customer_service_calls]] &lt;=5, "4-5 Calls", "6+ Calls")))</f>
        <v>0-1 Calls</v>
      </c>
      <c r="X1705" t="str">
        <f>IF(tbl_Customers[[#This Row],[account_length]] &lt;= 50, "0-50", IF(tbl_Customers[[#This Row],[account_length]] &lt;=100, "51-100", IF(tbl_Customers[[#This Row],[account_length]] &lt;= 150, "101-150", "151+")))</f>
        <v>51-100</v>
      </c>
      <c r="Y1705" t="str">
        <f>IF(tbl_Customers[[#This Row],[total_intl_charge]] &lt;= 3, "Low Charges", "High Charges")</f>
        <v>Low Charges</v>
      </c>
      <c r="Z1705" t="str">
        <f>IF(tbl_Customers[[#This Row],[total_eve_calls]]&lt;=80,"Low Calls",
IF(tbl_Customers[[#This Row],[total_eve_calls]]&lt;=120,"Medium Calls","High Calls"))</f>
        <v>Medium Calls</v>
      </c>
      <c r="AA1705" t="str">
        <f>IF(tbl_Customers[[#This Row],[total_eve_charge]]&lt;=15,"Low Charges",
IF(tbl_Customers[[#This Row],[total_eve_charge]]&lt;=20,"Medium Charges","High Charges"))</f>
        <v>Medium Charges</v>
      </c>
      <c r="AB17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705" t="str">
        <f>IF(tbl_Customers[[#This Row],[number_vmail_messages]] = 0, "No Usage", IF(tbl_Customers[[#This Row],[number_vmail_messages]] &lt;= 20, "Low Usage", IF(tbl_Customers[[#This Row],[number_vmail_messages]] &lt;= 40, "Medium Usgae", "High Usage")))</f>
        <v>No Usage</v>
      </c>
      <c r="AD1705" t="str">
        <f>IF(tbl_Customers[[#This Row],[total_day_minutes]]&lt;=150,"Low Usage", IF(tbl_Customers[[#This Row],[total_day_minutes]]&lt;=200,"Medium Usage", IF(tbl_Customers[[#This Row],[total_day_minutes]]&lt;=250,"High Usage","Very High Usage")))</f>
        <v>Low Usage</v>
      </c>
      <c r="AE1705" t="str">
        <f>IF(tbl_Customers[[#This Row],[total_intl_calls]]&lt;=5,"Low Calls", IF(tbl_Customers[[#This Row],[total_intl_calls]]&lt;=10, "Medium Calls", "High Calls"))</f>
        <v>Low Calls</v>
      </c>
      <c r="AF17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05" s="36" t="str">
        <f>IF(tbl_Customers[[#This Row],[Churn_Risk_Score]]&gt;=10,"High Risk", IF(tbl_Customers[[#This Row],[Churn_Risk_Score]]&gt;=5,"Medium Risk","Low Risk"))</f>
        <v>Low Risk</v>
      </c>
    </row>
    <row r="1706" spans="1:33" x14ac:dyDescent="0.35">
      <c r="A1706">
        <v>1705</v>
      </c>
      <c r="B1706" t="s">
        <v>58</v>
      </c>
      <c r="C1706">
        <v>89</v>
      </c>
      <c r="D1706" t="s">
        <v>25</v>
      </c>
      <c r="E1706" t="s">
        <v>22</v>
      </c>
      <c r="F1706" t="s">
        <v>22</v>
      </c>
      <c r="G1706">
        <v>0</v>
      </c>
      <c r="H1706">
        <v>105.9</v>
      </c>
      <c r="I1706">
        <v>151</v>
      </c>
      <c r="J1706">
        <v>18</v>
      </c>
      <c r="K1706">
        <v>189.6</v>
      </c>
      <c r="L1706">
        <v>142</v>
      </c>
      <c r="M1706">
        <v>16.12</v>
      </c>
      <c r="N1706">
        <v>170.9</v>
      </c>
      <c r="O1706">
        <v>67</v>
      </c>
      <c r="P1706">
        <v>7.69</v>
      </c>
      <c r="Q1706">
        <v>12.7</v>
      </c>
      <c r="R1706">
        <v>7</v>
      </c>
      <c r="S1706">
        <v>3.43</v>
      </c>
      <c r="T1706">
        <v>0</v>
      </c>
      <c r="U1706" t="s">
        <v>22</v>
      </c>
      <c r="V1706">
        <f>IF(tbl_Customers[[#This Row],[churn]] = "yes", 1, 0)</f>
        <v>0</v>
      </c>
      <c r="W1706" t="str">
        <f>IF(tbl_Customers[[#This Row],[number_customer_service_calls]] &lt;= 1, "0-1 Calls", IF(tbl_Customers[[#This Row],[number_customer_service_calls]] &lt;= 3, "2-3 Calls", IF(tbl_Customers[[#This Row],[number_customer_service_calls]] &lt;=5, "4-5 Calls", "6+ Calls")))</f>
        <v>0-1 Calls</v>
      </c>
      <c r="X1706" t="str">
        <f>IF(tbl_Customers[[#This Row],[account_length]] &lt;= 50, "0-50", IF(tbl_Customers[[#This Row],[account_length]] &lt;=100, "51-100", IF(tbl_Customers[[#This Row],[account_length]] &lt;= 150, "101-150", "151+")))</f>
        <v>51-100</v>
      </c>
      <c r="Y1706" t="str">
        <f>IF(tbl_Customers[[#This Row],[total_intl_charge]] &lt;= 3, "Low Charges", "High Charges")</f>
        <v>High Charges</v>
      </c>
      <c r="Z1706" t="str">
        <f>IF(tbl_Customers[[#This Row],[total_eve_calls]]&lt;=80,"Low Calls",
IF(tbl_Customers[[#This Row],[total_eve_calls]]&lt;=120,"Medium Calls","High Calls"))</f>
        <v>High Calls</v>
      </c>
      <c r="AA1706" t="str">
        <f>IF(tbl_Customers[[#This Row],[total_eve_charge]]&lt;=15,"Low Charges",
IF(tbl_Customers[[#This Row],[total_eve_charge]]&lt;=20,"Medium Charges","High Charges"))</f>
        <v>Medium Charges</v>
      </c>
      <c r="AB17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06" t="str">
        <f>IF(tbl_Customers[[#This Row],[number_vmail_messages]] = 0, "No Usage", IF(tbl_Customers[[#This Row],[number_vmail_messages]] &lt;= 20, "Low Usage", IF(tbl_Customers[[#This Row],[number_vmail_messages]] &lt;= 40, "Medium Usgae", "High Usage")))</f>
        <v>No Usage</v>
      </c>
      <c r="AD1706" t="str">
        <f>IF(tbl_Customers[[#This Row],[total_day_minutes]]&lt;=150,"Low Usage", IF(tbl_Customers[[#This Row],[total_day_minutes]]&lt;=200,"Medium Usage", IF(tbl_Customers[[#This Row],[total_day_minutes]]&lt;=250,"High Usage","Very High Usage")))</f>
        <v>Low Usage</v>
      </c>
      <c r="AE1706" t="str">
        <f>IF(tbl_Customers[[#This Row],[total_intl_calls]]&lt;=5,"Low Calls", IF(tbl_Customers[[#This Row],[total_intl_calls]]&lt;=10, "Medium Calls", "High Calls"))</f>
        <v>Medium Calls</v>
      </c>
      <c r="AF17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06" s="36" t="str">
        <f>IF(tbl_Customers[[#This Row],[Churn_Risk_Score]]&gt;=10,"High Risk", IF(tbl_Customers[[#This Row],[Churn_Risk_Score]]&gt;=5,"Medium Risk","Low Risk"))</f>
        <v>Low Risk</v>
      </c>
    </row>
    <row r="1707" spans="1:33" x14ac:dyDescent="0.35">
      <c r="A1707">
        <v>1706</v>
      </c>
      <c r="B1707" t="s">
        <v>72</v>
      </c>
      <c r="C1707">
        <v>134</v>
      </c>
      <c r="D1707" t="s">
        <v>25</v>
      </c>
      <c r="E1707" t="s">
        <v>22</v>
      </c>
      <c r="F1707" t="s">
        <v>22</v>
      </c>
      <c r="G1707">
        <v>0</v>
      </c>
      <c r="H1707">
        <v>183.8</v>
      </c>
      <c r="I1707">
        <v>111</v>
      </c>
      <c r="J1707">
        <v>31.25</v>
      </c>
      <c r="K1707">
        <v>123.5</v>
      </c>
      <c r="L1707">
        <v>92</v>
      </c>
      <c r="M1707">
        <v>10.5</v>
      </c>
      <c r="N1707">
        <v>160.69999999999999</v>
      </c>
      <c r="O1707">
        <v>105</v>
      </c>
      <c r="P1707">
        <v>7.23</v>
      </c>
      <c r="Q1707">
        <v>6.1</v>
      </c>
      <c r="R1707">
        <v>2</v>
      </c>
      <c r="S1707">
        <v>1.65</v>
      </c>
      <c r="T1707">
        <v>1</v>
      </c>
      <c r="U1707" t="s">
        <v>22</v>
      </c>
      <c r="V1707">
        <f>IF(tbl_Customers[[#This Row],[churn]] = "yes", 1, 0)</f>
        <v>0</v>
      </c>
      <c r="W1707" t="str">
        <f>IF(tbl_Customers[[#This Row],[number_customer_service_calls]] &lt;= 1, "0-1 Calls", IF(tbl_Customers[[#This Row],[number_customer_service_calls]] &lt;= 3, "2-3 Calls", IF(tbl_Customers[[#This Row],[number_customer_service_calls]] &lt;=5, "4-5 Calls", "6+ Calls")))</f>
        <v>0-1 Calls</v>
      </c>
      <c r="X1707" t="str">
        <f>IF(tbl_Customers[[#This Row],[account_length]] &lt;= 50, "0-50", IF(tbl_Customers[[#This Row],[account_length]] &lt;=100, "51-100", IF(tbl_Customers[[#This Row],[account_length]] &lt;= 150, "101-150", "151+")))</f>
        <v>101-150</v>
      </c>
      <c r="Y1707" t="str">
        <f>IF(tbl_Customers[[#This Row],[total_intl_charge]] &lt;= 3, "Low Charges", "High Charges")</f>
        <v>Low Charges</v>
      </c>
      <c r="Z1707" t="str">
        <f>IF(tbl_Customers[[#This Row],[total_eve_calls]]&lt;=80,"Low Calls",
IF(tbl_Customers[[#This Row],[total_eve_calls]]&lt;=120,"Medium Calls","High Calls"))</f>
        <v>Medium Calls</v>
      </c>
      <c r="AA1707" t="str">
        <f>IF(tbl_Customers[[#This Row],[total_eve_charge]]&lt;=15,"Low Charges",
IF(tbl_Customers[[#This Row],[total_eve_charge]]&lt;=20,"Medium Charges","High Charges"))</f>
        <v>Low Charges</v>
      </c>
      <c r="AB17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07" t="str">
        <f>IF(tbl_Customers[[#This Row],[number_vmail_messages]] = 0, "No Usage", IF(tbl_Customers[[#This Row],[number_vmail_messages]] &lt;= 20, "Low Usage", IF(tbl_Customers[[#This Row],[number_vmail_messages]] &lt;= 40, "Medium Usgae", "High Usage")))</f>
        <v>No Usage</v>
      </c>
      <c r="AD1707" t="str">
        <f>IF(tbl_Customers[[#This Row],[total_day_minutes]]&lt;=150,"Low Usage", IF(tbl_Customers[[#This Row],[total_day_minutes]]&lt;=200,"Medium Usage", IF(tbl_Customers[[#This Row],[total_day_minutes]]&lt;=250,"High Usage","Very High Usage")))</f>
        <v>Medium Usage</v>
      </c>
      <c r="AE1707" t="str">
        <f>IF(tbl_Customers[[#This Row],[total_intl_calls]]&lt;=5,"Low Calls", IF(tbl_Customers[[#This Row],[total_intl_calls]]&lt;=10, "Medium Calls", "High Calls"))</f>
        <v>Low Calls</v>
      </c>
      <c r="AF17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07" s="36" t="str">
        <f>IF(tbl_Customers[[#This Row],[Churn_Risk_Score]]&gt;=10,"High Risk", IF(tbl_Customers[[#This Row],[Churn_Risk_Score]]&gt;=5,"Medium Risk","Low Risk"))</f>
        <v>Low Risk</v>
      </c>
    </row>
    <row r="1708" spans="1:33" x14ac:dyDescent="0.35">
      <c r="A1708">
        <v>1707</v>
      </c>
      <c r="B1708" t="s">
        <v>52</v>
      </c>
      <c r="C1708">
        <v>92</v>
      </c>
      <c r="D1708" t="s">
        <v>21</v>
      </c>
      <c r="E1708" t="s">
        <v>22</v>
      </c>
      <c r="F1708" t="s">
        <v>22</v>
      </c>
      <c r="G1708">
        <v>0</v>
      </c>
      <c r="H1708">
        <v>196.5</v>
      </c>
      <c r="I1708">
        <v>82</v>
      </c>
      <c r="J1708">
        <v>33.409999999999997</v>
      </c>
      <c r="K1708">
        <v>190</v>
      </c>
      <c r="L1708">
        <v>89</v>
      </c>
      <c r="M1708">
        <v>16.149999999999999</v>
      </c>
      <c r="N1708">
        <v>163.19999999999999</v>
      </c>
      <c r="O1708">
        <v>99</v>
      </c>
      <c r="P1708">
        <v>7.34</v>
      </c>
      <c r="Q1708">
        <v>10.8</v>
      </c>
      <c r="R1708">
        <v>2</v>
      </c>
      <c r="S1708">
        <v>2.92</v>
      </c>
      <c r="T1708">
        <v>2</v>
      </c>
      <c r="U1708" t="s">
        <v>22</v>
      </c>
      <c r="V1708">
        <f>IF(tbl_Customers[[#This Row],[churn]] = "yes", 1, 0)</f>
        <v>0</v>
      </c>
      <c r="W1708" t="str">
        <f>IF(tbl_Customers[[#This Row],[number_customer_service_calls]] &lt;= 1, "0-1 Calls", IF(tbl_Customers[[#This Row],[number_customer_service_calls]] &lt;= 3, "2-3 Calls", IF(tbl_Customers[[#This Row],[number_customer_service_calls]] &lt;=5, "4-5 Calls", "6+ Calls")))</f>
        <v>2-3 Calls</v>
      </c>
      <c r="X1708" t="str">
        <f>IF(tbl_Customers[[#This Row],[account_length]] &lt;= 50, "0-50", IF(tbl_Customers[[#This Row],[account_length]] &lt;=100, "51-100", IF(tbl_Customers[[#This Row],[account_length]] &lt;= 150, "101-150", "151+")))</f>
        <v>51-100</v>
      </c>
      <c r="Y1708" t="str">
        <f>IF(tbl_Customers[[#This Row],[total_intl_charge]] &lt;= 3, "Low Charges", "High Charges")</f>
        <v>Low Charges</v>
      </c>
      <c r="Z1708" t="str">
        <f>IF(tbl_Customers[[#This Row],[total_eve_calls]]&lt;=80,"Low Calls",
IF(tbl_Customers[[#This Row],[total_eve_calls]]&lt;=120,"Medium Calls","High Calls"))</f>
        <v>Medium Calls</v>
      </c>
      <c r="AA1708" t="str">
        <f>IF(tbl_Customers[[#This Row],[total_eve_charge]]&lt;=15,"Low Charges",
IF(tbl_Customers[[#This Row],[total_eve_charge]]&lt;=20,"Medium Charges","High Charges"))</f>
        <v>Medium Charges</v>
      </c>
      <c r="AB17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08" t="str">
        <f>IF(tbl_Customers[[#This Row],[number_vmail_messages]] = 0, "No Usage", IF(tbl_Customers[[#This Row],[number_vmail_messages]] &lt;= 20, "Low Usage", IF(tbl_Customers[[#This Row],[number_vmail_messages]] &lt;= 40, "Medium Usgae", "High Usage")))</f>
        <v>No Usage</v>
      </c>
      <c r="AD1708" t="str">
        <f>IF(tbl_Customers[[#This Row],[total_day_minutes]]&lt;=150,"Low Usage", IF(tbl_Customers[[#This Row],[total_day_minutes]]&lt;=200,"Medium Usage", IF(tbl_Customers[[#This Row],[total_day_minutes]]&lt;=250,"High Usage","Very High Usage")))</f>
        <v>Medium Usage</v>
      </c>
      <c r="AE1708" t="str">
        <f>IF(tbl_Customers[[#This Row],[total_intl_calls]]&lt;=5,"Low Calls", IF(tbl_Customers[[#This Row],[total_intl_calls]]&lt;=10, "Medium Calls", "High Calls"))</f>
        <v>Low Calls</v>
      </c>
      <c r="AF17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08" s="36" t="str">
        <f>IF(tbl_Customers[[#This Row],[Churn_Risk_Score]]&gt;=10,"High Risk", IF(tbl_Customers[[#This Row],[Churn_Risk_Score]]&gt;=5,"Medium Risk","Low Risk"))</f>
        <v>Low Risk</v>
      </c>
    </row>
    <row r="1709" spans="1:33" x14ac:dyDescent="0.35">
      <c r="A1709">
        <v>1708</v>
      </c>
      <c r="B1709" t="s">
        <v>57</v>
      </c>
      <c r="C1709">
        <v>87</v>
      </c>
      <c r="D1709" t="s">
        <v>28</v>
      </c>
      <c r="E1709" t="s">
        <v>22</v>
      </c>
      <c r="F1709" t="s">
        <v>22</v>
      </c>
      <c r="G1709">
        <v>0</v>
      </c>
      <c r="H1709">
        <v>184.5</v>
      </c>
      <c r="I1709">
        <v>81</v>
      </c>
      <c r="J1709">
        <v>31.37</v>
      </c>
      <c r="K1709">
        <v>172</v>
      </c>
      <c r="L1709">
        <v>103</v>
      </c>
      <c r="M1709">
        <v>14.62</v>
      </c>
      <c r="N1709">
        <v>183.4</v>
      </c>
      <c r="O1709">
        <v>96</v>
      </c>
      <c r="P1709">
        <v>8.25</v>
      </c>
      <c r="Q1709">
        <v>13.7</v>
      </c>
      <c r="R1709">
        <v>3</v>
      </c>
      <c r="S1709">
        <v>3.7</v>
      </c>
      <c r="T1709">
        <v>3</v>
      </c>
      <c r="U1709" t="s">
        <v>22</v>
      </c>
      <c r="V1709">
        <f>IF(tbl_Customers[[#This Row],[churn]] = "yes", 1, 0)</f>
        <v>0</v>
      </c>
      <c r="W1709" t="str">
        <f>IF(tbl_Customers[[#This Row],[number_customer_service_calls]] &lt;= 1, "0-1 Calls", IF(tbl_Customers[[#This Row],[number_customer_service_calls]] &lt;= 3, "2-3 Calls", IF(tbl_Customers[[#This Row],[number_customer_service_calls]] &lt;=5, "4-5 Calls", "6+ Calls")))</f>
        <v>2-3 Calls</v>
      </c>
      <c r="X1709" t="str">
        <f>IF(tbl_Customers[[#This Row],[account_length]] &lt;= 50, "0-50", IF(tbl_Customers[[#This Row],[account_length]] &lt;=100, "51-100", IF(tbl_Customers[[#This Row],[account_length]] &lt;= 150, "101-150", "151+")))</f>
        <v>51-100</v>
      </c>
      <c r="Y1709" t="str">
        <f>IF(tbl_Customers[[#This Row],[total_intl_charge]] &lt;= 3, "Low Charges", "High Charges")</f>
        <v>High Charges</v>
      </c>
      <c r="Z1709" t="str">
        <f>IF(tbl_Customers[[#This Row],[total_eve_calls]]&lt;=80,"Low Calls",
IF(tbl_Customers[[#This Row],[total_eve_calls]]&lt;=120,"Medium Calls","High Calls"))</f>
        <v>Medium Calls</v>
      </c>
      <c r="AA1709" t="str">
        <f>IF(tbl_Customers[[#This Row],[total_eve_charge]]&lt;=15,"Low Charges",
IF(tbl_Customers[[#This Row],[total_eve_charge]]&lt;=20,"Medium Charges","High Charges"))</f>
        <v>Low Charges</v>
      </c>
      <c r="AB17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09" t="str">
        <f>IF(tbl_Customers[[#This Row],[number_vmail_messages]] = 0, "No Usage", IF(tbl_Customers[[#This Row],[number_vmail_messages]] &lt;= 20, "Low Usage", IF(tbl_Customers[[#This Row],[number_vmail_messages]] &lt;= 40, "Medium Usgae", "High Usage")))</f>
        <v>No Usage</v>
      </c>
      <c r="AD1709" t="str">
        <f>IF(tbl_Customers[[#This Row],[total_day_minutes]]&lt;=150,"Low Usage", IF(tbl_Customers[[#This Row],[total_day_minutes]]&lt;=200,"Medium Usage", IF(tbl_Customers[[#This Row],[total_day_minutes]]&lt;=250,"High Usage","Very High Usage")))</f>
        <v>Medium Usage</v>
      </c>
      <c r="AE1709" t="str">
        <f>IF(tbl_Customers[[#This Row],[total_intl_calls]]&lt;=5,"Low Calls", IF(tbl_Customers[[#This Row],[total_intl_calls]]&lt;=10, "Medium Calls", "High Calls"))</f>
        <v>Low Calls</v>
      </c>
      <c r="AF17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09" s="36" t="str">
        <f>IF(tbl_Customers[[#This Row],[Churn_Risk_Score]]&gt;=10,"High Risk", IF(tbl_Customers[[#This Row],[Churn_Risk_Score]]&gt;=5,"Medium Risk","Low Risk"))</f>
        <v>Low Risk</v>
      </c>
    </row>
    <row r="1710" spans="1:33" x14ac:dyDescent="0.35">
      <c r="A1710">
        <v>1709</v>
      </c>
      <c r="B1710" t="s">
        <v>69</v>
      </c>
      <c r="C1710">
        <v>64</v>
      </c>
      <c r="D1710" t="s">
        <v>25</v>
      </c>
      <c r="E1710" t="s">
        <v>22</v>
      </c>
      <c r="F1710" t="s">
        <v>22</v>
      </c>
      <c r="G1710">
        <v>0</v>
      </c>
      <c r="H1710">
        <v>261.89999999999998</v>
      </c>
      <c r="I1710">
        <v>113</v>
      </c>
      <c r="J1710">
        <v>44.52</v>
      </c>
      <c r="K1710">
        <v>148.1</v>
      </c>
      <c r="L1710">
        <v>99</v>
      </c>
      <c r="M1710">
        <v>12.59</v>
      </c>
      <c r="N1710">
        <v>145.19999999999999</v>
      </c>
      <c r="O1710">
        <v>74</v>
      </c>
      <c r="P1710">
        <v>6.53</v>
      </c>
      <c r="Q1710">
        <v>13.8</v>
      </c>
      <c r="R1710">
        <v>4</v>
      </c>
      <c r="S1710">
        <v>3.73</v>
      </c>
      <c r="T1710">
        <v>0</v>
      </c>
      <c r="U1710" t="s">
        <v>22</v>
      </c>
      <c r="V1710">
        <f>IF(tbl_Customers[[#This Row],[churn]] = "yes", 1, 0)</f>
        <v>0</v>
      </c>
      <c r="W1710" t="str">
        <f>IF(tbl_Customers[[#This Row],[number_customer_service_calls]] &lt;= 1, "0-1 Calls", IF(tbl_Customers[[#This Row],[number_customer_service_calls]] &lt;= 3, "2-3 Calls", IF(tbl_Customers[[#This Row],[number_customer_service_calls]] &lt;=5, "4-5 Calls", "6+ Calls")))</f>
        <v>0-1 Calls</v>
      </c>
      <c r="X1710" t="str">
        <f>IF(tbl_Customers[[#This Row],[account_length]] &lt;= 50, "0-50", IF(tbl_Customers[[#This Row],[account_length]] &lt;=100, "51-100", IF(tbl_Customers[[#This Row],[account_length]] &lt;= 150, "101-150", "151+")))</f>
        <v>51-100</v>
      </c>
      <c r="Y1710" t="str">
        <f>IF(tbl_Customers[[#This Row],[total_intl_charge]] &lt;= 3, "Low Charges", "High Charges")</f>
        <v>High Charges</v>
      </c>
      <c r="Z1710" t="str">
        <f>IF(tbl_Customers[[#This Row],[total_eve_calls]]&lt;=80,"Low Calls",
IF(tbl_Customers[[#This Row],[total_eve_calls]]&lt;=120,"Medium Calls","High Calls"))</f>
        <v>Medium Calls</v>
      </c>
      <c r="AA1710" t="str">
        <f>IF(tbl_Customers[[#This Row],[total_eve_charge]]&lt;=15,"Low Charges",
IF(tbl_Customers[[#This Row],[total_eve_charge]]&lt;=20,"Medium Charges","High Charges"))</f>
        <v>Low Charges</v>
      </c>
      <c r="AB17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0" t="str">
        <f>IF(tbl_Customers[[#This Row],[number_vmail_messages]] = 0, "No Usage", IF(tbl_Customers[[#This Row],[number_vmail_messages]] &lt;= 20, "Low Usage", IF(tbl_Customers[[#This Row],[number_vmail_messages]] &lt;= 40, "Medium Usgae", "High Usage")))</f>
        <v>No Usage</v>
      </c>
      <c r="AD1710" t="str">
        <f>IF(tbl_Customers[[#This Row],[total_day_minutes]]&lt;=150,"Low Usage", IF(tbl_Customers[[#This Row],[total_day_minutes]]&lt;=200,"Medium Usage", IF(tbl_Customers[[#This Row],[total_day_minutes]]&lt;=250,"High Usage","Very High Usage")))</f>
        <v>Very High Usage</v>
      </c>
      <c r="AE1710" t="str">
        <f>IF(tbl_Customers[[#This Row],[total_intl_calls]]&lt;=5,"Low Calls", IF(tbl_Customers[[#This Row],[total_intl_calls]]&lt;=10, "Medium Calls", "High Calls"))</f>
        <v>Low Calls</v>
      </c>
      <c r="AF17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10" s="36" t="str">
        <f>IF(tbl_Customers[[#This Row],[Churn_Risk_Score]]&gt;=10,"High Risk", IF(tbl_Customers[[#This Row],[Churn_Risk_Score]]&gt;=5,"Medium Risk","Low Risk"))</f>
        <v>Medium Risk</v>
      </c>
    </row>
    <row r="1711" spans="1:33" x14ac:dyDescent="0.35">
      <c r="A1711">
        <v>1710</v>
      </c>
      <c r="B1711" t="s">
        <v>33</v>
      </c>
      <c r="C1711">
        <v>80</v>
      </c>
      <c r="D1711" t="s">
        <v>28</v>
      </c>
      <c r="E1711" t="s">
        <v>22</v>
      </c>
      <c r="F1711" t="s">
        <v>22</v>
      </c>
      <c r="G1711">
        <v>0</v>
      </c>
      <c r="H1711">
        <v>202.4</v>
      </c>
      <c r="I1711">
        <v>118</v>
      </c>
      <c r="J1711">
        <v>34.409999999999997</v>
      </c>
      <c r="K1711">
        <v>260.2</v>
      </c>
      <c r="L1711">
        <v>67</v>
      </c>
      <c r="M1711">
        <v>22.12</v>
      </c>
      <c r="N1711">
        <v>177.4</v>
      </c>
      <c r="O1711">
        <v>112</v>
      </c>
      <c r="P1711">
        <v>7.98</v>
      </c>
      <c r="Q1711">
        <v>9.1999999999999993</v>
      </c>
      <c r="R1711">
        <v>5</v>
      </c>
      <c r="S1711">
        <v>2.48</v>
      </c>
      <c r="T1711">
        <v>3</v>
      </c>
      <c r="U1711" t="s">
        <v>22</v>
      </c>
      <c r="V1711">
        <f>IF(tbl_Customers[[#This Row],[churn]] = "yes", 1, 0)</f>
        <v>0</v>
      </c>
      <c r="W1711" t="str">
        <f>IF(tbl_Customers[[#This Row],[number_customer_service_calls]] &lt;= 1, "0-1 Calls", IF(tbl_Customers[[#This Row],[number_customer_service_calls]] &lt;= 3, "2-3 Calls", IF(tbl_Customers[[#This Row],[number_customer_service_calls]] &lt;=5, "4-5 Calls", "6+ Calls")))</f>
        <v>2-3 Calls</v>
      </c>
      <c r="X1711" t="str">
        <f>IF(tbl_Customers[[#This Row],[account_length]] &lt;= 50, "0-50", IF(tbl_Customers[[#This Row],[account_length]] &lt;=100, "51-100", IF(tbl_Customers[[#This Row],[account_length]] &lt;= 150, "101-150", "151+")))</f>
        <v>51-100</v>
      </c>
      <c r="Y1711" t="str">
        <f>IF(tbl_Customers[[#This Row],[total_intl_charge]] &lt;= 3, "Low Charges", "High Charges")</f>
        <v>Low Charges</v>
      </c>
      <c r="Z1711" t="str">
        <f>IF(tbl_Customers[[#This Row],[total_eve_calls]]&lt;=80,"Low Calls",
IF(tbl_Customers[[#This Row],[total_eve_calls]]&lt;=120,"Medium Calls","High Calls"))</f>
        <v>Low Calls</v>
      </c>
      <c r="AA1711" t="str">
        <f>IF(tbl_Customers[[#This Row],[total_eve_charge]]&lt;=15,"Low Charges",
IF(tbl_Customers[[#This Row],[total_eve_charge]]&lt;=20,"Medium Charges","High Charges"))</f>
        <v>High Charges</v>
      </c>
      <c r="AB17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11" t="str">
        <f>IF(tbl_Customers[[#This Row],[number_vmail_messages]] = 0, "No Usage", IF(tbl_Customers[[#This Row],[number_vmail_messages]] &lt;= 20, "Low Usage", IF(tbl_Customers[[#This Row],[number_vmail_messages]] &lt;= 40, "Medium Usgae", "High Usage")))</f>
        <v>No Usage</v>
      </c>
      <c r="AD1711" t="str">
        <f>IF(tbl_Customers[[#This Row],[total_day_minutes]]&lt;=150,"Low Usage", IF(tbl_Customers[[#This Row],[total_day_minutes]]&lt;=200,"Medium Usage", IF(tbl_Customers[[#This Row],[total_day_minutes]]&lt;=250,"High Usage","Very High Usage")))</f>
        <v>High Usage</v>
      </c>
      <c r="AE1711" t="str">
        <f>IF(tbl_Customers[[#This Row],[total_intl_calls]]&lt;=5,"Low Calls", IF(tbl_Customers[[#This Row],[total_intl_calls]]&lt;=10, "Medium Calls", "High Calls"))</f>
        <v>Low Calls</v>
      </c>
      <c r="AF17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11" s="36" t="str">
        <f>IF(tbl_Customers[[#This Row],[Churn_Risk_Score]]&gt;=10,"High Risk", IF(tbl_Customers[[#This Row],[Churn_Risk_Score]]&gt;=5,"Medium Risk","Low Risk"))</f>
        <v>Low Risk</v>
      </c>
    </row>
    <row r="1712" spans="1:33" x14ac:dyDescent="0.35">
      <c r="A1712">
        <v>1711</v>
      </c>
      <c r="B1712" t="s">
        <v>37</v>
      </c>
      <c r="C1712">
        <v>153</v>
      </c>
      <c r="D1712" t="s">
        <v>21</v>
      </c>
      <c r="E1712" t="s">
        <v>22</v>
      </c>
      <c r="F1712" t="s">
        <v>23</v>
      </c>
      <c r="G1712">
        <v>22</v>
      </c>
      <c r="H1712">
        <v>167.7</v>
      </c>
      <c r="I1712">
        <v>104</v>
      </c>
      <c r="J1712">
        <v>28.51</v>
      </c>
      <c r="K1712">
        <v>246.8</v>
      </c>
      <c r="L1712">
        <v>91</v>
      </c>
      <c r="M1712">
        <v>20.98</v>
      </c>
      <c r="N1712">
        <v>203.9</v>
      </c>
      <c r="O1712">
        <v>117</v>
      </c>
      <c r="P1712">
        <v>9.18</v>
      </c>
      <c r="Q1712">
        <v>7.5</v>
      </c>
      <c r="R1712">
        <v>11</v>
      </c>
      <c r="S1712">
        <v>2.0299999999999998</v>
      </c>
      <c r="T1712">
        <v>1</v>
      </c>
      <c r="U1712" t="s">
        <v>22</v>
      </c>
      <c r="V1712">
        <f>IF(tbl_Customers[[#This Row],[churn]] = "yes", 1, 0)</f>
        <v>0</v>
      </c>
      <c r="W1712" t="str">
        <f>IF(tbl_Customers[[#This Row],[number_customer_service_calls]] &lt;= 1, "0-1 Calls", IF(tbl_Customers[[#This Row],[number_customer_service_calls]] &lt;= 3, "2-3 Calls", IF(tbl_Customers[[#This Row],[number_customer_service_calls]] &lt;=5, "4-5 Calls", "6+ Calls")))</f>
        <v>0-1 Calls</v>
      </c>
      <c r="X1712" t="str">
        <f>IF(tbl_Customers[[#This Row],[account_length]] &lt;= 50, "0-50", IF(tbl_Customers[[#This Row],[account_length]] &lt;=100, "51-100", IF(tbl_Customers[[#This Row],[account_length]] &lt;= 150, "101-150", "151+")))</f>
        <v>151+</v>
      </c>
      <c r="Y1712" t="str">
        <f>IF(tbl_Customers[[#This Row],[total_intl_charge]] &lt;= 3, "Low Charges", "High Charges")</f>
        <v>Low Charges</v>
      </c>
      <c r="Z1712" t="str">
        <f>IF(tbl_Customers[[#This Row],[total_eve_calls]]&lt;=80,"Low Calls",
IF(tbl_Customers[[#This Row],[total_eve_calls]]&lt;=120,"Medium Calls","High Calls"))</f>
        <v>Medium Calls</v>
      </c>
      <c r="AA1712" t="str">
        <f>IF(tbl_Customers[[#This Row],[total_eve_charge]]&lt;=15,"Low Charges",
IF(tbl_Customers[[#This Row],[total_eve_charge]]&lt;=20,"Medium Charges","High Charges"))</f>
        <v>High Charges</v>
      </c>
      <c r="AB17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12" t="str">
        <f>IF(tbl_Customers[[#This Row],[number_vmail_messages]] = 0, "No Usage", IF(tbl_Customers[[#This Row],[number_vmail_messages]] &lt;= 20, "Low Usage", IF(tbl_Customers[[#This Row],[number_vmail_messages]] &lt;= 40, "Medium Usgae", "High Usage")))</f>
        <v>Medium Usgae</v>
      </c>
      <c r="AD1712" t="str">
        <f>IF(tbl_Customers[[#This Row],[total_day_minutes]]&lt;=150,"Low Usage", IF(tbl_Customers[[#This Row],[total_day_minutes]]&lt;=200,"Medium Usage", IF(tbl_Customers[[#This Row],[total_day_minutes]]&lt;=250,"High Usage","Very High Usage")))</f>
        <v>Medium Usage</v>
      </c>
      <c r="AE1712" t="str">
        <f>IF(tbl_Customers[[#This Row],[total_intl_calls]]&lt;=5,"Low Calls", IF(tbl_Customers[[#This Row],[total_intl_calls]]&lt;=10, "Medium Calls", "High Calls"))</f>
        <v>High Calls</v>
      </c>
      <c r="AF17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12" s="36" t="str">
        <f>IF(tbl_Customers[[#This Row],[Churn_Risk_Score]]&gt;=10,"High Risk", IF(tbl_Customers[[#This Row],[Churn_Risk_Score]]&gt;=5,"Medium Risk","Low Risk"))</f>
        <v>Low Risk</v>
      </c>
    </row>
    <row r="1713" spans="1:33" x14ac:dyDescent="0.35">
      <c r="A1713">
        <v>1712</v>
      </c>
      <c r="B1713" t="s">
        <v>36</v>
      </c>
      <c r="C1713">
        <v>104</v>
      </c>
      <c r="D1713" t="s">
        <v>21</v>
      </c>
      <c r="E1713" t="s">
        <v>22</v>
      </c>
      <c r="F1713" t="s">
        <v>23</v>
      </c>
      <c r="G1713">
        <v>26</v>
      </c>
      <c r="H1713">
        <v>189.1</v>
      </c>
      <c r="I1713">
        <v>112</v>
      </c>
      <c r="J1713">
        <v>32.15</v>
      </c>
      <c r="K1713">
        <v>178.2</v>
      </c>
      <c r="L1713">
        <v>97</v>
      </c>
      <c r="M1713">
        <v>15.15</v>
      </c>
      <c r="N1713">
        <v>199.3</v>
      </c>
      <c r="O1713">
        <v>104</v>
      </c>
      <c r="P1713">
        <v>8.9700000000000006</v>
      </c>
      <c r="Q1713">
        <v>11.1</v>
      </c>
      <c r="R1713">
        <v>4</v>
      </c>
      <c r="S1713">
        <v>3</v>
      </c>
      <c r="T1713">
        <v>1</v>
      </c>
      <c r="U1713" t="s">
        <v>22</v>
      </c>
      <c r="V1713">
        <f>IF(tbl_Customers[[#This Row],[churn]] = "yes", 1, 0)</f>
        <v>0</v>
      </c>
      <c r="W1713" t="str">
        <f>IF(tbl_Customers[[#This Row],[number_customer_service_calls]] &lt;= 1, "0-1 Calls", IF(tbl_Customers[[#This Row],[number_customer_service_calls]] &lt;= 3, "2-3 Calls", IF(tbl_Customers[[#This Row],[number_customer_service_calls]] &lt;=5, "4-5 Calls", "6+ Calls")))</f>
        <v>0-1 Calls</v>
      </c>
      <c r="X1713" t="str">
        <f>IF(tbl_Customers[[#This Row],[account_length]] &lt;= 50, "0-50", IF(tbl_Customers[[#This Row],[account_length]] &lt;=100, "51-100", IF(tbl_Customers[[#This Row],[account_length]] &lt;= 150, "101-150", "151+")))</f>
        <v>101-150</v>
      </c>
      <c r="Y1713" t="str">
        <f>IF(tbl_Customers[[#This Row],[total_intl_charge]] &lt;= 3, "Low Charges", "High Charges")</f>
        <v>Low Charges</v>
      </c>
      <c r="Z1713" t="str">
        <f>IF(tbl_Customers[[#This Row],[total_eve_calls]]&lt;=80,"Low Calls",
IF(tbl_Customers[[#This Row],[total_eve_calls]]&lt;=120,"Medium Calls","High Calls"))</f>
        <v>Medium Calls</v>
      </c>
      <c r="AA1713" t="str">
        <f>IF(tbl_Customers[[#This Row],[total_eve_charge]]&lt;=15,"Low Charges",
IF(tbl_Customers[[#This Row],[total_eve_charge]]&lt;=20,"Medium Charges","High Charges"))</f>
        <v>Medium Charges</v>
      </c>
      <c r="AB17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3" t="str">
        <f>IF(tbl_Customers[[#This Row],[number_vmail_messages]] = 0, "No Usage", IF(tbl_Customers[[#This Row],[number_vmail_messages]] &lt;= 20, "Low Usage", IF(tbl_Customers[[#This Row],[number_vmail_messages]] &lt;= 40, "Medium Usgae", "High Usage")))</f>
        <v>Medium Usgae</v>
      </c>
      <c r="AD1713" t="str">
        <f>IF(tbl_Customers[[#This Row],[total_day_minutes]]&lt;=150,"Low Usage", IF(tbl_Customers[[#This Row],[total_day_minutes]]&lt;=200,"Medium Usage", IF(tbl_Customers[[#This Row],[total_day_minutes]]&lt;=250,"High Usage","Very High Usage")))</f>
        <v>Medium Usage</v>
      </c>
      <c r="AE1713" t="str">
        <f>IF(tbl_Customers[[#This Row],[total_intl_calls]]&lt;=5,"Low Calls", IF(tbl_Customers[[#This Row],[total_intl_calls]]&lt;=10, "Medium Calls", "High Calls"))</f>
        <v>Low Calls</v>
      </c>
      <c r="AF17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13" s="36" t="str">
        <f>IF(tbl_Customers[[#This Row],[Churn_Risk_Score]]&gt;=10,"High Risk", IF(tbl_Customers[[#This Row],[Churn_Risk_Score]]&gt;=5,"Medium Risk","Low Risk"))</f>
        <v>Low Risk</v>
      </c>
    </row>
    <row r="1714" spans="1:33" x14ac:dyDescent="0.35">
      <c r="A1714">
        <v>1713</v>
      </c>
      <c r="B1714" t="s">
        <v>26</v>
      </c>
      <c r="C1714">
        <v>87</v>
      </c>
      <c r="D1714" t="s">
        <v>21</v>
      </c>
      <c r="E1714" t="s">
        <v>22</v>
      </c>
      <c r="F1714" t="s">
        <v>22</v>
      </c>
      <c r="G1714">
        <v>0</v>
      </c>
      <c r="H1714">
        <v>205.2</v>
      </c>
      <c r="I1714">
        <v>106</v>
      </c>
      <c r="J1714">
        <v>34.880000000000003</v>
      </c>
      <c r="K1714">
        <v>99.5</v>
      </c>
      <c r="L1714">
        <v>122</v>
      </c>
      <c r="M1714">
        <v>8.4600000000000009</v>
      </c>
      <c r="N1714">
        <v>189.5</v>
      </c>
      <c r="O1714">
        <v>75</v>
      </c>
      <c r="P1714">
        <v>8.5299999999999994</v>
      </c>
      <c r="Q1714">
        <v>13.4</v>
      </c>
      <c r="R1714">
        <v>3</v>
      </c>
      <c r="S1714">
        <v>3.62</v>
      </c>
      <c r="T1714">
        <v>1</v>
      </c>
      <c r="U1714" t="s">
        <v>22</v>
      </c>
      <c r="V1714">
        <f>IF(tbl_Customers[[#This Row],[churn]] = "yes", 1, 0)</f>
        <v>0</v>
      </c>
      <c r="W1714" t="str">
        <f>IF(tbl_Customers[[#This Row],[number_customer_service_calls]] &lt;= 1, "0-1 Calls", IF(tbl_Customers[[#This Row],[number_customer_service_calls]] &lt;= 3, "2-3 Calls", IF(tbl_Customers[[#This Row],[number_customer_service_calls]] &lt;=5, "4-5 Calls", "6+ Calls")))</f>
        <v>0-1 Calls</v>
      </c>
      <c r="X1714" t="str">
        <f>IF(tbl_Customers[[#This Row],[account_length]] &lt;= 50, "0-50", IF(tbl_Customers[[#This Row],[account_length]] &lt;=100, "51-100", IF(tbl_Customers[[#This Row],[account_length]] &lt;= 150, "101-150", "151+")))</f>
        <v>51-100</v>
      </c>
      <c r="Y1714" t="str">
        <f>IF(tbl_Customers[[#This Row],[total_intl_charge]] &lt;= 3, "Low Charges", "High Charges")</f>
        <v>High Charges</v>
      </c>
      <c r="Z1714" t="str">
        <f>IF(tbl_Customers[[#This Row],[total_eve_calls]]&lt;=80,"Low Calls",
IF(tbl_Customers[[#This Row],[total_eve_calls]]&lt;=120,"Medium Calls","High Calls"))</f>
        <v>High Calls</v>
      </c>
      <c r="AA1714" t="str">
        <f>IF(tbl_Customers[[#This Row],[total_eve_charge]]&lt;=15,"Low Charges",
IF(tbl_Customers[[#This Row],[total_eve_charge]]&lt;=20,"Medium Charges","High Charges"))</f>
        <v>Low Charges</v>
      </c>
      <c r="AB17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4" t="str">
        <f>IF(tbl_Customers[[#This Row],[number_vmail_messages]] = 0, "No Usage", IF(tbl_Customers[[#This Row],[number_vmail_messages]] &lt;= 20, "Low Usage", IF(tbl_Customers[[#This Row],[number_vmail_messages]] &lt;= 40, "Medium Usgae", "High Usage")))</f>
        <v>No Usage</v>
      </c>
      <c r="AD1714" t="str">
        <f>IF(tbl_Customers[[#This Row],[total_day_minutes]]&lt;=150,"Low Usage", IF(tbl_Customers[[#This Row],[total_day_minutes]]&lt;=200,"Medium Usage", IF(tbl_Customers[[#This Row],[total_day_minutes]]&lt;=250,"High Usage","Very High Usage")))</f>
        <v>High Usage</v>
      </c>
      <c r="AE1714" t="str">
        <f>IF(tbl_Customers[[#This Row],[total_intl_calls]]&lt;=5,"Low Calls", IF(tbl_Customers[[#This Row],[total_intl_calls]]&lt;=10, "Medium Calls", "High Calls"))</f>
        <v>Low Calls</v>
      </c>
      <c r="AF17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14" s="36" t="str">
        <f>IF(tbl_Customers[[#This Row],[Churn_Risk_Score]]&gt;=10,"High Risk", IF(tbl_Customers[[#This Row],[Churn_Risk_Score]]&gt;=5,"Medium Risk","Low Risk"))</f>
        <v>Low Risk</v>
      </c>
    </row>
    <row r="1715" spans="1:33" x14ac:dyDescent="0.35">
      <c r="A1715">
        <v>1714</v>
      </c>
      <c r="B1715" t="s">
        <v>43</v>
      </c>
      <c r="C1715">
        <v>159</v>
      </c>
      <c r="D1715" t="s">
        <v>21</v>
      </c>
      <c r="E1715" t="s">
        <v>22</v>
      </c>
      <c r="F1715" t="s">
        <v>23</v>
      </c>
      <c r="G1715">
        <v>23</v>
      </c>
      <c r="H1715">
        <v>153.6</v>
      </c>
      <c r="I1715">
        <v>93</v>
      </c>
      <c r="J1715">
        <v>26.11</v>
      </c>
      <c r="K1715">
        <v>216.9</v>
      </c>
      <c r="L1715">
        <v>88</v>
      </c>
      <c r="M1715">
        <v>18.440000000000001</v>
      </c>
      <c r="N1715">
        <v>161.30000000000001</v>
      </c>
      <c r="O1715">
        <v>91</v>
      </c>
      <c r="P1715">
        <v>7.26</v>
      </c>
      <c r="Q1715">
        <v>12.6</v>
      </c>
      <c r="R1715">
        <v>3</v>
      </c>
      <c r="S1715">
        <v>3.4</v>
      </c>
      <c r="T1715">
        <v>2</v>
      </c>
      <c r="U1715" t="s">
        <v>22</v>
      </c>
      <c r="V1715">
        <f>IF(tbl_Customers[[#This Row],[churn]] = "yes", 1, 0)</f>
        <v>0</v>
      </c>
      <c r="W1715" t="str">
        <f>IF(tbl_Customers[[#This Row],[number_customer_service_calls]] &lt;= 1, "0-1 Calls", IF(tbl_Customers[[#This Row],[number_customer_service_calls]] &lt;= 3, "2-3 Calls", IF(tbl_Customers[[#This Row],[number_customer_service_calls]] &lt;=5, "4-5 Calls", "6+ Calls")))</f>
        <v>2-3 Calls</v>
      </c>
      <c r="X1715" t="str">
        <f>IF(tbl_Customers[[#This Row],[account_length]] &lt;= 50, "0-50", IF(tbl_Customers[[#This Row],[account_length]] &lt;=100, "51-100", IF(tbl_Customers[[#This Row],[account_length]] &lt;= 150, "101-150", "151+")))</f>
        <v>151+</v>
      </c>
      <c r="Y1715" t="str">
        <f>IF(tbl_Customers[[#This Row],[total_intl_charge]] &lt;= 3, "Low Charges", "High Charges")</f>
        <v>High Charges</v>
      </c>
      <c r="Z1715" t="str">
        <f>IF(tbl_Customers[[#This Row],[total_eve_calls]]&lt;=80,"Low Calls",
IF(tbl_Customers[[#This Row],[total_eve_calls]]&lt;=120,"Medium Calls","High Calls"))</f>
        <v>Medium Calls</v>
      </c>
      <c r="AA1715" t="str">
        <f>IF(tbl_Customers[[#This Row],[total_eve_charge]]&lt;=15,"Low Charges",
IF(tbl_Customers[[#This Row],[total_eve_charge]]&lt;=20,"Medium Charges","High Charges"))</f>
        <v>Medium Charges</v>
      </c>
      <c r="AB17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5" t="str">
        <f>IF(tbl_Customers[[#This Row],[number_vmail_messages]] = 0, "No Usage", IF(tbl_Customers[[#This Row],[number_vmail_messages]] &lt;= 20, "Low Usage", IF(tbl_Customers[[#This Row],[number_vmail_messages]] &lt;= 40, "Medium Usgae", "High Usage")))</f>
        <v>Medium Usgae</v>
      </c>
      <c r="AD1715" t="str">
        <f>IF(tbl_Customers[[#This Row],[total_day_minutes]]&lt;=150,"Low Usage", IF(tbl_Customers[[#This Row],[total_day_minutes]]&lt;=200,"Medium Usage", IF(tbl_Customers[[#This Row],[total_day_minutes]]&lt;=250,"High Usage","Very High Usage")))</f>
        <v>Medium Usage</v>
      </c>
      <c r="AE1715" t="str">
        <f>IF(tbl_Customers[[#This Row],[total_intl_calls]]&lt;=5,"Low Calls", IF(tbl_Customers[[#This Row],[total_intl_calls]]&lt;=10, "Medium Calls", "High Calls"))</f>
        <v>Low Calls</v>
      </c>
      <c r="AF17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15" s="36" t="str">
        <f>IF(tbl_Customers[[#This Row],[Churn_Risk_Score]]&gt;=10,"High Risk", IF(tbl_Customers[[#This Row],[Churn_Risk_Score]]&gt;=5,"Medium Risk","Low Risk"))</f>
        <v>Low Risk</v>
      </c>
    </row>
    <row r="1716" spans="1:33" x14ac:dyDescent="0.35">
      <c r="A1716">
        <v>1715</v>
      </c>
      <c r="B1716" t="s">
        <v>32</v>
      </c>
      <c r="C1716">
        <v>119</v>
      </c>
      <c r="D1716" t="s">
        <v>28</v>
      </c>
      <c r="E1716" t="s">
        <v>22</v>
      </c>
      <c r="F1716" t="s">
        <v>22</v>
      </c>
      <c r="G1716">
        <v>0</v>
      </c>
      <c r="H1716">
        <v>154.5</v>
      </c>
      <c r="I1716">
        <v>129</v>
      </c>
      <c r="J1716">
        <v>26.27</v>
      </c>
      <c r="K1716">
        <v>193.6</v>
      </c>
      <c r="L1716">
        <v>87</v>
      </c>
      <c r="M1716">
        <v>16.46</v>
      </c>
      <c r="N1716">
        <v>180.9</v>
      </c>
      <c r="O1716">
        <v>145</v>
      </c>
      <c r="P1716">
        <v>8.14</v>
      </c>
      <c r="Q1716">
        <v>13.4</v>
      </c>
      <c r="R1716">
        <v>3</v>
      </c>
      <c r="S1716">
        <v>3.62</v>
      </c>
      <c r="T1716">
        <v>2</v>
      </c>
      <c r="U1716" t="s">
        <v>22</v>
      </c>
      <c r="V1716">
        <f>IF(tbl_Customers[[#This Row],[churn]] = "yes", 1, 0)</f>
        <v>0</v>
      </c>
      <c r="W1716" t="str">
        <f>IF(tbl_Customers[[#This Row],[number_customer_service_calls]] &lt;= 1, "0-1 Calls", IF(tbl_Customers[[#This Row],[number_customer_service_calls]] &lt;= 3, "2-3 Calls", IF(tbl_Customers[[#This Row],[number_customer_service_calls]] &lt;=5, "4-5 Calls", "6+ Calls")))</f>
        <v>2-3 Calls</v>
      </c>
      <c r="X1716" t="str">
        <f>IF(tbl_Customers[[#This Row],[account_length]] &lt;= 50, "0-50", IF(tbl_Customers[[#This Row],[account_length]] &lt;=100, "51-100", IF(tbl_Customers[[#This Row],[account_length]] &lt;= 150, "101-150", "151+")))</f>
        <v>101-150</v>
      </c>
      <c r="Y1716" t="str">
        <f>IF(tbl_Customers[[#This Row],[total_intl_charge]] &lt;= 3, "Low Charges", "High Charges")</f>
        <v>High Charges</v>
      </c>
      <c r="Z1716" t="str">
        <f>IF(tbl_Customers[[#This Row],[total_eve_calls]]&lt;=80,"Low Calls",
IF(tbl_Customers[[#This Row],[total_eve_calls]]&lt;=120,"Medium Calls","High Calls"))</f>
        <v>Medium Calls</v>
      </c>
      <c r="AA1716" t="str">
        <f>IF(tbl_Customers[[#This Row],[total_eve_charge]]&lt;=15,"Low Charges",
IF(tbl_Customers[[#This Row],[total_eve_charge]]&lt;=20,"Medium Charges","High Charges"))</f>
        <v>Medium Charges</v>
      </c>
      <c r="AB17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6" t="str">
        <f>IF(tbl_Customers[[#This Row],[number_vmail_messages]] = 0, "No Usage", IF(tbl_Customers[[#This Row],[number_vmail_messages]] &lt;= 20, "Low Usage", IF(tbl_Customers[[#This Row],[number_vmail_messages]] &lt;= 40, "Medium Usgae", "High Usage")))</f>
        <v>No Usage</v>
      </c>
      <c r="AD1716" t="str">
        <f>IF(tbl_Customers[[#This Row],[total_day_minutes]]&lt;=150,"Low Usage", IF(tbl_Customers[[#This Row],[total_day_minutes]]&lt;=200,"Medium Usage", IF(tbl_Customers[[#This Row],[total_day_minutes]]&lt;=250,"High Usage","Very High Usage")))</f>
        <v>Medium Usage</v>
      </c>
      <c r="AE1716" t="str">
        <f>IF(tbl_Customers[[#This Row],[total_intl_calls]]&lt;=5,"Low Calls", IF(tbl_Customers[[#This Row],[total_intl_calls]]&lt;=10, "Medium Calls", "High Calls"))</f>
        <v>Low Calls</v>
      </c>
      <c r="AF17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16" s="36" t="str">
        <f>IF(tbl_Customers[[#This Row],[Churn_Risk_Score]]&gt;=10,"High Risk", IF(tbl_Customers[[#This Row],[Churn_Risk_Score]]&gt;=5,"Medium Risk","Low Risk"))</f>
        <v>Low Risk</v>
      </c>
    </row>
    <row r="1717" spans="1:33" x14ac:dyDescent="0.35">
      <c r="A1717">
        <v>1716</v>
      </c>
      <c r="B1717" t="s">
        <v>62</v>
      </c>
      <c r="C1717">
        <v>69</v>
      </c>
      <c r="D1717" t="s">
        <v>21</v>
      </c>
      <c r="E1717" t="s">
        <v>22</v>
      </c>
      <c r="F1717" t="s">
        <v>22</v>
      </c>
      <c r="G1717">
        <v>0</v>
      </c>
      <c r="H1717">
        <v>153.69999999999999</v>
      </c>
      <c r="I1717">
        <v>109</v>
      </c>
      <c r="J1717">
        <v>26.13</v>
      </c>
      <c r="K1717">
        <v>194</v>
      </c>
      <c r="L1717">
        <v>105</v>
      </c>
      <c r="M1717">
        <v>16.489999999999998</v>
      </c>
      <c r="N1717">
        <v>256.10000000000002</v>
      </c>
      <c r="O1717">
        <v>114</v>
      </c>
      <c r="P1717">
        <v>11.52</v>
      </c>
      <c r="Q1717">
        <v>14.1</v>
      </c>
      <c r="R1717">
        <v>6</v>
      </c>
      <c r="S1717">
        <v>3.81</v>
      </c>
      <c r="T1717">
        <v>1</v>
      </c>
      <c r="U1717" t="s">
        <v>22</v>
      </c>
      <c r="V1717">
        <f>IF(tbl_Customers[[#This Row],[churn]] = "yes", 1, 0)</f>
        <v>0</v>
      </c>
      <c r="W1717" t="str">
        <f>IF(tbl_Customers[[#This Row],[number_customer_service_calls]] &lt;= 1, "0-1 Calls", IF(tbl_Customers[[#This Row],[number_customer_service_calls]] &lt;= 3, "2-3 Calls", IF(tbl_Customers[[#This Row],[number_customer_service_calls]] &lt;=5, "4-5 Calls", "6+ Calls")))</f>
        <v>0-1 Calls</v>
      </c>
      <c r="X1717" t="str">
        <f>IF(tbl_Customers[[#This Row],[account_length]] &lt;= 50, "0-50", IF(tbl_Customers[[#This Row],[account_length]] &lt;=100, "51-100", IF(tbl_Customers[[#This Row],[account_length]] &lt;= 150, "101-150", "151+")))</f>
        <v>51-100</v>
      </c>
      <c r="Y1717" t="str">
        <f>IF(tbl_Customers[[#This Row],[total_intl_charge]] &lt;= 3, "Low Charges", "High Charges")</f>
        <v>High Charges</v>
      </c>
      <c r="Z1717" t="str">
        <f>IF(tbl_Customers[[#This Row],[total_eve_calls]]&lt;=80,"Low Calls",
IF(tbl_Customers[[#This Row],[total_eve_calls]]&lt;=120,"Medium Calls","High Calls"))</f>
        <v>Medium Calls</v>
      </c>
      <c r="AA1717" t="str">
        <f>IF(tbl_Customers[[#This Row],[total_eve_charge]]&lt;=15,"Low Charges",
IF(tbl_Customers[[#This Row],[total_eve_charge]]&lt;=20,"Medium Charges","High Charges"))</f>
        <v>Medium Charges</v>
      </c>
      <c r="AB17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7" t="str">
        <f>IF(tbl_Customers[[#This Row],[number_vmail_messages]] = 0, "No Usage", IF(tbl_Customers[[#This Row],[number_vmail_messages]] &lt;= 20, "Low Usage", IF(tbl_Customers[[#This Row],[number_vmail_messages]] &lt;= 40, "Medium Usgae", "High Usage")))</f>
        <v>No Usage</v>
      </c>
      <c r="AD1717" t="str">
        <f>IF(tbl_Customers[[#This Row],[total_day_minutes]]&lt;=150,"Low Usage", IF(tbl_Customers[[#This Row],[total_day_minutes]]&lt;=200,"Medium Usage", IF(tbl_Customers[[#This Row],[total_day_minutes]]&lt;=250,"High Usage","Very High Usage")))</f>
        <v>Medium Usage</v>
      </c>
      <c r="AE1717" t="str">
        <f>IF(tbl_Customers[[#This Row],[total_intl_calls]]&lt;=5,"Low Calls", IF(tbl_Customers[[#This Row],[total_intl_calls]]&lt;=10, "Medium Calls", "High Calls"))</f>
        <v>Medium Calls</v>
      </c>
      <c r="AF17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17" s="36" t="str">
        <f>IF(tbl_Customers[[#This Row],[Churn_Risk_Score]]&gt;=10,"High Risk", IF(tbl_Customers[[#This Row],[Churn_Risk_Score]]&gt;=5,"Medium Risk","Low Risk"))</f>
        <v>Low Risk</v>
      </c>
    </row>
    <row r="1718" spans="1:33" x14ac:dyDescent="0.35">
      <c r="A1718">
        <v>1717</v>
      </c>
      <c r="B1718" t="s">
        <v>72</v>
      </c>
      <c r="C1718">
        <v>87</v>
      </c>
      <c r="D1718" t="s">
        <v>25</v>
      </c>
      <c r="E1718" t="s">
        <v>23</v>
      </c>
      <c r="F1718" t="s">
        <v>23</v>
      </c>
      <c r="G1718">
        <v>36</v>
      </c>
      <c r="H1718">
        <v>171.2</v>
      </c>
      <c r="I1718">
        <v>138</v>
      </c>
      <c r="J1718">
        <v>29.1</v>
      </c>
      <c r="K1718">
        <v>185.8</v>
      </c>
      <c r="L1718">
        <v>102</v>
      </c>
      <c r="M1718">
        <v>15.79</v>
      </c>
      <c r="N1718">
        <v>227.6</v>
      </c>
      <c r="O1718">
        <v>97</v>
      </c>
      <c r="P1718">
        <v>10.24</v>
      </c>
      <c r="Q1718">
        <v>10.8</v>
      </c>
      <c r="R1718">
        <v>3</v>
      </c>
      <c r="S1718">
        <v>2.92</v>
      </c>
      <c r="T1718">
        <v>1</v>
      </c>
      <c r="U1718" t="s">
        <v>22</v>
      </c>
      <c r="V1718">
        <f>IF(tbl_Customers[[#This Row],[churn]] = "yes", 1, 0)</f>
        <v>0</v>
      </c>
      <c r="W1718" t="str">
        <f>IF(tbl_Customers[[#This Row],[number_customer_service_calls]] &lt;= 1, "0-1 Calls", IF(tbl_Customers[[#This Row],[number_customer_service_calls]] &lt;= 3, "2-3 Calls", IF(tbl_Customers[[#This Row],[number_customer_service_calls]] &lt;=5, "4-5 Calls", "6+ Calls")))</f>
        <v>0-1 Calls</v>
      </c>
      <c r="X1718" t="str">
        <f>IF(tbl_Customers[[#This Row],[account_length]] &lt;= 50, "0-50", IF(tbl_Customers[[#This Row],[account_length]] &lt;=100, "51-100", IF(tbl_Customers[[#This Row],[account_length]] &lt;= 150, "101-150", "151+")))</f>
        <v>51-100</v>
      </c>
      <c r="Y1718" t="str">
        <f>IF(tbl_Customers[[#This Row],[total_intl_charge]] &lt;= 3, "Low Charges", "High Charges")</f>
        <v>Low Charges</v>
      </c>
      <c r="Z1718" t="str">
        <f>IF(tbl_Customers[[#This Row],[total_eve_calls]]&lt;=80,"Low Calls",
IF(tbl_Customers[[#This Row],[total_eve_calls]]&lt;=120,"Medium Calls","High Calls"))</f>
        <v>Medium Calls</v>
      </c>
      <c r="AA1718" t="str">
        <f>IF(tbl_Customers[[#This Row],[total_eve_charge]]&lt;=15,"Low Charges",
IF(tbl_Customers[[#This Row],[total_eve_charge]]&lt;=20,"Medium Charges","High Charges"))</f>
        <v>Medium Charges</v>
      </c>
      <c r="AB17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18" t="str">
        <f>IF(tbl_Customers[[#This Row],[number_vmail_messages]] = 0, "No Usage", IF(tbl_Customers[[#This Row],[number_vmail_messages]] &lt;= 20, "Low Usage", IF(tbl_Customers[[#This Row],[number_vmail_messages]] &lt;= 40, "Medium Usgae", "High Usage")))</f>
        <v>Medium Usgae</v>
      </c>
      <c r="AD1718" t="str">
        <f>IF(tbl_Customers[[#This Row],[total_day_minutes]]&lt;=150,"Low Usage", IF(tbl_Customers[[#This Row],[total_day_minutes]]&lt;=200,"Medium Usage", IF(tbl_Customers[[#This Row],[total_day_minutes]]&lt;=250,"High Usage","Very High Usage")))</f>
        <v>Medium Usage</v>
      </c>
      <c r="AE1718" t="str">
        <f>IF(tbl_Customers[[#This Row],[total_intl_calls]]&lt;=5,"Low Calls", IF(tbl_Customers[[#This Row],[total_intl_calls]]&lt;=10, "Medium Calls", "High Calls"))</f>
        <v>Low Calls</v>
      </c>
      <c r="AF17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18" s="36" t="str">
        <f>IF(tbl_Customers[[#This Row],[Churn_Risk_Score]]&gt;=10,"High Risk", IF(tbl_Customers[[#This Row],[Churn_Risk_Score]]&gt;=5,"Medium Risk","Low Risk"))</f>
        <v>Low Risk</v>
      </c>
    </row>
    <row r="1719" spans="1:33" x14ac:dyDescent="0.35">
      <c r="A1719">
        <v>1718</v>
      </c>
      <c r="B1719" t="s">
        <v>57</v>
      </c>
      <c r="C1719">
        <v>93</v>
      </c>
      <c r="D1719" t="s">
        <v>28</v>
      </c>
      <c r="E1719" t="s">
        <v>22</v>
      </c>
      <c r="F1719" t="s">
        <v>22</v>
      </c>
      <c r="G1719">
        <v>0</v>
      </c>
      <c r="H1719">
        <v>328.1</v>
      </c>
      <c r="I1719">
        <v>106</v>
      </c>
      <c r="J1719">
        <v>55.78</v>
      </c>
      <c r="K1719">
        <v>151.69999999999999</v>
      </c>
      <c r="L1719">
        <v>89</v>
      </c>
      <c r="M1719">
        <v>12.89</v>
      </c>
      <c r="N1719">
        <v>303.5</v>
      </c>
      <c r="O1719">
        <v>114</v>
      </c>
      <c r="P1719">
        <v>13.66</v>
      </c>
      <c r="Q1719">
        <v>8.6999999999999993</v>
      </c>
      <c r="R1719">
        <v>3</v>
      </c>
      <c r="S1719">
        <v>2.35</v>
      </c>
      <c r="T1719">
        <v>1</v>
      </c>
      <c r="U1719" t="s">
        <v>23</v>
      </c>
      <c r="V1719">
        <f>IF(tbl_Customers[[#This Row],[churn]] = "yes", 1, 0)</f>
        <v>1</v>
      </c>
      <c r="W1719" t="str">
        <f>IF(tbl_Customers[[#This Row],[number_customer_service_calls]] &lt;= 1, "0-1 Calls", IF(tbl_Customers[[#This Row],[number_customer_service_calls]] &lt;= 3, "2-3 Calls", IF(tbl_Customers[[#This Row],[number_customer_service_calls]] &lt;=5, "4-5 Calls", "6+ Calls")))</f>
        <v>0-1 Calls</v>
      </c>
      <c r="X1719" t="str">
        <f>IF(tbl_Customers[[#This Row],[account_length]] &lt;= 50, "0-50", IF(tbl_Customers[[#This Row],[account_length]] &lt;=100, "51-100", IF(tbl_Customers[[#This Row],[account_length]] &lt;= 150, "101-150", "151+")))</f>
        <v>51-100</v>
      </c>
      <c r="Y1719" t="str">
        <f>IF(tbl_Customers[[#This Row],[total_intl_charge]] &lt;= 3, "Low Charges", "High Charges")</f>
        <v>Low Charges</v>
      </c>
      <c r="Z1719" t="str">
        <f>IF(tbl_Customers[[#This Row],[total_eve_calls]]&lt;=80,"Low Calls",
IF(tbl_Customers[[#This Row],[total_eve_calls]]&lt;=120,"Medium Calls","High Calls"))</f>
        <v>Medium Calls</v>
      </c>
      <c r="AA1719" t="str">
        <f>IF(tbl_Customers[[#This Row],[total_eve_charge]]&lt;=15,"Low Charges",
IF(tbl_Customers[[#This Row],[total_eve_charge]]&lt;=20,"Medium Charges","High Charges"))</f>
        <v>Low Charges</v>
      </c>
      <c r="AB17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19" t="str">
        <f>IF(tbl_Customers[[#This Row],[number_vmail_messages]] = 0, "No Usage", IF(tbl_Customers[[#This Row],[number_vmail_messages]] &lt;= 20, "Low Usage", IF(tbl_Customers[[#This Row],[number_vmail_messages]] &lt;= 40, "Medium Usgae", "High Usage")))</f>
        <v>No Usage</v>
      </c>
      <c r="AD1719" t="str">
        <f>IF(tbl_Customers[[#This Row],[total_day_minutes]]&lt;=150,"Low Usage", IF(tbl_Customers[[#This Row],[total_day_minutes]]&lt;=200,"Medium Usage", IF(tbl_Customers[[#This Row],[total_day_minutes]]&lt;=250,"High Usage","Very High Usage")))</f>
        <v>Very High Usage</v>
      </c>
      <c r="AE1719" t="str">
        <f>IF(tbl_Customers[[#This Row],[total_intl_calls]]&lt;=5,"Low Calls", IF(tbl_Customers[[#This Row],[total_intl_calls]]&lt;=10, "Medium Calls", "High Calls"))</f>
        <v>Low Calls</v>
      </c>
      <c r="AF17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19" s="36" t="str">
        <f>IF(tbl_Customers[[#This Row],[Churn_Risk_Score]]&gt;=10,"High Risk", IF(tbl_Customers[[#This Row],[Churn_Risk_Score]]&gt;=5,"Medium Risk","Low Risk"))</f>
        <v>Medium Risk</v>
      </c>
    </row>
    <row r="1720" spans="1:33" x14ac:dyDescent="0.35">
      <c r="A1720">
        <v>1719</v>
      </c>
      <c r="B1720" t="s">
        <v>26</v>
      </c>
      <c r="C1720">
        <v>154</v>
      </c>
      <c r="D1720" t="s">
        <v>21</v>
      </c>
      <c r="E1720" t="s">
        <v>23</v>
      </c>
      <c r="F1720" t="s">
        <v>22</v>
      </c>
      <c r="G1720">
        <v>0</v>
      </c>
      <c r="H1720">
        <v>145.9</v>
      </c>
      <c r="I1720">
        <v>69</v>
      </c>
      <c r="J1720">
        <v>24.8</v>
      </c>
      <c r="K1720">
        <v>208.2</v>
      </c>
      <c r="L1720">
        <v>141</v>
      </c>
      <c r="M1720">
        <v>17.7</v>
      </c>
      <c r="N1720">
        <v>180.9</v>
      </c>
      <c r="O1720">
        <v>106</v>
      </c>
      <c r="P1720">
        <v>8.14</v>
      </c>
      <c r="Q1720">
        <v>14.4</v>
      </c>
      <c r="R1720">
        <v>10</v>
      </c>
      <c r="S1720">
        <v>3.89</v>
      </c>
      <c r="T1720">
        <v>0</v>
      </c>
      <c r="U1720" t="s">
        <v>23</v>
      </c>
      <c r="V1720">
        <f>IF(tbl_Customers[[#This Row],[churn]] = "yes", 1, 0)</f>
        <v>1</v>
      </c>
      <c r="W1720" t="str">
        <f>IF(tbl_Customers[[#This Row],[number_customer_service_calls]] &lt;= 1, "0-1 Calls", IF(tbl_Customers[[#This Row],[number_customer_service_calls]] &lt;= 3, "2-3 Calls", IF(tbl_Customers[[#This Row],[number_customer_service_calls]] &lt;=5, "4-5 Calls", "6+ Calls")))</f>
        <v>0-1 Calls</v>
      </c>
      <c r="X1720" t="str">
        <f>IF(tbl_Customers[[#This Row],[account_length]] &lt;= 50, "0-50", IF(tbl_Customers[[#This Row],[account_length]] &lt;=100, "51-100", IF(tbl_Customers[[#This Row],[account_length]] &lt;= 150, "101-150", "151+")))</f>
        <v>151+</v>
      </c>
      <c r="Y1720" t="str">
        <f>IF(tbl_Customers[[#This Row],[total_intl_charge]] &lt;= 3, "Low Charges", "High Charges")</f>
        <v>High Charges</v>
      </c>
      <c r="Z1720" t="str">
        <f>IF(tbl_Customers[[#This Row],[total_eve_calls]]&lt;=80,"Low Calls",
IF(tbl_Customers[[#This Row],[total_eve_calls]]&lt;=120,"Medium Calls","High Calls"))</f>
        <v>High Calls</v>
      </c>
      <c r="AA1720" t="str">
        <f>IF(tbl_Customers[[#This Row],[total_eve_charge]]&lt;=15,"Low Charges",
IF(tbl_Customers[[#This Row],[total_eve_charge]]&lt;=20,"Medium Charges","High Charges"))</f>
        <v>Medium Charges</v>
      </c>
      <c r="AB17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20" t="str">
        <f>IF(tbl_Customers[[#This Row],[number_vmail_messages]] = 0, "No Usage", IF(tbl_Customers[[#This Row],[number_vmail_messages]] &lt;= 20, "Low Usage", IF(tbl_Customers[[#This Row],[number_vmail_messages]] &lt;= 40, "Medium Usgae", "High Usage")))</f>
        <v>No Usage</v>
      </c>
      <c r="AD1720" t="str">
        <f>IF(tbl_Customers[[#This Row],[total_day_minutes]]&lt;=150,"Low Usage", IF(tbl_Customers[[#This Row],[total_day_minutes]]&lt;=200,"Medium Usage", IF(tbl_Customers[[#This Row],[total_day_minutes]]&lt;=250,"High Usage","Very High Usage")))</f>
        <v>Low Usage</v>
      </c>
      <c r="AE1720" t="str">
        <f>IF(tbl_Customers[[#This Row],[total_intl_calls]]&lt;=5,"Low Calls", IF(tbl_Customers[[#This Row],[total_intl_calls]]&lt;=10, "Medium Calls", "High Calls"))</f>
        <v>Medium Calls</v>
      </c>
      <c r="AF17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720" s="36" t="str">
        <f>IF(tbl_Customers[[#This Row],[Churn_Risk_Score]]&gt;=10,"High Risk", IF(tbl_Customers[[#This Row],[Churn_Risk_Score]]&gt;=5,"Medium Risk","Low Risk"))</f>
        <v>Medium Risk</v>
      </c>
    </row>
    <row r="1721" spans="1:33" x14ac:dyDescent="0.35">
      <c r="A1721">
        <v>1720</v>
      </c>
      <c r="B1721" t="s">
        <v>70</v>
      </c>
      <c r="C1721">
        <v>57</v>
      </c>
      <c r="D1721" t="s">
        <v>21</v>
      </c>
      <c r="E1721" t="s">
        <v>22</v>
      </c>
      <c r="F1721" t="s">
        <v>23</v>
      </c>
      <c r="G1721">
        <v>37</v>
      </c>
      <c r="H1721">
        <v>201.2</v>
      </c>
      <c r="I1721">
        <v>76</v>
      </c>
      <c r="J1721">
        <v>34.200000000000003</v>
      </c>
      <c r="K1721">
        <v>280.10000000000002</v>
      </c>
      <c r="L1721">
        <v>122</v>
      </c>
      <c r="M1721">
        <v>23.81</v>
      </c>
      <c r="N1721">
        <v>154.19999999999999</v>
      </c>
      <c r="O1721">
        <v>110</v>
      </c>
      <c r="P1721">
        <v>6.94</v>
      </c>
      <c r="Q1721">
        <v>11.8</v>
      </c>
      <c r="R1721">
        <v>1</v>
      </c>
      <c r="S1721">
        <v>3.19</v>
      </c>
      <c r="T1721">
        <v>1</v>
      </c>
      <c r="U1721" t="s">
        <v>22</v>
      </c>
      <c r="V1721">
        <f>IF(tbl_Customers[[#This Row],[churn]] = "yes", 1, 0)</f>
        <v>0</v>
      </c>
      <c r="W1721" t="str">
        <f>IF(tbl_Customers[[#This Row],[number_customer_service_calls]] &lt;= 1, "0-1 Calls", IF(tbl_Customers[[#This Row],[number_customer_service_calls]] &lt;= 3, "2-3 Calls", IF(tbl_Customers[[#This Row],[number_customer_service_calls]] &lt;=5, "4-5 Calls", "6+ Calls")))</f>
        <v>0-1 Calls</v>
      </c>
      <c r="X1721" t="str">
        <f>IF(tbl_Customers[[#This Row],[account_length]] &lt;= 50, "0-50", IF(tbl_Customers[[#This Row],[account_length]] &lt;=100, "51-100", IF(tbl_Customers[[#This Row],[account_length]] &lt;= 150, "101-150", "151+")))</f>
        <v>51-100</v>
      </c>
      <c r="Y1721" t="str">
        <f>IF(tbl_Customers[[#This Row],[total_intl_charge]] &lt;= 3, "Low Charges", "High Charges")</f>
        <v>High Charges</v>
      </c>
      <c r="Z1721" t="str">
        <f>IF(tbl_Customers[[#This Row],[total_eve_calls]]&lt;=80,"Low Calls",
IF(tbl_Customers[[#This Row],[total_eve_calls]]&lt;=120,"Medium Calls","High Calls"))</f>
        <v>High Calls</v>
      </c>
      <c r="AA1721" t="str">
        <f>IF(tbl_Customers[[#This Row],[total_eve_charge]]&lt;=15,"Low Charges",
IF(tbl_Customers[[#This Row],[total_eve_charge]]&lt;=20,"Medium Charges","High Charges"))</f>
        <v>High Charges</v>
      </c>
      <c r="AB17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21" t="str">
        <f>IF(tbl_Customers[[#This Row],[number_vmail_messages]] = 0, "No Usage", IF(tbl_Customers[[#This Row],[number_vmail_messages]] &lt;= 20, "Low Usage", IF(tbl_Customers[[#This Row],[number_vmail_messages]] &lt;= 40, "Medium Usgae", "High Usage")))</f>
        <v>Medium Usgae</v>
      </c>
      <c r="AD1721" t="str">
        <f>IF(tbl_Customers[[#This Row],[total_day_minutes]]&lt;=150,"Low Usage", IF(tbl_Customers[[#This Row],[total_day_minutes]]&lt;=200,"Medium Usage", IF(tbl_Customers[[#This Row],[total_day_minutes]]&lt;=250,"High Usage","Very High Usage")))</f>
        <v>High Usage</v>
      </c>
      <c r="AE1721" t="str">
        <f>IF(tbl_Customers[[#This Row],[total_intl_calls]]&lt;=5,"Low Calls", IF(tbl_Customers[[#This Row],[total_intl_calls]]&lt;=10, "Medium Calls", "High Calls"))</f>
        <v>Low Calls</v>
      </c>
      <c r="AF17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21" s="36" t="str">
        <f>IF(tbl_Customers[[#This Row],[Churn_Risk_Score]]&gt;=10,"High Risk", IF(tbl_Customers[[#This Row],[Churn_Risk_Score]]&gt;=5,"Medium Risk","Low Risk"))</f>
        <v>Low Risk</v>
      </c>
    </row>
    <row r="1722" spans="1:33" x14ac:dyDescent="0.35">
      <c r="A1722">
        <v>1721</v>
      </c>
      <c r="B1722" t="s">
        <v>34</v>
      </c>
      <c r="C1722">
        <v>130</v>
      </c>
      <c r="D1722" t="s">
        <v>28</v>
      </c>
      <c r="E1722" t="s">
        <v>22</v>
      </c>
      <c r="F1722" t="s">
        <v>22</v>
      </c>
      <c r="G1722">
        <v>0</v>
      </c>
      <c r="H1722">
        <v>139.1</v>
      </c>
      <c r="I1722">
        <v>72</v>
      </c>
      <c r="J1722">
        <v>23.65</v>
      </c>
      <c r="K1722">
        <v>246</v>
      </c>
      <c r="L1722">
        <v>112</v>
      </c>
      <c r="M1722">
        <v>20.91</v>
      </c>
      <c r="N1722">
        <v>207.2</v>
      </c>
      <c r="O1722">
        <v>121</v>
      </c>
      <c r="P1722">
        <v>9.32</v>
      </c>
      <c r="Q1722">
        <v>11.4</v>
      </c>
      <c r="R1722">
        <v>9</v>
      </c>
      <c r="S1722">
        <v>3.08</v>
      </c>
      <c r="T1722">
        <v>5</v>
      </c>
      <c r="U1722" t="s">
        <v>22</v>
      </c>
      <c r="V1722">
        <f>IF(tbl_Customers[[#This Row],[churn]] = "yes", 1, 0)</f>
        <v>0</v>
      </c>
      <c r="W1722" t="str">
        <f>IF(tbl_Customers[[#This Row],[number_customer_service_calls]] &lt;= 1, "0-1 Calls", IF(tbl_Customers[[#This Row],[number_customer_service_calls]] &lt;= 3, "2-3 Calls", IF(tbl_Customers[[#This Row],[number_customer_service_calls]] &lt;=5, "4-5 Calls", "6+ Calls")))</f>
        <v>4-5 Calls</v>
      </c>
      <c r="X1722" t="str">
        <f>IF(tbl_Customers[[#This Row],[account_length]] &lt;= 50, "0-50", IF(tbl_Customers[[#This Row],[account_length]] &lt;=100, "51-100", IF(tbl_Customers[[#This Row],[account_length]] &lt;= 150, "101-150", "151+")))</f>
        <v>101-150</v>
      </c>
      <c r="Y1722" t="str">
        <f>IF(tbl_Customers[[#This Row],[total_intl_charge]] &lt;= 3, "Low Charges", "High Charges")</f>
        <v>High Charges</v>
      </c>
      <c r="Z1722" t="str">
        <f>IF(tbl_Customers[[#This Row],[total_eve_calls]]&lt;=80,"Low Calls",
IF(tbl_Customers[[#This Row],[total_eve_calls]]&lt;=120,"Medium Calls","High Calls"))</f>
        <v>Medium Calls</v>
      </c>
      <c r="AA1722" t="str">
        <f>IF(tbl_Customers[[#This Row],[total_eve_charge]]&lt;=15,"Low Charges",
IF(tbl_Customers[[#This Row],[total_eve_charge]]&lt;=20,"Medium Charges","High Charges"))</f>
        <v>High Charges</v>
      </c>
      <c r="AB17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22" t="str">
        <f>IF(tbl_Customers[[#This Row],[number_vmail_messages]] = 0, "No Usage", IF(tbl_Customers[[#This Row],[number_vmail_messages]] &lt;= 20, "Low Usage", IF(tbl_Customers[[#This Row],[number_vmail_messages]] &lt;= 40, "Medium Usgae", "High Usage")))</f>
        <v>No Usage</v>
      </c>
      <c r="AD1722" t="str">
        <f>IF(tbl_Customers[[#This Row],[total_day_minutes]]&lt;=150,"Low Usage", IF(tbl_Customers[[#This Row],[total_day_minutes]]&lt;=200,"Medium Usage", IF(tbl_Customers[[#This Row],[total_day_minutes]]&lt;=250,"High Usage","Very High Usage")))</f>
        <v>Low Usage</v>
      </c>
      <c r="AE1722" t="str">
        <f>IF(tbl_Customers[[#This Row],[total_intl_calls]]&lt;=5,"Low Calls", IF(tbl_Customers[[#This Row],[total_intl_calls]]&lt;=10, "Medium Calls", "High Calls"))</f>
        <v>Medium Calls</v>
      </c>
      <c r="AF17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22" s="36" t="str">
        <f>IF(tbl_Customers[[#This Row],[Churn_Risk_Score]]&gt;=10,"High Risk", IF(tbl_Customers[[#This Row],[Churn_Risk_Score]]&gt;=5,"Medium Risk","Low Risk"))</f>
        <v>Medium Risk</v>
      </c>
    </row>
    <row r="1723" spans="1:33" x14ac:dyDescent="0.35">
      <c r="A1723">
        <v>1722</v>
      </c>
      <c r="B1723" t="s">
        <v>24</v>
      </c>
      <c r="C1723">
        <v>151</v>
      </c>
      <c r="D1723" t="s">
        <v>21</v>
      </c>
      <c r="E1723" t="s">
        <v>22</v>
      </c>
      <c r="F1723" t="s">
        <v>22</v>
      </c>
      <c r="G1723">
        <v>0</v>
      </c>
      <c r="H1723">
        <v>118.9</v>
      </c>
      <c r="I1723">
        <v>128</v>
      </c>
      <c r="J1723">
        <v>20.21</v>
      </c>
      <c r="K1723">
        <v>278.3</v>
      </c>
      <c r="L1723">
        <v>65</v>
      </c>
      <c r="M1723">
        <v>23.66</v>
      </c>
      <c r="N1723">
        <v>194.8</v>
      </c>
      <c r="O1723">
        <v>61</v>
      </c>
      <c r="P1723">
        <v>8.77</v>
      </c>
      <c r="Q1723">
        <v>13.2</v>
      </c>
      <c r="R1723">
        <v>10</v>
      </c>
      <c r="S1723">
        <v>3.56</v>
      </c>
      <c r="T1723">
        <v>2</v>
      </c>
      <c r="U1723" t="s">
        <v>22</v>
      </c>
      <c r="V1723">
        <f>IF(tbl_Customers[[#This Row],[churn]] = "yes", 1, 0)</f>
        <v>0</v>
      </c>
      <c r="W1723" t="str">
        <f>IF(tbl_Customers[[#This Row],[number_customer_service_calls]] &lt;= 1, "0-1 Calls", IF(tbl_Customers[[#This Row],[number_customer_service_calls]] &lt;= 3, "2-3 Calls", IF(tbl_Customers[[#This Row],[number_customer_service_calls]] &lt;=5, "4-5 Calls", "6+ Calls")))</f>
        <v>2-3 Calls</v>
      </c>
      <c r="X1723" t="str">
        <f>IF(tbl_Customers[[#This Row],[account_length]] &lt;= 50, "0-50", IF(tbl_Customers[[#This Row],[account_length]] &lt;=100, "51-100", IF(tbl_Customers[[#This Row],[account_length]] &lt;= 150, "101-150", "151+")))</f>
        <v>151+</v>
      </c>
      <c r="Y1723" t="str">
        <f>IF(tbl_Customers[[#This Row],[total_intl_charge]] &lt;= 3, "Low Charges", "High Charges")</f>
        <v>High Charges</v>
      </c>
      <c r="Z1723" t="str">
        <f>IF(tbl_Customers[[#This Row],[total_eve_calls]]&lt;=80,"Low Calls",
IF(tbl_Customers[[#This Row],[total_eve_calls]]&lt;=120,"Medium Calls","High Calls"))</f>
        <v>Low Calls</v>
      </c>
      <c r="AA1723" t="str">
        <f>IF(tbl_Customers[[#This Row],[total_eve_charge]]&lt;=15,"Low Charges",
IF(tbl_Customers[[#This Row],[total_eve_charge]]&lt;=20,"Medium Charges","High Charges"))</f>
        <v>High Charges</v>
      </c>
      <c r="AB17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23" t="str">
        <f>IF(tbl_Customers[[#This Row],[number_vmail_messages]] = 0, "No Usage", IF(tbl_Customers[[#This Row],[number_vmail_messages]] &lt;= 20, "Low Usage", IF(tbl_Customers[[#This Row],[number_vmail_messages]] &lt;= 40, "Medium Usgae", "High Usage")))</f>
        <v>No Usage</v>
      </c>
      <c r="AD1723" t="str">
        <f>IF(tbl_Customers[[#This Row],[total_day_minutes]]&lt;=150,"Low Usage", IF(tbl_Customers[[#This Row],[total_day_minutes]]&lt;=200,"Medium Usage", IF(tbl_Customers[[#This Row],[total_day_minutes]]&lt;=250,"High Usage","Very High Usage")))</f>
        <v>Low Usage</v>
      </c>
      <c r="AE1723" t="str">
        <f>IF(tbl_Customers[[#This Row],[total_intl_calls]]&lt;=5,"Low Calls", IF(tbl_Customers[[#This Row],[total_intl_calls]]&lt;=10, "Medium Calls", "High Calls"))</f>
        <v>Medium Calls</v>
      </c>
      <c r="AF17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23" s="36" t="str">
        <f>IF(tbl_Customers[[#This Row],[Churn_Risk_Score]]&gt;=10,"High Risk", IF(tbl_Customers[[#This Row],[Churn_Risk_Score]]&gt;=5,"Medium Risk","Low Risk"))</f>
        <v>Low Risk</v>
      </c>
    </row>
    <row r="1724" spans="1:33" x14ac:dyDescent="0.35">
      <c r="A1724">
        <v>1723</v>
      </c>
      <c r="B1724" t="s">
        <v>24</v>
      </c>
      <c r="C1724">
        <v>162</v>
      </c>
      <c r="D1724" t="s">
        <v>25</v>
      </c>
      <c r="E1724" t="s">
        <v>22</v>
      </c>
      <c r="F1724" t="s">
        <v>22</v>
      </c>
      <c r="G1724">
        <v>0</v>
      </c>
      <c r="H1724">
        <v>217.6</v>
      </c>
      <c r="I1724">
        <v>87</v>
      </c>
      <c r="J1724">
        <v>36.99</v>
      </c>
      <c r="K1724">
        <v>279</v>
      </c>
      <c r="L1724">
        <v>71</v>
      </c>
      <c r="M1724">
        <v>23.72</v>
      </c>
      <c r="N1724">
        <v>250.7</v>
      </c>
      <c r="O1724">
        <v>65</v>
      </c>
      <c r="P1724">
        <v>11.28</v>
      </c>
      <c r="Q1724">
        <v>10.4</v>
      </c>
      <c r="R1724">
        <v>4</v>
      </c>
      <c r="S1724">
        <v>2.81</v>
      </c>
      <c r="T1724">
        <v>2</v>
      </c>
      <c r="U1724" t="s">
        <v>23</v>
      </c>
      <c r="V1724">
        <f>IF(tbl_Customers[[#This Row],[churn]] = "yes", 1, 0)</f>
        <v>1</v>
      </c>
      <c r="W1724" t="str">
        <f>IF(tbl_Customers[[#This Row],[number_customer_service_calls]] &lt;= 1, "0-1 Calls", IF(tbl_Customers[[#This Row],[number_customer_service_calls]] &lt;= 3, "2-3 Calls", IF(tbl_Customers[[#This Row],[number_customer_service_calls]] &lt;=5, "4-5 Calls", "6+ Calls")))</f>
        <v>2-3 Calls</v>
      </c>
      <c r="X1724" t="str">
        <f>IF(tbl_Customers[[#This Row],[account_length]] &lt;= 50, "0-50", IF(tbl_Customers[[#This Row],[account_length]] &lt;=100, "51-100", IF(tbl_Customers[[#This Row],[account_length]] &lt;= 150, "101-150", "151+")))</f>
        <v>151+</v>
      </c>
      <c r="Y1724" t="str">
        <f>IF(tbl_Customers[[#This Row],[total_intl_charge]] &lt;= 3, "Low Charges", "High Charges")</f>
        <v>Low Charges</v>
      </c>
      <c r="Z1724" t="str">
        <f>IF(tbl_Customers[[#This Row],[total_eve_calls]]&lt;=80,"Low Calls",
IF(tbl_Customers[[#This Row],[total_eve_calls]]&lt;=120,"Medium Calls","High Calls"))</f>
        <v>Low Calls</v>
      </c>
      <c r="AA1724" t="str">
        <f>IF(tbl_Customers[[#This Row],[total_eve_charge]]&lt;=15,"Low Charges",
IF(tbl_Customers[[#This Row],[total_eve_charge]]&lt;=20,"Medium Charges","High Charges"))</f>
        <v>High Charges</v>
      </c>
      <c r="AB17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24" t="str">
        <f>IF(tbl_Customers[[#This Row],[number_vmail_messages]] = 0, "No Usage", IF(tbl_Customers[[#This Row],[number_vmail_messages]] &lt;= 20, "Low Usage", IF(tbl_Customers[[#This Row],[number_vmail_messages]] &lt;= 40, "Medium Usgae", "High Usage")))</f>
        <v>No Usage</v>
      </c>
      <c r="AD1724" t="str">
        <f>IF(tbl_Customers[[#This Row],[total_day_minutes]]&lt;=150,"Low Usage", IF(tbl_Customers[[#This Row],[total_day_minutes]]&lt;=200,"Medium Usage", IF(tbl_Customers[[#This Row],[total_day_minutes]]&lt;=250,"High Usage","Very High Usage")))</f>
        <v>High Usage</v>
      </c>
      <c r="AE1724" t="str">
        <f>IF(tbl_Customers[[#This Row],[total_intl_calls]]&lt;=5,"Low Calls", IF(tbl_Customers[[#This Row],[total_intl_calls]]&lt;=10, "Medium Calls", "High Calls"))</f>
        <v>Low Calls</v>
      </c>
      <c r="AF17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24" s="36" t="str">
        <f>IF(tbl_Customers[[#This Row],[Churn_Risk_Score]]&gt;=10,"High Risk", IF(tbl_Customers[[#This Row],[Churn_Risk_Score]]&gt;=5,"Medium Risk","Low Risk"))</f>
        <v>Low Risk</v>
      </c>
    </row>
    <row r="1725" spans="1:33" x14ac:dyDescent="0.35">
      <c r="A1725">
        <v>1724</v>
      </c>
      <c r="B1725" t="s">
        <v>35</v>
      </c>
      <c r="C1725">
        <v>60</v>
      </c>
      <c r="D1725" t="s">
        <v>21</v>
      </c>
      <c r="E1725" t="s">
        <v>22</v>
      </c>
      <c r="F1725" t="s">
        <v>22</v>
      </c>
      <c r="G1725">
        <v>0</v>
      </c>
      <c r="H1725">
        <v>145</v>
      </c>
      <c r="I1725">
        <v>133</v>
      </c>
      <c r="J1725">
        <v>24.65</v>
      </c>
      <c r="K1725">
        <v>209.1</v>
      </c>
      <c r="L1725">
        <v>92</v>
      </c>
      <c r="M1725">
        <v>17.77</v>
      </c>
      <c r="N1725">
        <v>328.5</v>
      </c>
      <c r="O1725">
        <v>112</v>
      </c>
      <c r="P1725">
        <v>14.78</v>
      </c>
      <c r="Q1725">
        <v>14.6</v>
      </c>
      <c r="R1725">
        <v>2</v>
      </c>
      <c r="S1725">
        <v>3.94</v>
      </c>
      <c r="T1725">
        <v>1</v>
      </c>
      <c r="U1725" t="s">
        <v>22</v>
      </c>
      <c r="V1725">
        <f>IF(tbl_Customers[[#This Row],[churn]] = "yes", 1, 0)</f>
        <v>0</v>
      </c>
      <c r="W1725" t="str">
        <f>IF(tbl_Customers[[#This Row],[number_customer_service_calls]] &lt;= 1, "0-1 Calls", IF(tbl_Customers[[#This Row],[number_customer_service_calls]] &lt;= 3, "2-3 Calls", IF(tbl_Customers[[#This Row],[number_customer_service_calls]] &lt;=5, "4-5 Calls", "6+ Calls")))</f>
        <v>0-1 Calls</v>
      </c>
      <c r="X1725" t="str">
        <f>IF(tbl_Customers[[#This Row],[account_length]] &lt;= 50, "0-50", IF(tbl_Customers[[#This Row],[account_length]] &lt;=100, "51-100", IF(tbl_Customers[[#This Row],[account_length]] &lt;= 150, "101-150", "151+")))</f>
        <v>51-100</v>
      </c>
      <c r="Y1725" t="str">
        <f>IF(tbl_Customers[[#This Row],[total_intl_charge]] &lt;= 3, "Low Charges", "High Charges")</f>
        <v>High Charges</v>
      </c>
      <c r="Z1725" t="str">
        <f>IF(tbl_Customers[[#This Row],[total_eve_calls]]&lt;=80,"Low Calls",
IF(tbl_Customers[[#This Row],[total_eve_calls]]&lt;=120,"Medium Calls","High Calls"))</f>
        <v>Medium Calls</v>
      </c>
      <c r="AA1725" t="str">
        <f>IF(tbl_Customers[[#This Row],[total_eve_charge]]&lt;=15,"Low Charges",
IF(tbl_Customers[[#This Row],[total_eve_charge]]&lt;=20,"Medium Charges","High Charges"))</f>
        <v>Medium Charges</v>
      </c>
      <c r="AB17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25" t="str">
        <f>IF(tbl_Customers[[#This Row],[number_vmail_messages]] = 0, "No Usage", IF(tbl_Customers[[#This Row],[number_vmail_messages]] &lt;= 20, "Low Usage", IF(tbl_Customers[[#This Row],[number_vmail_messages]] &lt;= 40, "Medium Usgae", "High Usage")))</f>
        <v>No Usage</v>
      </c>
      <c r="AD1725" t="str">
        <f>IF(tbl_Customers[[#This Row],[total_day_minutes]]&lt;=150,"Low Usage", IF(tbl_Customers[[#This Row],[total_day_minutes]]&lt;=200,"Medium Usage", IF(tbl_Customers[[#This Row],[total_day_minutes]]&lt;=250,"High Usage","Very High Usage")))</f>
        <v>Low Usage</v>
      </c>
      <c r="AE1725" t="str">
        <f>IF(tbl_Customers[[#This Row],[total_intl_calls]]&lt;=5,"Low Calls", IF(tbl_Customers[[#This Row],[total_intl_calls]]&lt;=10, "Medium Calls", "High Calls"))</f>
        <v>Low Calls</v>
      </c>
      <c r="AF17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25" s="36" t="str">
        <f>IF(tbl_Customers[[#This Row],[Churn_Risk_Score]]&gt;=10,"High Risk", IF(tbl_Customers[[#This Row],[Churn_Risk_Score]]&gt;=5,"Medium Risk","Low Risk"))</f>
        <v>Low Risk</v>
      </c>
    </row>
    <row r="1726" spans="1:33" x14ac:dyDescent="0.35">
      <c r="A1726">
        <v>1725</v>
      </c>
      <c r="B1726" t="s">
        <v>34</v>
      </c>
      <c r="C1726">
        <v>81</v>
      </c>
      <c r="D1726" t="s">
        <v>28</v>
      </c>
      <c r="E1726" t="s">
        <v>22</v>
      </c>
      <c r="F1726" t="s">
        <v>22</v>
      </c>
      <c r="G1726">
        <v>0</v>
      </c>
      <c r="H1726">
        <v>203.5</v>
      </c>
      <c r="I1726">
        <v>89</v>
      </c>
      <c r="J1726">
        <v>34.6</v>
      </c>
      <c r="K1726">
        <v>289.60000000000002</v>
      </c>
      <c r="L1726">
        <v>69</v>
      </c>
      <c r="M1726">
        <v>24.62</v>
      </c>
      <c r="N1726">
        <v>212.9</v>
      </c>
      <c r="O1726">
        <v>71</v>
      </c>
      <c r="P1726">
        <v>9.58</v>
      </c>
      <c r="Q1726">
        <v>8.6999999999999993</v>
      </c>
      <c r="R1726">
        <v>3</v>
      </c>
      <c r="S1726">
        <v>2.35</v>
      </c>
      <c r="T1726">
        <v>3</v>
      </c>
      <c r="U1726" t="s">
        <v>22</v>
      </c>
      <c r="V1726">
        <f>IF(tbl_Customers[[#This Row],[churn]] = "yes", 1, 0)</f>
        <v>0</v>
      </c>
      <c r="W1726" t="str">
        <f>IF(tbl_Customers[[#This Row],[number_customer_service_calls]] &lt;= 1, "0-1 Calls", IF(tbl_Customers[[#This Row],[number_customer_service_calls]] &lt;= 3, "2-3 Calls", IF(tbl_Customers[[#This Row],[number_customer_service_calls]] &lt;=5, "4-5 Calls", "6+ Calls")))</f>
        <v>2-3 Calls</v>
      </c>
      <c r="X1726" t="str">
        <f>IF(tbl_Customers[[#This Row],[account_length]] &lt;= 50, "0-50", IF(tbl_Customers[[#This Row],[account_length]] &lt;=100, "51-100", IF(tbl_Customers[[#This Row],[account_length]] &lt;= 150, "101-150", "151+")))</f>
        <v>51-100</v>
      </c>
      <c r="Y1726" t="str">
        <f>IF(tbl_Customers[[#This Row],[total_intl_charge]] &lt;= 3, "Low Charges", "High Charges")</f>
        <v>Low Charges</v>
      </c>
      <c r="Z1726" t="str">
        <f>IF(tbl_Customers[[#This Row],[total_eve_calls]]&lt;=80,"Low Calls",
IF(tbl_Customers[[#This Row],[total_eve_calls]]&lt;=120,"Medium Calls","High Calls"))</f>
        <v>Low Calls</v>
      </c>
      <c r="AA1726" t="str">
        <f>IF(tbl_Customers[[#This Row],[total_eve_charge]]&lt;=15,"Low Charges",
IF(tbl_Customers[[#This Row],[total_eve_charge]]&lt;=20,"Medium Charges","High Charges"))</f>
        <v>High Charges</v>
      </c>
      <c r="AB17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26" t="str">
        <f>IF(tbl_Customers[[#This Row],[number_vmail_messages]] = 0, "No Usage", IF(tbl_Customers[[#This Row],[number_vmail_messages]] &lt;= 20, "Low Usage", IF(tbl_Customers[[#This Row],[number_vmail_messages]] &lt;= 40, "Medium Usgae", "High Usage")))</f>
        <v>No Usage</v>
      </c>
      <c r="AD1726" t="str">
        <f>IF(tbl_Customers[[#This Row],[total_day_minutes]]&lt;=150,"Low Usage", IF(tbl_Customers[[#This Row],[total_day_minutes]]&lt;=200,"Medium Usage", IF(tbl_Customers[[#This Row],[total_day_minutes]]&lt;=250,"High Usage","Very High Usage")))</f>
        <v>High Usage</v>
      </c>
      <c r="AE1726" t="str">
        <f>IF(tbl_Customers[[#This Row],[total_intl_calls]]&lt;=5,"Low Calls", IF(tbl_Customers[[#This Row],[total_intl_calls]]&lt;=10, "Medium Calls", "High Calls"))</f>
        <v>Low Calls</v>
      </c>
      <c r="AF17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26" s="36" t="str">
        <f>IF(tbl_Customers[[#This Row],[Churn_Risk_Score]]&gt;=10,"High Risk", IF(tbl_Customers[[#This Row],[Churn_Risk_Score]]&gt;=5,"Medium Risk","Low Risk"))</f>
        <v>Low Risk</v>
      </c>
    </row>
    <row r="1727" spans="1:33" x14ac:dyDescent="0.35">
      <c r="A1727">
        <v>1726</v>
      </c>
      <c r="B1727" t="s">
        <v>59</v>
      </c>
      <c r="C1727">
        <v>132</v>
      </c>
      <c r="D1727" t="s">
        <v>21</v>
      </c>
      <c r="E1727" t="s">
        <v>22</v>
      </c>
      <c r="F1727" t="s">
        <v>22</v>
      </c>
      <c r="G1727">
        <v>0</v>
      </c>
      <c r="H1727">
        <v>240.1</v>
      </c>
      <c r="I1727">
        <v>115</v>
      </c>
      <c r="J1727">
        <v>40.82</v>
      </c>
      <c r="K1727">
        <v>180.4</v>
      </c>
      <c r="L1727">
        <v>91</v>
      </c>
      <c r="M1727">
        <v>15.33</v>
      </c>
      <c r="N1727">
        <v>133.4</v>
      </c>
      <c r="O1727">
        <v>122</v>
      </c>
      <c r="P1727">
        <v>6</v>
      </c>
      <c r="Q1727">
        <v>8</v>
      </c>
      <c r="R1727">
        <v>6</v>
      </c>
      <c r="S1727">
        <v>2.16</v>
      </c>
      <c r="T1727">
        <v>3</v>
      </c>
      <c r="U1727" t="s">
        <v>22</v>
      </c>
      <c r="V1727">
        <f>IF(tbl_Customers[[#This Row],[churn]] = "yes", 1, 0)</f>
        <v>0</v>
      </c>
      <c r="W1727" t="str">
        <f>IF(tbl_Customers[[#This Row],[number_customer_service_calls]] &lt;= 1, "0-1 Calls", IF(tbl_Customers[[#This Row],[number_customer_service_calls]] &lt;= 3, "2-3 Calls", IF(tbl_Customers[[#This Row],[number_customer_service_calls]] &lt;=5, "4-5 Calls", "6+ Calls")))</f>
        <v>2-3 Calls</v>
      </c>
      <c r="X1727" t="str">
        <f>IF(tbl_Customers[[#This Row],[account_length]] &lt;= 50, "0-50", IF(tbl_Customers[[#This Row],[account_length]] &lt;=100, "51-100", IF(tbl_Customers[[#This Row],[account_length]] &lt;= 150, "101-150", "151+")))</f>
        <v>101-150</v>
      </c>
      <c r="Y1727" t="str">
        <f>IF(tbl_Customers[[#This Row],[total_intl_charge]] &lt;= 3, "Low Charges", "High Charges")</f>
        <v>Low Charges</v>
      </c>
      <c r="Z1727" t="str">
        <f>IF(tbl_Customers[[#This Row],[total_eve_calls]]&lt;=80,"Low Calls",
IF(tbl_Customers[[#This Row],[total_eve_calls]]&lt;=120,"Medium Calls","High Calls"))</f>
        <v>Medium Calls</v>
      </c>
      <c r="AA1727" t="str">
        <f>IF(tbl_Customers[[#This Row],[total_eve_charge]]&lt;=15,"Low Charges",
IF(tbl_Customers[[#This Row],[total_eve_charge]]&lt;=20,"Medium Charges","High Charges"))</f>
        <v>Medium Charges</v>
      </c>
      <c r="AB17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27" t="str">
        <f>IF(tbl_Customers[[#This Row],[number_vmail_messages]] = 0, "No Usage", IF(tbl_Customers[[#This Row],[number_vmail_messages]] &lt;= 20, "Low Usage", IF(tbl_Customers[[#This Row],[number_vmail_messages]] &lt;= 40, "Medium Usgae", "High Usage")))</f>
        <v>No Usage</v>
      </c>
      <c r="AD1727" t="str">
        <f>IF(tbl_Customers[[#This Row],[total_day_minutes]]&lt;=150,"Low Usage", IF(tbl_Customers[[#This Row],[total_day_minutes]]&lt;=200,"Medium Usage", IF(tbl_Customers[[#This Row],[total_day_minutes]]&lt;=250,"High Usage","Very High Usage")))</f>
        <v>High Usage</v>
      </c>
      <c r="AE1727" t="str">
        <f>IF(tbl_Customers[[#This Row],[total_intl_calls]]&lt;=5,"Low Calls", IF(tbl_Customers[[#This Row],[total_intl_calls]]&lt;=10, "Medium Calls", "High Calls"))</f>
        <v>Medium Calls</v>
      </c>
      <c r="AF17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27" s="36" t="str">
        <f>IF(tbl_Customers[[#This Row],[Churn_Risk_Score]]&gt;=10,"High Risk", IF(tbl_Customers[[#This Row],[Churn_Risk_Score]]&gt;=5,"Medium Risk","Low Risk"))</f>
        <v>Low Risk</v>
      </c>
    </row>
    <row r="1728" spans="1:33" x14ac:dyDescent="0.35">
      <c r="A1728">
        <v>1727</v>
      </c>
      <c r="B1728" t="s">
        <v>69</v>
      </c>
      <c r="C1728">
        <v>86</v>
      </c>
      <c r="D1728" t="s">
        <v>25</v>
      </c>
      <c r="E1728" t="s">
        <v>22</v>
      </c>
      <c r="F1728" t="s">
        <v>22</v>
      </c>
      <c r="G1728">
        <v>0</v>
      </c>
      <c r="H1728">
        <v>83.8</v>
      </c>
      <c r="I1728">
        <v>121</v>
      </c>
      <c r="J1728">
        <v>14.25</v>
      </c>
      <c r="K1728">
        <v>240.2</v>
      </c>
      <c r="L1728">
        <v>96</v>
      </c>
      <c r="M1728">
        <v>20.420000000000002</v>
      </c>
      <c r="N1728">
        <v>158.6</v>
      </c>
      <c r="O1728">
        <v>108</v>
      </c>
      <c r="P1728">
        <v>7.14</v>
      </c>
      <c r="Q1728">
        <v>6.7</v>
      </c>
      <c r="R1728">
        <v>8</v>
      </c>
      <c r="S1728">
        <v>1.81</v>
      </c>
      <c r="T1728">
        <v>1</v>
      </c>
      <c r="U1728" t="s">
        <v>22</v>
      </c>
      <c r="V1728">
        <f>IF(tbl_Customers[[#This Row],[churn]] = "yes", 1, 0)</f>
        <v>0</v>
      </c>
      <c r="W1728" t="str">
        <f>IF(tbl_Customers[[#This Row],[number_customer_service_calls]] &lt;= 1, "0-1 Calls", IF(tbl_Customers[[#This Row],[number_customer_service_calls]] &lt;= 3, "2-3 Calls", IF(tbl_Customers[[#This Row],[number_customer_service_calls]] &lt;=5, "4-5 Calls", "6+ Calls")))</f>
        <v>0-1 Calls</v>
      </c>
      <c r="X1728" t="str">
        <f>IF(tbl_Customers[[#This Row],[account_length]] &lt;= 50, "0-50", IF(tbl_Customers[[#This Row],[account_length]] &lt;=100, "51-100", IF(tbl_Customers[[#This Row],[account_length]] &lt;= 150, "101-150", "151+")))</f>
        <v>51-100</v>
      </c>
      <c r="Y1728" t="str">
        <f>IF(tbl_Customers[[#This Row],[total_intl_charge]] &lt;= 3, "Low Charges", "High Charges")</f>
        <v>Low Charges</v>
      </c>
      <c r="Z1728" t="str">
        <f>IF(tbl_Customers[[#This Row],[total_eve_calls]]&lt;=80,"Low Calls",
IF(tbl_Customers[[#This Row],[total_eve_calls]]&lt;=120,"Medium Calls","High Calls"))</f>
        <v>Medium Calls</v>
      </c>
      <c r="AA1728" t="str">
        <f>IF(tbl_Customers[[#This Row],[total_eve_charge]]&lt;=15,"Low Charges",
IF(tbl_Customers[[#This Row],[total_eve_charge]]&lt;=20,"Medium Charges","High Charges"))</f>
        <v>High Charges</v>
      </c>
      <c r="AB17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28" t="str">
        <f>IF(tbl_Customers[[#This Row],[number_vmail_messages]] = 0, "No Usage", IF(tbl_Customers[[#This Row],[number_vmail_messages]] &lt;= 20, "Low Usage", IF(tbl_Customers[[#This Row],[number_vmail_messages]] &lt;= 40, "Medium Usgae", "High Usage")))</f>
        <v>No Usage</v>
      </c>
      <c r="AD1728" t="str">
        <f>IF(tbl_Customers[[#This Row],[total_day_minutes]]&lt;=150,"Low Usage", IF(tbl_Customers[[#This Row],[total_day_minutes]]&lt;=200,"Medium Usage", IF(tbl_Customers[[#This Row],[total_day_minutes]]&lt;=250,"High Usage","Very High Usage")))</f>
        <v>Low Usage</v>
      </c>
      <c r="AE1728" t="str">
        <f>IF(tbl_Customers[[#This Row],[total_intl_calls]]&lt;=5,"Low Calls", IF(tbl_Customers[[#This Row],[total_intl_calls]]&lt;=10, "Medium Calls", "High Calls"))</f>
        <v>Medium Calls</v>
      </c>
      <c r="AF17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28" s="36" t="str">
        <f>IF(tbl_Customers[[#This Row],[Churn_Risk_Score]]&gt;=10,"High Risk", IF(tbl_Customers[[#This Row],[Churn_Risk_Score]]&gt;=5,"Medium Risk","Low Risk"))</f>
        <v>Low Risk</v>
      </c>
    </row>
    <row r="1729" spans="1:33" x14ac:dyDescent="0.35">
      <c r="A1729">
        <v>1728</v>
      </c>
      <c r="B1729" t="s">
        <v>39</v>
      </c>
      <c r="C1729">
        <v>136</v>
      </c>
      <c r="D1729" t="s">
        <v>25</v>
      </c>
      <c r="E1729" t="s">
        <v>22</v>
      </c>
      <c r="F1729" t="s">
        <v>22</v>
      </c>
      <c r="G1729">
        <v>0</v>
      </c>
      <c r="H1729">
        <v>269.8</v>
      </c>
      <c r="I1729">
        <v>106</v>
      </c>
      <c r="J1729">
        <v>45.87</v>
      </c>
      <c r="K1729">
        <v>228.8</v>
      </c>
      <c r="L1729">
        <v>101</v>
      </c>
      <c r="M1729">
        <v>19.45</v>
      </c>
      <c r="N1729">
        <v>257.5</v>
      </c>
      <c r="O1729">
        <v>106</v>
      </c>
      <c r="P1729">
        <v>11.59</v>
      </c>
      <c r="Q1729">
        <v>10.1</v>
      </c>
      <c r="R1729">
        <v>8</v>
      </c>
      <c r="S1729">
        <v>2.73</v>
      </c>
      <c r="T1729">
        <v>1</v>
      </c>
      <c r="U1729" t="s">
        <v>23</v>
      </c>
      <c r="V1729">
        <f>IF(tbl_Customers[[#This Row],[churn]] = "yes", 1, 0)</f>
        <v>1</v>
      </c>
      <c r="W1729" t="str">
        <f>IF(tbl_Customers[[#This Row],[number_customer_service_calls]] &lt;= 1, "0-1 Calls", IF(tbl_Customers[[#This Row],[number_customer_service_calls]] &lt;= 3, "2-3 Calls", IF(tbl_Customers[[#This Row],[number_customer_service_calls]] &lt;=5, "4-5 Calls", "6+ Calls")))</f>
        <v>0-1 Calls</v>
      </c>
      <c r="X1729" t="str">
        <f>IF(tbl_Customers[[#This Row],[account_length]] &lt;= 50, "0-50", IF(tbl_Customers[[#This Row],[account_length]] &lt;=100, "51-100", IF(tbl_Customers[[#This Row],[account_length]] &lt;= 150, "101-150", "151+")))</f>
        <v>101-150</v>
      </c>
      <c r="Y1729" t="str">
        <f>IF(tbl_Customers[[#This Row],[total_intl_charge]] &lt;= 3, "Low Charges", "High Charges")</f>
        <v>Low Charges</v>
      </c>
      <c r="Z1729" t="str">
        <f>IF(tbl_Customers[[#This Row],[total_eve_calls]]&lt;=80,"Low Calls",
IF(tbl_Customers[[#This Row],[total_eve_calls]]&lt;=120,"Medium Calls","High Calls"))</f>
        <v>Medium Calls</v>
      </c>
      <c r="AA1729" t="str">
        <f>IF(tbl_Customers[[#This Row],[total_eve_charge]]&lt;=15,"Low Charges",
IF(tbl_Customers[[#This Row],[total_eve_charge]]&lt;=20,"Medium Charges","High Charges"))</f>
        <v>Medium Charges</v>
      </c>
      <c r="AB17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29" t="str">
        <f>IF(tbl_Customers[[#This Row],[number_vmail_messages]] = 0, "No Usage", IF(tbl_Customers[[#This Row],[number_vmail_messages]] &lt;= 20, "Low Usage", IF(tbl_Customers[[#This Row],[number_vmail_messages]] &lt;= 40, "Medium Usgae", "High Usage")))</f>
        <v>No Usage</v>
      </c>
      <c r="AD1729" t="str">
        <f>IF(tbl_Customers[[#This Row],[total_day_minutes]]&lt;=150,"Low Usage", IF(tbl_Customers[[#This Row],[total_day_minutes]]&lt;=200,"Medium Usage", IF(tbl_Customers[[#This Row],[total_day_minutes]]&lt;=250,"High Usage","Very High Usage")))</f>
        <v>Very High Usage</v>
      </c>
      <c r="AE1729" t="str">
        <f>IF(tbl_Customers[[#This Row],[total_intl_calls]]&lt;=5,"Low Calls", IF(tbl_Customers[[#This Row],[total_intl_calls]]&lt;=10, "Medium Calls", "High Calls"))</f>
        <v>Medium Calls</v>
      </c>
      <c r="AF17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29" s="36" t="str">
        <f>IF(tbl_Customers[[#This Row],[Churn_Risk_Score]]&gt;=10,"High Risk", IF(tbl_Customers[[#This Row],[Churn_Risk_Score]]&gt;=5,"Medium Risk","Low Risk"))</f>
        <v>Medium Risk</v>
      </c>
    </row>
    <row r="1730" spans="1:33" x14ac:dyDescent="0.35">
      <c r="A1730">
        <v>1729</v>
      </c>
      <c r="B1730" t="s">
        <v>67</v>
      </c>
      <c r="C1730">
        <v>121</v>
      </c>
      <c r="D1730" t="s">
        <v>21</v>
      </c>
      <c r="E1730" t="s">
        <v>22</v>
      </c>
      <c r="F1730" t="s">
        <v>23</v>
      </c>
      <c r="G1730">
        <v>21</v>
      </c>
      <c r="H1730">
        <v>126.3</v>
      </c>
      <c r="I1730">
        <v>84</v>
      </c>
      <c r="J1730">
        <v>21.47</v>
      </c>
      <c r="K1730">
        <v>209.6</v>
      </c>
      <c r="L1730">
        <v>102</v>
      </c>
      <c r="M1730">
        <v>17.82</v>
      </c>
      <c r="N1730">
        <v>192.5</v>
      </c>
      <c r="O1730">
        <v>129</v>
      </c>
      <c r="P1730">
        <v>8.66</v>
      </c>
      <c r="Q1730">
        <v>10.6</v>
      </c>
      <c r="R1730">
        <v>2</v>
      </c>
      <c r="S1730">
        <v>2.86</v>
      </c>
      <c r="T1730">
        <v>1</v>
      </c>
      <c r="U1730" t="s">
        <v>22</v>
      </c>
      <c r="V1730">
        <f>IF(tbl_Customers[[#This Row],[churn]] = "yes", 1, 0)</f>
        <v>0</v>
      </c>
      <c r="W1730" t="str">
        <f>IF(tbl_Customers[[#This Row],[number_customer_service_calls]] &lt;= 1, "0-1 Calls", IF(tbl_Customers[[#This Row],[number_customer_service_calls]] &lt;= 3, "2-3 Calls", IF(tbl_Customers[[#This Row],[number_customer_service_calls]] &lt;=5, "4-5 Calls", "6+ Calls")))</f>
        <v>0-1 Calls</v>
      </c>
      <c r="X1730" t="str">
        <f>IF(tbl_Customers[[#This Row],[account_length]] &lt;= 50, "0-50", IF(tbl_Customers[[#This Row],[account_length]] &lt;=100, "51-100", IF(tbl_Customers[[#This Row],[account_length]] &lt;= 150, "101-150", "151+")))</f>
        <v>101-150</v>
      </c>
      <c r="Y1730" t="str">
        <f>IF(tbl_Customers[[#This Row],[total_intl_charge]] &lt;= 3, "Low Charges", "High Charges")</f>
        <v>Low Charges</v>
      </c>
      <c r="Z1730" t="str">
        <f>IF(tbl_Customers[[#This Row],[total_eve_calls]]&lt;=80,"Low Calls",
IF(tbl_Customers[[#This Row],[total_eve_calls]]&lt;=120,"Medium Calls","High Calls"))</f>
        <v>Medium Calls</v>
      </c>
      <c r="AA1730" t="str">
        <f>IF(tbl_Customers[[#This Row],[total_eve_charge]]&lt;=15,"Low Charges",
IF(tbl_Customers[[#This Row],[total_eve_charge]]&lt;=20,"Medium Charges","High Charges"))</f>
        <v>Medium Charges</v>
      </c>
      <c r="AB17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30" t="str">
        <f>IF(tbl_Customers[[#This Row],[number_vmail_messages]] = 0, "No Usage", IF(tbl_Customers[[#This Row],[number_vmail_messages]] &lt;= 20, "Low Usage", IF(tbl_Customers[[#This Row],[number_vmail_messages]] &lt;= 40, "Medium Usgae", "High Usage")))</f>
        <v>Medium Usgae</v>
      </c>
      <c r="AD1730" t="str">
        <f>IF(tbl_Customers[[#This Row],[total_day_minutes]]&lt;=150,"Low Usage", IF(tbl_Customers[[#This Row],[total_day_minutes]]&lt;=200,"Medium Usage", IF(tbl_Customers[[#This Row],[total_day_minutes]]&lt;=250,"High Usage","Very High Usage")))</f>
        <v>Low Usage</v>
      </c>
      <c r="AE1730" t="str">
        <f>IF(tbl_Customers[[#This Row],[total_intl_calls]]&lt;=5,"Low Calls", IF(tbl_Customers[[#This Row],[total_intl_calls]]&lt;=10, "Medium Calls", "High Calls"))</f>
        <v>Low Calls</v>
      </c>
      <c r="AF17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30" s="36" t="str">
        <f>IF(tbl_Customers[[#This Row],[Churn_Risk_Score]]&gt;=10,"High Risk", IF(tbl_Customers[[#This Row],[Churn_Risk_Score]]&gt;=5,"Medium Risk","Low Risk"))</f>
        <v>Low Risk</v>
      </c>
    </row>
    <row r="1731" spans="1:33" x14ac:dyDescent="0.35">
      <c r="A1731">
        <v>1730</v>
      </c>
      <c r="B1731" t="s">
        <v>34</v>
      </c>
      <c r="C1731">
        <v>105</v>
      </c>
      <c r="D1731" t="s">
        <v>28</v>
      </c>
      <c r="E1731" t="s">
        <v>22</v>
      </c>
      <c r="F1731" t="s">
        <v>23</v>
      </c>
      <c r="G1731">
        <v>15</v>
      </c>
      <c r="H1731">
        <v>88.1</v>
      </c>
      <c r="I1731">
        <v>125</v>
      </c>
      <c r="J1731">
        <v>14.98</v>
      </c>
      <c r="K1731">
        <v>175.9</v>
      </c>
      <c r="L1731">
        <v>142</v>
      </c>
      <c r="M1731">
        <v>14.95</v>
      </c>
      <c r="N1731">
        <v>269.89999999999998</v>
      </c>
      <c r="O1731">
        <v>85</v>
      </c>
      <c r="P1731">
        <v>12.15</v>
      </c>
      <c r="Q1731">
        <v>9.6999999999999993</v>
      </c>
      <c r="R1731">
        <v>1</v>
      </c>
      <c r="S1731">
        <v>2.62</v>
      </c>
      <c r="T1731">
        <v>2</v>
      </c>
      <c r="U1731" t="s">
        <v>22</v>
      </c>
      <c r="V1731">
        <f>IF(tbl_Customers[[#This Row],[churn]] = "yes", 1, 0)</f>
        <v>0</v>
      </c>
      <c r="W1731" t="str">
        <f>IF(tbl_Customers[[#This Row],[number_customer_service_calls]] &lt;= 1, "0-1 Calls", IF(tbl_Customers[[#This Row],[number_customer_service_calls]] &lt;= 3, "2-3 Calls", IF(tbl_Customers[[#This Row],[number_customer_service_calls]] &lt;=5, "4-5 Calls", "6+ Calls")))</f>
        <v>2-3 Calls</v>
      </c>
      <c r="X1731" t="str">
        <f>IF(tbl_Customers[[#This Row],[account_length]] &lt;= 50, "0-50", IF(tbl_Customers[[#This Row],[account_length]] &lt;=100, "51-100", IF(tbl_Customers[[#This Row],[account_length]] &lt;= 150, "101-150", "151+")))</f>
        <v>101-150</v>
      </c>
      <c r="Y1731" t="str">
        <f>IF(tbl_Customers[[#This Row],[total_intl_charge]] &lt;= 3, "Low Charges", "High Charges")</f>
        <v>Low Charges</v>
      </c>
      <c r="Z1731" t="str">
        <f>IF(tbl_Customers[[#This Row],[total_eve_calls]]&lt;=80,"Low Calls",
IF(tbl_Customers[[#This Row],[total_eve_calls]]&lt;=120,"Medium Calls","High Calls"))</f>
        <v>High Calls</v>
      </c>
      <c r="AA1731" t="str">
        <f>IF(tbl_Customers[[#This Row],[total_eve_charge]]&lt;=15,"Low Charges",
IF(tbl_Customers[[#This Row],[total_eve_charge]]&lt;=20,"Medium Charges","High Charges"))</f>
        <v>Low Charges</v>
      </c>
      <c r="AB17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31" t="str">
        <f>IF(tbl_Customers[[#This Row],[number_vmail_messages]] = 0, "No Usage", IF(tbl_Customers[[#This Row],[number_vmail_messages]] &lt;= 20, "Low Usage", IF(tbl_Customers[[#This Row],[number_vmail_messages]] &lt;= 40, "Medium Usgae", "High Usage")))</f>
        <v>Low Usage</v>
      </c>
      <c r="AD1731" t="str">
        <f>IF(tbl_Customers[[#This Row],[total_day_minutes]]&lt;=150,"Low Usage", IF(tbl_Customers[[#This Row],[total_day_minutes]]&lt;=200,"Medium Usage", IF(tbl_Customers[[#This Row],[total_day_minutes]]&lt;=250,"High Usage","Very High Usage")))</f>
        <v>Low Usage</v>
      </c>
      <c r="AE1731" t="str">
        <f>IF(tbl_Customers[[#This Row],[total_intl_calls]]&lt;=5,"Low Calls", IF(tbl_Customers[[#This Row],[total_intl_calls]]&lt;=10, "Medium Calls", "High Calls"))</f>
        <v>Low Calls</v>
      </c>
      <c r="AF17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31" s="36" t="str">
        <f>IF(tbl_Customers[[#This Row],[Churn_Risk_Score]]&gt;=10,"High Risk", IF(tbl_Customers[[#This Row],[Churn_Risk_Score]]&gt;=5,"Medium Risk","Low Risk"))</f>
        <v>Low Risk</v>
      </c>
    </row>
    <row r="1732" spans="1:33" x14ac:dyDescent="0.35">
      <c r="A1732">
        <v>1731</v>
      </c>
      <c r="B1732" t="s">
        <v>35</v>
      </c>
      <c r="C1732">
        <v>51</v>
      </c>
      <c r="D1732" t="s">
        <v>21</v>
      </c>
      <c r="E1732" t="s">
        <v>22</v>
      </c>
      <c r="F1732" t="s">
        <v>23</v>
      </c>
      <c r="G1732">
        <v>26</v>
      </c>
      <c r="H1732">
        <v>236.8</v>
      </c>
      <c r="I1732">
        <v>61</v>
      </c>
      <c r="J1732">
        <v>40.26</v>
      </c>
      <c r="K1732">
        <v>263.39999999999998</v>
      </c>
      <c r="L1732">
        <v>97</v>
      </c>
      <c r="M1732">
        <v>22.39</v>
      </c>
      <c r="N1732">
        <v>181.1</v>
      </c>
      <c r="O1732">
        <v>91</v>
      </c>
      <c r="P1732">
        <v>8.15</v>
      </c>
      <c r="Q1732">
        <v>11.2</v>
      </c>
      <c r="R1732">
        <v>8</v>
      </c>
      <c r="S1732">
        <v>3.02</v>
      </c>
      <c r="T1732">
        <v>1</v>
      </c>
      <c r="U1732" t="s">
        <v>22</v>
      </c>
      <c r="V1732">
        <f>IF(tbl_Customers[[#This Row],[churn]] = "yes", 1, 0)</f>
        <v>0</v>
      </c>
      <c r="W1732" t="str">
        <f>IF(tbl_Customers[[#This Row],[number_customer_service_calls]] &lt;= 1, "0-1 Calls", IF(tbl_Customers[[#This Row],[number_customer_service_calls]] &lt;= 3, "2-3 Calls", IF(tbl_Customers[[#This Row],[number_customer_service_calls]] &lt;=5, "4-5 Calls", "6+ Calls")))</f>
        <v>0-1 Calls</v>
      </c>
      <c r="X1732" t="str">
        <f>IF(tbl_Customers[[#This Row],[account_length]] &lt;= 50, "0-50", IF(tbl_Customers[[#This Row],[account_length]] &lt;=100, "51-100", IF(tbl_Customers[[#This Row],[account_length]] &lt;= 150, "101-150", "151+")))</f>
        <v>51-100</v>
      </c>
      <c r="Y1732" t="str">
        <f>IF(tbl_Customers[[#This Row],[total_intl_charge]] &lt;= 3, "Low Charges", "High Charges")</f>
        <v>High Charges</v>
      </c>
      <c r="Z1732" t="str">
        <f>IF(tbl_Customers[[#This Row],[total_eve_calls]]&lt;=80,"Low Calls",
IF(tbl_Customers[[#This Row],[total_eve_calls]]&lt;=120,"Medium Calls","High Calls"))</f>
        <v>Medium Calls</v>
      </c>
      <c r="AA1732" t="str">
        <f>IF(tbl_Customers[[#This Row],[total_eve_charge]]&lt;=15,"Low Charges",
IF(tbl_Customers[[#This Row],[total_eve_charge]]&lt;=20,"Medium Charges","High Charges"))</f>
        <v>High Charges</v>
      </c>
      <c r="AB17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32" t="str">
        <f>IF(tbl_Customers[[#This Row],[number_vmail_messages]] = 0, "No Usage", IF(tbl_Customers[[#This Row],[number_vmail_messages]] &lt;= 20, "Low Usage", IF(tbl_Customers[[#This Row],[number_vmail_messages]] &lt;= 40, "Medium Usgae", "High Usage")))</f>
        <v>Medium Usgae</v>
      </c>
      <c r="AD1732" t="str">
        <f>IF(tbl_Customers[[#This Row],[total_day_minutes]]&lt;=150,"Low Usage", IF(tbl_Customers[[#This Row],[total_day_minutes]]&lt;=200,"Medium Usage", IF(tbl_Customers[[#This Row],[total_day_minutes]]&lt;=250,"High Usage","Very High Usage")))</f>
        <v>High Usage</v>
      </c>
      <c r="AE1732" t="str">
        <f>IF(tbl_Customers[[#This Row],[total_intl_calls]]&lt;=5,"Low Calls", IF(tbl_Customers[[#This Row],[total_intl_calls]]&lt;=10, "Medium Calls", "High Calls"))</f>
        <v>Medium Calls</v>
      </c>
      <c r="AF17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32" s="36" t="str">
        <f>IF(tbl_Customers[[#This Row],[Churn_Risk_Score]]&gt;=10,"High Risk", IF(tbl_Customers[[#This Row],[Churn_Risk_Score]]&gt;=5,"Medium Risk","Low Risk"))</f>
        <v>Low Risk</v>
      </c>
    </row>
    <row r="1733" spans="1:33" x14ac:dyDescent="0.35">
      <c r="A1733">
        <v>1732</v>
      </c>
      <c r="B1733" t="s">
        <v>48</v>
      </c>
      <c r="C1733">
        <v>64</v>
      </c>
      <c r="D1733" t="s">
        <v>25</v>
      </c>
      <c r="E1733" t="s">
        <v>22</v>
      </c>
      <c r="F1733" t="s">
        <v>22</v>
      </c>
      <c r="G1733">
        <v>0</v>
      </c>
      <c r="H1733">
        <v>124.1</v>
      </c>
      <c r="I1733">
        <v>117</v>
      </c>
      <c r="J1733">
        <v>21.1</v>
      </c>
      <c r="K1733">
        <v>192.8</v>
      </c>
      <c r="L1733">
        <v>108</v>
      </c>
      <c r="M1733">
        <v>16.39</v>
      </c>
      <c r="N1733">
        <v>162.9</v>
      </c>
      <c r="O1733">
        <v>84</v>
      </c>
      <c r="P1733">
        <v>7.33</v>
      </c>
      <c r="Q1733">
        <v>6.4</v>
      </c>
      <c r="R1733">
        <v>5</v>
      </c>
      <c r="S1733">
        <v>1.73</v>
      </c>
      <c r="T1733">
        <v>3</v>
      </c>
      <c r="U1733" t="s">
        <v>22</v>
      </c>
      <c r="V1733">
        <f>IF(tbl_Customers[[#This Row],[churn]] = "yes", 1, 0)</f>
        <v>0</v>
      </c>
      <c r="W1733" t="str">
        <f>IF(tbl_Customers[[#This Row],[number_customer_service_calls]] &lt;= 1, "0-1 Calls", IF(tbl_Customers[[#This Row],[number_customer_service_calls]] &lt;= 3, "2-3 Calls", IF(tbl_Customers[[#This Row],[number_customer_service_calls]] &lt;=5, "4-5 Calls", "6+ Calls")))</f>
        <v>2-3 Calls</v>
      </c>
      <c r="X1733" t="str">
        <f>IF(tbl_Customers[[#This Row],[account_length]] &lt;= 50, "0-50", IF(tbl_Customers[[#This Row],[account_length]] &lt;=100, "51-100", IF(tbl_Customers[[#This Row],[account_length]] &lt;= 150, "101-150", "151+")))</f>
        <v>51-100</v>
      </c>
      <c r="Y1733" t="str">
        <f>IF(tbl_Customers[[#This Row],[total_intl_charge]] &lt;= 3, "Low Charges", "High Charges")</f>
        <v>Low Charges</v>
      </c>
      <c r="Z1733" t="str">
        <f>IF(tbl_Customers[[#This Row],[total_eve_calls]]&lt;=80,"Low Calls",
IF(tbl_Customers[[#This Row],[total_eve_calls]]&lt;=120,"Medium Calls","High Calls"))</f>
        <v>Medium Calls</v>
      </c>
      <c r="AA1733" t="str">
        <f>IF(tbl_Customers[[#This Row],[total_eve_charge]]&lt;=15,"Low Charges",
IF(tbl_Customers[[#This Row],[total_eve_charge]]&lt;=20,"Medium Charges","High Charges"))</f>
        <v>Medium Charges</v>
      </c>
      <c r="AB17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733" t="str">
        <f>IF(tbl_Customers[[#This Row],[number_vmail_messages]] = 0, "No Usage", IF(tbl_Customers[[#This Row],[number_vmail_messages]] &lt;= 20, "Low Usage", IF(tbl_Customers[[#This Row],[number_vmail_messages]] &lt;= 40, "Medium Usgae", "High Usage")))</f>
        <v>No Usage</v>
      </c>
      <c r="AD1733" t="str">
        <f>IF(tbl_Customers[[#This Row],[total_day_minutes]]&lt;=150,"Low Usage", IF(tbl_Customers[[#This Row],[total_day_minutes]]&lt;=200,"Medium Usage", IF(tbl_Customers[[#This Row],[total_day_minutes]]&lt;=250,"High Usage","Very High Usage")))</f>
        <v>Low Usage</v>
      </c>
      <c r="AE1733" t="str">
        <f>IF(tbl_Customers[[#This Row],[total_intl_calls]]&lt;=5,"Low Calls", IF(tbl_Customers[[#This Row],[total_intl_calls]]&lt;=10, "Medium Calls", "High Calls"))</f>
        <v>Low Calls</v>
      </c>
      <c r="AF17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33" s="36" t="str">
        <f>IF(tbl_Customers[[#This Row],[Churn_Risk_Score]]&gt;=10,"High Risk", IF(tbl_Customers[[#This Row],[Churn_Risk_Score]]&gt;=5,"Medium Risk","Low Risk"))</f>
        <v>Low Risk</v>
      </c>
    </row>
    <row r="1734" spans="1:33" x14ac:dyDescent="0.35">
      <c r="A1734">
        <v>1733</v>
      </c>
      <c r="B1734" t="s">
        <v>35</v>
      </c>
      <c r="C1734">
        <v>80</v>
      </c>
      <c r="D1734" t="s">
        <v>28</v>
      </c>
      <c r="E1734" t="s">
        <v>23</v>
      </c>
      <c r="F1734" t="s">
        <v>23</v>
      </c>
      <c r="G1734">
        <v>30</v>
      </c>
      <c r="H1734">
        <v>184.2</v>
      </c>
      <c r="I1734">
        <v>132</v>
      </c>
      <c r="J1734">
        <v>31.31</v>
      </c>
      <c r="K1734">
        <v>167.5</v>
      </c>
      <c r="L1734">
        <v>109</v>
      </c>
      <c r="M1734">
        <v>14.24</v>
      </c>
      <c r="N1734">
        <v>212.8</v>
      </c>
      <c r="O1734">
        <v>114</v>
      </c>
      <c r="P1734">
        <v>9.58</v>
      </c>
      <c r="Q1734">
        <v>10</v>
      </c>
      <c r="R1734">
        <v>10</v>
      </c>
      <c r="S1734">
        <v>2.7</v>
      </c>
      <c r="T1734">
        <v>0</v>
      </c>
      <c r="U1734" t="s">
        <v>22</v>
      </c>
      <c r="V1734">
        <f>IF(tbl_Customers[[#This Row],[churn]] = "yes", 1, 0)</f>
        <v>0</v>
      </c>
      <c r="W1734" t="str">
        <f>IF(tbl_Customers[[#This Row],[number_customer_service_calls]] &lt;= 1, "0-1 Calls", IF(tbl_Customers[[#This Row],[number_customer_service_calls]] &lt;= 3, "2-3 Calls", IF(tbl_Customers[[#This Row],[number_customer_service_calls]] &lt;=5, "4-5 Calls", "6+ Calls")))</f>
        <v>0-1 Calls</v>
      </c>
      <c r="X1734" t="str">
        <f>IF(tbl_Customers[[#This Row],[account_length]] &lt;= 50, "0-50", IF(tbl_Customers[[#This Row],[account_length]] &lt;=100, "51-100", IF(tbl_Customers[[#This Row],[account_length]] &lt;= 150, "101-150", "151+")))</f>
        <v>51-100</v>
      </c>
      <c r="Y1734" t="str">
        <f>IF(tbl_Customers[[#This Row],[total_intl_charge]] &lt;= 3, "Low Charges", "High Charges")</f>
        <v>Low Charges</v>
      </c>
      <c r="Z1734" t="str">
        <f>IF(tbl_Customers[[#This Row],[total_eve_calls]]&lt;=80,"Low Calls",
IF(tbl_Customers[[#This Row],[total_eve_calls]]&lt;=120,"Medium Calls","High Calls"))</f>
        <v>Medium Calls</v>
      </c>
      <c r="AA1734" t="str">
        <f>IF(tbl_Customers[[#This Row],[total_eve_charge]]&lt;=15,"Low Charges",
IF(tbl_Customers[[#This Row],[total_eve_charge]]&lt;=20,"Medium Charges","High Charges"))</f>
        <v>Low Charges</v>
      </c>
      <c r="AB17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34" t="str">
        <f>IF(tbl_Customers[[#This Row],[number_vmail_messages]] = 0, "No Usage", IF(tbl_Customers[[#This Row],[number_vmail_messages]] &lt;= 20, "Low Usage", IF(tbl_Customers[[#This Row],[number_vmail_messages]] &lt;= 40, "Medium Usgae", "High Usage")))</f>
        <v>Medium Usgae</v>
      </c>
      <c r="AD1734" t="str">
        <f>IF(tbl_Customers[[#This Row],[total_day_minutes]]&lt;=150,"Low Usage", IF(tbl_Customers[[#This Row],[total_day_minutes]]&lt;=200,"Medium Usage", IF(tbl_Customers[[#This Row],[total_day_minutes]]&lt;=250,"High Usage","Very High Usage")))</f>
        <v>Medium Usage</v>
      </c>
      <c r="AE1734" t="str">
        <f>IF(tbl_Customers[[#This Row],[total_intl_calls]]&lt;=5,"Low Calls", IF(tbl_Customers[[#This Row],[total_intl_calls]]&lt;=10, "Medium Calls", "High Calls"))</f>
        <v>Medium Calls</v>
      </c>
      <c r="AF17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34" s="36" t="str">
        <f>IF(tbl_Customers[[#This Row],[Churn_Risk_Score]]&gt;=10,"High Risk", IF(tbl_Customers[[#This Row],[Churn_Risk_Score]]&gt;=5,"Medium Risk","Low Risk"))</f>
        <v>Low Risk</v>
      </c>
    </row>
    <row r="1735" spans="1:33" x14ac:dyDescent="0.35">
      <c r="A1735">
        <v>1734</v>
      </c>
      <c r="B1735" t="s">
        <v>75</v>
      </c>
      <c r="C1735">
        <v>56</v>
      </c>
      <c r="D1735" t="s">
        <v>21</v>
      </c>
      <c r="E1735" t="s">
        <v>22</v>
      </c>
      <c r="F1735" t="s">
        <v>22</v>
      </c>
      <c r="G1735">
        <v>0</v>
      </c>
      <c r="H1735">
        <v>222.7</v>
      </c>
      <c r="I1735">
        <v>133</v>
      </c>
      <c r="J1735">
        <v>37.86</v>
      </c>
      <c r="K1735">
        <v>277</v>
      </c>
      <c r="L1735">
        <v>89</v>
      </c>
      <c r="M1735">
        <v>23.55</v>
      </c>
      <c r="N1735">
        <v>101.8</v>
      </c>
      <c r="O1735">
        <v>94</v>
      </c>
      <c r="P1735">
        <v>4.58</v>
      </c>
      <c r="Q1735">
        <v>13.6</v>
      </c>
      <c r="R1735">
        <v>4</v>
      </c>
      <c r="S1735">
        <v>3.67</v>
      </c>
      <c r="T1735">
        <v>4</v>
      </c>
      <c r="U1735" t="s">
        <v>22</v>
      </c>
      <c r="V1735">
        <f>IF(tbl_Customers[[#This Row],[churn]] = "yes", 1, 0)</f>
        <v>0</v>
      </c>
      <c r="W1735" t="str">
        <f>IF(tbl_Customers[[#This Row],[number_customer_service_calls]] &lt;= 1, "0-1 Calls", IF(tbl_Customers[[#This Row],[number_customer_service_calls]] &lt;= 3, "2-3 Calls", IF(tbl_Customers[[#This Row],[number_customer_service_calls]] &lt;=5, "4-5 Calls", "6+ Calls")))</f>
        <v>4-5 Calls</v>
      </c>
      <c r="X1735" t="str">
        <f>IF(tbl_Customers[[#This Row],[account_length]] &lt;= 50, "0-50", IF(tbl_Customers[[#This Row],[account_length]] &lt;=100, "51-100", IF(tbl_Customers[[#This Row],[account_length]] &lt;= 150, "101-150", "151+")))</f>
        <v>51-100</v>
      </c>
      <c r="Y1735" t="str">
        <f>IF(tbl_Customers[[#This Row],[total_intl_charge]] &lt;= 3, "Low Charges", "High Charges")</f>
        <v>High Charges</v>
      </c>
      <c r="Z1735" t="str">
        <f>IF(tbl_Customers[[#This Row],[total_eve_calls]]&lt;=80,"Low Calls",
IF(tbl_Customers[[#This Row],[total_eve_calls]]&lt;=120,"Medium Calls","High Calls"))</f>
        <v>Medium Calls</v>
      </c>
      <c r="AA1735" t="str">
        <f>IF(tbl_Customers[[#This Row],[total_eve_charge]]&lt;=15,"Low Charges",
IF(tbl_Customers[[#This Row],[total_eve_charge]]&lt;=20,"Medium Charges","High Charges"))</f>
        <v>High Charges</v>
      </c>
      <c r="AB17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35" t="str">
        <f>IF(tbl_Customers[[#This Row],[number_vmail_messages]] = 0, "No Usage", IF(tbl_Customers[[#This Row],[number_vmail_messages]] &lt;= 20, "Low Usage", IF(tbl_Customers[[#This Row],[number_vmail_messages]] &lt;= 40, "Medium Usgae", "High Usage")))</f>
        <v>No Usage</v>
      </c>
      <c r="AD1735" t="str">
        <f>IF(tbl_Customers[[#This Row],[total_day_minutes]]&lt;=150,"Low Usage", IF(tbl_Customers[[#This Row],[total_day_minutes]]&lt;=200,"Medium Usage", IF(tbl_Customers[[#This Row],[total_day_minutes]]&lt;=250,"High Usage","Very High Usage")))</f>
        <v>High Usage</v>
      </c>
      <c r="AE1735" t="str">
        <f>IF(tbl_Customers[[#This Row],[total_intl_calls]]&lt;=5,"Low Calls", IF(tbl_Customers[[#This Row],[total_intl_calls]]&lt;=10, "Medium Calls", "High Calls"))</f>
        <v>Low Calls</v>
      </c>
      <c r="AF17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35" s="36" t="str">
        <f>IF(tbl_Customers[[#This Row],[Churn_Risk_Score]]&gt;=10,"High Risk", IF(tbl_Customers[[#This Row],[Churn_Risk_Score]]&gt;=5,"Medium Risk","Low Risk"))</f>
        <v>Medium Risk</v>
      </c>
    </row>
    <row r="1736" spans="1:33" x14ac:dyDescent="0.35">
      <c r="A1736">
        <v>1735</v>
      </c>
      <c r="B1736" t="s">
        <v>64</v>
      </c>
      <c r="C1736">
        <v>120</v>
      </c>
      <c r="D1736" t="s">
        <v>21</v>
      </c>
      <c r="E1736" t="s">
        <v>22</v>
      </c>
      <c r="F1736" t="s">
        <v>22</v>
      </c>
      <c r="G1736">
        <v>0</v>
      </c>
      <c r="H1736">
        <v>149.19999999999999</v>
      </c>
      <c r="I1736">
        <v>98</v>
      </c>
      <c r="J1736">
        <v>25.36</v>
      </c>
      <c r="K1736">
        <v>193.6</v>
      </c>
      <c r="L1736">
        <v>88</v>
      </c>
      <c r="M1736">
        <v>16.46</v>
      </c>
      <c r="N1736">
        <v>248.9</v>
      </c>
      <c r="O1736">
        <v>119</v>
      </c>
      <c r="P1736">
        <v>11.2</v>
      </c>
      <c r="Q1736">
        <v>11.1</v>
      </c>
      <c r="R1736">
        <v>5</v>
      </c>
      <c r="S1736">
        <v>3</v>
      </c>
      <c r="T1736">
        <v>1</v>
      </c>
      <c r="U1736" t="s">
        <v>22</v>
      </c>
      <c r="V1736">
        <f>IF(tbl_Customers[[#This Row],[churn]] = "yes", 1, 0)</f>
        <v>0</v>
      </c>
      <c r="W1736" t="str">
        <f>IF(tbl_Customers[[#This Row],[number_customer_service_calls]] &lt;= 1, "0-1 Calls", IF(tbl_Customers[[#This Row],[number_customer_service_calls]] &lt;= 3, "2-3 Calls", IF(tbl_Customers[[#This Row],[number_customer_service_calls]] &lt;=5, "4-5 Calls", "6+ Calls")))</f>
        <v>0-1 Calls</v>
      </c>
      <c r="X1736" t="str">
        <f>IF(tbl_Customers[[#This Row],[account_length]] &lt;= 50, "0-50", IF(tbl_Customers[[#This Row],[account_length]] &lt;=100, "51-100", IF(tbl_Customers[[#This Row],[account_length]] &lt;= 150, "101-150", "151+")))</f>
        <v>101-150</v>
      </c>
      <c r="Y1736" t="str">
        <f>IF(tbl_Customers[[#This Row],[total_intl_charge]] &lt;= 3, "Low Charges", "High Charges")</f>
        <v>Low Charges</v>
      </c>
      <c r="Z1736" t="str">
        <f>IF(tbl_Customers[[#This Row],[total_eve_calls]]&lt;=80,"Low Calls",
IF(tbl_Customers[[#This Row],[total_eve_calls]]&lt;=120,"Medium Calls","High Calls"))</f>
        <v>Medium Calls</v>
      </c>
      <c r="AA1736" t="str">
        <f>IF(tbl_Customers[[#This Row],[total_eve_charge]]&lt;=15,"Low Charges",
IF(tbl_Customers[[#This Row],[total_eve_charge]]&lt;=20,"Medium Charges","High Charges"))</f>
        <v>Medium Charges</v>
      </c>
      <c r="AB17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36" t="str">
        <f>IF(tbl_Customers[[#This Row],[number_vmail_messages]] = 0, "No Usage", IF(tbl_Customers[[#This Row],[number_vmail_messages]] &lt;= 20, "Low Usage", IF(tbl_Customers[[#This Row],[number_vmail_messages]] &lt;= 40, "Medium Usgae", "High Usage")))</f>
        <v>No Usage</v>
      </c>
      <c r="AD1736" t="str">
        <f>IF(tbl_Customers[[#This Row],[total_day_minutes]]&lt;=150,"Low Usage", IF(tbl_Customers[[#This Row],[total_day_minutes]]&lt;=200,"Medium Usage", IF(tbl_Customers[[#This Row],[total_day_minutes]]&lt;=250,"High Usage","Very High Usage")))</f>
        <v>Low Usage</v>
      </c>
      <c r="AE1736" t="str">
        <f>IF(tbl_Customers[[#This Row],[total_intl_calls]]&lt;=5,"Low Calls", IF(tbl_Customers[[#This Row],[total_intl_calls]]&lt;=10, "Medium Calls", "High Calls"))</f>
        <v>Low Calls</v>
      </c>
      <c r="AF17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36" s="36" t="str">
        <f>IF(tbl_Customers[[#This Row],[Churn_Risk_Score]]&gt;=10,"High Risk", IF(tbl_Customers[[#This Row],[Churn_Risk_Score]]&gt;=5,"Medium Risk","Low Risk"))</f>
        <v>Low Risk</v>
      </c>
    </row>
    <row r="1737" spans="1:33" x14ac:dyDescent="0.35">
      <c r="A1737">
        <v>1736</v>
      </c>
      <c r="B1737" t="s">
        <v>57</v>
      </c>
      <c r="C1737">
        <v>103</v>
      </c>
      <c r="D1737" t="s">
        <v>28</v>
      </c>
      <c r="E1737" t="s">
        <v>22</v>
      </c>
      <c r="F1737" t="s">
        <v>22</v>
      </c>
      <c r="G1737">
        <v>0</v>
      </c>
      <c r="H1737">
        <v>206.5</v>
      </c>
      <c r="I1737">
        <v>125</v>
      </c>
      <c r="J1737">
        <v>35.11</v>
      </c>
      <c r="K1737">
        <v>180.2</v>
      </c>
      <c r="L1737">
        <v>113</v>
      </c>
      <c r="M1737">
        <v>15.32</v>
      </c>
      <c r="N1737">
        <v>220.6</v>
      </c>
      <c r="O1737">
        <v>95</v>
      </c>
      <c r="P1737">
        <v>9.93</v>
      </c>
      <c r="Q1737">
        <v>12.2</v>
      </c>
      <c r="R1737">
        <v>4</v>
      </c>
      <c r="S1737">
        <v>3.29</v>
      </c>
      <c r="T1737">
        <v>3</v>
      </c>
      <c r="U1737" t="s">
        <v>22</v>
      </c>
      <c r="V1737">
        <f>IF(tbl_Customers[[#This Row],[churn]] = "yes", 1, 0)</f>
        <v>0</v>
      </c>
      <c r="W1737" t="str">
        <f>IF(tbl_Customers[[#This Row],[number_customer_service_calls]] &lt;= 1, "0-1 Calls", IF(tbl_Customers[[#This Row],[number_customer_service_calls]] &lt;= 3, "2-3 Calls", IF(tbl_Customers[[#This Row],[number_customer_service_calls]] &lt;=5, "4-5 Calls", "6+ Calls")))</f>
        <v>2-3 Calls</v>
      </c>
      <c r="X1737" t="str">
        <f>IF(tbl_Customers[[#This Row],[account_length]] &lt;= 50, "0-50", IF(tbl_Customers[[#This Row],[account_length]] &lt;=100, "51-100", IF(tbl_Customers[[#This Row],[account_length]] &lt;= 150, "101-150", "151+")))</f>
        <v>101-150</v>
      </c>
      <c r="Y1737" t="str">
        <f>IF(tbl_Customers[[#This Row],[total_intl_charge]] &lt;= 3, "Low Charges", "High Charges")</f>
        <v>High Charges</v>
      </c>
      <c r="Z1737" t="str">
        <f>IF(tbl_Customers[[#This Row],[total_eve_calls]]&lt;=80,"Low Calls",
IF(tbl_Customers[[#This Row],[total_eve_calls]]&lt;=120,"Medium Calls","High Calls"))</f>
        <v>Medium Calls</v>
      </c>
      <c r="AA1737" t="str">
        <f>IF(tbl_Customers[[#This Row],[total_eve_charge]]&lt;=15,"Low Charges",
IF(tbl_Customers[[#This Row],[total_eve_charge]]&lt;=20,"Medium Charges","High Charges"))</f>
        <v>Medium Charges</v>
      </c>
      <c r="AB17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37" t="str">
        <f>IF(tbl_Customers[[#This Row],[number_vmail_messages]] = 0, "No Usage", IF(tbl_Customers[[#This Row],[number_vmail_messages]] &lt;= 20, "Low Usage", IF(tbl_Customers[[#This Row],[number_vmail_messages]] &lt;= 40, "Medium Usgae", "High Usage")))</f>
        <v>No Usage</v>
      </c>
      <c r="AD1737" t="str">
        <f>IF(tbl_Customers[[#This Row],[total_day_minutes]]&lt;=150,"Low Usage", IF(tbl_Customers[[#This Row],[total_day_minutes]]&lt;=200,"Medium Usage", IF(tbl_Customers[[#This Row],[total_day_minutes]]&lt;=250,"High Usage","Very High Usage")))</f>
        <v>High Usage</v>
      </c>
      <c r="AE1737" t="str">
        <f>IF(tbl_Customers[[#This Row],[total_intl_calls]]&lt;=5,"Low Calls", IF(tbl_Customers[[#This Row],[total_intl_calls]]&lt;=10, "Medium Calls", "High Calls"))</f>
        <v>Low Calls</v>
      </c>
      <c r="AF17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37" s="36" t="str">
        <f>IF(tbl_Customers[[#This Row],[Churn_Risk_Score]]&gt;=10,"High Risk", IF(tbl_Customers[[#This Row],[Churn_Risk_Score]]&gt;=5,"Medium Risk","Low Risk"))</f>
        <v>Low Risk</v>
      </c>
    </row>
    <row r="1738" spans="1:33" x14ac:dyDescent="0.35">
      <c r="A1738">
        <v>1737</v>
      </c>
      <c r="B1738" t="s">
        <v>20</v>
      </c>
      <c r="C1738">
        <v>164</v>
      </c>
      <c r="D1738" t="s">
        <v>28</v>
      </c>
      <c r="E1738" t="s">
        <v>22</v>
      </c>
      <c r="F1738" t="s">
        <v>23</v>
      </c>
      <c r="G1738">
        <v>27</v>
      </c>
      <c r="H1738">
        <v>159.69999999999999</v>
      </c>
      <c r="I1738">
        <v>102</v>
      </c>
      <c r="J1738">
        <v>27.15</v>
      </c>
      <c r="K1738">
        <v>168.8</v>
      </c>
      <c r="L1738">
        <v>113</v>
      </c>
      <c r="M1738">
        <v>14.35</v>
      </c>
      <c r="N1738">
        <v>244.1</v>
      </c>
      <c r="O1738">
        <v>127</v>
      </c>
      <c r="P1738">
        <v>10.98</v>
      </c>
      <c r="Q1738">
        <v>9.6</v>
      </c>
      <c r="R1738">
        <v>9</v>
      </c>
      <c r="S1738">
        <v>2.59</v>
      </c>
      <c r="T1738">
        <v>3</v>
      </c>
      <c r="U1738" t="s">
        <v>22</v>
      </c>
      <c r="V1738">
        <f>IF(tbl_Customers[[#This Row],[churn]] = "yes", 1, 0)</f>
        <v>0</v>
      </c>
      <c r="W1738" t="str">
        <f>IF(tbl_Customers[[#This Row],[number_customer_service_calls]] &lt;= 1, "0-1 Calls", IF(tbl_Customers[[#This Row],[number_customer_service_calls]] &lt;= 3, "2-3 Calls", IF(tbl_Customers[[#This Row],[number_customer_service_calls]] &lt;=5, "4-5 Calls", "6+ Calls")))</f>
        <v>2-3 Calls</v>
      </c>
      <c r="X1738" t="str">
        <f>IF(tbl_Customers[[#This Row],[account_length]] &lt;= 50, "0-50", IF(tbl_Customers[[#This Row],[account_length]] &lt;=100, "51-100", IF(tbl_Customers[[#This Row],[account_length]] &lt;= 150, "101-150", "151+")))</f>
        <v>151+</v>
      </c>
      <c r="Y1738" t="str">
        <f>IF(tbl_Customers[[#This Row],[total_intl_charge]] &lt;= 3, "Low Charges", "High Charges")</f>
        <v>Low Charges</v>
      </c>
      <c r="Z1738" t="str">
        <f>IF(tbl_Customers[[#This Row],[total_eve_calls]]&lt;=80,"Low Calls",
IF(tbl_Customers[[#This Row],[total_eve_calls]]&lt;=120,"Medium Calls","High Calls"))</f>
        <v>Medium Calls</v>
      </c>
      <c r="AA1738" t="str">
        <f>IF(tbl_Customers[[#This Row],[total_eve_charge]]&lt;=15,"Low Charges",
IF(tbl_Customers[[#This Row],[total_eve_charge]]&lt;=20,"Medium Charges","High Charges"))</f>
        <v>Low Charges</v>
      </c>
      <c r="AB17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38" t="str">
        <f>IF(tbl_Customers[[#This Row],[number_vmail_messages]] = 0, "No Usage", IF(tbl_Customers[[#This Row],[number_vmail_messages]] &lt;= 20, "Low Usage", IF(tbl_Customers[[#This Row],[number_vmail_messages]] &lt;= 40, "Medium Usgae", "High Usage")))</f>
        <v>Medium Usgae</v>
      </c>
      <c r="AD1738" t="str">
        <f>IF(tbl_Customers[[#This Row],[total_day_minutes]]&lt;=150,"Low Usage", IF(tbl_Customers[[#This Row],[total_day_minutes]]&lt;=200,"Medium Usage", IF(tbl_Customers[[#This Row],[total_day_minutes]]&lt;=250,"High Usage","Very High Usage")))</f>
        <v>Medium Usage</v>
      </c>
      <c r="AE1738" t="str">
        <f>IF(tbl_Customers[[#This Row],[total_intl_calls]]&lt;=5,"Low Calls", IF(tbl_Customers[[#This Row],[total_intl_calls]]&lt;=10, "Medium Calls", "High Calls"))</f>
        <v>Medium Calls</v>
      </c>
      <c r="AF17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38" s="36" t="str">
        <f>IF(tbl_Customers[[#This Row],[Churn_Risk_Score]]&gt;=10,"High Risk", IF(tbl_Customers[[#This Row],[Churn_Risk_Score]]&gt;=5,"Medium Risk","Low Risk"))</f>
        <v>Low Risk</v>
      </c>
    </row>
    <row r="1739" spans="1:33" x14ac:dyDescent="0.35">
      <c r="A1739">
        <v>1738</v>
      </c>
      <c r="B1739" t="s">
        <v>20</v>
      </c>
      <c r="C1739">
        <v>116</v>
      </c>
      <c r="D1739" t="s">
        <v>21</v>
      </c>
      <c r="E1739" t="s">
        <v>22</v>
      </c>
      <c r="F1739" t="s">
        <v>23</v>
      </c>
      <c r="G1739">
        <v>27</v>
      </c>
      <c r="H1739">
        <v>204.7</v>
      </c>
      <c r="I1739">
        <v>118</v>
      </c>
      <c r="J1739">
        <v>34.799999999999997</v>
      </c>
      <c r="K1739">
        <v>209.4</v>
      </c>
      <c r="L1739">
        <v>91</v>
      </c>
      <c r="M1739">
        <v>17.8</v>
      </c>
      <c r="N1739">
        <v>212.9</v>
      </c>
      <c r="O1739">
        <v>67</v>
      </c>
      <c r="P1739">
        <v>9.58</v>
      </c>
      <c r="Q1739">
        <v>7</v>
      </c>
      <c r="R1739">
        <v>2</v>
      </c>
      <c r="S1739">
        <v>1.89</v>
      </c>
      <c r="T1739">
        <v>2</v>
      </c>
      <c r="U1739" t="s">
        <v>22</v>
      </c>
      <c r="V1739">
        <f>IF(tbl_Customers[[#This Row],[churn]] = "yes", 1, 0)</f>
        <v>0</v>
      </c>
      <c r="W1739" t="str">
        <f>IF(tbl_Customers[[#This Row],[number_customer_service_calls]] &lt;= 1, "0-1 Calls", IF(tbl_Customers[[#This Row],[number_customer_service_calls]] &lt;= 3, "2-3 Calls", IF(tbl_Customers[[#This Row],[number_customer_service_calls]] &lt;=5, "4-5 Calls", "6+ Calls")))</f>
        <v>2-3 Calls</v>
      </c>
      <c r="X1739" t="str">
        <f>IF(tbl_Customers[[#This Row],[account_length]] &lt;= 50, "0-50", IF(tbl_Customers[[#This Row],[account_length]] &lt;=100, "51-100", IF(tbl_Customers[[#This Row],[account_length]] &lt;= 150, "101-150", "151+")))</f>
        <v>101-150</v>
      </c>
      <c r="Y1739" t="str">
        <f>IF(tbl_Customers[[#This Row],[total_intl_charge]] &lt;= 3, "Low Charges", "High Charges")</f>
        <v>Low Charges</v>
      </c>
      <c r="Z1739" t="str">
        <f>IF(tbl_Customers[[#This Row],[total_eve_calls]]&lt;=80,"Low Calls",
IF(tbl_Customers[[#This Row],[total_eve_calls]]&lt;=120,"Medium Calls","High Calls"))</f>
        <v>Medium Calls</v>
      </c>
      <c r="AA1739" t="str">
        <f>IF(tbl_Customers[[#This Row],[total_eve_charge]]&lt;=15,"Low Charges",
IF(tbl_Customers[[#This Row],[total_eve_charge]]&lt;=20,"Medium Charges","High Charges"))</f>
        <v>Medium Charges</v>
      </c>
      <c r="AB17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39" t="str">
        <f>IF(tbl_Customers[[#This Row],[number_vmail_messages]] = 0, "No Usage", IF(tbl_Customers[[#This Row],[number_vmail_messages]] &lt;= 20, "Low Usage", IF(tbl_Customers[[#This Row],[number_vmail_messages]] &lt;= 40, "Medium Usgae", "High Usage")))</f>
        <v>Medium Usgae</v>
      </c>
      <c r="AD1739" t="str">
        <f>IF(tbl_Customers[[#This Row],[total_day_minutes]]&lt;=150,"Low Usage", IF(tbl_Customers[[#This Row],[total_day_minutes]]&lt;=200,"Medium Usage", IF(tbl_Customers[[#This Row],[total_day_minutes]]&lt;=250,"High Usage","Very High Usage")))</f>
        <v>High Usage</v>
      </c>
      <c r="AE1739" t="str">
        <f>IF(tbl_Customers[[#This Row],[total_intl_calls]]&lt;=5,"Low Calls", IF(tbl_Customers[[#This Row],[total_intl_calls]]&lt;=10, "Medium Calls", "High Calls"))</f>
        <v>Low Calls</v>
      </c>
      <c r="AF17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39" s="36" t="str">
        <f>IF(tbl_Customers[[#This Row],[Churn_Risk_Score]]&gt;=10,"High Risk", IF(tbl_Customers[[#This Row],[Churn_Risk_Score]]&gt;=5,"Medium Risk","Low Risk"))</f>
        <v>Low Risk</v>
      </c>
    </row>
    <row r="1740" spans="1:33" x14ac:dyDescent="0.35">
      <c r="A1740">
        <v>1739</v>
      </c>
      <c r="B1740" t="s">
        <v>35</v>
      </c>
      <c r="C1740">
        <v>121</v>
      </c>
      <c r="D1740" t="s">
        <v>25</v>
      </c>
      <c r="E1740" t="s">
        <v>22</v>
      </c>
      <c r="F1740" t="s">
        <v>22</v>
      </c>
      <c r="G1740">
        <v>0</v>
      </c>
      <c r="H1740">
        <v>213.2</v>
      </c>
      <c r="I1740">
        <v>79</v>
      </c>
      <c r="J1740">
        <v>36.24</v>
      </c>
      <c r="K1740">
        <v>120.7</v>
      </c>
      <c r="L1740">
        <v>116</v>
      </c>
      <c r="M1740">
        <v>10.26</v>
      </c>
      <c r="N1740">
        <v>244.4</v>
      </c>
      <c r="O1740">
        <v>102</v>
      </c>
      <c r="P1740">
        <v>11</v>
      </c>
      <c r="Q1740">
        <v>7.5</v>
      </c>
      <c r="R1740">
        <v>4</v>
      </c>
      <c r="S1740">
        <v>2.0299999999999998</v>
      </c>
      <c r="T1740">
        <v>1</v>
      </c>
      <c r="U1740" t="s">
        <v>22</v>
      </c>
      <c r="V1740">
        <f>IF(tbl_Customers[[#This Row],[churn]] = "yes", 1, 0)</f>
        <v>0</v>
      </c>
      <c r="W1740" t="str">
        <f>IF(tbl_Customers[[#This Row],[number_customer_service_calls]] &lt;= 1, "0-1 Calls", IF(tbl_Customers[[#This Row],[number_customer_service_calls]] &lt;= 3, "2-3 Calls", IF(tbl_Customers[[#This Row],[number_customer_service_calls]] &lt;=5, "4-5 Calls", "6+ Calls")))</f>
        <v>0-1 Calls</v>
      </c>
      <c r="X1740" t="str">
        <f>IF(tbl_Customers[[#This Row],[account_length]] &lt;= 50, "0-50", IF(tbl_Customers[[#This Row],[account_length]] &lt;=100, "51-100", IF(tbl_Customers[[#This Row],[account_length]] &lt;= 150, "101-150", "151+")))</f>
        <v>101-150</v>
      </c>
      <c r="Y1740" t="str">
        <f>IF(tbl_Customers[[#This Row],[total_intl_charge]] &lt;= 3, "Low Charges", "High Charges")</f>
        <v>Low Charges</v>
      </c>
      <c r="Z1740" t="str">
        <f>IF(tbl_Customers[[#This Row],[total_eve_calls]]&lt;=80,"Low Calls",
IF(tbl_Customers[[#This Row],[total_eve_calls]]&lt;=120,"Medium Calls","High Calls"))</f>
        <v>Medium Calls</v>
      </c>
      <c r="AA1740" t="str">
        <f>IF(tbl_Customers[[#This Row],[total_eve_charge]]&lt;=15,"Low Charges",
IF(tbl_Customers[[#This Row],[total_eve_charge]]&lt;=20,"Medium Charges","High Charges"))</f>
        <v>Low Charges</v>
      </c>
      <c r="AB17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40" t="str">
        <f>IF(tbl_Customers[[#This Row],[number_vmail_messages]] = 0, "No Usage", IF(tbl_Customers[[#This Row],[number_vmail_messages]] &lt;= 20, "Low Usage", IF(tbl_Customers[[#This Row],[number_vmail_messages]] &lt;= 40, "Medium Usgae", "High Usage")))</f>
        <v>No Usage</v>
      </c>
      <c r="AD1740" t="str">
        <f>IF(tbl_Customers[[#This Row],[total_day_minutes]]&lt;=150,"Low Usage", IF(tbl_Customers[[#This Row],[total_day_minutes]]&lt;=200,"Medium Usage", IF(tbl_Customers[[#This Row],[total_day_minutes]]&lt;=250,"High Usage","Very High Usage")))</f>
        <v>High Usage</v>
      </c>
      <c r="AE1740" t="str">
        <f>IF(tbl_Customers[[#This Row],[total_intl_calls]]&lt;=5,"Low Calls", IF(tbl_Customers[[#This Row],[total_intl_calls]]&lt;=10, "Medium Calls", "High Calls"))</f>
        <v>Low Calls</v>
      </c>
      <c r="AF17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40" s="36" t="str">
        <f>IF(tbl_Customers[[#This Row],[Churn_Risk_Score]]&gt;=10,"High Risk", IF(tbl_Customers[[#This Row],[Churn_Risk_Score]]&gt;=5,"Medium Risk","Low Risk"))</f>
        <v>Low Risk</v>
      </c>
    </row>
    <row r="1741" spans="1:33" x14ac:dyDescent="0.35">
      <c r="A1741">
        <v>1740</v>
      </c>
      <c r="B1741" t="s">
        <v>72</v>
      </c>
      <c r="C1741">
        <v>55</v>
      </c>
      <c r="D1741" t="s">
        <v>21</v>
      </c>
      <c r="E1741" t="s">
        <v>23</v>
      </c>
      <c r="F1741" t="s">
        <v>22</v>
      </c>
      <c r="G1741">
        <v>0</v>
      </c>
      <c r="H1741">
        <v>269.60000000000002</v>
      </c>
      <c r="I1741">
        <v>121</v>
      </c>
      <c r="J1741">
        <v>45.83</v>
      </c>
      <c r="K1741">
        <v>171.7</v>
      </c>
      <c r="L1741">
        <v>91</v>
      </c>
      <c r="M1741">
        <v>14.59</v>
      </c>
      <c r="N1741">
        <v>219</v>
      </c>
      <c r="O1741">
        <v>98</v>
      </c>
      <c r="P1741">
        <v>9.86</v>
      </c>
      <c r="Q1741">
        <v>8.1999999999999993</v>
      </c>
      <c r="R1741">
        <v>6</v>
      </c>
      <c r="S1741">
        <v>2.21</v>
      </c>
      <c r="T1741">
        <v>1</v>
      </c>
      <c r="U1741" t="s">
        <v>22</v>
      </c>
      <c r="V1741">
        <f>IF(tbl_Customers[[#This Row],[churn]] = "yes", 1, 0)</f>
        <v>0</v>
      </c>
      <c r="W1741" t="str">
        <f>IF(tbl_Customers[[#This Row],[number_customer_service_calls]] &lt;= 1, "0-1 Calls", IF(tbl_Customers[[#This Row],[number_customer_service_calls]] &lt;= 3, "2-3 Calls", IF(tbl_Customers[[#This Row],[number_customer_service_calls]] &lt;=5, "4-5 Calls", "6+ Calls")))</f>
        <v>0-1 Calls</v>
      </c>
      <c r="X1741" t="str">
        <f>IF(tbl_Customers[[#This Row],[account_length]] &lt;= 50, "0-50", IF(tbl_Customers[[#This Row],[account_length]] &lt;=100, "51-100", IF(tbl_Customers[[#This Row],[account_length]] &lt;= 150, "101-150", "151+")))</f>
        <v>51-100</v>
      </c>
      <c r="Y1741" t="str">
        <f>IF(tbl_Customers[[#This Row],[total_intl_charge]] &lt;= 3, "Low Charges", "High Charges")</f>
        <v>Low Charges</v>
      </c>
      <c r="Z1741" t="str">
        <f>IF(tbl_Customers[[#This Row],[total_eve_calls]]&lt;=80,"Low Calls",
IF(tbl_Customers[[#This Row],[total_eve_calls]]&lt;=120,"Medium Calls","High Calls"))</f>
        <v>Medium Calls</v>
      </c>
      <c r="AA1741" t="str">
        <f>IF(tbl_Customers[[#This Row],[total_eve_charge]]&lt;=15,"Low Charges",
IF(tbl_Customers[[#This Row],[total_eve_charge]]&lt;=20,"Medium Charges","High Charges"))</f>
        <v>Low Charges</v>
      </c>
      <c r="AB17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41" t="str">
        <f>IF(tbl_Customers[[#This Row],[number_vmail_messages]] = 0, "No Usage", IF(tbl_Customers[[#This Row],[number_vmail_messages]] &lt;= 20, "Low Usage", IF(tbl_Customers[[#This Row],[number_vmail_messages]] &lt;= 40, "Medium Usgae", "High Usage")))</f>
        <v>No Usage</v>
      </c>
      <c r="AD1741" t="str">
        <f>IF(tbl_Customers[[#This Row],[total_day_minutes]]&lt;=150,"Low Usage", IF(tbl_Customers[[#This Row],[total_day_minutes]]&lt;=200,"Medium Usage", IF(tbl_Customers[[#This Row],[total_day_minutes]]&lt;=250,"High Usage","Very High Usage")))</f>
        <v>Very High Usage</v>
      </c>
      <c r="AE1741" t="str">
        <f>IF(tbl_Customers[[#This Row],[total_intl_calls]]&lt;=5,"Low Calls", IF(tbl_Customers[[#This Row],[total_intl_calls]]&lt;=10, "Medium Calls", "High Calls"))</f>
        <v>Medium Calls</v>
      </c>
      <c r="AF17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41" s="36" t="str">
        <f>IF(tbl_Customers[[#This Row],[Churn_Risk_Score]]&gt;=10,"High Risk", IF(tbl_Customers[[#This Row],[Churn_Risk_Score]]&gt;=5,"Medium Risk","Low Risk"))</f>
        <v>Medium Risk</v>
      </c>
    </row>
    <row r="1742" spans="1:33" x14ac:dyDescent="0.35">
      <c r="A1742">
        <v>1741</v>
      </c>
      <c r="B1742" t="s">
        <v>62</v>
      </c>
      <c r="C1742">
        <v>183</v>
      </c>
      <c r="D1742" t="s">
        <v>21</v>
      </c>
      <c r="E1742" t="s">
        <v>22</v>
      </c>
      <c r="F1742" t="s">
        <v>22</v>
      </c>
      <c r="G1742">
        <v>0</v>
      </c>
      <c r="H1742">
        <v>116.7</v>
      </c>
      <c r="I1742">
        <v>92</v>
      </c>
      <c r="J1742">
        <v>19.84</v>
      </c>
      <c r="K1742">
        <v>213.8</v>
      </c>
      <c r="L1742">
        <v>112</v>
      </c>
      <c r="M1742">
        <v>18.170000000000002</v>
      </c>
      <c r="N1742">
        <v>214.3</v>
      </c>
      <c r="O1742">
        <v>112</v>
      </c>
      <c r="P1742">
        <v>9.64</v>
      </c>
      <c r="Q1742">
        <v>9.6999999999999993</v>
      </c>
      <c r="R1742">
        <v>6</v>
      </c>
      <c r="S1742">
        <v>2.62</v>
      </c>
      <c r="T1742">
        <v>2</v>
      </c>
      <c r="U1742" t="s">
        <v>22</v>
      </c>
      <c r="V1742">
        <f>IF(tbl_Customers[[#This Row],[churn]] = "yes", 1, 0)</f>
        <v>0</v>
      </c>
      <c r="W1742" t="str">
        <f>IF(tbl_Customers[[#This Row],[number_customer_service_calls]] &lt;= 1, "0-1 Calls", IF(tbl_Customers[[#This Row],[number_customer_service_calls]] &lt;= 3, "2-3 Calls", IF(tbl_Customers[[#This Row],[number_customer_service_calls]] &lt;=5, "4-5 Calls", "6+ Calls")))</f>
        <v>2-3 Calls</v>
      </c>
      <c r="X1742" t="str">
        <f>IF(tbl_Customers[[#This Row],[account_length]] &lt;= 50, "0-50", IF(tbl_Customers[[#This Row],[account_length]] &lt;=100, "51-100", IF(tbl_Customers[[#This Row],[account_length]] &lt;= 150, "101-150", "151+")))</f>
        <v>151+</v>
      </c>
      <c r="Y1742" t="str">
        <f>IF(tbl_Customers[[#This Row],[total_intl_charge]] &lt;= 3, "Low Charges", "High Charges")</f>
        <v>Low Charges</v>
      </c>
      <c r="Z1742" t="str">
        <f>IF(tbl_Customers[[#This Row],[total_eve_calls]]&lt;=80,"Low Calls",
IF(tbl_Customers[[#This Row],[total_eve_calls]]&lt;=120,"Medium Calls","High Calls"))</f>
        <v>Medium Calls</v>
      </c>
      <c r="AA1742" t="str">
        <f>IF(tbl_Customers[[#This Row],[total_eve_charge]]&lt;=15,"Low Charges",
IF(tbl_Customers[[#This Row],[total_eve_charge]]&lt;=20,"Medium Charges","High Charges"))</f>
        <v>Medium Charges</v>
      </c>
      <c r="AB17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42" t="str">
        <f>IF(tbl_Customers[[#This Row],[number_vmail_messages]] = 0, "No Usage", IF(tbl_Customers[[#This Row],[number_vmail_messages]] &lt;= 20, "Low Usage", IF(tbl_Customers[[#This Row],[number_vmail_messages]] &lt;= 40, "Medium Usgae", "High Usage")))</f>
        <v>No Usage</v>
      </c>
      <c r="AD1742" t="str">
        <f>IF(tbl_Customers[[#This Row],[total_day_minutes]]&lt;=150,"Low Usage", IF(tbl_Customers[[#This Row],[total_day_minutes]]&lt;=200,"Medium Usage", IF(tbl_Customers[[#This Row],[total_day_minutes]]&lt;=250,"High Usage","Very High Usage")))</f>
        <v>Low Usage</v>
      </c>
      <c r="AE1742" t="str">
        <f>IF(tbl_Customers[[#This Row],[total_intl_calls]]&lt;=5,"Low Calls", IF(tbl_Customers[[#This Row],[total_intl_calls]]&lt;=10, "Medium Calls", "High Calls"))</f>
        <v>Medium Calls</v>
      </c>
      <c r="AF17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42" s="36" t="str">
        <f>IF(tbl_Customers[[#This Row],[Churn_Risk_Score]]&gt;=10,"High Risk", IF(tbl_Customers[[#This Row],[Churn_Risk_Score]]&gt;=5,"Medium Risk","Low Risk"))</f>
        <v>Low Risk</v>
      </c>
    </row>
    <row r="1743" spans="1:33" x14ac:dyDescent="0.35">
      <c r="A1743">
        <v>1742</v>
      </c>
      <c r="B1743" t="s">
        <v>46</v>
      </c>
      <c r="C1743">
        <v>90</v>
      </c>
      <c r="D1743" t="s">
        <v>25</v>
      </c>
      <c r="E1743" t="s">
        <v>22</v>
      </c>
      <c r="F1743" t="s">
        <v>22</v>
      </c>
      <c r="G1743">
        <v>0</v>
      </c>
      <c r="H1743">
        <v>140.19999999999999</v>
      </c>
      <c r="I1743">
        <v>97</v>
      </c>
      <c r="J1743">
        <v>23.83</v>
      </c>
      <c r="K1743">
        <v>213.9</v>
      </c>
      <c r="L1743">
        <v>102</v>
      </c>
      <c r="M1743">
        <v>18.18</v>
      </c>
      <c r="N1743">
        <v>120</v>
      </c>
      <c r="O1743">
        <v>126</v>
      </c>
      <c r="P1743">
        <v>5.4</v>
      </c>
      <c r="Q1743">
        <v>7.1</v>
      </c>
      <c r="R1743">
        <v>2</v>
      </c>
      <c r="S1743">
        <v>1.92</v>
      </c>
      <c r="T1743">
        <v>1</v>
      </c>
      <c r="U1743" t="s">
        <v>22</v>
      </c>
      <c r="V1743">
        <f>IF(tbl_Customers[[#This Row],[churn]] = "yes", 1, 0)</f>
        <v>0</v>
      </c>
      <c r="W1743" t="str">
        <f>IF(tbl_Customers[[#This Row],[number_customer_service_calls]] &lt;= 1, "0-1 Calls", IF(tbl_Customers[[#This Row],[number_customer_service_calls]] &lt;= 3, "2-3 Calls", IF(tbl_Customers[[#This Row],[number_customer_service_calls]] &lt;=5, "4-5 Calls", "6+ Calls")))</f>
        <v>0-1 Calls</v>
      </c>
      <c r="X1743" t="str">
        <f>IF(tbl_Customers[[#This Row],[account_length]] &lt;= 50, "0-50", IF(tbl_Customers[[#This Row],[account_length]] &lt;=100, "51-100", IF(tbl_Customers[[#This Row],[account_length]] &lt;= 150, "101-150", "151+")))</f>
        <v>51-100</v>
      </c>
      <c r="Y1743" t="str">
        <f>IF(tbl_Customers[[#This Row],[total_intl_charge]] &lt;= 3, "Low Charges", "High Charges")</f>
        <v>Low Charges</v>
      </c>
      <c r="Z1743" t="str">
        <f>IF(tbl_Customers[[#This Row],[total_eve_calls]]&lt;=80,"Low Calls",
IF(tbl_Customers[[#This Row],[total_eve_calls]]&lt;=120,"Medium Calls","High Calls"))</f>
        <v>Medium Calls</v>
      </c>
      <c r="AA1743" t="str">
        <f>IF(tbl_Customers[[#This Row],[total_eve_charge]]&lt;=15,"Low Charges",
IF(tbl_Customers[[#This Row],[total_eve_charge]]&lt;=20,"Medium Charges","High Charges"))</f>
        <v>Medium Charges</v>
      </c>
      <c r="AB17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43" t="str">
        <f>IF(tbl_Customers[[#This Row],[number_vmail_messages]] = 0, "No Usage", IF(tbl_Customers[[#This Row],[number_vmail_messages]] &lt;= 20, "Low Usage", IF(tbl_Customers[[#This Row],[number_vmail_messages]] &lt;= 40, "Medium Usgae", "High Usage")))</f>
        <v>No Usage</v>
      </c>
      <c r="AD1743" t="str">
        <f>IF(tbl_Customers[[#This Row],[total_day_minutes]]&lt;=150,"Low Usage", IF(tbl_Customers[[#This Row],[total_day_minutes]]&lt;=200,"Medium Usage", IF(tbl_Customers[[#This Row],[total_day_minutes]]&lt;=250,"High Usage","Very High Usage")))</f>
        <v>Low Usage</v>
      </c>
      <c r="AE1743" t="str">
        <f>IF(tbl_Customers[[#This Row],[total_intl_calls]]&lt;=5,"Low Calls", IF(tbl_Customers[[#This Row],[total_intl_calls]]&lt;=10, "Medium Calls", "High Calls"))</f>
        <v>Low Calls</v>
      </c>
      <c r="AF17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43" s="36" t="str">
        <f>IF(tbl_Customers[[#This Row],[Churn_Risk_Score]]&gt;=10,"High Risk", IF(tbl_Customers[[#This Row],[Churn_Risk_Score]]&gt;=5,"Medium Risk","Low Risk"))</f>
        <v>Low Risk</v>
      </c>
    </row>
    <row r="1744" spans="1:33" x14ac:dyDescent="0.35">
      <c r="A1744">
        <v>1743</v>
      </c>
      <c r="B1744" t="s">
        <v>64</v>
      </c>
      <c r="C1744">
        <v>101</v>
      </c>
      <c r="D1744" t="s">
        <v>21</v>
      </c>
      <c r="E1744" t="s">
        <v>22</v>
      </c>
      <c r="F1744" t="s">
        <v>22</v>
      </c>
      <c r="G1744">
        <v>0</v>
      </c>
      <c r="H1744">
        <v>136.19999999999999</v>
      </c>
      <c r="I1744">
        <v>92</v>
      </c>
      <c r="J1744">
        <v>23.15</v>
      </c>
      <c r="K1744">
        <v>220.9</v>
      </c>
      <c r="L1744">
        <v>110</v>
      </c>
      <c r="M1744">
        <v>18.78</v>
      </c>
      <c r="N1744">
        <v>196.9</v>
      </c>
      <c r="O1744">
        <v>116</v>
      </c>
      <c r="P1744">
        <v>8.86</v>
      </c>
      <c r="Q1744">
        <v>13.3</v>
      </c>
      <c r="R1744">
        <v>7</v>
      </c>
      <c r="S1744">
        <v>3.59</v>
      </c>
      <c r="T1744">
        <v>3</v>
      </c>
      <c r="U1744" t="s">
        <v>22</v>
      </c>
      <c r="V1744">
        <f>IF(tbl_Customers[[#This Row],[churn]] = "yes", 1, 0)</f>
        <v>0</v>
      </c>
      <c r="W1744" t="str">
        <f>IF(tbl_Customers[[#This Row],[number_customer_service_calls]] &lt;= 1, "0-1 Calls", IF(tbl_Customers[[#This Row],[number_customer_service_calls]] &lt;= 3, "2-3 Calls", IF(tbl_Customers[[#This Row],[number_customer_service_calls]] &lt;=5, "4-5 Calls", "6+ Calls")))</f>
        <v>2-3 Calls</v>
      </c>
      <c r="X1744" t="str">
        <f>IF(tbl_Customers[[#This Row],[account_length]] &lt;= 50, "0-50", IF(tbl_Customers[[#This Row],[account_length]] &lt;=100, "51-100", IF(tbl_Customers[[#This Row],[account_length]] &lt;= 150, "101-150", "151+")))</f>
        <v>101-150</v>
      </c>
      <c r="Y1744" t="str">
        <f>IF(tbl_Customers[[#This Row],[total_intl_charge]] &lt;= 3, "Low Charges", "High Charges")</f>
        <v>High Charges</v>
      </c>
      <c r="Z1744" t="str">
        <f>IF(tbl_Customers[[#This Row],[total_eve_calls]]&lt;=80,"Low Calls",
IF(tbl_Customers[[#This Row],[total_eve_calls]]&lt;=120,"Medium Calls","High Calls"))</f>
        <v>Medium Calls</v>
      </c>
      <c r="AA1744" t="str">
        <f>IF(tbl_Customers[[#This Row],[total_eve_charge]]&lt;=15,"Low Charges",
IF(tbl_Customers[[#This Row],[total_eve_charge]]&lt;=20,"Medium Charges","High Charges"))</f>
        <v>Medium Charges</v>
      </c>
      <c r="AB17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44" t="str">
        <f>IF(tbl_Customers[[#This Row],[number_vmail_messages]] = 0, "No Usage", IF(tbl_Customers[[#This Row],[number_vmail_messages]] &lt;= 20, "Low Usage", IF(tbl_Customers[[#This Row],[number_vmail_messages]] &lt;= 40, "Medium Usgae", "High Usage")))</f>
        <v>No Usage</v>
      </c>
      <c r="AD1744" t="str">
        <f>IF(tbl_Customers[[#This Row],[total_day_minutes]]&lt;=150,"Low Usage", IF(tbl_Customers[[#This Row],[total_day_minutes]]&lt;=200,"Medium Usage", IF(tbl_Customers[[#This Row],[total_day_minutes]]&lt;=250,"High Usage","Very High Usage")))</f>
        <v>Low Usage</v>
      </c>
      <c r="AE1744" t="str">
        <f>IF(tbl_Customers[[#This Row],[total_intl_calls]]&lt;=5,"Low Calls", IF(tbl_Customers[[#This Row],[total_intl_calls]]&lt;=10, "Medium Calls", "High Calls"))</f>
        <v>Medium Calls</v>
      </c>
      <c r="AF17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44" s="36" t="str">
        <f>IF(tbl_Customers[[#This Row],[Churn_Risk_Score]]&gt;=10,"High Risk", IF(tbl_Customers[[#This Row],[Churn_Risk_Score]]&gt;=5,"Medium Risk","Low Risk"))</f>
        <v>Low Risk</v>
      </c>
    </row>
    <row r="1745" spans="1:33" x14ac:dyDescent="0.35">
      <c r="A1745">
        <v>1744</v>
      </c>
      <c r="B1745" t="s">
        <v>36</v>
      </c>
      <c r="C1745">
        <v>9</v>
      </c>
      <c r="D1745" t="s">
        <v>21</v>
      </c>
      <c r="E1745" t="s">
        <v>22</v>
      </c>
      <c r="F1745" t="s">
        <v>23</v>
      </c>
      <c r="G1745">
        <v>16</v>
      </c>
      <c r="H1745">
        <v>88.5</v>
      </c>
      <c r="I1745">
        <v>87</v>
      </c>
      <c r="J1745">
        <v>15.05</v>
      </c>
      <c r="K1745">
        <v>178.8</v>
      </c>
      <c r="L1745">
        <v>108</v>
      </c>
      <c r="M1745">
        <v>15.2</v>
      </c>
      <c r="N1745">
        <v>228.7</v>
      </c>
      <c r="O1745">
        <v>96</v>
      </c>
      <c r="P1745">
        <v>10.29</v>
      </c>
      <c r="Q1745">
        <v>11.5</v>
      </c>
      <c r="R1745">
        <v>3</v>
      </c>
      <c r="S1745">
        <v>3.11</v>
      </c>
      <c r="T1745">
        <v>2</v>
      </c>
      <c r="U1745" t="s">
        <v>22</v>
      </c>
      <c r="V1745">
        <f>IF(tbl_Customers[[#This Row],[churn]] = "yes", 1, 0)</f>
        <v>0</v>
      </c>
      <c r="W1745" t="str">
        <f>IF(tbl_Customers[[#This Row],[number_customer_service_calls]] &lt;= 1, "0-1 Calls", IF(tbl_Customers[[#This Row],[number_customer_service_calls]] &lt;= 3, "2-3 Calls", IF(tbl_Customers[[#This Row],[number_customer_service_calls]] &lt;=5, "4-5 Calls", "6+ Calls")))</f>
        <v>2-3 Calls</v>
      </c>
      <c r="X1745" t="str">
        <f>IF(tbl_Customers[[#This Row],[account_length]] &lt;= 50, "0-50", IF(tbl_Customers[[#This Row],[account_length]] &lt;=100, "51-100", IF(tbl_Customers[[#This Row],[account_length]] &lt;= 150, "101-150", "151+")))</f>
        <v>0-50</v>
      </c>
      <c r="Y1745" t="str">
        <f>IF(tbl_Customers[[#This Row],[total_intl_charge]] &lt;= 3, "Low Charges", "High Charges")</f>
        <v>High Charges</v>
      </c>
      <c r="Z1745" t="str">
        <f>IF(tbl_Customers[[#This Row],[total_eve_calls]]&lt;=80,"Low Calls",
IF(tbl_Customers[[#This Row],[total_eve_calls]]&lt;=120,"Medium Calls","High Calls"))</f>
        <v>Medium Calls</v>
      </c>
      <c r="AA1745" t="str">
        <f>IF(tbl_Customers[[#This Row],[total_eve_charge]]&lt;=15,"Low Charges",
IF(tbl_Customers[[#This Row],[total_eve_charge]]&lt;=20,"Medium Charges","High Charges"))</f>
        <v>Medium Charges</v>
      </c>
      <c r="AB17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45" t="str">
        <f>IF(tbl_Customers[[#This Row],[number_vmail_messages]] = 0, "No Usage", IF(tbl_Customers[[#This Row],[number_vmail_messages]] &lt;= 20, "Low Usage", IF(tbl_Customers[[#This Row],[number_vmail_messages]] &lt;= 40, "Medium Usgae", "High Usage")))</f>
        <v>Low Usage</v>
      </c>
      <c r="AD1745" t="str">
        <f>IF(tbl_Customers[[#This Row],[total_day_minutes]]&lt;=150,"Low Usage", IF(tbl_Customers[[#This Row],[total_day_minutes]]&lt;=200,"Medium Usage", IF(tbl_Customers[[#This Row],[total_day_minutes]]&lt;=250,"High Usage","Very High Usage")))</f>
        <v>Low Usage</v>
      </c>
      <c r="AE1745" t="str">
        <f>IF(tbl_Customers[[#This Row],[total_intl_calls]]&lt;=5,"Low Calls", IF(tbl_Customers[[#This Row],[total_intl_calls]]&lt;=10, "Medium Calls", "High Calls"))</f>
        <v>Low Calls</v>
      </c>
      <c r="AF17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45" s="36" t="str">
        <f>IF(tbl_Customers[[#This Row],[Churn_Risk_Score]]&gt;=10,"High Risk", IF(tbl_Customers[[#This Row],[Churn_Risk_Score]]&gt;=5,"Medium Risk","Low Risk"))</f>
        <v>Low Risk</v>
      </c>
    </row>
    <row r="1746" spans="1:33" x14ac:dyDescent="0.35">
      <c r="A1746">
        <v>1745</v>
      </c>
      <c r="B1746" t="s">
        <v>74</v>
      </c>
      <c r="C1746">
        <v>97</v>
      </c>
      <c r="D1746" t="s">
        <v>21</v>
      </c>
      <c r="E1746" t="s">
        <v>22</v>
      </c>
      <c r="F1746" t="s">
        <v>22</v>
      </c>
      <c r="G1746">
        <v>0</v>
      </c>
      <c r="H1746">
        <v>215.3</v>
      </c>
      <c r="I1746">
        <v>58</v>
      </c>
      <c r="J1746">
        <v>36.6</v>
      </c>
      <c r="K1746">
        <v>242.4</v>
      </c>
      <c r="L1746">
        <v>91</v>
      </c>
      <c r="M1746">
        <v>20.6</v>
      </c>
      <c r="N1746">
        <v>279.8</v>
      </c>
      <c r="O1746">
        <v>105</v>
      </c>
      <c r="P1746">
        <v>12.59</v>
      </c>
      <c r="Q1746">
        <v>12.1</v>
      </c>
      <c r="R1746">
        <v>9</v>
      </c>
      <c r="S1746">
        <v>3.27</v>
      </c>
      <c r="T1746">
        <v>0</v>
      </c>
      <c r="U1746" t="s">
        <v>22</v>
      </c>
      <c r="V1746">
        <f>IF(tbl_Customers[[#This Row],[churn]] = "yes", 1, 0)</f>
        <v>0</v>
      </c>
      <c r="W1746" t="str">
        <f>IF(tbl_Customers[[#This Row],[number_customer_service_calls]] &lt;= 1, "0-1 Calls", IF(tbl_Customers[[#This Row],[number_customer_service_calls]] &lt;= 3, "2-3 Calls", IF(tbl_Customers[[#This Row],[number_customer_service_calls]] &lt;=5, "4-5 Calls", "6+ Calls")))</f>
        <v>0-1 Calls</v>
      </c>
      <c r="X1746" t="str">
        <f>IF(tbl_Customers[[#This Row],[account_length]] &lt;= 50, "0-50", IF(tbl_Customers[[#This Row],[account_length]] &lt;=100, "51-100", IF(tbl_Customers[[#This Row],[account_length]] &lt;= 150, "101-150", "151+")))</f>
        <v>51-100</v>
      </c>
      <c r="Y1746" t="str">
        <f>IF(tbl_Customers[[#This Row],[total_intl_charge]] &lt;= 3, "Low Charges", "High Charges")</f>
        <v>High Charges</v>
      </c>
      <c r="Z1746" t="str">
        <f>IF(tbl_Customers[[#This Row],[total_eve_calls]]&lt;=80,"Low Calls",
IF(tbl_Customers[[#This Row],[total_eve_calls]]&lt;=120,"Medium Calls","High Calls"))</f>
        <v>Medium Calls</v>
      </c>
      <c r="AA1746" t="str">
        <f>IF(tbl_Customers[[#This Row],[total_eve_charge]]&lt;=15,"Low Charges",
IF(tbl_Customers[[#This Row],[total_eve_charge]]&lt;=20,"Medium Charges","High Charges"))</f>
        <v>High Charges</v>
      </c>
      <c r="AB17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46" t="str">
        <f>IF(tbl_Customers[[#This Row],[number_vmail_messages]] = 0, "No Usage", IF(tbl_Customers[[#This Row],[number_vmail_messages]] &lt;= 20, "Low Usage", IF(tbl_Customers[[#This Row],[number_vmail_messages]] &lt;= 40, "Medium Usgae", "High Usage")))</f>
        <v>No Usage</v>
      </c>
      <c r="AD1746" t="str">
        <f>IF(tbl_Customers[[#This Row],[total_day_minutes]]&lt;=150,"Low Usage", IF(tbl_Customers[[#This Row],[total_day_minutes]]&lt;=200,"Medium Usage", IF(tbl_Customers[[#This Row],[total_day_minutes]]&lt;=250,"High Usage","Very High Usage")))</f>
        <v>High Usage</v>
      </c>
      <c r="AE1746" t="str">
        <f>IF(tbl_Customers[[#This Row],[total_intl_calls]]&lt;=5,"Low Calls", IF(tbl_Customers[[#This Row],[total_intl_calls]]&lt;=10, "Medium Calls", "High Calls"))</f>
        <v>Medium Calls</v>
      </c>
      <c r="AF17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46" s="36" t="str">
        <f>IF(tbl_Customers[[#This Row],[Churn_Risk_Score]]&gt;=10,"High Risk", IF(tbl_Customers[[#This Row],[Churn_Risk_Score]]&gt;=5,"Medium Risk","Low Risk"))</f>
        <v>Low Risk</v>
      </c>
    </row>
    <row r="1747" spans="1:33" x14ac:dyDescent="0.35">
      <c r="A1747">
        <v>1746</v>
      </c>
      <c r="B1747" t="s">
        <v>70</v>
      </c>
      <c r="C1747">
        <v>94</v>
      </c>
      <c r="D1747" t="s">
        <v>25</v>
      </c>
      <c r="E1747" t="s">
        <v>22</v>
      </c>
      <c r="F1747" t="s">
        <v>22</v>
      </c>
      <c r="G1747">
        <v>0</v>
      </c>
      <c r="H1747">
        <v>269.2</v>
      </c>
      <c r="I1747">
        <v>104</v>
      </c>
      <c r="J1747">
        <v>45.76</v>
      </c>
      <c r="K1747">
        <v>193.8</v>
      </c>
      <c r="L1747">
        <v>144</v>
      </c>
      <c r="M1747">
        <v>16.47</v>
      </c>
      <c r="N1747">
        <v>257.60000000000002</v>
      </c>
      <c r="O1747">
        <v>61</v>
      </c>
      <c r="P1747">
        <v>11.59</v>
      </c>
      <c r="Q1747">
        <v>8.9</v>
      </c>
      <c r="R1747">
        <v>2</v>
      </c>
      <c r="S1747">
        <v>2.4</v>
      </c>
      <c r="T1747">
        <v>3</v>
      </c>
      <c r="U1747" t="s">
        <v>23</v>
      </c>
      <c r="V1747">
        <f>IF(tbl_Customers[[#This Row],[churn]] = "yes", 1, 0)</f>
        <v>1</v>
      </c>
      <c r="W1747" t="str">
        <f>IF(tbl_Customers[[#This Row],[number_customer_service_calls]] &lt;= 1, "0-1 Calls", IF(tbl_Customers[[#This Row],[number_customer_service_calls]] &lt;= 3, "2-3 Calls", IF(tbl_Customers[[#This Row],[number_customer_service_calls]] &lt;=5, "4-5 Calls", "6+ Calls")))</f>
        <v>2-3 Calls</v>
      </c>
      <c r="X1747" t="str">
        <f>IF(tbl_Customers[[#This Row],[account_length]] &lt;= 50, "0-50", IF(tbl_Customers[[#This Row],[account_length]] &lt;=100, "51-100", IF(tbl_Customers[[#This Row],[account_length]] &lt;= 150, "101-150", "151+")))</f>
        <v>51-100</v>
      </c>
      <c r="Y1747" t="str">
        <f>IF(tbl_Customers[[#This Row],[total_intl_charge]] &lt;= 3, "Low Charges", "High Charges")</f>
        <v>Low Charges</v>
      </c>
      <c r="Z1747" t="str">
        <f>IF(tbl_Customers[[#This Row],[total_eve_calls]]&lt;=80,"Low Calls",
IF(tbl_Customers[[#This Row],[total_eve_calls]]&lt;=120,"Medium Calls","High Calls"))</f>
        <v>High Calls</v>
      </c>
      <c r="AA1747" t="str">
        <f>IF(tbl_Customers[[#This Row],[total_eve_charge]]&lt;=15,"Low Charges",
IF(tbl_Customers[[#This Row],[total_eve_charge]]&lt;=20,"Medium Charges","High Charges"))</f>
        <v>Medium Charges</v>
      </c>
      <c r="AB17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47" t="str">
        <f>IF(tbl_Customers[[#This Row],[number_vmail_messages]] = 0, "No Usage", IF(tbl_Customers[[#This Row],[number_vmail_messages]] &lt;= 20, "Low Usage", IF(tbl_Customers[[#This Row],[number_vmail_messages]] &lt;= 40, "Medium Usgae", "High Usage")))</f>
        <v>No Usage</v>
      </c>
      <c r="AD1747" t="str">
        <f>IF(tbl_Customers[[#This Row],[total_day_minutes]]&lt;=150,"Low Usage", IF(tbl_Customers[[#This Row],[total_day_minutes]]&lt;=200,"Medium Usage", IF(tbl_Customers[[#This Row],[total_day_minutes]]&lt;=250,"High Usage","Very High Usage")))</f>
        <v>Very High Usage</v>
      </c>
      <c r="AE1747" t="str">
        <f>IF(tbl_Customers[[#This Row],[total_intl_calls]]&lt;=5,"Low Calls", IF(tbl_Customers[[#This Row],[total_intl_calls]]&lt;=10, "Medium Calls", "High Calls"))</f>
        <v>Low Calls</v>
      </c>
      <c r="AF17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47" s="36" t="str">
        <f>IF(tbl_Customers[[#This Row],[Churn_Risk_Score]]&gt;=10,"High Risk", IF(tbl_Customers[[#This Row],[Churn_Risk_Score]]&gt;=5,"Medium Risk","Low Risk"))</f>
        <v>Medium Risk</v>
      </c>
    </row>
    <row r="1748" spans="1:33" x14ac:dyDescent="0.35">
      <c r="A1748">
        <v>1747</v>
      </c>
      <c r="B1748" t="s">
        <v>53</v>
      </c>
      <c r="C1748">
        <v>127</v>
      </c>
      <c r="D1748" t="s">
        <v>28</v>
      </c>
      <c r="E1748" t="s">
        <v>22</v>
      </c>
      <c r="F1748" t="s">
        <v>23</v>
      </c>
      <c r="G1748">
        <v>25</v>
      </c>
      <c r="H1748">
        <v>203.8</v>
      </c>
      <c r="I1748">
        <v>118</v>
      </c>
      <c r="J1748">
        <v>34.65</v>
      </c>
      <c r="K1748">
        <v>267.10000000000002</v>
      </c>
      <c r="L1748">
        <v>48</v>
      </c>
      <c r="M1748">
        <v>22.7</v>
      </c>
      <c r="N1748">
        <v>225.1</v>
      </c>
      <c r="O1748">
        <v>105</v>
      </c>
      <c r="P1748">
        <v>10.130000000000001</v>
      </c>
      <c r="Q1748">
        <v>7.3</v>
      </c>
      <c r="R1748">
        <v>5</v>
      </c>
      <c r="S1748">
        <v>1.97</v>
      </c>
      <c r="T1748">
        <v>0</v>
      </c>
      <c r="U1748" t="s">
        <v>22</v>
      </c>
      <c r="V1748">
        <f>IF(tbl_Customers[[#This Row],[churn]] = "yes", 1, 0)</f>
        <v>0</v>
      </c>
      <c r="W1748" t="str">
        <f>IF(tbl_Customers[[#This Row],[number_customer_service_calls]] &lt;= 1, "0-1 Calls", IF(tbl_Customers[[#This Row],[number_customer_service_calls]] &lt;= 3, "2-3 Calls", IF(tbl_Customers[[#This Row],[number_customer_service_calls]] &lt;=5, "4-5 Calls", "6+ Calls")))</f>
        <v>0-1 Calls</v>
      </c>
      <c r="X1748" t="str">
        <f>IF(tbl_Customers[[#This Row],[account_length]] &lt;= 50, "0-50", IF(tbl_Customers[[#This Row],[account_length]] &lt;=100, "51-100", IF(tbl_Customers[[#This Row],[account_length]] &lt;= 150, "101-150", "151+")))</f>
        <v>101-150</v>
      </c>
      <c r="Y1748" t="str">
        <f>IF(tbl_Customers[[#This Row],[total_intl_charge]] &lt;= 3, "Low Charges", "High Charges")</f>
        <v>Low Charges</v>
      </c>
      <c r="Z1748" t="str">
        <f>IF(tbl_Customers[[#This Row],[total_eve_calls]]&lt;=80,"Low Calls",
IF(tbl_Customers[[#This Row],[total_eve_calls]]&lt;=120,"Medium Calls","High Calls"))</f>
        <v>Low Calls</v>
      </c>
      <c r="AA1748" t="str">
        <f>IF(tbl_Customers[[#This Row],[total_eve_charge]]&lt;=15,"Low Charges",
IF(tbl_Customers[[#This Row],[total_eve_charge]]&lt;=20,"Medium Charges","High Charges"))</f>
        <v>High Charges</v>
      </c>
      <c r="AB17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48" t="str">
        <f>IF(tbl_Customers[[#This Row],[number_vmail_messages]] = 0, "No Usage", IF(tbl_Customers[[#This Row],[number_vmail_messages]] &lt;= 20, "Low Usage", IF(tbl_Customers[[#This Row],[number_vmail_messages]] &lt;= 40, "Medium Usgae", "High Usage")))</f>
        <v>Medium Usgae</v>
      </c>
      <c r="AD1748" t="str">
        <f>IF(tbl_Customers[[#This Row],[total_day_minutes]]&lt;=150,"Low Usage", IF(tbl_Customers[[#This Row],[total_day_minutes]]&lt;=200,"Medium Usage", IF(tbl_Customers[[#This Row],[total_day_minutes]]&lt;=250,"High Usage","Very High Usage")))</f>
        <v>High Usage</v>
      </c>
      <c r="AE1748" t="str">
        <f>IF(tbl_Customers[[#This Row],[total_intl_calls]]&lt;=5,"Low Calls", IF(tbl_Customers[[#This Row],[total_intl_calls]]&lt;=10, "Medium Calls", "High Calls"))</f>
        <v>Low Calls</v>
      </c>
      <c r="AF17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48" s="36" t="str">
        <f>IF(tbl_Customers[[#This Row],[Churn_Risk_Score]]&gt;=10,"High Risk", IF(tbl_Customers[[#This Row],[Churn_Risk_Score]]&gt;=5,"Medium Risk","Low Risk"))</f>
        <v>Low Risk</v>
      </c>
    </row>
    <row r="1749" spans="1:33" x14ac:dyDescent="0.35">
      <c r="A1749">
        <v>1748</v>
      </c>
      <c r="B1749" t="s">
        <v>57</v>
      </c>
      <c r="C1749">
        <v>125</v>
      </c>
      <c r="D1749" t="s">
        <v>28</v>
      </c>
      <c r="E1749" t="s">
        <v>22</v>
      </c>
      <c r="F1749" t="s">
        <v>23</v>
      </c>
      <c r="G1749">
        <v>34</v>
      </c>
      <c r="H1749">
        <v>268.39999999999998</v>
      </c>
      <c r="I1749">
        <v>112</v>
      </c>
      <c r="J1749">
        <v>45.63</v>
      </c>
      <c r="K1749">
        <v>222.2</v>
      </c>
      <c r="L1749">
        <v>108</v>
      </c>
      <c r="M1749">
        <v>18.89</v>
      </c>
      <c r="N1749">
        <v>117.6</v>
      </c>
      <c r="O1749">
        <v>102</v>
      </c>
      <c r="P1749">
        <v>5.29</v>
      </c>
      <c r="Q1749">
        <v>10.3</v>
      </c>
      <c r="R1749">
        <v>3</v>
      </c>
      <c r="S1749">
        <v>2.78</v>
      </c>
      <c r="T1749">
        <v>0</v>
      </c>
      <c r="U1749" t="s">
        <v>22</v>
      </c>
      <c r="V1749">
        <f>IF(tbl_Customers[[#This Row],[churn]] = "yes", 1, 0)</f>
        <v>0</v>
      </c>
      <c r="W1749" t="str">
        <f>IF(tbl_Customers[[#This Row],[number_customer_service_calls]] &lt;= 1, "0-1 Calls", IF(tbl_Customers[[#This Row],[number_customer_service_calls]] &lt;= 3, "2-3 Calls", IF(tbl_Customers[[#This Row],[number_customer_service_calls]] &lt;=5, "4-5 Calls", "6+ Calls")))</f>
        <v>0-1 Calls</v>
      </c>
      <c r="X1749" t="str">
        <f>IF(tbl_Customers[[#This Row],[account_length]] &lt;= 50, "0-50", IF(tbl_Customers[[#This Row],[account_length]] &lt;=100, "51-100", IF(tbl_Customers[[#This Row],[account_length]] &lt;= 150, "101-150", "151+")))</f>
        <v>101-150</v>
      </c>
      <c r="Y1749" t="str">
        <f>IF(tbl_Customers[[#This Row],[total_intl_charge]] &lt;= 3, "Low Charges", "High Charges")</f>
        <v>Low Charges</v>
      </c>
      <c r="Z1749" t="str">
        <f>IF(tbl_Customers[[#This Row],[total_eve_calls]]&lt;=80,"Low Calls",
IF(tbl_Customers[[#This Row],[total_eve_calls]]&lt;=120,"Medium Calls","High Calls"))</f>
        <v>Medium Calls</v>
      </c>
      <c r="AA1749" t="str">
        <f>IF(tbl_Customers[[#This Row],[total_eve_charge]]&lt;=15,"Low Charges",
IF(tbl_Customers[[#This Row],[total_eve_charge]]&lt;=20,"Medium Charges","High Charges"))</f>
        <v>Medium Charges</v>
      </c>
      <c r="AB17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49" t="str">
        <f>IF(tbl_Customers[[#This Row],[number_vmail_messages]] = 0, "No Usage", IF(tbl_Customers[[#This Row],[number_vmail_messages]] &lt;= 20, "Low Usage", IF(tbl_Customers[[#This Row],[number_vmail_messages]] &lt;= 40, "Medium Usgae", "High Usage")))</f>
        <v>Medium Usgae</v>
      </c>
      <c r="AD1749" t="str">
        <f>IF(tbl_Customers[[#This Row],[total_day_minutes]]&lt;=150,"Low Usage", IF(tbl_Customers[[#This Row],[total_day_minutes]]&lt;=200,"Medium Usage", IF(tbl_Customers[[#This Row],[total_day_minutes]]&lt;=250,"High Usage","Very High Usage")))</f>
        <v>Very High Usage</v>
      </c>
      <c r="AE1749" t="str">
        <f>IF(tbl_Customers[[#This Row],[total_intl_calls]]&lt;=5,"Low Calls", IF(tbl_Customers[[#This Row],[total_intl_calls]]&lt;=10, "Medium Calls", "High Calls"))</f>
        <v>Low Calls</v>
      </c>
      <c r="AF17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49" s="36" t="str">
        <f>IF(tbl_Customers[[#This Row],[Churn_Risk_Score]]&gt;=10,"High Risk", IF(tbl_Customers[[#This Row],[Churn_Risk_Score]]&gt;=5,"Medium Risk","Low Risk"))</f>
        <v>Low Risk</v>
      </c>
    </row>
    <row r="1750" spans="1:33" x14ac:dyDescent="0.35">
      <c r="A1750">
        <v>1749</v>
      </c>
      <c r="B1750" t="s">
        <v>49</v>
      </c>
      <c r="C1750">
        <v>90</v>
      </c>
      <c r="D1750" t="s">
        <v>21</v>
      </c>
      <c r="E1750" t="s">
        <v>22</v>
      </c>
      <c r="F1750" t="s">
        <v>22</v>
      </c>
      <c r="G1750">
        <v>0</v>
      </c>
      <c r="H1750">
        <v>114.4</v>
      </c>
      <c r="I1750">
        <v>122</v>
      </c>
      <c r="J1750">
        <v>19.45</v>
      </c>
      <c r="K1750">
        <v>127.7</v>
      </c>
      <c r="L1750">
        <v>154</v>
      </c>
      <c r="M1750">
        <v>10.85</v>
      </c>
      <c r="N1750">
        <v>253.1</v>
      </c>
      <c r="O1750">
        <v>109</v>
      </c>
      <c r="P1750">
        <v>11.39</v>
      </c>
      <c r="Q1750">
        <v>10.1</v>
      </c>
      <c r="R1750">
        <v>5</v>
      </c>
      <c r="S1750">
        <v>2.73</v>
      </c>
      <c r="T1750">
        <v>2</v>
      </c>
      <c r="U1750" t="s">
        <v>22</v>
      </c>
      <c r="V1750">
        <f>IF(tbl_Customers[[#This Row],[churn]] = "yes", 1, 0)</f>
        <v>0</v>
      </c>
      <c r="W1750" t="str">
        <f>IF(tbl_Customers[[#This Row],[number_customer_service_calls]] &lt;= 1, "0-1 Calls", IF(tbl_Customers[[#This Row],[number_customer_service_calls]] &lt;= 3, "2-3 Calls", IF(tbl_Customers[[#This Row],[number_customer_service_calls]] &lt;=5, "4-5 Calls", "6+ Calls")))</f>
        <v>2-3 Calls</v>
      </c>
      <c r="X1750" t="str">
        <f>IF(tbl_Customers[[#This Row],[account_length]] &lt;= 50, "0-50", IF(tbl_Customers[[#This Row],[account_length]] &lt;=100, "51-100", IF(tbl_Customers[[#This Row],[account_length]] &lt;= 150, "101-150", "151+")))</f>
        <v>51-100</v>
      </c>
      <c r="Y1750" t="str">
        <f>IF(tbl_Customers[[#This Row],[total_intl_charge]] &lt;= 3, "Low Charges", "High Charges")</f>
        <v>Low Charges</v>
      </c>
      <c r="Z1750" t="str">
        <f>IF(tbl_Customers[[#This Row],[total_eve_calls]]&lt;=80,"Low Calls",
IF(tbl_Customers[[#This Row],[total_eve_calls]]&lt;=120,"Medium Calls","High Calls"))</f>
        <v>High Calls</v>
      </c>
      <c r="AA1750" t="str">
        <f>IF(tbl_Customers[[#This Row],[total_eve_charge]]&lt;=15,"Low Charges",
IF(tbl_Customers[[#This Row],[total_eve_charge]]&lt;=20,"Medium Charges","High Charges"))</f>
        <v>Low Charges</v>
      </c>
      <c r="AB17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50" t="str">
        <f>IF(tbl_Customers[[#This Row],[number_vmail_messages]] = 0, "No Usage", IF(tbl_Customers[[#This Row],[number_vmail_messages]] &lt;= 20, "Low Usage", IF(tbl_Customers[[#This Row],[number_vmail_messages]] &lt;= 40, "Medium Usgae", "High Usage")))</f>
        <v>No Usage</v>
      </c>
      <c r="AD1750" t="str">
        <f>IF(tbl_Customers[[#This Row],[total_day_minutes]]&lt;=150,"Low Usage", IF(tbl_Customers[[#This Row],[total_day_minutes]]&lt;=200,"Medium Usage", IF(tbl_Customers[[#This Row],[total_day_minutes]]&lt;=250,"High Usage","Very High Usage")))</f>
        <v>Low Usage</v>
      </c>
      <c r="AE1750" t="str">
        <f>IF(tbl_Customers[[#This Row],[total_intl_calls]]&lt;=5,"Low Calls", IF(tbl_Customers[[#This Row],[total_intl_calls]]&lt;=10, "Medium Calls", "High Calls"))</f>
        <v>Low Calls</v>
      </c>
      <c r="AF17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50" s="36" t="str">
        <f>IF(tbl_Customers[[#This Row],[Churn_Risk_Score]]&gt;=10,"High Risk", IF(tbl_Customers[[#This Row],[Churn_Risk_Score]]&gt;=5,"Medium Risk","Low Risk"))</f>
        <v>Low Risk</v>
      </c>
    </row>
    <row r="1751" spans="1:33" x14ac:dyDescent="0.35">
      <c r="A1751">
        <v>1750</v>
      </c>
      <c r="B1751" t="s">
        <v>38</v>
      </c>
      <c r="C1751">
        <v>67</v>
      </c>
      <c r="D1751" t="s">
        <v>21</v>
      </c>
      <c r="E1751" t="s">
        <v>22</v>
      </c>
      <c r="F1751" t="s">
        <v>22</v>
      </c>
      <c r="G1751">
        <v>0</v>
      </c>
      <c r="H1751">
        <v>138.9</v>
      </c>
      <c r="I1751">
        <v>65</v>
      </c>
      <c r="J1751">
        <v>23.61</v>
      </c>
      <c r="K1751">
        <v>208.9</v>
      </c>
      <c r="L1751">
        <v>109</v>
      </c>
      <c r="M1751">
        <v>17.760000000000002</v>
      </c>
      <c r="N1751">
        <v>232.4</v>
      </c>
      <c r="O1751">
        <v>82</v>
      </c>
      <c r="P1751">
        <v>10.46</v>
      </c>
      <c r="Q1751">
        <v>9.1999999999999993</v>
      </c>
      <c r="R1751">
        <v>3</v>
      </c>
      <c r="S1751">
        <v>2.48</v>
      </c>
      <c r="T1751">
        <v>2</v>
      </c>
      <c r="U1751" t="s">
        <v>22</v>
      </c>
      <c r="V1751">
        <f>IF(tbl_Customers[[#This Row],[churn]] = "yes", 1, 0)</f>
        <v>0</v>
      </c>
      <c r="W1751" t="str">
        <f>IF(tbl_Customers[[#This Row],[number_customer_service_calls]] &lt;= 1, "0-1 Calls", IF(tbl_Customers[[#This Row],[number_customer_service_calls]] &lt;= 3, "2-3 Calls", IF(tbl_Customers[[#This Row],[number_customer_service_calls]] &lt;=5, "4-5 Calls", "6+ Calls")))</f>
        <v>2-3 Calls</v>
      </c>
      <c r="X1751" t="str">
        <f>IF(tbl_Customers[[#This Row],[account_length]] &lt;= 50, "0-50", IF(tbl_Customers[[#This Row],[account_length]] &lt;=100, "51-100", IF(tbl_Customers[[#This Row],[account_length]] &lt;= 150, "101-150", "151+")))</f>
        <v>51-100</v>
      </c>
      <c r="Y1751" t="str">
        <f>IF(tbl_Customers[[#This Row],[total_intl_charge]] &lt;= 3, "Low Charges", "High Charges")</f>
        <v>Low Charges</v>
      </c>
      <c r="Z1751" t="str">
        <f>IF(tbl_Customers[[#This Row],[total_eve_calls]]&lt;=80,"Low Calls",
IF(tbl_Customers[[#This Row],[total_eve_calls]]&lt;=120,"Medium Calls","High Calls"))</f>
        <v>Medium Calls</v>
      </c>
      <c r="AA1751" t="str">
        <f>IF(tbl_Customers[[#This Row],[total_eve_charge]]&lt;=15,"Low Charges",
IF(tbl_Customers[[#This Row],[total_eve_charge]]&lt;=20,"Medium Charges","High Charges"))</f>
        <v>Medium Charges</v>
      </c>
      <c r="AB17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51" t="str">
        <f>IF(tbl_Customers[[#This Row],[number_vmail_messages]] = 0, "No Usage", IF(tbl_Customers[[#This Row],[number_vmail_messages]] &lt;= 20, "Low Usage", IF(tbl_Customers[[#This Row],[number_vmail_messages]] &lt;= 40, "Medium Usgae", "High Usage")))</f>
        <v>No Usage</v>
      </c>
      <c r="AD1751" t="str">
        <f>IF(tbl_Customers[[#This Row],[total_day_minutes]]&lt;=150,"Low Usage", IF(tbl_Customers[[#This Row],[total_day_minutes]]&lt;=200,"Medium Usage", IF(tbl_Customers[[#This Row],[total_day_minutes]]&lt;=250,"High Usage","Very High Usage")))</f>
        <v>Low Usage</v>
      </c>
      <c r="AE1751" t="str">
        <f>IF(tbl_Customers[[#This Row],[total_intl_calls]]&lt;=5,"Low Calls", IF(tbl_Customers[[#This Row],[total_intl_calls]]&lt;=10, "Medium Calls", "High Calls"))</f>
        <v>Low Calls</v>
      </c>
      <c r="AF17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51" s="36" t="str">
        <f>IF(tbl_Customers[[#This Row],[Churn_Risk_Score]]&gt;=10,"High Risk", IF(tbl_Customers[[#This Row],[Churn_Risk_Score]]&gt;=5,"Medium Risk","Low Risk"))</f>
        <v>Low Risk</v>
      </c>
    </row>
    <row r="1752" spans="1:33" x14ac:dyDescent="0.35">
      <c r="A1752">
        <v>1751</v>
      </c>
      <c r="B1752" t="s">
        <v>24</v>
      </c>
      <c r="C1752">
        <v>113</v>
      </c>
      <c r="D1752" t="s">
        <v>21</v>
      </c>
      <c r="E1752" t="s">
        <v>22</v>
      </c>
      <c r="F1752" t="s">
        <v>22</v>
      </c>
      <c r="G1752">
        <v>0</v>
      </c>
      <c r="H1752">
        <v>186</v>
      </c>
      <c r="I1752">
        <v>55</v>
      </c>
      <c r="J1752">
        <v>31.62</v>
      </c>
      <c r="K1752">
        <v>237.4</v>
      </c>
      <c r="L1752">
        <v>105</v>
      </c>
      <c r="M1752">
        <v>20.18</v>
      </c>
      <c r="N1752">
        <v>148.1</v>
      </c>
      <c r="O1752">
        <v>83</v>
      </c>
      <c r="P1752">
        <v>6.66</v>
      </c>
      <c r="Q1752">
        <v>12.2</v>
      </c>
      <c r="R1752">
        <v>6</v>
      </c>
      <c r="S1752">
        <v>3.29</v>
      </c>
      <c r="T1752">
        <v>1</v>
      </c>
      <c r="U1752" t="s">
        <v>22</v>
      </c>
      <c r="V1752">
        <f>IF(tbl_Customers[[#This Row],[churn]] = "yes", 1, 0)</f>
        <v>0</v>
      </c>
      <c r="W1752" t="str">
        <f>IF(tbl_Customers[[#This Row],[number_customer_service_calls]] &lt;= 1, "0-1 Calls", IF(tbl_Customers[[#This Row],[number_customer_service_calls]] &lt;= 3, "2-3 Calls", IF(tbl_Customers[[#This Row],[number_customer_service_calls]] &lt;=5, "4-5 Calls", "6+ Calls")))</f>
        <v>0-1 Calls</v>
      </c>
      <c r="X1752" t="str">
        <f>IF(tbl_Customers[[#This Row],[account_length]] &lt;= 50, "0-50", IF(tbl_Customers[[#This Row],[account_length]] &lt;=100, "51-100", IF(tbl_Customers[[#This Row],[account_length]] &lt;= 150, "101-150", "151+")))</f>
        <v>101-150</v>
      </c>
      <c r="Y1752" t="str">
        <f>IF(tbl_Customers[[#This Row],[total_intl_charge]] &lt;= 3, "Low Charges", "High Charges")</f>
        <v>High Charges</v>
      </c>
      <c r="Z1752" t="str">
        <f>IF(tbl_Customers[[#This Row],[total_eve_calls]]&lt;=80,"Low Calls",
IF(tbl_Customers[[#This Row],[total_eve_calls]]&lt;=120,"Medium Calls","High Calls"))</f>
        <v>Medium Calls</v>
      </c>
      <c r="AA1752" t="str">
        <f>IF(tbl_Customers[[#This Row],[total_eve_charge]]&lt;=15,"Low Charges",
IF(tbl_Customers[[#This Row],[total_eve_charge]]&lt;=20,"Medium Charges","High Charges"))</f>
        <v>High Charges</v>
      </c>
      <c r="AB17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52" t="str">
        <f>IF(tbl_Customers[[#This Row],[number_vmail_messages]] = 0, "No Usage", IF(tbl_Customers[[#This Row],[number_vmail_messages]] &lt;= 20, "Low Usage", IF(tbl_Customers[[#This Row],[number_vmail_messages]] &lt;= 40, "Medium Usgae", "High Usage")))</f>
        <v>No Usage</v>
      </c>
      <c r="AD1752" t="str">
        <f>IF(tbl_Customers[[#This Row],[total_day_minutes]]&lt;=150,"Low Usage", IF(tbl_Customers[[#This Row],[total_day_minutes]]&lt;=200,"Medium Usage", IF(tbl_Customers[[#This Row],[total_day_minutes]]&lt;=250,"High Usage","Very High Usage")))</f>
        <v>Medium Usage</v>
      </c>
      <c r="AE1752" t="str">
        <f>IF(tbl_Customers[[#This Row],[total_intl_calls]]&lt;=5,"Low Calls", IF(tbl_Customers[[#This Row],[total_intl_calls]]&lt;=10, "Medium Calls", "High Calls"))</f>
        <v>Medium Calls</v>
      </c>
      <c r="AF17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52" s="36" t="str">
        <f>IF(tbl_Customers[[#This Row],[Churn_Risk_Score]]&gt;=10,"High Risk", IF(tbl_Customers[[#This Row],[Churn_Risk_Score]]&gt;=5,"Medium Risk","Low Risk"))</f>
        <v>Low Risk</v>
      </c>
    </row>
    <row r="1753" spans="1:33" x14ac:dyDescent="0.35">
      <c r="A1753">
        <v>1752</v>
      </c>
      <c r="B1753" t="s">
        <v>71</v>
      </c>
      <c r="C1753">
        <v>121</v>
      </c>
      <c r="D1753" t="s">
        <v>28</v>
      </c>
      <c r="E1753" t="s">
        <v>22</v>
      </c>
      <c r="F1753" t="s">
        <v>23</v>
      </c>
      <c r="G1753">
        <v>26</v>
      </c>
      <c r="H1753">
        <v>170.4</v>
      </c>
      <c r="I1753">
        <v>91</v>
      </c>
      <c r="J1753">
        <v>28.97</v>
      </c>
      <c r="K1753">
        <v>254.5</v>
      </c>
      <c r="L1753">
        <v>90</v>
      </c>
      <c r="M1753">
        <v>21.63</v>
      </c>
      <c r="N1753">
        <v>219.6</v>
      </c>
      <c r="O1753">
        <v>122</v>
      </c>
      <c r="P1753">
        <v>9.8800000000000008</v>
      </c>
      <c r="Q1753">
        <v>15.1</v>
      </c>
      <c r="R1753">
        <v>5</v>
      </c>
      <c r="S1753">
        <v>4.08</v>
      </c>
      <c r="T1753">
        <v>0</v>
      </c>
      <c r="U1753" t="s">
        <v>22</v>
      </c>
      <c r="V1753">
        <f>IF(tbl_Customers[[#This Row],[churn]] = "yes", 1, 0)</f>
        <v>0</v>
      </c>
      <c r="W1753" t="str">
        <f>IF(tbl_Customers[[#This Row],[number_customer_service_calls]] &lt;= 1, "0-1 Calls", IF(tbl_Customers[[#This Row],[number_customer_service_calls]] &lt;= 3, "2-3 Calls", IF(tbl_Customers[[#This Row],[number_customer_service_calls]] &lt;=5, "4-5 Calls", "6+ Calls")))</f>
        <v>0-1 Calls</v>
      </c>
      <c r="X1753" t="str">
        <f>IF(tbl_Customers[[#This Row],[account_length]] &lt;= 50, "0-50", IF(tbl_Customers[[#This Row],[account_length]] &lt;=100, "51-100", IF(tbl_Customers[[#This Row],[account_length]] &lt;= 150, "101-150", "151+")))</f>
        <v>101-150</v>
      </c>
      <c r="Y1753" t="str">
        <f>IF(tbl_Customers[[#This Row],[total_intl_charge]] &lt;= 3, "Low Charges", "High Charges")</f>
        <v>High Charges</v>
      </c>
      <c r="Z1753" t="str">
        <f>IF(tbl_Customers[[#This Row],[total_eve_calls]]&lt;=80,"Low Calls",
IF(tbl_Customers[[#This Row],[total_eve_calls]]&lt;=120,"Medium Calls","High Calls"))</f>
        <v>Medium Calls</v>
      </c>
      <c r="AA1753" t="str">
        <f>IF(tbl_Customers[[#This Row],[total_eve_charge]]&lt;=15,"Low Charges",
IF(tbl_Customers[[#This Row],[total_eve_charge]]&lt;=20,"Medium Charges","High Charges"))</f>
        <v>High Charges</v>
      </c>
      <c r="AB17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53" t="str">
        <f>IF(tbl_Customers[[#This Row],[number_vmail_messages]] = 0, "No Usage", IF(tbl_Customers[[#This Row],[number_vmail_messages]] &lt;= 20, "Low Usage", IF(tbl_Customers[[#This Row],[number_vmail_messages]] &lt;= 40, "Medium Usgae", "High Usage")))</f>
        <v>Medium Usgae</v>
      </c>
      <c r="AD1753" t="str">
        <f>IF(tbl_Customers[[#This Row],[total_day_minutes]]&lt;=150,"Low Usage", IF(tbl_Customers[[#This Row],[total_day_minutes]]&lt;=200,"Medium Usage", IF(tbl_Customers[[#This Row],[total_day_minutes]]&lt;=250,"High Usage","Very High Usage")))</f>
        <v>Medium Usage</v>
      </c>
      <c r="AE1753" t="str">
        <f>IF(tbl_Customers[[#This Row],[total_intl_calls]]&lt;=5,"Low Calls", IF(tbl_Customers[[#This Row],[total_intl_calls]]&lt;=10, "Medium Calls", "High Calls"))</f>
        <v>Low Calls</v>
      </c>
      <c r="AF17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53" s="36" t="str">
        <f>IF(tbl_Customers[[#This Row],[Churn_Risk_Score]]&gt;=10,"High Risk", IF(tbl_Customers[[#This Row],[Churn_Risk_Score]]&gt;=5,"Medium Risk","Low Risk"))</f>
        <v>Low Risk</v>
      </c>
    </row>
    <row r="1754" spans="1:33" x14ac:dyDescent="0.35">
      <c r="A1754">
        <v>1753</v>
      </c>
      <c r="B1754" t="s">
        <v>63</v>
      </c>
      <c r="C1754">
        <v>93</v>
      </c>
      <c r="D1754" t="s">
        <v>25</v>
      </c>
      <c r="E1754" t="s">
        <v>22</v>
      </c>
      <c r="F1754" t="s">
        <v>22</v>
      </c>
      <c r="G1754">
        <v>0</v>
      </c>
      <c r="H1754">
        <v>164.5</v>
      </c>
      <c r="I1754">
        <v>95</v>
      </c>
      <c r="J1754">
        <v>27.97</v>
      </c>
      <c r="K1754">
        <v>230.9</v>
      </c>
      <c r="L1754">
        <v>87</v>
      </c>
      <c r="M1754">
        <v>19.63</v>
      </c>
      <c r="N1754">
        <v>149.9</v>
      </c>
      <c r="O1754">
        <v>91</v>
      </c>
      <c r="P1754">
        <v>6.75</v>
      </c>
      <c r="Q1754">
        <v>9.9</v>
      </c>
      <c r="R1754">
        <v>3</v>
      </c>
      <c r="S1754">
        <v>2.67</v>
      </c>
      <c r="T1754">
        <v>4</v>
      </c>
      <c r="U1754" t="s">
        <v>22</v>
      </c>
      <c r="V1754">
        <f>IF(tbl_Customers[[#This Row],[churn]] = "yes", 1, 0)</f>
        <v>0</v>
      </c>
      <c r="W1754" t="str">
        <f>IF(tbl_Customers[[#This Row],[number_customer_service_calls]] &lt;= 1, "0-1 Calls", IF(tbl_Customers[[#This Row],[number_customer_service_calls]] &lt;= 3, "2-3 Calls", IF(tbl_Customers[[#This Row],[number_customer_service_calls]] &lt;=5, "4-5 Calls", "6+ Calls")))</f>
        <v>4-5 Calls</v>
      </c>
      <c r="X1754" t="str">
        <f>IF(tbl_Customers[[#This Row],[account_length]] &lt;= 50, "0-50", IF(tbl_Customers[[#This Row],[account_length]] &lt;=100, "51-100", IF(tbl_Customers[[#This Row],[account_length]] &lt;= 150, "101-150", "151+")))</f>
        <v>51-100</v>
      </c>
      <c r="Y1754" t="str">
        <f>IF(tbl_Customers[[#This Row],[total_intl_charge]] &lt;= 3, "Low Charges", "High Charges")</f>
        <v>Low Charges</v>
      </c>
      <c r="Z1754" t="str">
        <f>IF(tbl_Customers[[#This Row],[total_eve_calls]]&lt;=80,"Low Calls",
IF(tbl_Customers[[#This Row],[total_eve_calls]]&lt;=120,"Medium Calls","High Calls"))</f>
        <v>Medium Calls</v>
      </c>
      <c r="AA1754" t="str">
        <f>IF(tbl_Customers[[#This Row],[total_eve_charge]]&lt;=15,"Low Charges",
IF(tbl_Customers[[#This Row],[total_eve_charge]]&lt;=20,"Medium Charges","High Charges"))</f>
        <v>Medium Charges</v>
      </c>
      <c r="AB17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54" t="str">
        <f>IF(tbl_Customers[[#This Row],[number_vmail_messages]] = 0, "No Usage", IF(tbl_Customers[[#This Row],[number_vmail_messages]] &lt;= 20, "Low Usage", IF(tbl_Customers[[#This Row],[number_vmail_messages]] &lt;= 40, "Medium Usgae", "High Usage")))</f>
        <v>No Usage</v>
      </c>
      <c r="AD1754" t="str">
        <f>IF(tbl_Customers[[#This Row],[total_day_minutes]]&lt;=150,"Low Usage", IF(tbl_Customers[[#This Row],[total_day_minutes]]&lt;=200,"Medium Usage", IF(tbl_Customers[[#This Row],[total_day_minutes]]&lt;=250,"High Usage","Very High Usage")))</f>
        <v>Medium Usage</v>
      </c>
      <c r="AE1754" t="str">
        <f>IF(tbl_Customers[[#This Row],[total_intl_calls]]&lt;=5,"Low Calls", IF(tbl_Customers[[#This Row],[total_intl_calls]]&lt;=10, "Medium Calls", "High Calls"))</f>
        <v>Low Calls</v>
      </c>
      <c r="AF17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54" s="36" t="str">
        <f>IF(tbl_Customers[[#This Row],[Churn_Risk_Score]]&gt;=10,"High Risk", IF(tbl_Customers[[#This Row],[Churn_Risk_Score]]&gt;=5,"Medium Risk","Low Risk"))</f>
        <v>Medium Risk</v>
      </c>
    </row>
    <row r="1755" spans="1:33" x14ac:dyDescent="0.35">
      <c r="A1755">
        <v>1754</v>
      </c>
      <c r="B1755" t="s">
        <v>63</v>
      </c>
      <c r="C1755">
        <v>121</v>
      </c>
      <c r="D1755" t="s">
        <v>25</v>
      </c>
      <c r="E1755" t="s">
        <v>22</v>
      </c>
      <c r="F1755" t="s">
        <v>22</v>
      </c>
      <c r="G1755">
        <v>0</v>
      </c>
      <c r="H1755">
        <v>168.6</v>
      </c>
      <c r="I1755">
        <v>121</v>
      </c>
      <c r="J1755">
        <v>28.66</v>
      </c>
      <c r="K1755">
        <v>168.6</v>
      </c>
      <c r="L1755">
        <v>94</v>
      </c>
      <c r="M1755">
        <v>14.33</v>
      </c>
      <c r="N1755">
        <v>95.3</v>
      </c>
      <c r="O1755">
        <v>59</v>
      </c>
      <c r="P1755">
        <v>4.29</v>
      </c>
      <c r="Q1755">
        <v>12.3</v>
      </c>
      <c r="R1755">
        <v>4</v>
      </c>
      <c r="S1755">
        <v>3.32</v>
      </c>
      <c r="T1755">
        <v>1</v>
      </c>
      <c r="U1755" t="s">
        <v>22</v>
      </c>
      <c r="V1755">
        <f>IF(tbl_Customers[[#This Row],[churn]] = "yes", 1, 0)</f>
        <v>0</v>
      </c>
      <c r="W1755" t="str">
        <f>IF(tbl_Customers[[#This Row],[number_customer_service_calls]] &lt;= 1, "0-1 Calls", IF(tbl_Customers[[#This Row],[number_customer_service_calls]] &lt;= 3, "2-3 Calls", IF(tbl_Customers[[#This Row],[number_customer_service_calls]] &lt;=5, "4-5 Calls", "6+ Calls")))</f>
        <v>0-1 Calls</v>
      </c>
      <c r="X1755" t="str">
        <f>IF(tbl_Customers[[#This Row],[account_length]] &lt;= 50, "0-50", IF(tbl_Customers[[#This Row],[account_length]] &lt;=100, "51-100", IF(tbl_Customers[[#This Row],[account_length]] &lt;= 150, "101-150", "151+")))</f>
        <v>101-150</v>
      </c>
      <c r="Y1755" t="str">
        <f>IF(tbl_Customers[[#This Row],[total_intl_charge]] &lt;= 3, "Low Charges", "High Charges")</f>
        <v>High Charges</v>
      </c>
      <c r="Z1755" t="str">
        <f>IF(tbl_Customers[[#This Row],[total_eve_calls]]&lt;=80,"Low Calls",
IF(tbl_Customers[[#This Row],[total_eve_calls]]&lt;=120,"Medium Calls","High Calls"))</f>
        <v>Medium Calls</v>
      </c>
      <c r="AA1755" t="str">
        <f>IF(tbl_Customers[[#This Row],[total_eve_charge]]&lt;=15,"Low Charges",
IF(tbl_Customers[[#This Row],[total_eve_charge]]&lt;=20,"Medium Charges","High Charges"))</f>
        <v>Low Charges</v>
      </c>
      <c r="AB17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55" t="str">
        <f>IF(tbl_Customers[[#This Row],[number_vmail_messages]] = 0, "No Usage", IF(tbl_Customers[[#This Row],[number_vmail_messages]] &lt;= 20, "Low Usage", IF(tbl_Customers[[#This Row],[number_vmail_messages]] &lt;= 40, "Medium Usgae", "High Usage")))</f>
        <v>No Usage</v>
      </c>
      <c r="AD1755" t="str">
        <f>IF(tbl_Customers[[#This Row],[total_day_minutes]]&lt;=150,"Low Usage", IF(tbl_Customers[[#This Row],[total_day_minutes]]&lt;=200,"Medium Usage", IF(tbl_Customers[[#This Row],[total_day_minutes]]&lt;=250,"High Usage","Very High Usage")))</f>
        <v>Medium Usage</v>
      </c>
      <c r="AE1755" t="str">
        <f>IF(tbl_Customers[[#This Row],[total_intl_calls]]&lt;=5,"Low Calls", IF(tbl_Customers[[#This Row],[total_intl_calls]]&lt;=10, "Medium Calls", "High Calls"))</f>
        <v>Low Calls</v>
      </c>
      <c r="AF17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55" s="36" t="str">
        <f>IF(tbl_Customers[[#This Row],[Churn_Risk_Score]]&gt;=10,"High Risk", IF(tbl_Customers[[#This Row],[Churn_Risk_Score]]&gt;=5,"Medium Risk","Low Risk"))</f>
        <v>Low Risk</v>
      </c>
    </row>
    <row r="1756" spans="1:33" x14ac:dyDescent="0.35">
      <c r="A1756">
        <v>1755</v>
      </c>
      <c r="B1756" t="s">
        <v>52</v>
      </c>
      <c r="C1756">
        <v>53</v>
      </c>
      <c r="D1756" t="s">
        <v>25</v>
      </c>
      <c r="E1756" t="s">
        <v>22</v>
      </c>
      <c r="F1756" t="s">
        <v>22</v>
      </c>
      <c r="G1756">
        <v>0</v>
      </c>
      <c r="H1756">
        <v>261.2</v>
      </c>
      <c r="I1756">
        <v>119</v>
      </c>
      <c r="J1756">
        <v>44.4</v>
      </c>
      <c r="K1756">
        <v>250.8</v>
      </c>
      <c r="L1756">
        <v>105</v>
      </c>
      <c r="M1756">
        <v>21.32</v>
      </c>
      <c r="N1756">
        <v>176</v>
      </c>
      <c r="O1756">
        <v>112</v>
      </c>
      <c r="P1756">
        <v>7.92</v>
      </c>
      <c r="Q1756">
        <v>9.8000000000000007</v>
      </c>
      <c r="R1756">
        <v>2</v>
      </c>
      <c r="S1756">
        <v>2.65</v>
      </c>
      <c r="T1756">
        <v>0</v>
      </c>
      <c r="U1756" t="s">
        <v>23</v>
      </c>
      <c r="V1756">
        <f>IF(tbl_Customers[[#This Row],[churn]] = "yes", 1, 0)</f>
        <v>1</v>
      </c>
      <c r="W1756" t="str">
        <f>IF(tbl_Customers[[#This Row],[number_customer_service_calls]] &lt;= 1, "0-1 Calls", IF(tbl_Customers[[#This Row],[number_customer_service_calls]] &lt;= 3, "2-3 Calls", IF(tbl_Customers[[#This Row],[number_customer_service_calls]] &lt;=5, "4-5 Calls", "6+ Calls")))</f>
        <v>0-1 Calls</v>
      </c>
      <c r="X1756" t="str">
        <f>IF(tbl_Customers[[#This Row],[account_length]] &lt;= 50, "0-50", IF(tbl_Customers[[#This Row],[account_length]] &lt;=100, "51-100", IF(tbl_Customers[[#This Row],[account_length]] &lt;= 150, "101-150", "151+")))</f>
        <v>51-100</v>
      </c>
      <c r="Y1756" t="str">
        <f>IF(tbl_Customers[[#This Row],[total_intl_charge]] &lt;= 3, "Low Charges", "High Charges")</f>
        <v>Low Charges</v>
      </c>
      <c r="Z1756" t="str">
        <f>IF(tbl_Customers[[#This Row],[total_eve_calls]]&lt;=80,"Low Calls",
IF(tbl_Customers[[#This Row],[total_eve_calls]]&lt;=120,"Medium Calls","High Calls"))</f>
        <v>Medium Calls</v>
      </c>
      <c r="AA1756" t="str">
        <f>IF(tbl_Customers[[#This Row],[total_eve_charge]]&lt;=15,"Low Charges",
IF(tbl_Customers[[#This Row],[total_eve_charge]]&lt;=20,"Medium Charges","High Charges"))</f>
        <v>High Charges</v>
      </c>
      <c r="AB17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56" t="str">
        <f>IF(tbl_Customers[[#This Row],[number_vmail_messages]] = 0, "No Usage", IF(tbl_Customers[[#This Row],[number_vmail_messages]] &lt;= 20, "Low Usage", IF(tbl_Customers[[#This Row],[number_vmail_messages]] &lt;= 40, "Medium Usgae", "High Usage")))</f>
        <v>No Usage</v>
      </c>
      <c r="AD1756" t="str">
        <f>IF(tbl_Customers[[#This Row],[total_day_minutes]]&lt;=150,"Low Usage", IF(tbl_Customers[[#This Row],[total_day_minutes]]&lt;=200,"Medium Usage", IF(tbl_Customers[[#This Row],[total_day_minutes]]&lt;=250,"High Usage","Very High Usage")))</f>
        <v>Very High Usage</v>
      </c>
      <c r="AE1756" t="str">
        <f>IF(tbl_Customers[[#This Row],[total_intl_calls]]&lt;=5,"Low Calls", IF(tbl_Customers[[#This Row],[total_intl_calls]]&lt;=10, "Medium Calls", "High Calls"))</f>
        <v>Low Calls</v>
      </c>
      <c r="AF17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56" s="36" t="str">
        <f>IF(tbl_Customers[[#This Row],[Churn_Risk_Score]]&gt;=10,"High Risk", IF(tbl_Customers[[#This Row],[Churn_Risk_Score]]&gt;=5,"Medium Risk","Low Risk"))</f>
        <v>Medium Risk</v>
      </c>
    </row>
    <row r="1757" spans="1:33" x14ac:dyDescent="0.35">
      <c r="A1757">
        <v>1756</v>
      </c>
      <c r="B1757" t="s">
        <v>33</v>
      </c>
      <c r="C1757">
        <v>75</v>
      </c>
      <c r="D1757" t="s">
        <v>21</v>
      </c>
      <c r="E1757" t="s">
        <v>22</v>
      </c>
      <c r="F1757" t="s">
        <v>22</v>
      </c>
      <c r="G1757">
        <v>0</v>
      </c>
      <c r="H1757">
        <v>190.5</v>
      </c>
      <c r="I1757">
        <v>91</v>
      </c>
      <c r="J1757">
        <v>32.39</v>
      </c>
      <c r="K1757">
        <v>178.4</v>
      </c>
      <c r="L1757">
        <v>75</v>
      </c>
      <c r="M1757">
        <v>15.16</v>
      </c>
      <c r="N1757">
        <v>162.4</v>
      </c>
      <c r="O1757">
        <v>113</v>
      </c>
      <c r="P1757">
        <v>7.31</v>
      </c>
      <c r="Q1757">
        <v>13.1</v>
      </c>
      <c r="R1757">
        <v>5</v>
      </c>
      <c r="S1757">
        <v>3.54</v>
      </c>
      <c r="T1757">
        <v>1</v>
      </c>
      <c r="U1757" t="s">
        <v>22</v>
      </c>
      <c r="V1757">
        <f>IF(tbl_Customers[[#This Row],[churn]] = "yes", 1, 0)</f>
        <v>0</v>
      </c>
      <c r="W1757" t="str">
        <f>IF(tbl_Customers[[#This Row],[number_customer_service_calls]] &lt;= 1, "0-1 Calls", IF(tbl_Customers[[#This Row],[number_customer_service_calls]] &lt;= 3, "2-3 Calls", IF(tbl_Customers[[#This Row],[number_customer_service_calls]] &lt;=5, "4-5 Calls", "6+ Calls")))</f>
        <v>0-1 Calls</v>
      </c>
      <c r="X1757" t="str">
        <f>IF(tbl_Customers[[#This Row],[account_length]] &lt;= 50, "0-50", IF(tbl_Customers[[#This Row],[account_length]] &lt;=100, "51-100", IF(tbl_Customers[[#This Row],[account_length]] &lt;= 150, "101-150", "151+")))</f>
        <v>51-100</v>
      </c>
      <c r="Y1757" t="str">
        <f>IF(tbl_Customers[[#This Row],[total_intl_charge]] &lt;= 3, "Low Charges", "High Charges")</f>
        <v>High Charges</v>
      </c>
      <c r="Z1757" t="str">
        <f>IF(tbl_Customers[[#This Row],[total_eve_calls]]&lt;=80,"Low Calls",
IF(tbl_Customers[[#This Row],[total_eve_calls]]&lt;=120,"Medium Calls","High Calls"))</f>
        <v>Low Calls</v>
      </c>
      <c r="AA1757" t="str">
        <f>IF(tbl_Customers[[#This Row],[total_eve_charge]]&lt;=15,"Low Charges",
IF(tbl_Customers[[#This Row],[total_eve_charge]]&lt;=20,"Medium Charges","High Charges"))</f>
        <v>Medium Charges</v>
      </c>
      <c r="AB17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57" t="str">
        <f>IF(tbl_Customers[[#This Row],[number_vmail_messages]] = 0, "No Usage", IF(tbl_Customers[[#This Row],[number_vmail_messages]] &lt;= 20, "Low Usage", IF(tbl_Customers[[#This Row],[number_vmail_messages]] &lt;= 40, "Medium Usgae", "High Usage")))</f>
        <v>No Usage</v>
      </c>
      <c r="AD1757" t="str">
        <f>IF(tbl_Customers[[#This Row],[total_day_minutes]]&lt;=150,"Low Usage", IF(tbl_Customers[[#This Row],[total_day_minutes]]&lt;=200,"Medium Usage", IF(tbl_Customers[[#This Row],[total_day_minutes]]&lt;=250,"High Usage","Very High Usage")))</f>
        <v>Medium Usage</v>
      </c>
      <c r="AE1757" t="str">
        <f>IF(tbl_Customers[[#This Row],[total_intl_calls]]&lt;=5,"Low Calls", IF(tbl_Customers[[#This Row],[total_intl_calls]]&lt;=10, "Medium Calls", "High Calls"))</f>
        <v>Low Calls</v>
      </c>
      <c r="AF17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57" s="36" t="str">
        <f>IF(tbl_Customers[[#This Row],[Churn_Risk_Score]]&gt;=10,"High Risk", IF(tbl_Customers[[#This Row],[Churn_Risk_Score]]&gt;=5,"Medium Risk","Low Risk"))</f>
        <v>Low Risk</v>
      </c>
    </row>
    <row r="1758" spans="1:33" x14ac:dyDescent="0.35">
      <c r="A1758">
        <v>1757</v>
      </c>
      <c r="B1758" t="s">
        <v>47</v>
      </c>
      <c r="C1758">
        <v>132</v>
      </c>
      <c r="D1758" t="s">
        <v>28</v>
      </c>
      <c r="E1758" t="s">
        <v>22</v>
      </c>
      <c r="F1758" t="s">
        <v>22</v>
      </c>
      <c r="G1758">
        <v>0</v>
      </c>
      <c r="H1758">
        <v>181.1</v>
      </c>
      <c r="I1758">
        <v>121</v>
      </c>
      <c r="J1758">
        <v>30.79</v>
      </c>
      <c r="K1758">
        <v>314.39999999999998</v>
      </c>
      <c r="L1758">
        <v>109</v>
      </c>
      <c r="M1758">
        <v>26.72</v>
      </c>
      <c r="N1758">
        <v>246.7</v>
      </c>
      <c r="O1758">
        <v>81</v>
      </c>
      <c r="P1758">
        <v>11.1</v>
      </c>
      <c r="Q1758">
        <v>4.2</v>
      </c>
      <c r="R1758">
        <v>9</v>
      </c>
      <c r="S1758">
        <v>1.1299999999999999</v>
      </c>
      <c r="T1758">
        <v>2</v>
      </c>
      <c r="U1758" t="s">
        <v>22</v>
      </c>
      <c r="V1758">
        <f>IF(tbl_Customers[[#This Row],[churn]] = "yes", 1, 0)</f>
        <v>0</v>
      </c>
      <c r="W1758" t="str">
        <f>IF(tbl_Customers[[#This Row],[number_customer_service_calls]] &lt;= 1, "0-1 Calls", IF(tbl_Customers[[#This Row],[number_customer_service_calls]] &lt;= 3, "2-3 Calls", IF(tbl_Customers[[#This Row],[number_customer_service_calls]] &lt;=5, "4-5 Calls", "6+ Calls")))</f>
        <v>2-3 Calls</v>
      </c>
      <c r="X1758" t="str">
        <f>IF(tbl_Customers[[#This Row],[account_length]] &lt;= 50, "0-50", IF(tbl_Customers[[#This Row],[account_length]] &lt;=100, "51-100", IF(tbl_Customers[[#This Row],[account_length]] &lt;= 150, "101-150", "151+")))</f>
        <v>101-150</v>
      </c>
      <c r="Y1758" t="str">
        <f>IF(tbl_Customers[[#This Row],[total_intl_charge]] &lt;= 3, "Low Charges", "High Charges")</f>
        <v>Low Charges</v>
      </c>
      <c r="Z1758" t="str">
        <f>IF(tbl_Customers[[#This Row],[total_eve_calls]]&lt;=80,"Low Calls",
IF(tbl_Customers[[#This Row],[total_eve_calls]]&lt;=120,"Medium Calls","High Calls"))</f>
        <v>Medium Calls</v>
      </c>
      <c r="AA1758" t="str">
        <f>IF(tbl_Customers[[#This Row],[total_eve_charge]]&lt;=15,"Low Charges",
IF(tbl_Customers[[#This Row],[total_eve_charge]]&lt;=20,"Medium Charges","High Charges"))</f>
        <v>High Charges</v>
      </c>
      <c r="AB17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58" t="str">
        <f>IF(tbl_Customers[[#This Row],[number_vmail_messages]] = 0, "No Usage", IF(tbl_Customers[[#This Row],[number_vmail_messages]] &lt;= 20, "Low Usage", IF(tbl_Customers[[#This Row],[number_vmail_messages]] &lt;= 40, "Medium Usgae", "High Usage")))</f>
        <v>No Usage</v>
      </c>
      <c r="AD1758" t="str">
        <f>IF(tbl_Customers[[#This Row],[total_day_minutes]]&lt;=150,"Low Usage", IF(tbl_Customers[[#This Row],[total_day_minutes]]&lt;=200,"Medium Usage", IF(tbl_Customers[[#This Row],[total_day_minutes]]&lt;=250,"High Usage","Very High Usage")))</f>
        <v>Medium Usage</v>
      </c>
      <c r="AE1758" t="str">
        <f>IF(tbl_Customers[[#This Row],[total_intl_calls]]&lt;=5,"Low Calls", IF(tbl_Customers[[#This Row],[total_intl_calls]]&lt;=10, "Medium Calls", "High Calls"))</f>
        <v>Medium Calls</v>
      </c>
      <c r="AF17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58" s="36" t="str">
        <f>IF(tbl_Customers[[#This Row],[Churn_Risk_Score]]&gt;=10,"High Risk", IF(tbl_Customers[[#This Row],[Churn_Risk_Score]]&gt;=5,"Medium Risk","Low Risk"))</f>
        <v>Low Risk</v>
      </c>
    </row>
    <row r="1759" spans="1:33" x14ac:dyDescent="0.35">
      <c r="A1759">
        <v>1758</v>
      </c>
      <c r="B1759" t="s">
        <v>51</v>
      </c>
      <c r="C1759">
        <v>162</v>
      </c>
      <c r="D1759" t="s">
        <v>25</v>
      </c>
      <c r="E1759" t="s">
        <v>22</v>
      </c>
      <c r="F1759" t="s">
        <v>22</v>
      </c>
      <c r="G1759">
        <v>0</v>
      </c>
      <c r="H1759">
        <v>177.1</v>
      </c>
      <c r="I1759">
        <v>131</v>
      </c>
      <c r="J1759">
        <v>30.11</v>
      </c>
      <c r="K1759">
        <v>114.7</v>
      </c>
      <c r="L1759">
        <v>122</v>
      </c>
      <c r="M1759">
        <v>9.75</v>
      </c>
      <c r="N1759">
        <v>153.6</v>
      </c>
      <c r="O1759">
        <v>88</v>
      </c>
      <c r="P1759">
        <v>6.91</v>
      </c>
      <c r="Q1759">
        <v>6.5</v>
      </c>
      <c r="R1759">
        <v>6</v>
      </c>
      <c r="S1759">
        <v>1.76</v>
      </c>
      <c r="T1759">
        <v>3</v>
      </c>
      <c r="U1759" t="s">
        <v>22</v>
      </c>
      <c r="V1759">
        <f>IF(tbl_Customers[[#This Row],[churn]] = "yes", 1, 0)</f>
        <v>0</v>
      </c>
      <c r="W1759" t="str">
        <f>IF(tbl_Customers[[#This Row],[number_customer_service_calls]] &lt;= 1, "0-1 Calls", IF(tbl_Customers[[#This Row],[number_customer_service_calls]] &lt;= 3, "2-3 Calls", IF(tbl_Customers[[#This Row],[number_customer_service_calls]] &lt;=5, "4-5 Calls", "6+ Calls")))</f>
        <v>2-3 Calls</v>
      </c>
      <c r="X1759" t="str">
        <f>IF(tbl_Customers[[#This Row],[account_length]] &lt;= 50, "0-50", IF(tbl_Customers[[#This Row],[account_length]] &lt;=100, "51-100", IF(tbl_Customers[[#This Row],[account_length]] &lt;= 150, "101-150", "151+")))</f>
        <v>151+</v>
      </c>
      <c r="Y1759" t="str">
        <f>IF(tbl_Customers[[#This Row],[total_intl_charge]] &lt;= 3, "Low Charges", "High Charges")</f>
        <v>Low Charges</v>
      </c>
      <c r="Z1759" t="str">
        <f>IF(tbl_Customers[[#This Row],[total_eve_calls]]&lt;=80,"Low Calls",
IF(tbl_Customers[[#This Row],[total_eve_calls]]&lt;=120,"Medium Calls","High Calls"))</f>
        <v>High Calls</v>
      </c>
      <c r="AA1759" t="str">
        <f>IF(tbl_Customers[[#This Row],[total_eve_charge]]&lt;=15,"Low Charges",
IF(tbl_Customers[[#This Row],[total_eve_charge]]&lt;=20,"Medium Charges","High Charges"))</f>
        <v>Low Charges</v>
      </c>
      <c r="AB17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759" t="str">
        <f>IF(tbl_Customers[[#This Row],[number_vmail_messages]] = 0, "No Usage", IF(tbl_Customers[[#This Row],[number_vmail_messages]] &lt;= 20, "Low Usage", IF(tbl_Customers[[#This Row],[number_vmail_messages]] &lt;= 40, "Medium Usgae", "High Usage")))</f>
        <v>No Usage</v>
      </c>
      <c r="AD1759" t="str">
        <f>IF(tbl_Customers[[#This Row],[total_day_minutes]]&lt;=150,"Low Usage", IF(tbl_Customers[[#This Row],[total_day_minutes]]&lt;=200,"Medium Usage", IF(tbl_Customers[[#This Row],[total_day_minutes]]&lt;=250,"High Usage","Very High Usage")))</f>
        <v>Medium Usage</v>
      </c>
      <c r="AE1759" t="str">
        <f>IF(tbl_Customers[[#This Row],[total_intl_calls]]&lt;=5,"Low Calls", IF(tbl_Customers[[#This Row],[total_intl_calls]]&lt;=10, "Medium Calls", "High Calls"))</f>
        <v>Medium Calls</v>
      </c>
      <c r="AF17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59" s="36" t="str">
        <f>IF(tbl_Customers[[#This Row],[Churn_Risk_Score]]&gt;=10,"High Risk", IF(tbl_Customers[[#This Row],[Churn_Risk_Score]]&gt;=5,"Medium Risk","Low Risk"))</f>
        <v>Low Risk</v>
      </c>
    </row>
    <row r="1760" spans="1:33" x14ac:dyDescent="0.35">
      <c r="A1760">
        <v>1759</v>
      </c>
      <c r="B1760" t="s">
        <v>32</v>
      </c>
      <c r="C1760">
        <v>140</v>
      </c>
      <c r="D1760" t="s">
        <v>21</v>
      </c>
      <c r="E1760" t="s">
        <v>22</v>
      </c>
      <c r="F1760" t="s">
        <v>22</v>
      </c>
      <c r="G1760">
        <v>0</v>
      </c>
      <c r="H1760">
        <v>160.5</v>
      </c>
      <c r="I1760">
        <v>114</v>
      </c>
      <c r="J1760">
        <v>27.29</v>
      </c>
      <c r="K1760">
        <v>240.5</v>
      </c>
      <c r="L1760">
        <v>103</v>
      </c>
      <c r="M1760">
        <v>20.440000000000001</v>
      </c>
      <c r="N1760">
        <v>233.5</v>
      </c>
      <c r="O1760">
        <v>121</v>
      </c>
      <c r="P1760">
        <v>10.51</v>
      </c>
      <c r="Q1760">
        <v>11.3</v>
      </c>
      <c r="R1760">
        <v>4</v>
      </c>
      <c r="S1760">
        <v>3.05</v>
      </c>
      <c r="T1760">
        <v>1</v>
      </c>
      <c r="U1760" t="s">
        <v>22</v>
      </c>
      <c r="V1760">
        <f>IF(tbl_Customers[[#This Row],[churn]] = "yes", 1, 0)</f>
        <v>0</v>
      </c>
      <c r="W1760" t="str">
        <f>IF(tbl_Customers[[#This Row],[number_customer_service_calls]] &lt;= 1, "0-1 Calls", IF(tbl_Customers[[#This Row],[number_customer_service_calls]] &lt;= 3, "2-3 Calls", IF(tbl_Customers[[#This Row],[number_customer_service_calls]] &lt;=5, "4-5 Calls", "6+ Calls")))</f>
        <v>0-1 Calls</v>
      </c>
      <c r="X1760" t="str">
        <f>IF(tbl_Customers[[#This Row],[account_length]] &lt;= 50, "0-50", IF(tbl_Customers[[#This Row],[account_length]] &lt;=100, "51-100", IF(tbl_Customers[[#This Row],[account_length]] &lt;= 150, "101-150", "151+")))</f>
        <v>101-150</v>
      </c>
      <c r="Y1760" t="str">
        <f>IF(tbl_Customers[[#This Row],[total_intl_charge]] &lt;= 3, "Low Charges", "High Charges")</f>
        <v>High Charges</v>
      </c>
      <c r="Z1760" t="str">
        <f>IF(tbl_Customers[[#This Row],[total_eve_calls]]&lt;=80,"Low Calls",
IF(tbl_Customers[[#This Row],[total_eve_calls]]&lt;=120,"Medium Calls","High Calls"))</f>
        <v>Medium Calls</v>
      </c>
      <c r="AA1760" t="str">
        <f>IF(tbl_Customers[[#This Row],[total_eve_charge]]&lt;=15,"Low Charges",
IF(tbl_Customers[[#This Row],[total_eve_charge]]&lt;=20,"Medium Charges","High Charges"))</f>
        <v>High Charges</v>
      </c>
      <c r="AB17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60" t="str">
        <f>IF(tbl_Customers[[#This Row],[number_vmail_messages]] = 0, "No Usage", IF(tbl_Customers[[#This Row],[number_vmail_messages]] &lt;= 20, "Low Usage", IF(tbl_Customers[[#This Row],[number_vmail_messages]] &lt;= 40, "Medium Usgae", "High Usage")))</f>
        <v>No Usage</v>
      </c>
      <c r="AD1760" t="str">
        <f>IF(tbl_Customers[[#This Row],[total_day_minutes]]&lt;=150,"Low Usage", IF(tbl_Customers[[#This Row],[total_day_minutes]]&lt;=200,"Medium Usage", IF(tbl_Customers[[#This Row],[total_day_minutes]]&lt;=250,"High Usage","Very High Usage")))</f>
        <v>Medium Usage</v>
      </c>
      <c r="AE1760" t="str">
        <f>IF(tbl_Customers[[#This Row],[total_intl_calls]]&lt;=5,"Low Calls", IF(tbl_Customers[[#This Row],[total_intl_calls]]&lt;=10, "Medium Calls", "High Calls"))</f>
        <v>Low Calls</v>
      </c>
      <c r="AF17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60" s="36" t="str">
        <f>IF(tbl_Customers[[#This Row],[Churn_Risk_Score]]&gt;=10,"High Risk", IF(tbl_Customers[[#This Row],[Churn_Risk_Score]]&gt;=5,"Medium Risk","Low Risk"))</f>
        <v>Low Risk</v>
      </c>
    </row>
    <row r="1761" spans="1:33" x14ac:dyDescent="0.35">
      <c r="A1761">
        <v>1760</v>
      </c>
      <c r="B1761" t="s">
        <v>53</v>
      </c>
      <c r="C1761">
        <v>91</v>
      </c>
      <c r="D1761" t="s">
        <v>25</v>
      </c>
      <c r="E1761" t="s">
        <v>22</v>
      </c>
      <c r="F1761" t="s">
        <v>22</v>
      </c>
      <c r="G1761">
        <v>0</v>
      </c>
      <c r="H1761">
        <v>134.69999999999999</v>
      </c>
      <c r="I1761">
        <v>116</v>
      </c>
      <c r="J1761">
        <v>22.9</v>
      </c>
      <c r="K1761">
        <v>295.3</v>
      </c>
      <c r="L1761">
        <v>98</v>
      </c>
      <c r="M1761">
        <v>25.1</v>
      </c>
      <c r="N1761">
        <v>195.5</v>
      </c>
      <c r="O1761">
        <v>121</v>
      </c>
      <c r="P1761">
        <v>8.8000000000000007</v>
      </c>
      <c r="Q1761">
        <v>6.6</v>
      </c>
      <c r="R1761">
        <v>5</v>
      </c>
      <c r="S1761">
        <v>1.78</v>
      </c>
      <c r="T1761">
        <v>2</v>
      </c>
      <c r="U1761" t="s">
        <v>22</v>
      </c>
      <c r="V1761">
        <f>IF(tbl_Customers[[#This Row],[churn]] = "yes", 1, 0)</f>
        <v>0</v>
      </c>
      <c r="W1761" t="str">
        <f>IF(tbl_Customers[[#This Row],[number_customer_service_calls]] &lt;= 1, "0-1 Calls", IF(tbl_Customers[[#This Row],[number_customer_service_calls]] &lt;= 3, "2-3 Calls", IF(tbl_Customers[[#This Row],[number_customer_service_calls]] &lt;=5, "4-5 Calls", "6+ Calls")))</f>
        <v>2-3 Calls</v>
      </c>
      <c r="X1761" t="str">
        <f>IF(tbl_Customers[[#This Row],[account_length]] &lt;= 50, "0-50", IF(tbl_Customers[[#This Row],[account_length]] &lt;=100, "51-100", IF(tbl_Customers[[#This Row],[account_length]] &lt;= 150, "101-150", "151+")))</f>
        <v>51-100</v>
      </c>
      <c r="Y1761" t="str">
        <f>IF(tbl_Customers[[#This Row],[total_intl_charge]] &lt;= 3, "Low Charges", "High Charges")</f>
        <v>Low Charges</v>
      </c>
      <c r="Z1761" t="str">
        <f>IF(tbl_Customers[[#This Row],[total_eve_calls]]&lt;=80,"Low Calls",
IF(tbl_Customers[[#This Row],[total_eve_calls]]&lt;=120,"Medium Calls","High Calls"))</f>
        <v>Medium Calls</v>
      </c>
      <c r="AA1761" t="str">
        <f>IF(tbl_Customers[[#This Row],[total_eve_charge]]&lt;=15,"Low Charges",
IF(tbl_Customers[[#This Row],[total_eve_charge]]&lt;=20,"Medium Charges","High Charges"))</f>
        <v>High Charges</v>
      </c>
      <c r="AB17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61" t="str">
        <f>IF(tbl_Customers[[#This Row],[number_vmail_messages]] = 0, "No Usage", IF(tbl_Customers[[#This Row],[number_vmail_messages]] &lt;= 20, "Low Usage", IF(tbl_Customers[[#This Row],[number_vmail_messages]] &lt;= 40, "Medium Usgae", "High Usage")))</f>
        <v>No Usage</v>
      </c>
      <c r="AD1761" t="str">
        <f>IF(tbl_Customers[[#This Row],[total_day_minutes]]&lt;=150,"Low Usage", IF(tbl_Customers[[#This Row],[total_day_minutes]]&lt;=200,"Medium Usage", IF(tbl_Customers[[#This Row],[total_day_minutes]]&lt;=250,"High Usage","Very High Usage")))</f>
        <v>Low Usage</v>
      </c>
      <c r="AE1761" t="str">
        <f>IF(tbl_Customers[[#This Row],[total_intl_calls]]&lt;=5,"Low Calls", IF(tbl_Customers[[#This Row],[total_intl_calls]]&lt;=10, "Medium Calls", "High Calls"))</f>
        <v>Low Calls</v>
      </c>
      <c r="AF17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61" s="36" t="str">
        <f>IF(tbl_Customers[[#This Row],[Churn_Risk_Score]]&gt;=10,"High Risk", IF(tbl_Customers[[#This Row],[Churn_Risk_Score]]&gt;=5,"Medium Risk","Low Risk"))</f>
        <v>Low Risk</v>
      </c>
    </row>
    <row r="1762" spans="1:33" x14ac:dyDescent="0.35">
      <c r="A1762">
        <v>1761</v>
      </c>
      <c r="B1762" t="s">
        <v>37</v>
      </c>
      <c r="C1762">
        <v>73</v>
      </c>
      <c r="D1762" t="s">
        <v>28</v>
      </c>
      <c r="E1762" t="s">
        <v>22</v>
      </c>
      <c r="F1762" t="s">
        <v>23</v>
      </c>
      <c r="G1762">
        <v>28</v>
      </c>
      <c r="H1762">
        <v>198.2</v>
      </c>
      <c r="I1762">
        <v>107</v>
      </c>
      <c r="J1762">
        <v>33.69</v>
      </c>
      <c r="K1762">
        <v>139.1</v>
      </c>
      <c r="L1762">
        <v>123</v>
      </c>
      <c r="M1762">
        <v>11.82</v>
      </c>
      <c r="N1762">
        <v>199.1</v>
      </c>
      <c r="O1762">
        <v>139</v>
      </c>
      <c r="P1762">
        <v>8.9600000000000009</v>
      </c>
      <c r="Q1762">
        <v>8.8000000000000007</v>
      </c>
      <c r="R1762">
        <v>1</v>
      </c>
      <c r="S1762">
        <v>2.38</v>
      </c>
      <c r="T1762">
        <v>2</v>
      </c>
      <c r="U1762" t="s">
        <v>22</v>
      </c>
      <c r="V1762">
        <f>IF(tbl_Customers[[#This Row],[churn]] = "yes", 1, 0)</f>
        <v>0</v>
      </c>
      <c r="W1762" t="str">
        <f>IF(tbl_Customers[[#This Row],[number_customer_service_calls]] &lt;= 1, "0-1 Calls", IF(tbl_Customers[[#This Row],[number_customer_service_calls]] &lt;= 3, "2-3 Calls", IF(tbl_Customers[[#This Row],[number_customer_service_calls]] &lt;=5, "4-5 Calls", "6+ Calls")))</f>
        <v>2-3 Calls</v>
      </c>
      <c r="X1762" t="str">
        <f>IF(tbl_Customers[[#This Row],[account_length]] &lt;= 50, "0-50", IF(tbl_Customers[[#This Row],[account_length]] &lt;=100, "51-100", IF(tbl_Customers[[#This Row],[account_length]] &lt;= 150, "101-150", "151+")))</f>
        <v>51-100</v>
      </c>
      <c r="Y1762" t="str">
        <f>IF(tbl_Customers[[#This Row],[total_intl_charge]] &lt;= 3, "Low Charges", "High Charges")</f>
        <v>Low Charges</v>
      </c>
      <c r="Z1762" t="str">
        <f>IF(tbl_Customers[[#This Row],[total_eve_calls]]&lt;=80,"Low Calls",
IF(tbl_Customers[[#This Row],[total_eve_calls]]&lt;=120,"Medium Calls","High Calls"))</f>
        <v>High Calls</v>
      </c>
      <c r="AA1762" t="str">
        <f>IF(tbl_Customers[[#This Row],[total_eve_charge]]&lt;=15,"Low Charges",
IF(tbl_Customers[[#This Row],[total_eve_charge]]&lt;=20,"Medium Charges","High Charges"))</f>
        <v>Low Charges</v>
      </c>
      <c r="AB17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62" t="str">
        <f>IF(tbl_Customers[[#This Row],[number_vmail_messages]] = 0, "No Usage", IF(tbl_Customers[[#This Row],[number_vmail_messages]] &lt;= 20, "Low Usage", IF(tbl_Customers[[#This Row],[number_vmail_messages]] &lt;= 40, "Medium Usgae", "High Usage")))</f>
        <v>Medium Usgae</v>
      </c>
      <c r="AD1762" t="str">
        <f>IF(tbl_Customers[[#This Row],[total_day_minutes]]&lt;=150,"Low Usage", IF(tbl_Customers[[#This Row],[total_day_minutes]]&lt;=200,"Medium Usage", IF(tbl_Customers[[#This Row],[total_day_minutes]]&lt;=250,"High Usage","Very High Usage")))</f>
        <v>Medium Usage</v>
      </c>
      <c r="AE1762" t="str">
        <f>IF(tbl_Customers[[#This Row],[total_intl_calls]]&lt;=5,"Low Calls", IF(tbl_Customers[[#This Row],[total_intl_calls]]&lt;=10, "Medium Calls", "High Calls"))</f>
        <v>Low Calls</v>
      </c>
      <c r="AF17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62" s="36" t="str">
        <f>IF(tbl_Customers[[#This Row],[Churn_Risk_Score]]&gt;=10,"High Risk", IF(tbl_Customers[[#This Row],[Churn_Risk_Score]]&gt;=5,"Medium Risk","Low Risk"))</f>
        <v>Low Risk</v>
      </c>
    </row>
    <row r="1763" spans="1:33" x14ac:dyDescent="0.35">
      <c r="A1763">
        <v>1762</v>
      </c>
      <c r="B1763" t="s">
        <v>46</v>
      </c>
      <c r="C1763">
        <v>95</v>
      </c>
      <c r="D1763" t="s">
        <v>25</v>
      </c>
      <c r="E1763" t="s">
        <v>23</v>
      </c>
      <c r="F1763" t="s">
        <v>22</v>
      </c>
      <c r="G1763">
        <v>0</v>
      </c>
      <c r="H1763">
        <v>228.9</v>
      </c>
      <c r="I1763">
        <v>134</v>
      </c>
      <c r="J1763">
        <v>38.909999999999997</v>
      </c>
      <c r="K1763">
        <v>255.7</v>
      </c>
      <c r="L1763">
        <v>71</v>
      </c>
      <c r="M1763">
        <v>21.73</v>
      </c>
      <c r="N1763">
        <v>208</v>
      </c>
      <c r="O1763">
        <v>120</v>
      </c>
      <c r="P1763">
        <v>9.36</v>
      </c>
      <c r="Q1763">
        <v>10.1</v>
      </c>
      <c r="R1763">
        <v>2</v>
      </c>
      <c r="S1763">
        <v>2.73</v>
      </c>
      <c r="T1763">
        <v>4</v>
      </c>
      <c r="U1763" t="s">
        <v>23</v>
      </c>
      <c r="V1763">
        <f>IF(tbl_Customers[[#This Row],[churn]] = "yes", 1, 0)</f>
        <v>1</v>
      </c>
      <c r="W1763" t="str">
        <f>IF(tbl_Customers[[#This Row],[number_customer_service_calls]] &lt;= 1, "0-1 Calls", IF(tbl_Customers[[#This Row],[number_customer_service_calls]] &lt;= 3, "2-3 Calls", IF(tbl_Customers[[#This Row],[number_customer_service_calls]] &lt;=5, "4-5 Calls", "6+ Calls")))</f>
        <v>4-5 Calls</v>
      </c>
      <c r="X1763" t="str">
        <f>IF(tbl_Customers[[#This Row],[account_length]] &lt;= 50, "0-50", IF(tbl_Customers[[#This Row],[account_length]] &lt;=100, "51-100", IF(tbl_Customers[[#This Row],[account_length]] &lt;= 150, "101-150", "151+")))</f>
        <v>51-100</v>
      </c>
      <c r="Y1763" t="str">
        <f>IF(tbl_Customers[[#This Row],[total_intl_charge]] &lt;= 3, "Low Charges", "High Charges")</f>
        <v>Low Charges</v>
      </c>
      <c r="Z1763" t="str">
        <f>IF(tbl_Customers[[#This Row],[total_eve_calls]]&lt;=80,"Low Calls",
IF(tbl_Customers[[#This Row],[total_eve_calls]]&lt;=120,"Medium Calls","High Calls"))</f>
        <v>Low Calls</v>
      </c>
      <c r="AA1763" t="str">
        <f>IF(tbl_Customers[[#This Row],[total_eve_charge]]&lt;=15,"Low Charges",
IF(tbl_Customers[[#This Row],[total_eve_charge]]&lt;=20,"Medium Charges","High Charges"))</f>
        <v>High Charges</v>
      </c>
      <c r="AB17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63" t="str">
        <f>IF(tbl_Customers[[#This Row],[number_vmail_messages]] = 0, "No Usage", IF(tbl_Customers[[#This Row],[number_vmail_messages]] &lt;= 20, "Low Usage", IF(tbl_Customers[[#This Row],[number_vmail_messages]] &lt;= 40, "Medium Usgae", "High Usage")))</f>
        <v>No Usage</v>
      </c>
      <c r="AD1763" t="str">
        <f>IF(tbl_Customers[[#This Row],[total_day_minutes]]&lt;=150,"Low Usage", IF(tbl_Customers[[#This Row],[total_day_minutes]]&lt;=200,"Medium Usage", IF(tbl_Customers[[#This Row],[total_day_minutes]]&lt;=250,"High Usage","Very High Usage")))</f>
        <v>High Usage</v>
      </c>
      <c r="AE1763" t="str">
        <f>IF(tbl_Customers[[#This Row],[total_intl_calls]]&lt;=5,"Low Calls", IF(tbl_Customers[[#This Row],[total_intl_calls]]&lt;=10, "Medium Calls", "High Calls"))</f>
        <v>Low Calls</v>
      </c>
      <c r="AF17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63" s="36" t="str">
        <f>IF(tbl_Customers[[#This Row],[Churn_Risk_Score]]&gt;=10,"High Risk", IF(tbl_Customers[[#This Row],[Churn_Risk_Score]]&gt;=5,"Medium Risk","Low Risk"))</f>
        <v>Medium Risk</v>
      </c>
    </row>
    <row r="1764" spans="1:33" x14ac:dyDescent="0.35">
      <c r="A1764">
        <v>1763</v>
      </c>
      <c r="B1764" t="s">
        <v>60</v>
      </c>
      <c r="C1764">
        <v>145</v>
      </c>
      <c r="D1764" t="s">
        <v>25</v>
      </c>
      <c r="E1764" t="s">
        <v>22</v>
      </c>
      <c r="F1764" t="s">
        <v>22</v>
      </c>
      <c r="G1764">
        <v>0</v>
      </c>
      <c r="H1764">
        <v>241.7</v>
      </c>
      <c r="I1764">
        <v>137</v>
      </c>
      <c r="J1764">
        <v>41.09</v>
      </c>
      <c r="K1764">
        <v>135.80000000000001</v>
      </c>
      <c r="L1764">
        <v>100</v>
      </c>
      <c r="M1764">
        <v>11.54</v>
      </c>
      <c r="N1764">
        <v>277.60000000000002</v>
      </c>
      <c r="O1764">
        <v>123</v>
      </c>
      <c r="P1764">
        <v>12.49</v>
      </c>
      <c r="Q1764">
        <v>13.1</v>
      </c>
      <c r="R1764">
        <v>3</v>
      </c>
      <c r="S1764">
        <v>3.54</v>
      </c>
      <c r="T1764">
        <v>0</v>
      </c>
      <c r="U1764" t="s">
        <v>22</v>
      </c>
      <c r="V1764">
        <f>IF(tbl_Customers[[#This Row],[churn]] = "yes", 1, 0)</f>
        <v>0</v>
      </c>
      <c r="W1764" t="str">
        <f>IF(tbl_Customers[[#This Row],[number_customer_service_calls]] &lt;= 1, "0-1 Calls", IF(tbl_Customers[[#This Row],[number_customer_service_calls]] &lt;= 3, "2-3 Calls", IF(tbl_Customers[[#This Row],[number_customer_service_calls]] &lt;=5, "4-5 Calls", "6+ Calls")))</f>
        <v>0-1 Calls</v>
      </c>
      <c r="X1764" t="str">
        <f>IF(tbl_Customers[[#This Row],[account_length]] &lt;= 50, "0-50", IF(tbl_Customers[[#This Row],[account_length]] &lt;=100, "51-100", IF(tbl_Customers[[#This Row],[account_length]] &lt;= 150, "101-150", "151+")))</f>
        <v>101-150</v>
      </c>
      <c r="Y1764" t="str">
        <f>IF(tbl_Customers[[#This Row],[total_intl_charge]] &lt;= 3, "Low Charges", "High Charges")</f>
        <v>High Charges</v>
      </c>
      <c r="Z1764" t="str">
        <f>IF(tbl_Customers[[#This Row],[total_eve_calls]]&lt;=80,"Low Calls",
IF(tbl_Customers[[#This Row],[total_eve_calls]]&lt;=120,"Medium Calls","High Calls"))</f>
        <v>Medium Calls</v>
      </c>
      <c r="AA1764" t="str">
        <f>IF(tbl_Customers[[#This Row],[total_eve_charge]]&lt;=15,"Low Charges",
IF(tbl_Customers[[#This Row],[total_eve_charge]]&lt;=20,"Medium Charges","High Charges"))</f>
        <v>Low Charges</v>
      </c>
      <c r="AB17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64" t="str">
        <f>IF(tbl_Customers[[#This Row],[number_vmail_messages]] = 0, "No Usage", IF(tbl_Customers[[#This Row],[number_vmail_messages]] &lt;= 20, "Low Usage", IF(tbl_Customers[[#This Row],[number_vmail_messages]] &lt;= 40, "Medium Usgae", "High Usage")))</f>
        <v>No Usage</v>
      </c>
      <c r="AD1764" t="str">
        <f>IF(tbl_Customers[[#This Row],[total_day_minutes]]&lt;=150,"Low Usage", IF(tbl_Customers[[#This Row],[total_day_minutes]]&lt;=200,"Medium Usage", IF(tbl_Customers[[#This Row],[total_day_minutes]]&lt;=250,"High Usage","Very High Usage")))</f>
        <v>High Usage</v>
      </c>
      <c r="AE1764" t="str">
        <f>IF(tbl_Customers[[#This Row],[total_intl_calls]]&lt;=5,"Low Calls", IF(tbl_Customers[[#This Row],[total_intl_calls]]&lt;=10, "Medium Calls", "High Calls"))</f>
        <v>Low Calls</v>
      </c>
      <c r="AF17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64" s="36" t="str">
        <f>IF(tbl_Customers[[#This Row],[Churn_Risk_Score]]&gt;=10,"High Risk", IF(tbl_Customers[[#This Row],[Churn_Risk_Score]]&gt;=5,"Medium Risk","Low Risk"))</f>
        <v>Low Risk</v>
      </c>
    </row>
    <row r="1765" spans="1:33" x14ac:dyDescent="0.35">
      <c r="A1765">
        <v>1764</v>
      </c>
      <c r="B1765" t="s">
        <v>42</v>
      </c>
      <c r="C1765">
        <v>100</v>
      </c>
      <c r="D1765" t="s">
        <v>21</v>
      </c>
      <c r="E1765" t="s">
        <v>22</v>
      </c>
      <c r="F1765" t="s">
        <v>22</v>
      </c>
      <c r="G1765">
        <v>0</v>
      </c>
      <c r="H1765">
        <v>131.1</v>
      </c>
      <c r="I1765">
        <v>108</v>
      </c>
      <c r="J1765">
        <v>22.29</v>
      </c>
      <c r="K1765">
        <v>176.2</v>
      </c>
      <c r="L1765">
        <v>81</v>
      </c>
      <c r="M1765">
        <v>14.98</v>
      </c>
      <c r="N1765">
        <v>89.7</v>
      </c>
      <c r="O1765">
        <v>81</v>
      </c>
      <c r="P1765">
        <v>4.04</v>
      </c>
      <c r="Q1765">
        <v>4.3</v>
      </c>
      <c r="R1765">
        <v>4</v>
      </c>
      <c r="S1765">
        <v>1.1599999999999999</v>
      </c>
      <c r="T1765">
        <v>1</v>
      </c>
      <c r="U1765" t="s">
        <v>22</v>
      </c>
      <c r="V1765">
        <f>IF(tbl_Customers[[#This Row],[churn]] = "yes", 1, 0)</f>
        <v>0</v>
      </c>
      <c r="W1765" t="str">
        <f>IF(tbl_Customers[[#This Row],[number_customer_service_calls]] &lt;= 1, "0-1 Calls", IF(tbl_Customers[[#This Row],[number_customer_service_calls]] &lt;= 3, "2-3 Calls", IF(tbl_Customers[[#This Row],[number_customer_service_calls]] &lt;=5, "4-5 Calls", "6+ Calls")))</f>
        <v>0-1 Calls</v>
      </c>
      <c r="X1765" t="str">
        <f>IF(tbl_Customers[[#This Row],[account_length]] &lt;= 50, "0-50", IF(tbl_Customers[[#This Row],[account_length]] &lt;=100, "51-100", IF(tbl_Customers[[#This Row],[account_length]] &lt;= 150, "101-150", "151+")))</f>
        <v>51-100</v>
      </c>
      <c r="Y1765" t="str">
        <f>IF(tbl_Customers[[#This Row],[total_intl_charge]] &lt;= 3, "Low Charges", "High Charges")</f>
        <v>Low Charges</v>
      </c>
      <c r="Z1765" t="str">
        <f>IF(tbl_Customers[[#This Row],[total_eve_calls]]&lt;=80,"Low Calls",
IF(tbl_Customers[[#This Row],[total_eve_calls]]&lt;=120,"Medium Calls","High Calls"))</f>
        <v>Medium Calls</v>
      </c>
      <c r="AA1765" t="str">
        <f>IF(tbl_Customers[[#This Row],[total_eve_charge]]&lt;=15,"Low Charges",
IF(tbl_Customers[[#This Row],[total_eve_charge]]&lt;=20,"Medium Charges","High Charges"))</f>
        <v>Low Charges</v>
      </c>
      <c r="AB17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765" t="str">
        <f>IF(tbl_Customers[[#This Row],[number_vmail_messages]] = 0, "No Usage", IF(tbl_Customers[[#This Row],[number_vmail_messages]] &lt;= 20, "Low Usage", IF(tbl_Customers[[#This Row],[number_vmail_messages]] &lt;= 40, "Medium Usgae", "High Usage")))</f>
        <v>No Usage</v>
      </c>
      <c r="AD1765" t="str">
        <f>IF(tbl_Customers[[#This Row],[total_day_minutes]]&lt;=150,"Low Usage", IF(tbl_Customers[[#This Row],[total_day_minutes]]&lt;=200,"Medium Usage", IF(tbl_Customers[[#This Row],[total_day_minutes]]&lt;=250,"High Usage","Very High Usage")))</f>
        <v>Low Usage</v>
      </c>
      <c r="AE1765" t="str">
        <f>IF(tbl_Customers[[#This Row],[total_intl_calls]]&lt;=5,"Low Calls", IF(tbl_Customers[[#This Row],[total_intl_calls]]&lt;=10, "Medium Calls", "High Calls"))</f>
        <v>Low Calls</v>
      </c>
      <c r="AF17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65" s="36" t="str">
        <f>IF(tbl_Customers[[#This Row],[Churn_Risk_Score]]&gt;=10,"High Risk", IF(tbl_Customers[[#This Row],[Churn_Risk_Score]]&gt;=5,"Medium Risk","Low Risk"))</f>
        <v>Low Risk</v>
      </c>
    </row>
    <row r="1766" spans="1:33" x14ac:dyDescent="0.35">
      <c r="A1766">
        <v>1765</v>
      </c>
      <c r="B1766" t="s">
        <v>60</v>
      </c>
      <c r="C1766">
        <v>122</v>
      </c>
      <c r="D1766" t="s">
        <v>21</v>
      </c>
      <c r="E1766" t="s">
        <v>22</v>
      </c>
      <c r="F1766" t="s">
        <v>22</v>
      </c>
      <c r="G1766">
        <v>0</v>
      </c>
      <c r="H1766">
        <v>234.1</v>
      </c>
      <c r="I1766">
        <v>101</v>
      </c>
      <c r="J1766">
        <v>39.799999999999997</v>
      </c>
      <c r="K1766">
        <v>200.2</v>
      </c>
      <c r="L1766">
        <v>121</v>
      </c>
      <c r="M1766">
        <v>17.02</v>
      </c>
      <c r="N1766">
        <v>237.4</v>
      </c>
      <c r="O1766">
        <v>89</v>
      </c>
      <c r="P1766">
        <v>10.68</v>
      </c>
      <c r="Q1766">
        <v>13.1</v>
      </c>
      <c r="R1766">
        <v>9</v>
      </c>
      <c r="S1766">
        <v>3.54</v>
      </c>
      <c r="T1766">
        <v>2</v>
      </c>
      <c r="U1766" t="s">
        <v>22</v>
      </c>
      <c r="V1766">
        <f>IF(tbl_Customers[[#This Row],[churn]] = "yes", 1, 0)</f>
        <v>0</v>
      </c>
      <c r="W1766" t="str">
        <f>IF(tbl_Customers[[#This Row],[number_customer_service_calls]] &lt;= 1, "0-1 Calls", IF(tbl_Customers[[#This Row],[number_customer_service_calls]] &lt;= 3, "2-3 Calls", IF(tbl_Customers[[#This Row],[number_customer_service_calls]] &lt;=5, "4-5 Calls", "6+ Calls")))</f>
        <v>2-3 Calls</v>
      </c>
      <c r="X1766" t="str">
        <f>IF(tbl_Customers[[#This Row],[account_length]] &lt;= 50, "0-50", IF(tbl_Customers[[#This Row],[account_length]] &lt;=100, "51-100", IF(tbl_Customers[[#This Row],[account_length]] &lt;= 150, "101-150", "151+")))</f>
        <v>101-150</v>
      </c>
      <c r="Y1766" t="str">
        <f>IF(tbl_Customers[[#This Row],[total_intl_charge]] &lt;= 3, "Low Charges", "High Charges")</f>
        <v>High Charges</v>
      </c>
      <c r="Z1766" t="str">
        <f>IF(tbl_Customers[[#This Row],[total_eve_calls]]&lt;=80,"Low Calls",
IF(tbl_Customers[[#This Row],[total_eve_calls]]&lt;=120,"Medium Calls","High Calls"))</f>
        <v>High Calls</v>
      </c>
      <c r="AA1766" t="str">
        <f>IF(tbl_Customers[[#This Row],[total_eve_charge]]&lt;=15,"Low Charges",
IF(tbl_Customers[[#This Row],[total_eve_charge]]&lt;=20,"Medium Charges","High Charges"))</f>
        <v>Medium Charges</v>
      </c>
      <c r="AB17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66" t="str">
        <f>IF(tbl_Customers[[#This Row],[number_vmail_messages]] = 0, "No Usage", IF(tbl_Customers[[#This Row],[number_vmail_messages]] &lt;= 20, "Low Usage", IF(tbl_Customers[[#This Row],[number_vmail_messages]] &lt;= 40, "Medium Usgae", "High Usage")))</f>
        <v>No Usage</v>
      </c>
      <c r="AD1766" t="str">
        <f>IF(tbl_Customers[[#This Row],[total_day_minutes]]&lt;=150,"Low Usage", IF(tbl_Customers[[#This Row],[total_day_minutes]]&lt;=200,"Medium Usage", IF(tbl_Customers[[#This Row],[total_day_minutes]]&lt;=250,"High Usage","Very High Usage")))</f>
        <v>High Usage</v>
      </c>
      <c r="AE1766" t="str">
        <f>IF(tbl_Customers[[#This Row],[total_intl_calls]]&lt;=5,"Low Calls", IF(tbl_Customers[[#This Row],[total_intl_calls]]&lt;=10, "Medium Calls", "High Calls"))</f>
        <v>Medium Calls</v>
      </c>
      <c r="AF17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66" s="36" t="str">
        <f>IF(tbl_Customers[[#This Row],[Churn_Risk_Score]]&gt;=10,"High Risk", IF(tbl_Customers[[#This Row],[Churn_Risk_Score]]&gt;=5,"Medium Risk","Low Risk"))</f>
        <v>Low Risk</v>
      </c>
    </row>
    <row r="1767" spans="1:33" x14ac:dyDescent="0.35">
      <c r="A1767">
        <v>1766</v>
      </c>
      <c r="B1767" t="s">
        <v>29</v>
      </c>
      <c r="C1767">
        <v>109</v>
      </c>
      <c r="D1767" t="s">
        <v>21</v>
      </c>
      <c r="E1767" t="s">
        <v>22</v>
      </c>
      <c r="F1767" t="s">
        <v>22</v>
      </c>
      <c r="G1767">
        <v>0</v>
      </c>
      <c r="H1767">
        <v>200.1</v>
      </c>
      <c r="I1767">
        <v>72</v>
      </c>
      <c r="J1767">
        <v>34.020000000000003</v>
      </c>
      <c r="K1767">
        <v>300.89999999999998</v>
      </c>
      <c r="L1767">
        <v>120</v>
      </c>
      <c r="M1767">
        <v>25.58</v>
      </c>
      <c r="N1767">
        <v>236</v>
      </c>
      <c r="O1767">
        <v>68</v>
      </c>
      <c r="P1767">
        <v>10.62</v>
      </c>
      <c r="Q1767">
        <v>11.9</v>
      </c>
      <c r="R1767">
        <v>5</v>
      </c>
      <c r="S1767">
        <v>3.21</v>
      </c>
      <c r="T1767">
        <v>0</v>
      </c>
      <c r="U1767" t="s">
        <v>22</v>
      </c>
      <c r="V1767">
        <f>IF(tbl_Customers[[#This Row],[churn]] = "yes", 1, 0)</f>
        <v>0</v>
      </c>
      <c r="W1767" t="str">
        <f>IF(tbl_Customers[[#This Row],[number_customer_service_calls]] &lt;= 1, "0-1 Calls", IF(tbl_Customers[[#This Row],[number_customer_service_calls]] &lt;= 3, "2-3 Calls", IF(tbl_Customers[[#This Row],[number_customer_service_calls]] &lt;=5, "4-5 Calls", "6+ Calls")))</f>
        <v>0-1 Calls</v>
      </c>
      <c r="X1767" t="str">
        <f>IF(tbl_Customers[[#This Row],[account_length]] &lt;= 50, "0-50", IF(tbl_Customers[[#This Row],[account_length]] &lt;=100, "51-100", IF(tbl_Customers[[#This Row],[account_length]] &lt;= 150, "101-150", "151+")))</f>
        <v>101-150</v>
      </c>
      <c r="Y1767" t="str">
        <f>IF(tbl_Customers[[#This Row],[total_intl_charge]] &lt;= 3, "Low Charges", "High Charges")</f>
        <v>High Charges</v>
      </c>
      <c r="Z1767" t="str">
        <f>IF(tbl_Customers[[#This Row],[total_eve_calls]]&lt;=80,"Low Calls",
IF(tbl_Customers[[#This Row],[total_eve_calls]]&lt;=120,"Medium Calls","High Calls"))</f>
        <v>Medium Calls</v>
      </c>
      <c r="AA1767" t="str">
        <f>IF(tbl_Customers[[#This Row],[total_eve_charge]]&lt;=15,"Low Charges",
IF(tbl_Customers[[#This Row],[total_eve_charge]]&lt;=20,"Medium Charges","High Charges"))</f>
        <v>High Charges</v>
      </c>
      <c r="AB17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67" t="str">
        <f>IF(tbl_Customers[[#This Row],[number_vmail_messages]] = 0, "No Usage", IF(tbl_Customers[[#This Row],[number_vmail_messages]] &lt;= 20, "Low Usage", IF(tbl_Customers[[#This Row],[number_vmail_messages]] &lt;= 40, "Medium Usgae", "High Usage")))</f>
        <v>No Usage</v>
      </c>
      <c r="AD1767" t="str">
        <f>IF(tbl_Customers[[#This Row],[total_day_minutes]]&lt;=150,"Low Usage", IF(tbl_Customers[[#This Row],[total_day_minutes]]&lt;=200,"Medium Usage", IF(tbl_Customers[[#This Row],[total_day_minutes]]&lt;=250,"High Usage","Very High Usage")))</f>
        <v>High Usage</v>
      </c>
      <c r="AE1767" t="str">
        <f>IF(tbl_Customers[[#This Row],[total_intl_calls]]&lt;=5,"Low Calls", IF(tbl_Customers[[#This Row],[total_intl_calls]]&lt;=10, "Medium Calls", "High Calls"))</f>
        <v>Low Calls</v>
      </c>
      <c r="AF17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67" s="36" t="str">
        <f>IF(tbl_Customers[[#This Row],[Churn_Risk_Score]]&gt;=10,"High Risk", IF(tbl_Customers[[#This Row],[Churn_Risk_Score]]&gt;=5,"Medium Risk","Low Risk"))</f>
        <v>Low Risk</v>
      </c>
    </row>
    <row r="1768" spans="1:33" x14ac:dyDescent="0.35">
      <c r="A1768">
        <v>1767</v>
      </c>
      <c r="B1768" t="s">
        <v>68</v>
      </c>
      <c r="C1768">
        <v>82</v>
      </c>
      <c r="D1768" t="s">
        <v>25</v>
      </c>
      <c r="E1768" t="s">
        <v>22</v>
      </c>
      <c r="F1768" t="s">
        <v>22</v>
      </c>
      <c r="G1768">
        <v>0</v>
      </c>
      <c r="H1768">
        <v>154</v>
      </c>
      <c r="I1768">
        <v>107</v>
      </c>
      <c r="J1768">
        <v>26.18</v>
      </c>
      <c r="K1768">
        <v>94.4</v>
      </c>
      <c r="L1768">
        <v>114</v>
      </c>
      <c r="M1768">
        <v>8.02</v>
      </c>
      <c r="N1768">
        <v>287.60000000000002</v>
      </c>
      <c r="O1768">
        <v>95</v>
      </c>
      <c r="P1768">
        <v>12.94</v>
      </c>
      <c r="Q1768">
        <v>10.1</v>
      </c>
      <c r="R1768">
        <v>7</v>
      </c>
      <c r="S1768">
        <v>2.73</v>
      </c>
      <c r="T1768">
        <v>1</v>
      </c>
      <c r="U1768" t="s">
        <v>22</v>
      </c>
      <c r="V1768">
        <f>IF(tbl_Customers[[#This Row],[churn]] = "yes", 1, 0)</f>
        <v>0</v>
      </c>
      <c r="W1768" t="str">
        <f>IF(tbl_Customers[[#This Row],[number_customer_service_calls]] &lt;= 1, "0-1 Calls", IF(tbl_Customers[[#This Row],[number_customer_service_calls]] &lt;= 3, "2-3 Calls", IF(tbl_Customers[[#This Row],[number_customer_service_calls]] &lt;=5, "4-5 Calls", "6+ Calls")))</f>
        <v>0-1 Calls</v>
      </c>
      <c r="X1768" t="str">
        <f>IF(tbl_Customers[[#This Row],[account_length]] &lt;= 50, "0-50", IF(tbl_Customers[[#This Row],[account_length]] &lt;=100, "51-100", IF(tbl_Customers[[#This Row],[account_length]] &lt;= 150, "101-150", "151+")))</f>
        <v>51-100</v>
      </c>
      <c r="Y1768" t="str">
        <f>IF(tbl_Customers[[#This Row],[total_intl_charge]] &lt;= 3, "Low Charges", "High Charges")</f>
        <v>Low Charges</v>
      </c>
      <c r="Z1768" t="str">
        <f>IF(tbl_Customers[[#This Row],[total_eve_calls]]&lt;=80,"Low Calls",
IF(tbl_Customers[[#This Row],[total_eve_calls]]&lt;=120,"Medium Calls","High Calls"))</f>
        <v>Medium Calls</v>
      </c>
      <c r="AA1768" t="str">
        <f>IF(tbl_Customers[[#This Row],[total_eve_charge]]&lt;=15,"Low Charges",
IF(tbl_Customers[[#This Row],[total_eve_charge]]&lt;=20,"Medium Charges","High Charges"))</f>
        <v>Low Charges</v>
      </c>
      <c r="AB17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68" t="str">
        <f>IF(tbl_Customers[[#This Row],[number_vmail_messages]] = 0, "No Usage", IF(tbl_Customers[[#This Row],[number_vmail_messages]] &lt;= 20, "Low Usage", IF(tbl_Customers[[#This Row],[number_vmail_messages]] &lt;= 40, "Medium Usgae", "High Usage")))</f>
        <v>No Usage</v>
      </c>
      <c r="AD1768" t="str">
        <f>IF(tbl_Customers[[#This Row],[total_day_minutes]]&lt;=150,"Low Usage", IF(tbl_Customers[[#This Row],[total_day_minutes]]&lt;=200,"Medium Usage", IF(tbl_Customers[[#This Row],[total_day_minutes]]&lt;=250,"High Usage","Very High Usage")))</f>
        <v>Medium Usage</v>
      </c>
      <c r="AE1768" t="str">
        <f>IF(tbl_Customers[[#This Row],[total_intl_calls]]&lt;=5,"Low Calls", IF(tbl_Customers[[#This Row],[total_intl_calls]]&lt;=10, "Medium Calls", "High Calls"))</f>
        <v>Medium Calls</v>
      </c>
      <c r="AF17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68" s="36" t="str">
        <f>IF(tbl_Customers[[#This Row],[Churn_Risk_Score]]&gt;=10,"High Risk", IF(tbl_Customers[[#This Row],[Churn_Risk_Score]]&gt;=5,"Medium Risk","Low Risk"))</f>
        <v>Low Risk</v>
      </c>
    </row>
    <row r="1769" spans="1:33" x14ac:dyDescent="0.35">
      <c r="A1769">
        <v>1768</v>
      </c>
      <c r="B1769" t="s">
        <v>73</v>
      </c>
      <c r="C1769">
        <v>65</v>
      </c>
      <c r="D1769" t="s">
        <v>21</v>
      </c>
      <c r="E1769" t="s">
        <v>22</v>
      </c>
      <c r="F1769" t="s">
        <v>23</v>
      </c>
      <c r="G1769">
        <v>23</v>
      </c>
      <c r="H1769">
        <v>224.2</v>
      </c>
      <c r="I1769">
        <v>106</v>
      </c>
      <c r="J1769">
        <v>38.11</v>
      </c>
      <c r="K1769">
        <v>189.6</v>
      </c>
      <c r="L1769">
        <v>100</v>
      </c>
      <c r="M1769">
        <v>16.12</v>
      </c>
      <c r="N1769">
        <v>222.8</v>
      </c>
      <c r="O1769">
        <v>75</v>
      </c>
      <c r="P1769">
        <v>10.029999999999999</v>
      </c>
      <c r="Q1769">
        <v>9.8000000000000007</v>
      </c>
      <c r="R1769">
        <v>4</v>
      </c>
      <c r="S1769">
        <v>2.65</v>
      </c>
      <c r="T1769">
        <v>0</v>
      </c>
      <c r="U1769" t="s">
        <v>22</v>
      </c>
      <c r="V1769">
        <f>IF(tbl_Customers[[#This Row],[churn]] = "yes", 1, 0)</f>
        <v>0</v>
      </c>
      <c r="W1769" t="str">
        <f>IF(tbl_Customers[[#This Row],[number_customer_service_calls]] &lt;= 1, "0-1 Calls", IF(tbl_Customers[[#This Row],[number_customer_service_calls]] &lt;= 3, "2-3 Calls", IF(tbl_Customers[[#This Row],[number_customer_service_calls]] &lt;=5, "4-5 Calls", "6+ Calls")))</f>
        <v>0-1 Calls</v>
      </c>
      <c r="X1769" t="str">
        <f>IF(tbl_Customers[[#This Row],[account_length]] &lt;= 50, "0-50", IF(tbl_Customers[[#This Row],[account_length]] &lt;=100, "51-100", IF(tbl_Customers[[#This Row],[account_length]] &lt;= 150, "101-150", "151+")))</f>
        <v>51-100</v>
      </c>
      <c r="Y1769" t="str">
        <f>IF(tbl_Customers[[#This Row],[total_intl_charge]] &lt;= 3, "Low Charges", "High Charges")</f>
        <v>Low Charges</v>
      </c>
      <c r="Z1769" t="str">
        <f>IF(tbl_Customers[[#This Row],[total_eve_calls]]&lt;=80,"Low Calls",
IF(tbl_Customers[[#This Row],[total_eve_calls]]&lt;=120,"Medium Calls","High Calls"))</f>
        <v>Medium Calls</v>
      </c>
      <c r="AA1769" t="str">
        <f>IF(tbl_Customers[[#This Row],[total_eve_charge]]&lt;=15,"Low Charges",
IF(tbl_Customers[[#This Row],[total_eve_charge]]&lt;=20,"Medium Charges","High Charges"))</f>
        <v>Medium Charges</v>
      </c>
      <c r="AB17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69" t="str">
        <f>IF(tbl_Customers[[#This Row],[number_vmail_messages]] = 0, "No Usage", IF(tbl_Customers[[#This Row],[number_vmail_messages]] &lt;= 20, "Low Usage", IF(tbl_Customers[[#This Row],[number_vmail_messages]] &lt;= 40, "Medium Usgae", "High Usage")))</f>
        <v>Medium Usgae</v>
      </c>
      <c r="AD1769" t="str">
        <f>IF(tbl_Customers[[#This Row],[total_day_minutes]]&lt;=150,"Low Usage", IF(tbl_Customers[[#This Row],[total_day_minutes]]&lt;=200,"Medium Usage", IF(tbl_Customers[[#This Row],[total_day_minutes]]&lt;=250,"High Usage","Very High Usage")))</f>
        <v>High Usage</v>
      </c>
      <c r="AE1769" t="str">
        <f>IF(tbl_Customers[[#This Row],[total_intl_calls]]&lt;=5,"Low Calls", IF(tbl_Customers[[#This Row],[total_intl_calls]]&lt;=10, "Medium Calls", "High Calls"))</f>
        <v>Low Calls</v>
      </c>
      <c r="AF17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69" s="36" t="str">
        <f>IF(tbl_Customers[[#This Row],[Churn_Risk_Score]]&gt;=10,"High Risk", IF(tbl_Customers[[#This Row],[Churn_Risk_Score]]&gt;=5,"Medium Risk","Low Risk"))</f>
        <v>Low Risk</v>
      </c>
    </row>
    <row r="1770" spans="1:33" x14ac:dyDescent="0.35">
      <c r="A1770">
        <v>1769</v>
      </c>
      <c r="B1770" t="s">
        <v>47</v>
      </c>
      <c r="C1770">
        <v>52</v>
      </c>
      <c r="D1770" t="s">
        <v>28</v>
      </c>
      <c r="E1770" t="s">
        <v>22</v>
      </c>
      <c r="F1770" t="s">
        <v>22</v>
      </c>
      <c r="G1770">
        <v>0</v>
      </c>
      <c r="H1770">
        <v>148.30000000000001</v>
      </c>
      <c r="I1770">
        <v>83</v>
      </c>
      <c r="J1770">
        <v>25.21</v>
      </c>
      <c r="K1770">
        <v>181.6</v>
      </c>
      <c r="L1770">
        <v>79</v>
      </c>
      <c r="M1770">
        <v>15.44</v>
      </c>
      <c r="N1770">
        <v>155.6</v>
      </c>
      <c r="O1770">
        <v>104</v>
      </c>
      <c r="P1770">
        <v>7</v>
      </c>
      <c r="Q1770">
        <v>8.3000000000000007</v>
      </c>
      <c r="R1770">
        <v>6</v>
      </c>
      <c r="S1770">
        <v>2.2400000000000002</v>
      </c>
      <c r="T1770">
        <v>3</v>
      </c>
      <c r="U1770" t="s">
        <v>22</v>
      </c>
      <c r="V1770">
        <f>IF(tbl_Customers[[#This Row],[churn]] = "yes", 1, 0)</f>
        <v>0</v>
      </c>
      <c r="W1770" t="str">
        <f>IF(tbl_Customers[[#This Row],[number_customer_service_calls]] &lt;= 1, "0-1 Calls", IF(tbl_Customers[[#This Row],[number_customer_service_calls]] &lt;= 3, "2-3 Calls", IF(tbl_Customers[[#This Row],[number_customer_service_calls]] &lt;=5, "4-5 Calls", "6+ Calls")))</f>
        <v>2-3 Calls</v>
      </c>
      <c r="X1770" t="str">
        <f>IF(tbl_Customers[[#This Row],[account_length]] &lt;= 50, "0-50", IF(tbl_Customers[[#This Row],[account_length]] &lt;=100, "51-100", IF(tbl_Customers[[#This Row],[account_length]] &lt;= 150, "101-150", "151+")))</f>
        <v>51-100</v>
      </c>
      <c r="Y1770" t="str">
        <f>IF(tbl_Customers[[#This Row],[total_intl_charge]] &lt;= 3, "Low Charges", "High Charges")</f>
        <v>Low Charges</v>
      </c>
      <c r="Z1770" t="str">
        <f>IF(tbl_Customers[[#This Row],[total_eve_calls]]&lt;=80,"Low Calls",
IF(tbl_Customers[[#This Row],[total_eve_calls]]&lt;=120,"Medium Calls","High Calls"))</f>
        <v>Low Calls</v>
      </c>
      <c r="AA1770" t="str">
        <f>IF(tbl_Customers[[#This Row],[total_eve_charge]]&lt;=15,"Low Charges",
IF(tbl_Customers[[#This Row],[total_eve_charge]]&lt;=20,"Medium Charges","High Charges"))</f>
        <v>Medium Charges</v>
      </c>
      <c r="AB17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770" t="str">
        <f>IF(tbl_Customers[[#This Row],[number_vmail_messages]] = 0, "No Usage", IF(tbl_Customers[[#This Row],[number_vmail_messages]] &lt;= 20, "Low Usage", IF(tbl_Customers[[#This Row],[number_vmail_messages]] &lt;= 40, "Medium Usgae", "High Usage")))</f>
        <v>No Usage</v>
      </c>
      <c r="AD1770" t="str">
        <f>IF(tbl_Customers[[#This Row],[total_day_minutes]]&lt;=150,"Low Usage", IF(tbl_Customers[[#This Row],[total_day_minutes]]&lt;=200,"Medium Usage", IF(tbl_Customers[[#This Row],[total_day_minutes]]&lt;=250,"High Usage","Very High Usage")))</f>
        <v>Low Usage</v>
      </c>
      <c r="AE1770" t="str">
        <f>IF(tbl_Customers[[#This Row],[total_intl_calls]]&lt;=5,"Low Calls", IF(tbl_Customers[[#This Row],[total_intl_calls]]&lt;=10, "Medium Calls", "High Calls"))</f>
        <v>Medium Calls</v>
      </c>
      <c r="AF17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70" s="36" t="str">
        <f>IF(tbl_Customers[[#This Row],[Churn_Risk_Score]]&gt;=10,"High Risk", IF(tbl_Customers[[#This Row],[Churn_Risk_Score]]&gt;=5,"Medium Risk","Low Risk"))</f>
        <v>Low Risk</v>
      </c>
    </row>
    <row r="1771" spans="1:33" x14ac:dyDescent="0.35">
      <c r="A1771">
        <v>1770</v>
      </c>
      <c r="B1771" t="s">
        <v>67</v>
      </c>
      <c r="C1771">
        <v>136</v>
      </c>
      <c r="D1771" t="s">
        <v>21</v>
      </c>
      <c r="E1771" t="s">
        <v>22</v>
      </c>
      <c r="F1771" t="s">
        <v>23</v>
      </c>
      <c r="G1771">
        <v>24</v>
      </c>
      <c r="H1771">
        <v>174.6</v>
      </c>
      <c r="I1771">
        <v>76</v>
      </c>
      <c r="J1771">
        <v>29.68</v>
      </c>
      <c r="K1771">
        <v>176.6</v>
      </c>
      <c r="L1771">
        <v>114</v>
      </c>
      <c r="M1771">
        <v>15.01</v>
      </c>
      <c r="N1771">
        <v>214.4</v>
      </c>
      <c r="O1771">
        <v>91</v>
      </c>
      <c r="P1771">
        <v>9.65</v>
      </c>
      <c r="Q1771">
        <v>8.8000000000000007</v>
      </c>
      <c r="R1771">
        <v>5</v>
      </c>
      <c r="S1771">
        <v>2.38</v>
      </c>
      <c r="T1771">
        <v>2</v>
      </c>
      <c r="U1771" t="s">
        <v>22</v>
      </c>
      <c r="V1771">
        <f>IF(tbl_Customers[[#This Row],[churn]] = "yes", 1, 0)</f>
        <v>0</v>
      </c>
      <c r="W1771" t="str">
        <f>IF(tbl_Customers[[#This Row],[number_customer_service_calls]] &lt;= 1, "0-1 Calls", IF(tbl_Customers[[#This Row],[number_customer_service_calls]] &lt;= 3, "2-3 Calls", IF(tbl_Customers[[#This Row],[number_customer_service_calls]] &lt;=5, "4-5 Calls", "6+ Calls")))</f>
        <v>2-3 Calls</v>
      </c>
      <c r="X1771" t="str">
        <f>IF(tbl_Customers[[#This Row],[account_length]] &lt;= 50, "0-50", IF(tbl_Customers[[#This Row],[account_length]] &lt;=100, "51-100", IF(tbl_Customers[[#This Row],[account_length]] &lt;= 150, "101-150", "151+")))</f>
        <v>101-150</v>
      </c>
      <c r="Y1771" t="str">
        <f>IF(tbl_Customers[[#This Row],[total_intl_charge]] &lt;= 3, "Low Charges", "High Charges")</f>
        <v>Low Charges</v>
      </c>
      <c r="Z1771" t="str">
        <f>IF(tbl_Customers[[#This Row],[total_eve_calls]]&lt;=80,"Low Calls",
IF(tbl_Customers[[#This Row],[total_eve_calls]]&lt;=120,"Medium Calls","High Calls"))</f>
        <v>Medium Calls</v>
      </c>
      <c r="AA1771" t="str">
        <f>IF(tbl_Customers[[#This Row],[total_eve_charge]]&lt;=15,"Low Charges",
IF(tbl_Customers[[#This Row],[total_eve_charge]]&lt;=20,"Medium Charges","High Charges"))</f>
        <v>Medium Charges</v>
      </c>
      <c r="AB17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71" t="str">
        <f>IF(tbl_Customers[[#This Row],[number_vmail_messages]] = 0, "No Usage", IF(tbl_Customers[[#This Row],[number_vmail_messages]] &lt;= 20, "Low Usage", IF(tbl_Customers[[#This Row],[number_vmail_messages]] &lt;= 40, "Medium Usgae", "High Usage")))</f>
        <v>Medium Usgae</v>
      </c>
      <c r="AD1771" t="str">
        <f>IF(tbl_Customers[[#This Row],[total_day_minutes]]&lt;=150,"Low Usage", IF(tbl_Customers[[#This Row],[total_day_minutes]]&lt;=200,"Medium Usage", IF(tbl_Customers[[#This Row],[total_day_minutes]]&lt;=250,"High Usage","Very High Usage")))</f>
        <v>Medium Usage</v>
      </c>
      <c r="AE1771" t="str">
        <f>IF(tbl_Customers[[#This Row],[total_intl_calls]]&lt;=5,"Low Calls", IF(tbl_Customers[[#This Row],[total_intl_calls]]&lt;=10, "Medium Calls", "High Calls"))</f>
        <v>Low Calls</v>
      </c>
      <c r="AF17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71" s="36" t="str">
        <f>IF(tbl_Customers[[#This Row],[Churn_Risk_Score]]&gt;=10,"High Risk", IF(tbl_Customers[[#This Row],[Churn_Risk_Score]]&gt;=5,"Medium Risk","Low Risk"))</f>
        <v>Low Risk</v>
      </c>
    </row>
    <row r="1772" spans="1:33" x14ac:dyDescent="0.35">
      <c r="A1772">
        <v>1771</v>
      </c>
      <c r="B1772" t="s">
        <v>34</v>
      </c>
      <c r="C1772">
        <v>75</v>
      </c>
      <c r="D1772" t="s">
        <v>21</v>
      </c>
      <c r="E1772" t="s">
        <v>22</v>
      </c>
      <c r="F1772" t="s">
        <v>22</v>
      </c>
      <c r="G1772">
        <v>0</v>
      </c>
      <c r="H1772">
        <v>138.5</v>
      </c>
      <c r="I1772">
        <v>110</v>
      </c>
      <c r="J1772">
        <v>23.55</v>
      </c>
      <c r="K1772">
        <v>153.19999999999999</v>
      </c>
      <c r="L1772">
        <v>86</v>
      </c>
      <c r="M1772">
        <v>13.02</v>
      </c>
      <c r="N1772">
        <v>215.6</v>
      </c>
      <c r="O1772">
        <v>103</v>
      </c>
      <c r="P1772">
        <v>9.6999999999999993</v>
      </c>
      <c r="Q1772">
        <v>11.1</v>
      </c>
      <c r="R1772">
        <v>7</v>
      </c>
      <c r="S1772">
        <v>3</v>
      </c>
      <c r="T1772">
        <v>1</v>
      </c>
      <c r="U1772" t="s">
        <v>22</v>
      </c>
      <c r="V1772">
        <f>IF(tbl_Customers[[#This Row],[churn]] = "yes", 1, 0)</f>
        <v>0</v>
      </c>
      <c r="W1772" t="str">
        <f>IF(tbl_Customers[[#This Row],[number_customer_service_calls]] &lt;= 1, "0-1 Calls", IF(tbl_Customers[[#This Row],[number_customer_service_calls]] &lt;= 3, "2-3 Calls", IF(tbl_Customers[[#This Row],[number_customer_service_calls]] &lt;=5, "4-5 Calls", "6+ Calls")))</f>
        <v>0-1 Calls</v>
      </c>
      <c r="X1772" t="str">
        <f>IF(tbl_Customers[[#This Row],[account_length]] &lt;= 50, "0-50", IF(tbl_Customers[[#This Row],[account_length]] &lt;=100, "51-100", IF(tbl_Customers[[#This Row],[account_length]] &lt;= 150, "101-150", "151+")))</f>
        <v>51-100</v>
      </c>
      <c r="Y1772" t="str">
        <f>IF(tbl_Customers[[#This Row],[total_intl_charge]] &lt;= 3, "Low Charges", "High Charges")</f>
        <v>Low Charges</v>
      </c>
      <c r="Z1772" t="str">
        <f>IF(tbl_Customers[[#This Row],[total_eve_calls]]&lt;=80,"Low Calls",
IF(tbl_Customers[[#This Row],[total_eve_calls]]&lt;=120,"Medium Calls","High Calls"))</f>
        <v>Medium Calls</v>
      </c>
      <c r="AA1772" t="str">
        <f>IF(tbl_Customers[[#This Row],[total_eve_charge]]&lt;=15,"Low Charges",
IF(tbl_Customers[[#This Row],[total_eve_charge]]&lt;=20,"Medium Charges","High Charges"))</f>
        <v>Low Charges</v>
      </c>
      <c r="AB17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2" t="str">
        <f>IF(tbl_Customers[[#This Row],[number_vmail_messages]] = 0, "No Usage", IF(tbl_Customers[[#This Row],[number_vmail_messages]] &lt;= 20, "Low Usage", IF(tbl_Customers[[#This Row],[number_vmail_messages]] &lt;= 40, "Medium Usgae", "High Usage")))</f>
        <v>No Usage</v>
      </c>
      <c r="AD1772" t="str">
        <f>IF(tbl_Customers[[#This Row],[total_day_minutes]]&lt;=150,"Low Usage", IF(tbl_Customers[[#This Row],[total_day_minutes]]&lt;=200,"Medium Usage", IF(tbl_Customers[[#This Row],[total_day_minutes]]&lt;=250,"High Usage","Very High Usage")))</f>
        <v>Low Usage</v>
      </c>
      <c r="AE1772" t="str">
        <f>IF(tbl_Customers[[#This Row],[total_intl_calls]]&lt;=5,"Low Calls", IF(tbl_Customers[[#This Row],[total_intl_calls]]&lt;=10, "Medium Calls", "High Calls"))</f>
        <v>Medium Calls</v>
      </c>
      <c r="AF17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72" s="36" t="str">
        <f>IF(tbl_Customers[[#This Row],[Churn_Risk_Score]]&gt;=10,"High Risk", IF(tbl_Customers[[#This Row],[Churn_Risk_Score]]&gt;=5,"Medium Risk","Low Risk"))</f>
        <v>Low Risk</v>
      </c>
    </row>
    <row r="1773" spans="1:33" x14ac:dyDescent="0.35">
      <c r="A1773">
        <v>1772</v>
      </c>
      <c r="B1773" t="s">
        <v>44</v>
      </c>
      <c r="C1773">
        <v>146</v>
      </c>
      <c r="D1773" t="s">
        <v>25</v>
      </c>
      <c r="E1773" t="s">
        <v>22</v>
      </c>
      <c r="F1773" t="s">
        <v>22</v>
      </c>
      <c r="G1773">
        <v>0</v>
      </c>
      <c r="H1773">
        <v>109</v>
      </c>
      <c r="I1773">
        <v>69</v>
      </c>
      <c r="J1773">
        <v>18.53</v>
      </c>
      <c r="K1773">
        <v>265.8</v>
      </c>
      <c r="L1773">
        <v>98</v>
      </c>
      <c r="M1773">
        <v>22.59</v>
      </c>
      <c r="N1773">
        <v>228.3</v>
      </c>
      <c r="O1773">
        <v>80</v>
      </c>
      <c r="P1773">
        <v>10.27</v>
      </c>
      <c r="Q1773">
        <v>12.6</v>
      </c>
      <c r="R1773">
        <v>2</v>
      </c>
      <c r="S1773">
        <v>3.4</v>
      </c>
      <c r="T1773">
        <v>1</v>
      </c>
      <c r="U1773" t="s">
        <v>22</v>
      </c>
      <c r="V1773">
        <f>IF(tbl_Customers[[#This Row],[churn]] = "yes", 1, 0)</f>
        <v>0</v>
      </c>
      <c r="W1773" t="str">
        <f>IF(tbl_Customers[[#This Row],[number_customer_service_calls]] &lt;= 1, "0-1 Calls", IF(tbl_Customers[[#This Row],[number_customer_service_calls]] &lt;= 3, "2-3 Calls", IF(tbl_Customers[[#This Row],[number_customer_service_calls]] &lt;=5, "4-5 Calls", "6+ Calls")))</f>
        <v>0-1 Calls</v>
      </c>
      <c r="X1773" t="str">
        <f>IF(tbl_Customers[[#This Row],[account_length]] &lt;= 50, "0-50", IF(tbl_Customers[[#This Row],[account_length]] &lt;=100, "51-100", IF(tbl_Customers[[#This Row],[account_length]] &lt;= 150, "101-150", "151+")))</f>
        <v>101-150</v>
      </c>
      <c r="Y1773" t="str">
        <f>IF(tbl_Customers[[#This Row],[total_intl_charge]] &lt;= 3, "Low Charges", "High Charges")</f>
        <v>High Charges</v>
      </c>
      <c r="Z1773" t="str">
        <f>IF(tbl_Customers[[#This Row],[total_eve_calls]]&lt;=80,"Low Calls",
IF(tbl_Customers[[#This Row],[total_eve_calls]]&lt;=120,"Medium Calls","High Calls"))</f>
        <v>Medium Calls</v>
      </c>
      <c r="AA1773" t="str">
        <f>IF(tbl_Customers[[#This Row],[total_eve_charge]]&lt;=15,"Low Charges",
IF(tbl_Customers[[#This Row],[total_eve_charge]]&lt;=20,"Medium Charges","High Charges"))</f>
        <v>High Charges</v>
      </c>
      <c r="AB17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3" t="str">
        <f>IF(tbl_Customers[[#This Row],[number_vmail_messages]] = 0, "No Usage", IF(tbl_Customers[[#This Row],[number_vmail_messages]] &lt;= 20, "Low Usage", IF(tbl_Customers[[#This Row],[number_vmail_messages]] &lt;= 40, "Medium Usgae", "High Usage")))</f>
        <v>No Usage</v>
      </c>
      <c r="AD1773" t="str">
        <f>IF(tbl_Customers[[#This Row],[total_day_minutes]]&lt;=150,"Low Usage", IF(tbl_Customers[[#This Row],[total_day_minutes]]&lt;=200,"Medium Usage", IF(tbl_Customers[[#This Row],[total_day_minutes]]&lt;=250,"High Usage","Very High Usage")))</f>
        <v>Low Usage</v>
      </c>
      <c r="AE1773" t="str">
        <f>IF(tbl_Customers[[#This Row],[total_intl_calls]]&lt;=5,"Low Calls", IF(tbl_Customers[[#This Row],[total_intl_calls]]&lt;=10, "Medium Calls", "High Calls"))</f>
        <v>Low Calls</v>
      </c>
      <c r="AF17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73" s="36" t="str">
        <f>IF(tbl_Customers[[#This Row],[Churn_Risk_Score]]&gt;=10,"High Risk", IF(tbl_Customers[[#This Row],[Churn_Risk_Score]]&gt;=5,"Medium Risk","Low Risk"))</f>
        <v>Low Risk</v>
      </c>
    </row>
    <row r="1774" spans="1:33" x14ac:dyDescent="0.35">
      <c r="A1774">
        <v>1773</v>
      </c>
      <c r="B1774" t="s">
        <v>69</v>
      </c>
      <c r="C1774">
        <v>105</v>
      </c>
      <c r="D1774" t="s">
        <v>25</v>
      </c>
      <c r="E1774" t="s">
        <v>22</v>
      </c>
      <c r="F1774" t="s">
        <v>22</v>
      </c>
      <c r="G1774">
        <v>0</v>
      </c>
      <c r="H1774">
        <v>162.30000000000001</v>
      </c>
      <c r="I1774">
        <v>99</v>
      </c>
      <c r="J1774">
        <v>27.59</v>
      </c>
      <c r="K1774">
        <v>212.5</v>
      </c>
      <c r="L1774">
        <v>95</v>
      </c>
      <c r="M1774">
        <v>18.059999999999999</v>
      </c>
      <c r="N1774">
        <v>214.7</v>
      </c>
      <c r="O1774">
        <v>114</v>
      </c>
      <c r="P1774">
        <v>9.66</v>
      </c>
      <c r="Q1774">
        <v>11.1</v>
      </c>
      <c r="R1774">
        <v>8</v>
      </c>
      <c r="S1774">
        <v>3</v>
      </c>
      <c r="T1774">
        <v>4</v>
      </c>
      <c r="U1774" t="s">
        <v>22</v>
      </c>
      <c r="V1774">
        <f>IF(tbl_Customers[[#This Row],[churn]] = "yes", 1, 0)</f>
        <v>0</v>
      </c>
      <c r="W1774" t="str">
        <f>IF(tbl_Customers[[#This Row],[number_customer_service_calls]] &lt;= 1, "0-1 Calls", IF(tbl_Customers[[#This Row],[number_customer_service_calls]] &lt;= 3, "2-3 Calls", IF(tbl_Customers[[#This Row],[number_customer_service_calls]] &lt;=5, "4-5 Calls", "6+ Calls")))</f>
        <v>4-5 Calls</v>
      </c>
      <c r="X1774" t="str">
        <f>IF(tbl_Customers[[#This Row],[account_length]] &lt;= 50, "0-50", IF(tbl_Customers[[#This Row],[account_length]] &lt;=100, "51-100", IF(tbl_Customers[[#This Row],[account_length]] &lt;= 150, "101-150", "151+")))</f>
        <v>101-150</v>
      </c>
      <c r="Y1774" t="str">
        <f>IF(tbl_Customers[[#This Row],[total_intl_charge]] &lt;= 3, "Low Charges", "High Charges")</f>
        <v>Low Charges</v>
      </c>
      <c r="Z1774" t="str">
        <f>IF(tbl_Customers[[#This Row],[total_eve_calls]]&lt;=80,"Low Calls",
IF(tbl_Customers[[#This Row],[total_eve_calls]]&lt;=120,"Medium Calls","High Calls"))</f>
        <v>Medium Calls</v>
      </c>
      <c r="AA1774" t="str">
        <f>IF(tbl_Customers[[#This Row],[total_eve_charge]]&lt;=15,"Low Charges",
IF(tbl_Customers[[#This Row],[total_eve_charge]]&lt;=20,"Medium Charges","High Charges"))</f>
        <v>Medium Charges</v>
      </c>
      <c r="AB17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4" t="str">
        <f>IF(tbl_Customers[[#This Row],[number_vmail_messages]] = 0, "No Usage", IF(tbl_Customers[[#This Row],[number_vmail_messages]] &lt;= 20, "Low Usage", IF(tbl_Customers[[#This Row],[number_vmail_messages]] &lt;= 40, "Medium Usgae", "High Usage")))</f>
        <v>No Usage</v>
      </c>
      <c r="AD1774" t="str">
        <f>IF(tbl_Customers[[#This Row],[total_day_minutes]]&lt;=150,"Low Usage", IF(tbl_Customers[[#This Row],[total_day_minutes]]&lt;=200,"Medium Usage", IF(tbl_Customers[[#This Row],[total_day_minutes]]&lt;=250,"High Usage","Very High Usage")))</f>
        <v>Medium Usage</v>
      </c>
      <c r="AE1774" t="str">
        <f>IF(tbl_Customers[[#This Row],[total_intl_calls]]&lt;=5,"Low Calls", IF(tbl_Customers[[#This Row],[total_intl_calls]]&lt;=10, "Medium Calls", "High Calls"))</f>
        <v>Medium Calls</v>
      </c>
      <c r="AF17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74" s="36" t="str">
        <f>IF(tbl_Customers[[#This Row],[Churn_Risk_Score]]&gt;=10,"High Risk", IF(tbl_Customers[[#This Row],[Churn_Risk_Score]]&gt;=5,"Medium Risk","Low Risk"))</f>
        <v>Medium Risk</v>
      </c>
    </row>
    <row r="1775" spans="1:33" x14ac:dyDescent="0.35">
      <c r="A1775">
        <v>1774</v>
      </c>
      <c r="B1775" t="s">
        <v>75</v>
      </c>
      <c r="C1775">
        <v>48</v>
      </c>
      <c r="D1775" t="s">
        <v>21</v>
      </c>
      <c r="E1775" t="s">
        <v>22</v>
      </c>
      <c r="F1775" t="s">
        <v>22</v>
      </c>
      <c r="G1775">
        <v>0</v>
      </c>
      <c r="H1775">
        <v>210.8</v>
      </c>
      <c r="I1775">
        <v>84</v>
      </c>
      <c r="J1775">
        <v>35.840000000000003</v>
      </c>
      <c r="K1775">
        <v>189.6</v>
      </c>
      <c r="L1775">
        <v>98</v>
      </c>
      <c r="M1775">
        <v>16.12</v>
      </c>
      <c r="N1775">
        <v>157.6</v>
      </c>
      <c r="O1775">
        <v>99</v>
      </c>
      <c r="P1775">
        <v>7.09</v>
      </c>
      <c r="Q1775">
        <v>16.399999999999999</v>
      </c>
      <c r="R1775">
        <v>3</v>
      </c>
      <c r="S1775">
        <v>4.43</v>
      </c>
      <c r="T1775">
        <v>2</v>
      </c>
      <c r="U1775" t="s">
        <v>22</v>
      </c>
      <c r="V1775">
        <f>IF(tbl_Customers[[#This Row],[churn]] = "yes", 1, 0)</f>
        <v>0</v>
      </c>
      <c r="W1775" t="str">
        <f>IF(tbl_Customers[[#This Row],[number_customer_service_calls]] &lt;= 1, "0-1 Calls", IF(tbl_Customers[[#This Row],[number_customer_service_calls]] &lt;= 3, "2-3 Calls", IF(tbl_Customers[[#This Row],[number_customer_service_calls]] &lt;=5, "4-5 Calls", "6+ Calls")))</f>
        <v>2-3 Calls</v>
      </c>
      <c r="X1775" t="str">
        <f>IF(tbl_Customers[[#This Row],[account_length]] &lt;= 50, "0-50", IF(tbl_Customers[[#This Row],[account_length]] &lt;=100, "51-100", IF(tbl_Customers[[#This Row],[account_length]] &lt;= 150, "101-150", "151+")))</f>
        <v>0-50</v>
      </c>
      <c r="Y1775" t="str">
        <f>IF(tbl_Customers[[#This Row],[total_intl_charge]] &lt;= 3, "Low Charges", "High Charges")</f>
        <v>High Charges</v>
      </c>
      <c r="Z1775" t="str">
        <f>IF(tbl_Customers[[#This Row],[total_eve_calls]]&lt;=80,"Low Calls",
IF(tbl_Customers[[#This Row],[total_eve_calls]]&lt;=120,"Medium Calls","High Calls"))</f>
        <v>Medium Calls</v>
      </c>
      <c r="AA1775" t="str">
        <f>IF(tbl_Customers[[#This Row],[total_eve_charge]]&lt;=15,"Low Charges",
IF(tbl_Customers[[#This Row],[total_eve_charge]]&lt;=20,"Medium Charges","High Charges"))</f>
        <v>Medium Charges</v>
      </c>
      <c r="AB17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5" t="str">
        <f>IF(tbl_Customers[[#This Row],[number_vmail_messages]] = 0, "No Usage", IF(tbl_Customers[[#This Row],[number_vmail_messages]] &lt;= 20, "Low Usage", IF(tbl_Customers[[#This Row],[number_vmail_messages]] &lt;= 40, "Medium Usgae", "High Usage")))</f>
        <v>No Usage</v>
      </c>
      <c r="AD1775" t="str">
        <f>IF(tbl_Customers[[#This Row],[total_day_minutes]]&lt;=150,"Low Usage", IF(tbl_Customers[[#This Row],[total_day_minutes]]&lt;=200,"Medium Usage", IF(tbl_Customers[[#This Row],[total_day_minutes]]&lt;=250,"High Usage","Very High Usage")))</f>
        <v>High Usage</v>
      </c>
      <c r="AE1775" t="str">
        <f>IF(tbl_Customers[[#This Row],[total_intl_calls]]&lt;=5,"Low Calls", IF(tbl_Customers[[#This Row],[total_intl_calls]]&lt;=10, "Medium Calls", "High Calls"))</f>
        <v>Low Calls</v>
      </c>
      <c r="AF17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75" s="36" t="str">
        <f>IF(tbl_Customers[[#This Row],[Churn_Risk_Score]]&gt;=10,"High Risk", IF(tbl_Customers[[#This Row],[Churn_Risk_Score]]&gt;=5,"Medium Risk","Low Risk"))</f>
        <v>Low Risk</v>
      </c>
    </row>
    <row r="1776" spans="1:33" x14ac:dyDescent="0.35">
      <c r="A1776">
        <v>1775</v>
      </c>
      <c r="B1776" t="s">
        <v>74</v>
      </c>
      <c r="C1776">
        <v>45</v>
      </c>
      <c r="D1776" t="s">
        <v>21</v>
      </c>
      <c r="E1776" t="s">
        <v>22</v>
      </c>
      <c r="F1776" t="s">
        <v>22</v>
      </c>
      <c r="G1776">
        <v>0</v>
      </c>
      <c r="H1776">
        <v>142.4</v>
      </c>
      <c r="I1776">
        <v>107</v>
      </c>
      <c r="J1776">
        <v>24.21</v>
      </c>
      <c r="K1776">
        <v>318.7</v>
      </c>
      <c r="L1776">
        <v>78</v>
      </c>
      <c r="M1776">
        <v>27.09</v>
      </c>
      <c r="N1776">
        <v>224.1</v>
      </c>
      <c r="O1776">
        <v>108</v>
      </c>
      <c r="P1776">
        <v>10.08</v>
      </c>
      <c r="Q1776">
        <v>11.1</v>
      </c>
      <c r="R1776">
        <v>7</v>
      </c>
      <c r="S1776">
        <v>3</v>
      </c>
      <c r="T1776">
        <v>1</v>
      </c>
      <c r="U1776" t="s">
        <v>22</v>
      </c>
      <c r="V1776">
        <f>IF(tbl_Customers[[#This Row],[churn]] = "yes", 1, 0)</f>
        <v>0</v>
      </c>
      <c r="W1776" t="str">
        <f>IF(tbl_Customers[[#This Row],[number_customer_service_calls]] &lt;= 1, "0-1 Calls", IF(tbl_Customers[[#This Row],[number_customer_service_calls]] &lt;= 3, "2-3 Calls", IF(tbl_Customers[[#This Row],[number_customer_service_calls]] &lt;=5, "4-5 Calls", "6+ Calls")))</f>
        <v>0-1 Calls</v>
      </c>
      <c r="X1776" t="str">
        <f>IF(tbl_Customers[[#This Row],[account_length]] &lt;= 50, "0-50", IF(tbl_Customers[[#This Row],[account_length]] &lt;=100, "51-100", IF(tbl_Customers[[#This Row],[account_length]] &lt;= 150, "101-150", "151+")))</f>
        <v>0-50</v>
      </c>
      <c r="Y1776" t="str">
        <f>IF(tbl_Customers[[#This Row],[total_intl_charge]] &lt;= 3, "Low Charges", "High Charges")</f>
        <v>Low Charges</v>
      </c>
      <c r="Z1776" t="str">
        <f>IF(tbl_Customers[[#This Row],[total_eve_calls]]&lt;=80,"Low Calls",
IF(tbl_Customers[[#This Row],[total_eve_calls]]&lt;=120,"Medium Calls","High Calls"))</f>
        <v>Low Calls</v>
      </c>
      <c r="AA1776" t="str">
        <f>IF(tbl_Customers[[#This Row],[total_eve_charge]]&lt;=15,"Low Charges",
IF(tbl_Customers[[#This Row],[total_eve_charge]]&lt;=20,"Medium Charges","High Charges"))</f>
        <v>High Charges</v>
      </c>
      <c r="AB17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6" t="str">
        <f>IF(tbl_Customers[[#This Row],[number_vmail_messages]] = 0, "No Usage", IF(tbl_Customers[[#This Row],[number_vmail_messages]] &lt;= 20, "Low Usage", IF(tbl_Customers[[#This Row],[number_vmail_messages]] &lt;= 40, "Medium Usgae", "High Usage")))</f>
        <v>No Usage</v>
      </c>
      <c r="AD1776" t="str">
        <f>IF(tbl_Customers[[#This Row],[total_day_minutes]]&lt;=150,"Low Usage", IF(tbl_Customers[[#This Row],[total_day_minutes]]&lt;=200,"Medium Usage", IF(tbl_Customers[[#This Row],[total_day_minutes]]&lt;=250,"High Usage","Very High Usage")))</f>
        <v>Low Usage</v>
      </c>
      <c r="AE1776" t="str">
        <f>IF(tbl_Customers[[#This Row],[total_intl_calls]]&lt;=5,"Low Calls", IF(tbl_Customers[[#This Row],[total_intl_calls]]&lt;=10, "Medium Calls", "High Calls"))</f>
        <v>Medium Calls</v>
      </c>
      <c r="AF17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76" s="36" t="str">
        <f>IF(tbl_Customers[[#This Row],[Churn_Risk_Score]]&gt;=10,"High Risk", IF(tbl_Customers[[#This Row],[Churn_Risk_Score]]&gt;=5,"Medium Risk","Low Risk"))</f>
        <v>Low Risk</v>
      </c>
    </row>
    <row r="1777" spans="1:33" x14ac:dyDescent="0.35">
      <c r="A1777">
        <v>1776</v>
      </c>
      <c r="B1777" t="s">
        <v>74</v>
      </c>
      <c r="C1777">
        <v>33</v>
      </c>
      <c r="D1777" t="s">
        <v>28</v>
      </c>
      <c r="E1777" t="s">
        <v>22</v>
      </c>
      <c r="F1777" t="s">
        <v>22</v>
      </c>
      <c r="G1777">
        <v>0</v>
      </c>
      <c r="H1777">
        <v>182.5</v>
      </c>
      <c r="I1777">
        <v>65</v>
      </c>
      <c r="J1777">
        <v>31.03</v>
      </c>
      <c r="K1777">
        <v>232.1</v>
      </c>
      <c r="L1777">
        <v>96</v>
      </c>
      <c r="M1777">
        <v>19.73</v>
      </c>
      <c r="N1777">
        <v>149.19999999999999</v>
      </c>
      <c r="O1777">
        <v>82</v>
      </c>
      <c r="P1777">
        <v>6.71</v>
      </c>
      <c r="Q1777">
        <v>7.5</v>
      </c>
      <c r="R1777">
        <v>2</v>
      </c>
      <c r="S1777">
        <v>2.0299999999999998</v>
      </c>
      <c r="T1777">
        <v>2</v>
      </c>
      <c r="U1777" t="s">
        <v>22</v>
      </c>
      <c r="V1777">
        <f>IF(tbl_Customers[[#This Row],[churn]] = "yes", 1, 0)</f>
        <v>0</v>
      </c>
      <c r="W1777" t="str">
        <f>IF(tbl_Customers[[#This Row],[number_customer_service_calls]] &lt;= 1, "0-1 Calls", IF(tbl_Customers[[#This Row],[number_customer_service_calls]] &lt;= 3, "2-3 Calls", IF(tbl_Customers[[#This Row],[number_customer_service_calls]] &lt;=5, "4-5 Calls", "6+ Calls")))</f>
        <v>2-3 Calls</v>
      </c>
      <c r="X1777" t="str">
        <f>IF(tbl_Customers[[#This Row],[account_length]] &lt;= 50, "0-50", IF(tbl_Customers[[#This Row],[account_length]] &lt;=100, "51-100", IF(tbl_Customers[[#This Row],[account_length]] &lt;= 150, "101-150", "151+")))</f>
        <v>0-50</v>
      </c>
      <c r="Y1777" t="str">
        <f>IF(tbl_Customers[[#This Row],[total_intl_charge]] &lt;= 3, "Low Charges", "High Charges")</f>
        <v>Low Charges</v>
      </c>
      <c r="Z1777" t="str">
        <f>IF(tbl_Customers[[#This Row],[total_eve_calls]]&lt;=80,"Low Calls",
IF(tbl_Customers[[#This Row],[total_eve_calls]]&lt;=120,"Medium Calls","High Calls"))</f>
        <v>Medium Calls</v>
      </c>
      <c r="AA1777" t="str">
        <f>IF(tbl_Customers[[#This Row],[total_eve_charge]]&lt;=15,"Low Charges",
IF(tbl_Customers[[#This Row],[total_eve_charge]]&lt;=20,"Medium Charges","High Charges"))</f>
        <v>Medium Charges</v>
      </c>
      <c r="AB17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77" t="str">
        <f>IF(tbl_Customers[[#This Row],[number_vmail_messages]] = 0, "No Usage", IF(tbl_Customers[[#This Row],[number_vmail_messages]] &lt;= 20, "Low Usage", IF(tbl_Customers[[#This Row],[number_vmail_messages]] &lt;= 40, "Medium Usgae", "High Usage")))</f>
        <v>No Usage</v>
      </c>
      <c r="AD1777" t="str">
        <f>IF(tbl_Customers[[#This Row],[total_day_minutes]]&lt;=150,"Low Usage", IF(tbl_Customers[[#This Row],[total_day_minutes]]&lt;=200,"Medium Usage", IF(tbl_Customers[[#This Row],[total_day_minutes]]&lt;=250,"High Usage","Very High Usage")))</f>
        <v>Medium Usage</v>
      </c>
      <c r="AE1777" t="str">
        <f>IF(tbl_Customers[[#This Row],[total_intl_calls]]&lt;=5,"Low Calls", IF(tbl_Customers[[#This Row],[total_intl_calls]]&lt;=10, "Medium Calls", "High Calls"))</f>
        <v>Low Calls</v>
      </c>
      <c r="AF17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77" s="36" t="str">
        <f>IF(tbl_Customers[[#This Row],[Churn_Risk_Score]]&gt;=10,"High Risk", IF(tbl_Customers[[#This Row],[Churn_Risk_Score]]&gt;=5,"Medium Risk","Low Risk"))</f>
        <v>Low Risk</v>
      </c>
    </row>
    <row r="1778" spans="1:33" x14ac:dyDescent="0.35">
      <c r="A1778">
        <v>1777</v>
      </c>
      <c r="B1778" t="s">
        <v>75</v>
      </c>
      <c r="C1778">
        <v>68</v>
      </c>
      <c r="D1778" t="s">
        <v>25</v>
      </c>
      <c r="E1778" t="s">
        <v>22</v>
      </c>
      <c r="F1778" t="s">
        <v>22</v>
      </c>
      <c r="G1778">
        <v>0</v>
      </c>
      <c r="H1778">
        <v>219.6</v>
      </c>
      <c r="I1778">
        <v>97</v>
      </c>
      <c r="J1778">
        <v>37.33</v>
      </c>
      <c r="K1778">
        <v>141.1</v>
      </c>
      <c r="L1778">
        <v>144</v>
      </c>
      <c r="M1778">
        <v>11.99</v>
      </c>
      <c r="N1778">
        <v>205.7</v>
      </c>
      <c r="O1778">
        <v>101</v>
      </c>
      <c r="P1778">
        <v>9.26</v>
      </c>
      <c r="Q1778">
        <v>10.8</v>
      </c>
      <c r="R1778">
        <v>4</v>
      </c>
      <c r="S1778">
        <v>2.92</v>
      </c>
      <c r="T1778">
        <v>2</v>
      </c>
      <c r="U1778" t="s">
        <v>22</v>
      </c>
      <c r="V1778">
        <f>IF(tbl_Customers[[#This Row],[churn]] = "yes", 1, 0)</f>
        <v>0</v>
      </c>
      <c r="W1778" t="str">
        <f>IF(tbl_Customers[[#This Row],[number_customer_service_calls]] &lt;= 1, "0-1 Calls", IF(tbl_Customers[[#This Row],[number_customer_service_calls]] &lt;= 3, "2-3 Calls", IF(tbl_Customers[[#This Row],[number_customer_service_calls]] &lt;=5, "4-5 Calls", "6+ Calls")))</f>
        <v>2-3 Calls</v>
      </c>
      <c r="X1778" t="str">
        <f>IF(tbl_Customers[[#This Row],[account_length]] &lt;= 50, "0-50", IF(tbl_Customers[[#This Row],[account_length]] &lt;=100, "51-100", IF(tbl_Customers[[#This Row],[account_length]] &lt;= 150, "101-150", "151+")))</f>
        <v>51-100</v>
      </c>
      <c r="Y1778" t="str">
        <f>IF(tbl_Customers[[#This Row],[total_intl_charge]] &lt;= 3, "Low Charges", "High Charges")</f>
        <v>Low Charges</v>
      </c>
      <c r="Z1778" t="str">
        <f>IF(tbl_Customers[[#This Row],[total_eve_calls]]&lt;=80,"Low Calls",
IF(tbl_Customers[[#This Row],[total_eve_calls]]&lt;=120,"Medium Calls","High Calls"))</f>
        <v>High Calls</v>
      </c>
      <c r="AA1778" t="str">
        <f>IF(tbl_Customers[[#This Row],[total_eve_charge]]&lt;=15,"Low Charges",
IF(tbl_Customers[[#This Row],[total_eve_charge]]&lt;=20,"Medium Charges","High Charges"))</f>
        <v>Low Charges</v>
      </c>
      <c r="AB17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78" t="str">
        <f>IF(tbl_Customers[[#This Row],[number_vmail_messages]] = 0, "No Usage", IF(tbl_Customers[[#This Row],[number_vmail_messages]] &lt;= 20, "Low Usage", IF(tbl_Customers[[#This Row],[number_vmail_messages]] &lt;= 40, "Medium Usgae", "High Usage")))</f>
        <v>No Usage</v>
      </c>
      <c r="AD1778" t="str">
        <f>IF(tbl_Customers[[#This Row],[total_day_minutes]]&lt;=150,"Low Usage", IF(tbl_Customers[[#This Row],[total_day_minutes]]&lt;=200,"Medium Usage", IF(tbl_Customers[[#This Row],[total_day_minutes]]&lt;=250,"High Usage","Very High Usage")))</f>
        <v>High Usage</v>
      </c>
      <c r="AE1778" t="str">
        <f>IF(tbl_Customers[[#This Row],[total_intl_calls]]&lt;=5,"Low Calls", IF(tbl_Customers[[#This Row],[total_intl_calls]]&lt;=10, "Medium Calls", "High Calls"))</f>
        <v>Low Calls</v>
      </c>
      <c r="AF17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78" s="36" t="str">
        <f>IF(tbl_Customers[[#This Row],[Churn_Risk_Score]]&gt;=10,"High Risk", IF(tbl_Customers[[#This Row],[Churn_Risk_Score]]&gt;=5,"Medium Risk","Low Risk"))</f>
        <v>Low Risk</v>
      </c>
    </row>
    <row r="1779" spans="1:33" x14ac:dyDescent="0.35">
      <c r="A1779">
        <v>1778</v>
      </c>
      <c r="B1779" t="s">
        <v>59</v>
      </c>
      <c r="C1779">
        <v>106</v>
      </c>
      <c r="D1779" t="s">
        <v>25</v>
      </c>
      <c r="E1779" t="s">
        <v>22</v>
      </c>
      <c r="F1779" t="s">
        <v>22</v>
      </c>
      <c r="G1779">
        <v>0</v>
      </c>
      <c r="H1779">
        <v>193.6</v>
      </c>
      <c r="I1779">
        <v>66</v>
      </c>
      <c r="J1779">
        <v>32.909999999999997</v>
      </c>
      <c r="K1779">
        <v>238.2</v>
      </c>
      <c r="L1779">
        <v>82</v>
      </c>
      <c r="M1779">
        <v>20.25</v>
      </c>
      <c r="N1779">
        <v>176.4</v>
      </c>
      <c r="O1779">
        <v>107</v>
      </c>
      <c r="P1779">
        <v>7.94</v>
      </c>
      <c r="Q1779">
        <v>12.9</v>
      </c>
      <c r="R1779">
        <v>3</v>
      </c>
      <c r="S1779">
        <v>3.48</v>
      </c>
      <c r="T1779">
        <v>0</v>
      </c>
      <c r="U1779" t="s">
        <v>22</v>
      </c>
      <c r="V1779">
        <f>IF(tbl_Customers[[#This Row],[churn]] = "yes", 1, 0)</f>
        <v>0</v>
      </c>
      <c r="W1779" t="str">
        <f>IF(tbl_Customers[[#This Row],[number_customer_service_calls]] &lt;= 1, "0-1 Calls", IF(tbl_Customers[[#This Row],[number_customer_service_calls]] &lt;= 3, "2-3 Calls", IF(tbl_Customers[[#This Row],[number_customer_service_calls]] &lt;=5, "4-5 Calls", "6+ Calls")))</f>
        <v>0-1 Calls</v>
      </c>
      <c r="X1779" t="str">
        <f>IF(tbl_Customers[[#This Row],[account_length]] &lt;= 50, "0-50", IF(tbl_Customers[[#This Row],[account_length]] &lt;=100, "51-100", IF(tbl_Customers[[#This Row],[account_length]] &lt;= 150, "101-150", "151+")))</f>
        <v>101-150</v>
      </c>
      <c r="Y1779" t="str">
        <f>IF(tbl_Customers[[#This Row],[total_intl_charge]] &lt;= 3, "Low Charges", "High Charges")</f>
        <v>High Charges</v>
      </c>
      <c r="Z1779" t="str">
        <f>IF(tbl_Customers[[#This Row],[total_eve_calls]]&lt;=80,"Low Calls",
IF(tbl_Customers[[#This Row],[total_eve_calls]]&lt;=120,"Medium Calls","High Calls"))</f>
        <v>Medium Calls</v>
      </c>
      <c r="AA1779" t="str">
        <f>IF(tbl_Customers[[#This Row],[total_eve_charge]]&lt;=15,"Low Charges",
IF(tbl_Customers[[#This Row],[total_eve_charge]]&lt;=20,"Medium Charges","High Charges"))</f>
        <v>High Charges</v>
      </c>
      <c r="AB17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79" t="str">
        <f>IF(tbl_Customers[[#This Row],[number_vmail_messages]] = 0, "No Usage", IF(tbl_Customers[[#This Row],[number_vmail_messages]] &lt;= 20, "Low Usage", IF(tbl_Customers[[#This Row],[number_vmail_messages]] &lt;= 40, "Medium Usgae", "High Usage")))</f>
        <v>No Usage</v>
      </c>
      <c r="AD1779" t="str">
        <f>IF(tbl_Customers[[#This Row],[total_day_minutes]]&lt;=150,"Low Usage", IF(tbl_Customers[[#This Row],[total_day_minutes]]&lt;=200,"Medium Usage", IF(tbl_Customers[[#This Row],[total_day_minutes]]&lt;=250,"High Usage","Very High Usage")))</f>
        <v>Medium Usage</v>
      </c>
      <c r="AE1779" t="str">
        <f>IF(tbl_Customers[[#This Row],[total_intl_calls]]&lt;=5,"Low Calls", IF(tbl_Customers[[#This Row],[total_intl_calls]]&lt;=10, "Medium Calls", "High Calls"))</f>
        <v>Low Calls</v>
      </c>
      <c r="AF17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79" s="36" t="str">
        <f>IF(tbl_Customers[[#This Row],[Churn_Risk_Score]]&gt;=10,"High Risk", IF(tbl_Customers[[#This Row],[Churn_Risk_Score]]&gt;=5,"Medium Risk","Low Risk"))</f>
        <v>Low Risk</v>
      </c>
    </row>
    <row r="1780" spans="1:33" x14ac:dyDescent="0.35">
      <c r="A1780">
        <v>1779</v>
      </c>
      <c r="B1780" t="s">
        <v>70</v>
      </c>
      <c r="C1780">
        <v>94</v>
      </c>
      <c r="D1780" t="s">
        <v>28</v>
      </c>
      <c r="E1780" t="s">
        <v>22</v>
      </c>
      <c r="F1780" t="s">
        <v>23</v>
      </c>
      <c r="G1780">
        <v>28</v>
      </c>
      <c r="H1780">
        <v>233.2</v>
      </c>
      <c r="I1780">
        <v>88</v>
      </c>
      <c r="J1780">
        <v>39.64</v>
      </c>
      <c r="K1780">
        <v>113.3</v>
      </c>
      <c r="L1780">
        <v>102</v>
      </c>
      <c r="M1780">
        <v>9.6300000000000008</v>
      </c>
      <c r="N1780">
        <v>118</v>
      </c>
      <c r="O1780">
        <v>71</v>
      </c>
      <c r="P1780">
        <v>5.31</v>
      </c>
      <c r="Q1780">
        <v>16.100000000000001</v>
      </c>
      <c r="R1780">
        <v>4</v>
      </c>
      <c r="S1780">
        <v>4.3499999999999996</v>
      </c>
      <c r="T1780">
        <v>0</v>
      </c>
      <c r="U1780" t="s">
        <v>22</v>
      </c>
      <c r="V1780">
        <f>IF(tbl_Customers[[#This Row],[churn]] = "yes", 1, 0)</f>
        <v>0</v>
      </c>
      <c r="W1780" t="str">
        <f>IF(tbl_Customers[[#This Row],[number_customer_service_calls]] &lt;= 1, "0-1 Calls", IF(tbl_Customers[[#This Row],[number_customer_service_calls]] &lt;= 3, "2-3 Calls", IF(tbl_Customers[[#This Row],[number_customer_service_calls]] &lt;=5, "4-5 Calls", "6+ Calls")))</f>
        <v>0-1 Calls</v>
      </c>
      <c r="X1780" t="str">
        <f>IF(tbl_Customers[[#This Row],[account_length]] &lt;= 50, "0-50", IF(tbl_Customers[[#This Row],[account_length]] &lt;=100, "51-100", IF(tbl_Customers[[#This Row],[account_length]] &lt;= 150, "101-150", "151+")))</f>
        <v>51-100</v>
      </c>
      <c r="Y1780" t="str">
        <f>IF(tbl_Customers[[#This Row],[total_intl_charge]] &lt;= 3, "Low Charges", "High Charges")</f>
        <v>High Charges</v>
      </c>
      <c r="Z1780" t="str">
        <f>IF(tbl_Customers[[#This Row],[total_eve_calls]]&lt;=80,"Low Calls",
IF(tbl_Customers[[#This Row],[total_eve_calls]]&lt;=120,"Medium Calls","High Calls"))</f>
        <v>Medium Calls</v>
      </c>
      <c r="AA1780" t="str">
        <f>IF(tbl_Customers[[#This Row],[total_eve_charge]]&lt;=15,"Low Charges",
IF(tbl_Customers[[#This Row],[total_eve_charge]]&lt;=20,"Medium Charges","High Charges"))</f>
        <v>Low Charges</v>
      </c>
      <c r="AB17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80" t="str">
        <f>IF(tbl_Customers[[#This Row],[number_vmail_messages]] = 0, "No Usage", IF(tbl_Customers[[#This Row],[number_vmail_messages]] &lt;= 20, "Low Usage", IF(tbl_Customers[[#This Row],[number_vmail_messages]] &lt;= 40, "Medium Usgae", "High Usage")))</f>
        <v>Medium Usgae</v>
      </c>
      <c r="AD1780" t="str">
        <f>IF(tbl_Customers[[#This Row],[total_day_minutes]]&lt;=150,"Low Usage", IF(tbl_Customers[[#This Row],[total_day_minutes]]&lt;=200,"Medium Usage", IF(tbl_Customers[[#This Row],[total_day_minutes]]&lt;=250,"High Usage","Very High Usage")))</f>
        <v>High Usage</v>
      </c>
      <c r="AE1780" t="str">
        <f>IF(tbl_Customers[[#This Row],[total_intl_calls]]&lt;=5,"Low Calls", IF(tbl_Customers[[#This Row],[total_intl_calls]]&lt;=10, "Medium Calls", "High Calls"))</f>
        <v>Low Calls</v>
      </c>
      <c r="AF17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80" s="36" t="str">
        <f>IF(tbl_Customers[[#This Row],[Churn_Risk_Score]]&gt;=10,"High Risk", IF(tbl_Customers[[#This Row],[Churn_Risk_Score]]&gt;=5,"Medium Risk","Low Risk"))</f>
        <v>Low Risk</v>
      </c>
    </row>
    <row r="1781" spans="1:33" x14ac:dyDescent="0.35">
      <c r="A1781">
        <v>1780</v>
      </c>
      <c r="B1781" t="s">
        <v>41</v>
      </c>
      <c r="C1781">
        <v>65</v>
      </c>
      <c r="D1781" t="s">
        <v>28</v>
      </c>
      <c r="E1781" t="s">
        <v>22</v>
      </c>
      <c r="F1781" t="s">
        <v>22</v>
      </c>
      <c r="G1781">
        <v>0</v>
      </c>
      <c r="H1781">
        <v>158.80000000000001</v>
      </c>
      <c r="I1781">
        <v>53</v>
      </c>
      <c r="J1781">
        <v>27</v>
      </c>
      <c r="K1781">
        <v>188.5</v>
      </c>
      <c r="L1781">
        <v>132</v>
      </c>
      <c r="M1781">
        <v>16.02</v>
      </c>
      <c r="N1781">
        <v>189.3</v>
      </c>
      <c r="O1781">
        <v>87</v>
      </c>
      <c r="P1781">
        <v>8.52</v>
      </c>
      <c r="Q1781">
        <v>9.8000000000000007</v>
      </c>
      <c r="R1781">
        <v>4</v>
      </c>
      <c r="S1781">
        <v>2.65</v>
      </c>
      <c r="T1781">
        <v>2</v>
      </c>
      <c r="U1781" t="s">
        <v>22</v>
      </c>
      <c r="V1781">
        <f>IF(tbl_Customers[[#This Row],[churn]] = "yes", 1, 0)</f>
        <v>0</v>
      </c>
      <c r="W1781" t="str">
        <f>IF(tbl_Customers[[#This Row],[number_customer_service_calls]] &lt;= 1, "0-1 Calls", IF(tbl_Customers[[#This Row],[number_customer_service_calls]] &lt;= 3, "2-3 Calls", IF(tbl_Customers[[#This Row],[number_customer_service_calls]] &lt;=5, "4-5 Calls", "6+ Calls")))</f>
        <v>2-3 Calls</v>
      </c>
      <c r="X1781" t="str">
        <f>IF(tbl_Customers[[#This Row],[account_length]] &lt;= 50, "0-50", IF(tbl_Customers[[#This Row],[account_length]] &lt;=100, "51-100", IF(tbl_Customers[[#This Row],[account_length]] &lt;= 150, "101-150", "151+")))</f>
        <v>51-100</v>
      </c>
      <c r="Y1781" t="str">
        <f>IF(tbl_Customers[[#This Row],[total_intl_charge]] &lt;= 3, "Low Charges", "High Charges")</f>
        <v>Low Charges</v>
      </c>
      <c r="Z1781" t="str">
        <f>IF(tbl_Customers[[#This Row],[total_eve_calls]]&lt;=80,"Low Calls",
IF(tbl_Customers[[#This Row],[total_eve_calls]]&lt;=120,"Medium Calls","High Calls"))</f>
        <v>High Calls</v>
      </c>
      <c r="AA1781" t="str">
        <f>IF(tbl_Customers[[#This Row],[total_eve_charge]]&lt;=15,"Low Charges",
IF(tbl_Customers[[#This Row],[total_eve_charge]]&lt;=20,"Medium Charges","High Charges"))</f>
        <v>Medium Charges</v>
      </c>
      <c r="AB17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781" t="str">
        <f>IF(tbl_Customers[[#This Row],[number_vmail_messages]] = 0, "No Usage", IF(tbl_Customers[[#This Row],[number_vmail_messages]] &lt;= 20, "Low Usage", IF(tbl_Customers[[#This Row],[number_vmail_messages]] &lt;= 40, "Medium Usgae", "High Usage")))</f>
        <v>No Usage</v>
      </c>
      <c r="AD1781" t="str">
        <f>IF(tbl_Customers[[#This Row],[total_day_minutes]]&lt;=150,"Low Usage", IF(tbl_Customers[[#This Row],[total_day_minutes]]&lt;=200,"Medium Usage", IF(tbl_Customers[[#This Row],[total_day_minutes]]&lt;=250,"High Usage","Very High Usage")))</f>
        <v>Medium Usage</v>
      </c>
      <c r="AE1781" t="str">
        <f>IF(tbl_Customers[[#This Row],[total_intl_calls]]&lt;=5,"Low Calls", IF(tbl_Customers[[#This Row],[total_intl_calls]]&lt;=10, "Medium Calls", "High Calls"))</f>
        <v>Low Calls</v>
      </c>
      <c r="AF17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81" s="36" t="str">
        <f>IF(tbl_Customers[[#This Row],[Churn_Risk_Score]]&gt;=10,"High Risk", IF(tbl_Customers[[#This Row],[Churn_Risk_Score]]&gt;=5,"Medium Risk","Low Risk"))</f>
        <v>Low Risk</v>
      </c>
    </row>
    <row r="1782" spans="1:33" x14ac:dyDescent="0.35">
      <c r="A1782">
        <v>1781</v>
      </c>
      <c r="B1782" t="s">
        <v>29</v>
      </c>
      <c r="C1782">
        <v>85</v>
      </c>
      <c r="D1782" t="s">
        <v>21</v>
      </c>
      <c r="E1782" t="s">
        <v>22</v>
      </c>
      <c r="F1782" t="s">
        <v>22</v>
      </c>
      <c r="G1782">
        <v>0</v>
      </c>
      <c r="H1782">
        <v>126.1</v>
      </c>
      <c r="I1782">
        <v>112</v>
      </c>
      <c r="J1782">
        <v>21.44</v>
      </c>
      <c r="K1782">
        <v>274.7</v>
      </c>
      <c r="L1782">
        <v>126</v>
      </c>
      <c r="M1782">
        <v>23.35</v>
      </c>
      <c r="N1782">
        <v>184.4</v>
      </c>
      <c r="O1782">
        <v>95</v>
      </c>
      <c r="P1782">
        <v>8.3000000000000007</v>
      </c>
      <c r="Q1782">
        <v>9.8000000000000007</v>
      </c>
      <c r="R1782">
        <v>4</v>
      </c>
      <c r="S1782">
        <v>2.65</v>
      </c>
      <c r="T1782">
        <v>1</v>
      </c>
      <c r="U1782" t="s">
        <v>22</v>
      </c>
      <c r="V1782">
        <f>IF(tbl_Customers[[#This Row],[churn]] = "yes", 1, 0)</f>
        <v>0</v>
      </c>
      <c r="W1782" t="str">
        <f>IF(tbl_Customers[[#This Row],[number_customer_service_calls]] &lt;= 1, "0-1 Calls", IF(tbl_Customers[[#This Row],[number_customer_service_calls]] &lt;= 3, "2-3 Calls", IF(tbl_Customers[[#This Row],[number_customer_service_calls]] &lt;=5, "4-5 Calls", "6+ Calls")))</f>
        <v>0-1 Calls</v>
      </c>
      <c r="X1782" t="str">
        <f>IF(tbl_Customers[[#This Row],[account_length]] &lt;= 50, "0-50", IF(tbl_Customers[[#This Row],[account_length]] &lt;=100, "51-100", IF(tbl_Customers[[#This Row],[account_length]] &lt;= 150, "101-150", "151+")))</f>
        <v>51-100</v>
      </c>
      <c r="Y1782" t="str">
        <f>IF(tbl_Customers[[#This Row],[total_intl_charge]] &lt;= 3, "Low Charges", "High Charges")</f>
        <v>Low Charges</v>
      </c>
      <c r="Z1782" t="str">
        <f>IF(tbl_Customers[[#This Row],[total_eve_calls]]&lt;=80,"Low Calls",
IF(tbl_Customers[[#This Row],[total_eve_calls]]&lt;=120,"Medium Calls","High Calls"))</f>
        <v>High Calls</v>
      </c>
      <c r="AA1782" t="str">
        <f>IF(tbl_Customers[[#This Row],[total_eve_charge]]&lt;=15,"Low Charges",
IF(tbl_Customers[[#This Row],[total_eve_charge]]&lt;=20,"Medium Charges","High Charges"))</f>
        <v>High Charges</v>
      </c>
      <c r="AB17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82" t="str">
        <f>IF(tbl_Customers[[#This Row],[number_vmail_messages]] = 0, "No Usage", IF(tbl_Customers[[#This Row],[number_vmail_messages]] &lt;= 20, "Low Usage", IF(tbl_Customers[[#This Row],[number_vmail_messages]] &lt;= 40, "Medium Usgae", "High Usage")))</f>
        <v>No Usage</v>
      </c>
      <c r="AD1782" t="str">
        <f>IF(tbl_Customers[[#This Row],[total_day_minutes]]&lt;=150,"Low Usage", IF(tbl_Customers[[#This Row],[total_day_minutes]]&lt;=200,"Medium Usage", IF(tbl_Customers[[#This Row],[total_day_minutes]]&lt;=250,"High Usage","Very High Usage")))</f>
        <v>Low Usage</v>
      </c>
      <c r="AE1782" t="str">
        <f>IF(tbl_Customers[[#This Row],[total_intl_calls]]&lt;=5,"Low Calls", IF(tbl_Customers[[#This Row],[total_intl_calls]]&lt;=10, "Medium Calls", "High Calls"))</f>
        <v>Low Calls</v>
      </c>
      <c r="AF17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82" s="36" t="str">
        <f>IF(tbl_Customers[[#This Row],[Churn_Risk_Score]]&gt;=10,"High Risk", IF(tbl_Customers[[#This Row],[Churn_Risk_Score]]&gt;=5,"Medium Risk","Low Risk"))</f>
        <v>Low Risk</v>
      </c>
    </row>
    <row r="1783" spans="1:33" x14ac:dyDescent="0.35">
      <c r="A1783">
        <v>1782</v>
      </c>
      <c r="B1783" t="s">
        <v>27</v>
      </c>
      <c r="C1783">
        <v>71</v>
      </c>
      <c r="D1783" t="s">
        <v>28</v>
      </c>
      <c r="E1783" t="s">
        <v>22</v>
      </c>
      <c r="F1783" t="s">
        <v>22</v>
      </c>
      <c r="G1783">
        <v>0</v>
      </c>
      <c r="H1783">
        <v>290.39999999999998</v>
      </c>
      <c r="I1783">
        <v>108</v>
      </c>
      <c r="J1783">
        <v>49.37</v>
      </c>
      <c r="K1783">
        <v>253.9</v>
      </c>
      <c r="L1783">
        <v>92</v>
      </c>
      <c r="M1783">
        <v>21.58</v>
      </c>
      <c r="N1783">
        <v>263.3</v>
      </c>
      <c r="O1783">
        <v>126</v>
      </c>
      <c r="P1783">
        <v>11.85</v>
      </c>
      <c r="Q1783">
        <v>10.1</v>
      </c>
      <c r="R1783">
        <v>5</v>
      </c>
      <c r="S1783">
        <v>2.73</v>
      </c>
      <c r="T1783">
        <v>3</v>
      </c>
      <c r="U1783" t="s">
        <v>23</v>
      </c>
      <c r="V1783">
        <f>IF(tbl_Customers[[#This Row],[churn]] = "yes", 1, 0)</f>
        <v>1</v>
      </c>
      <c r="W1783" t="str">
        <f>IF(tbl_Customers[[#This Row],[number_customer_service_calls]] &lt;= 1, "0-1 Calls", IF(tbl_Customers[[#This Row],[number_customer_service_calls]] &lt;= 3, "2-3 Calls", IF(tbl_Customers[[#This Row],[number_customer_service_calls]] &lt;=5, "4-5 Calls", "6+ Calls")))</f>
        <v>2-3 Calls</v>
      </c>
      <c r="X1783" t="str">
        <f>IF(tbl_Customers[[#This Row],[account_length]] &lt;= 50, "0-50", IF(tbl_Customers[[#This Row],[account_length]] &lt;=100, "51-100", IF(tbl_Customers[[#This Row],[account_length]] &lt;= 150, "101-150", "151+")))</f>
        <v>51-100</v>
      </c>
      <c r="Y1783" t="str">
        <f>IF(tbl_Customers[[#This Row],[total_intl_charge]] &lt;= 3, "Low Charges", "High Charges")</f>
        <v>Low Charges</v>
      </c>
      <c r="Z1783" t="str">
        <f>IF(tbl_Customers[[#This Row],[total_eve_calls]]&lt;=80,"Low Calls",
IF(tbl_Customers[[#This Row],[total_eve_calls]]&lt;=120,"Medium Calls","High Calls"))</f>
        <v>Medium Calls</v>
      </c>
      <c r="AA1783" t="str">
        <f>IF(tbl_Customers[[#This Row],[total_eve_charge]]&lt;=15,"Low Charges",
IF(tbl_Customers[[#This Row],[total_eve_charge]]&lt;=20,"Medium Charges","High Charges"))</f>
        <v>High Charges</v>
      </c>
      <c r="AB17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83" t="str">
        <f>IF(tbl_Customers[[#This Row],[number_vmail_messages]] = 0, "No Usage", IF(tbl_Customers[[#This Row],[number_vmail_messages]] &lt;= 20, "Low Usage", IF(tbl_Customers[[#This Row],[number_vmail_messages]] &lt;= 40, "Medium Usgae", "High Usage")))</f>
        <v>No Usage</v>
      </c>
      <c r="AD1783" t="str">
        <f>IF(tbl_Customers[[#This Row],[total_day_minutes]]&lt;=150,"Low Usage", IF(tbl_Customers[[#This Row],[total_day_minutes]]&lt;=200,"Medium Usage", IF(tbl_Customers[[#This Row],[total_day_minutes]]&lt;=250,"High Usage","Very High Usage")))</f>
        <v>Very High Usage</v>
      </c>
      <c r="AE1783" t="str">
        <f>IF(tbl_Customers[[#This Row],[total_intl_calls]]&lt;=5,"Low Calls", IF(tbl_Customers[[#This Row],[total_intl_calls]]&lt;=10, "Medium Calls", "High Calls"))</f>
        <v>Low Calls</v>
      </c>
      <c r="AF17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83" s="36" t="str">
        <f>IF(tbl_Customers[[#This Row],[Churn_Risk_Score]]&gt;=10,"High Risk", IF(tbl_Customers[[#This Row],[Churn_Risk_Score]]&gt;=5,"Medium Risk","Low Risk"))</f>
        <v>Medium Risk</v>
      </c>
    </row>
    <row r="1784" spans="1:33" x14ac:dyDescent="0.35">
      <c r="A1784">
        <v>1783</v>
      </c>
      <c r="B1784" t="s">
        <v>36</v>
      </c>
      <c r="C1784">
        <v>112</v>
      </c>
      <c r="D1784" t="s">
        <v>25</v>
      </c>
      <c r="E1784" t="s">
        <v>22</v>
      </c>
      <c r="F1784" t="s">
        <v>23</v>
      </c>
      <c r="G1784">
        <v>30</v>
      </c>
      <c r="H1784">
        <v>60.6</v>
      </c>
      <c r="I1784">
        <v>113</v>
      </c>
      <c r="J1784">
        <v>10.3</v>
      </c>
      <c r="K1784">
        <v>165.9</v>
      </c>
      <c r="L1784">
        <v>96</v>
      </c>
      <c r="M1784">
        <v>14.1</v>
      </c>
      <c r="N1784">
        <v>132.80000000000001</v>
      </c>
      <c r="O1784">
        <v>99</v>
      </c>
      <c r="P1784">
        <v>5.98</v>
      </c>
      <c r="Q1784">
        <v>13.3</v>
      </c>
      <c r="R1784">
        <v>7</v>
      </c>
      <c r="S1784">
        <v>3.59</v>
      </c>
      <c r="T1784">
        <v>0</v>
      </c>
      <c r="U1784" t="s">
        <v>22</v>
      </c>
      <c r="V1784">
        <f>IF(tbl_Customers[[#This Row],[churn]] = "yes", 1, 0)</f>
        <v>0</v>
      </c>
      <c r="W1784" t="str">
        <f>IF(tbl_Customers[[#This Row],[number_customer_service_calls]] &lt;= 1, "0-1 Calls", IF(tbl_Customers[[#This Row],[number_customer_service_calls]] &lt;= 3, "2-3 Calls", IF(tbl_Customers[[#This Row],[number_customer_service_calls]] &lt;=5, "4-5 Calls", "6+ Calls")))</f>
        <v>0-1 Calls</v>
      </c>
      <c r="X1784" t="str">
        <f>IF(tbl_Customers[[#This Row],[account_length]] &lt;= 50, "0-50", IF(tbl_Customers[[#This Row],[account_length]] &lt;=100, "51-100", IF(tbl_Customers[[#This Row],[account_length]] &lt;= 150, "101-150", "151+")))</f>
        <v>101-150</v>
      </c>
      <c r="Y1784" t="str">
        <f>IF(tbl_Customers[[#This Row],[total_intl_charge]] &lt;= 3, "Low Charges", "High Charges")</f>
        <v>High Charges</v>
      </c>
      <c r="Z1784" t="str">
        <f>IF(tbl_Customers[[#This Row],[total_eve_calls]]&lt;=80,"Low Calls",
IF(tbl_Customers[[#This Row],[total_eve_calls]]&lt;=120,"Medium Calls","High Calls"))</f>
        <v>Medium Calls</v>
      </c>
      <c r="AA1784" t="str">
        <f>IF(tbl_Customers[[#This Row],[total_eve_charge]]&lt;=15,"Low Charges",
IF(tbl_Customers[[#This Row],[total_eve_charge]]&lt;=20,"Medium Charges","High Charges"))</f>
        <v>Low Charges</v>
      </c>
      <c r="AB17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84" t="str">
        <f>IF(tbl_Customers[[#This Row],[number_vmail_messages]] = 0, "No Usage", IF(tbl_Customers[[#This Row],[number_vmail_messages]] &lt;= 20, "Low Usage", IF(tbl_Customers[[#This Row],[number_vmail_messages]] &lt;= 40, "Medium Usgae", "High Usage")))</f>
        <v>Medium Usgae</v>
      </c>
      <c r="AD1784" t="str">
        <f>IF(tbl_Customers[[#This Row],[total_day_minutes]]&lt;=150,"Low Usage", IF(tbl_Customers[[#This Row],[total_day_minutes]]&lt;=200,"Medium Usage", IF(tbl_Customers[[#This Row],[total_day_minutes]]&lt;=250,"High Usage","Very High Usage")))</f>
        <v>Low Usage</v>
      </c>
      <c r="AE1784" t="str">
        <f>IF(tbl_Customers[[#This Row],[total_intl_calls]]&lt;=5,"Low Calls", IF(tbl_Customers[[#This Row],[total_intl_calls]]&lt;=10, "Medium Calls", "High Calls"))</f>
        <v>Medium Calls</v>
      </c>
      <c r="AF17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84" s="36" t="str">
        <f>IF(tbl_Customers[[#This Row],[Churn_Risk_Score]]&gt;=10,"High Risk", IF(tbl_Customers[[#This Row],[Churn_Risk_Score]]&gt;=5,"Medium Risk","Low Risk"))</f>
        <v>Low Risk</v>
      </c>
    </row>
    <row r="1785" spans="1:33" x14ac:dyDescent="0.35">
      <c r="A1785">
        <v>1784</v>
      </c>
      <c r="B1785" t="s">
        <v>47</v>
      </c>
      <c r="C1785">
        <v>110</v>
      </c>
      <c r="D1785" t="s">
        <v>21</v>
      </c>
      <c r="E1785" t="s">
        <v>22</v>
      </c>
      <c r="F1785" t="s">
        <v>22</v>
      </c>
      <c r="G1785">
        <v>0</v>
      </c>
      <c r="H1785">
        <v>148.4</v>
      </c>
      <c r="I1785">
        <v>95</v>
      </c>
      <c r="J1785">
        <v>25.23</v>
      </c>
      <c r="K1785">
        <v>193.8</v>
      </c>
      <c r="L1785">
        <v>98</v>
      </c>
      <c r="M1785">
        <v>16.47</v>
      </c>
      <c r="N1785">
        <v>206</v>
      </c>
      <c r="O1785">
        <v>106</v>
      </c>
      <c r="P1785">
        <v>9.27</v>
      </c>
      <c r="Q1785">
        <v>6.9</v>
      </c>
      <c r="R1785">
        <v>6</v>
      </c>
      <c r="S1785">
        <v>1.86</v>
      </c>
      <c r="T1785">
        <v>0</v>
      </c>
      <c r="U1785" t="s">
        <v>22</v>
      </c>
      <c r="V1785">
        <f>IF(tbl_Customers[[#This Row],[churn]] = "yes", 1, 0)</f>
        <v>0</v>
      </c>
      <c r="W1785" t="str">
        <f>IF(tbl_Customers[[#This Row],[number_customer_service_calls]] &lt;= 1, "0-1 Calls", IF(tbl_Customers[[#This Row],[number_customer_service_calls]] &lt;= 3, "2-3 Calls", IF(tbl_Customers[[#This Row],[number_customer_service_calls]] &lt;=5, "4-5 Calls", "6+ Calls")))</f>
        <v>0-1 Calls</v>
      </c>
      <c r="X1785" t="str">
        <f>IF(tbl_Customers[[#This Row],[account_length]] &lt;= 50, "0-50", IF(tbl_Customers[[#This Row],[account_length]] &lt;=100, "51-100", IF(tbl_Customers[[#This Row],[account_length]] &lt;= 150, "101-150", "151+")))</f>
        <v>101-150</v>
      </c>
      <c r="Y1785" t="str">
        <f>IF(tbl_Customers[[#This Row],[total_intl_charge]] &lt;= 3, "Low Charges", "High Charges")</f>
        <v>Low Charges</v>
      </c>
      <c r="Z1785" t="str">
        <f>IF(tbl_Customers[[#This Row],[total_eve_calls]]&lt;=80,"Low Calls",
IF(tbl_Customers[[#This Row],[total_eve_calls]]&lt;=120,"Medium Calls","High Calls"))</f>
        <v>Medium Calls</v>
      </c>
      <c r="AA1785" t="str">
        <f>IF(tbl_Customers[[#This Row],[total_eve_charge]]&lt;=15,"Low Charges",
IF(tbl_Customers[[#This Row],[total_eve_charge]]&lt;=20,"Medium Charges","High Charges"))</f>
        <v>Medium Charges</v>
      </c>
      <c r="AB17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85" t="str">
        <f>IF(tbl_Customers[[#This Row],[number_vmail_messages]] = 0, "No Usage", IF(tbl_Customers[[#This Row],[number_vmail_messages]] &lt;= 20, "Low Usage", IF(tbl_Customers[[#This Row],[number_vmail_messages]] &lt;= 40, "Medium Usgae", "High Usage")))</f>
        <v>No Usage</v>
      </c>
      <c r="AD1785" t="str">
        <f>IF(tbl_Customers[[#This Row],[total_day_minutes]]&lt;=150,"Low Usage", IF(tbl_Customers[[#This Row],[total_day_minutes]]&lt;=200,"Medium Usage", IF(tbl_Customers[[#This Row],[total_day_minutes]]&lt;=250,"High Usage","Very High Usage")))</f>
        <v>Low Usage</v>
      </c>
      <c r="AE1785" t="str">
        <f>IF(tbl_Customers[[#This Row],[total_intl_calls]]&lt;=5,"Low Calls", IF(tbl_Customers[[#This Row],[total_intl_calls]]&lt;=10, "Medium Calls", "High Calls"))</f>
        <v>Medium Calls</v>
      </c>
      <c r="AF17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85" s="36" t="str">
        <f>IF(tbl_Customers[[#This Row],[Churn_Risk_Score]]&gt;=10,"High Risk", IF(tbl_Customers[[#This Row],[Churn_Risk_Score]]&gt;=5,"Medium Risk","Low Risk"))</f>
        <v>Low Risk</v>
      </c>
    </row>
    <row r="1786" spans="1:33" x14ac:dyDescent="0.35">
      <c r="A1786">
        <v>1785</v>
      </c>
      <c r="B1786" t="s">
        <v>51</v>
      </c>
      <c r="C1786">
        <v>111</v>
      </c>
      <c r="D1786" t="s">
        <v>21</v>
      </c>
      <c r="E1786" t="s">
        <v>22</v>
      </c>
      <c r="F1786" t="s">
        <v>22</v>
      </c>
      <c r="G1786">
        <v>0</v>
      </c>
      <c r="H1786">
        <v>246.5</v>
      </c>
      <c r="I1786">
        <v>108</v>
      </c>
      <c r="J1786">
        <v>41.91</v>
      </c>
      <c r="K1786">
        <v>216.3</v>
      </c>
      <c r="L1786">
        <v>89</v>
      </c>
      <c r="M1786">
        <v>18.39</v>
      </c>
      <c r="N1786">
        <v>179.6</v>
      </c>
      <c r="O1786">
        <v>99</v>
      </c>
      <c r="P1786">
        <v>8.08</v>
      </c>
      <c r="Q1786">
        <v>12.7</v>
      </c>
      <c r="R1786">
        <v>3</v>
      </c>
      <c r="S1786">
        <v>3.43</v>
      </c>
      <c r="T1786">
        <v>2</v>
      </c>
      <c r="U1786" t="s">
        <v>22</v>
      </c>
      <c r="V1786">
        <f>IF(tbl_Customers[[#This Row],[churn]] = "yes", 1, 0)</f>
        <v>0</v>
      </c>
      <c r="W1786" t="str">
        <f>IF(tbl_Customers[[#This Row],[number_customer_service_calls]] &lt;= 1, "0-1 Calls", IF(tbl_Customers[[#This Row],[number_customer_service_calls]] &lt;= 3, "2-3 Calls", IF(tbl_Customers[[#This Row],[number_customer_service_calls]] &lt;=5, "4-5 Calls", "6+ Calls")))</f>
        <v>2-3 Calls</v>
      </c>
      <c r="X1786" t="str">
        <f>IF(tbl_Customers[[#This Row],[account_length]] &lt;= 50, "0-50", IF(tbl_Customers[[#This Row],[account_length]] &lt;=100, "51-100", IF(tbl_Customers[[#This Row],[account_length]] &lt;= 150, "101-150", "151+")))</f>
        <v>101-150</v>
      </c>
      <c r="Y1786" t="str">
        <f>IF(tbl_Customers[[#This Row],[total_intl_charge]] &lt;= 3, "Low Charges", "High Charges")</f>
        <v>High Charges</v>
      </c>
      <c r="Z1786" t="str">
        <f>IF(tbl_Customers[[#This Row],[total_eve_calls]]&lt;=80,"Low Calls",
IF(tbl_Customers[[#This Row],[total_eve_calls]]&lt;=120,"Medium Calls","High Calls"))</f>
        <v>Medium Calls</v>
      </c>
      <c r="AA1786" t="str">
        <f>IF(tbl_Customers[[#This Row],[total_eve_charge]]&lt;=15,"Low Charges",
IF(tbl_Customers[[#This Row],[total_eve_charge]]&lt;=20,"Medium Charges","High Charges"))</f>
        <v>Medium Charges</v>
      </c>
      <c r="AB17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86" t="str">
        <f>IF(tbl_Customers[[#This Row],[number_vmail_messages]] = 0, "No Usage", IF(tbl_Customers[[#This Row],[number_vmail_messages]] &lt;= 20, "Low Usage", IF(tbl_Customers[[#This Row],[number_vmail_messages]] &lt;= 40, "Medium Usgae", "High Usage")))</f>
        <v>No Usage</v>
      </c>
      <c r="AD1786" t="str">
        <f>IF(tbl_Customers[[#This Row],[total_day_minutes]]&lt;=150,"Low Usage", IF(tbl_Customers[[#This Row],[total_day_minutes]]&lt;=200,"Medium Usage", IF(tbl_Customers[[#This Row],[total_day_minutes]]&lt;=250,"High Usage","Very High Usage")))</f>
        <v>High Usage</v>
      </c>
      <c r="AE1786" t="str">
        <f>IF(tbl_Customers[[#This Row],[total_intl_calls]]&lt;=5,"Low Calls", IF(tbl_Customers[[#This Row],[total_intl_calls]]&lt;=10, "Medium Calls", "High Calls"))</f>
        <v>Low Calls</v>
      </c>
      <c r="AF17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86" s="36" t="str">
        <f>IF(tbl_Customers[[#This Row],[Churn_Risk_Score]]&gt;=10,"High Risk", IF(tbl_Customers[[#This Row],[Churn_Risk_Score]]&gt;=5,"Medium Risk","Low Risk"))</f>
        <v>Low Risk</v>
      </c>
    </row>
    <row r="1787" spans="1:33" x14ac:dyDescent="0.35">
      <c r="A1787">
        <v>1786</v>
      </c>
      <c r="B1787" t="s">
        <v>46</v>
      </c>
      <c r="C1787">
        <v>74</v>
      </c>
      <c r="D1787" t="s">
        <v>25</v>
      </c>
      <c r="E1787" t="s">
        <v>22</v>
      </c>
      <c r="F1787" t="s">
        <v>22</v>
      </c>
      <c r="G1787">
        <v>0</v>
      </c>
      <c r="H1787">
        <v>298.10000000000002</v>
      </c>
      <c r="I1787">
        <v>112</v>
      </c>
      <c r="J1787">
        <v>50.68</v>
      </c>
      <c r="K1787">
        <v>201.3</v>
      </c>
      <c r="L1787">
        <v>100</v>
      </c>
      <c r="M1787">
        <v>17.11</v>
      </c>
      <c r="N1787">
        <v>214.7</v>
      </c>
      <c r="O1787">
        <v>88</v>
      </c>
      <c r="P1787">
        <v>9.66</v>
      </c>
      <c r="Q1787">
        <v>9.6999999999999993</v>
      </c>
      <c r="R1787">
        <v>4</v>
      </c>
      <c r="S1787">
        <v>2.62</v>
      </c>
      <c r="T1787">
        <v>2</v>
      </c>
      <c r="U1787" t="s">
        <v>23</v>
      </c>
      <c r="V1787">
        <f>IF(tbl_Customers[[#This Row],[churn]] = "yes", 1, 0)</f>
        <v>1</v>
      </c>
      <c r="W1787" t="str">
        <f>IF(tbl_Customers[[#This Row],[number_customer_service_calls]] &lt;= 1, "0-1 Calls", IF(tbl_Customers[[#This Row],[number_customer_service_calls]] &lt;= 3, "2-3 Calls", IF(tbl_Customers[[#This Row],[number_customer_service_calls]] &lt;=5, "4-5 Calls", "6+ Calls")))</f>
        <v>2-3 Calls</v>
      </c>
      <c r="X1787" t="str">
        <f>IF(tbl_Customers[[#This Row],[account_length]] &lt;= 50, "0-50", IF(tbl_Customers[[#This Row],[account_length]] &lt;=100, "51-100", IF(tbl_Customers[[#This Row],[account_length]] &lt;= 150, "101-150", "151+")))</f>
        <v>51-100</v>
      </c>
      <c r="Y1787" t="str">
        <f>IF(tbl_Customers[[#This Row],[total_intl_charge]] &lt;= 3, "Low Charges", "High Charges")</f>
        <v>Low Charges</v>
      </c>
      <c r="Z1787" t="str">
        <f>IF(tbl_Customers[[#This Row],[total_eve_calls]]&lt;=80,"Low Calls",
IF(tbl_Customers[[#This Row],[total_eve_calls]]&lt;=120,"Medium Calls","High Calls"))</f>
        <v>Medium Calls</v>
      </c>
      <c r="AA1787" t="str">
        <f>IF(tbl_Customers[[#This Row],[total_eve_charge]]&lt;=15,"Low Charges",
IF(tbl_Customers[[#This Row],[total_eve_charge]]&lt;=20,"Medium Charges","High Charges"))</f>
        <v>Medium Charges</v>
      </c>
      <c r="AB17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87" t="str">
        <f>IF(tbl_Customers[[#This Row],[number_vmail_messages]] = 0, "No Usage", IF(tbl_Customers[[#This Row],[number_vmail_messages]] &lt;= 20, "Low Usage", IF(tbl_Customers[[#This Row],[number_vmail_messages]] &lt;= 40, "Medium Usgae", "High Usage")))</f>
        <v>No Usage</v>
      </c>
      <c r="AD1787" t="str">
        <f>IF(tbl_Customers[[#This Row],[total_day_minutes]]&lt;=150,"Low Usage", IF(tbl_Customers[[#This Row],[total_day_minutes]]&lt;=200,"Medium Usage", IF(tbl_Customers[[#This Row],[total_day_minutes]]&lt;=250,"High Usage","Very High Usage")))</f>
        <v>Very High Usage</v>
      </c>
      <c r="AE1787" t="str">
        <f>IF(tbl_Customers[[#This Row],[total_intl_calls]]&lt;=5,"Low Calls", IF(tbl_Customers[[#This Row],[total_intl_calls]]&lt;=10, "Medium Calls", "High Calls"))</f>
        <v>Low Calls</v>
      </c>
      <c r="AF17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787" s="36" t="str">
        <f>IF(tbl_Customers[[#This Row],[Churn_Risk_Score]]&gt;=10,"High Risk", IF(tbl_Customers[[#This Row],[Churn_Risk_Score]]&gt;=5,"Medium Risk","Low Risk"))</f>
        <v>Medium Risk</v>
      </c>
    </row>
    <row r="1788" spans="1:33" x14ac:dyDescent="0.35">
      <c r="A1788">
        <v>1787</v>
      </c>
      <c r="B1788" t="s">
        <v>71</v>
      </c>
      <c r="C1788">
        <v>105</v>
      </c>
      <c r="D1788" t="s">
        <v>28</v>
      </c>
      <c r="E1788" t="s">
        <v>22</v>
      </c>
      <c r="F1788" t="s">
        <v>22</v>
      </c>
      <c r="G1788">
        <v>0</v>
      </c>
      <c r="H1788">
        <v>119.3</v>
      </c>
      <c r="I1788">
        <v>82</v>
      </c>
      <c r="J1788">
        <v>20.28</v>
      </c>
      <c r="K1788">
        <v>185.1</v>
      </c>
      <c r="L1788">
        <v>111</v>
      </c>
      <c r="M1788">
        <v>15.73</v>
      </c>
      <c r="N1788">
        <v>157</v>
      </c>
      <c r="O1788">
        <v>74</v>
      </c>
      <c r="P1788">
        <v>7.07</v>
      </c>
      <c r="Q1788">
        <v>10.9</v>
      </c>
      <c r="R1788">
        <v>4</v>
      </c>
      <c r="S1788">
        <v>2.94</v>
      </c>
      <c r="T1788">
        <v>2</v>
      </c>
      <c r="U1788" t="s">
        <v>22</v>
      </c>
      <c r="V1788">
        <f>IF(tbl_Customers[[#This Row],[churn]] = "yes", 1, 0)</f>
        <v>0</v>
      </c>
      <c r="W1788" t="str">
        <f>IF(tbl_Customers[[#This Row],[number_customer_service_calls]] &lt;= 1, "0-1 Calls", IF(tbl_Customers[[#This Row],[number_customer_service_calls]] &lt;= 3, "2-3 Calls", IF(tbl_Customers[[#This Row],[number_customer_service_calls]] &lt;=5, "4-5 Calls", "6+ Calls")))</f>
        <v>2-3 Calls</v>
      </c>
      <c r="X1788" t="str">
        <f>IF(tbl_Customers[[#This Row],[account_length]] &lt;= 50, "0-50", IF(tbl_Customers[[#This Row],[account_length]] &lt;=100, "51-100", IF(tbl_Customers[[#This Row],[account_length]] &lt;= 150, "101-150", "151+")))</f>
        <v>101-150</v>
      </c>
      <c r="Y1788" t="str">
        <f>IF(tbl_Customers[[#This Row],[total_intl_charge]] &lt;= 3, "Low Charges", "High Charges")</f>
        <v>Low Charges</v>
      </c>
      <c r="Z1788" t="str">
        <f>IF(tbl_Customers[[#This Row],[total_eve_calls]]&lt;=80,"Low Calls",
IF(tbl_Customers[[#This Row],[total_eve_calls]]&lt;=120,"Medium Calls","High Calls"))</f>
        <v>Medium Calls</v>
      </c>
      <c r="AA1788" t="str">
        <f>IF(tbl_Customers[[#This Row],[total_eve_charge]]&lt;=15,"Low Charges",
IF(tbl_Customers[[#This Row],[total_eve_charge]]&lt;=20,"Medium Charges","High Charges"))</f>
        <v>Medium Charges</v>
      </c>
      <c r="AB17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88" t="str">
        <f>IF(tbl_Customers[[#This Row],[number_vmail_messages]] = 0, "No Usage", IF(tbl_Customers[[#This Row],[number_vmail_messages]] &lt;= 20, "Low Usage", IF(tbl_Customers[[#This Row],[number_vmail_messages]] &lt;= 40, "Medium Usgae", "High Usage")))</f>
        <v>No Usage</v>
      </c>
      <c r="AD1788" t="str">
        <f>IF(tbl_Customers[[#This Row],[total_day_minutes]]&lt;=150,"Low Usage", IF(tbl_Customers[[#This Row],[total_day_minutes]]&lt;=200,"Medium Usage", IF(tbl_Customers[[#This Row],[total_day_minutes]]&lt;=250,"High Usage","Very High Usage")))</f>
        <v>Low Usage</v>
      </c>
      <c r="AE1788" t="str">
        <f>IF(tbl_Customers[[#This Row],[total_intl_calls]]&lt;=5,"Low Calls", IF(tbl_Customers[[#This Row],[total_intl_calls]]&lt;=10, "Medium Calls", "High Calls"))</f>
        <v>Low Calls</v>
      </c>
      <c r="AF17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88" s="36" t="str">
        <f>IF(tbl_Customers[[#This Row],[Churn_Risk_Score]]&gt;=10,"High Risk", IF(tbl_Customers[[#This Row],[Churn_Risk_Score]]&gt;=5,"Medium Risk","Low Risk"))</f>
        <v>Low Risk</v>
      </c>
    </row>
    <row r="1789" spans="1:33" x14ac:dyDescent="0.35">
      <c r="A1789">
        <v>1788</v>
      </c>
      <c r="B1789" t="s">
        <v>36</v>
      </c>
      <c r="C1789">
        <v>40</v>
      </c>
      <c r="D1789" t="s">
        <v>25</v>
      </c>
      <c r="E1789" t="s">
        <v>22</v>
      </c>
      <c r="F1789" t="s">
        <v>22</v>
      </c>
      <c r="G1789">
        <v>0</v>
      </c>
      <c r="H1789">
        <v>242.5</v>
      </c>
      <c r="I1789">
        <v>82</v>
      </c>
      <c r="J1789">
        <v>41.23</v>
      </c>
      <c r="K1789">
        <v>232.9</v>
      </c>
      <c r="L1789">
        <v>97</v>
      </c>
      <c r="M1789">
        <v>19.8</v>
      </c>
      <c r="N1789">
        <v>154</v>
      </c>
      <c r="O1789">
        <v>86</v>
      </c>
      <c r="P1789">
        <v>6.93</v>
      </c>
      <c r="Q1789">
        <v>9.6</v>
      </c>
      <c r="R1789">
        <v>7</v>
      </c>
      <c r="S1789">
        <v>2.59</v>
      </c>
      <c r="T1789">
        <v>0</v>
      </c>
      <c r="U1789" t="s">
        <v>22</v>
      </c>
      <c r="V1789">
        <f>IF(tbl_Customers[[#This Row],[churn]] = "yes", 1, 0)</f>
        <v>0</v>
      </c>
      <c r="W1789" t="str">
        <f>IF(tbl_Customers[[#This Row],[number_customer_service_calls]] &lt;= 1, "0-1 Calls", IF(tbl_Customers[[#This Row],[number_customer_service_calls]] &lt;= 3, "2-3 Calls", IF(tbl_Customers[[#This Row],[number_customer_service_calls]] &lt;=5, "4-5 Calls", "6+ Calls")))</f>
        <v>0-1 Calls</v>
      </c>
      <c r="X1789" t="str">
        <f>IF(tbl_Customers[[#This Row],[account_length]] &lt;= 50, "0-50", IF(tbl_Customers[[#This Row],[account_length]] &lt;=100, "51-100", IF(tbl_Customers[[#This Row],[account_length]] &lt;= 150, "101-150", "151+")))</f>
        <v>0-50</v>
      </c>
      <c r="Y1789" t="str">
        <f>IF(tbl_Customers[[#This Row],[total_intl_charge]] &lt;= 3, "Low Charges", "High Charges")</f>
        <v>Low Charges</v>
      </c>
      <c r="Z1789" t="str">
        <f>IF(tbl_Customers[[#This Row],[total_eve_calls]]&lt;=80,"Low Calls",
IF(tbl_Customers[[#This Row],[total_eve_calls]]&lt;=120,"Medium Calls","High Calls"))</f>
        <v>Medium Calls</v>
      </c>
      <c r="AA1789" t="str">
        <f>IF(tbl_Customers[[#This Row],[total_eve_charge]]&lt;=15,"Low Charges",
IF(tbl_Customers[[#This Row],[total_eve_charge]]&lt;=20,"Medium Charges","High Charges"))</f>
        <v>Medium Charges</v>
      </c>
      <c r="AB17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89" t="str">
        <f>IF(tbl_Customers[[#This Row],[number_vmail_messages]] = 0, "No Usage", IF(tbl_Customers[[#This Row],[number_vmail_messages]] &lt;= 20, "Low Usage", IF(tbl_Customers[[#This Row],[number_vmail_messages]] &lt;= 40, "Medium Usgae", "High Usage")))</f>
        <v>No Usage</v>
      </c>
      <c r="AD1789" t="str">
        <f>IF(tbl_Customers[[#This Row],[total_day_minutes]]&lt;=150,"Low Usage", IF(tbl_Customers[[#This Row],[total_day_minutes]]&lt;=200,"Medium Usage", IF(tbl_Customers[[#This Row],[total_day_minutes]]&lt;=250,"High Usage","Very High Usage")))</f>
        <v>High Usage</v>
      </c>
      <c r="AE1789" t="str">
        <f>IF(tbl_Customers[[#This Row],[total_intl_calls]]&lt;=5,"Low Calls", IF(tbl_Customers[[#This Row],[total_intl_calls]]&lt;=10, "Medium Calls", "High Calls"))</f>
        <v>Medium Calls</v>
      </c>
      <c r="AF17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89" s="36" t="str">
        <f>IF(tbl_Customers[[#This Row],[Churn_Risk_Score]]&gt;=10,"High Risk", IF(tbl_Customers[[#This Row],[Churn_Risk_Score]]&gt;=5,"Medium Risk","Low Risk"))</f>
        <v>Low Risk</v>
      </c>
    </row>
    <row r="1790" spans="1:33" x14ac:dyDescent="0.35">
      <c r="A1790">
        <v>1789</v>
      </c>
      <c r="B1790" t="s">
        <v>48</v>
      </c>
      <c r="C1790">
        <v>128</v>
      </c>
      <c r="D1790" t="s">
        <v>25</v>
      </c>
      <c r="E1790" t="s">
        <v>23</v>
      </c>
      <c r="F1790" t="s">
        <v>23</v>
      </c>
      <c r="G1790">
        <v>18</v>
      </c>
      <c r="H1790">
        <v>222.1</v>
      </c>
      <c r="I1790">
        <v>89</v>
      </c>
      <c r="J1790">
        <v>37.76</v>
      </c>
      <c r="K1790">
        <v>160.6</v>
      </c>
      <c r="L1790">
        <v>109</v>
      </c>
      <c r="M1790">
        <v>13.65</v>
      </c>
      <c r="N1790">
        <v>218.8</v>
      </c>
      <c r="O1790">
        <v>102</v>
      </c>
      <c r="P1790">
        <v>9.85</v>
      </c>
      <c r="Q1790">
        <v>13.6</v>
      </c>
      <c r="R1790">
        <v>2</v>
      </c>
      <c r="S1790">
        <v>3.67</v>
      </c>
      <c r="T1790">
        <v>0</v>
      </c>
      <c r="U1790" t="s">
        <v>23</v>
      </c>
      <c r="V1790">
        <f>IF(tbl_Customers[[#This Row],[churn]] = "yes", 1, 0)</f>
        <v>1</v>
      </c>
      <c r="W1790" t="str">
        <f>IF(tbl_Customers[[#This Row],[number_customer_service_calls]] &lt;= 1, "0-1 Calls", IF(tbl_Customers[[#This Row],[number_customer_service_calls]] &lt;= 3, "2-3 Calls", IF(tbl_Customers[[#This Row],[number_customer_service_calls]] &lt;=5, "4-5 Calls", "6+ Calls")))</f>
        <v>0-1 Calls</v>
      </c>
      <c r="X1790" t="str">
        <f>IF(tbl_Customers[[#This Row],[account_length]] &lt;= 50, "0-50", IF(tbl_Customers[[#This Row],[account_length]] &lt;=100, "51-100", IF(tbl_Customers[[#This Row],[account_length]] &lt;= 150, "101-150", "151+")))</f>
        <v>101-150</v>
      </c>
      <c r="Y1790" t="str">
        <f>IF(tbl_Customers[[#This Row],[total_intl_charge]] &lt;= 3, "Low Charges", "High Charges")</f>
        <v>High Charges</v>
      </c>
      <c r="Z1790" t="str">
        <f>IF(tbl_Customers[[#This Row],[total_eve_calls]]&lt;=80,"Low Calls",
IF(tbl_Customers[[#This Row],[total_eve_calls]]&lt;=120,"Medium Calls","High Calls"))</f>
        <v>Medium Calls</v>
      </c>
      <c r="AA1790" t="str">
        <f>IF(tbl_Customers[[#This Row],[total_eve_charge]]&lt;=15,"Low Charges",
IF(tbl_Customers[[#This Row],[total_eve_charge]]&lt;=20,"Medium Charges","High Charges"))</f>
        <v>Low Charges</v>
      </c>
      <c r="AB17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0" t="str">
        <f>IF(tbl_Customers[[#This Row],[number_vmail_messages]] = 0, "No Usage", IF(tbl_Customers[[#This Row],[number_vmail_messages]] &lt;= 20, "Low Usage", IF(tbl_Customers[[#This Row],[number_vmail_messages]] &lt;= 40, "Medium Usgae", "High Usage")))</f>
        <v>Low Usage</v>
      </c>
      <c r="AD1790" t="str">
        <f>IF(tbl_Customers[[#This Row],[total_day_minutes]]&lt;=150,"Low Usage", IF(tbl_Customers[[#This Row],[total_day_minutes]]&lt;=200,"Medium Usage", IF(tbl_Customers[[#This Row],[total_day_minutes]]&lt;=250,"High Usage","Very High Usage")))</f>
        <v>High Usage</v>
      </c>
      <c r="AE1790" t="str">
        <f>IF(tbl_Customers[[#This Row],[total_intl_calls]]&lt;=5,"Low Calls", IF(tbl_Customers[[#This Row],[total_intl_calls]]&lt;=10, "Medium Calls", "High Calls"))</f>
        <v>Low Calls</v>
      </c>
      <c r="AF17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790" s="36" t="str">
        <f>IF(tbl_Customers[[#This Row],[Churn_Risk_Score]]&gt;=10,"High Risk", IF(tbl_Customers[[#This Row],[Churn_Risk_Score]]&gt;=5,"Medium Risk","Low Risk"))</f>
        <v>Medium Risk</v>
      </c>
    </row>
    <row r="1791" spans="1:33" x14ac:dyDescent="0.35">
      <c r="A1791">
        <v>1790</v>
      </c>
      <c r="B1791" t="s">
        <v>60</v>
      </c>
      <c r="C1791">
        <v>123</v>
      </c>
      <c r="D1791" t="s">
        <v>25</v>
      </c>
      <c r="E1791" t="s">
        <v>22</v>
      </c>
      <c r="F1791" t="s">
        <v>22</v>
      </c>
      <c r="G1791">
        <v>0</v>
      </c>
      <c r="H1791">
        <v>236.2</v>
      </c>
      <c r="I1791">
        <v>135</v>
      </c>
      <c r="J1791">
        <v>40.15</v>
      </c>
      <c r="K1791">
        <v>273.89999999999998</v>
      </c>
      <c r="L1791">
        <v>88</v>
      </c>
      <c r="M1791">
        <v>23.28</v>
      </c>
      <c r="N1791">
        <v>227</v>
      </c>
      <c r="O1791">
        <v>77</v>
      </c>
      <c r="P1791">
        <v>10.220000000000001</v>
      </c>
      <c r="Q1791">
        <v>10.1</v>
      </c>
      <c r="R1791">
        <v>6</v>
      </c>
      <c r="S1791">
        <v>2.73</v>
      </c>
      <c r="T1791">
        <v>2</v>
      </c>
      <c r="U1791" t="s">
        <v>23</v>
      </c>
      <c r="V1791">
        <f>IF(tbl_Customers[[#This Row],[churn]] = "yes", 1, 0)</f>
        <v>1</v>
      </c>
      <c r="W1791" t="str">
        <f>IF(tbl_Customers[[#This Row],[number_customer_service_calls]] &lt;= 1, "0-1 Calls", IF(tbl_Customers[[#This Row],[number_customer_service_calls]] &lt;= 3, "2-3 Calls", IF(tbl_Customers[[#This Row],[number_customer_service_calls]] &lt;=5, "4-5 Calls", "6+ Calls")))</f>
        <v>2-3 Calls</v>
      </c>
      <c r="X1791" t="str">
        <f>IF(tbl_Customers[[#This Row],[account_length]] &lt;= 50, "0-50", IF(tbl_Customers[[#This Row],[account_length]] &lt;=100, "51-100", IF(tbl_Customers[[#This Row],[account_length]] &lt;= 150, "101-150", "151+")))</f>
        <v>101-150</v>
      </c>
      <c r="Y1791" t="str">
        <f>IF(tbl_Customers[[#This Row],[total_intl_charge]] &lt;= 3, "Low Charges", "High Charges")</f>
        <v>Low Charges</v>
      </c>
      <c r="Z1791" t="str">
        <f>IF(tbl_Customers[[#This Row],[total_eve_calls]]&lt;=80,"Low Calls",
IF(tbl_Customers[[#This Row],[total_eve_calls]]&lt;=120,"Medium Calls","High Calls"))</f>
        <v>Medium Calls</v>
      </c>
      <c r="AA1791" t="str">
        <f>IF(tbl_Customers[[#This Row],[total_eve_charge]]&lt;=15,"Low Charges",
IF(tbl_Customers[[#This Row],[total_eve_charge]]&lt;=20,"Medium Charges","High Charges"))</f>
        <v>High Charges</v>
      </c>
      <c r="AB17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91" t="str">
        <f>IF(tbl_Customers[[#This Row],[number_vmail_messages]] = 0, "No Usage", IF(tbl_Customers[[#This Row],[number_vmail_messages]] &lt;= 20, "Low Usage", IF(tbl_Customers[[#This Row],[number_vmail_messages]] &lt;= 40, "Medium Usgae", "High Usage")))</f>
        <v>No Usage</v>
      </c>
      <c r="AD1791" t="str">
        <f>IF(tbl_Customers[[#This Row],[total_day_minutes]]&lt;=150,"Low Usage", IF(tbl_Customers[[#This Row],[total_day_minutes]]&lt;=200,"Medium Usage", IF(tbl_Customers[[#This Row],[total_day_minutes]]&lt;=250,"High Usage","Very High Usage")))</f>
        <v>High Usage</v>
      </c>
      <c r="AE1791" t="str">
        <f>IF(tbl_Customers[[#This Row],[total_intl_calls]]&lt;=5,"Low Calls", IF(tbl_Customers[[#This Row],[total_intl_calls]]&lt;=10, "Medium Calls", "High Calls"))</f>
        <v>Medium Calls</v>
      </c>
      <c r="AF17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91" s="36" t="str">
        <f>IF(tbl_Customers[[#This Row],[Churn_Risk_Score]]&gt;=10,"High Risk", IF(tbl_Customers[[#This Row],[Churn_Risk_Score]]&gt;=5,"Medium Risk","Low Risk"))</f>
        <v>Low Risk</v>
      </c>
    </row>
    <row r="1792" spans="1:33" x14ac:dyDescent="0.35">
      <c r="A1792">
        <v>1791</v>
      </c>
      <c r="B1792" t="s">
        <v>53</v>
      </c>
      <c r="C1792">
        <v>122</v>
      </c>
      <c r="D1792" t="s">
        <v>28</v>
      </c>
      <c r="E1792" t="s">
        <v>22</v>
      </c>
      <c r="F1792" t="s">
        <v>22</v>
      </c>
      <c r="G1792">
        <v>0</v>
      </c>
      <c r="H1792">
        <v>144.19999999999999</v>
      </c>
      <c r="I1792">
        <v>87</v>
      </c>
      <c r="J1792">
        <v>24.51</v>
      </c>
      <c r="K1792">
        <v>212.2</v>
      </c>
      <c r="L1792">
        <v>74</v>
      </c>
      <c r="M1792">
        <v>18.04</v>
      </c>
      <c r="N1792">
        <v>169.3</v>
      </c>
      <c r="O1792">
        <v>87</v>
      </c>
      <c r="P1792">
        <v>7.62</v>
      </c>
      <c r="Q1792">
        <v>9.5</v>
      </c>
      <c r="R1792">
        <v>4</v>
      </c>
      <c r="S1792">
        <v>2.57</v>
      </c>
      <c r="T1792">
        <v>0</v>
      </c>
      <c r="U1792" t="s">
        <v>22</v>
      </c>
      <c r="V1792">
        <f>IF(tbl_Customers[[#This Row],[churn]] = "yes", 1, 0)</f>
        <v>0</v>
      </c>
      <c r="W1792" t="str">
        <f>IF(tbl_Customers[[#This Row],[number_customer_service_calls]] &lt;= 1, "0-1 Calls", IF(tbl_Customers[[#This Row],[number_customer_service_calls]] &lt;= 3, "2-3 Calls", IF(tbl_Customers[[#This Row],[number_customer_service_calls]] &lt;=5, "4-5 Calls", "6+ Calls")))</f>
        <v>0-1 Calls</v>
      </c>
      <c r="X1792" t="str">
        <f>IF(tbl_Customers[[#This Row],[account_length]] &lt;= 50, "0-50", IF(tbl_Customers[[#This Row],[account_length]] &lt;=100, "51-100", IF(tbl_Customers[[#This Row],[account_length]] &lt;= 150, "101-150", "151+")))</f>
        <v>101-150</v>
      </c>
      <c r="Y1792" t="str">
        <f>IF(tbl_Customers[[#This Row],[total_intl_charge]] &lt;= 3, "Low Charges", "High Charges")</f>
        <v>Low Charges</v>
      </c>
      <c r="Z1792" t="str">
        <f>IF(tbl_Customers[[#This Row],[total_eve_calls]]&lt;=80,"Low Calls",
IF(tbl_Customers[[#This Row],[total_eve_calls]]&lt;=120,"Medium Calls","High Calls"))</f>
        <v>Low Calls</v>
      </c>
      <c r="AA1792" t="str">
        <f>IF(tbl_Customers[[#This Row],[total_eve_charge]]&lt;=15,"Low Charges",
IF(tbl_Customers[[#This Row],[total_eve_charge]]&lt;=20,"Medium Charges","High Charges"))</f>
        <v>Medium Charges</v>
      </c>
      <c r="AB17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792" t="str">
        <f>IF(tbl_Customers[[#This Row],[number_vmail_messages]] = 0, "No Usage", IF(tbl_Customers[[#This Row],[number_vmail_messages]] &lt;= 20, "Low Usage", IF(tbl_Customers[[#This Row],[number_vmail_messages]] &lt;= 40, "Medium Usgae", "High Usage")))</f>
        <v>No Usage</v>
      </c>
      <c r="AD1792" t="str">
        <f>IF(tbl_Customers[[#This Row],[total_day_minutes]]&lt;=150,"Low Usage", IF(tbl_Customers[[#This Row],[total_day_minutes]]&lt;=200,"Medium Usage", IF(tbl_Customers[[#This Row],[total_day_minutes]]&lt;=250,"High Usage","Very High Usage")))</f>
        <v>Low Usage</v>
      </c>
      <c r="AE1792" t="str">
        <f>IF(tbl_Customers[[#This Row],[total_intl_calls]]&lt;=5,"Low Calls", IF(tbl_Customers[[#This Row],[total_intl_calls]]&lt;=10, "Medium Calls", "High Calls"))</f>
        <v>Low Calls</v>
      </c>
      <c r="AF17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792" s="36" t="str">
        <f>IF(tbl_Customers[[#This Row],[Churn_Risk_Score]]&gt;=10,"High Risk", IF(tbl_Customers[[#This Row],[Churn_Risk_Score]]&gt;=5,"Medium Risk","Low Risk"))</f>
        <v>Low Risk</v>
      </c>
    </row>
    <row r="1793" spans="1:33" x14ac:dyDescent="0.35">
      <c r="A1793">
        <v>1792</v>
      </c>
      <c r="B1793" t="s">
        <v>37</v>
      </c>
      <c r="C1793">
        <v>114</v>
      </c>
      <c r="D1793" t="s">
        <v>25</v>
      </c>
      <c r="E1793" t="s">
        <v>22</v>
      </c>
      <c r="F1793" t="s">
        <v>23</v>
      </c>
      <c r="G1793">
        <v>19</v>
      </c>
      <c r="H1793">
        <v>154.6</v>
      </c>
      <c r="I1793">
        <v>100</v>
      </c>
      <c r="J1793">
        <v>26.28</v>
      </c>
      <c r="K1793">
        <v>241.6</v>
      </c>
      <c r="L1793">
        <v>109</v>
      </c>
      <c r="M1793">
        <v>20.54</v>
      </c>
      <c r="N1793">
        <v>160</v>
      </c>
      <c r="O1793">
        <v>112</v>
      </c>
      <c r="P1793">
        <v>7.2</v>
      </c>
      <c r="Q1793">
        <v>12.6</v>
      </c>
      <c r="R1793">
        <v>1</v>
      </c>
      <c r="S1793">
        <v>3.4</v>
      </c>
      <c r="T1793">
        <v>3</v>
      </c>
      <c r="U1793" t="s">
        <v>22</v>
      </c>
      <c r="V1793">
        <f>IF(tbl_Customers[[#This Row],[churn]] = "yes", 1, 0)</f>
        <v>0</v>
      </c>
      <c r="W1793" t="str">
        <f>IF(tbl_Customers[[#This Row],[number_customer_service_calls]] &lt;= 1, "0-1 Calls", IF(tbl_Customers[[#This Row],[number_customer_service_calls]] &lt;= 3, "2-3 Calls", IF(tbl_Customers[[#This Row],[number_customer_service_calls]] &lt;=5, "4-5 Calls", "6+ Calls")))</f>
        <v>2-3 Calls</v>
      </c>
      <c r="X1793" t="str">
        <f>IF(tbl_Customers[[#This Row],[account_length]] &lt;= 50, "0-50", IF(tbl_Customers[[#This Row],[account_length]] &lt;=100, "51-100", IF(tbl_Customers[[#This Row],[account_length]] &lt;= 150, "101-150", "151+")))</f>
        <v>101-150</v>
      </c>
      <c r="Y1793" t="str">
        <f>IF(tbl_Customers[[#This Row],[total_intl_charge]] &lt;= 3, "Low Charges", "High Charges")</f>
        <v>High Charges</v>
      </c>
      <c r="Z1793" t="str">
        <f>IF(tbl_Customers[[#This Row],[total_eve_calls]]&lt;=80,"Low Calls",
IF(tbl_Customers[[#This Row],[total_eve_calls]]&lt;=120,"Medium Calls","High Calls"))</f>
        <v>Medium Calls</v>
      </c>
      <c r="AA1793" t="str">
        <f>IF(tbl_Customers[[#This Row],[total_eve_charge]]&lt;=15,"Low Charges",
IF(tbl_Customers[[#This Row],[total_eve_charge]]&lt;=20,"Medium Charges","High Charges"))</f>
        <v>High Charges</v>
      </c>
      <c r="AB17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3" t="str">
        <f>IF(tbl_Customers[[#This Row],[number_vmail_messages]] = 0, "No Usage", IF(tbl_Customers[[#This Row],[number_vmail_messages]] &lt;= 20, "Low Usage", IF(tbl_Customers[[#This Row],[number_vmail_messages]] &lt;= 40, "Medium Usgae", "High Usage")))</f>
        <v>Low Usage</v>
      </c>
      <c r="AD1793" t="str">
        <f>IF(tbl_Customers[[#This Row],[total_day_minutes]]&lt;=150,"Low Usage", IF(tbl_Customers[[#This Row],[total_day_minutes]]&lt;=200,"Medium Usage", IF(tbl_Customers[[#This Row],[total_day_minutes]]&lt;=250,"High Usage","Very High Usage")))</f>
        <v>Medium Usage</v>
      </c>
      <c r="AE1793" t="str">
        <f>IF(tbl_Customers[[#This Row],[total_intl_calls]]&lt;=5,"Low Calls", IF(tbl_Customers[[#This Row],[total_intl_calls]]&lt;=10, "Medium Calls", "High Calls"))</f>
        <v>Low Calls</v>
      </c>
      <c r="AF17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793" s="36" t="str">
        <f>IF(tbl_Customers[[#This Row],[Churn_Risk_Score]]&gt;=10,"High Risk", IF(tbl_Customers[[#This Row],[Churn_Risk_Score]]&gt;=5,"Medium Risk","Low Risk"))</f>
        <v>Low Risk</v>
      </c>
    </row>
    <row r="1794" spans="1:33" x14ac:dyDescent="0.35">
      <c r="A1794">
        <v>1793</v>
      </c>
      <c r="B1794" t="s">
        <v>74</v>
      </c>
      <c r="C1794">
        <v>102</v>
      </c>
      <c r="D1794" t="s">
        <v>21</v>
      </c>
      <c r="E1794" t="s">
        <v>22</v>
      </c>
      <c r="F1794" t="s">
        <v>23</v>
      </c>
      <c r="G1794">
        <v>25</v>
      </c>
      <c r="H1794">
        <v>137.4</v>
      </c>
      <c r="I1794">
        <v>100</v>
      </c>
      <c r="J1794">
        <v>23.36</v>
      </c>
      <c r="K1794">
        <v>176.7</v>
      </c>
      <c r="L1794">
        <v>83</v>
      </c>
      <c r="M1794">
        <v>15.02</v>
      </c>
      <c r="N1794">
        <v>188.2</v>
      </c>
      <c r="O1794">
        <v>93</v>
      </c>
      <c r="P1794">
        <v>8.4700000000000006</v>
      </c>
      <c r="Q1794">
        <v>10.199999999999999</v>
      </c>
      <c r="R1794">
        <v>6</v>
      </c>
      <c r="S1794">
        <v>2.75</v>
      </c>
      <c r="T1794">
        <v>2</v>
      </c>
      <c r="U1794" t="s">
        <v>22</v>
      </c>
      <c r="V1794">
        <f>IF(tbl_Customers[[#This Row],[churn]] = "yes", 1, 0)</f>
        <v>0</v>
      </c>
      <c r="W1794" t="str">
        <f>IF(tbl_Customers[[#This Row],[number_customer_service_calls]] &lt;= 1, "0-1 Calls", IF(tbl_Customers[[#This Row],[number_customer_service_calls]] &lt;= 3, "2-3 Calls", IF(tbl_Customers[[#This Row],[number_customer_service_calls]] &lt;=5, "4-5 Calls", "6+ Calls")))</f>
        <v>2-3 Calls</v>
      </c>
      <c r="X1794" t="str">
        <f>IF(tbl_Customers[[#This Row],[account_length]] &lt;= 50, "0-50", IF(tbl_Customers[[#This Row],[account_length]] &lt;=100, "51-100", IF(tbl_Customers[[#This Row],[account_length]] &lt;= 150, "101-150", "151+")))</f>
        <v>101-150</v>
      </c>
      <c r="Y1794" t="str">
        <f>IF(tbl_Customers[[#This Row],[total_intl_charge]] &lt;= 3, "Low Charges", "High Charges")</f>
        <v>Low Charges</v>
      </c>
      <c r="Z1794" t="str">
        <f>IF(tbl_Customers[[#This Row],[total_eve_calls]]&lt;=80,"Low Calls",
IF(tbl_Customers[[#This Row],[total_eve_calls]]&lt;=120,"Medium Calls","High Calls"))</f>
        <v>Medium Calls</v>
      </c>
      <c r="AA1794" t="str">
        <f>IF(tbl_Customers[[#This Row],[total_eve_charge]]&lt;=15,"Low Charges",
IF(tbl_Customers[[#This Row],[total_eve_charge]]&lt;=20,"Medium Charges","High Charges"))</f>
        <v>Medium Charges</v>
      </c>
      <c r="AB17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4" t="str">
        <f>IF(tbl_Customers[[#This Row],[number_vmail_messages]] = 0, "No Usage", IF(tbl_Customers[[#This Row],[number_vmail_messages]] &lt;= 20, "Low Usage", IF(tbl_Customers[[#This Row],[number_vmail_messages]] &lt;= 40, "Medium Usgae", "High Usage")))</f>
        <v>Medium Usgae</v>
      </c>
      <c r="AD1794" t="str">
        <f>IF(tbl_Customers[[#This Row],[total_day_minutes]]&lt;=150,"Low Usage", IF(tbl_Customers[[#This Row],[total_day_minutes]]&lt;=200,"Medium Usage", IF(tbl_Customers[[#This Row],[total_day_minutes]]&lt;=250,"High Usage","Very High Usage")))</f>
        <v>Low Usage</v>
      </c>
      <c r="AE1794" t="str">
        <f>IF(tbl_Customers[[#This Row],[total_intl_calls]]&lt;=5,"Low Calls", IF(tbl_Customers[[#This Row],[total_intl_calls]]&lt;=10, "Medium Calls", "High Calls"))</f>
        <v>Medium Calls</v>
      </c>
      <c r="AF17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794" s="36" t="str">
        <f>IF(tbl_Customers[[#This Row],[Churn_Risk_Score]]&gt;=10,"High Risk", IF(tbl_Customers[[#This Row],[Churn_Risk_Score]]&gt;=5,"Medium Risk","Low Risk"))</f>
        <v>Low Risk</v>
      </c>
    </row>
    <row r="1795" spans="1:33" x14ac:dyDescent="0.35">
      <c r="A1795">
        <v>1794</v>
      </c>
      <c r="B1795" t="s">
        <v>58</v>
      </c>
      <c r="C1795">
        <v>126</v>
      </c>
      <c r="D1795" t="s">
        <v>21</v>
      </c>
      <c r="E1795" t="s">
        <v>22</v>
      </c>
      <c r="F1795" t="s">
        <v>22</v>
      </c>
      <c r="G1795">
        <v>0</v>
      </c>
      <c r="H1795">
        <v>103.7</v>
      </c>
      <c r="I1795">
        <v>93</v>
      </c>
      <c r="J1795">
        <v>17.63</v>
      </c>
      <c r="K1795">
        <v>127</v>
      </c>
      <c r="L1795">
        <v>107</v>
      </c>
      <c r="M1795">
        <v>10.8</v>
      </c>
      <c r="N1795">
        <v>329.3</v>
      </c>
      <c r="O1795">
        <v>66</v>
      </c>
      <c r="P1795">
        <v>14.82</v>
      </c>
      <c r="Q1795">
        <v>14.4</v>
      </c>
      <c r="R1795">
        <v>1</v>
      </c>
      <c r="S1795">
        <v>3.89</v>
      </c>
      <c r="T1795">
        <v>0</v>
      </c>
      <c r="U1795" t="s">
        <v>22</v>
      </c>
      <c r="V1795">
        <f>IF(tbl_Customers[[#This Row],[churn]] = "yes", 1, 0)</f>
        <v>0</v>
      </c>
      <c r="W1795" t="str">
        <f>IF(tbl_Customers[[#This Row],[number_customer_service_calls]] &lt;= 1, "0-1 Calls", IF(tbl_Customers[[#This Row],[number_customer_service_calls]] &lt;= 3, "2-3 Calls", IF(tbl_Customers[[#This Row],[number_customer_service_calls]] &lt;=5, "4-5 Calls", "6+ Calls")))</f>
        <v>0-1 Calls</v>
      </c>
      <c r="X1795" t="str">
        <f>IF(tbl_Customers[[#This Row],[account_length]] &lt;= 50, "0-50", IF(tbl_Customers[[#This Row],[account_length]] &lt;=100, "51-100", IF(tbl_Customers[[#This Row],[account_length]] &lt;= 150, "101-150", "151+")))</f>
        <v>101-150</v>
      </c>
      <c r="Y1795" t="str">
        <f>IF(tbl_Customers[[#This Row],[total_intl_charge]] &lt;= 3, "Low Charges", "High Charges")</f>
        <v>High Charges</v>
      </c>
      <c r="Z1795" t="str">
        <f>IF(tbl_Customers[[#This Row],[total_eve_calls]]&lt;=80,"Low Calls",
IF(tbl_Customers[[#This Row],[total_eve_calls]]&lt;=120,"Medium Calls","High Calls"))</f>
        <v>Medium Calls</v>
      </c>
      <c r="AA1795" t="str">
        <f>IF(tbl_Customers[[#This Row],[total_eve_charge]]&lt;=15,"Low Charges",
IF(tbl_Customers[[#This Row],[total_eve_charge]]&lt;=20,"Medium Charges","High Charges"))</f>
        <v>Low Charges</v>
      </c>
      <c r="AB17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5" t="str">
        <f>IF(tbl_Customers[[#This Row],[number_vmail_messages]] = 0, "No Usage", IF(tbl_Customers[[#This Row],[number_vmail_messages]] &lt;= 20, "Low Usage", IF(tbl_Customers[[#This Row],[number_vmail_messages]] &lt;= 40, "Medium Usgae", "High Usage")))</f>
        <v>No Usage</v>
      </c>
      <c r="AD1795" t="str">
        <f>IF(tbl_Customers[[#This Row],[total_day_minutes]]&lt;=150,"Low Usage", IF(tbl_Customers[[#This Row],[total_day_minutes]]&lt;=200,"Medium Usage", IF(tbl_Customers[[#This Row],[total_day_minutes]]&lt;=250,"High Usage","Very High Usage")))</f>
        <v>Low Usage</v>
      </c>
      <c r="AE1795" t="str">
        <f>IF(tbl_Customers[[#This Row],[total_intl_calls]]&lt;=5,"Low Calls", IF(tbl_Customers[[#This Row],[total_intl_calls]]&lt;=10, "Medium Calls", "High Calls"))</f>
        <v>Low Calls</v>
      </c>
      <c r="AF17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95" s="36" t="str">
        <f>IF(tbl_Customers[[#This Row],[Churn_Risk_Score]]&gt;=10,"High Risk", IF(tbl_Customers[[#This Row],[Churn_Risk_Score]]&gt;=5,"Medium Risk","Low Risk"))</f>
        <v>Low Risk</v>
      </c>
    </row>
    <row r="1796" spans="1:33" x14ac:dyDescent="0.35">
      <c r="A1796">
        <v>1795</v>
      </c>
      <c r="B1796" t="s">
        <v>30</v>
      </c>
      <c r="C1796">
        <v>150</v>
      </c>
      <c r="D1796" t="s">
        <v>21</v>
      </c>
      <c r="E1796" t="s">
        <v>22</v>
      </c>
      <c r="F1796" t="s">
        <v>22</v>
      </c>
      <c r="G1796">
        <v>0</v>
      </c>
      <c r="H1796">
        <v>136.6</v>
      </c>
      <c r="I1796">
        <v>112</v>
      </c>
      <c r="J1796">
        <v>23.22</v>
      </c>
      <c r="K1796">
        <v>209.4</v>
      </c>
      <c r="L1796">
        <v>81</v>
      </c>
      <c r="M1796">
        <v>17.8</v>
      </c>
      <c r="N1796">
        <v>161.1</v>
      </c>
      <c r="O1796">
        <v>78</v>
      </c>
      <c r="P1796">
        <v>7.25</v>
      </c>
      <c r="Q1796">
        <v>12.2</v>
      </c>
      <c r="R1796">
        <v>2</v>
      </c>
      <c r="S1796">
        <v>3.29</v>
      </c>
      <c r="T1796">
        <v>4</v>
      </c>
      <c r="U1796" t="s">
        <v>23</v>
      </c>
      <c r="V1796">
        <f>IF(tbl_Customers[[#This Row],[churn]] = "yes", 1, 0)</f>
        <v>1</v>
      </c>
      <c r="W1796" t="str">
        <f>IF(tbl_Customers[[#This Row],[number_customer_service_calls]] &lt;= 1, "0-1 Calls", IF(tbl_Customers[[#This Row],[number_customer_service_calls]] &lt;= 3, "2-3 Calls", IF(tbl_Customers[[#This Row],[number_customer_service_calls]] &lt;=5, "4-5 Calls", "6+ Calls")))</f>
        <v>4-5 Calls</v>
      </c>
      <c r="X1796" t="str">
        <f>IF(tbl_Customers[[#This Row],[account_length]] &lt;= 50, "0-50", IF(tbl_Customers[[#This Row],[account_length]] &lt;=100, "51-100", IF(tbl_Customers[[#This Row],[account_length]] &lt;= 150, "101-150", "151+")))</f>
        <v>101-150</v>
      </c>
      <c r="Y1796" t="str">
        <f>IF(tbl_Customers[[#This Row],[total_intl_charge]] &lt;= 3, "Low Charges", "High Charges")</f>
        <v>High Charges</v>
      </c>
      <c r="Z1796" t="str">
        <f>IF(tbl_Customers[[#This Row],[total_eve_calls]]&lt;=80,"Low Calls",
IF(tbl_Customers[[#This Row],[total_eve_calls]]&lt;=120,"Medium Calls","High Calls"))</f>
        <v>Medium Calls</v>
      </c>
      <c r="AA1796" t="str">
        <f>IF(tbl_Customers[[#This Row],[total_eve_charge]]&lt;=15,"Low Charges",
IF(tbl_Customers[[#This Row],[total_eve_charge]]&lt;=20,"Medium Charges","High Charges"))</f>
        <v>Medium Charges</v>
      </c>
      <c r="AB17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6" t="str">
        <f>IF(tbl_Customers[[#This Row],[number_vmail_messages]] = 0, "No Usage", IF(tbl_Customers[[#This Row],[number_vmail_messages]] &lt;= 20, "Low Usage", IF(tbl_Customers[[#This Row],[number_vmail_messages]] &lt;= 40, "Medium Usgae", "High Usage")))</f>
        <v>No Usage</v>
      </c>
      <c r="AD1796" t="str">
        <f>IF(tbl_Customers[[#This Row],[total_day_minutes]]&lt;=150,"Low Usage", IF(tbl_Customers[[#This Row],[total_day_minutes]]&lt;=200,"Medium Usage", IF(tbl_Customers[[#This Row],[total_day_minutes]]&lt;=250,"High Usage","Very High Usage")))</f>
        <v>Low Usage</v>
      </c>
      <c r="AE1796" t="str">
        <f>IF(tbl_Customers[[#This Row],[total_intl_calls]]&lt;=5,"Low Calls", IF(tbl_Customers[[#This Row],[total_intl_calls]]&lt;=10, "Medium Calls", "High Calls"))</f>
        <v>Low Calls</v>
      </c>
      <c r="AF17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96" s="36" t="str">
        <f>IF(tbl_Customers[[#This Row],[Churn_Risk_Score]]&gt;=10,"High Risk", IF(tbl_Customers[[#This Row],[Churn_Risk_Score]]&gt;=5,"Medium Risk","Low Risk"))</f>
        <v>Medium Risk</v>
      </c>
    </row>
    <row r="1797" spans="1:33" x14ac:dyDescent="0.35">
      <c r="A1797">
        <v>1796</v>
      </c>
      <c r="B1797" t="s">
        <v>24</v>
      </c>
      <c r="C1797">
        <v>60</v>
      </c>
      <c r="D1797" t="s">
        <v>25</v>
      </c>
      <c r="E1797" t="s">
        <v>22</v>
      </c>
      <c r="F1797" t="s">
        <v>22</v>
      </c>
      <c r="G1797">
        <v>0</v>
      </c>
      <c r="H1797">
        <v>289.8</v>
      </c>
      <c r="I1797">
        <v>101</v>
      </c>
      <c r="J1797">
        <v>49.27</v>
      </c>
      <c r="K1797">
        <v>255.6</v>
      </c>
      <c r="L1797">
        <v>115</v>
      </c>
      <c r="M1797">
        <v>21.73</v>
      </c>
      <c r="N1797">
        <v>242.8</v>
      </c>
      <c r="O1797">
        <v>76</v>
      </c>
      <c r="P1797">
        <v>10.93</v>
      </c>
      <c r="Q1797">
        <v>11.7</v>
      </c>
      <c r="R1797">
        <v>4</v>
      </c>
      <c r="S1797">
        <v>3.16</v>
      </c>
      <c r="T1797">
        <v>2</v>
      </c>
      <c r="U1797" t="s">
        <v>23</v>
      </c>
      <c r="V1797">
        <f>IF(tbl_Customers[[#This Row],[churn]] = "yes", 1, 0)</f>
        <v>1</v>
      </c>
      <c r="W1797" t="str">
        <f>IF(tbl_Customers[[#This Row],[number_customer_service_calls]] &lt;= 1, "0-1 Calls", IF(tbl_Customers[[#This Row],[number_customer_service_calls]] &lt;= 3, "2-3 Calls", IF(tbl_Customers[[#This Row],[number_customer_service_calls]] &lt;=5, "4-5 Calls", "6+ Calls")))</f>
        <v>2-3 Calls</v>
      </c>
      <c r="X1797" t="str">
        <f>IF(tbl_Customers[[#This Row],[account_length]] &lt;= 50, "0-50", IF(tbl_Customers[[#This Row],[account_length]] &lt;=100, "51-100", IF(tbl_Customers[[#This Row],[account_length]] &lt;= 150, "101-150", "151+")))</f>
        <v>51-100</v>
      </c>
      <c r="Y1797" t="str">
        <f>IF(tbl_Customers[[#This Row],[total_intl_charge]] &lt;= 3, "Low Charges", "High Charges")</f>
        <v>High Charges</v>
      </c>
      <c r="Z1797" t="str">
        <f>IF(tbl_Customers[[#This Row],[total_eve_calls]]&lt;=80,"Low Calls",
IF(tbl_Customers[[#This Row],[total_eve_calls]]&lt;=120,"Medium Calls","High Calls"))</f>
        <v>Medium Calls</v>
      </c>
      <c r="AA1797" t="str">
        <f>IF(tbl_Customers[[#This Row],[total_eve_charge]]&lt;=15,"Low Charges",
IF(tbl_Customers[[#This Row],[total_eve_charge]]&lt;=20,"Medium Charges","High Charges"))</f>
        <v>High Charges</v>
      </c>
      <c r="AB17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797" t="str">
        <f>IF(tbl_Customers[[#This Row],[number_vmail_messages]] = 0, "No Usage", IF(tbl_Customers[[#This Row],[number_vmail_messages]] &lt;= 20, "Low Usage", IF(tbl_Customers[[#This Row],[number_vmail_messages]] &lt;= 40, "Medium Usgae", "High Usage")))</f>
        <v>No Usage</v>
      </c>
      <c r="AD1797" t="str">
        <f>IF(tbl_Customers[[#This Row],[total_day_minutes]]&lt;=150,"Low Usage", IF(tbl_Customers[[#This Row],[total_day_minutes]]&lt;=200,"Medium Usage", IF(tbl_Customers[[#This Row],[total_day_minutes]]&lt;=250,"High Usage","Very High Usage")))</f>
        <v>Very High Usage</v>
      </c>
      <c r="AE1797" t="str">
        <f>IF(tbl_Customers[[#This Row],[total_intl_calls]]&lt;=5,"Low Calls", IF(tbl_Customers[[#This Row],[total_intl_calls]]&lt;=10, "Medium Calls", "High Calls"))</f>
        <v>Low Calls</v>
      </c>
      <c r="AF17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97" s="36" t="str">
        <f>IF(tbl_Customers[[#This Row],[Churn_Risk_Score]]&gt;=10,"High Risk", IF(tbl_Customers[[#This Row],[Churn_Risk_Score]]&gt;=5,"Medium Risk","Low Risk"))</f>
        <v>Medium Risk</v>
      </c>
    </row>
    <row r="1798" spans="1:33" x14ac:dyDescent="0.35">
      <c r="A1798">
        <v>1797</v>
      </c>
      <c r="B1798" t="s">
        <v>39</v>
      </c>
      <c r="C1798">
        <v>123</v>
      </c>
      <c r="D1798" t="s">
        <v>25</v>
      </c>
      <c r="E1798" t="s">
        <v>22</v>
      </c>
      <c r="F1798" t="s">
        <v>22</v>
      </c>
      <c r="G1798">
        <v>0</v>
      </c>
      <c r="H1798">
        <v>260.89999999999998</v>
      </c>
      <c r="I1798">
        <v>85</v>
      </c>
      <c r="J1798">
        <v>44.35</v>
      </c>
      <c r="K1798">
        <v>168.5</v>
      </c>
      <c r="L1798">
        <v>103</v>
      </c>
      <c r="M1798">
        <v>14.32</v>
      </c>
      <c r="N1798">
        <v>178.3</v>
      </c>
      <c r="O1798">
        <v>91</v>
      </c>
      <c r="P1798">
        <v>8.02</v>
      </c>
      <c r="Q1798">
        <v>13.3</v>
      </c>
      <c r="R1798">
        <v>5</v>
      </c>
      <c r="S1798">
        <v>3.59</v>
      </c>
      <c r="T1798">
        <v>3</v>
      </c>
      <c r="U1798" t="s">
        <v>22</v>
      </c>
      <c r="V1798">
        <f>IF(tbl_Customers[[#This Row],[churn]] = "yes", 1, 0)</f>
        <v>0</v>
      </c>
      <c r="W1798" t="str">
        <f>IF(tbl_Customers[[#This Row],[number_customer_service_calls]] &lt;= 1, "0-1 Calls", IF(tbl_Customers[[#This Row],[number_customer_service_calls]] &lt;= 3, "2-3 Calls", IF(tbl_Customers[[#This Row],[number_customer_service_calls]] &lt;=5, "4-5 Calls", "6+ Calls")))</f>
        <v>2-3 Calls</v>
      </c>
      <c r="X1798" t="str">
        <f>IF(tbl_Customers[[#This Row],[account_length]] &lt;= 50, "0-50", IF(tbl_Customers[[#This Row],[account_length]] &lt;=100, "51-100", IF(tbl_Customers[[#This Row],[account_length]] &lt;= 150, "101-150", "151+")))</f>
        <v>101-150</v>
      </c>
      <c r="Y1798" t="str">
        <f>IF(tbl_Customers[[#This Row],[total_intl_charge]] &lt;= 3, "Low Charges", "High Charges")</f>
        <v>High Charges</v>
      </c>
      <c r="Z1798" t="str">
        <f>IF(tbl_Customers[[#This Row],[total_eve_calls]]&lt;=80,"Low Calls",
IF(tbl_Customers[[#This Row],[total_eve_calls]]&lt;=120,"Medium Calls","High Calls"))</f>
        <v>Medium Calls</v>
      </c>
      <c r="AA1798" t="str">
        <f>IF(tbl_Customers[[#This Row],[total_eve_charge]]&lt;=15,"Low Charges",
IF(tbl_Customers[[#This Row],[total_eve_charge]]&lt;=20,"Medium Charges","High Charges"))</f>
        <v>Low Charges</v>
      </c>
      <c r="AB17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8" t="str">
        <f>IF(tbl_Customers[[#This Row],[number_vmail_messages]] = 0, "No Usage", IF(tbl_Customers[[#This Row],[number_vmail_messages]] &lt;= 20, "Low Usage", IF(tbl_Customers[[#This Row],[number_vmail_messages]] &lt;= 40, "Medium Usgae", "High Usage")))</f>
        <v>No Usage</v>
      </c>
      <c r="AD1798" t="str">
        <f>IF(tbl_Customers[[#This Row],[total_day_minutes]]&lt;=150,"Low Usage", IF(tbl_Customers[[#This Row],[total_day_minutes]]&lt;=200,"Medium Usage", IF(tbl_Customers[[#This Row],[total_day_minutes]]&lt;=250,"High Usage","Very High Usage")))</f>
        <v>Very High Usage</v>
      </c>
      <c r="AE1798" t="str">
        <f>IF(tbl_Customers[[#This Row],[total_intl_calls]]&lt;=5,"Low Calls", IF(tbl_Customers[[#This Row],[total_intl_calls]]&lt;=10, "Medium Calls", "High Calls"))</f>
        <v>Low Calls</v>
      </c>
      <c r="AF17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798" s="36" t="str">
        <f>IF(tbl_Customers[[#This Row],[Churn_Risk_Score]]&gt;=10,"High Risk", IF(tbl_Customers[[#This Row],[Churn_Risk_Score]]&gt;=5,"Medium Risk","Low Risk"))</f>
        <v>Medium Risk</v>
      </c>
    </row>
    <row r="1799" spans="1:33" x14ac:dyDescent="0.35">
      <c r="A1799">
        <v>1798</v>
      </c>
      <c r="B1799" t="s">
        <v>49</v>
      </c>
      <c r="C1799">
        <v>29</v>
      </c>
      <c r="D1799" t="s">
        <v>28</v>
      </c>
      <c r="E1799" t="s">
        <v>22</v>
      </c>
      <c r="F1799" t="s">
        <v>22</v>
      </c>
      <c r="G1799">
        <v>0</v>
      </c>
      <c r="H1799">
        <v>195.6</v>
      </c>
      <c r="I1799">
        <v>71</v>
      </c>
      <c r="J1799">
        <v>33.25</v>
      </c>
      <c r="K1799">
        <v>126.4</v>
      </c>
      <c r="L1799">
        <v>74</v>
      </c>
      <c r="M1799">
        <v>10.74</v>
      </c>
      <c r="N1799">
        <v>148.6</v>
      </c>
      <c r="O1799">
        <v>87</v>
      </c>
      <c r="P1799">
        <v>6.69</v>
      </c>
      <c r="Q1799">
        <v>14.2</v>
      </c>
      <c r="R1799">
        <v>4</v>
      </c>
      <c r="S1799">
        <v>3.83</v>
      </c>
      <c r="T1799">
        <v>1</v>
      </c>
      <c r="U1799" t="s">
        <v>22</v>
      </c>
      <c r="V1799">
        <f>IF(tbl_Customers[[#This Row],[churn]] = "yes", 1, 0)</f>
        <v>0</v>
      </c>
      <c r="W1799" t="str">
        <f>IF(tbl_Customers[[#This Row],[number_customer_service_calls]] &lt;= 1, "0-1 Calls", IF(tbl_Customers[[#This Row],[number_customer_service_calls]] &lt;= 3, "2-3 Calls", IF(tbl_Customers[[#This Row],[number_customer_service_calls]] &lt;=5, "4-5 Calls", "6+ Calls")))</f>
        <v>0-1 Calls</v>
      </c>
      <c r="X1799" t="str">
        <f>IF(tbl_Customers[[#This Row],[account_length]] &lt;= 50, "0-50", IF(tbl_Customers[[#This Row],[account_length]] &lt;=100, "51-100", IF(tbl_Customers[[#This Row],[account_length]] &lt;= 150, "101-150", "151+")))</f>
        <v>0-50</v>
      </c>
      <c r="Y1799" t="str">
        <f>IF(tbl_Customers[[#This Row],[total_intl_charge]] &lt;= 3, "Low Charges", "High Charges")</f>
        <v>High Charges</v>
      </c>
      <c r="Z1799" t="str">
        <f>IF(tbl_Customers[[#This Row],[total_eve_calls]]&lt;=80,"Low Calls",
IF(tbl_Customers[[#This Row],[total_eve_calls]]&lt;=120,"Medium Calls","High Calls"))</f>
        <v>Low Calls</v>
      </c>
      <c r="AA1799" t="str">
        <f>IF(tbl_Customers[[#This Row],[total_eve_charge]]&lt;=15,"Low Charges",
IF(tbl_Customers[[#This Row],[total_eve_charge]]&lt;=20,"Medium Charges","High Charges"))</f>
        <v>Low Charges</v>
      </c>
      <c r="AB17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799" t="str">
        <f>IF(tbl_Customers[[#This Row],[number_vmail_messages]] = 0, "No Usage", IF(tbl_Customers[[#This Row],[number_vmail_messages]] &lt;= 20, "Low Usage", IF(tbl_Customers[[#This Row],[number_vmail_messages]] &lt;= 40, "Medium Usgae", "High Usage")))</f>
        <v>No Usage</v>
      </c>
      <c r="AD1799" t="str">
        <f>IF(tbl_Customers[[#This Row],[total_day_minutes]]&lt;=150,"Low Usage", IF(tbl_Customers[[#This Row],[total_day_minutes]]&lt;=200,"Medium Usage", IF(tbl_Customers[[#This Row],[total_day_minutes]]&lt;=250,"High Usage","Very High Usage")))</f>
        <v>Medium Usage</v>
      </c>
      <c r="AE1799" t="str">
        <f>IF(tbl_Customers[[#This Row],[total_intl_calls]]&lt;=5,"Low Calls", IF(tbl_Customers[[#This Row],[total_intl_calls]]&lt;=10, "Medium Calls", "High Calls"))</f>
        <v>Low Calls</v>
      </c>
      <c r="AF17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799" s="36" t="str">
        <f>IF(tbl_Customers[[#This Row],[Churn_Risk_Score]]&gt;=10,"High Risk", IF(tbl_Customers[[#This Row],[Churn_Risk_Score]]&gt;=5,"Medium Risk","Low Risk"))</f>
        <v>Low Risk</v>
      </c>
    </row>
    <row r="1800" spans="1:33" x14ac:dyDescent="0.35">
      <c r="A1800">
        <v>1799</v>
      </c>
      <c r="B1800" t="s">
        <v>44</v>
      </c>
      <c r="C1800">
        <v>111</v>
      </c>
      <c r="D1800" t="s">
        <v>21</v>
      </c>
      <c r="E1800" t="s">
        <v>22</v>
      </c>
      <c r="F1800" t="s">
        <v>22</v>
      </c>
      <c r="G1800">
        <v>0</v>
      </c>
      <c r="H1800">
        <v>222.2</v>
      </c>
      <c r="I1800">
        <v>96</v>
      </c>
      <c r="J1800">
        <v>37.770000000000003</v>
      </c>
      <c r="K1800">
        <v>162.5</v>
      </c>
      <c r="L1800">
        <v>111</v>
      </c>
      <c r="M1800">
        <v>13.81</v>
      </c>
      <c r="N1800">
        <v>184.9</v>
      </c>
      <c r="O1800">
        <v>120</v>
      </c>
      <c r="P1800">
        <v>8.32</v>
      </c>
      <c r="Q1800">
        <v>11.9</v>
      </c>
      <c r="R1800">
        <v>7</v>
      </c>
      <c r="S1800">
        <v>3.21</v>
      </c>
      <c r="T1800">
        <v>4</v>
      </c>
      <c r="U1800" t="s">
        <v>22</v>
      </c>
      <c r="V1800">
        <f>IF(tbl_Customers[[#This Row],[churn]] = "yes", 1, 0)</f>
        <v>0</v>
      </c>
      <c r="W1800" t="str">
        <f>IF(tbl_Customers[[#This Row],[number_customer_service_calls]] &lt;= 1, "0-1 Calls", IF(tbl_Customers[[#This Row],[number_customer_service_calls]] &lt;= 3, "2-3 Calls", IF(tbl_Customers[[#This Row],[number_customer_service_calls]] &lt;=5, "4-5 Calls", "6+ Calls")))</f>
        <v>4-5 Calls</v>
      </c>
      <c r="X1800" t="str">
        <f>IF(tbl_Customers[[#This Row],[account_length]] &lt;= 50, "0-50", IF(tbl_Customers[[#This Row],[account_length]] &lt;=100, "51-100", IF(tbl_Customers[[#This Row],[account_length]] &lt;= 150, "101-150", "151+")))</f>
        <v>101-150</v>
      </c>
      <c r="Y1800" t="str">
        <f>IF(tbl_Customers[[#This Row],[total_intl_charge]] &lt;= 3, "Low Charges", "High Charges")</f>
        <v>High Charges</v>
      </c>
      <c r="Z1800" t="str">
        <f>IF(tbl_Customers[[#This Row],[total_eve_calls]]&lt;=80,"Low Calls",
IF(tbl_Customers[[#This Row],[total_eve_calls]]&lt;=120,"Medium Calls","High Calls"))</f>
        <v>Medium Calls</v>
      </c>
      <c r="AA1800" t="str">
        <f>IF(tbl_Customers[[#This Row],[total_eve_charge]]&lt;=15,"Low Charges",
IF(tbl_Customers[[#This Row],[total_eve_charge]]&lt;=20,"Medium Charges","High Charges"))</f>
        <v>Low Charges</v>
      </c>
      <c r="AB18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00" t="str">
        <f>IF(tbl_Customers[[#This Row],[number_vmail_messages]] = 0, "No Usage", IF(tbl_Customers[[#This Row],[number_vmail_messages]] &lt;= 20, "Low Usage", IF(tbl_Customers[[#This Row],[number_vmail_messages]] &lt;= 40, "Medium Usgae", "High Usage")))</f>
        <v>No Usage</v>
      </c>
      <c r="AD1800" t="str">
        <f>IF(tbl_Customers[[#This Row],[total_day_minutes]]&lt;=150,"Low Usage", IF(tbl_Customers[[#This Row],[total_day_minutes]]&lt;=200,"Medium Usage", IF(tbl_Customers[[#This Row],[total_day_minutes]]&lt;=250,"High Usage","Very High Usage")))</f>
        <v>High Usage</v>
      </c>
      <c r="AE1800" t="str">
        <f>IF(tbl_Customers[[#This Row],[total_intl_calls]]&lt;=5,"Low Calls", IF(tbl_Customers[[#This Row],[total_intl_calls]]&lt;=10, "Medium Calls", "High Calls"))</f>
        <v>Medium Calls</v>
      </c>
      <c r="AF18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00" s="36" t="str">
        <f>IF(tbl_Customers[[#This Row],[Churn_Risk_Score]]&gt;=10,"High Risk", IF(tbl_Customers[[#This Row],[Churn_Risk_Score]]&gt;=5,"Medium Risk","Low Risk"))</f>
        <v>Medium Risk</v>
      </c>
    </row>
    <row r="1801" spans="1:33" x14ac:dyDescent="0.35">
      <c r="A1801">
        <v>1800</v>
      </c>
      <c r="B1801" t="s">
        <v>39</v>
      </c>
      <c r="C1801">
        <v>37</v>
      </c>
      <c r="D1801" t="s">
        <v>28</v>
      </c>
      <c r="E1801" t="s">
        <v>23</v>
      </c>
      <c r="F1801" t="s">
        <v>22</v>
      </c>
      <c r="G1801">
        <v>0</v>
      </c>
      <c r="H1801">
        <v>172.9</v>
      </c>
      <c r="I1801">
        <v>119</v>
      </c>
      <c r="J1801">
        <v>29.39</v>
      </c>
      <c r="K1801">
        <v>183</v>
      </c>
      <c r="L1801">
        <v>86</v>
      </c>
      <c r="M1801">
        <v>15.56</v>
      </c>
      <c r="N1801">
        <v>226.4</v>
      </c>
      <c r="O1801">
        <v>100</v>
      </c>
      <c r="P1801">
        <v>10.19</v>
      </c>
      <c r="Q1801">
        <v>9.8000000000000007</v>
      </c>
      <c r="R1801">
        <v>1</v>
      </c>
      <c r="S1801">
        <v>2.65</v>
      </c>
      <c r="T1801">
        <v>0</v>
      </c>
      <c r="U1801" t="s">
        <v>23</v>
      </c>
      <c r="V1801">
        <f>IF(tbl_Customers[[#This Row],[churn]] = "yes", 1, 0)</f>
        <v>1</v>
      </c>
      <c r="W1801" t="str">
        <f>IF(tbl_Customers[[#This Row],[number_customer_service_calls]] &lt;= 1, "0-1 Calls", IF(tbl_Customers[[#This Row],[number_customer_service_calls]] &lt;= 3, "2-3 Calls", IF(tbl_Customers[[#This Row],[number_customer_service_calls]] &lt;=5, "4-5 Calls", "6+ Calls")))</f>
        <v>0-1 Calls</v>
      </c>
      <c r="X1801" t="str">
        <f>IF(tbl_Customers[[#This Row],[account_length]] &lt;= 50, "0-50", IF(tbl_Customers[[#This Row],[account_length]] &lt;=100, "51-100", IF(tbl_Customers[[#This Row],[account_length]] &lt;= 150, "101-150", "151+")))</f>
        <v>0-50</v>
      </c>
      <c r="Y1801" t="str">
        <f>IF(tbl_Customers[[#This Row],[total_intl_charge]] &lt;= 3, "Low Charges", "High Charges")</f>
        <v>Low Charges</v>
      </c>
      <c r="Z1801" t="str">
        <f>IF(tbl_Customers[[#This Row],[total_eve_calls]]&lt;=80,"Low Calls",
IF(tbl_Customers[[#This Row],[total_eve_calls]]&lt;=120,"Medium Calls","High Calls"))</f>
        <v>Medium Calls</v>
      </c>
      <c r="AA1801" t="str">
        <f>IF(tbl_Customers[[#This Row],[total_eve_charge]]&lt;=15,"Low Charges",
IF(tbl_Customers[[#This Row],[total_eve_charge]]&lt;=20,"Medium Charges","High Charges"))</f>
        <v>Medium Charges</v>
      </c>
      <c r="AB18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01" t="str">
        <f>IF(tbl_Customers[[#This Row],[number_vmail_messages]] = 0, "No Usage", IF(tbl_Customers[[#This Row],[number_vmail_messages]] &lt;= 20, "Low Usage", IF(tbl_Customers[[#This Row],[number_vmail_messages]] &lt;= 40, "Medium Usgae", "High Usage")))</f>
        <v>No Usage</v>
      </c>
      <c r="AD1801" t="str">
        <f>IF(tbl_Customers[[#This Row],[total_day_minutes]]&lt;=150,"Low Usage", IF(tbl_Customers[[#This Row],[total_day_minutes]]&lt;=200,"Medium Usage", IF(tbl_Customers[[#This Row],[total_day_minutes]]&lt;=250,"High Usage","Very High Usage")))</f>
        <v>Medium Usage</v>
      </c>
      <c r="AE1801" t="str">
        <f>IF(tbl_Customers[[#This Row],[total_intl_calls]]&lt;=5,"Low Calls", IF(tbl_Customers[[#This Row],[total_intl_calls]]&lt;=10, "Medium Calls", "High Calls"))</f>
        <v>Low Calls</v>
      </c>
      <c r="AF18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01" s="36" t="str">
        <f>IF(tbl_Customers[[#This Row],[Churn_Risk_Score]]&gt;=10,"High Risk", IF(tbl_Customers[[#This Row],[Churn_Risk_Score]]&gt;=5,"Medium Risk","Low Risk"))</f>
        <v>Low Risk</v>
      </c>
    </row>
    <row r="1802" spans="1:33" x14ac:dyDescent="0.35">
      <c r="A1802">
        <v>1801</v>
      </c>
      <c r="B1802" t="s">
        <v>56</v>
      </c>
      <c r="C1802">
        <v>111</v>
      </c>
      <c r="D1802" t="s">
        <v>25</v>
      </c>
      <c r="E1802" t="s">
        <v>22</v>
      </c>
      <c r="F1802" t="s">
        <v>22</v>
      </c>
      <c r="G1802">
        <v>0</v>
      </c>
      <c r="H1802">
        <v>249.8</v>
      </c>
      <c r="I1802">
        <v>109</v>
      </c>
      <c r="J1802">
        <v>42.47</v>
      </c>
      <c r="K1802">
        <v>242.4</v>
      </c>
      <c r="L1802">
        <v>106</v>
      </c>
      <c r="M1802">
        <v>20.6</v>
      </c>
      <c r="N1802">
        <v>231.8</v>
      </c>
      <c r="O1802">
        <v>78</v>
      </c>
      <c r="P1802">
        <v>10.43</v>
      </c>
      <c r="Q1802">
        <v>11.6</v>
      </c>
      <c r="R1802">
        <v>4</v>
      </c>
      <c r="S1802">
        <v>3.13</v>
      </c>
      <c r="T1802">
        <v>0</v>
      </c>
      <c r="U1802" t="s">
        <v>23</v>
      </c>
      <c r="V1802">
        <f>IF(tbl_Customers[[#This Row],[churn]] = "yes", 1, 0)</f>
        <v>1</v>
      </c>
      <c r="W1802" t="str">
        <f>IF(tbl_Customers[[#This Row],[number_customer_service_calls]] &lt;= 1, "0-1 Calls", IF(tbl_Customers[[#This Row],[number_customer_service_calls]] &lt;= 3, "2-3 Calls", IF(tbl_Customers[[#This Row],[number_customer_service_calls]] &lt;=5, "4-5 Calls", "6+ Calls")))</f>
        <v>0-1 Calls</v>
      </c>
      <c r="X1802" t="str">
        <f>IF(tbl_Customers[[#This Row],[account_length]] &lt;= 50, "0-50", IF(tbl_Customers[[#This Row],[account_length]] &lt;=100, "51-100", IF(tbl_Customers[[#This Row],[account_length]] &lt;= 150, "101-150", "151+")))</f>
        <v>101-150</v>
      </c>
      <c r="Y1802" t="str">
        <f>IF(tbl_Customers[[#This Row],[total_intl_charge]] &lt;= 3, "Low Charges", "High Charges")</f>
        <v>High Charges</v>
      </c>
      <c r="Z1802" t="str">
        <f>IF(tbl_Customers[[#This Row],[total_eve_calls]]&lt;=80,"Low Calls",
IF(tbl_Customers[[#This Row],[total_eve_calls]]&lt;=120,"Medium Calls","High Calls"))</f>
        <v>Medium Calls</v>
      </c>
      <c r="AA1802" t="str">
        <f>IF(tbl_Customers[[#This Row],[total_eve_charge]]&lt;=15,"Low Charges",
IF(tbl_Customers[[#This Row],[total_eve_charge]]&lt;=20,"Medium Charges","High Charges"))</f>
        <v>High Charges</v>
      </c>
      <c r="AB18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02" t="str">
        <f>IF(tbl_Customers[[#This Row],[number_vmail_messages]] = 0, "No Usage", IF(tbl_Customers[[#This Row],[number_vmail_messages]] &lt;= 20, "Low Usage", IF(tbl_Customers[[#This Row],[number_vmail_messages]] &lt;= 40, "Medium Usgae", "High Usage")))</f>
        <v>No Usage</v>
      </c>
      <c r="AD1802" t="str">
        <f>IF(tbl_Customers[[#This Row],[total_day_minutes]]&lt;=150,"Low Usage", IF(tbl_Customers[[#This Row],[total_day_minutes]]&lt;=200,"Medium Usage", IF(tbl_Customers[[#This Row],[total_day_minutes]]&lt;=250,"High Usage","Very High Usage")))</f>
        <v>High Usage</v>
      </c>
      <c r="AE1802" t="str">
        <f>IF(tbl_Customers[[#This Row],[total_intl_calls]]&lt;=5,"Low Calls", IF(tbl_Customers[[#This Row],[total_intl_calls]]&lt;=10, "Medium Calls", "High Calls"))</f>
        <v>Low Calls</v>
      </c>
      <c r="AF18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02" s="36" t="str">
        <f>IF(tbl_Customers[[#This Row],[Churn_Risk_Score]]&gt;=10,"High Risk", IF(tbl_Customers[[#This Row],[Churn_Risk_Score]]&gt;=5,"Medium Risk","Low Risk"))</f>
        <v>Low Risk</v>
      </c>
    </row>
    <row r="1803" spans="1:33" x14ac:dyDescent="0.35">
      <c r="A1803">
        <v>1802</v>
      </c>
      <c r="B1803" t="s">
        <v>55</v>
      </c>
      <c r="C1803">
        <v>81</v>
      </c>
      <c r="D1803" t="s">
        <v>28</v>
      </c>
      <c r="E1803" t="s">
        <v>22</v>
      </c>
      <c r="F1803" t="s">
        <v>22</v>
      </c>
      <c r="G1803">
        <v>0</v>
      </c>
      <c r="H1803">
        <v>154.5</v>
      </c>
      <c r="I1803">
        <v>84</v>
      </c>
      <c r="J1803">
        <v>26.27</v>
      </c>
      <c r="K1803">
        <v>216.2</v>
      </c>
      <c r="L1803">
        <v>91</v>
      </c>
      <c r="M1803">
        <v>18.38</v>
      </c>
      <c r="N1803">
        <v>229.8</v>
      </c>
      <c r="O1803">
        <v>82</v>
      </c>
      <c r="P1803">
        <v>10.34</v>
      </c>
      <c r="Q1803">
        <v>13.7</v>
      </c>
      <c r="R1803">
        <v>3</v>
      </c>
      <c r="S1803">
        <v>3.7</v>
      </c>
      <c r="T1803">
        <v>1</v>
      </c>
      <c r="U1803" t="s">
        <v>22</v>
      </c>
      <c r="V1803">
        <f>IF(tbl_Customers[[#This Row],[churn]] = "yes", 1, 0)</f>
        <v>0</v>
      </c>
      <c r="W1803" t="str">
        <f>IF(tbl_Customers[[#This Row],[number_customer_service_calls]] &lt;= 1, "0-1 Calls", IF(tbl_Customers[[#This Row],[number_customer_service_calls]] &lt;= 3, "2-3 Calls", IF(tbl_Customers[[#This Row],[number_customer_service_calls]] &lt;=5, "4-5 Calls", "6+ Calls")))</f>
        <v>0-1 Calls</v>
      </c>
      <c r="X1803" t="str">
        <f>IF(tbl_Customers[[#This Row],[account_length]] &lt;= 50, "0-50", IF(tbl_Customers[[#This Row],[account_length]] &lt;=100, "51-100", IF(tbl_Customers[[#This Row],[account_length]] &lt;= 150, "101-150", "151+")))</f>
        <v>51-100</v>
      </c>
      <c r="Y1803" t="str">
        <f>IF(tbl_Customers[[#This Row],[total_intl_charge]] &lt;= 3, "Low Charges", "High Charges")</f>
        <v>High Charges</v>
      </c>
      <c r="Z1803" t="str">
        <f>IF(tbl_Customers[[#This Row],[total_eve_calls]]&lt;=80,"Low Calls",
IF(tbl_Customers[[#This Row],[total_eve_calls]]&lt;=120,"Medium Calls","High Calls"))</f>
        <v>Medium Calls</v>
      </c>
      <c r="AA1803" t="str">
        <f>IF(tbl_Customers[[#This Row],[total_eve_charge]]&lt;=15,"Low Charges",
IF(tbl_Customers[[#This Row],[total_eve_charge]]&lt;=20,"Medium Charges","High Charges"))</f>
        <v>Medium Charges</v>
      </c>
      <c r="AB18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03" t="str">
        <f>IF(tbl_Customers[[#This Row],[number_vmail_messages]] = 0, "No Usage", IF(tbl_Customers[[#This Row],[number_vmail_messages]] &lt;= 20, "Low Usage", IF(tbl_Customers[[#This Row],[number_vmail_messages]] &lt;= 40, "Medium Usgae", "High Usage")))</f>
        <v>No Usage</v>
      </c>
      <c r="AD1803" t="str">
        <f>IF(tbl_Customers[[#This Row],[total_day_minutes]]&lt;=150,"Low Usage", IF(tbl_Customers[[#This Row],[total_day_minutes]]&lt;=200,"Medium Usage", IF(tbl_Customers[[#This Row],[total_day_minutes]]&lt;=250,"High Usage","Very High Usage")))</f>
        <v>Medium Usage</v>
      </c>
      <c r="AE1803" t="str">
        <f>IF(tbl_Customers[[#This Row],[total_intl_calls]]&lt;=5,"Low Calls", IF(tbl_Customers[[#This Row],[total_intl_calls]]&lt;=10, "Medium Calls", "High Calls"))</f>
        <v>Low Calls</v>
      </c>
      <c r="AF18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03" s="36" t="str">
        <f>IF(tbl_Customers[[#This Row],[Churn_Risk_Score]]&gt;=10,"High Risk", IF(tbl_Customers[[#This Row],[Churn_Risk_Score]]&gt;=5,"Medium Risk","Low Risk"))</f>
        <v>Low Risk</v>
      </c>
    </row>
    <row r="1804" spans="1:33" x14ac:dyDescent="0.35">
      <c r="A1804">
        <v>1803</v>
      </c>
      <c r="B1804" t="s">
        <v>59</v>
      </c>
      <c r="C1804">
        <v>46</v>
      </c>
      <c r="D1804" t="s">
        <v>28</v>
      </c>
      <c r="E1804" t="s">
        <v>22</v>
      </c>
      <c r="F1804" t="s">
        <v>22</v>
      </c>
      <c r="G1804">
        <v>0</v>
      </c>
      <c r="H1804">
        <v>90.4</v>
      </c>
      <c r="I1804">
        <v>108</v>
      </c>
      <c r="J1804">
        <v>15.37</v>
      </c>
      <c r="K1804">
        <v>276.2</v>
      </c>
      <c r="L1804">
        <v>77</v>
      </c>
      <c r="M1804">
        <v>23.48</v>
      </c>
      <c r="N1804">
        <v>146.5</v>
      </c>
      <c r="O1804">
        <v>111</v>
      </c>
      <c r="P1804">
        <v>6.59</v>
      </c>
      <c r="Q1804">
        <v>12.7</v>
      </c>
      <c r="R1804">
        <v>2</v>
      </c>
      <c r="S1804">
        <v>3.43</v>
      </c>
      <c r="T1804">
        <v>1</v>
      </c>
      <c r="U1804" t="s">
        <v>22</v>
      </c>
      <c r="V1804">
        <f>IF(tbl_Customers[[#This Row],[churn]] = "yes", 1, 0)</f>
        <v>0</v>
      </c>
      <c r="W1804" t="str">
        <f>IF(tbl_Customers[[#This Row],[number_customer_service_calls]] &lt;= 1, "0-1 Calls", IF(tbl_Customers[[#This Row],[number_customer_service_calls]] &lt;= 3, "2-3 Calls", IF(tbl_Customers[[#This Row],[number_customer_service_calls]] &lt;=5, "4-5 Calls", "6+ Calls")))</f>
        <v>0-1 Calls</v>
      </c>
      <c r="X1804" t="str">
        <f>IF(tbl_Customers[[#This Row],[account_length]] &lt;= 50, "0-50", IF(tbl_Customers[[#This Row],[account_length]] &lt;=100, "51-100", IF(tbl_Customers[[#This Row],[account_length]] &lt;= 150, "101-150", "151+")))</f>
        <v>0-50</v>
      </c>
      <c r="Y1804" t="str">
        <f>IF(tbl_Customers[[#This Row],[total_intl_charge]] &lt;= 3, "Low Charges", "High Charges")</f>
        <v>High Charges</v>
      </c>
      <c r="Z1804" t="str">
        <f>IF(tbl_Customers[[#This Row],[total_eve_calls]]&lt;=80,"Low Calls",
IF(tbl_Customers[[#This Row],[total_eve_calls]]&lt;=120,"Medium Calls","High Calls"))</f>
        <v>Low Calls</v>
      </c>
      <c r="AA1804" t="str">
        <f>IF(tbl_Customers[[#This Row],[total_eve_charge]]&lt;=15,"Low Charges",
IF(tbl_Customers[[#This Row],[total_eve_charge]]&lt;=20,"Medium Charges","High Charges"))</f>
        <v>High Charges</v>
      </c>
      <c r="AB18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04" t="str">
        <f>IF(tbl_Customers[[#This Row],[number_vmail_messages]] = 0, "No Usage", IF(tbl_Customers[[#This Row],[number_vmail_messages]] &lt;= 20, "Low Usage", IF(tbl_Customers[[#This Row],[number_vmail_messages]] &lt;= 40, "Medium Usgae", "High Usage")))</f>
        <v>No Usage</v>
      </c>
      <c r="AD1804" t="str">
        <f>IF(tbl_Customers[[#This Row],[total_day_minutes]]&lt;=150,"Low Usage", IF(tbl_Customers[[#This Row],[total_day_minutes]]&lt;=200,"Medium Usage", IF(tbl_Customers[[#This Row],[total_day_minutes]]&lt;=250,"High Usage","Very High Usage")))</f>
        <v>Low Usage</v>
      </c>
      <c r="AE1804" t="str">
        <f>IF(tbl_Customers[[#This Row],[total_intl_calls]]&lt;=5,"Low Calls", IF(tbl_Customers[[#This Row],[total_intl_calls]]&lt;=10, "Medium Calls", "High Calls"))</f>
        <v>Low Calls</v>
      </c>
      <c r="AF18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04" s="36" t="str">
        <f>IF(tbl_Customers[[#This Row],[Churn_Risk_Score]]&gt;=10,"High Risk", IF(tbl_Customers[[#This Row],[Churn_Risk_Score]]&gt;=5,"Medium Risk","Low Risk"))</f>
        <v>Low Risk</v>
      </c>
    </row>
    <row r="1805" spans="1:33" x14ac:dyDescent="0.35">
      <c r="A1805">
        <v>1804</v>
      </c>
      <c r="B1805" t="s">
        <v>67</v>
      </c>
      <c r="C1805">
        <v>69</v>
      </c>
      <c r="D1805" t="s">
        <v>28</v>
      </c>
      <c r="E1805" t="s">
        <v>22</v>
      </c>
      <c r="F1805" t="s">
        <v>23</v>
      </c>
      <c r="G1805">
        <v>27</v>
      </c>
      <c r="H1805">
        <v>268.8</v>
      </c>
      <c r="I1805">
        <v>78</v>
      </c>
      <c r="J1805">
        <v>45.7</v>
      </c>
      <c r="K1805">
        <v>246.6</v>
      </c>
      <c r="L1805">
        <v>89</v>
      </c>
      <c r="M1805">
        <v>20.96</v>
      </c>
      <c r="N1805">
        <v>271.89999999999998</v>
      </c>
      <c r="O1805">
        <v>102</v>
      </c>
      <c r="P1805">
        <v>12.24</v>
      </c>
      <c r="Q1805">
        <v>16.399999999999999</v>
      </c>
      <c r="R1805">
        <v>3</v>
      </c>
      <c r="S1805">
        <v>4.43</v>
      </c>
      <c r="T1805">
        <v>0</v>
      </c>
      <c r="U1805" t="s">
        <v>22</v>
      </c>
      <c r="V1805">
        <f>IF(tbl_Customers[[#This Row],[churn]] = "yes", 1, 0)</f>
        <v>0</v>
      </c>
      <c r="W1805" t="str">
        <f>IF(tbl_Customers[[#This Row],[number_customer_service_calls]] &lt;= 1, "0-1 Calls", IF(tbl_Customers[[#This Row],[number_customer_service_calls]] &lt;= 3, "2-3 Calls", IF(tbl_Customers[[#This Row],[number_customer_service_calls]] &lt;=5, "4-5 Calls", "6+ Calls")))</f>
        <v>0-1 Calls</v>
      </c>
      <c r="X1805" t="str">
        <f>IF(tbl_Customers[[#This Row],[account_length]] &lt;= 50, "0-50", IF(tbl_Customers[[#This Row],[account_length]] &lt;=100, "51-100", IF(tbl_Customers[[#This Row],[account_length]] &lt;= 150, "101-150", "151+")))</f>
        <v>51-100</v>
      </c>
      <c r="Y1805" t="str">
        <f>IF(tbl_Customers[[#This Row],[total_intl_charge]] &lt;= 3, "Low Charges", "High Charges")</f>
        <v>High Charges</v>
      </c>
      <c r="Z1805" t="str">
        <f>IF(tbl_Customers[[#This Row],[total_eve_calls]]&lt;=80,"Low Calls",
IF(tbl_Customers[[#This Row],[total_eve_calls]]&lt;=120,"Medium Calls","High Calls"))</f>
        <v>Medium Calls</v>
      </c>
      <c r="AA1805" t="str">
        <f>IF(tbl_Customers[[#This Row],[total_eve_charge]]&lt;=15,"Low Charges",
IF(tbl_Customers[[#This Row],[total_eve_charge]]&lt;=20,"Medium Charges","High Charges"))</f>
        <v>High Charges</v>
      </c>
      <c r="AB18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05" t="str">
        <f>IF(tbl_Customers[[#This Row],[number_vmail_messages]] = 0, "No Usage", IF(tbl_Customers[[#This Row],[number_vmail_messages]] &lt;= 20, "Low Usage", IF(tbl_Customers[[#This Row],[number_vmail_messages]] &lt;= 40, "Medium Usgae", "High Usage")))</f>
        <v>Medium Usgae</v>
      </c>
      <c r="AD1805" t="str">
        <f>IF(tbl_Customers[[#This Row],[total_day_minutes]]&lt;=150,"Low Usage", IF(tbl_Customers[[#This Row],[total_day_minutes]]&lt;=200,"Medium Usage", IF(tbl_Customers[[#This Row],[total_day_minutes]]&lt;=250,"High Usage","Very High Usage")))</f>
        <v>Very High Usage</v>
      </c>
      <c r="AE1805" t="str">
        <f>IF(tbl_Customers[[#This Row],[total_intl_calls]]&lt;=5,"Low Calls", IF(tbl_Customers[[#This Row],[total_intl_calls]]&lt;=10, "Medium Calls", "High Calls"))</f>
        <v>Low Calls</v>
      </c>
      <c r="AF18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805" s="36" t="str">
        <f>IF(tbl_Customers[[#This Row],[Churn_Risk_Score]]&gt;=10,"High Risk", IF(tbl_Customers[[#This Row],[Churn_Risk_Score]]&gt;=5,"Medium Risk","Low Risk"))</f>
        <v>Medium Risk</v>
      </c>
    </row>
    <row r="1806" spans="1:33" x14ac:dyDescent="0.35">
      <c r="A1806">
        <v>1805</v>
      </c>
      <c r="B1806" t="s">
        <v>20</v>
      </c>
      <c r="C1806">
        <v>125</v>
      </c>
      <c r="D1806" t="s">
        <v>25</v>
      </c>
      <c r="E1806" t="s">
        <v>22</v>
      </c>
      <c r="F1806" t="s">
        <v>22</v>
      </c>
      <c r="G1806">
        <v>0</v>
      </c>
      <c r="H1806">
        <v>106.1</v>
      </c>
      <c r="I1806">
        <v>95</v>
      </c>
      <c r="J1806">
        <v>18.04</v>
      </c>
      <c r="K1806">
        <v>157.6</v>
      </c>
      <c r="L1806">
        <v>113</v>
      </c>
      <c r="M1806">
        <v>13.4</v>
      </c>
      <c r="N1806">
        <v>192.5</v>
      </c>
      <c r="O1806">
        <v>69</v>
      </c>
      <c r="P1806">
        <v>8.66</v>
      </c>
      <c r="Q1806">
        <v>8.1</v>
      </c>
      <c r="R1806">
        <v>3</v>
      </c>
      <c r="S1806">
        <v>2.19</v>
      </c>
      <c r="T1806">
        <v>1</v>
      </c>
      <c r="U1806" t="s">
        <v>22</v>
      </c>
      <c r="V1806">
        <f>IF(tbl_Customers[[#This Row],[churn]] = "yes", 1, 0)</f>
        <v>0</v>
      </c>
      <c r="W1806" t="str">
        <f>IF(tbl_Customers[[#This Row],[number_customer_service_calls]] &lt;= 1, "0-1 Calls", IF(tbl_Customers[[#This Row],[number_customer_service_calls]] &lt;= 3, "2-3 Calls", IF(tbl_Customers[[#This Row],[number_customer_service_calls]] &lt;=5, "4-5 Calls", "6+ Calls")))</f>
        <v>0-1 Calls</v>
      </c>
      <c r="X1806" t="str">
        <f>IF(tbl_Customers[[#This Row],[account_length]] &lt;= 50, "0-50", IF(tbl_Customers[[#This Row],[account_length]] &lt;=100, "51-100", IF(tbl_Customers[[#This Row],[account_length]] &lt;= 150, "101-150", "151+")))</f>
        <v>101-150</v>
      </c>
      <c r="Y1806" t="str">
        <f>IF(tbl_Customers[[#This Row],[total_intl_charge]] &lt;= 3, "Low Charges", "High Charges")</f>
        <v>Low Charges</v>
      </c>
      <c r="Z1806" t="str">
        <f>IF(tbl_Customers[[#This Row],[total_eve_calls]]&lt;=80,"Low Calls",
IF(tbl_Customers[[#This Row],[total_eve_calls]]&lt;=120,"Medium Calls","High Calls"))</f>
        <v>Medium Calls</v>
      </c>
      <c r="AA1806" t="str">
        <f>IF(tbl_Customers[[#This Row],[total_eve_charge]]&lt;=15,"Low Charges",
IF(tbl_Customers[[#This Row],[total_eve_charge]]&lt;=20,"Medium Charges","High Charges"))</f>
        <v>Low Charges</v>
      </c>
      <c r="AB18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06" t="str">
        <f>IF(tbl_Customers[[#This Row],[number_vmail_messages]] = 0, "No Usage", IF(tbl_Customers[[#This Row],[number_vmail_messages]] &lt;= 20, "Low Usage", IF(tbl_Customers[[#This Row],[number_vmail_messages]] &lt;= 40, "Medium Usgae", "High Usage")))</f>
        <v>No Usage</v>
      </c>
      <c r="AD1806" t="str">
        <f>IF(tbl_Customers[[#This Row],[total_day_minutes]]&lt;=150,"Low Usage", IF(tbl_Customers[[#This Row],[total_day_minutes]]&lt;=200,"Medium Usage", IF(tbl_Customers[[#This Row],[total_day_minutes]]&lt;=250,"High Usage","Very High Usage")))</f>
        <v>Low Usage</v>
      </c>
      <c r="AE1806" t="str">
        <f>IF(tbl_Customers[[#This Row],[total_intl_calls]]&lt;=5,"Low Calls", IF(tbl_Customers[[#This Row],[total_intl_calls]]&lt;=10, "Medium Calls", "High Calls"))</f>
        <v>Low Calls</v>
      </c>
      <c r="AF18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06" s="36" t="str">
        <f>IF(tbl_Customers[[#This Row],[Churn_Risk_Score]]&gt;=10,"High Risk", IF(tbl_Customers[[#This Row],[Churn_Risk_Score]]&gt;=5,"Medium Risk","Low Risk"))</f>
        <v>Low Risk</v>
      </c>
    </row>
    <row r="1807" spans="1:33" x14ac:dyDescent="0.35">
      <c r="A1807">
        <v>1806</v>
      </c>
      <c r="B1807" t="s">
        <v>70</v>
      </c>
      <c r="C1807">
        <v>43</v>
      </c>
      <c r="D1807" t="s">
        <v>21</v>
      </c>
      <c r="E1807" t="s">
        <v>22</v>
      </c>
      <c r="F1807" t="s">
        <v>22</v>
      </c>
      <c r="G1807">
        <v>0</v>
      </c>
      <c r="H1807">
        <v>27</v>
      </c>
      <c r="I1807">
        <v>117</v>
      </c>
      <c r="J1807">
        <v>4.59</v>
      </c>
      <c r="K1807">
        <v>160.9</v>
      </c>
      <c r="L1807">
        <v>97</v>
      </c>
      <c r="M1807">
        <v>13.68</v>
      </c>
      <c r="N1807">
        <v>279.5</v>
      </c>
      <c r="O1807">
        <v>96</v>
      </c>
      <c r="P1807">
        <v>12.58</v>
      </c>
      <c r="Q1807">
        <v>10.7</v>
      </c>
      <c r="R1807">
        <v>3</v>
      </c>
      <c r="S1807">
        <v>2.89</v>
      </c>
      <c r="T1807">
        <v>3</v>
      </c>
      <c r="U1807" t="s">
        <v>22</v>
      </c>
      <c r="V1807">
        <f>IF(tbl_Customers[[#This Row],[churn]] = "yes", 1, 0)</f>
        <v>0</v>
      </c>
      <c r="W1807" t="str">
        <f>IF(tbl_Customers[[#This Row],[number_customer_service_calls]] &lt;= 1, "0-1 Calls", IF(tbl_Customers[[#This Row],[number_customer_service_calls]] &lt;= 3, "2-3 Calls", IF(tbl_Customers[[#This Row],[number_customer_service_calls]] &lt;=5, "4-5 Calls", "6+ Calls")))</f>
        <v>2-3 Calls</v>
      </c>
      <c r="X1807" t="str">
        <f>IF(tbl_Customers[[#This Row],[account_length]] &lt;= 50, "0-50", IF(tbl_Customers[[#This Row],[account_length]] &lt;=100, "51-100", IF(tbl_Customers[[#This Row],[account_length]] &lt;= 150, "101-150", "151+")))</f>
        <v>0-50</v>
      </c>
      <c r="Y1807" t="str">
        <f>IF(tbl_Customers[[#This Row],[total_intl_charge]] &lt;= 3, "Low Charges", "High Charges")</f>
        <v>Low Charges</v>
      </c>
      <c r="Z1807" t="str">
        <f>IF(tbl_Customers[[#This Row],[total_eve_calls]]&lt;=80,"Low Calls",
IF(tbl_Customers[[#This Row],[total_eve_calls]]&lt;=120,"Medium Calls","High Calls"))</f>
        <v>Medium Calls</v>
      </c>
      <c r="AA1807" t="str">
        <f>IF(tbl_Customers[[#This Row],[total_eve_charge]]&lt;=15,"Low Charges",
IF(tbl_Customers[[#This Row],[total_eve_charge]]&lt;=20,"Medium Charges","High Charges"))</f>
        <v>Low Charges</v>
      </c>
      <c r="AB18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07" t="str">
        <f>IF(tbl_Customers[[#This Row],[number_vmail_messages]] = 0, "No Usage", IF(tbl_Customers[[#This Row],[number_vmail_messages]] &lt;= 20, "Low Usage", IF(tbl_Customers[[#This Row],[number_vmail_messages]] &lt;= 40, "Medium Usgae", "High Usage")))</f>
        <v>No Usage</v>
      </c>
      <c r="AD1807" t="str">
        <f>IF(tbl_Customers[[#This Row],[total_day_minutes]]&lt;=150,"Low Usage", IF(tbl_Customers[[#This Row],[total_day_minutes]]&lt;=200,"Medium Usage", IF(tbl_Customers[[#This Row],[total_day_minutes]]&lt;=250,"High Usage","Very High Usage")))</f>
        <v>Low Usage</v>
      </c>
      <c r="AE1807" t="str">
        <f>IF(tbl_Customers[[#This Row],[total_intl_calls]]&lt;=5,"Low Calls", IF(tbl_Customers[[#This Row],[total_intl_calls]]&lt;=10, "Medium Calls", "High Calls"))</f>
        <v>Low Calls</v>
      </c>
      <c r="AF18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07" s="36" t="str">
        <f>IF(tbl_Customers[[#This Row],[Churn_Risk_Score]]&gt;=10,"High Risk", IF(tbl_Customers[[#This Row],[Churn_Risk_Score]]&gt;=5,"Medium Risk","Low Risk"))</f>
        <v>Low Risk</v>
      </c>
    </row>
    <row r="1808" spans="1:33" x14ac:dyDescent="0.35">
      <c r="A1808">
        <v>1807</v>
      </c>
      <c r="B1808" t="s">
        <v>32</v>
      </c>
      <c r="C1808">
        <v>94</v>
      </c>
      <c r="D1808" t="s">
        <v>28</v>
      </c>
      <c r="E1808" t="s">
        <v>22</v>
      </c>
      <c r="F1808" t="s">
        <v>22</v>
      </c>
      <c r="G1808">
        <v>0</v>
      </c>
      <c r="H1808">
        <v>245</v>
      </c>
      <c r="I1808">
        <v>112</v>
      </c>
      <c r="J1808">
        <v>41.65</v>
      </c>
      <c r="K1808">
        <v>180.4</v>
      </c>
      <c r="L1808">
        <v>91</v>
      </c>
      <c r="M1808">
        <v>15.33</v>
      </c>
      <c r="N1808">
        <v>262.89999999999998</v>
      </c>
      <c r="O1808">
        <v>105</v>
      </c>
      <c r="P1808">
        <v>11.83</v>
      </c>
      <c r="Q1808">
        <v>9.6999999999999993</v>
      </c>
      <c r="R1808">
        <v>6</v>
      </c>
      <c r="S1808">
        <v>2.62</v>
      </c>
      <c r="T1808">
        <v>1</v>
      </c>
      <c r="U1808" t="s">
        <v>22</v>
      </c>
      <c r="V1808">
        <f>IF(tbl_Customers[[#This Row],[churn]] = "yes", 1, 0)</f>
        <v>0</v>
      </c>
      <c r="W1808" t="str">
        <f>IF(tbl_Customers[[#This Row],[number_customer_service_calls]] &lt;= 1, "0-1 Calls", IF(tbl_Customers[[#This Row],[number_customer_service_calls]] &lt;= 3, "2-3 Calls", IF(tbl_Customers[[#This Row],[number_customer_service_calls]] &lt;=5, "4-5 Calls", "6+ Calls")))</f>
        <v>0-1 Calls</v>
      </c>
      <c r="X1808" t="str">
        <f>IF(tbl_Customers[[#This Row],[account_length]] &lt;= 50, "0-50", IF(tbl_Customers[[#This Row],[account_length]] &lt;=100, "51-100", IF(tbl_Customers[[#This Row],[account_length]] &lt;= 150, "101-150", "151+")))</f>
        <v>51-100</v>
      </c>
      <c r="Y1808" t="str">
        <f>IF(tbl_Customers[[#This Row],[total_intl_charge]] &lt;= 3, "Low Charges", "High Charges")</f>
        <v>Low Charges</v>
      </c>
      <c r="Z1808" t="str">
        <f>IF(tbl_Customers[[#This Row],[total_eve_calls]]&lt;=80,"Low Calls",
IF(tbl_Customers[[#This Row],[total_eve_calls]]&lt;=120,"Medium Calls","High Calls"))</f>
        <v>Medium Calls</v>
      </c>
      <c r="AA1808" t="str">
        <f>IF(tbl_Customers[[#This Row],[total_eve_charge]]&lt;=15,"Low Charges",
IF(tbl_Customers[[#This Row],[total_eve_charge]]&lt;=20,"Medium Charges","High Charges"))</f>
        <v>Medium Charges</v>
      </c>
      <c r="AB18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08" t="str">
        <f>IF(tbl_Customers[[#This Row],[number_vmail_messages]] = 0, "No Usage", IF(tbl_Customers[[#This Row],[number_vmail_messages]] &lt;= 20, "Low Usage", IF(tbl_Customers[[#This Row],[number_vmail_messages]] &lt;= 40, "Medium Usgae", "High Usage")))</f>
        <v>No Usage</v>
      </c>
      <c r="AD1808" t="str">
        <f>IF(tbl_Customers[[#This Row],[total_day_minutes]]&lt;=150,"Low Usage", IF(tbl_Customers[[#This Row],[total_day_minutes]]&lt;=200,"Medium Usage", IF(tbl_Customers[[#This Row],[total_day_minutes]]&lt;=250,"High Usage","Very High Usage")))</f>
        <v>High Usage</v>
      </c>
      <c r="AE1808" t="str">
        <f>IF(tbl_Customers[[#This Row],[total_intl_calls]]&lt;=5,"Low Calls", IF(tbl_Customers[[#This Row],[total_intl_calls]]&lt;=10, "Medium Calls", "High Calls"))</f>
        <v>Medium Calls</v>
      </c>
      <c r="AF18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08" s="36" t="str">
        <f>IF(tbl_Customers[[#This Row],[Churn_Risk_Score]]&gt;=10,"High Risk", IF(tbl_Customers[[#This Row],[Churn_Risk_Score]]&gt;=5,"Medium Risk","Low Risk"))</f>
        <v>Low Risk</v>
      </c>
    </row>
    <row r="1809" spans="1:33" x14ac:dyDescent="0.35">
      <c r="A1809">
        <v>1808</v>
      </c>
      <c r="B1809" t="s">
        <v>64</v>
      </c>
      <c r="C1809">
        <v>46</v>
      </c>
      <c r="D1809" t="s">
        <v>25</v>
      </c>
      <c r="E1809" t="s">
        <v>22</v>
      </c>
      <c r="F1809" t="s">
        <v>22</v>
      </c>
      <c r="G1809">
        <v>0</v>
      </c>
      <c r="H1809">
        <v>196.7</v>
      </c>
      <c r="I1809">
        <v>85</v>
      </c>
      <c r="J1809">
        <v>33.44</v>
      </c>
      <c r="K1809">
        <v>205.9</v>
      </c>
      <c r="L1809">
        <v>74</v>
      </c>
      <c r="M1809">
        <v>17.5</v>
      </c>
      <c r="N1809">
        <v>216.6</v>
      </c>
      <c r="O1809">
        <v>112</v>
      </c>
      <c r="P1809">
        <v>9.75</v>
      </c>
      <c r="Q1809">
        <v>11.2</v>
      </c>
      <c r="R1809">
        <v>5</v>
      </c>
      <c r="S1809">
        <v>3.02</v>
      </c>
      <c r="T1809">
        <v>3</v>
      </c>
      <c r="U1809" t="s">
        <v>22</v>
      </c>
      <c r="V1809">
        <f>IF(tbl_Customers[[#This Row],[churn]] = "yes", 1, 0)</f>
        <v>0</v>
      </c>
      <c r="W1809" t="str">
        <f>IF(tbl_Customers[[#This Row],[number_customer_service_calls]] &lt;= 1, "0-1 Calls", IF(tbl_Customers[[#This Row],[number_customer_service_calls]] &lt;= 3, "2-3 Calls", IF(tbl_Customers[[#This Row],[number_customer_service_calls]] &lt;=5, "4-5 Calls", "6+ Calls")))</f>
        <v>2-3 Calls</v>
      </c>
      <c r="X1809" t="str">
        <f>IF(tbl_Customers[[#This Row],[account_length]] &lt;= 50, "0-50", IF(tbl_Customers[[#This Row],[account_length]] &lt;=100, "51-100", IF(tbl_Customers[[#This Row],[account_length]] &lt;= 150, "101-150", "151+")))</f>
        <v>0-50</v>
      </c>
      <c r="Y1809" t="str">
        <f>IF(tbl_Customers[[#This Row],[total_intl_charge]] &lt;= 3, "Low Charges", "High Charges")</f>
        <v>High Charges</v>
      </c>
      <c r="Z1809" t="str">
        <f>IF(tbl_Customers[[#This Row],[total_eve_calls]]&lt;=80,"Low Calls",
IF(tbl_Customers[[#This Row],[total_eve_calls]]&lt;=120,"Medium Calls","High Calls"))</f>
        <v>Low Calls</v>
      </c>
      <c r="AA1809" t="str">
        <f>IF(tbl_Customers[[#This Row],[total_eve_charge]]&lt;=15,"Low Charges",
IF(tbl_Customers[[#This Row],[total_eve_charge]]&lt;=20,"Medium Charges","High Charges"))</f>
        <v>Medium Charges</v>
      </c>
      <c r="AB18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09" t="str">
        <f>IF(tbl_Customers[[#This Row],[number_vmail_messages]] = 0, "No Usage", IF(tbl_Customers[[#This Row],[number_vmail_messages]] &lt;= 20, "Low Usage", IF(tbl_Customers[[#This Row],[number_vmail_messages]] &lt;= 40, "Medium Usgae", "High Usage")))</f>
        <v>No Usage</v>
      </c>
      <c r="AD1809" t="str">
        <f>IF(tbl_Customers[[#This Row],[total_day_minutes]]&lt;=150,"Low Usage", IF(tbl_Customers[[#This Row],[total_day_minutes]]&lt;=200,"Medium Usage", IF(tbl_Customers[[#This Row],[total_day_minutes]]&lt;=250,"High Usage","Very High Usage")))</f>
        <v>Medium Usage</v>
      </c>
      <c r="AE1809" t="str">
        <f>IF(tbl_Customers[[#This Row],[total_intl_calls]]&lt;=5,"Low Calls", IF(tbl_Customers[[#This Row],[total_intl_calls]]&lt;=10, "Medium Calls", "High Calls"))</f>
        <v>Low Calls</v>
      </c>
      <c r="AF18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09" s="36" t="str">
        <f>IF(tbl_Customers[[#This Row],[Churn_Risk_Score]]&gt;=10,"High Risk", IF(tbl_Customers[[#This Row],[Churn_Risk_Score]]&gt;=5,"Medium Risk","Low Risk"))</f>
        <v>Low Risk</v>
      </c>
    </row>
    <row r="1810" spans="1:33" x14ac:dyDescent="0.35">
      <c r="A1810">
        <v>1809</v>
      </c>
      <c r="B1810" t="s">
        <v>35</v>
      </c>
      <c r="C1810">
        <v>73</v>
      </c>
      <c r="D1810" t="s">
        <v>25</v>
      </c>
      <c r="E1810" t="s">
        <v>22</v>
      </c>
      <c r="F1810" t="s">
        <v>23</v>
      </c>
      <c r="G1810">
        <v>26</v>
      </c>
      <c r="H1810">
        <v>131.19999999999999</v>
      </c>
      <c r="I1810">
        <v>98</v>
      </c>
      <c r="J1810">
        <v>22.3</v>
      </c>
      <c r="K1810">
        <v>106.5</v>
      </c>
      <c r="L1810">
        <v>97</v>
      </c>
      <c r="M1810">
        <v>9.0500000000000007</v>
      </c>
      <c r="N1810">
        <v>221.7</v>
      </c>
      <c r="O1810">
        <v>96</v>
      </c>
      <c r="P1810">
        <v>9.98</v>
      </c>
      <c r="Q1810">
        <v>10.199999999999999</v>
      </c>
      <c r="R1810">
        <v>6</v>
      </c>
      <c r="S1810">
        <v>2.75</v>
      </c>
      <c r="T1810">
        <v>2</v>
      </c>
      <c r="U1810" t="s">
        <v>22</v>
      </c>
      <c r="V1810">
        <f>IF(tbl_Customers[[#This Row],[churn]] = "yes", 1, 0)</f>
        <v>0</v>
      </c>
      <c r="W1810" t="str">
        <f>IF(tbl_Customers[[#This Row],[number_customer_service_calls]] &lt;= 1, "0-1 Calls", IF(tbl_Customers[[#This Row],[number_customer_service_calls]] &lt;= 3, "2-3 Calls", IF(tbl_Customers[[#This Row],[number_customer_service_calls]] &lt;=5, "4-5 Calls", "6+ Calls")))</f>
        <v>2-3 Calls</v>
      </c>
      <c r="X1810" t="str">
        <f>IF(tbl_Customers[[#This Row],[account_length]] &lt;= 50, "0-50", IF(tbl_Customers[[#This Row],[account_length]] &lt;=100, "51-100", IF(tbl_Customers[[#This Row],[account_length]] &lt;= 150, "101-150", "151+")))</f>
        <v>51-100</v>
      </c>
      <c r="Y1810" t="str">
        <f>IF(tbl_Customers[[#This Row],[total_intl_charge]] &lt;= 3, "Low Charges", "High Charges")</f>
        <v>Low Charges</v>
      </c>
      <c r="Z1810" t="str">
        <f>IF(tbl_Customers[[#This Row],[total_eve_calls]]&lt;=80,"Low Calls",
IF(tbl_Customers[[#This Row],[total_eve_calls]]&lt;=120,"Medium Calls","High Calls"))</f>
        <v>Medium Calls</v>
      </c>
      <c r="AA1810" t="str">
        <f>IF(tbl_Customers[[#This Row],[total_eve_charge]]&lt;=15,"Low Charges",
IF(tbl_Customers[[#This Row],[total_eve_charge]]&lt;=20,"Medium Charges","High Charges"))</f>
        <v>Low Charges</v>
      </c>
      <c r="AB18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10" t="str">
        <f>IF(tbl_Customers[[#This Row],[number_vmail_messages]] = 0, "No Usage", IF(tbl_Customers[[#This Row],[number_vmail_messages]] &lt;= 20, "Low Usage", IF(tbl_Customers[[#This Row],[number_vmail_messages]] &lt;= 40, "Medium Usgae", "High Usage")))</f>
        <v>Medium Usgae</v>
      </c>
      <c r="AD1810" t="str">
        <f>IF(tbl_Customers[[#This Row],[total_day_minutes]]&lt;=150,"Low Usage", IF(tbl_Customers[[#This Row],[total_day_minutes]]&lt;=200,"Medium Usage", IF(tbl_Customers[[#This Row],[total_day_minutes]]&lt;=250,"High Usage","Very High Usage")))</f>
        <v>Low Usage</v>
      </c>
      <c r="AE1810" t="str">
        <f>IF(tbl_Customers[[#This Row],[total_intl_calls]]&lt;=5,"Low Calls", IF(tbl_Customers[[#This Row],[total_intl_calls]]&lt;=10, "Medium Calls", "High Calls"))</f>
        <v>Medium Calls</v>
      </c>
      <c r="AF18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10" s="36" t="str">
        <f>IF(tbl_Customers[[#This Row],[Churn_Risk_Score]]&gt;=10,"High Risk", IF(tbl_Customers[[#This Row],[Churn_Risk_Score]]&gt;=5,"Medium Risk","Low Risk"))</f>
        <v>Low Risk</v>
      </c>
    </row>
    <row r="1811" spans="1:33" x14ac:dyDescent="0.35">
      <c r="A1811">
        <v>1810</v>
      </c>
      <c r="B1811" t="s">
        <v>74</v>
      </c>
      <c r="C1811">
        <v>146</v>
      </c>
      <c r="D1811" t="s">
        <v>25</v>
      </c>
      <c r="E1811" t="s">
        <v>22</v>
      </c>
      <c r="F1811" t="s">
        <v>23</v>
      </c>
      <c r="G1811">
        <v>23</v>
      </c>
      <c r="H1811">
        <v>149.6</v>
      </c>
      <c r="I1811">
        <v>96</v>
      </c>
      <c r="J1811">
        <v>25.43</v>
      </c>
      <c r="K1811">
        <v>239.8</v>
      </c>
      <c r="L1811">
        <v>124</v>
      </c>
      <c r="M1811">
        <v>20.38</v>
      </c>
      <c r="N1811">
        <v>293.5</v>
      </c>
      <c r="O1811">
        <v>135</v>
      </c>
      <c r="P1811">
        <v>13.21</v>
      </c>
      <c r="Q1811">
        <v>7.4</v>
      </c>
      <c r="R1811">
        <v>4</v>
      </c>
      <c r="S1811">
        <v>2</v>
      </c>
      <c r="T1811">
        <v>2</v>
      </c>
      <c r="U1811" t="s">
        <v>22</v>
      </c>
      <c r="V1811">
        <f>IF(tbl_Customers[[#This Row],[churn]] = "yes", 1, 0)</f>
        <v>0</v>
      </c>
      <c r="W1811" t="str">
        <f>IF(tbl_Customers[[#This Row],[number_customer_service_calls]] &lt;= 1, "0-1 Calls", IF(tbl_Customers[[#This Row],[number_customer_service_calls]] &lt;= 3, "2-3 Calls", IF(tbl_Customers[[#This Row],[number_customer_service_calls]] &lt;=5, "4-5 Calls", "6+ Calls")))</f>
        <v>2-3 Calls</v>
      </c>
      <c r="X1811" t="str">
        <f>IF(tbl_Customers[[#This Row],[account_length]] &lt;= 50, "0-50", IF(tbl_Customers[[#This Row],[account_length]] &lt;=100, "51-100", IF(tbl_Customers[[#This Row],[account_length]] &lt;= 150, "101-150", "151+")))</f>
        <v>101-150</v>
      </c>
      <c r="Y1811" t="str">
        <f>IF(tbl_Customers[[#This Row],[total_intl_charge]] &lt;= 3, "Low Charges", "High Charges")</f>
        <v>Low Charges</v>
      </c>
      <c r="Z1811" t="str">
        <f>IF(tbl_Customers[[#This Row],[total_eve_calls]]&lt;=80,"Low Calls",
IF(tbl_Customers[[#This Row],[total_eve_calls]]&lt;=120,"Medium Calls","High Calls"))</f>
        <v>High Calls</v>
      </c>
      <c r="AA1811" t="str">
        <f>IF(tbl_Customers[[#This Row],[total_eve_charge]]&lt;=15,"Low Charges",
IF(tbl_Customers[[#This Row],[total_eve_charge]]&lt;=20,"Medium Charges","High Charges"))</f>
        <v>High Charges</v>
      </c>
      <c r="AB18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11" t="str">
        <f>IF(tbl_Customers[[#This Row],[number_vmail_messages]] = 0, "No Usage", IF(tbl_Customers[[#This Row],[number_vmail_messages]] &lt;= 20, "Low Usage", IF(tbl_Customers[[#This Row],[number_vmail_messages]] &lt;= 40, "Medium Usgae", "High Usage")))</f>
        <v>Medium Usgae</v>
      </c>
      <c r="AD1811" t="str">
        <f>IF(tbl_Customers[[#This Row],[total_day_minutes]]&lt;=150,"Low Usage", IF(tbl_Customers[[#This Row],[total_day_minutes]]&lt;=200,"Medium Usage", IF(tbl_Customers[[#This Row],[total_day_minutes]]&lt;=250,"High Usage","Very High Usage")))</f>
        <v>Low Usage</v>
      </c>
      <c r="AE1811" t="str">
        <f>IF(tbl_Customers[[#This Row],[total_intl_calls]]&lt;=5,"Low Calls", IF(tbl_Customers[[#This Row],[total_intl_calls]]&lt;=10, "Medium Calls", "High Calls"))</f>
        <v>Low Calls</v>
      </c>
      <c r="AF18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11" s="36" t="str">
        <f>IF(tbl_Customers[[#This Row],[Churn_Risk_Score]]&gt;=10,"High Risk", IF(tbl_Customers[[#This Row],[Churn_Risk_Score]]&gt;=5,"Medium Risk","Low Risk"))</f>
        <v>Low Risk</v>
      </c>
    </row>
    <row r="1812" spans="1:33" x14ac:dyDescent="0.35">
      <c r="A1812">
        <v>1811</v>
      </c>
      <c r="B1812" t="s">
        <v>61</v>
      </c>
      <c r="C1812">
        <v>93</v>
      </c>
      <c r="D1812" t="s">
        <v>21</v>
      </c>
      <c r="E1812" t="s">
        <v>22</v>
      </c>
      <c r="F1812" t="s">
        <v>22</v>
      </c>
      <c r="G1812">
        <v>0</v>
      </c>
      <c r="H1812">
        <v>239.8</v>
      </c>
      <c r="I1812">
        <v>70</v>
      </c>
      <c r="J1812">
        <v>40.770000000000003</v>
      </c>
      <c r="K1812">
        <v>251.8</v>
      </c>
      <c r="L1812">
        <v>99</v>
      </c>
      <c r="M1812">
        <v>21.4</v>
      </c>
      <c r="N1812">
        <v>168.6</v>
      </c>
      <c r="O1812">
        <v>112</v>
      </c>
      <c r="P1812">
        <v>7.59</v>
      </c>
      <c r="Q1812">
        <v>10.9</v>
      </c>
      <c r="R1812">
        <v>10</v>
      </c>
      <c r="S1812">
        <v>2.94</v>
      </c>
      <c r="T1812">
        <v>1</v>
      </c>
      <c r="U1812" t="s">
        <v>22</v>
      </c>
      <c r="V1812">
        <f>IF(tbl_Customers[[#This Row],[churn]] = "yes", 1, 0)</f>
        <v>0</v>
      </c>
      <c r="W1812" t="str">
        <f>IF(tbl_Customers[[#This Row],[number_customer_service_calls]] &lt;= 1, "0-1 Calls", IF(tbl_Customers[[#This Row],[number_customer_service_calls]] &lt;= 3, "2-3 Calls", IF(tbl_Customers[[#This Row],[number_customer_service_calls]] &lt;=5, "4-5 Calls", "6+ Calls")))</f>
        <v>0-1 Calls</v>
      </c>
      <c r="X1812" t="str">
        <f>IF(tbl_Customers[[#This Row],[account_length]] &lt;= 50, "0-50", IF(tbl_Customers[[#This Row],[account_length]] &lt;=100, "51-100", IF(tbl_Customers[[#This Row],[account_length]] &lt;= 150, "101-150", "151+")))</f>
        <v>51-100</v>
      </c>
      <c r="Y1812" t="str">
        <f>IF(tbl_Customers[[#This Row],[total_intl_charge]] &lt;= 3, "Low Charges", "High Charges")</f>
        <v>Low Charges</v>
      </c>
      <c r="Z1812" t="str">
        <f>IF(tbl_Customers[[#This Row],[total_eve_calls]]&lt;=80,"Low Calls",
IF(tbl_Customers[[#This Row],[total_eve_calls]]&lt;=120,"Medium Calls","High Calls"))</f>
        <v>Medium Calls</v>
      </c>
      <c r="AA1812" t="str">
        <f>IF(tbl_Customers[[#This Row],[total_eve_charge]]&lt;=15,"Low Charges",
IF(tbl_Customers[[#This Row],[total_eve_charge]]&lt;=20,"Medium Charges","High Charges"))</f>
        <v>High Charges</v>
      </c>
      <c r="AB18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12" t="str">
        <f>IF(tbl_Customers[[#This Row],[number_vmail_messages]] = 0, "No Usage", IF(tbl_Customers[[#This Row],[number_vmail_messages]] &lt;= 20, "Low Usage", IF(tbl_Customers[[#This Row],[number_vmail_messages]] &lt;= 40, "Medium Usgae", "High Usage")))</f>
        <v>No Usage</v>
      </c>
      <c r="AD1812" t="str">
        <f>IF(tbl_Customers[[#This Row],[total_day_minutes]]&lt;=150,"Low Usage", IF(tbl_Customers[[#This Row],[total_day_minutes]]&lt;=200,"Medium Usage", IF(tbl_Customers[[#This Row],[total_day_minutes]]&lt;=250,"High Usage","Very High Usage")))</f>
        <v>High Usage</v>
      </c>
      <c r="AE1812" t="str">
        <f>IF(tbl_Customers[[#This Row],[total_intl_calls]]&lt;=5,"Low Calls", IF(tbl_Customers[[#This Row],[total_intl_calls]]&lt;=10, "Medium Calls", "High Calls"))</f>
        <v>Medium Calls</v>
      </c>
      <c r="AF18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12" s="36" t="str">
        <f>IF(tbl_Customers[[#This Row],[Churn_Risk_Score]]&gt;=10,"High Risk", IF(tbl_Customers[[#This Row],[Churn_Risk_Score]]&gt;=5,"Medium Risk","Low Risk"))</f>
        <v>Low Risk</v>
      </c>
    </row>
    <row r="1813" spans="1:33" x14ac:dyDescent="0.35">
      <c r="A1813">
        <v>1812</v>
      </c>
      <c r="B1813" t="s">
        <v>20</v>
      </c>
      <c r="C1813">
        <v>52</v>
      </c>
      <c r="D1813" t="s">
        <v>25</v>
      </c>
      <c r="E1813" t="s">
        <v>22</v>
      </c>
      <c r="F1813" t="s">
        <v>23</v>
      </c>
      <c r="G1813">
        <v>31</v>
      </c>
      <c r="H1813">
        <v>142.1</v>
      </c>
      <c r="I1813">
        <v>77</v>
      </c>
      <c r="J1813">
        <v>24.16</v>
      </c>
      <c r="K1813">
        <v>193</v>
      </c>
      <c r="L1813">
        <v>97</v>
      </c>
      <c r="M1813">
        <v>16.41</v>
      </c>
      <c r="N1813">
        <v>253.4</v>
      </c>
      <c r="O1813">
        <v>88</v>
      </c>
      <c r="P1813">
        <v>11.4</v>
      </c>
      <c r="Q1813">
        <v>11</v>
      </c>
      <c r="R1813">
        <v>4</v>
      </c>
      <c r="S1813">
        <v>2.97</v>
      </c>
      <c r="T1813">
        <v>1</v>
      </c>
      <c r="U1813" t="s">
        <v>22</v>
      </c>
      <c r="V1813">
        <f>IF(tbl_Customers[[#This Row],[churn]] = "yes", 1, 0)</f>
        <v>0</v>
      </c>
      <c r="W1813" t="str">
        <f>IF(tbl_Customers[[#This Row],[number_customer_service_calls]] &lt;= 1, "0-1 Calls", IF(tbl_Customers[[#This Row],[number_customer_service_calls]] &lt;= 3, "2-3 Calls", IF(tbl_Customers[[#This Row],[number_customer_service_calls]] &lt;=5, "4-5 Calls", "6+ Calls")))</f>
        <v>0-1 Calls</v>
      </c>
      <c r="X1813" t="str">
        <f>IF(tbl_Customers[[#This Row],[account_length]] &lt;= 50, "0-50", IF(tbl_Customers[[#This Row],[account_length]] &lt;=100, "51-100", IF(tbl_Customers[[#This Row],[account_length]] &lt;= 150, "101-150", "151+")))</f>
        <v>51-100</v>
      </c>
      <c r="Y1813" t="str">
        <f>IF(tbl_Customers[[#This Row],[total_intl_charge]] &lt;= 3, "Low Charges", "High Charges")</f>
        <v>Low Charges</v>
      </c>
      <c r="Z1813" t="str">
        <f>IF(tbl_Customers[[#This Row],[total_eve_calls]]&lt;=80,"Low Calls",
IF(tbl_Customers[[#This Row],[total_eve_calls]]&lt;=120,"Medium Calls","High Calls"))</f>
        <v>Medium Calls</v>
      </c>
      <c r="AA1813" t="str">
        <f>IF(tbl_Customers[[#This Row],[total_eve_charge]]&lt;=15,"Low Charges",
IF(tbl_Customers[[#This Row],[total_eve_charge]]&lt;=20,"Medium Charges","High Charges"))</f>
        <v>Medium Charges</v>
      </c>
      <c r="AB18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13" t="str">
        <f>IF(tbl_Customers[[#This Row],[number_vmail_messages]] = 0, "No Usage", IF(tbl_Customers[[#This Row],[number_vmail_messages]] &lt;= 20, "Low Usage", IF(tbl_Customers[[#This Row],[number_vmail_messages]] &lt;= 40, "Medium Usgae", "High Usage")))</f>
        <v>Medium Usgae</v>
      </c>
      <c r="AD1813" t="str">
        <f>IF(tbl_Customers[[#This Row],[total_day_minutes]]&lt;=150,"Low Usage", IF(tbl_Customers[[#This Row],[total_day_minutes]]&lt;=200,"Medium Usage", IF(tbl_Customers[[#This Row],[total_day_minutes]]&lt;=250,"High Usage","Very High Usage")))</f>
        <v>Low Usage</v>
      </c>
      <c r="AE1813" t="str">
        <f>IF(tbl_Customers[[#This Row],[total_intl_calls]]&lt;=5,"Low Calls", IF(tbl_Customers[[#This Row],[total_intl_calls]]&lt;=10, "Medium Calls", "High Calls"))</f>
        <v>Low Calls</v>
      </c>
      <c r="AF18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13" s="36" t="str">
        <f>IF(tbl_Customers[[#This Row],[Churn_Risk_Score]]&gt;=10,"High Risk", IF(tbl_Customers[[#This Row],[Churn_Risk_Score]]&gt;=5,"Medium Risk","Low Risk"))</f>
        <v>Low Risk</v>
      </c>
    </row>
    <row r="1814" spans="1:33" x14ac:dyDescent="0.35">
      <c r="A1814">
        <v>1813</v>
      </c>
      <c r="B1814" t="s">
        <v>60</v>
      </c>
      <c r="C1814">
        <v>129</v>
      </c>
      <c r="D1814" t="s">
        <v>28</v>
      </c>
      <c r="E1814" t="s">
        <v>22</v>
      </c>
      <c r="F1814" t="s">
        <v>23</v>
      </c>
      <c r="G1814">
        <v>31</v>
      </c>
      <c r="H1814">
        <v>193</v>
      </c>
      <c r="I1814">
        <v>99</v>
      </c>
      <c r="J1814">
        <v>32.81</v>
      </c>
      <c r="K1814">
        <v>224.8</v>
      </c>
      <c r="L1814">
        <v>87</v>
      </c>
      <c r="M1814">
        <v>19.11</v>
      </c>
      <c r="N1814">
        <v>197.6</v>
      </c>
      <c r="O1814">
        <v>91</v>
      </c>
      <c r="P1814">
        <v>8.89</v>
      </c>
      <c r="Q1814">
        <v>10.3</v>
      </c>
      <c r="R1814">
        <v>8</v>
      </c>
      <c r="S1814">
        <v>2.78</v>
      </c>
      <c r="T1814">
        <v>2</v>
      </c>
      <c r="U1814" t="s">
        <v>22</v>
      </c>
      <c r="V1814">
        <f>IF(tbl_Customers[[#This Row],[churn]] = "yes", 1, 0)</f>
        <v>0</v>
      </c>
      <c r="W1814" t="str">
        <f>IF(tbl_Customers[[#This Row],[number_customer_service_calls]] &lt;= 1, "0-1 Calls", IF(tbl_Customers[[#This Row],[number_customer_service_calls]] &lt;= 3, "2-3 Calls", IF(tbl_Customers[[#This Row],[number_customer_service_calls]] &lt;=5, "4-5 Calls", "6+ Calls")))</f>
        <v>2-3 Calls</v>
      </c>
      <c r="X1814" t="str">
        <f>IF(tbl_Customers[[#This Row],[account_length]] &lt;= 50, "0-50", IF(tbl_Customers[[#This Row],[account_length]] &lt;=100, "51-100", IF(tbl_Customers[[#This Row],[account_length]] &lt;= 150, "101-150", "151+")))</f>
        <v>101-150</v>
      </c>
      <c r="Y1814" t="str">
        <f>IF(tbl_Customers[[#This Row],[total_intl_charge]] &lt;= 3, "Low Charges", "High Charges")</f>
        <v>Low Charges</v>
      </c>
      <c r="Z1814" t="str">
        <f>IF(tbl_Customers[[#This Row],[total_eve_calls]]&lt;=80,"Low Calls",
IF(tbl_Customers[[#This Row],[total_eve_calls]]&lt;=120,"Medium Calls","High Calls"))</f>
        <v>Medium Calls</v>
      </c>
      <c r="AA1814" t="str">
        <f>IF(tbl_Customers[[#This Row],[total_eve_charge]]&lt;=15,"Low Charges",
IF(tbl_Customers[[#This Row],[total_eve_charge]]&lt;=20,"Medium Charges","High Charges"))</f>
        <v>Medium Charges</v>
      </c>
      <c r="AB18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14" t="str">
        <f>IF(tbl_Customers[[#This Row],[number_vmail_messages]] = 0, "No Usage", IF(tbl_Customers[[#This Row],[number_vmail_messages]] &lt;= 20, "Low Usage", IF(tbl_Customers[[#This Row],[number_vmail_messages]] &lt;= 40, "Medium Usgae", "High Usage")))</f>
        <v>Medium Usgae</v>
      </c>
      <c r="AD1814" t="str">
        <f>IF(tbl_Customers[[#This Row],[total_day_minutes]]&lt;=150,"Low Usage", IF(tbl_Customers[[#This Row],[total_day_minutes]]&lt;=200,"Medium Usage", IF(tbl_Customers[[#This Row],[total_day_minutes]]&lt;=250,"High Usage","Very High Usage")))</f>
        <v>Medium Usage</v>
      </c>
      <c r="AE1814" t="str">
        <f>IF(tbl_Customers[[#This Row],[total_intl_calls]]&lt;=5,"Low Calls", IF(tbl_Customers[[#This Row],[total_intl_calls]]&lt;=10, "Medium Calls", "High Calls"))</f>
        <v>Medium Calls</v>
      </c>
      <c r="AF18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14" s="36" t="str">
        <f>IF(tbl_Customers[[#This Row],[Churn_Risk_Score]]&gt;=10,"High Risk", IF(tbl_Customers[[#This Row],[Churn_Risk_Score]]&gt;=5,"Medium Risk","Low Risk"))</f>
        <v>Low Risk</v>
      </c>
    </row>
    <row r="1815" spans="1:33" x14ac:dyDescent="0.35">
      <c r="A1815">
        <v>1814</v>
      </c>
      <c r="B1815" t="s">
        <v>74</v>
      </c>
      <c r="C1815">
        <v>94</v>
      </c>
      <c r="D1815" t="s">
        <v>21</v>
      </c>
      <c r="E1815" t="s">
        <v>22</v>
      </c>
      <c r="F1815" t="s">
        <v>22</v>
      </c>
      <c r="G1815">
        <v>0</v>
      </c>
      <c r="H1815">
        <v>206.1</v>
      </c>
      <c r="I1815">
        <v>49</v>
      </c>
      <c r="J1815">
        <v>35.04</v>
      </c>
      <c r="K1815">
        <v>224.6</v>
      </c>
      <c r="L1815">
        <v>115</v>
      </c>
      <c r="M1815">
        <v>19.09</v>
      </c>
      <c r="N1815">
        <v>256.7</v>
      </c>
      <c r="O1815">
        <v>74</v>
      </c>
      <c r="P1815">
        <v>11.55</v>
      </c>
      <c r="Q1815">
        <v>13</v>
      </c>
      <c r="R1815">
        <v>1</v>
      </c>
      <c r="S1815">
        <v>3.51</v>
      </c>
      <c r="T1815">
        <v>1</v>
      </c>
      <c r="U1815" t="s">
        <v>22</v>
      </c>
      <c r="V1815">
        <f>IF(tbl_Customers[[#This Row],[churn]] = "yes", 1, 0)</f>
        <v>0</v>
      </c>
      <c r="W1815" t="str">
        <f>IF(tbl_Customers[[#This Row],[number_customer_service_calls]] &lt;= 1, "0-1 Calls", IF(tbl_Customers[[#This Row],[number_customer_service_calls]] &lt;= 3, "2-3 Calls", IF(tbl_Customers[[#This Row],[number_customer_service_calls]] &lt;=5, "4-5 Calls", "6+ Calls")))</f>
        <v>0-1 Calls</v>
      </c>
      <c r="X1815" t="str">
        <f>IF(tbl_Customers[[#This Row],[account_length]] &lt;= 50, "0-50", IF(tbl_Customers[[#This Row],[account_length]] &lt;=100, "51-100", IF(tbl_Customers[[#This Row],[account_length]] &lt;= 150, "101-150", "151+")))</f>
        <v>51-100</v>
      </c>
      <c r="Y1815" t="str">
        <f>IF(tbl_Customers[[#This Row],[total_intl_charge]] &lt;= 3, "Low Charges", "High Charges")</f>
        <v>High Charges</v>
      </c>
      <c r="Z1815" t="str">
        <f>IF(tbl_Customers[[#This Row],[total_eve_calls]]&lt;=80,"Low Calls",
IF(tbl_Customers[[#This Row],[total_eve_calls]]&lt;=120,"Medium Calls","High Calls"))</f>
        <v>Medium Calls</v>
      </c>
      <c r="AA1815" t="str">
        <f>IF(tbl_Customers[[#This Row],[total_eve_charge]]&lt;=15,"Low Charges",
IF(tbl_Customers[[#This Row],[total_eve_charge]]&lt;=20,"Medium Charges","High Charges"))</f>
        <v>Medium Charges</v>
      </c>
      <c r="AB18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15" t="str">
        <f>IF(tbl_Customers[[#This Row],[number_vmail_messages]] = 0, "No Usage", IF(tbl_Customers[[#This Row],[number_vmail_messages]] &lt;= 20, "Low Usage", IF(tbl_Customers[[#This Row],[number_vmail_messages]] &lt;= 40, "Medium Usgae", "High Usage")))</f>
        <v>No Usage</v>
      </c>
      <c r="AD1815" t="str">
        <f>IF(tbl_Customers[[#This Row],[total_day_minutes]]&lt;=150,"Low Usage", IF(tbl_Customers[[#This Row],[total_day_minutes]]&lt;=200,"Medium Usage", IF(tbl_Customers[[#This Row],[total_day_minutes]]&lt;=250,"High Usage","Very High Usage")))</f>
        <v>High Usage</v>
      </c>
      <c r="AE1815" t="str">
        <f>IF(tbl_Customers[[#This Row],[total_intl_calls]]&lt;=5,"Low Calls", IF(tbl_Customers[[#This Row],[total_intl_calls]]&lt;=10, "Medium Calls", "High Calls"))</f>
        <v>Low Calls</v>
      </c>
      <c r="AF18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15" s="36" t="str">
        <f>IF(tbl_Customers[[#This Row],[Churn_Risk_Score]]&gt;=10,"High Risk", IF(tbl_Customers[[#This Row],[Churn_Risk_Score]]&gt;=5,"Medium Risk","Low Risk"))</f>
        <v>Low Risk</v>
      </c>
    </row>
    <row r="1816" spans="1:33" x14ac:dyDescent="0.35">
      <c r="A1816">
        <v>1815</v>
      </c>
      <c r="B1816" t="s">
        <v>68</v>
      </c>
      <c r="C1816">
        <v>100</v>
      </c>
      <c r="D1816" t="s">
        <v>21</v>
      </c>
      <c r="E1816" t="s">
        <v>22</v>
      </c>
      <c r="F1816" t="s">
        <v>22</v>
      </c>
      <c r="G1816">
        <v>0</v>
      </c>
      <c r="H1816">
        <v>160.30000000000001</v>
      </c>
      <c r="I1816">
        <v>138</v>
      </c>
      <c r="J1816">
        <v>27.25</v>
      </c>
      <c r="K1816">
        <v>221.3</v>
      </c>
      <c r="L1816">
        <v>92</v>
      </c>
      <c r="M1816">
        <v>18.809999999999999</v>
      </c>
      <c r="N1816">
        <v>150.4</v>
      </c>
      <c r="O1816">
        <v>120</v>
      </c>
      <c r="P1816">
        <v>6.77</v>
      </c>
      <c r="Q1816">
        <v>11.2</v>
      </c>
      <c r="R1816">
        <v>2</v>
      </c>
      <c r="S1816">
        <v>3.02</v>
      </c>
      <c r="T1816">
        <v>0</v>
      </c>
      <c r="U1816" t="s">
        <v>22</v>
      </c>
      <c r="V1816">
        <f>IF(tbl_Customers[[#This Row],[churn]] = "yes", 1, 0)</f>
        <v>0</v>
      </c>
      <c r="W1816" t="str">
        <f>IF(tbl_Customers[[#This Row],[number_customer_service_calls]] &lt;= 1, "0-1 Calls", IF(tbl_Customers[[#This Row],[number_customer_service_calls]] &lt;= 3, "2-3 Calls", IF(tbl_Customers[[#This Row],[number_customer_service_calls]] &lt;=5, "4-5 Calls", "6+ Calls")))</f>
        <v>0-1 Calls</v>
      </c>
      <c r="X1816" t="str">
        <f>IF(tbl_Customers[[#This Row],[account_length]] &lt;= 50, "0-50", IF(tbl_Customers[[#This Row],[account_length]] &lt;=100, "51-100", IF(tbl_Customers[[#This Row],[account_length]] &lt;= 150, "101-150", "151+")))</f>
        <v>51-100</v>
      </c>
      <c r="Y1816" t="str">
        <f>IF(tbl_Customers[[#This Row],[total_intl_charge]] &lt;= 3, "Low Charges", "High Charges")</f>
        <v>High Charges</v>
      </c>
      <c r="Z1816" t="str">
        <f>IF(tbl_Customers[[#This Row],[total_eve_calls]]&lt;=80,"Low Calls",
IF(tbl_Customers[[#This Row],[total_eve_calls]]&lt;=120,"Medium Calls","High Calls"))</f>
        <v>Medium Calls</v>
      </c>
      <c r="AA1816" t="str">
        <f>IF(tbl_Customers[[#This Row],[total_eve_charge]]&lt;=15,"Low Charges",
IF(tbl_Customers[[#This Row],[total_eve_charge]]&lt;=20,"Medium Charges","High Charges"))</f>
        <v>Medium Charges</v>
      </c>
      <c r="AB18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16" t="str">
        <f>IF(tbl_Customers[[#This Row],[number_vmail_messages]] = 0, "No Usage", IF(tbl_Customers[[#This Row],[number_vmail_messages]] &lt;= 20, "Low Usage", IF(tbl_Customers[[#This Row],[number_vmail_messages]] &lt;= 40, "Medium Usgae", "High Usage")))</f>
        <v>No Usage</v>
      </c>
      <c r="AD1816" t="str">
        <f>IF(tbl_Customers[[#This Row],[total_day_minutes]]&lt;=150,"Low Usage", IF(tbl_Customers[[#This Row],[total_day_minutes]]&lt;=200,"Medium Usage", IF(tbl_Customers[[#This Row],[total_day_minutes]]&lt;=250,"High Usage","Very High Usage")))</f>
        <v>Medium Usage</v>
      </c>
      <c r="AE1816" t="str">
        <f>IF(tbl_Customers[[#This Row],[total_intl_calls]]&lt;=5,"Low Calls", IF(tbl_Customers[[#This Row],[total_intl_calls]]&lt;=10, "Medium Calls", "High Calls"))</f>
        <v>Low Calls</v>
      </c>
      <c r="AF18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16" s="36" t="str">
        <f>IF(tbl_Customers[[#This Row],[Churn_Risk_Score]]&gt;=10,"High Risk", IF(tbl_Customers[[#This Row],[Churn_Risk_Score]]&gt;=5,"Medium Risk","Low Risk"))</f>
        <v>Low Risk</v>
      </c>
    </row>
    <row r="1817" spans="1:33" x14ac:dyDescent="0.35">
      <c r="A1817">
        <v>1816</v>
      </c>
      <c r="B1817" t="s">
        <v>31</v>
      </c>
      <c r="C1817">
        <v>43</v>
      </c>
      <c r="D1817" t="s">
        <v>21</v>
      </c>
      <c r="E1817" t="s">
        <v>22</v>
      </c>
      <c r="F1817" t="s">
        <v>22</v>
      </c>
      <c r="G1817">
        <v>0</v>
      </c>
      <c r="H1817">
        <v>199.9</v>
      </c>
      <c r="I1817">
        <v>108</v>
      </c>
      <c r="J1817">
        <v>33.979999999999997</v>
      </c>
      <c r="K1817">
        <v>288.39999999999998</v>
      </c>
      <c r="L1817">
        <v>80</v>
      </c>
      <c r="M1817">
        <v>24.51</v>
      </c>
      <c r="N1817">
        <v>180.6</v>
      </c>
      <c r="O1817">
        <v>103</v>
      </c>
      <c r="P1817">
        <v>8.1300000000000008</v>
      </c>
      <c r="Q1817">
        <v>11.3</v>
      </c>
      <c r="R1817">
        <v>7</v>
      </c>
      <c r="S1817">
        <v>3.05</v>
      </c>
      <c r="T1817">
        <v>1</v>
      </c>
      <c r="U1817" t="s">
        <v>22</v>
      </c>
      <c r="V1817">
        <f>IF(tbl_Customers[[#This Row],[churn]] = "yes", 1, 0)</f>
        <v>0</v>
      </c>
      <c r="W1817" t="str">
        <f>IF(tbl_Customers[[#This Row],[number_customer_service_calls]] &lt;= 1, "0-1 Calls", IF(tbl_Customers[[#This Row],[number_customer_service_calls]] &lt;= 3, "2-3 Calls", IF(tbl_Customers[[#This Row],[number_customer_service_calls]] &lt;=5, "4-5 Calls", "6+ Calls")))</f>
        <v>0-1 Calls</v>
      </c>
      <c r="X1817" t="str">
        <f>IF(tbl_Customers[[#This Row],[account_length]] &lt;= 50, "0-50", IF(tbl_Customers[[#This Row],[account_length]] &lt;=100, "51-100", IF(tbl_Customers[[#This Row],[account_length]] &lt;= 150, "101-150", "151+")))</f>
        <v>0-50</v>
      </c>
      <c r="Y1817" t="str">
        <f>IF(tbl_Customers[[#This Row],[total_intl_charge]] &lt;= 3, "Low Charges", "High Charges")</f>
        <v>High Charges</v>
      </c>
      <c r="Z1817" t="str">
        <f>IF(tbl_Customers[[#This Row],[total_eve_calls]]&lt;=80,"Low Calls",
IF(tbl_Customers[[#This Row],[total_eve_calls]]&lt;=120,"Medium Calls","High Calls"))</f>
        <v>Low Calls</v>
      </c>
      <c r="AA1817" t="str">
        <f>IF(tbl_Customers[[#This Row],[total_eve_charge]]&lt;=15,"Low Charges",
IF(tbl_Customers[[#This Row],[total_eve_charge]]&lt;=20,"Medium Charges","High Charges"))</f>
        <v>High Charges</v>
      </c>
      <c r="AB18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17" t="str">
        <f>IF(tbl_Customers[[#This Row],[number_vmail_messages]] = 0, "No Usage", IF(tbl_Customers[[#This Row],[number_vmail_messages]] &lt;= 20, "Low Usage", IF(tbl_Customers[[#This Row],[number_vmail_messages]] &lt;= 40, "Medium Usgae", "High Usage")))</f>
        <v>No Usage</v>
      </c>
      <c r="AD1817" t="str">
        <f>IF(tbl_Customers[[#This Row],[total_day_minutes]]&lt;=150,"Low Usage", IF(tbl_Customers[[#This Row],[total_day_minutes]]&lt;=200,"Medium Usage", IF(tbl_Customers[[#This Row],[total_day_minutes]]&lt;=250,"High Usage","Very High Usage")))</f>
        <v>Medium Usage</v>
      </c>
      <c r="AE1817" t="str">
        <f>IF(tbl_Customers[[#This Row],[total_intl_calls]]&lt;=5,"Low Calls", IF(tbl_Customers[[#This Row],[total_intl_calls]]&lt;=10, "Medium Calls", "High Calls"))</f>
        <v>Medium Calls</v>
      </c>
      <c r="AF18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17" s="36" t="str">
        <f>IF(tbl_Customers[[#This Row],[Churn_Risk_Score]]&gt;=10,"High Risk", IF(tbl_Customers[[#This Row],[Churn_Risk_Score]]&gt;=5,"Medium Risk","Low Risk"))</f>
        <v>Low Risk</v>
      </c>
    </row>
    <row r="1818" spans="1:33" x14ac:dyDescent="0.35">
      <c r="A1818">
        <v>1817</v>
      </c>
      <c r="B1818" t="s">
        <v>46</v>
      </c>
      <c r="C1818">
        <v>130</v>
      </c>
      <c r="D1818" t="s">
        <v>21</v>
      </c>
      <c r="E1818" t="s">
        <v>22</v>
      </c>
      <c r="F1818" t="s">
        <v>22</v>
      </c>
      <c r="G1818">
        <v>0</v>
      </c>
      <c r="H1818">
        <v>213.1</v>
      </c>
      <c r="I1818">
        <v>105</v>
      </c>
      <c r="J1818">
        <v>36.229999999999997</v>
      </c>
      <c r="K1818">
        <v>206.2</v>
      </c>
      <c r="L1818">
        <v>108</v>
      </c>
      <c r="M1818">
        <v>17.53</v>
      </c>
      <c r="N1818">
        <v>163.4</v>
      </c>
      <c r="O1818">
        <v>93</v>
      </c>
      <c r="P1818">
        <v>7.35</v>
      </c>
      <c r="Q1818">
        <v>8.9</v>
      </c>
      <c r="R1818">
        <v>3</v>
      </c>
      <c r="S1818">
        <v>2.4</v>
      </c>
      <c r="T1818">
        <v>0</v>
      </c>
      <c r="U1818" t="s">
        <v>22</v>
      </c>
      <c r="V1818">
        <f>IF(tbl_Customers[[#This Row],[churn]] = "yes", 1, 0)</f>
        <v>0</v>
      </c>
      <c r="W1818" t="str">
        <f>IF(tbl_Customers[[#This Row],[number_customer_service_calls]] &lt;= 1, "0-1 Calls", IF(tbl_Customers[[#This Row],[number_customer_service_calls]] &lt;= 3, "2-3 Calls", IF(tbl_Customers[[#This Row],[number_customer_service_calls]] &lt;=5, "4-5 Calls", "6+ Calls")))</f>
        <v>0-1 Calls</v>
      </c>
      <c r="X1818" t="str">
        <f>IF(tbl_Customers[[#This Row],[account_length]] &lt;= 50, "0-50", IF(tbl_Customers[[#This Row],[account_length]] &lt;=100, "51-100", IF(tbl_Customers[[#This Row],[account_length]] &lt;= 150, "101-150", "151+")))</f>
        <v>101-150</v>
      </c>
      <c r="Y1818" t="str">
        <f>IF(tbl_Customers[[#This Row],[total_intl_charge]] &lt;= 3, "Low Charges", "High Charges")</f>
        <v>Low Charges</v>
      </c>
      <c r="Z1818" t="str">
        <f>IF(tbl_Customers[[#This Row],[total_eve_calls]]&lt;=80,"Low Calls",
IF(tbl_Customers[[#This Row],[total_eve_calls]]&lt;=120,"Medium Calls","High Calls"))</f>
        <v>Medium Calls</v>
      </c>
      <c r="AA1818" t="str">
        <f>IF(tbl_Customers[[#This Row],[total_eve_charge]]&lt;=15,"Low Charges",
IF(tbl_Customers[[#This Row],[total_eve_charge]]&lt;=20,"Medium Charges","High Charges"))</f>
        <v>Medium Charges</v>
      </c>
      <c r="AB18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18" t="str">
        <f>IF(tbl_Customers[[#This Row],[number_vmail_messages]] = 0, "No Usage", IF(tbl_Customers[[#This Row],[number_vmail_messages]] &lt;= 20, "Low Usage", IF(tbl_Customers[[#This Row],[number_vmail_messages]] &lt;= 40, "Medium Usgae", "High Usage")))</f>
        <v>No Usage</v>
      </c>
      <c r="AD1818" t="str">
        <f>IF(tbl_Customers[[#This Row],[total_day_minutes]]&lt;=150,"Low Usage", IF(tbl_Customers[[#This Row],[total_day_minutes]]&lt;=200,"Medium Usage", IF(tbl_Customers[[#This Row],[total_day_minutes]]&lt;=250,"High Usage","Very High Usage")))</f>
        <v>High Usage</v>
      </c>
      <c r="AE1818" t="str">
        <f>IF(tbl_Customers[[#This Row],[total_intl_calls]]&lt;=5,"Low Calls", IF(tbl_Customers[[#This Row],[total_intl_calls]]&lt;=10, "Medium Calls", "High Calls"))</f>
        <v>Low Calls</v>
      </c>
      <c r="AF18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18" s="36" t="str">
        <f>IF(tbl_Customers[[#This Row],[Churn_Risk_Score]]&gt;=10,"High Risk", IF(tbl_Customers[[#This Row],[Churn_Risk_Score]]&gt;=5,"Medium Risk","Low Risk"))</f>
        <v>Low Risk</v>
      </c>
    </row>
    <row r="1819" spans="1:33" x14ac:dyDescent="0.35">
      <c r="A1819">
        <v>1818</v>
      </c>
      <c r="B1819" t="s">
        <v>44</v>
      </c>
      <c r="C1819">
        <v>124</v>
      </c>
      <c r="D1819" t="s">
        <v>21</v>
      </c>
      <c r="E1819" t="s">
        <v>22</v>
      </c>
      <c r="F1819" t="s">
        <v>22</v>
      </c>
      <c r="G1819">
        <v>0</v>
      </c>
      <c r="H1819">
        <v>178.3</v>
      </c>
      <c r="I1819">
        <v>102</v>
      </c>
      <c r="J1819">
        <v>30.31</v>
      </c>
      <c r="K1819">
        <v>235</v>
      </c>
      <c r="L1819">
        <v>120</v>
      </c>
      <c r="M1819">
        <v>19.98</v>
      </c>
      <c r="N1819">
        <v>239.7</v>
      </c>
      <c r="O1819">
        <v>119</v>
      </c>
      <c r="P1819">
        <v>10.79</v>
      </c>
      <c r="Q1819">
        <v>10.9</v>
      </c>
      <c r="R1819">
        <v>1</v>
      </c>
      <c r="S1819">
        <v>2.94</v>
      </c>
      <c r="T1819">
        <v>3</v>
      </c>
      <c r="U1819" t="s">
        <v>22</v>
      </c>
      <c r="V1819">
        <f>IF(tbl_Customers[[#This Row],[churn]] = "yes", 1, 0)</f>
        <v>0</v>
      </c>
      <c r="W1819" t="str">
        <f>IF(tbl_Customers[[#This Row],[number_customer_service_calls]] &lt;= 1, "0-1 Calls", IF(tbl_Customers[[#This Row],[number_customer_service_calls]] &lt;= 3, "2-3 Calls", IF(tbl_Customers[[#This Row],[number_customer_service_calls]] &lt;=5, "4-5 Calls", "6+ Calls")))</f>
        <v>2-3 Calls</v>
      </c>
      <c r="X1819" t="str">
        <f>IF(tbl_Customers[[#This Row],[account_length]] &lt;= 50, "0-50", IF(tbl_Customers[[#This Row],[account_length]] &lt;=100, "51-100", IF(tbl_Customers[[#This Row],[account_length]] &lt;= 150, "101-150", "151+")))</f>
        <v>101-150</v>
      </c>
      <c r="Y1819" t="str">
        <f>IF(tbl_Customers[[#This Row],[total_intl_charge]] &lt;= 3, "Low Charges", "High Charges")</f>
        <v>Low Charges</v>
      </c>
      <c r="Z1819" t="str">
        <f>IF(tbl_Customers[[#This Row],[total_eve_calls]]&lt;=80,"Low Calls",
IF(tbl_Customers[[#This Row],[total_eve_calls]]&lt;=120,"Medium Calls","High Calls"))</f>
        <v>Medium Calls</v>
      </c>
      <c r="AA1819" t="str">
        <f>IF(tbl_Customers[[#This Row],[total_eve_charge]]&lt;=15,"Low Charges",
IF(tbl_Customers[[#This Row],[total_eve_charge]]&lt;=20,"Medium Charges","High Charges"))</f>
        <v>Medium Charges</v>
      </c>
      <c r="AB18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19" t="str">
        <f>IF(tbl_Customers[[#This Row],[number_vmail_messages]] = 0, "No Usage", IF(tbl_Customers[[#This Row],[number_vmail_messages]] &lt;= 20, "Low Usage", IF(tbl_Customers[[#This Row],[number_vmail_messages]] &lt;= 40, "Medium Usgae", "High Usage")))</f>
        <v>No Usage</v>
      </c>
      <c r="AD1819" t="str">
        <f>IF(tbl_Customers[[#This Row],[total_day_minutes]]&lt;=150,"Low Usage", IF(tbl_Customers[[#This Row],[total_day_minutes]]&lt;=200,"Medium Usage", IF(tbl_Customers[[#This Row],[total_day_minutes]]&lt;=250,"High Usage","Very High Usage")))</f>
        <v>Medium Usage</v>
      </c>
      <c r="AE1819" t="str">
        <f>IF(tbl_Customers[[#This Row],[total_intl_calls]]&lt;=5,"Low Calls", IF(tbl_Customers[[#This Row],[total_intl_calls]]&lt;=10, "Medium Calls", "High Calls"))</f>
        <v>Low Calls</v>
      </c>
      <c r="AF18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19" s="36" t="str">
        <f>IF(tbl_Customers[[#This Row],[Churn_Risk_Score]]&gt;=10,"High Risk", IF(tbl_Customers[[#This Row],[Churn_Risk_Score]]&gt;=5,"Medium Risk","Low Risk"))</f>
        <v>Low Risk</v>
      </c>
    </row>
    <row r="1820" spans="1:33" x14ac:dyDescent="0.35">
      <c r="A1820">
        <v>1819</v>
      </c>
      <c r="B1820" t="s">
        <v>38</v>
      </c>
      <c r="C1820">
        <v>92</v>
      </c>
      <c r="D1820" t="s">
        <v>28</v>
      </c>
      <c r="E1820" t="s">
        <v>23</v>
      </c>
      <c r="F1820" t="s">
        <v>22</v>
      </c>
      <c r="G1820">
        <v>0</v>
      </c>
      <c r="H1820">
        <v>252.3</v>
      </c>
      <c r="I1820">
        <v>120</v>
      </c>
      <c r="J1820">
        <v>42.89</v>
      </c>
      <c r="K1820">
        <v>207</v>
      </c>
      <c r="L1820">
        <v>112</v>
      </c>
      <c r="M1820">
        <v>17.600000000000001</v>
      </c>
      <c r="N1820">
        <v>284.60000000000002</v>
      </c>
      <c r="O1820">
        <v>95</v>
      </c>
      <c r="P1820">
        <v>12.81</v>
      </c>
      <c r="Q1820">
        <v>12</v>
      </c>
      <c r="R1820">
        <v>5</v>
      </c>
      <c r="S1820">
        <v>3.24</v>
      </c>
      <c r="T1820">
        <v>3</v>
      </c>
      <c r="U1820" t="s">
        <v>23</v>
      </c>
      <c r="V1820">
        <f>IF(tbl_Customers[[#This Row],[churn]] = "yes", 1, 0)</f>
        <v>1</v>
      </c>
      <c r="W1820" t="str">
        <f>IF(tbl_Customers[[#This Row],[number_customer_service_calls]] &lt;= 1, "0-1 Calls", IF(tbl_Customers[[#This Row],[number_customer_service_calls]] &lt;= 3, "2-3 Calls", IF(tbl_Customers[[#This Row],[number_customer_service_calls]] &lt;=5, "4-5 Calls", "6+ Calls")))</f>
        <v>2-3 Calls</v>
      </c>
      <c r="X1820" t="str">
        <f>IF(tbl_Customers[[#This Row],[account_length]] &lt;= 50, "0-50", IF(tbl_Customers[[#This Row],[account_length]] &lt;=100, "51-100", IF(tbl_Customers[[#This Row],[account_length]] &lt;= 150, "101-150", "151+")))</f>
        <v>51-100</v>
      </c>
      <c r="Y1820" t="str">
        <f>IF(tbl_Customers[[#This Row],[total_intl_charge]] &lt;= 3, "Low Charges", "High Charges")</f>
        <v>High Charges</v>
      </c>
      <c r="Z1820" t="str">
        <f>IF(tbl_Customers[[#This Row],[total_eve_calls]]&lt;=80,"Low Calls",
IF(tbl_Customers[[#This Row],[total_eve_calls]]&lt;=120,"Medium Calls","High Calls"))</f>
        <v>Medium Calls</v>
      </c>
      <c r="AA1820" t="str">
        <f>IF(tbl_Customers[[#This Row],[total_eve_charge]]&lt;=15,"Low Charges",
IF(tbl_Customers[[#This Row],[total_eve_charge]]&lt;=20,"Medium Charges","High Charges"))</f>
        <v>Medium Charges</v>
      </c>
      <c r="AB18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20" t="str">
        <f>IF(tbl_Customers[[#This Row],[number_vmail_messages]] = 0, "No Usage", IF(tbl_Customers[[#This Row],[number_vmail_messages]] &lt;= 20, "Low Usage", IF(tbl_Customers[[#This Row],[number_vmail_messages]] &lt;= 40, "Medium Usgae", "High Usage")))</f>
        <v>No Usage</v>
      </c>
      <c r="AD1820" t="str">
        <f>IF(tbl_Customers[[#This Row],[total_day_minutes]]&lt;=150,"Low Usage", IF(tbl_Customers[[#This Row],[total_day_minutes]]&lt;=200,"Medium Usage", IF(tbl_Customers[[#This Row],[total_day_minutes]]&lt;=250,"High Usage","Very High Usage")))</f>
        <v>Very High Usage</v>
      </c>
      <c r="AE1820" t="str">
        <f>IF(tbl_Customers[[#This Row],[total_intl_calls]]&lt;=5,"Low Calls", IF(tbl_Customers[[#This Row],[total_intl_calls]]&lt;=10, "Medium Calls", "High Calls"))</f>
        <v>Low Calls</v>
      </c>
      <c r="AF18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1820" s="36" t="str">
        <f>IF(tbl_Customers[[#This Row],[Churn_Risk_Score]]&gt;=10,"High Risk", IF(tbl_Customers[[#This Row],[Churn_Risk_Score]]&gt;=5,"Medium Risk","Low Risk"))</f>
        <v>High Risk</v>
      </c>
    </row>
    <row r="1821" spans="1:33" x14ac:dyDescent="0.35">
      <c r="A1821">
        <v>1820</v>
      </c>
      <c r="B1821" t="s">
        <v>64</v>
      </c>
      <c r="C1821">
        <v>48</v>
      </c>
      <c r="D1821" t="s">
        <v>21</v>
      </c>
      <c r="E1821" t="s">
        <v>22</v>
      </c>
      <c r="F1821" t="s">
        <v>22</v>
      </c>
      <c r="G1821">
        <v>0</v>
      </c>
      <c r="H1821">
        <v>197.7</v>
      </c>
      <c r="I1821">
        <v>64</v>
      </c>
      <c r="J1821">
        <v>33.61</v>
      </c>
      <c r="K1821">
        <v>136.69999999999999</v>
      </c>
      <c r="L1821">
        <v>126</v>
      </c>
      <c r="M1821">
        <v>11.62</v>
      </c>
      <c r="N1821">
        <v>244.4</v>
      </c>
      <c r="O1821">
        <v>81</v>
      </c>
      <c r="P1821">
        <v>11</v>
      </c>
      <c r="Q1821">
        <v>13.2</v>
      </c>
      <c r="R1821">
        <v>5</v>
      </c>
      <c r="S1821">
        <v>3.56</v>
      </c>
      <c r="T1821">
        <v>4</v>
      </c>
      <c r="U1821" t="s">
        <v>22</v>
      </c>
      <c r="V1821">
        <f>IF(tbl_Customers[[#This Row],[churn]] = "yes", 1, 0)</f>
        <v>0</v>
      </c>
      <c r="W1821" t="str">
        <f>IF(tbl_Customers[[#This Row],[number_customer_service_calls]] &lt;= 1, "0-1 Calls", IF(tbl_Customers[[#This Row],[number_customer_service_calls]] &lt;= 3, "2-3 Calls", IF(tbl_Customers[[#This Row],[number_customer_service_calls]] &lt;=5, "4-5 Calls", "6+ Calls")))</f>
        <v>4-5 Calls</v>
      </c>
      <c r="X1821" t="str">
        <f>IF(tbl_Customers[[#This Row],[account_length]] &lt;= 50, "0-50", IF(tbl_Customers[[#This Row],[account_length]] &lt;=100, "51-100", IF(tbl_Customers[[#This Row],[account_length]] &lt;= 150, "101-150", "151+")))</f>
        <v>0-50</v>
      </c>
      <c r="Y1821" t="str">
        <f>IF(tbl_Customers[[#This Row],[total_intl_charge]] &lt;= 3, "Low Charges", "High Charges")</f>
        <v>High Charges</v>
      </c>
      <c r="Z1821" t="str">
        <f>IF(tbl_Customers[[#This Row],[total_eve_calls]]&lt;=80,"Low Calls",
IF(tbl_Customers[[#This Row],[total_eve_calls]]&lt;=120,"Medium Calls","High Calls"))</f>
        <v>High Calls</v>
      </c>
      <c r="AA1821" t="str">
        <f>IF(tbl_Customers[[#This Row],[total_eve_charge]]&lt;=15,"Low Charges",
IF(tbl_Customers[[#This Row],[total_eve_charge]]&lt;=20,"Medium Charges","High Charges"))</f>
        <v>Low Charges</v>
      </c>
      <c r="AB18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1" t="str">
        <f>IF(tbl_Customers[[#This Row],[number_vmail_messages]] = 0, "No Usage", IF(tbl_Customers[[#This Row],[number_vmail_messages]] &lt;= 20, "Low Usage", IF(tbl_Customers[[#This Row],[number_vmail_messages]] &lt;= 40, "Medium Usgae", "High Usage")))</f>
        <v>No Usage</v>
      </c>
      <c r="AD1821" t="str">
        <f>IF(tbl_Customers[[#This Row],[total_day_minutes]]&lt;=150,"Low Usage", IF(tbl_Customers[[#This Row],[total_day_minutes]]&lt;=200,"Medium Usage", IF(tbl_Customers[[#This Row],[total_day_minutes]]&lt;=250,"High Usage","Very High Usage")))</f>
        <v>Medium Usage</v>
      </c>
      <c r="AE1821" t="str">
        <f>IF(tbl_Customers[[#This Row],[total_intl_calls]]&lt;=5,"Low Calls", IF(tbl_Customers[[#This Row],[total_intl_calls]]&lt;=10, "Medium Calls", "High Calls"))</f>
        <v>Low Calls</v>
      </c>
      <c r="AF18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21" s="36" t="str">
        <f>IF(tbl_Customers[[#This Row],[Churn_Risk_Score]]&gt;=10,"High Risk", IF(tbl_Customers[[#This Row],[Churn_Risk_Score]]&gt;=5,"Medium Risk","Low Risk"))</f>
        <v>Medium Risk</v>
      </c>
    </row>
    <row r="1822" spans="1:33" x14ac:dyDescent="0.35">
      <c r="A1822">
        <v>1821</v>
      </c>
      <c r="B1822" t="s">
        <v>20</v>
      </c>
      <c r="C1822">
        <v>98</v>
      </c>
      <c r="D1822" t="s">
        <v>28</v>
      </c>
      <c r="E1822" t="s">
        <v>22</v>
      </c>
      <c r="F1822" t="s">
        <v>23</v>
      </c>
      <c r="G1822">
        <v>29</v>
      </c>
      <c r="H1822">
        <v>111.1</v>
      </c>
      <c r="I1822">
        <v>105</v>
      </c>
      <c r="J1822">
        <v>18.89</v>
      </c>
      <c r="K1822">
        <v>217.9</v>
      </c>
      <c r="L1822">
        <v>101</v>
      </c>
      <c r="M1822">
        <v>18.52</v>
      </c>
      <c r="N1822">
        <v>248.1</v>
      </c>
      <c r="O1822">
        <v>108</v>
      </c>
      <c r="P1822">
        <v>11.16</v>
      </c>
      <c r="Q1822">
        <v>6.6</v>
      </c>
      <c r="R1822">
        <v>3</v>
      </c>
      <c r="S1822">
        <v>1.78</v>
      </c>
      <c r="T1822">
        <v>2</v>
      </c>
      <c r="U1822" t="s">
        <v>22</v>
      </c>
      <c r="V1822">
        <f>IF(tbl_Customers[[#This Row],[churn]] = "yes", 1, 0)</f>
        <v>0</v>
      </c>
      <c r="W1822" t="str">
        <f>IF(tbl_Customers[[#This Row],[number_customer_service_calls]] &lt;= 1, "0-1 Calls", IF(tbl_Customers[[#This Row],[number_customer_service_calls]] &lt;= 3, "2-3 Calls", IF(tbl_Customers[[#This Row],[number_customer_service_calls]] &lt;=5, "4-5 Calls", "6+ Calls")))</f>
        <v>2-3 Calls</v>
      </c>
      <c r="X1822" t="str">
        <f>IF(tbl_Customers[[#This Row],[account_length]] &lt;= 50, "0-50", IF(tbl_Customers[[#This Row],[account_length]] &lt;=100, "51-100", IF(tbl_Customers[[#This Row],[account_length]] &lt;= 150, "101-150", "151+")))</f>
        <v>51-100</v>
      </c>
      <c r="Y1822" t="str">
        <f>IF(tbl_Customers[[#This Row],[total_intl_charge]] &lt;= 3, "Low Charges", "High Charges")</f>
        <v>Low Charges</v>
      </c>
      <c r="Z1822" t="str">
        <f>IF(tbl_Customers[[#This Row],[total_eve_calls]]&lt;=80,"Low Calls",
IF(tbl_Customers[[#This Row],[total_eve_calls]]&lt;=120,"Medium Calls","High Calls"))</f>
        <v>Medium Calls</v>
      </c>
      <c r="AA1822" t="str">
        <f>IF(tbl_Customers[[#This Row],[total_eve_charge]]&lt;=15,"Low Charges",
IF(tbl_Customers[[#This Row],[total_eve_charge]]&lt;=20,"Medium Charges","High Charges"))</f>
        <v>Medium Charges</v>
      </c>
      <c r="AB18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22" t="str">
        <f>IF(tbl_Customers[[#This Row],[number_vmail_messages]] = 0, "No Usage", IF(tbl_Customers[[#This Row],[number_vmail_messages]] &lt;= 20, "Low Usage", IF(tbl_Customers[[#This Row],[number_vmail_messages]] &lt;= 40, "Medium Usgae", "High Usage")))</f>
        <v>Medium Usgae</v>
      </c>
      <c r="AD1822" t="str">
        <f>IF(tbl_Customers[[#This Row],[total_day_minutes]]&lt;=150,"Low Usage", IF(tbl_Customers[[#This Row],[total_day_minutes]]&lt;=200,"Medium Usage", IF(tbl_Customers[[#This Row],[total_day_minutes]]&lt;=250,"High Usage","Very High Usage")))</f>
        <v>Low Usage</v>
      </c>
      <c r="AE1822" t="str">
        <f>IF(tbl_Customers[[#This Row],[total_intl_calls]]&lt;=5,"Low Calls", IF(tbl_Customers[[#This Row],[total_intl_calls]]&lt;=10, "Medium Calls", "High Calls"))</f>
        <v>Low Calls</v>
      </c>
      <c r="AF18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22" s="36" t="str">
        <f>IF(tbl_Customers[[#This Row],[Churn_Risk_Score]]&gt;=10,"High Risk", IF(tbl_Customers[[#This Row],[Churn_Risk_Score]]&gt;=5,"Medium Risk","Low Risk"))</f>
        <v>Low Risk</v>
      </c>
    </row>
    <row r="1823" spans="1:33" x14ac:dyDescent="0.35">
      <c r="A1823">
        <v>1822</v>
      </c>
      <c r="B1823" t="s">
        <v>35</v>
      </c>
      <c r="C1823">
        <v>100</v>
      </c>
      <c r="D1823" t="s">
        <v>21</v>
      </c>
      <c r="E1823" t="s">
        <v>22</v>
      </c>
      <c r="F1823" t="s">
        <v>22</v>
      </c>
      <c r="G1823">
        <v>0</v>
      </c>
      <c r="H1823">
        <v>96.5</v>
      </c>
      <c r="I1823">
        <v>86</v>
      </c>
      <c r="J1823">
        <v>16.41</v>
      </c>
      <c r="K1823">
        <v>210.2</v>
      </c>
      <c r="L1823">
        <v>133</v>
      </c>
      <c r="M1823">
        <v>17.87</v>
      </c>
      <c r="N1823">
        <v>146.4</v>
      </c>
      <c r="O1823">
        <v>106</v>
      </c>
      <c r="P1823">
        <v>6.59</v>
      </c>
      <c r="Q1823">
        <v>12.5</v>
      </c>
      <c r="R1823">
        <v>3</v>
      </c>
      <c r="S1823">
        <v>3.38</v>
      </c>
      <c r="T1823">
        <v>1</v>
      </c>
      <c r="U1823" t="s">
        <v>23</v>
      </c>
      <c r="V1823">
        <f>IF(tbl_Customers[[#This Row],[churn]] = "yes", 1, 0)</f>
        <v>1</v>
      </c>
      <c r="W1823" t="str">
        <f>IF(tbl_Customers[[#This Row],[number_customer_service_calls]] &lt;= 1, "0-1 Calls", IF(tbl_Customers[[#This Row],[number_customer_service_calls]] &lt;= 3, "2-3 Calls", IF(tbl_Customers[[#This Row],[number_customer_service_calls]] &lt;=5, "4-5 Calls", "6+ Calls")))</f>
        <v>0-1 Calls</v>
      </c>
      <c r="X1823" t="str">
        <f>IF(tbl_Customers[[#This Row],[account_length]] &lt;= 50, "0-50", IF(tbl_Customers[[#This Row],[account_length]] &lt;=100, "51-100", IF(tbl_Customers[[#This Row],[account_length]] &lt;= 150, "101-150", "151+")))</f>
        <v>51-100</v>
      </c>
      <c r="Y1823" t="str">
        <f>IF(tbl_Customers[[#This Row],[total_intl_charge]] &lt;= 3, "Low Charges", "High Charges")</f>
        <v>High Charges</v>
      </c>
      <c r="Z1823" t="str">
        <f>IF(tbl_Customers[[#This Row],[total_eve_calls]]&lt;=80,"Low Calls",
IF(tbl_Customers[[#This Row],[total_eve_calls]]&lt;=120,"Medium Calls","High Calls"))</f>
        <v>High Calls</v>
      </c>
      <c r="AA1823" t="str">
        <f>IF(tbl_Customers[[#This Row],[total_eve_charge]]&lt;=15,"Low Charges",
IF(tbl_Customers[[#This Row],[total_eve_charge]]&lt;=20,"Medium Charges","High Charges"))</f>
        <v>Medium Charges</v>
      </c>
      <c r="AB18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3" t="str">
        <f>IF(tbl_Customers[[#This Row],[number_vmail_messages]] = 0, "No Usage", IF(tbl_Customers[[#This Row],[number_vmail_messages]] &lt;= 20, "Low Usage", IF(tbl_Customers[[#This Row],[number_vmail_messages]] &lt;= 40, "Medium Usgae", "High Usage")))</f>
        <v>No Usage</v>
      </c>
      <c r="AD1823" t="str">
        <f>IF(tbl_Customers[[#This Row],[total_day_minutes]]&lt;=150,"Low Usage", IF(tbl_Customers[[#This Row],[total_day_minutes]]&lt;=200,"Medium Usage", IF(tbl_Customers[[#This Row],[total_day_minutes]]&lt;=250,"High Usage","Very High Usage")))</f>
        <v>Low Usage</v>
      </c>
      <c r="AE1823" t="str">
        <f>IF(tbl_Customers[[#This Row],[total_intl_calls]]&lt;=5,"Low Calls", IF(tbl_Customers[[#This Row],[total_intl_calls]]&lt;=10, "Medium Calls", "High Calls"))</f>
        <v>Low Calls</v>
      </c>
      <c r="AF18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23" s="36" t="str">
        <f>IF(tbl_Customers[[#This Row],[Churn_Risk_Score]]&gt;=10,"High Risk", IF(tbl_Customers[[#This Row],[Churn_Risk_Score]]&gt;=5,"Medium Risk","Low Risk"))</f>
        <v>Low Risk</v>
      </c>
    </row>
    <row r="1824" spans="1:33" x14ac:dyDescent="0.35">
      <c r="A1824">
        <v>1823</v>
      </c>
      <c r="B1824" t="s">
        <v>38</v>
      </c>
      <c r="C1824">
        <v>164</v>
      </c>
      <c r="D1824" t="s">
        <v>21</v>
      </c>
      <c r="E1824" t="s">
        <v>22</v>
      </c>
      <c r="F1824" t="s">
        <v>22</v>
      </c>
      <c r="G1824">
        <v>0</v>
      </c>
      <c r="H1824">
        <v>123.3</v>
      </c>
      <c r="I1824">
        <v>78</v>
      </c>
      <c r="J1824">
        <v>20.96</v>
      </c>
      <c r="K1824">
        <v>170</v>
      </c>
      <c r="L1824">
        <v>85</v>
      </c>
      <c r="M1824">
        <v>14.45</v>
      </c>
      <c r="N1824">
        <v>165.9</v>
      </c>
      <c r="O1824">
        <v>78</v>
      </c>
      <c r="P1824">
        <v>7.47</v>
      </c>
      <c r="Q1824">
        <v>12.7</v>
      </c>
      <c r="R1824">
        <v>2</v>
      </c>
      <c r="S1824">
        <v>3.43</v>
      </c>
      <c r="T1824">
        <v>1</v>
      </c>
      <c r="U1824" t="s">
        <v>22</v>
      </c>
      <c r="V1824">
        <f>IF(tbl_Customers[[#This Row],[churn]] = "yes", 1, 0)</f>
        <v>0</v>
      </c>
      <c r="W1824" t="str">
        <f>IF(tbl_Customers[[#This Row],[number_customer_service_calls]] &lt;= 1, "0-1 Calls", IF(tbl_Customers[[#This Row],[number_customer_service_calls]] &lt;= 3, "2-3 Calls", IF(tbl_Customers[[#This Row],[number_customer_service_calls]] &lt;=5, "4-5 Calls", "6+ Calls")))</f>
        <v>0-1 Calls</v>
      </c>
      <c r="X1824" t="str">
        <f>IF(tbl_Customers[[#This Row],[account_length]] &lt;= 50, "0-50", IF(tbl_Customers[[#This Row],[account_length]] &lt;=100, "51-100", IF(tbl_Customers[[#This Row],[account_length]] &lt;= 150, "101-150", "151+")))</f>
        <v>151+</v>
      </c>
      <c r="Y1824" t="str">
        <f>IF(tbl_Customers[[#This Row],[total_intl_charge]] &lt;= 3, "Low Charges", "High Charges")</f>
        <v>High Charges</v>
      </c>
      <c r="Z1824" t="str">
        <f>IF(tbl_Customers[[#This Row],[total_eve_calls]]&lt;=80,"Low Calls",
IF(tbl_Customers[[#This Row],[total_eve_calls]]&lt;=120,"Medium Calls","High Calls"))</f>
        <v>Medium Calls</v>
      </c>
      <c r="AA1824" t="str">
        <f>IF(tbl_Customers[[#This Row],[total_eve_charge]]&lt;=15,"Low Charges",
IF(tbl_Customers[[#This Row],[total_eve_charge]]&lt;=20,"Medium Charges","High Charges"))</f>
        <v>Low Charges</v>
      </c>
      <c r="AB18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4" t="str">
        <f>IF(tbl_Customers[[#This Row],[number_vmail_messages]] = 0, "No Usage", IF(tbl_Customers[[#This Row],[number_vmail_messages]] &lt;= 20, "Low Usage", IF(tbl_Customers[[#This Row],[number_vmail_messages]] &lt;= 40, "Medium Usgae", "High Usage")))</f>
        <v>No Usage</v>
      </c>
      <c r="AD1824" t="str">
        <f>IF(tbl_Customers[[#This Row],[total_day_minutes]]&lt;=150,"Low Usage", IF(tbl_Customers[[#This Row],[total_day_minutes]]&lt;=200,"Medium Usage", IF(tbl_Customers[[#This Row],[total_day_minutes]]&lt;=250,"High Usage","Very High Usage")))</f>
        <v>Low Usage</v>
      </c>
      <c r="AE1824" t="str">
        <f>IF(tbl_Customers[[#This Row],[total_intl_calls]]&lt;=5,"Low Calls", IF(tbl_Customers[[#This Row],[total_intl_calls]]&lt;=10, "Medium Calls", "High Calls"))</f>
        <v>Low Calls</v>
      </c>
      <c r="AF18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24" s="36" t="str">
        <f>IF(tbl_Customers[[#This Row],[Churn_Risk_Score]]&gt;=10,"High Risk", IF(tbl_Customers[[#This Row],[Churn_Risk_Score]]&gt;=5,"Medium Risk","Low Risk"))</f>
        <v>Low Risk</v>
      </c>
    </row>
    <row r="1825" spans="1:33" x14ac:dyDescent="0.35">
      <c r="A1825">
        <v>1824</v>
      </c>
      <c r="B1825" t="s">
        <v>61</v>
      </c>
      <c r="C1825">
        <v>105</v>
      </c>
      <c r="D1825" t="s">
        <v>21</v>
      </c>
      <c r="E1825" t="s">
        <v>22</v>
      </c>
      <c r="F1825" t="s">
        <v>22</v>
      </c>
      <c r="G1825">
        <v>0</v>
      </c>
      <c r="H1825">
        <v>193.7</v>
      </c>
      <c r="I1825">
        <v>108</v>
      </c>
      <c r="J1825">
        <v>32.93</v>
      </c>
      <c r="K1825">
        <v>183.2</v>
      </c>
      <c r="L1825">
        <v>124</v>
      </c>
      <c r="M1825">
        <v>15.57</v>
      </c>
      <c r="N1825">
        <v>293.7</v>
      </c>
      <c r="O1825">
        <v>72</v>
      </c>
      <c r="P1825">
        <v>13.22</v>
      </c>
      <c r="Q1825">
        <v>10.8</v>
      </c>
      <c r="R1825">
        <v>5</v>
      </c>
      <c r="S1825">
        <v>2.92</v>
      </c>
      <c r="T1825">
        <v>1</v>
      </c>
      <c r="U1825" t="s">
        <v>22</v>
      </c>
      <c r="V1825">
        <f>IF(tbl_Customers[[#This Row],[churn]] = "yes", 1, 0)</f>
        <v>0</v>
      </c>
      <c r="W1825" t="str">
        <f>IF(tbl_Customers[[#This Row],[number_customer_service_calls]] &lt;= 1, "0-1 Calls", IF(tbl_Customers[[#This Row],[number_customer_service_calls]] &lt;= 3, "2-3 Calls", IF(tbl_Customers[[#This Row],[number_customer_service_calls]] &lt;=5, "4-5 Calls", "6+ Calls")))</f>
        <v>0-1 Calls</v>
      </c>
      <c r="X1825" t="str">
        <f>IF(tbl_Customers[[#This Row],[account_length]] &lt;= 50, "0-50", IF(tbl_Customers[[#This Row],[account_length]] &lt;=100, "51-100", IF(tbl_Customers[[#This Row],[account_length]] &lt;= 150, "101-150", "151+")))</f>
        <v>101-150</v>
      </c>
      <c r="Y1825" t="str">
        <f>IF(tbl_Customers[[#This Row],[total_intl_charge]] &lt;= 3, "Low Charges", "High Charges")</f>
        <v>Low Charges</v>
      </c>
      <c r="Z1825" t="str">
        <f>IF(tbl_Customers[[#This Row],[total_eve_calls]]&lt;=80,"Low Calls",
IF(tbl_Customers[[#This Row],[total_eve_calls]]&lt;=120,"Medium Calls","High Calls"))</f>
        <v>High Calls</v>
      </c>
      <c r="AA1825" t="str">
        <f>IF(tbl_Customers[[#This Row],[total_eve_charge]]&lt;=15,"Low Charges",
IF(tbl_Customers[[#This Row],[total_eve_charge]]&lt;=20,"Medium Charges","High Charges"))</f>
        <v>Medium Charges</v>
      </c>
      <c r="AB18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5" t="str">
        <f>IF(tbl_Customers[[#This Row],[number_vmail_messages]] = 0, "No Usage", IF(tbl_Customers[[#This Row],[number_vmail_messages]] &lt;= 20, "Low Usage", IF(tbl_Customers[[#This Row],[number_vmail_messages]] &lt;= 40, "Medium Usgae", "High Usage")))</f>
        <v>No Usage</v>
      </c>
      <c r="AD1825" t="str">
        <f>IF(tbl_Customers[[#This Row],[total_day_minutes]]&lt;=150,"Low Usage", IF(tbl_Customers[[#This Row],[total_day_minutes]]&lt;=200,"Medium Usage", IF(tbl_Customers[[#This Row],[total_day_minutes]]&lt;=250,"High Usage","Very High Usage")))</f>
        <v>Medium Usage</v>
      </c>
      <c r="AE1825" t="str">
        <f>IF(tbl_Customers[[#This Row],[total_intl_calls]]&lt;=5,"Low Calls", IF(tbl_Customers[[#This Row],[total_intl_calls]]&lt;=10, "Medium Calls", "High Calls"))</f>
        <v>Low Calls</v>
      </c>
      <c r="AF18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25" s="36" t="str">
        <f>IF(tbl_Customers[[#This Row],[Churn_Risk_Score]]&gt;=10,"High Risk", IF(tbl_Customers[[#This Row],[Churn_Risk_Score]]&gt;=5,"Medium Risk","Low Risk"))</f>
        <v>Low Risk</v>
      </c>
    </row>
    <row r="1826" spans="1:33" x14ac:dyDescent="0.35">
      <c r="A1826">
        <v>1825</v>
      </c>
      <c r="B1826" t="s">
        <v>50</v>
      </c>
      <c r="C1826">
        <v>89</v>
      </c>
      <c r="D1826" t="s">
        <v>25</v>
      </c>
      <c r="E1826" t="s">
        <v>23</v>
      </c>
      <c r="F1826" t="s">
        <v>22</v>
      </c>
      <c r="G1826">
        <v>0</v>
      </c>
      <c r="H1826">
        <v>206.9</v>
      </c>
      <c r="I1826">
        <v>134</v>
      </c>
      <c r="J1826">
        <v>35.17</v>
      </c>
      <c r="K1826">
        <v>167.7</v>
      </c>
      <c r="L1826">
        <v>105</v>
      </c>
      <c r="M1826">
        <v>14.25</v>
      </c>
      <c r="N1826">
        <v>155.69999999999999</v>
      </c>
      <c r="O1826">
        <v>86</v>
      </c>
      <c r="P1826">
        <v>7.01</v>
      </c>
      <c r="Q1826">
        <v>10.9</v>
      </c>
      <c r="R1826">
        <v>4</v>
      </c>
      <c r="S1826">
        <v>2.94</v>
      </c>
      <c r="T1826">
        <v>0</v>
      </c>
      <c r="U1826" t="s">
        <v>22</v>
      </c>
      <c r="V1826">
        <f>IF(tbl_Customers[[#This Row],[churn]] = "yes", 1, 0)</f>
        <v>0</v>
      </c>
      <c r="W1826" t="str">
        <f>IF(tbl_Customers[[#This Row],[number_customer_service_calls]] &lt;= 1, "0-1 Calls", IF(tbl_Customers[[#This Row],[number_customer_service_calls]] &lt;= 3, "2-3 Calls", IF(tbl_Customers[[#This Row],[number_customer_service_calls]] &lt;=5, "4-5 Calls", "6+ Calls")))</f>
        <v>0-1 Calls</v>
      </c>
      <c r="X1826" t="str">
        <f>IF(tbl_Customers[[#This Row],[account_length]] &lt;= 50, "0-50", IF(tbl_Customers[[#This Row],[account_length]] &lt;=100, "51-100", IF(tbl_Customers[[#This Row],[account_length]] &lt;= 150, "101-150", "151+")))</f>
        <v>51-100</v>
      </c>
      <c r="Y1826" t="str">
        <f>IF(tbl_Customers[[#This Row],[total_intl_charge]] &lt;= 3, "Low Charges", "High Charges")</f>
        <v>Low Charges</v>
      </c>
      <c r="Z1826" t="str">
        <f>IF(tbl_Customers[[#This Row],[total_eve_calls]]&lt;=80,"Low Calls",
IF(tbl_Customers[[#This Row],[total_eve_calls]]&lt;=120,"Medium Calls","High Calls"))</f>
        <v>Medium Calls</v>
      </c>
      <c r="AA1826" t="str">
        <f>IF(tbl_Customers[[#This Row],[total_eve_charge]]&lt;=15,"Low Charges",
IF(tbl_Customers[[#This Row],[total_eve_charge]]&lt;=20,"Medium Charges","High Charges"))</f>
        <v>Low Charges</v>
      </c>
      <c r="AB18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6" t="str">
        <f>IF(tbl_Customers[[#This Row],[number_vmail_messages]] = 0, "No Usage", IF(tbl_Customers[[#This Row],[number_vmail_messages]] &lt;= 20, "Low Usage", IF(tbl_Customers[[#This Row],[number_vmail_messages]] &lt;= 40, "Medium Usgae", "High Usage")))</f>
        <v>No Usage</v>
      </c>
      <c r="AD1826" t="str">
        <f>IF(tbl_Customers[[#This Row],[total_day_minutes]]&lt;=150,"Low Usage", IF(tbl_Customers[[#This Row],[total_day_minutes]]&lt;=200,"Medium Usage", IF(tbl_Customers[[#This Row],[total_day_minutes]]&lt;=250,"High Usage","Very High Usage")))</f>
        <v>High Usage</v>
      </c>
      <c r="AE1826" t="str">
        <f>IF(tbl_Customers[[#This Row],[total_intl_calls]]&lt;=5,"Low Calls", IF(tbl_Customers[[#This Row],[total_intl_calls]]&lt;=10, "Medium Calls", "High Calls"))</f>
        <v>Low Calls</v>
      </c>
      <c r="AF18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26" s="36" t="str">
        <f>IF(tbl_Customers[[#This Row],[Churn_Risk_Score]]&gt;=10,"High Risk", IF(tbl_Customers[[#This Row],[Churn_Risk_Score]]&gt;=5,"Medium Risk","Low Risk"))</f>
        <v>Low Risk</v>
      </c>
    </row>
    <row r="1827" spans="1:33" x14ac:dyDescent="0.35">
      <c r="A1827">
        <v>1826</v>
      </c>
      <c r="B1827" t="s">
        <v>69</v>
      </c>
      <c r="C1827">
        <v>126</v>
      </c>
      <c r="D1827" t="s">
        <v>21</v>
      </c>
      <c r="E1827" t="s">
        <v>22</v>
      </c>
      <c r="F1827" t="s">
        <v>22</v>
      </c>
      <c r="G1827">
        <v>0</v>
      </c>
      <c r="H1827">
        <v>249.8</v>
      </c>
      <c r="I1827">
        <v>96</v>
      </c>
      <c r="J1827">
        <v>42.47</v>
      </c>
      <c r="K1827">
        <v>261.89999999999998</v>
      </c>
      <c r="L1827">
        <v>92</v>
      </c>
      <c r="M1827">
        <v>22.26</v>
      </c>
      <c r="N1827">
        <v>166.8</v>
      </c>
      <c r="O1827">
        <v>108</v>
      </c>
      <c r="P1827">
        <v>7.51</v>
      </c>
      <c r="Q1827">
        <v>12.7</v>
      </c>
      <c r="R1827">
        <v>4</v>
      </c>
      <c r="S1827">
        <v>3.43</v>
      </c>
      <c r="T1827">
        <v>3</v>
      </c>
      <c r="U1827" t="s">
        <v>23</v>
      </c>
      <c r="V1827">
        <f>IF(tbl_Customers[[#This Row],[churn]] = "yes", 1, 0)</f>
        <v>1</v>
      </c>
      <c r="W1827" t="str">
        <f>IF(tbl_Customers[[#This Row],[number_customer_service_calls]] &lt;= 1, "0-1 Calls", IF(tbl_Customers[[#This Row],[number_customer_service_calls]] &lt;= 3, "2-3 Calls", IF(tbl_Customers[[#This Row],[number_customer_service_calls]] &lt;=5, "4-5 Calls", "6+ Calls")))</f>
        <v>2-3 Calls</v>
      </c>
      <c r="X1827" t="str">
        <f>IF(tbl_Customers[[#This Row],[account_length]] &lt;= 50, "0-50", IF(tbl_Customers[[#This Row],[account_length]] &lt;=100, "51-100", IF(tbl_Customers[[#This Row],[account_length]] &lt;= 150, "101-150", "151+")))</f>
        <v>101-150</v>
      </c>
      <c r="Y1827" t="str">
        <f>IF(tbl_Customers[[#This Row],[total_intl_charge]] &lt;= 3, "Low Charges", "High Charges")</f>
        <v>High Charges</v>
      </c>
      <c r="Z1827" t="str">
        <f>IF(tbl_Customers[[#This Row],[total_eve_calls]]&lt;=80,"Low Calls",
IF(tbl_Customers[[#This Row],[total_eve_calls]]&lt;=120,"Medium Calls","High Calls"))</f>
        <v>Medium Calls</v>
      </c>
      <c r="AA1827" t="str">
        <f>IF(tbl_Customers[[#This Row],[total_eve_charge]]&lt;=15,"Low Charges",
IF(tbl_Customers[[#This Row],[total_eve_charge]]&lt;=20,"Medium Charges","High Charges"))</f>
        <v>High Charges</v>
      </c>
      <c r="AB18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27" t="str">
        <f>IF(tbl_Customers[[#This Row],[number_vmail_messages]] = 0, "No Usage", IF(tbl_Customers[[#This Row],[number_vmail_messages]] &lt;= 20, "Low Usage", IF(tbl_Customers[[#This Row],[number_vmail_messages]] &lt;= 40, "Medium Usgae", "High Usage")))</f>
        <v>No Usage</v>
      </c>
      <c r="AD1827" t="str">
        <f>IF(tbl_Customers[[#This Row],[total_day_minutes]]&lt;=150,"Low Usage", IF(tbl_Customers[[#This Row],[total_day_minutes]]&lt;=200,"Medium Usage", IF(tbl_Customers[[#This Row],[total_day_minutes]]&lt;=250,"High Usage","Very High Usage")))</f>
        <v>High Usage</v>
      </c>
      <c r="AE1827" t="str">
        <f>IF(tbl_Customers[[#This Row],[total_intl_calls]]&lt;=5,"Low Calls", IF(tbl_Customers[[#This Row],[total_intl_calls]]&lt;=10, "Medium Calls", "High Calls"))</f>
        <v>Low Calls</v>
      </c>
      <c r="AF18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27" s="36" t="str">
        <f>IF(tbl_Customers[[#This Row],[Churn_Risk_Score]]&gt;=10,"High Risk", IF(tbl_Customers[[#This Row],[Churn_Risk_Score]]&gt;=5,"Medium Risk","Low Risk"))</f>
        <v>Low Risk</v>
      </c>
    </row>
    <row r="1828" spans="1:33" x14ac:dyDescent="0.35">
      <c r="A1828">
        <v>1827</v>
      </c>
      <c r="B1828" t="s">
        <v>44</v>
      </c>
      <c r="C1828">
        <v>96</v>
      </c>
      <c r="D1828" t="s">
        <v>25</v>
      </c>
      <c r="E1828" t="s">
        <v>22</v>
      </c>
      <c r="F1828" t="s">
        <v>22</v>
      </c>
      <c r="G1828">
        <v>0</v>
      </c>
      <c r="H1828">
        <v>144</v>
      </c>
      <c r="I1828">
        <v>102</v>
      </c>
      <c r="J1828">
        <v>24.48</v>
      </c>
      <c r="K1828">
        <v>224.7</v>
      </c>
      <c r="L1828">
        <v>73</v>
      </c>
      <c r="M1828">
        <v>19.100000000000001</v>
      </c>
      <c r="N1828">
        <v>227.7</v>
      </c>
      <c r="O1828">
        <v>91</v>
      </c>
      <c r="P1828">
        <v>10.25</v>
      </c>
      <c r="Q1828">
        <v>10</v>
      </c>
      <c r="R1828">
        <v>7</v>
      </c>
      <c r="S1828">
        <v>2.7</v>
      </c>
      <c r="T1828">
        <v>1</v>
      </c>
      <c r="U1828" t="s">
        <v>22</v>
      </c>
      <c r="V1828">
        <f>IF(tbl_Customers[[#This Row],[churn]] = "yes", 1, 0)</f>
        <v>0</v>
      </c>
      <c r="W1828" t="str">
        <f>IF(tbl_Customers[[#This Row],[number_customer_service_calls]] &lt;= 1, "0-1 Calls", IF(tbl_Customers[[#This Row],[number_customer_service_calls]] &lt;= 3, "2-3 Calls", IF(tbl_Customers[[#This Row],[number_customer_service_calls]] &lt;=5, "4-5 Calls", "6+ Calls")))</f>
        <v>0-1 Calls</v>
      </c>
      <c r="X1828" t="str">
        <f>IF(tbl_Customers[[#This Row],[account_length]] &lt;= 50, "0-50", IF(tbl_Customers[[#This Row],[account_length]] &lt;=100, "51-100", IF(tbl_Customers[[#This Row],[account_length]] &lt;= 150, "101-150", "151+")))</f>
        <v>51-100</v>
      </c>
      <c r="Y1828" t="str">
        <f>IF(tbl_Customers[[#This Row],[total_intl_charge]] &lt;= 3, "Low Charges", "High Charges")</f>
        <v>Low Charges</v>
      </c>
      <c r="Z1828" t="str">
        <f>IF(tbl_Customers[[#This Row],[total_eve_calls]]&lt;=80,"Low Calls",
IF(tbl_Customers[[#This Row],[total_eve_calls]]&lt;=120,"Medium Calls","High Calls"))</f>
        <v>Low Calls</v>
      </c>
      <c r="AA1828" t="str">
        <f>IF(tbl_Customers[[#This Row],[total_eve_charge]]&lt;=15,"Low Charges",
IF(tbl_Customers[[#This Row],[total_eve_charge]]&lt;=20,"Medium Charges","High Charges"))</f>
        <v>Medium Charges</v>
      </c>
      <c r="AB18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28" t="str">
        <f>IF(tbl_Customers[[#This Row],[number_vmail_messages]] = 0, "No Usage", IF(tbl_Customers[[#This Row],[number_vmail_messages]] &lt;= 20, "Low Usage", IF(tbl_Customers[[#This Row],[number_vmail_messages]] &lt;= 40, "Medium Usgae", "High Usage")))</f>
        <v>No Usage</v>
      </c>
      <c r="AD1828" t="str">
        <f>IF(tbl_Customers[[#This Row],[total_day_minutes]]&lt;=150,"Low Usage", IF(tbl_Customers[[#This Row],[total_day_minutes]]&lt;=200,"Medium Usage", IF(tbl_Customers[[#This Row],[total_day_minutes]]&lt;=250,"High Usage","Very High Usage")))</f>
        <v>Low Usage</v>
      </c>
      <c r="AE1828" t="str">
        <f>IF(tbl_Customers[[#This Row],[total_intl_calls]]&lt;=5,"Low Calls", IF(tbl_Customers[[#This Row],[total_intl_calls]]&lt;=10, "Medium Calls", "High Calls"))</f>
        <v>Medium Calls</v>
      </c>
      <c r="AF18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28" s="36" t="str">
        <f>IF(tbl_Customers[[#This Row],[Churn_Risk_Score]]&gt;=10,"High Risk", IF(tbl_Customers[[#This Row],[Churn_Risk_Score]]&gt;=5,"Medium Risk","Low Risk"))</f>
        <v>Low Risk</v>
      </c>
    </row>
    <row r="1829" spans="1:33" x14ac:dyDescent="0.35">
      <c r="A1829">
        <v>1828</v>
      </c>
      <c r="B1829" t="s">
        <v>34</v>
      </c>
      <c r="C1829">
        <v>120</v>
      </c>
      <c r="D1829" t="s">
        <v>21</v>
      </c>
      <c r="E1829" t="s">
        <v>22</v>
      </c>
      <c r="F1829" t="s">
        <v>23</v>
      </c>
      <c r="G1829">
        <v>33</v>
      </c>
      <c r="H1829">
        <v>299.5</v>
      </c>
      <c r="I1829">
        <v>83</v>
      </c>
      <c r="J1829">
        <v>50.92</v>
      </c>
      <c r="K1829">
        <v>163.4</v>
      </c>
      <c r="L1829">
        <v>84</v>
      </c>
      <c r="M1829">
        <v>13.89</v>
      </c>
      <c r="N1829">
        <v>146.69999999999999</v>
      </c>
      <c r="O1829">
        <v>88</v>
      </c>
      <c r="P1829">
        <v>6.6</v>
      </c>
      <c r="Q1829">
        <v>11.6</v>
      </c>
      <c r="R1829">
        <v>5</v>
      </c>
      <c r="S1829">
        <v>3.13</v>
      </c>
      <c r="T1829">
        <v>0</v>
      </c>
      <c r="U1829" t="s">
        <v>22</v>
      </c>
      <c r="V1829">
        <f>IF(tbl_Customers[[#This Row],[churn]] = "yes", 1, 0)</f>
        <v>0</v>
      </c>
      <c r="W1829" t="str">
        <f>IF(tbl_Customers[[#This Row],[number_customer_service_calls]] &lt;= 1, "0-1 Calls", IF(tbl_Customers[[#This Row],[number_customer_service_calls]] &lt;= 3, "2-3 Calls", IF(tbl_Customers[[#This Row],[number_customer_service_calls]] &lt;=5, "4-5 Calls", "6+ Calls")))</f>
        <v>0-1 Calls</v>
      </c>
      <c r="X1829" t="str">
        <f>IF(tbl_Customers[[#This Row],[account_length]] &lt;= 50, "0-50", IF(tbl_Customers[[#This Row],[account_length]] &lt;=100, "51-100", IF(tbl_Customers[[#This Row],[account_length]] &lt;= 150, "101-150", "151+")))</f>
        <v>101-150</v>
      </c>
      <c r="Y1829" t="str">
        <f>IF(tbl_Customers[[#This Row],[total_intl_charge]] &lt;= 3, "Low Charges", "High Charges")</f>
        <v>High Charges</v>
      </c>
      <c r="Z1829" t="str">
        <f>IF(tbl_Customers[[#This Row],[total_eve_calls]]&lt;=80,"Low Calls",
IF(tbl_Customers[[#This Row],[total_eve_calls]]&lt;=120,"Medium Calls","High Calls"))</f>
        <v>Medium Calls</v>
      </c>
      <c r="AA1829" t="str">
        <f>IF(tbl_Customers[[#This Row],[total_eve_charge]]&lt;=15,"Low Charges",
IF(tbl_Customers[[#This Row],[total_eve_charge]]&lt;=20,"Medium Charges","High Charges"))</f>
        <v>Low Charges</v>
      </c>
      <c r="AB18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29" t="str">
        <f>IF(tbl_Customers[[#This Row],[number_vmail_messages]] = 0, "No Usage", IF(tbl_Customers[[#This Row],[number_vmail_messages]] &lt;= 20, "Low Usage", IF(tbl_Customers[[#This Row],[number_vmail_messages]] &lt;= 40, "Medium Usgae", "High Usage")))</f>
        <v>Medium Usgae</v>
      </c>
      <c r="AD1829" t="str">
        <f>IF(tbl_Customers[[#This Row],[total_day_minutes]]&lt;=150,"Low Usage", IF(tbl_Customers[[#This Row],[total_day_minutes]]&lt;=200,"Medium Usage", IF(tbl_Customers[[#This Row],[total_day_minutes]]&lt;=250,"High Usage","Very High Usage")))</f>
        <v>Very High Usage</v>
      </c>
      <c r="AE1829" t="str">
        <f>IF(tbl_Customers[[#This Row],[total_intl_calls]]&lt;=5,"Low Calls", IF(tbl_Customers[[#This Row],[total_intl_calls]]&lt;=10, "Medium Calls", "High Calls"))</f>
        <v>Low Calls</v>
      </c>
      <c r="AF18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829" s="36" t="str">
        <f>IF(tbl_Customers[[#This Row],[Churn_Risk_Score]]&gt;=10,"High Risk", IF(tbl_Customers[[#This Row],[Churn_Risk_Score]]&gt;=5,"Medium Risk","Low Risk"))</f>
        <v>Medium Risk</v>
      </c>
    </row>
    <row r="1830" spans="1:33" x14ac:dyDescent="0.35">
      <c r="A1830">
        <v>1829</v>
      </c>
      <c r="B1830" t="s">
        <v>43</v>
      </c>
      <c r="C1830">
        <v>212</v>
      </c>
      <c r="D1830" t="s">
        <v>21</v>
      </c>
      <c r="E1830" t="s">
        <v>22</v>
      </c>
      <c r="F1830" t="s">
        <v>22</v>
      </c>
      <c r="G1830">
        <v>0</v>
      </c>
      <c r="H1830">
        <v>226</v>
      </c>
      <c r="I1830">
        <v>127</v>
      </c>
      <c r="J1830">
        <v>38.42</v>
      </c>
      <c r="K1830">
        <v>304.60000000000002</v>
      </c>
      <c r="L1830">
        <v>83</v>
      </c>
      <c r="M1830">
        <v>25.89</v>
      </c>
      <c r="N1830">
        <v>181.2</v>
      </c>
      <c r="O1830">
        <v>132</v>
      </c>
      <c r="P1830">
        <v>8.15</v>
      </c>
      <c r="Q1830">
        <v>12.6</v>
      </c>
      <c r="R1830">
        <v>4</v>
      </c>
      <c r="S1830">
        <v>3.4</v>
      </c>
      <c r="T1830">
        <v>2</v>
      </c>
      <c r="U1830" t="s">
        <v>23</v>
      </c>
      <c r="V1830">
        <f>IF(tbl_Customers[[#This Row],[churn]] = "yes", 1, 0)</f>
        <v>1</v>
      </c>
      <c r="W1830" t="str">
        <f>IF(tbl_Customers[[#This Row],[number_customer_service_calls]] &lt;= 1, "0-1 Calls", IF(tbl_Customers[[#This Row],[number_customer_service_calls]] &lt;= 3, "2-3 Calls", IF(tbl_Customers[[#This Row],[number_customer_service_calls]] &lt;=5, "4-5 Calls", "6+ Calls")))</f>
        <v>2-3 Calls</v>
      </c>
      <c r="X1830" t="str">
        <f>IF(tbl_Customers[[#This Row],[account_length]] &lt;= 50, "0-50", IF(tbl_Customers[[#This Row],[account_length]] &lt;=100, "51-100", IF(tbl_Customers[[#This Row],[account_length]] &lt;= 150, "101-150", "151+")))</f>
        <v>151+</v>
      </c>
      <c r="Y1830" t="str">
        <f>IF(tbl_Customers[[#This Row],[total_intl_charge]] &lt;= 3, "Low Charges", "High Charges")</f>
        <v>High Charges</v>
      </c>
      <c r="Z1830" t="str">
        <f>IF(tbl_Customers[[#This Row],[total_eve_calls]]&lt;=80,"Low Calls",
IF(tbl_Customers[[#This Row],[total_eve_calls]]&lt;=120,"Medium Calls","High Calls"))</f>
        <v>Medium Calls</v>
      </c>
      <c r="AA1830" t="str">
        <f>IF(tbl_Customers[[#This Row],[total_eve_charge]]&lt;=15,"Low Charges",
IF(tbl_Customers[[#This Row],[total_eve_charge]]&lt;=20,"Medium Charges","High Charges"))</f>
        <v>High Charges</v>
      </c>
      <c r="AB18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30" t="str">
        <f>IF(tbl_Customers[[#This Row],[number_vmail_messages]] = 0, "No Usage", IF(tbl_Customers[[#This Row],[number_vmail_messages]] &lt;= 20, "Low Usage", IF(tbl_Customers[[#This Row],[number_vmail_messages]] &lt;= 40, "Medium Usgae", "High Usage")))</f>
        <v>No Usage</v>
      </c>
      <c r="AD1830" t="str">
        <f>IF(tbl_Customers[[#This Row],[total_day_minutes]]&lt;=150,"Low Usage", IF(tbl_Customers[[#This Row],[total_day_minutes]]&lt;=200,"Medium Usage", IF(tbl_Customers[[#This Row],[total_day_minutes]]&lt;=250,"High Usage","Very High Usage")))</f>
        <v>High Usage</v>
      </c>
      <c r="AE1830" t="str">
        <f>IF(tbl_Customers[[#This Row],[total_intl_calls]]&lt;=5,"Low Calls", IF(tbl_Customers[[#This Row],[total_intl_calls]]&lt;=10, "Medium Calls", "High Calls"))</f>
        <v>Low Calls</v>
      </c>
      <c r="AF18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30" s="36" t="str">
        <f>IF(tbl_Customers[[#This Row],[Churn_Risk_Score]]&gt;=10,"High Risk", IF(tbl_Customers[[#This Row],[Churn_Risk_Score]]&gt;=5,"Medium Risk","Low Risk"))</f>
        <v>Low Risk</v>
      </c>
    </row>
    <row r="1831" spans="1:33" x14ac:dyDescent="0.35">
      <c r="A1831">
        <v>1830</v>
      </c>
      <c r="B1831" t="s">
        <v>58</v>
      </c>
      <c r="C1831">
        <v>72</v>
      </c>
      <c r="D1831" t="s">
        <v>21</v>
      </c>
      <c r="E1831" t="s">
        <v>22</v>
      </c>
      <c r="F1831" t="s">
        <v>22</v>
      </c>
      <c r="G1831">
        <v>0</v>
      </c>
      <c r="H1831">
        <v>137.6</v>
      </c>
      <c r="I1831">
        <v>106</v>
      </c>
      <c r="J1831">
        <v>23.39</v>
      </c>
      <c r="K1831">
        <v>143.5</v>
      </c>
      <c r="L1831">
        <v>94</v>
      </c>
      <c r="M1831">
        <v>12.2</v>
      </c>
      <c r="N1831">
        <v>273.7</v>
      </c>
      <c r="O1831">
        <v>110</v>
      </c>
      <c r="P1831">
        <v>12.32</v>
      </c>
      <c r="Q1831">
        <v>9.6</v>
      </c>
      <c r="R1831">
        <v>6</v>
      </c>
      <c r="S1831">
        <v>2.59</v>
      </c>
      <c r="T1831">
        <v>2</v>
      </c>
      <c r="U1831" t="s">
        <v>22</v>
      </c>
      <c r="V1831">
        <f>IF(tbl_Customers[[#This Row],[churn]] = "yes", 1, 0)</f>
        <v>0</v>
      </c>
      <c r="W1831" t="str">
        <f>IF(tbl_Customers[[#This Row],[number_customer_service_calls]] &lt;= 1, "0-1 Calls", IF(tbl_Customers[[#This Row],[number_customer_service_calls]] &lt;= 3, "2-3 Calls", IF(tbl_Customers[[#This Row],[number_customer_service_calls]] &lt;=5, "4-5 Calls", "6+ Calls")))</f>
        <v>2-3 Calls</v>
      </c>
      <c r="X1831" t="str">
        <f>IF(tbl_Customers[[#This Row],[account_length]] &lt;= 50, "0-50", IF(tbl_Customers[[#This Row],[account_length]] &lt;=100, "51-100", IF(tbl_Customers[[#This Row],[account_length]] &lt;= 150, "101-150", "151+")))</f>
        <v>51-100</v>
      </c>
      <c r="Y1831" t="str">
        <f>IF(tbl_Customers[[#This Row],[total_intl_charge]] &lt;= 3, "Low Charges", "High Charges")</f>
        <v>Low Charges</v>
      </c>
      <c r="Z1831" t="str">
        <f>IF(tbl_Customers[[#This Row],[total_eve_calls]]&lt;=80,"Low Calls",
IF(tbl_Customers[[#This Row],[total_eve_calls]]&lt;=120,"Medium Calls","High Calls"))</f>
        <v>Medium Calls</v>
      </c>
      <c r="AA1831" t="str">
        <f>IF(tbl_Customers[[#This Row],[total_eve_charge]]&lt;=15,"Low Charges",
IF(tbl_Customers[[#This Row],[total_eve_charge]]&lt;=20,"Medium Charges","High Charges"))</f>
        <v>Low Charges</v>
      </c>
      <c r="AB18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31" t="str">
        <f>IF(tbl_Customers[[#This Row],[number_vmail_messages]] = 0, "No Usage", IF(tbl_Customers[[#This Row],[number_vmail_messages]] &lt;= 20, "Low Usage", IF(tbl_Customers[[#This Row],[number_vmail_messages]] &lt;= 40, "Medium Usgae", "High Usage")))</f>
        <v>No Usage</v>
      </c>
      <c r="AD1831" t="str">
        <f>IF(tbl_Customers[[#This Row],[total_day_minutes]]&lt;=150,"Low Usage", IF(tbl_Customers[[#This Row],[total_day_minutes]]&lt;=200,"Medium Usage", IF(tbl_Customers[[#This Row],[total_day_minutes]]&lt;=250,"High Usage","Very High Usage")))</f>
        <v>Low Usage</v>
      </c>
      <c r="AE1831" t="str">
        <f>IF(tbl_Customers[[#This Row],[total_intl_calls]]&lt;=5,"Low Calls", IF(tbl_Customers[[#This Row],[total_intl_calls]]&lt;=10, "Medium Calls", "High Calls"))</f>
        <v>Medium Calls</v>
      </c>
      <c r="AF18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31" s="36" t="str">
        <f>IF(tbl_Customers[[#This Row],[Churn_Risk_Score]]&gt;=10,"High Risk", IF(tbl_Customers[[#This Row],[Churn_Risk_Score]]&gt;=5,"Medium Risk","Low Risk"))</f>
        <v>Low Risk</v>
      </c>
    </row>
    <row r="1832" spans="1:33" x14ac:dyDescent="0.35">
      <c r="A1832">
        <v>1831</v>
      </c>
      <c r="B1832" t="s">
        <v>45</v>
      </c>
      <c r="C1832">
        <v>155</v>
      </c>
      <c r="D1832" t="s">
        <v>21</v>
      </c>
      <c r="E1832" t="s">
        <v>23</v>
      </c>
      <c r="F1832" t="s">
        <v>23</v>
      </c>
      <c r="G1832">
        <v>26</v>
      </c>
      <c r="H1832">
        <v>211.7</v>
      </c>
      <c r="I1832">
        <v>121</v>
      </c>
      <c r="J1832">
        <v>35.99</v>
      </c>
      <c r="K1832">
        <v>139.19999999999999</v>
      </c>
      <c r="L1832">
        <v>123</v>
      </c>
      <c r="M1832">
        <v>11.83</v>
      </c>
      <c r="N1832">
        <v>146.69999999999999</v>
      </c>
      <c r="O1832">
        <v>89</v>
      </c>
      <c r="P1832">
        <v>6.6</v>
      </c>
      <c r="Q1832">
        <v>11.1</v>
      </c>
      <c r="R1832">
        <v>3</v>
      </c>
      <c r="S1832">
        <v>3</v>
      </c>
      <c r="T1832">
        <v>1</v>
      </c>
      <c r="U1832" t="s">
        <v>22</v>
      </c>
      <c r="V1832">
        <f>IF(tbl_Customers[[#This Row],[churn]] = "yes", 1, 0)</f>
        <v>0</v>
      </c>
      <c r="W1832" t="str">
        <f>IF(tbl_Customers[[#This Row],[number_customer_service_calls]] &lt;= 1, "0-1 Calls", IF(tbl_Customers[[#This Row],[number_customer_service_calls]] &lt;= 3, "2-3 Calls", IF(tbl_Customers[[#This Row],[number_customer_service_calls]] &lt;=5, "4-5 Calls", "6+ Calls")))</f>
        <v>0-1 Calls</v>
      </c>
      <c r="X1832" t="str">
        <f>IF(tbl_Customers[[#This Row],[account_length]] &lt;= 50, "0-50", IF(tbl_Customers[[#This Row],[account_length]] &lt;=100, "51-100", IF(tbl_Customers[[#This Row],[account_length]] &lt;= 150, "101-150", "151+")))</f>
        <v>151+</v>
      </c>
      <c r="Y1832" t="str">
        <f>IF(tbl_Customers[[#This Row],[total_intl_charge]] &lt;= 3, "Low Charges", "High Charges")</f>
        <v>Low Charges</v>
      </c>
      <c r="Z1832" t="str">
        <f>IF(tbl_Customers[[#This Row],[total_eve_calls]]&lt;=80,"Low Calls",
IF(tbl_Customers[[#This Row],[total_eve_calls]]&lt;=120,"Medium Calls","High Calls"))</f>
        <v>High Calls</v>
      </c>
      <c r="AA1832" t="str">
        <f>IF(tbl_Customers[[#This Row],[total_eve_charge]]&lt;=15,"Low Charges",
IF(tbl_Customers[[#This Row],[total_eve_charge]]&lt;=20,"Medium Charges","High Charges"))</f>
        <v>Low Charges</v>
      </c>
      <c r="AB18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32" t="str">
        <f>IF(tbl_Customers[[#This Row],[number_vmail_messages]] = 0, "No Usage", IF(tbl_Customers[[#This Row],[number_vmail_messages]] &lt;= 20, "Low Usage", IF(tbl_Customers[[#This Row],[number_vmail_messages]] &lt;= 40, "Medium Usgae", "High Usage")))</f>
        <v>Medium Usgae</v>
      </c>
      <c r="AD1832" t="str">
        <f>IF(tbl_Customers[[#This Row],[total_day_minutes]]&lt;=150,"Low Usage", IF(tbl_Customers[[#This Row],[total_day_minutes]]&lt;=200,"Medium Usage", IF(tbl_Customers[[#This Row],[total_day_minutes]]&lt;=250,"High Usage","Very High Usage")))</f>
        <v>High Usage</v>
      </c>
      <c r="AE1832" t="str">
        <f>IF(tbl_Customers[[#This Row],[total_intl_calls]]&lt;=5,"Low Calls", IF(tbl_Customers[[#This Row],[total_intl_calls]]&lt;=10, "Medium Calls", "High Calls"))</f>
        <v>Low Calls</v>
      </c>
      <c r="AF18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32" s="36" t="str">
        <f>IF(tbl_Customers[[#This Row],[Churn_Risk_Score]]&gt;=10,"High Risk", IF(tbl_Customers[[#This Row],[Churn_Risk_Score]]&gt;=5,"Medium Risk","Low Risk"))</f>
        <v>Low Risk</v>
      </c>
    </row>
    <row r="1833" spans="1:33" x14ac:dyDescent="0.35">
      <c r="A1833">
        <v>1832</v>
      </c>
      <c r="B1833" t="s">
        <v>55</v>
      </c>
      <c r="C1833">
        <v>89</v>
      </c>
      <c r="D1833" t="s">
        <v>21</v>
      </c>
      <c r="E1833" t="s">
        <v>22</v>
      </c>
      <c r="F1833" t="s">
        <v>22</v>
      </c>
      <c r="G1833">
        <v>0</v>
      </c>
      <c r="H1833">
        <v>89.7</v>
      </c>
      <c r="I1833">
        <v>80</v>
      </c>
      <c r="J1833">
        <v>15.25</v>
      </c>
      <c r="K1833">
        <v>179.8</v>
      </c>
      <c r="L1833">
        <v>81</v>
      </c>
      <c r="M1833">
        <v>15.28</v>
      </c>
      <c r="N1833">
        <v>145.69999999999999</v>
      </c>
      <c r="O1833">
        <v>120</v>
      </c>
      <c r="P1833">
        <v>6.56</v>
      </c>
      <c r="Q1833">
        <v>9.5</v>
      </c>
      <c r="R1833">
        <v>4</v>
      </c>
      <c r="S1833">
        <v>2.57</v>
      </c>
      <c r="T1833">
        <v>2</v>
      </c>
      <c r="U1833" t="s">
        <v>22</v>
      </c>
      <c r="V1833">
        <f>IF(tbl_Customers[[#This Row],[churn]] = "yes", 1, 0)</f>
        <v>0</v>
      </c>
      <c r="W1833" t="str">
        <f>IF(tbl_Customers[[#This Row],[number_customer_service_calls]] &lt;= 1, "0-1 Calls", IF(tbl_Customers[[#This Row],[number_customer_service_calls]] &lt;= 3, "2-3 Calls", IF(tbl_Customers[[#This Row],[number_customer_service_calls]] &lt;=5, "4-5 Calls", "6+ Calls")))</f>
        <v>2-3 Calls</v>
      </c>
      <c r="X1833" t="str">
        <f>IF(tbl_Customers[[#This Row],[account_length]] &lt;= 50, "0-50", IF(tbl_Customers[[#This Row],[account_length]] &lt;=100, "51-100", IF(tbl_Customers[[#This Row],[account_length]] &lt;= 150, "101-150", "151+")))</f>
        <v>51-100</v>
      </c>
      <c r="Y1833" t="str">
        <f>IF(tbl_Customers[[#This Row],[total_intl_charge]] &lt;= 3, "Low Charges", "High Charges")</f>
        <v>Low Charges</v>
      </c>
      <c r="Z1833" t="str">
        <f>IF(tbl_Customers[[#This Row],[total_eve_calls]]&lt;=80,"Low Calls",
IF(tbl_Customers[[#This Row],[total_eve_calls]]&lt;=120,"Medium Calls","High Calls"))</f>
        <v>Medium Calls</v>
      </c>
      <c r="AA1833" t="str">
        <f>IF(tbl_Customers[[#This Row],[total_eve_charge]]&lt;=15,"Low Charges",
IF(tbl_Customers[[#This Row],[total_eve_charge]]&lt;=20,"Medium Charges","High Charges"))</f>
        <v>Medium Charges</v>
      </c>
      <c r="AB18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33" t="str">
        <f>IF(tbl_Customers[[#This Row],[number_vmail_messages]] = 0, "No Usage", IF(tbl_Customers[[#This Row],[number_vmail_messages]] &lt;= 20, "Low Usage", IF(tbl_Customers[[#This Row],[number_vmail_messages]] &lt;= 40, "Medium Usgae", "High Usage")))</f>
        <v>No Usage</v>
      </c>
      <c r="AD1833" t="str">
        <f>IF(tbl_Customers[[#This Row],[total_day_minutes]]&lt;=150,"Low Usage", IF(tbl_Customers[[#This Row],[total_day_minutes]]&lt;=200,"Medium Usage", IF(tbl_Customers[[#This Row],[total_day_minutes]]&lt;=250,"High Usage","Very High Usage")))</f>
        <v>Low Usage</v>
      </c>
      <c r="AE1833" t="str">
        <f>IF(tbl_Customers[[#This Row],[total_intl_calls]]&lt;=5,"Low Calls", IF(tbl_Customers[[#This Row],[total_intl_calls]]&lt;=10, "Medium Calls", "High Calls"))</f>
        <v>Low Calls</v>
      </c>
      <c r="AF18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33" s="36" t="str">
        <f>IF(tbl_Customers[[#This Row],[Churn_Risk_Score]]&gt;=10,"High Risk", IF(tbl_Customers[[#This Row],[Churn_Risk_Score]]&gt;=5,"Medium Risk","Low Risk"))</f>
        <v>Low Risk</v>
      </c>
    </row>
    <row r="1834" spans="1:33" x14ac:dyDescent="0.35">
      <c r="A1834">
        <v>1833</v>
      </c>
      <c r="B1834" t="s">
        <v>44</v>
      </c>
      <c r="C1834">
        <v>126</v>
      </c>
      <c r="D1834" t="s">
        <v>25</v>
      </c>
      <c r="E1834" t="s">
        <v>23</v>
      </c>
      <c r="F1834" t="s">
        <v>22</v>
      </c>
      <c r="G1834">
        <v>0</v>
      </c>
      <c r="H1834">
        <v>197.6</v>
      </c>
      <c r="I1834">
        <v>126</v>
      </c>
      <c r="J1834">
        <v>33.590000000000003</v>
      </c>
      <c r="K1834">
        <v>246.5</v>
      </c>
      <c r="L1834">
        <v>112</v>
      </c>
      <c r="M1834">
        <v>20.95</v>
      </c>
      <c r="N1834">
        <v>285.3</v>
      </c>
      <c r="O1834">
        <v>104</v>
      </c>
      <c r="P1834">
        <v>12.84</v>
      </c>
      <c r="Q1834">
        <v>12.5</v>
      </c>
      <c r="R1834">
        <v>8</v>
      </c>
      <c r="S1834">
        <v>3.38</v>
      </c>
      <c r="T1834">
        <v>2</v>
      </c>
      <c r="U1834" t="s">
        <v>22</v>
      </c>
      <c r="V1834">
        <f>IF(tbl_Customers[[#This Row],[churn]] = "yes", 1, 0)</f>
        <v>0</v>
      </c>
      <c r="W1834" t="str">
        <f>IF(tbl_Customers[[#This Row],[number_customer_service_calls]] &lt;= 1, "0-1 Calls", IF(tbl_Customers[[#This Row],[number_customer_service_calls]] &lt;= 3, "2-3 Calls", IF(tbl_Customers[[#This Row],[number_customer_service_calls]] &lt;=5, "4-5 Calls", "6+ Calls")))</f>
        <v>2-3 Calls</v>
      </c>
      <c r="X1834" t="str">
        <f>IF(tbl_Customers[[#This Row],[account_length]] &lt;= 50, "0-50", IF(tbl_Customers[[#This Row],[account_length]] &lt;=100, "51-100", IF(tbl_Customers[[#This Row],[account_length]] &lt;= 150, "101-150", "151+")))</f>
        <v>101-150</v>
      </c>
      <c r="Y1834" t="str">
        <f>IF(tbl_Customers[[#This Row],[total_intl_charge]] &lt;= 3, "Low Charges", "High Charges")</f>
        <v>High Charges</v>
      </c>
      <c r="Z1834" t="str">
        <f>IF(tbl_Customers[[#This Row],[total_eve_calls]]&lt;=80,"Low Calls",
IF(tbl_Customers[[#This Row],[total_eve_calls]]&lt;=120,"Medium Calls","High Calls"))</f>
        <v>Medium Calls</v>
      </c>
      <c r="AA1834" t="str">
        <f>IF(tbl_Customers[[#This Row],[total_eve_charge]]&lt;=15,"Low Charges",
IF(tbl_Customers[[#This Row],[total_eve_charge]]&lt;=20,"Medium Charges","High Charges"))</f>
        <v>High Charges</v>
      </c>
      <c r="AB18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34" t="str">
        <f>IF(tbl_Customers[[#This Row],[number_vmail_messages]] = 0, "No Usage", IF(tbl_Customers[[#This Row],[number_vmail_messages]] &lt;= 20, "Low Usage", IF(tbl_Customers[[#This Row],[number_vmail_messages]] &lt;= 40, "Medium Usgae", "High Usage")))</f>
        <v>No Usage</v>
      </c>
      <c r="AD1834" t="str">
        <f>IF(tbl_Customers[[#This Row],[total_day_minutes]]&lt;=150,"Low Usage", IF(tbl_Customers[[#This Row],[total_day_minutes]]&lt;=200,"Medium Usage", IF(tbl_Customers[[#This Row],[total_day_minutes]]&lt;=250,"High Usage","Very High Usage")))</f>
        <v>Medium Usage</v>
      </c>
      <c r="AE1834" t="str">
        <f>IF(tbl_Customers[[#This Row],[total_intl_calls]]&lt;=5,"Low Calls", IF(tbl_Customers[[#This Row],[total_intl_calls]]&lt;=10, "Medium Calls", "High Calls"))</f>
        <v>Medium Calls</v>
      </c>
      <c r="AF18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834" s="36" t="str">
        <f>IF(tbl_Customers[[#This Row],[Churn_Risk_Score]]&gt;=10,"High Risk", IF(tbl_Customers[[#This Row],[Churn_Risk_Score]]&gt;=5,"Medium Risk","Low Risk"))</f>
        <v>Medium Risk</v>
      </c>
    </row>
    <row r="1835" spans="1:33" x14ac:dyDescent="0.35">
      <c r="A1835">
        <v>1834</v>
      </c>
      <c r="B1835" t="s">
        <v>68</v>
      </c>
      <c r="C1835">
        <v>172</v>
      </c>
      <c r="D1835" t="s">
        <v>25</v>
      </c>
      <c r="E1835" t="s">
        <v>22</v>
      </c>
      <c r="F1835" t="s">
        <v>22</v>
      </c>
      <c r="G1835">
        <v>0</v>
      </c>
      <c r="H1835">
        <v>270</v>
      </c>
      <c r="I1835">
        <v>102</v>
      </c>
      <c r="J1835">
        <v>45.9</v>
      </c>
      <c r="K1835">
        <v>256.60000000000002</v>
      </c>
      <c r="L1835">
        <v>111</v>
      </c>
      <c r="M1835">
        <v>21.81</v>
      </c>
      <c r="N1835">
        <v>168.5</v>
      </c>
      <c r="O1835">
        <v>104</v>
      </c>
      <c r="P1835">
        <v>7.58</v>
      </c>
      <c r="Q1835">
        <v>12</v>
      </c>
      <c r="R1835">
        <v>5</v>
      </c>
      <c r="S1835">
        <v>3.24</v>
      </c>
      <c r="T1835">
        <v>2</v>
      </c>
      <c r="U1835" t="s">
        <v>23</v>
      </c>
      <c r="V1835">
        <f>IF(tbl_Customers[[#This Row],[churn]] = "yes", 1, 0)</f>
        <v>1</v>
      </c>
      <c r="W1835" t="str">
        <f>IF(tbl_Customers[[#This Row],[number_customer_service_calls]] &lt;= 1, "0-1 Calls", IF(tbl_Customers[[#This Row],[number_customer_service_calls]] &lt;= 3, "2-3 Calls", IF(tbl_Customers[[#This Row],[number_customer_service_calls]] &lt;=5, "4-5 Calls", "6+ Calls")))</f>
        <v>2-3 Calls</v>
      </c>
      <c r="X1835" t="str">
        <f>IF(tbl_Customers[[#This Row],[account_length]] &lt;= 50, "0-50", IF(tbl_Customers[[#This Row],[account_length]] &lt;=100, "51-100", IF(tbl_Customers[[#This Row],[account_length]] &lt;= 150, "101-150", "151+")))</f>
        <v>151+</v>
      </c>
      <c r="Y1835" t="str">
        <f>IF(tbl_Customers[[#This Row],[total_intl_charge]] &lt;= 3, "Low Charges", "High Charges")</f>
        <v>High Charges</v>
      </c>
      <c r="Z1835" t="str">
        <f>IF(tbl_Customers[[#This Row],[total_eve_calls]]&lt;=80,"Low Calls",
IF(tbl_Customers[[#This Row],[total_eve_calls]]&lt;=120,"Medium Calls","High Calls"))</f>
        <v>Medium Calls</v>
      </c>
      <c r="AA1835" t="str">
        <f>IF(tbl_Customers[[#This Row],[total_eve_charge]]&lt;=15,"Low Charges",
IF(tbl_Customers[[#This Row],[total_eve_charge]]&lt;=20,"Medium Charges","High Charges"))</f>
        <v>High Charges</v>
      </c>
      <c r="AB18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35" t="str">
        <f>IF(tbl_Customers[[#This Row],[number_vmail_messages]] = 0, "No Usage", IF(tbl_Customers[[#This Row],[number_vmail_messages]] &lt;= 20, "Low Usage", IF(tbl_Customers[[#This Row],[number_vmail_messages]] &lt;= 40, "Medium Usgae", "High Usage")))</f>
        <v>No Usage</v>
      </c>
      <c r="AD1835" t="str">
        <f>IF(tbl_Customers[[#This Row],[total_day_minutes]]&lt;=150,"Low Usage", IF(tbl_Customers[[#This Row],[total_day_minutes]]&lt;=200,"Medium Usage", IF(tbl_Customers[[#This Row],[total_day_minutes]]&lt;=250,"High Usage","Very High Usage")))</f>
        <v>Very High Usage</v>
      </c>
      <c r="AE1835" t="str">
        <f>IF(tbl_Customers[[#This Row],[total_intl_calls]]&lt;=5,"Low Calls", IF(tbl_Customers[[#This Row],[total_intl_calls]]&lt;=10, "Medium Calls", "High Calls"))</f>
        <v>Low Calls</v>
      </c>
      <c r="AF18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35" s="36" t="str">
        <f>IF(tbl_Customers[[#This Row],[Churn_Risk_Score]]&gt;=10,"High Risk", IF(tbl_Customers[[#This Row],[Churn_Risk_Score]]&gt;=5,"Medium Risk","Low Risk"))</f>
        <v>Medium Risk</v>
      </c>
    </row>
    <row r="1836" spans="1:33" x14ac:dyDescent="0.35">
      <c r="A1836">
        <v>1835</v>
      </c>
      <c r="B1836" t="s">
        <v>38</v>
      </c>
      <c r="C1836">
        <v>75</v>
      </c>
      <c r="D1836" t="s">
        <v>21</v>
      </c>
      <c r="E1836" t="s">
        <v>22</v>
      </c>
      <c r="F1836" t="s">
        <v>22</v>
      </c>
      <c r="G1836">
        <v>0</v>
      </c>
      <c r="H1836">
        <v>224.7</v>
      </c>
      <c r="I1836">
        <v>116</v>
      </c>
      <c r="J1836">
        <v>38.200000000000003</v>
      </c>
      <c r="K1836">
        <v>192</v>
      </c>
      <c r="L1836">
        <v>79</v>
      </c>
      <c r="M1836">
        <v>16.32</v>
      </c>
      <c r="N1836">
        <v>212.2</v>
      </c>
      <c r="O1836">
        <v>98</v>
      </c>
      <c r="P1836">
        <v>9.5500000000000007</v>
      </c>
      <c r="Q1836">
        <v>11.3</v>
      </c>
      <c r="R1836">
        <v>11</v>
      </c>
      <c r="S1836">
        <v>3.05</v>
      </c>
      <c r="T1836">
        <v>3</v>
      </c>
      <c r="U1836" t="s">
        <v>22</v>
      </c>
      <c r="V1836">
        <f>IF(tbl_Customers[[#This Row],[churn]] = "yes", 1, 0)</f>
        <v>0</v>
      </c>
      <c r="W1836" t="str">
        <f>IF(tbl_Customers[[#This Row],[number_customer_service_calls]] &lt;= 1, "0-1 Calls", IF(tbl_Customers[[#This Row],[number_customer_service_calls]] &lt;= 3, "2-3 Calls", IF(tbl_Customers[[#This Row],[number_customer_service_calls]] &lt;=5, "4-5 Calls", "6+ Calls")))</f>
        <v>2-3 Calls</v>
      </c>
      <c r="X1836" t="str">
        <f>IF(tbl_Customers[[#This Row],[account_length]] &lt;= 50, "0-50", IF(tbl_Customers[[#This Row],[account_length]] &lt;=100, "51-100", IF(tbl_Customers[[#This Row],[account_length]] &lt;= 150, "101-150", "151+")))</f>
        <v>51-100</v>
      </c>
      <c r="Y1836" t="str">
        <f>IF(tbl_Customers[[#This Row],[total_intl_charge]] &lt;= 3, "Low Charges", "High Charges")</f>
        <v>High Charges</v>
      </c>
      <c r="Z1836" t="str">
        <f>IF(tbl_Customers[[#This Row],[total_eve_calls]]&lt;=80,"Low Calls",
IF(tbl_Customers[[#This Row],[total_eve_calls]]&lt;=120,"Medium Calls","High Calls"))</f>
        <v>Low Calls</v>
      </c>
      <c r="AA1836" t="str">
        <f>IF(tbl_Customers[[#This Row],[total_eve_charge]]&lt;=15,"Low Charges",
IF(tbl_Customers[[#This Row],[total_eve_charge]]&lt;=20,"Medium Charges","High Charges"))</f>
        <v>Medium Charges</v>
      </c>
      <c r="AB18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36" t="str">
        <f>IF(tbl_Customers[[#This Row],[number_vmail_messages]] = 0, "No Usage", IF(tbl_Customers[[#This Row],[number_vmail_messages]] &lt;= 20, "Low Usage", IF(tbl_Customers[[#This Row],[number_vmail_messages]] &lt;= 40, "Medium Usgae", "High Usage")))</f>
        <v>No Usage</v>
      </c>
      <c r="AD1836" t="str">
        <f>IF(tbl_Customers[[#This Row],[total_day_minutes]]&lt;=150,"Low Usage", IF(tbl_Customers[[#This Row],[total_day_minutes]]&lt;=200,"Medium Usage", IF(tbl_Customers[[#This Row],[total_day_minutes]]&lt;=250,"High Usage","Very High Usage")))</f>
        <v>High Usage</v>
      </c>
      <c r="AE1836" t="str">
        <f>IF(tbl_Customers[[#This Row],[total_intl_calls]]&lt;=5,"Low Calls", IF(tbl_Customers[[#This Row],[total_intl_calls]]&lt;=10, "Medium Calls", "High Calls"))</f>
        <v>High Calls</v>
      </c>
      <c r="AF18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36" s="36" t="str">
        <f>IF(tbl_Customers[[#This Row],[Churn_Risk_Score]]&gt;=10,"High Risk", IF(tbl_Customers[[#This Row],[Churn_Risk_Score]]&gt;=5,"Medium Risk","Low Risk"))</f>
        <v>Low Risk</v>
      </c>
    </row>
    <row r="1837" spans="1:33" x14ac:dyDescent="0.35">
      <c r="A1837">
        <v>1836</v>
      </c>
      <c r="B1837" t="s">
        <v>51</v>
      </c>
      <c r="C1837">
        <v>143</v>
      </c>
      <c r="D1837" t="s">
        <v>28</v>
      </c>
      <c r="E1837" t="s">
        <v>22</v>
      </c>
      <c r="F1837" t="s">
        <v>22</v>
      </c>
      <c r="G1837">
        <v>0</v>
      </c>
      <c r="H1837">
        <v>194.3</v>
      </c>
      <c r="I1837">
        <v>99</v>
      </c>
      <c r="J1837">
        <v>33.03</v>
      </c>
      <c r="K1837">
        <v>123.6</v>
      </c>
      <c r="L1837">
        <v>133</v>
      </c>
      <c r="M1837">
        <v>10.51</v>
      </c>
      <c r="N1837">
        <v>229.5</v>
      </c>
      <c r="O1837">
        <v>99</v>
      </c>
      <c r="P1837">
        <v>10.33</v>
      </c>
      <c r="Q1837">
        <v>10.199999999999999</v>
      </c>
      <c r="R1837">
        <v>2</v>
      </c>
      <c r="S1837">
        <v>2.75</v>
      </c>
      <c r="T1837">
        <v>2</v>
      </c>
      <c r="U1837" t="s">
        <v>22</v>
      </c>
      <c r="V1837">
        <f>IF(tbl_Customers[[#This Row],[churn]] = "yes", 1, 0)</f>
        <v>0</v>
      </c>
      <c r="W1837" t="str">
        <f>IF(tbl_Customers[[#This Row],[number_customer_service_calls]] &lt;= 1, "0-1 Calls", IF(tbl_Customers[[#This Row],[number_customer_service_calls]] &lt;= 3, "2-3 Calls", IF(tbl_Customers[[#This Row],[number_customer_service_calls]] &lt;=5, "4-5 Calls", "6+ Calls")))</f>
        <v>2-3 Calls</v>
      </c>
      <c r="X1837" t="str">
        <f>IF(tbl_Customers[[#This Row],[account_length]] &lt;= 50, "0-50", IF(tbl_Customers[[#This Row],[account_length]] &lt;=100, "51-100", IF(tbl_Customers[[#This Row],[account_length]] &lt;= 150, "101-150", "151+")))</f>
        <v>101-150</v>
      </c>
      <c r="Y1837" t="str">
        <f>IF(tbl_Customers[[#This Row],[total_intl_charge]] &lt;= 3, "Low Charges", "High Charges")</f>
        <v>Low Charges</v>
      </c>
      <c r="Z1837" t="str">
        <f>IF(tbl_Customers[[#This Row],[total_eve_calls]]&lt;=80,"Low Calls",
IF(tbl_Customers[[#This Row],[total_eve_calls]]&lt;=120,"Medium Calls","High Calls"))</f>
        <v>High Calls</v>
      </c>
      <c r="AA1837" t="str">
        <f>IF(tbl_Customers[[#This Row],[total_eve_charge]]&lt;=15,"Low Charges",
IF(tbl_Customers[[#This Row],[total_eve_charge]]&lt;=20,"Medium Charges","High Charges"))</f>
        <v>Low Charges</v>
      </c>
      <c r="AB18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37" t="str">
        <f>IF(tbl_Customers[[#This Row],[number_vmail_messages]] = 0, "No Usage", IF(tbl_Customers[[#This Row],[number_vmail_messages]] &lt;= 20, "Low Usage", IF(tbl_Customers[[#This Row],[number_vmail_messages]] &lt;= 40, "Medium Usgae", "High Usage")))</f>
        <v>No Usage</v>
      </c>
      <c r="AD1837" t="str">
        <f>IF(tbl_Customers[[#This Row],[total_day_minutes]]&lt;=150,"Low Usage", IF(tbl_Customers[[#This Row],[total_day_minutes]]&lt;=200,"Medium Usage", IF(tbl_Customers[[#This Row],[total_day_minutes]]&lt;=250,"High Usage","Very High Usage")))</f>
        <v>Medium Usage</v>
      </c>
      <c r="AE1837" t="str">
        <f>IF(tbl_Customers[[#This Row],[total_intl_calls]]&lt;=5,"Low Calls", IF(tbl_Customers[[#This Row],[total_intl_calls]]&lt;=10, "Medium Calls", "High Calls"))</f>
        <v>Low Calls</v>
      </c>
      <c r="AF18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37" s="36" t="str">
        <f>IF(tbl_Customers[[#This Row],[Churn_Risk_Score]]&gt;=10,"High Risk", IF(tbl_Customers[[#This Row],[Churn_Risk_Score]]&gt;=5,"Medium Risk","Low Risk"))</f>
        <v>Low Risk</v>
      </c>
    </row>
    <row r="1838" spans="1:33" x14ac:dyDescent="0.35">
      <c r="A1838">
        <v>1837</v>
      </c>
      <c r="B1838" t="s">
        <v>40</v>
      </c>
      <c r="C1838">
        <v>166</v>
      </c>
      <c r="D1838" t="s">
        <v>28</v>
      </c>
      <c r="E1838" t="s">
        <v>23</v>
      </c>
      <c r="F1838" t="s">
        <v>22</v>
      </c>
      <c r="G1838">
        <v>0</v>
      </c>
      <c r="H1838">
        <v>47.7</v>
      </c>
      <c r="I1838">
        <v>89</v>
      </c>
      <c r="J1838">
        <v>8.11</v>
      </c>
      <c r="K1838">
        <v>264.39999999999998</v>
      </c>
      <c r="L1838">
        <v>95</v>
      </c>
      <c r="M1838">
        <v>22.47</v>
      </c>
      <c r="N1838">
        <v>235.2</v>
      </c>
      <c r="O1838">
        <v>97</v>
      </c>
      <c r="P1838">
        <v>10.58</v>
      </c>
      <c r="Q1838">
        <v>13.2</v>
      </c>
      <c r="R1838">
        <v>3</v>
      </c>
      <c r="S1838">
        <v>3.56</v>
      </c>
      <c r="T1838">
        <v>0</v>
      </c>
      <c r="U1838" t="s">
        <v>23</v>
      </c>
      <c r="V1838">
        <f>IF(tbl_Customers[[#This Row],[churn]] = "yes", 1, 0)</f>
        <v>1</v>
      </c>
      <c r="W1838" t="str">
        <f>IF(tbl_Customers[[#This Row],[number_customer_service_calls]] &lt;= 1, "0-1 Calls", IF(tbl_Customers[[#This Row],[number_customer_service_calls]] &lt;= 3, "2-3 Calls", IF(tbl_Customers[[#This Row],[number_customer_service_calls]] &lt;=5, "4-5 Calls", "6+ Calls")))</f>
        <v>0-1 Calls</v>
      </c>
      <c r="X1838" t="str">
        <f>IF(tbl_Customers[[#This Row],[account_length]] &lt;= 50, "0-50", IF(tbl_Customers[[#This Row],[account_length]] &lt;=100, "51-100", IF(tbl_Customers[[#This Row],[account_length]] &lt;= 150, "101-150", "151+")))</f>
        <v>151+</v>
      </c>
      <c r="Y1838" t="str">
        <f>IF(tbl_Customers[[#This Row],[total_intl_charge]] &lt;= 3, "Low Charges", "High Charges")</f>
        <v>High Charges</v>
      </c>
      <c r="Z1838" t="str">
        <f>IF(tbl_Customers[[#This Row],[total_eve_calls]]&lt;=80,"Low Calls",
IF(tbl_Customers[[#This Row],[total_eve_calls]]&lt;=120,"Medium Calls","High Calls"))</f>
        <v>Medium Calls</v>
      </c>
      <c r="AA1838" t="str">
        <f>IF(tbl_Customers[[#This Row],[total_eve_charge]]&lt;=15,"Low Charges",
IF(tbl_Customers[[#This Row],[total_eve_charge]]&lt;=20,"Medium Charges","High Charges"))</f>
        <v>High Charges</v>
      </c>
      <c r="AB18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38" t="str">
        <f>IF(tbl_Customers[[#This Row],[number_vmail_messages]] = 0, "No Usage", IF(tbl_Customers[[#This Row],[number_vmail_messages]] &lt;= 20, "Low Usage", IF(tbl_Customers[[#This Row],[number_vmail_messages]] &lt;= 40, "Medium Usgae", "High Usage")))</f>
        <v>No Usage</v>
      </c>
      <c r="AD1838" t="str">
        <f>IF(tbl_Customers[[#This Row],[total_day_minutes]]&lt;=150,"Low Usage", IF(tbl_Customers[[#This Row],[total_day_minutes]]&lt;=200,"Medium Usage", IF(tbl_Customers[[#This Row],[total_day_minutes]]&lt;=250,"High Usage","Very High Usage")))</f>
        <v>Low Usage</v>
      </c>
      <c r="AE1838" t="str">
        <f>IF(tbl_Customers[[#This Row],[total_intl_calls]]&lt;=5,"Low Calls", IF(tbl_Customers[[#This Row],[total_intl_calls]]&lt;=10, "Medium Calls", "High Calls"))</f>
        <v>Low Calls</v>
      </c>
      <c r="AF18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838" s="36" t="str">
        <f>IF(tbl_Customers[[#This Row],[Churn_Risk_Score]]&gt;=10,"High Risk", IF(tbl_Customers[[#This Row],[Churn_Risk_Score]]&gt;=5,"Medium Risk","Low Risk"))</f>
        <v>Medium Risk</v>
      </c>
    </row>
    <row r="1839" spans="1:33" x14ac:dyDescent="0.35">
      <c r="A1839">
        <v>1838</v>
      </c>
      <c r="B1839" t="s">
        <v>70</v>
      </c>
      <c r="C1839">
        <v>132</v>
      </c>
      <c r="D1839" t="s">
        <v>21</v>
      </c>
      <c r="E1839" t="s">
        <v>22</v>
      </c>
      <c r="F1839" t="s">
        <v>22</v>
      </c>
      <c r="G1839">
        <v>0</v>
      </c>
      <c r="H1839">
        <v>190.1</v>
      </c>
      <c r="I1839">
        <v>105</v>
      </c>
      <c r="J1839">
        <v>32.32</v>
      </c>
      <c r="K1839">
        <v>182.2</v>
      </c>
      <c r="L1839">
        <v>116</v>
      </c>
      <c r="M1839">
        <v>15.49</v>
      </c>
      <c r="N1839">
        <v>279.8</v>
      </c>
      <c r="O1839">
        <v>105</v>
      </c>
      <c r="P1839">
        <v>12.59</v>
      </c>
      <c r="Q1839">
        <v>13</v>
      </c>
      <c r="R1839">
        <v>2</v>
      </c>
      <c r="S1839">
        <v>3.51</v>
      </c>
      <c r="T1839">
        <v>1</v>
      </c>
      <c r="U1839" t="s">
        <v>22</v>
      </c>
      <c r="V1839">
        <f>IF(tbl_Customers[[#This Row],[churn]] = "yes", 1, 0)</f>
        <v>0</v>
      </c>
      <c r="W1839" t="str">
        <f>IF(tbl_Customers[[#This Row],[number_customer_service_calls]] &lt;= 1, "0-1 Calls", IF(tbl_Customers[[#This Row],[number_customer_service_calls]] &lt;= 3, "2-3 Calls", IF(tbl_Customers[[#This Row],[number_customer_service_calls]] &lt;=5, "4-5 Calls", "6+ Calls")))</f>
        <v>0-1 Calls</v>
      </c>
      <c r="X1839" t="str">
        <f>IF(tbl_Customers[[#This Row],[account_length]] &lt;= 50, "0-50", IF(tbl_Customers[[#This Row],[account_length]] &lt;=100, "51-100", IF(tbl_Customers[[#This Row],[account_length]] &lt;= 150, "101-150", "151+")))</f>
        <v>101-150</v>
      </c>
      <c r="Y1839" t="str">
        <f>IF(tbl_Customers[[#This Row],[total_intl_charge]] &lt;= 3, "Low Charges", "High Charges")</f>
        <v>High Charges</v>
      </c>
      <c r="Z1839" t="str">
        <f>IF(tbl_Customers[[#This Row],[total_eve_calls]]&lt;=80,"Low Calls",
IF(tbl_Customers[[#This Row],[total_eve_calls]]&lt;=120,"Medium Calls","High Calls"))</f>
        <v>Medium Calls</v>
      </c>
      <c r="AA1839" t="str">
        <f>IF(tbl_Customers[[#This Row],[total_eve_charge]]&lt;=15,"Low Charges",
IF(tbl_Customers[[#This Row],[total_eve_charge]]&lt;=20,"Medium Charges","High Charges"))</f>
        <v>Medium Charges</v>
      </c>
      <c r="AB18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39" t="str">
        <f>IF(tbl_Customers[[#This Row],[number_vmail_messages]] = 0, "No Usage", IF(tbl_Customers[[#This Row],[number_vmail_messages]] &lt;= 20, "Low Usage", IF(tbl_Customers[[#This Row],[number_vmail_messages]] &lt;= 40, "Medium Usgae", "High Usage")))</f>
        <v>No Usage</v>
      </c>
      <c r="AD1839" t="str">
        <f>IF(tbl_Customers[[#This Row],[total_day_minutes]]&lt;=150,"Low Usage", IF(tbl_Customers[[#This Row],[total_day_minutes]]&lt;=200,"Medium Usage", IF(tbl_Customers[[#This Row],[total_day_minutes]]&lt;=250,"High Usage","Very High Usage")))</f>
        <v>Medium Usage</v>
      </c>
      <c r="AE1839" t="str">
        <f>IF(tbl_Customers[[#This Row],[total_intl_calls]]&lt;=5,"Low Calls", IF(tbl_Customers[[#This Row],[total_intl_calls]]&lt;=10, "Medium Calls", "High Calls"))</f>
        <v>Low Calls</v>
      </c>
      <c r="AF18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39" s="36" t="str">
        <f>IF(tbl_Customers[[#This Row],[Churn_Risk_Score]]&gt;=10,"High Risk", IF(tbl_Customers[[#This Row],[Churn_Risk_Score]]&gt;=5,"Medium Risk","Low Risk"))</f>
        <v>Low Risk</v>
      </c>
    </row>
    <row r="1840" spans="1:33" x14ac:dyDescent="0.35">
      <c r="A1840">
        <v>1839</v>
      </c>
      <c r="B1840" t="s">
        <v>62</v>
      </c>
      <c r="C1840">
        <v>94</v>
      </c>
      <c r="D1840" t="s">
        <v>25</v>
      </c>
      <c r="E1840" t="s">
        <v>23</v>
      </c>
      <c r="F1840" t="s">
        <v>22</v>
      </c>
      <c r="G1840">
        <v>0</v>
      </c>
      <c r="H1840">
        <v>89.5</v>
      </c>
      <c r="I1840">
        <v>94</v>
      </c>
      <c r="J1840">
        <v>15.22</v>
      </c>
      <c r="K1840">
        <v>339.9</v>
      </c>
      <c r="L1840">
        <v>106</v>
      </c>
      <c r="M1840">
        <v>28.89</v>
      </c>
      <c r="N1840">
        <v>172.9</v>
      </c>
      <c r="O1840">
        <v>76</v>
      </c>
      <c r="P1840">
        <v>7.78</v>
      </c>
      <c r="Q1840">
        <v>7.9</v>
      </c>
      <c r="R1840">
        <v>1</v>
      </c>
      <c r="S1840">
        <v>2.13</v>
      </c>
      <c r="T1840">
        <v>1</v>
      </c>
      <c r="U1840" t="s">
        <v>23</v>
      </c>
      <c r="V1840">
        <f>IF(tbl_Customers[[#This Row],[churn]] = "yes", 1, 0)</f>
        <v>1</v>
      </c>
      <c r="W1840" t="str">
        <f>IF(tbl_Customers[[#This Row],[number_customer_service_calls]] &lt;= 1, "0-1 Calls", IF(tbl_Customers[[#This Row],[number_customer_service_calls]] &lt;= 3, "2-3 Calls", IF(tbl_Customers[[#This Row],[number_customer_service_calls]] &lt;=5, "4-5 Calls", "6+ Calls")))</f>
        <v>0-1 Calls</v>
      </c>
      <c r="X1840" t="str">
        <f>IF(tbl_Customers[[#This Row],[account_length]] &lt;= 50, "0-50", IF(tbl_Customers[[#This Row],[account_length]] &lt;=100, "51-100", IF(tbl_Customers[[#This Row],[account_length]] &lt;= 150, "101-150", "151+")))</f>
        <v>51-100</v>
      </c>
      <c r="Y1840" t="str">
        <f>IF(tbl_Customers[[#This Row],[total_intl_charge]] &lt;= 3, "Low Charges", "High Charges")</f>
        <v>Low Charges</v>
      </c>
      <c r="Z1840" t="str">
        <f>IF(tbl_Customers[[#This Row],[total_eve_calls]]&lt;=80,"Low Calls",
IF(tbl_Customers[[#This Row],[total_eve_calls]]&lt;=120,"Medium Calls","High Calls"))</f>
        <v>Medium Calls</v>
      </c>
      <c r="AA1840" t="str">
        <f>IF(tbl_Customers[[#This Row],[total_eve_charge]]&lt;=15,"Low Charges",
IF(tbl_Customers[[#This Row],[total_eve_charge]]&lt;=20,"Medium Charges","High Charges"))</f>
        <v>High Charges</v>
      </c>
      <c r="AB18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40" t="str">
        <f>IF(tbl_Customers[[#This Row],[number_vmail_messages]] = 0, "No Usage", IF(tbl_Customers[[#This Row],[number_vmail_messages]] &lt;= 20, "Low Usage", IF(tbl_Customers[[#This Row],[number_vmail_messages]] &lt;= 40, "Medium Usgae", "High Usage")))</f>
        <v>No Usage</v>
      </c>
      <c r="AD1840" t="str">
        <f>IF(tbl_Customers[[#This Row],[total_day_minutes]]&lt;=150,"Low Usage", IF(tbl_Customers[[#This Row],[total_day_minutes]]&lt;=200,"Medium Usage", IF(tbl_Customers[[#This Row],[total_day_minutes]]&lt;=250,"High Usage","Very High Usage")))</f>
        <v>Low Usage</v>
      </c>
      <c r="AE1840" t="str">
        <f>IF(tbl_Customers[[#This Row],[total_intl_calls]]&lt;=5,"Low Calls", IF(tbl_Customers[[#This Row],[total_intl_calls]]&lt;=10, "Medium Calls", "High Calls"))</f>
        <v>Low Calls</v>
      </c>
      <c r="AF18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40" s="36" t="str">
        <f>IF(tbl_Customers[[#This Row],[Churn_Risk_Score]]&gt;=10,"High Risk", IF(tbl_Customers[[#This Row],[Churn_Risk_Score]]&gt;=5,"Medium Risk","Low Risk"))</f>
        <v>Low Risk</v>
      </c>
    </row>
    <row r="1841" spans="1:33" x14ac:dyDescent="0.35">
      <c r="A1841">
        <v>1840</v>
      </c>
      <c r="B1841" t="s">
        <v>36</v>
      </c>
      <c r="C1841">
        <v>99</v>
      </c>
      <c r="D1841" t="s">
        <v>21</v>
      </c>
      <c r="E1841" t="s">
        <v>22</v>
      </c>
      <c r="F1841" t="s">
        <v>22</v>
      </c>
      <c r="G1841">
        <v>0</v>
      </c>
      <c r="H1841">
        <v>182.6</v>
      </c>
      <c r="I1841">
        <v>83</v>
      </c>
      <c r="J1841">
        <v>31.04</v>
      </c>
      <c r="K1841">
        <v>154.5</v>
      </c>
      <c r="L1841">
        <v>111</v>
      </c>
      <c r="M1841">
        <v>13.13</v>
      </c>
      <c r="N1841">
        <v>196</v>
      </c>
      <c r="O1841">
        <v>57</v>
      </c>
      <c r="P1841">
        <v>8.82</v>
      </c>
      <c r="Q1841">
        <v>12.1</v>
      </c>
      <c r="R1841">
        <v>5</v>
      </c>
      <c r="S1841">
        <v>3.27</v>
      </c>
      <c r="T1841">
        <v>0</v>
      </c>
      <c r="U1841" t="s">
        <v>22</v>
      </c>
      <c r="V1841">
        <f>IF(tbl_Customers[[#This Row],[churn]] = "yes", 1, 0)</f>
        <v>0</v>
      </c>
      <c r="W1841" t="str">
        <f>IF(tbl_Customers[[#This Row],[number_customer_service_calls]] &lt;= 1, "0-1 Calls", IF(tbl_Customers[[#This Row],[number_customer_service_calls]] &lt;= 3, "2-3 Calls", IF(tbl_Customers[[#This Row],[number_customer_service_calls]] &lt;=5, "4-5 Calls", "6+ Calls")))</f>
        <v>0-1 Calls</v>
      </c>
      <c r="X1841" t="str">
        <f>IF(tbl_Customers[[#This Row],[account_length]] &lt;= 50, "0-50", IF(tbl_Customers[[#This Row],[account_length]] &lt;=100, "51-100", IF(tbl_Customers[[#This Row],[account_length]] &lt;= 150, "101-150", "151+")))</f>
        <v>51-100</v>
      </c>
      <c r="Y1841" t="str">
        <f>IF(tbl_Customers[[#This Row],[total_intl_charge]] &lt;= 3, "Low Charges", "High Charges")</f>
        <v>High Charges</v>
      </c>
      <c r="Z1841" t="str">
        <f>IF(tbl_Customers[[#This Row],[total_eve_calls]]&lt;=80,"Low Calls",
IF(tbl_Customers[[#This Row],[total_eve_calls]]&lt;=120,"Medium Calls","High Calls"))</f>
        <v>Medium Calls</v>
      </c>
      <c r="AA1841" t="str">
        <f>IF(tbl_Customers[[#This Row],[total_eve_charge]]&lt;=15,"Low Charges",
IF(tbl_Customers[[#This Row],[total_eve_charge]]&lt;=20,"Medium Charges","High Charges"))</f>
        <v>Low Charges</v>
      </c>
      <c r="AB18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41" t="str">
        <f>IF(tbl_Customers[[#This Row],[number_vmail_messages]] = 0, "No Usage", IF(tbl_Customers[[#This Row],[number_vmail_messages]] &lt;= 20, "Low Usage", IF(tbl_Customers[[#This Row],[number_vmail_messages]] &lt;= 40, "Medium Usgae", "High Usage")))</f>
        <v>No Usage</v>
      </c>
      <c r="AD1841" t="str">
        <f>IF(tbl_Customers[[#This Row],[total_day_minutes]]&lt;=150,"Low Usage", IF(tbl_Customers[[#This Row],[total_day_minutes]]&lt;=200,"Medium Usage", IF(tbl_Customers[[#This Row],[total_day_minutes]]&lt;=250,"High Usage","Very High Usage")))</f>
        <v>Medium Usage</v>
      </c>
      <c r="AE1841" t="str">
        <f>IF(tbl_Customers[[#This Row],[total_intl_calls]]&lt;=5,"Low Calls", IF(tbl_Customers[[#This Row],[total_intl_calls]]&lt;=10, "Medium Calls", "High Calls"))</f>
        <v>Low Calls</v>
      </c>
      <c r="AF18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41" s="36" t="str">
        <f>IF(tbl_Customers[[#This Row],[Churn_Risk_Score]]&gt;=10,"High Risk", IF(tbl_Customers[[#This Row],[Churn_Risk_Score]]&gt;=5,"Medium Risk","Low Risk"))</f>
        <v>Low Risk</v>
      </c>
    </row>
    <row r="1842" spans="1:33" x14ac:dyDescent="0.35">
      <c r="A1842">
        <v>1841</v>
      </c>
      <c r="B1842" t="s">
        <v>38</v>
      </c>
      <c r="C1842">
        <v>136</v>
      </c>
      <c r="D1842" t="s">
        <v>21</v>
      </c>
      <c r="E1842" t="s">
        <v>22</v>
      </c>
      <c r="F1842" t="s">
        <v>23</v>
      </c>
      <c r="G1842">
        <v>35</v>
      </c>
      <c r="H1842">
        <v>205.5</v>
      </c>
      <c r="I1842">
        <v>86</v>
      </c>
      <c r="J1842">
        <v>34.94</v>
      </c>
      <c r="K1842">
        <v>298.5</v>
      </c>
      <c r="L1842">
        <v>119</v>
      </c>
      <c r="M1842">
        <v>25.37</v>
      </c>
      <c r="N1842">
        <v>214.2</v>
      </c>
      <c r="O1842">
        <v>104</v>
      </c>
      <c r="P1842">
        <v>9.64</v>
      </c>
      <c r="Q1842">
        <v>6.9</v>
      </c>
      <c r="R1842">
        <v>4</v>
      </c>
      <c r="S1842">
        <v>1.86</v>
      </c>
      <c r="T1842">
        <v>1</v>
      </c>
      <c r="U1842" t="s">
        <v>22</v>
      </c>
      <c r="V1842">
        <f>IF(tbl_Customers[[#This Row],[churn]] = "yes", 1, 0)</f>
        <v>0</v>
      </c>
      <c r="W1842" t="str">
        <f>IF(tbl_Customers[[#This Row],[number_customer_service_calls]] &lt;= 1, "0-1 Calls", IF(tbl_Customers[[#This Row],[number_customer_service_calls]] &lt;= 3, "2-3 Calls", IF(tbl_Customers[[#This Row],[number_customer_service_calls]] &lt;=5, "4-5 Calls", "6+ Calls")))</f>
        <v>0-1 Calls</v>
      </c>
      <c r="X1842" t="str">
        <f>IF(tbl_Customers[[#This Row],[account_length]] &lt;= 50, "0-50", IF(tbl_Customers[[#This Row],[account_length]] &lt;=100, "51-100", IF(tbl_Customers[[#This Row],[account_length]] &lt;= 150, "101-150", "151+")))</f>
        <v>101-150</v>
      </c>
      <c r="Y1842" t="str">
        <f>IF(tbl_Customers[[#This Row],[total_intl_charge]] &lt;= 3, "Low Charges", "High Charges")</f>
        <v>Low Charges</v>
      </c>
      <c r="Z1842" t="str">
        <f>IF(tbl_Customers[[#This Row],[total_eve_calls]]&lt;=80,"Low Calls",
IF(tbl_Customers[[#This Row],[total_eve_calls]]&lt;=120,"Medium Calls","High Calls"))</f>
        <v>Medium Calls</v>
      </c>
      <c r="AA1842" t="str">
        <f>IF(tbl_Customers[[#This Row],[total_eve_charge]]&lt;=15,"Low Charges",
IF(tbl_Customers[[#This Row],[total_eve_charge]]&lt;=20,"Medium Charges","High Charges"))</f>
        <v>High Charges</v>
      </c>
      <c r="AB18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42" t="str">
        <f>IF(tbl_Customers[[#This Row],[number_vmail_messages]] = 0, "No Usage", IF(tbl_Customers[[#This Row],[number_vmail_messages]] &lt;= 20, "Low Usage", IF(tbl_Customers[[#This Row],[number_vmail_messages]] &lt;= 40, "Medium Usgae", "High Usage")))</f>
        <v>Medium Usgae</v>
      </c>
      <c r="AD1842" t="str">
        <f>IF(tbl_Customers[[#This Row],[total_day_minutes]]&lt;=150,"Low Usage", IF(tbl_Customers[[#This Row],[total_day_minutes]]&lt;=200,"Medium Usage", IF(tbl_Customers[[#This Row],[total_day_minutes]]&lt;=250,"High Usage","Very High Usage")))</f>
        <v>High Usage</v>
      </c>
      <c r="AE1842" t="str">
        <f>IF(tbl_Customers[[#This Row],[total_intl_calls]]&lt;=5,"Low Calls", IF(tbl_Customers[[#This Row],[total_intl_calls]]&lt;=10, "Medium Calls", "High Calls"))</f>
        <v>Low Calls</v>
      </c>
      <c r="AF18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42" s="36" t="str">
        <f>IF(tbl_Customers[[#This Row],[Churn_Risk_Score]]&gt;=10,"High Risk", IF(tbl_Customers[[#This Row],[Churn_Risk_Score]]&gt;=5,"Medium Risk","Low Risk"))</f>
        <v>Low Risk</v>
      </c>
    </row>
    <row r="1843" spans="1:33" x14ac:dyDescent="0.35">
      <c r="A1843">
        <v>1842</v>
      </c>
      <c r="B1843" t="s">
        <v>70</v>
      </c>
      <c r="C1843">
        <v>119</v>
      </c>
      <c r="D1843" t="s">
        <v>21</v>
      </c>
      <c r="E1843" t="s">
        <v>22</v>
      </c>
      <c r="F1843" t="s">
        <v>22</v>
      </c>
      <c r="G1843">
        <v>0</v>
      </c>
      <c r="H1843">
        <v>231.5</v>
      </c>
      <c r="I1843">
        <v>82</v>
      </c>
      <c r="J1843">
        <v>39.36</v>
      </c>
      <c r="K1843">
        <v>266.89999999999998</v>
      </c>
      <c r="L1843">
        <v>97</v>
      </c>
      <c r="M1843">
        <v>22.69</v>
      </c>
      <c r="N1843">
        <v>211</v>
      </c>
      <c r="O1843">
        <v>118</v>
      </c>
      <c r="P1843">
        <v>9.49</v>
      </c>
      <c r="Q1843">
        <v>7.4</v>
      </c>
      <c r="R1843">
        <v>10</v>
      </c>
      <c r="S1843">
        <v>2</v>
      </c>
      <c r="T1843">
        <v>1</v>
      </c>
      <c r="U1843" t="s">
        <v>22</v>
      </c>
      <c r="V1843">
        <f>IF(tbl_Customers[[#This Row],[churn]] = "yes", 1, 0)</f>
        <v>0</v>
      </c>
      <c r="W1843" t="str">
        <f>IF(tbl_Customers[[#This Row],[number_customer_service_calls]] &lt;= 1, "0-1 Calls", IF(tbl_Customers[[#This Row],[number_customer_service_calls]] &lt;= 3, "2-3 Calls", IF(tbl_Customers[[#This Row],[number_customer_service_calls]] &lt;=5, "4-5 Calls", "6+ Calls")))</f>
        <v>0-1 Calls</v>
      </c>
      <c r="X1843" t="str">
        <f>IF(tbl_Customers[[#This Row],[account_length]] &lt;= 50, "0-50", IF(tbl_Customers[[#This Row],[account_length]] &lt;=100, "51-100", IF(tbl_Customers[[#This Row],[account_length]] &lt;= 150, "101-150", "151+")))</f>
        <v>101-150</v>
      </c>
      <c r="Y1843" t="str">
        <f>IF(tbl_Customers[[#This Row],[total_intl_charge]] &lt;= 3, "Low Charges", "High Charges")</f>
        <v>Low Charges</v>
      </c>
      <c r="Z1843" t="str">
        <f>IF(tbl_Customers[[#This Row],[total_eve_calls]]&lt;=80,"Low Calls",
IF(tbl_Customers[[#This Row],[total_eve_calls]]&lt;=120,"Medium Calls","High Calls"))</f>
        <v>Medium Calls</v>
      </c>
      <c r="AA1843" t="str">
        <f>IF(tbl_Customers[[#This Row],[total_eve_charge]]&lt;=15,"Low Charges",
IF(tbl_Customers[[#This Row],[total_eve_charge]]&lt;=20,"Medium Charges","High Charges"))</f>
        <v>High Charges</v>
      </c>
      <c r="AB18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43" t="str">
        <f>IF(tbl_Customers[[#This Row],[number_vmail_messages]] = 0, "No Usage", IF(tbl_Customers[[#This Row],[number_vmail_messages]] &lt;= 20, "Low Usage", IF(tbl_Customers[[#This Row],[number_vmail_messages]] &lt;= 40, "Medium Usgae", "High Usage")))</f>
        <v>No Usage</v>
      </c>
      <c r="AD1843" t="str">
        <f>IF(tbl_Customers[[#This Row],[total_day_minutes]]&lt;=150,"Low Usage", IF(tbl_Customers[[#This Row],[total_day_minutes]]&lt;=200,"Medium Usage", IF(tbl_Customers[[#This Row],[total_day_minutes]]&lt;=250,"High Usage","Very High Usage")))</f>
        <v>High Usage</v>
      </c>
      <c r="AE1843" t="str">
        <f>IF(tbl_Customers[[#This Row],[total_intl_calls]]&lt;=5,"Low Calls", IF(tbl_Customers[[#This Row],[total_intl_calls]]&lt;=10, "Medium Calls", "High Calls"))</f>
        <v>Medium Calls</v>
      </c>
      <c r="AF18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43" s="36" t="str">
        <f>IF(tbl_Customers[[#This Row],[Churn_Risk_Score]]&gt;=10,"High Risk", IF(tbl_Customers[[#This Row],[Churn_Risk_Score]]&gt;=5,"Medium Risk","Low Risk"))</f>
        <v>Low Risk</v>
      </c>
    </row>
    <row r="1844" spans="1:33" x14ac:dyDescent="0.35">
      <c r="A1844">
        <v>1843</v>
      </c>
      <c r="B1844" t="s">
        <v>58</v>
      </c>
      <c r="C1844">
        <v>115</v>
      </c>
      <c r="D1844" t="s">
        <v>28</v>
      </c>
      <c r="E1844" t="s">
        <v>23</v>
      </c>
      <c r="F1844" t="s">
        <v>22</v>
      </c>
      <c r="G1844">
        <v>0</v>
      </c>
      <c r="H1844">
        <v>251.3</v>
      </c>
      <c r="I1844">
        <v>69</v>
      </c>
      <c r="J1844">
        <v>42.72</v>
      </c>
      <c r="K1844">
        <v>252.5</v>
      </c>
      <c r="L1844">
        <v>96</v>
      </c>
      <c r="M1844">
        <v>21.46</v>
      </c>
      <c r="N1844">
        <v>118.3</v>
      </c>
      <c r="O1844">
        <v>112</v>
      </c>
      <c r="P1844">
        <v>5.32</v>
      </c>
      <c r="Q1844">
        <v>9.9</v>
      </c>
      <c r="R1844">
        <v>1</v>
      </c>
      <c r="S1844">
        <v>2.67</v>
      </c>
      <c r="T1844">
        <v>3</v>
      </c>
      <c r="U1844" t="s">
        <v>23</v>
      </c>
      <c r="V1844">
        <f>IF(tbl_Customers[[#This Row],[churn]] = "yes", 1, 0)</f>
        <v>1</v>
      </c>
      <c r="W1844" t="str">
        <f>IF(tbl_Customers[[#This Row],[number_customer_service_calls]] &lt;= 1, "0-1 Calls", IF(tbl_Customers[[#This Row],[number_customer_service_calls]] &lt;= 3, "2-3 Calls", IF(tbl_Customers[[#This Row],[number_customer_service_calls]] &lt;=5, "4-5 Calls", "6+ Calls")))</f>
        <v>2-3 Calls</v>
      </c>
      <c r="X1844" t="str">
        <f>IF(tbl_Customers[[#This Row],[account_length]] &lt;= 50, "0-50", IF(tbl_Customers[[#This Row],[account_length]] &lt;=100, "51-100", IF(tbl_Customers[[#This Row],[account_length]] &lt;= 150, "101-150", "151+")))</f>
        <v>101-150</v>
      </c>
      <c r="Y1844" t="str">
        <f>IF(tbl_Customers[[#This Row],[total_intl_charge]] &lt;= 3, "Low Charges", "High Charges")</f>
        <v>Low Charges</v>
      </c>
      <c r="Z1844" t="str">
        <f>IF(tbl_Customers[[#This Row],[total_eve_calls]]&lt;=80,"Low Calls",
IF(tbl_Customers[[#This Row],[total_eve_calls]]&lt;=120,"Medium Calls","High Calls"))</f>
        <v>Medium Calls</v>
      </c>
      <c r="AA1844" t="str">
        <f>IF(tbl_Customers[[#This Row],[total_eve_charge]]&lt;=15,"Low Charges",
IF(tbl_Customers[[#This Row],[total_eve_charge]]&lt;=20,"Medium Charges","High Charges"))</f>
        <v>High Charges</v>
      </c>
      <c r="AB18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44" t="str">
        <f>IF(tbl_Customers[[#This Row],[number_vmail_messages]] = 0, "No Usage", IF(tbl_Customers[[#This Row],[number_vmail_messages]] &lt;= 20, "Low Usage", IF(tbl_Customers[[#This Row],[number_vmail_messages]] &lt;= 40, "Medium Usgae", "High Usage")))</f>
        <v>No Usage</v>
      </c>
      <c r="AD1844" t="str">
        <f>IF(tbl_Customers[[#This Row],[total_day_minutes]]&lt;=150,"Low Usage", IF(tbl_Customers[[#This Row],[total_day_minutes]]&lt;=200,"Medium Usage", IF(tbl_Customers[[#This Row],[total_day_minutes]]&lt;=250,"High Usage","Very High Usage")))</f>
        <v>Very High Usage</v>
      </c>
      <c r="AE1844" t="str">
        <f>IF(tbl_Customers[[#This Row],[total_intl_calls]]&lt;=5,"Low Calls", IF(tbl_Customers[[#This Row],[total_intl_calls]]&lt;=10, "Medium Calls", "High Calls"))</f>
        <v>Low Calls</v>
      </c>
      <c r="AF18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44" s="36" t="str">
        <f>IF(tbl_Customers[[#This Row],[Churn_Risk_Score]]&gt;=10,"High Risk", IF(tbl_Customers[[#This Row],[Churn_Risk_Score]]&gt;=5,"Medium Risk","Low Risk"))</f>
        <v>Medium Risk</v>
      </c>
    </row>
    <row r="1845" spans="1:33" x14ac:dyDescent="0.35">
      <c r="A1845">
        <v>1844</v>
      </c>
      <c r="B1845" t="s">
        <v>29</v>
      </c>
      <c r="C1845">
        <v>160</v>
      </c>
      <c r="D1845" t="s">
        <v>21</v>
      </c>
      <c r="E1845" t="s">
        <v>22</v>
      </c>
      <c r="F1845" t="s">
        <v>22</v>
      </c>
      <c r="G1845">
        <v>0</v>
      </c>
      <c r="H1845">
        <v>171.2</v>
      </c>
      <c r="I1845">
        <v>103</v>
      </c>
      <c r="J1845">
        <v>29.1</v>
      </c>
      <c r="K1845">
        <v>243.5</v>
      </c>
      <c r="L1845">
        <v>121</v>
      </c>
      <c r="M1845">
        <v>20.7</v>
      </c>
      <c r="N1845">
        <v>178.2</v>
      </c>
      <c r="O1845">
        <v>92</v>
      </c>
      <c r="P1845">
        <v>8.02</v>
      </c>
      <c r="Q1845">
        <v>13</v>
      </c>
      <c r="R1845">
        <v>3</v>
      </c>
      <c r="S1845">
        <v>3.51</v>
      </c>
      <c r="T1845">
        <v>2</v>
      </c>
      <c r="U1845" t="s">
        <v>22</v>
      </c>
      <c r="V1845">
        <f>IF(tbl_Customers[[#This Row],[churn]] = "yes", 1, 0)</f>
        <v>0</v>
      </c>
      <c r="W1845" t="str">
        <f>IF(tbl_Customers[[#This Row],[number_customer_service_calls]] &lt;= 1, "0-1 Calls", IF(tbl_Customers[[#This Row],[number_customer_service_calls]] &lt;= 3, "2-3 Calls", IF(tbl_Customers[[#This Row],[number_customer_service_calls]] &lt;=5, "4-5 Calls", "6+ Calls")))</f>
        <v>2-3 Calls</v>
      </c>
      <c r="X1845" t="str">
        <f>IF(tbl_Customers[[#This Row],[account_length]] &lt;= 50, "0-50", IF(tbl_Customers[[#This Row],[account_length]] &lt;=100, "51-100", IF(tbl_Customers[[#This Row],[account_length]] &lt;= 150, "101-150", "151+")))</f>
        <v>151+</v>
      </c>
      <c r="Y1845" t="str">
        <f>IF(tbl_Customers[[#This Row],[total_intl_charge]] &lt;= 3, "Low Charges", "High Charges")</f>
        <v>High Charges</v>
      </c>
      <c r="Z1845" t="str">
        <f>IF(tbl_Customers[[#This Row],[total_eve_calls]]&lt;=80,"Low Calls",
IF(tbl_Customers[[#This Row],[total_eve_calls]]&lt;=120,"Medium Calls","High Calls"))</f>
        <v>High Calls</v>
      </c>
      <c r="AA1845" t="str">
        <f>IF(tbl_Customers[[#This Row],[total_eve_charge]]&lt;=15,"Low Charges",
IF(tbl_Customers[[#This Row],[total_eve_charge]]&lt;=20,"Medium Charges","High Charges"))</f>
        <v>High Charges</v>
      </c>
      <c r="AB18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45" t="str">
        <f>IF(tbl_Customers[[#This Row],[number_vmail_messages]] = 0, "No Usage", IF(tbl_Customers[[#This Row],[number_vmail_messages]] &lt;= 20, "Low Usage", IF(tbl_Customers[[#This Row],[number_vmail_messages]] &lt;= 40, "Medium Usgae", "High Usage")))</f>
        <v>No Usage</v>
      </c>
      <c r="AD1845" t="str">
        <f>IF(tbl_Customers[[#This Row],[total_day_minutes]]&lt;=150,"Low Usage", IF(tbl_Customers[[#This Row],[total_day_minutes]]&lt;=200,"Medium Usage", IF(tbl_Customers[[#This Row],[total_day_minutes]]&lt;=250,"High Usage","Very High Usage")))</f>
        <v>Medium Usage</v>
      </c>
      <c r="AE1845" t="str">
        <f>IF(tbl_Customers[[#This Row],[total_intl_calls]]&lt;=5,"Low Calls", IF(tbl_Customers[[#This Row],[total_intl_calls]]&lt;=10, "Medium Calls", "High Calls"))</f>
        <v>Low Calls</v>
      </c>
      <c r="AF18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45" s="36" t="str">
        <f>IF(tbl_Customers[[#This Row],[Churn_Risk_Score]]&gt;=10,"High Risk", IF(tbl_Customers[[#This Row],[Churn_Risk_Score]]&gt;=5,"Medium Risk","Low Risk"))</f>
        <v>Low Risk</v>
      </c>
    </row>
    <row r="1846" spans="1:33" x14ac:dyDescent="0.35">
      <c r="A1846">
        <v>1845</v>
      </c>
      <c r="B1846" t="s">
        <v>56</v>
      </c>
      <c r="C1846">
        <v>120</v>
      </c>
      <c r="D1846" t="s">
        <v>28</v>
      </c>
      <c r="E1846" t="s">
        <v>22</v>
      </c>
      <c r="F1846" t="s">
        <v>22</v>
      </c>
      <c r="G1846">
        <v>0</v>
      </c>
      <c r="H1846">
        <v>134.80000000000001</v>
      </c>
      <c r="I1846">
        <v>94</v>
      </c>
      <c r="J1846">
        <v>22.92</v>
      </c>
      <c r="K1846">
        <v>204.1</v>
      </c>
      <c r="L1846">
        <v>106</v>
      </c>
      <c r="M1846">
        <v>17.350000000000001</v>
      </c>
      <c r="N1846">
        <v>238.4</v>
      </c>
      <c r="O1846">
        <v>109</v>
      </c>
      <c r="P1846">
        <v>10.73</v>
      </c>
      <c r="Q1846">
        <v>6.7</v>
      </c>
      <c r="R1846">
        <v>8</v>
      </c>
      <c r="S1846">
        <v>1.81</v>
      </c>
      <c r="T1846">
        <v>1</v>
      </c>
      <c r="U1846" t="s">
        <v>22</v>
      </c>
      <c r="V1846">
        <f>IF(tbl_Customers[[#This Row],[churn]] = "yes", 1, 0)</f>
        <v>0</v>
      </c>
      <c r="W1846" t="str">
        <f>IF(tbl_Customers[[#This Row],[number_customer_service_calls]] &lt;= 1, "0-1 Calls", IF(tbl_Customers[[#This Row],[number_customer_service_calls]] &lt;= 3, "2-3 Calls", IF(tbl_Customers[[#This Row],[number_customer_service_calls]] &lt;=5, "4-5 Calls", "6+ Calls")))</f>
        <v>0-1 Calls</v>
      </c>
      <c r="X1846" t="str">
        <f>IF(tbl_Customers[[#This Row],[account_length]] &lt;= 50, "0-50", IF(tbl_Customers[[#This Row],[account_length]] &lt;=100, "51-100", IF(tbl_Customers[[#This Row],[account_length]] &lt;= 150, "101-150", "151+")))</f>
        <v>101-150</v>
      </c>
      <c r="Y1846" t="str">
        <f>IF(tbl_Customers[[#This Row],[total_intl_charge]] &lt;= 3, "Low Charges", "High Charges")</f>
        <v>Low Charges</v>
      </c>
      <c r="Z1846" t="str">
        <f>IF(tbl_Customers[[#This Row],[total_eve_calls]]&lt;=80,"Low Calls",
IF(tbl_Customers[[#This Row],[total_eve_calls]]&lt;=120,"Medium Calls","High Calls"))</f>
        <v>Medium Calls</v>
      </c>
      <c r="AA1846" t="str">
        <f>IF(tbl_Customers[[#This Row],[total_eve_charge]]&lt;=15,"Low Charges",
IF(tbl_Customers[[#This Row],[total_eve_charge]]&lt;=20,"Medium Charges","High Charges"))</f>
        <v>Medium Charges</v>
      </c>
      <c r="AB18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46" t="str">
        <f>IF(tbl_Customers[[#This Row],[number_vmail_messages]] = 0, "No Usage", IF(tbl_Customers[[#This Row],[number_vmail_messages]] &lt;= 20, "Low Usage", IF(tbl_Customers[[#This Row],[number_vmail_messages]] &lt;= 40, "Medium Usgae", "High Usage")))</f>
        <v>No Usage</v>
      </c>
      <c r="AD1846" t="str">
        <f>IF(tbl_Customers[[#This Row],[total_day_minutes]]&lt;=150,"Low Usage", IF(tbl_Customers[[#This Row],[total_day_minutes]]&lt;=200,"Medium Usage", IF(tbl_Customers[[#This Row],[total_day_minutes]]&lt;=250,"High Usage","Very High Usage")))</f>
        <v>Low Usage</v>
      </c>
      <c r="AE1846" t="str">
        <f>IF(tbl_Customers[[#This Row],[total_intl_calls]]&lt;=5,"Low Calls", IF(tbl_Customers[[#This Row],[total_intl_calls]]&lt;=10, "Medium Calls", "High Calls"))</f>
        <v>Medium Calls</v>
      </c>
      <c r="AF18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46" s="36" t="str">
        <f>IF(tbl_Customers[[#This Row],[Churn_Risk_Score]]&gt;=10,"High Risk", IF(tbl_Customers[[#This Row],[Churn_Risk_Score]]&gt;=5,"Medium Risk","Low Risk"))</f>
        <v>Low Risk</v>
      </c>
    </row>
    <row r="1847" spans="1:33" x14ac:dyDescent="0.35">
      <c r="A1847">
        <v>1846</v>
      </c>
      <c r="B1847" t="s">
        <v>31</v>
      </c>
      <c r="C1847">
        <v>173</v>
      </c>
      <c r="D1847" t="s">
        <v>21</v>
      </c>
      <c r="E1847" t="s">
        <v>22</v>
      </c>
      <c r="F1847" t="s">
        <v>22</v>
      </c>
      <c r="G1847">
        <v>0</v>
      </c>
      <c r="H1847">
        <v>191.4</v>
      </c>
      <c r="I1847">
        <v>114</v>
      </c>
      <c r="J1847">
        <v>32.54</v>
      </c>
      <c r="K1847">
        <v>168.5</v>
      </c>
      <c r="L1847">
        <v>138</v>
      </c>
      <c r="M1847">
        <v>14.32</v>
      </c>
      <c r="N1847">
        <v>109.3</v>
      </c>
      <c r="O1847">
        <v>99</v>
      </c>
      <c r="P1847">
        <v>4.92</v>
      </c>
      <c r="Q1847">
        <v>10.3</v>
      </c>
      <c r="R1847">
        <v>3</v>
      </c>
      <c r="S1847">
        <v>2.78</v>
      </c>
      <c r="T1847">
        <v>1</v>
      </c>
      <c r="U1847" t="s">
        <v>22</v>
      </c>
      <c r="V1847">
        <f>IF(tbl_Customers[[#This Row],[churn]] = "yes", 1, 0)</f>
        <v>0</v>
      </c>
      <c r="W1847" t="str">
        <f>IF(tbl_Customers[[#This Row],[number_customer_service_calls]] &lt;= 1, "0-1 Calls", IF(tbl_Customers[[#This Row],[number_customer_service_calls]] &lt;= 3, "2-3 Calls", IF(tbl_Customers[[#This Row],[number_customer_service_calls]] &lt;=5, "4-5 Calls", "6+ Calls")))</f>
        <v>0-1 Calls</v>
      </c>
      <c r="X1847" t="str">
        <f>IF(tbl_Customers[[#This Row],[account_length]] &lt;= 50, "0-50", IF(tbl_Customers[[#This Row],[account_length]] &lt;=100, "51-100", IF(tbl_Customers[[#This Row],[account_length]] &lt;= 150, "101-150", "151+")))</f>
        <v>151+</v>
      </c>
      <c r="Y1847" t="str">
        <f>IF(tbl_Customers[[#This Row],[total_intl_charge]] &lt;= 3, "Low Charges", "High Charges")</f>
        <v>Low Charges</v>
      </c>
      <c r="Z1847" t="str">
        <f>IF(tbl_Customers[[#This Row],[total_eve_calls]]&lt;=80,"Low Calls",
IF(tbl_Customers[[#This Row],[total_eve_calls]]&lt;=120,"Medium Calls","High Calls"))</f>
        <v>High Calls</v>
      </c>
      <c r="AA1847" t="str">
        <f>IF(tbl_Customers[[#This Row],[total_eve_charge]]&lt;=15,"Low Charges",
IF(tbl_Customers[[#This Row],[total_eve_charge]]&lt;=20,"Medium Charges","High Charges"))</f>
        <v>Low Charges</v>
      </c>
      <c r="AB18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47" t="str">
        <f>IF(tbl_Customers[[#This Row],[number_vmail_messages]] = 0, "No Usage", IF(tbl_Customers[[#This Row],[number_vmail_messages]] &lt;= 20, "Low Usage", IF(tbl_Customers[[#This Row],[number_vmail_messages]] &lt;= 40, "Medium Usgae", "High Usage")))</f>
        <v>No Usage</v>
      </c>
      <c r="AD1847" t="str">
        <f>IF(tbl_Customers[[#This Row],[total_day_minutes]]&lt;=150,"Low Usage", IF(tbl_Customers[[#This Row],[total_day_minutes]]&lt;=200,"Medium Usage", IF(tbl_Customers[[#This Row],[total_day_minutes]]&lt;=250,"High Usage","Very High Usage")))</f>
        <v>Medium Usage</v>
      </c>
      <c r="AE1847" t="str">
        <f>IF(tbl_Customers[[#This Row],[total_intl_calls]]&lt;=5,"Low Calls", IF(tbl_Customers[[#This Row],[total_intl_calls]]&lt;=10, "Medium Calls", "High Calls"))</f>
        <v>Low Calls</v>
      </c>
      <c r="AF18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47" s="36" t="str">
        <f>IF(tbl_Customers[[#This Row],[Churn_Risk_Score]]&gt;=10,"High Risk", IF(tbl_Customers[[#This Row],[Churn_Risk_Score]]&gt;=5,"Medium Risk","Low Risk"))</f>
        <v>Low Risk</v>
      </c>
    </row>
    <row r="1848" spans="1:33" x14ac:dyDescent="0.35">
      <c r="A1848">
        <v>1847</v>
      </c>
      <c r="B1848" t="s">
        <v>72</v>
      </c>
      <c r="C1848">
        <v>156</v>
      </c>
      <c r="D1848" t="s">
        <v>21</v>
      </c>
      <c r="E1848" t="s">
        <v>22</v>
      </c>
      <c r="F1848" t="s">
        <v>22</v>
      </c>
      <c r="G1848">
        <v>0</v>
      </c>
      <c r="H1848">
        <v>174.5</v>
      </c>
      <c r="I1848">
        <v>65</v>
      </c>
      <c r="J1848">
        <v>29.67</v>
      </c>
      <c r="K1848">
        <v>197.4</v>
      </c>
      <c r="L1848">
        <v>116</v>
      </c>
      <c r="M1848">
        <v>16.78</v>
      </c>
      <c r="N1848">
        <v>238.5</v>
      </c>
      <c r="O1848">
        <v>86</v>
      </c>
      <c r="P1848">
        <v>10.73</v>
      </c>
      <c r="Q1848">
        <v>10.6</v>
      </c>
      <c r="R1848">
        <v>2</v>
      </c>
      <c r="S1848">
        <v>2.86</v>
      </c>
      <c r="T1848">
        <v>0</v>
      </c>
      <c r="U1848" t="s">
        <v>22</v>
      </c>
      <c r="V1848">
        <f>IF(tbl_Customers[[#This Row],[churn]] = "yes", 1, 0)</f>
        <v>0</v>
      </c>
      <c r="W1848" t="str">
        <f>IF(tbl_Customers[[#This Row],[number_customer_service_calls]] &lt;= 1, "0-1 Calls", IF(tbl_Customers[[#This Row],[number_customer_service_calls]] &lt;= 3, "2-3 Calls", IF(tbl_Customers[[#This Row],[number_customer_service_calls]] &lt;=5, "4-5 Calls", "6+ Calls")))</f>
        <v>0-1 Calls</v>
      </c>
      <c r="X1848" t="str">
        <f>IF(tbl_Customers[[#This Row],[account_length]] &lt;= 50, "0-50", IF(tbl_Customers[[#This Row],[account_length]] &lt;=100, "51-100", IF(tbl_Customers[[#This Row],[account_length]] &lt;= 150, "101-150", "151+")))</f>
        <v>151+</v>
      </c>
      <c r="Y1848" t="str">
        <f>IF(tbl_Customers[[#This Row],[total_intl_charge]] &lt;= 3, "Low Charges", "High Charges")</f>
        <v>Low Charges</v>
      </c>
      <c r="Z1848" t="str">
        <f>IF(tbl_Customers[[#This Row],[total_eve_calls]]&lt;=80,"Low Calls",
IF(tbl_Customers[[#This Row],[total_eve_calls]]&lt;=120,"Medium Calls","High Calls"))</f>
        <v>Medium Calls</v>
      </c>
      <c r="AA1848" t="str">
        <f>IF(tbl_Customers[[#This Row],[total_eve_charge]]&lt;=15,"Low Charges",
IF(tbl_Customers[[#This Row],[total_eve_charge]]&lt;=20,"Medium Charges","High Charges"))</f>
        <v>Medium Charges</v>
      </c>
      <c r="AB18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48" t="str">
        <f>IF(tbl_Customers[[#This Row],[number_vmail_messages]] = 0, "No Usage", IF(tbl_Customers[[#This Row],[number_vmail_messages]] &lt;= 20, "Low Usage", IF(tbl_Customers[[#This Row],[number_vmail_messages]] &lt;= 40, "Medium Usgae", "High Usage")))</f>
        <v>No Usage</v>
      </c>
      <c r="AD1848" t="str">
        <f>IF(tbl_Customers[[#This Row],[total_day_minutes]]&lt;=150,"Low Usage", IF(tbl_Customers[[#This Row],[total_day_minutes]]&lt;=200,"Medium Usage", IF(tbl_Customers[[#This Row],[total_day_minutes]]&lt;=250,"High Usage","Very High Usage")))</f>
        <v>Medium Usage</v>
      </c>
      <c r="AE1848" t="str">
        <f>IF(tbl_Customers[[#This Row],[total_intl_calls]]&lt;=5,"Low Calls", IF(tbl_Customers[[#This Row],[total_intl_calls]]&lt;=10, "Medium Calls", "High Calls"))</f>
        <v>Low Calls</v>
      </c>
      <c r="AF18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48" s="36" t="str">
        <f>IF(tbl_Customers[[#This Row],[Churn_Risk_Score]]&gt;=10,"High Risk", IF(tbl_Customers[[#This Row],[Churn_Risk_Score]]&gt;=5,"Medium Risk","Low Risk"))</f>
        <v>Low Risk</v>
      </c>
    </row>
    <row r="1849" spans="1:33" x14ac:dyDescent="0.35">
      <c r="A1849">
        <v>1848</v>
      </c>
      <c r="B1849" t="s">
        <v>36</v>
      </c>
      <c r="C1849">
        <v>70</v>
      </c>
      <c r="D1849" t="s">
        <v>21</v>
      </c>
      <c r="E1849" t="s">
        <v>22</v>
      </c>
      <c r="F1849" t="s">
        <v>22</v>
      </c>
      <c r="G1849">
        <v>0</v>
      </c>
      <c r="H1849">
        <v>177.4</v>
      </c>
      <c r="I1849">
        <v>125</v>
      </c>
      <c r="J1849">
        <v>30.16</v>
      </c>
      <c r="K1849">
        <v>226.2</v>
      </c>
      <c r="L1849">
        <v>104</v>
      </c>
      <c r="M1849">
        <v>19.23</v>
      </c>
      <c r="N1849">
        <v>254.1</v>
      </c>
      <c r="O1849">
        <v>72</v>
      </c>
      <c r="P1849">
        <v>11.43</v>
      </c>
      <c r="Q1849">
        <v>10.9</v>
      </c>
      <c r="R1849">
        <v>4</v>
      </c>
      <c r="S1849">
        <v>2.94</v>
      </c>
      <c r="T1849">
        <v>0</v>
      </c>
      <c r="U1849" t="s">
        <v>22</v>
      </c>
      <c r="V1849">
        <f>IF(tbl_Customers[[#This Row],[churn]] = "yes", 1, 0)</f>
        <v>0</v>
      </c>
      <c r="W1849" t="str">
        <f>IF(tbl_Customers[[#This Row],[number_customer_service_calls]] &lt;= 1, "0-1 Calls", IF(tbl_Customers[[#This Row],[number_customer_service_calls]] &lt;= 3, "2-3 Calls", IF(tbl_Customers[[#This Row],[number_customer_service_calls]] &lt;=5, "4-5 Calls", "6+ Calls")))</f>
        <v>0-1 Calls</v>
      </c>
      <c r="X1849" t="str">
        <f>IF(tbl_Customers[[#This Row],[account_length]] &lt;= 50, "0-50", IF(tbl_Customers[[#This Row],[account_length]] &lt;=100, "51-100", IF(tbl_Customers[[#This Row],[account_length]] &lt;= 150, "101-150", "151+")))</f>
        <v>51-100</v>
      </c>
      <c r="Y1849" t="str">
        <f>IF(tbl_Customers[[#This Row],[total_intl_charge]] &lt;= 3, "Low Charges", "High Charges")</f>
        <v>Low Charges</v>
      </c>
      <c r="Z1849" t="str">
        <f>IF(tbl_Customers[[#This Row],[total_eve_calls]]&lt;=80,"Low Calls",
IF(tbl_Customers[[#This Row],[total_eve_calls]]&lt;=120,"Medium Calls","High Calls"))</f>
        <v>Medium Calls</v>
      </c>
      <c r="AA1849" t="str">
        <f>IF(tbl_Customers[[#This Row],[total_eve_charge]]&lt;=15,"Low Charges",
IF(tbl_Customers[[#This Row],[total_eve_charge]]&lt;=20,"Medium Charges","High Charges"))</f>
        <v>Medium Charges</v>
      </c>
      <c r="AB18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49" t="str">
        <f>IF(tbl_Customers[[#This Row],[number_vmail_messages]] = 0, "No Usage", IF(tbl_Customers[[#This Row],[number_vmail_messages]] &lt;= 20, "Low Usage", IF(tbl_Customers[[#This Row],[number_vmail_messages]] &lt;= 40, "Medium Usgae", "High Usage")))</f>
        <v>No Usage</v>
      </c>
      <c r="AD1849" t="str">
        <f>IF(tbl_Customers[[#This Row],[total_day_minutes]]&lt;=150,"Low Usage", IF(tbl_Customers[[#This Row],[total_day_minutes]]&lt;=200,"Medium Usage", IF(tbl_Customers[[#This Row],[total_day_minutes]]&lt;=250,"High Usage","Very High Usage")))</f>
        <v>Medium Usage</v>
      </c>
      <c r="AE1849" t="str">
        <f>IF(tbl_Customers[[#This Row],[total_intl_calls]]&lt;=5,"Low Calls", IF(tbl_Customers[[#This Row],[total_intl_calls]]&lt;=10, "Medium Calls", "High Calls"))</f>
        <v>Low Calls</v>
      </c>
      <c r="AF18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49" s="36" t="str">
        <f>IF(tbl_Customers[[#This Row],[Churn_Risk_Score]]&gt;=10,"High Risk", IF(tbl_Customers[[#This Row],[Churn_Risk_Score]]&gt;=5,"Medium Risk","Low Risk"))</f>
        <v>Low Risk</v>
      </c>
    </row>
    <row r="1850" spans="1:33" x14ac:dyDescent="0.35">
      <c r="A1850">
        <v>1849</v>
      </c>
      <c r="B1850" t="s">
        <v>62</v>
      </c>
      <c r="C1850">
        <v>41</v>
      </c>
      <c r="D1850" t="s">
        <v>28</v>
      </c>
      <c r="E1850" t="s">
        <v>22</v>
      </c>
      <c r="F1850" t="s">
        <v>22</v>
      </c>
      <c r="G1850">
        <v>0</v>
      </c>
      <c r="H1850">
        <v>182.1</v>
      </c>
      <c r="I1850">
        <v>89</v>
      </c>
      <c r="J1850">
        <v>30.96</v>
      </c>
      <c r="K1850">
        <v>211.5</v>
      </c>
      <c r="L1850">
        <v>104</v>
      </c>
      <c r="M1850">
        <v>17.98</v>
      </c>
      <c r="N1850">
        <v>207.4</v>
      </c>
      <c r="O1850">
        <v>124</v>
      </c>
      <c r="P1850">
        <v>9.33</v>
      </c>
      <c r="Q1850">
        <v>6.8</v>
      </c>
      <c r="R1850">
        <v>1</v>
      </c>
      <c r="S1850">
        <v>1.84</v>
      </c>
      <c r="T1850">
        <v>1</v>
      </c>
      <c r="U1850" t="s">
        <v>22</v>
      </c>
      <c r="V1850">
        <f>IF(tbl_Customers[[#This Row],[churn]] = "yes", 1, 0)</f>
        <v>0</v>
      </c>
      <c r="W1850" t="str">
        <f>IF(tbl_Customers[[#This Row],[number_customer_service_calls]] &lt;= 1, "0-1 Calls", IF(tbl_Customers[[#This Row],[number_customer_service_calls]] &lt;= 3, "2-3 Calls", IF(tbl_Customers[[#This Row],[number_customer_service_calls]] &lt;=5, "4-5 Calls", "6+ Calls")))</f>
        <v>0-1 Calls</v>
      </c>
      <c r="X1850" t="str">
        <f>IF(tbl_Customers[[#This Row],[account_length]] &lt;= 50, "0-50", IF(tbl_Customers[[#This Row],[account_length]] &lt;=100, "51-100", IF(tbl_Customers[[#This Row],[account_length]] &lt;= 150, "101-150", "151+")))</f>
        <v>0-50</v>
      </c>
      <c r="Y1850" t="str">
        <f>IF(tbl_Customers[[#This Row],[total_intl_charge]] &lt;= 3, "Low Charges", "High Charges")</f>
        <v>Low Charges</v>
      </c>
      <c r="Z1850" t="str">
        <f>IF(tbl_Customers[[#This Row],[total_eve_calls]]&lt;=80,"Low Calls",
IF(tbl_Customers[[#This Row],[total_eve_calls]]&lt;=120,"Medium Calls","High Calls"))</f>
        <v>Medium Calls</v>
      </c>
      <c r="AA1850" t="str">
        <f>IF(tbl_Customers[[#This Row],[total_eve_charge]]&lt;=15,"Low Charges",
IF(tbl_Customers[[#This Row],[total_eve_charge]]&lt;=20,"Medium Charges","High Charges"))</f>
        <v>Medium Charges</v>
      </c>
      <c r="AB18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50" t="str">
        <f>IF(tbl_Customers[[#This Row],[number_vmail_messages]] = 0, "No Usage", IF(tbl_Customers[[#This Row],[number_vmail_messages]] &lt;= 20, "Low Usage", IF(tbl_Customers[[#This Row],[number_vmail_messages]] &lt;= 40, "Medium Usgae", "High Usage")))</f>
        <v>No Usage</v>
      </c>
      <c r="AD1850" t="str">
        <f>IF(tbl_Customers[[#This Row],[total_day_minutes]]&lt;=150,"Low Usage", IF(tbl_Customers[[#This Row],[total_day_minutes]]&lt;=200,"Medium Usage", IF(tbl_Customers[[#This Row],[total_day_minutes]]&lt;=250,"High Usage","Very High Usage")))</f>
        <v>Medium Usage</v>
      </c>
      <c r="AE1850" t="str">
        <f>IF(tbl_Customers[[#This Row],[total_intl_calls]]&lt;=5,"Low Calls", IF(tbl_Customers[[#This Row],[total_intl_calls]]&lt;=10, "Medium Calls", "High Calls"))</f>
        <v>Low Calls</v>
      </c>
      <c r="AF18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50" s="36" t="str">
        <f>IF(tbl_Customers[[#This Row],[Churn_Risk_Score]]&gt;=10,"High Risk", IF(tbl_Customers[[#This Row],[Churn_Risk_Score]]&gt;=5,"Medium Risk","Low Risk"))</f>
        <v>Low Risk</v>
      </c>
    </row>
    <row r="1851" spans="1:33" x14ac:dyDescent="0.35">
      <c r="A1851">
        <v>1850</v>
      </c>
      <c r="B1851" t="s">
        <v>68</v>
      </c>
      <c r="C1851">
        <v>132</v>
      </c>
      <c r="D1851" t="s">
        <v>25</v>
      </c>
      <c r="E1851" t="s">
        <v>22</v>
      </c>
      <c r="F1851" t="s">
        <v>22</v>
      </c>
      <c r="G1851">
        <v>0</v>
      </c>
      <c r="H1851">
        <v>222.4</v>
      </c>
      <c r="I1851">
        <v>85</v>
      </c>
      <c r="J1851">
        <v>37.81</v>
      </c>
      <c r="K1851">
        <v>165.4</v>
      </c>
      <c r="L1851">
        <v>76</v>
      </c>
      <c r="M1851">
        <v>14.06</v>
      </c>
      <c r="N1851">
        <v>208.4</v>
      </c>
      <c r="O1851">
        <v>97</v>
      </c>
      <c r="P1851">
        <v>9.3800000000000008</v>
      </c>
      <c r="Q1851">
        <v>11.2</v>
      </c>
      <c r="R1851">
        <v>4</v>
      </c>
      <c r="S1851">
        <v>3.02</v>
      </c>
      <c r="T1851">
        <v>0</v>
      </c>
      <c r="U1851" t="s">
        <v>22</v>
      </c>
      <c r="V1851">
        <f>IF(tbl_Customers[[#This Row],[churn]] = "yes", 1, 0)</f>
        <v>0</v>
      </c>
      <c r="W1851" t="str">
        <f>IF(tbl_Customers[[#This Row],[number_customer_service_calls]] &lt;= 1, "0-1 Calls", IF(tbl_Customers[[#This Row],[number_customer_service_calls]] &lt;= 3, "2-3 Calls", IF(tbl_Customers[[#This Row],[number_customer_service_calls]] &lt;=5, "4-5 Calls", "6+ Calls")))</f>
        <v>0-1 Calls</v>
      </c>
      <c r="X1851" t="str">
        <f>IF(tbl_Customers[[#This Row],[account_length]] &lt;= 50, "0-50", IF(tbl_Customers[[#This Row],[account_length]] &lt;=100, "51-100", IF(tbl_Customers[[#This Row],[account_length]] &lt;= 150, "101-150", "151+")))</f>
        <v>101-150</v>
      </c>
      <c r="Y1851" t="str">
        <f>IF(tbl_Customers[[#This Row],[total_intl_charge]] &lt;= 3, "Low Charges", "High Charges")</f>
        <v>High Charges</v>
      </c>
      <c r="Z1851" t="str">
        <f>IF(tbl_Customers[[#This Row],[total_eve_calls]]&lt;=80,"Low Calls",
IF(tbl_Customers[[#This Row],[total_eve_calls]]&lt;=120,"Medium Calls","High Calls"))</f>
        <v>Low Calls</v>
      </c>
      <c r="AA1851" t="str">
        <f>IF(tbl_Customers[[#This Row],[total_eve_charge]]&lt;=15,"Low Charges",
IF(tbl_Customers[[#This Row],[total_eve_charge]]&lt;=20,"Medium Charges","High Charges"))</f>
        <v>Low Charges</v>
      </c>
      <c r="AB18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51" t="str">
        <f>IF(tbl_Customers[[#This Row],[number_vmail_messages]] = 0, "No Usage", IF(tbl_Customers[[#This Row],[number_vmail_messages]] &lt;= 20, "Low Usage", IF(tbl_Customers[[#This Row],[number_vmail_messages]] &lt;= 40, "Medium Usgae", "High Usage")))</f>
        <v>No Usage</v>
      </c>
      <c r="AD1851" t="str">
        <f>IF(tbl_Customers[[#This Row],[total_day_minutes]]&lt;=150,"Low Usage", IF(tbl_Customers[[#This Row],[total_day_minutes]]&lt;=200,"Medium Usage", IF(tbl_Customers[[#This Row],[total_day_minutes]]&lt;=250,"High Usage","Very High Usage")))</f>
        <v>High Usage</v>
      </c>
      <c r="AE1851" t="str">
        <f>IF(tbl_Customers[[#This Row],[total_intl_calls]]&lt;=5,"Low Calls", IF(tbl_Customers[[#This Row],[total_intl_calls]]&lt;=10, "Medium Calls", "High Calls"))</f>
        <v>Low Calls</v>
      </c>
      <c r="AF18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51" s="36" t="str">
        <f>IF(tbl_Customers[[#This Row],[Churn_Risk_Score]]&gt;=10,"High Risk", IF(tbl_Customers[[#This Row],[Churn_Risk_Score]]&gt;=5,"Medium Risk","Low Risk"))</f>
        <v>Low Risk</v>
      </c>
    </row>
    <row r="1852" spans="1:33" x14ac:dyDescent="0.35">
      <c r="A1852">
        <v>1851</v>
      </c>
      <c r="B1852" t="s">
        <v>55</v>
      </c>
      <c r="C1852">
        <v>93</v>
      </c>
      <c r="D1852" t="s">
        <v>21</v>
      </c>
      <c r="E1852" t="s">
        <v>22</v>
      </c>
      <c r="F1852" t="s">
        <v>22</v>
      </c>
      <c r="G1852">
        <v>0</v>
      </c>
      <c r="H1852">
        <v>164.9</v>
      </c>
      <c r="I1852">
        <v>68</v>
      </c>
      <c r="J1852">
        <v>28.03</v>
      </c>
      <c r="K1852">
        <v>210.4</v>
      </c>
      <c r="L1852">
        <v>86</v>
      </c>
      <c r="M1852">
        <v>17.88</v>
      </c>
      <c r="N1852">
        <v>229.4</v>
      </c>
      <c r="O1852">
        <v>104</v>
      </c>
      <c r="P1852">
        <v>10.32</v>
      </c>
      <c r="Q1852">
        <v>7.8</v>
      </c>
      <c r="R1852">
        <v>4</v>
      </c>
      <c r="S1852">
        <v>2.11</v>
      </c>
      <c r="T1852">
        <v>2</v>
      </c>
      <c r="U1852" t="s">
        <v>22</v>
      </c>
      <c r="V1852">
        <f>IF(tbl_Customers[[#This Row],[churn]] = "yes", 1, 0)</f>
        <v>0</v>
      </c>
      <c r="W1852" t="str">
        <f>IF(tbl_Customers[[#This Row],[number_customer_service_calls]] &lt;= 1, "0-1 Calls", IF(tbl_Customers[[#This Row],[number_customer_service_calls]] &lt;= 3, "2-3 Calls", IF(tbl_Customers[[#This Row],[number_customer_service_calls]] &lt;=5, "4-5 Calls", "6+ Calls")))</f>
        <v>2-3 Calls</v>
      </c>
      <c r="X1852" t="str">
        <f>IF(tbl_Customers[[#This Row],[account_length]] &lt;= 50, "0-50", IF(tbl_Customers[[#This Row],[account_length]] &lt;=100, "51-100", IF(tbl_Customers[[#This Row],[account_length]] &lt;= 150, "101-150", "151+")))</f>
        <v>51-100</v>
      </c>
      <c r="Y1852" t="str">
        <f>IF(tbl_Customers[[#This Row],[total_intl_charge]] &lt;= 3, "Low Charges", "High Charges")</f>
        <v>Low Charges</v>
      </c>
      <c r="Z1852" t="str">
        <f>IF(tbl_Customers[[#This Row],[total_eve_calls]]&lt;=80,"Low Calls",
IF(tbl_Customers[[#This Row],[total_eve_calls]]&lt;=120,"Medium Calls","High Calls"))</f>
        <v>Medium Calls</v>
      </c>
      <c r="AA1852" t="str">
        <f>IF(tbl_Customers[[#This Row],[total_eve_charge]]&lt;=15,"Low Charges",
IF(tbl_Customers[[#This Row],[total_eve_charge]]&lt;=20,"Medium Charges","High Charges"))</f>
        <v>Medium Charges</v>
      </c>
      <c r="AB18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52" t="str">
        <f>IF(tbl_Customers[[#This Row],[number_vmail_messages]] = 0, "No Usage", IF(tbl_Customers[[#This Row],[number_vmail_messages]] &lt;= 20, "Low Usage", IF(tbl_Customers[[#This Row],[number_vmail_messages]] &lt;= 40, "Medium Usgae", "High Usage")))</f>
        <v>No Usage</v>
      </c>
      <c r="AD1852" t="str">
        <f>IF(tbl_Customers[[#This Row],[total_day_minutes]]&lt;=150,"Low Usage", IF(tbl_Customers[[#This Row],[total_day_minutes]]&lt;=200,"Medium Usage", IF(tbl_Customers[[#This Row],[total_day_minutes]]&lt;=250,"High Usage","Very High Usage")))</f>
        <v>Medium Usage</v>
      </c>
      <c r="AE1852" t="str">
        <f>IF(tbl_Customers[[#This Row],[total_intl_calls]]&lt;=5,"Low Calls", IF(tbl_Customers[[#This Row],[total_intl_calls]]&lt;=10, "Medium Calls", "High Calls"))</f>
        <v>Low Calls</v>
      </c>
      <c r="AF18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52" s="36" t="str">
        <f>IF(tbl_Customers[[#This Row],[Churn_Risk_Score]]&gt;=10,"High Risk", IF(tbl_Customers[[#This Row],[Churn_Risk_Score]]&gt;=5,"Medium Risk","Low Risk"))</f>
        <v>Low Risk</v>
      </c>
    </row>
    <row r="1853" spans="1:33" x14ac:dyDescent="0.35">
      <c r="A1853">
        <v>1852</v>
      </c>
      <c r="B1853" t="s">
        <v>20</v>
      </c>
      <c r="C1853">
        <v>109</v>
      </c>
      <c r="D1853" t="s">
        <v>21</v>
      </c>
      <c r="E1853" t="s">
        <v>22</v>
      </c>
      <c r="F1853" t="s">
        <v>22</v>
      </c>
      <c r="G1853">
        <v>0</v>
      </c>
      <c r="H1853">
        <v>193.6</v>
      </c>
      <c r="I1853">
        <v>58</v>
      </c>
      <c r="J1853">
        <v>32.909999999999997</v>
      </c>
      <c r="K1853">
        <v>148.69999999999999</v>
      </c>
      <c r="L1853">
        <v>115</v>
      </c>
      <c r="M1853">
        <v>12.64</v>
      </c>
      <c r="N1853">
        <v>282.5</v>
      </c>
      <c r="O1853">
        <v>105</v>
      </c>
      <c r="P1853">
        <v>12.71</v>
      </c>
      <c r="Q1853">
        <v>13.1</v>
      </c>
      <c r="R1853">
        <v>1</v>
      </c>
      <c r="S1853">
        <v>3.54</v>
      </c>
      <c r="T1853">
        <v>2</v>
      </c>
      <c r="U1853" t="s">
        <v>22</v>
      </c>
      <c r="V1853">
        <f>IF(tbl_Customers[[#This Row],[churn]] = "yes", 1, 0)</f>
        <v>0</v>
      </c>
      <c r="W1853" t="str">
        <f>IF(tbl_Customers[[#This Row],[number_customer_service_calls]] &lt;= 1, "0-1 Calls", IF(tbl_Customers[[#This Row],[number_customer_service_calls]] &lt;= 3, "2-3 Calls", IF(tbl_Customers[[#This Row],[number_customer_service_calls]] &lt;=5, "4-5 Calls", "6+ Calls")))</f>
        <v>2-3 Calls</v>
      </c>
      <c r="X1853" t="str">
        <f>IF(tbl_Customers[[#This Row],[account_length]] &lt;= 50, "0-50", IF(tbl_Customers[[#This Row],[account_length]] &lt;=100, "51-100", IF(tbl_Customers[[#This Row],[account_length]] &lt;= 150, "101-150", "151+")))</f>
        <v>101-150</v>
      </c>
      <c r="Y1853" t="str">
        <f>IF(tbl_Customers[[#This Row],[total_intl_charge]] &lt;= 3, "Low Charges", "High Charges")</f>
        <v>High Charges</v>
      </c>
      <c r="Z1853" t="str">
        <f>IF(tbl_Customers[[#This Row],[total_eve_calls]]&lt;=80,"Low Calls",
IF(tbl_Customers[[#This Row],[total_eve_calls]]&lt;=120,"Medium Calls","High Calls"))</f>
        <v>Medium Calls</v>
      </c>
      <c r="AA1853" t="str">
        <f>IF(tbl_Customers[[#This Row],[total_eve_charge]]&lt;=15,"Low Charges",
IF(tbl_Customers[[#This Row],[total_eve_charge]]&lt;=20,"Medium Charges","High Charges"))</f>
        <v>Low Charges</v>
      </c>
      <c r="AB18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53" t="str">
        <f>IF(tbl_Customers[[#This Row],[number_vmail_messages]] = 0, "No Usage", IF(tbl_Customers[[#This Row],[number_vmail_messages]] &lt;= 20, "Low Usage", IF(tbl_Customers[[#This Row],[number_vmail_messages]] &lt;= 40, "Medium Usgae", "High Usage")))</f>
        <v>No Usage</v>
      </c>
      <c r="AD1853" t="str">
        <f>IF(tbl_Customers[[#This Row],[total_day_minutes]]&lt;=150,"Low Usage", IF(tbl_Customers[[#This Row],[total_day_minutes]]&lt;=200,"Medium Usage", IF(tbl_Customers[[#This Row],[total_day_minutes]]&lt;=250,"High Usage","Very High Usage")))</f>
        <v>Medium Usage</v>
      </c>
      <c r="AE1853" t="str">
        <f>IF(tbl_Customers[[#This Row],[total_intl_calls]]&lt;=5,"Low Calls", IF(tbl_Customers[[#This Row],[total_intl_calls]]&lt;=10, "Medium Calls", "High Calls"))</f>
        <v>Low Calls</v>
      </c>
      <c r="AF18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53" s="36" t="str">
        <f>IF(tbl_Customers[[#This Row],[Churn_Risk_Score]]&gt;=10,"High Risk", IF(tbl_Customers[[#This Row],[Churn_Risk_Score]]&gt;=5,"Medium Risk","Low Risk"))</f>
        <v>Low Risk</v>
      </c>
    </row>
    <row r="1854" spans="1:33" x14ac:dyDescent="0.35">
      <c r="A1854">
        <v>1853</v>
      </c>
      <c r="B1854" t="s">
        <v>44</v>
      </c>
      <c r="C1854">
        <v>80</v>
      </c>
      <c r="D1854" t="s">
        <v>28</v>
      </c>
      <c r="E1854" t="s">
        <v>22</v>
      </c>
      <c r="F1854" t="s">
        <v>22</v>
      </c>
      <c r="G1854">
        <v>0</v>
      </c>
      <c r="H1854">
        <v>101.1</v>
      </c>
      <c r="I1854">
        <v>121</v>
      </c>
      <c r="J1854">
        <v>17.190000000000001</v>
      </c>
      <c r="K1854">
        <v>263.2</v>
      </c>
      <c r="L1854">
        <v>110</v>
      </c>
      <c r="M1854">
        <v>22.37</v>
      </c>
      <c r="N1854">
        <v>137.69999999999999</v>
      </c>
      <c r="O1854">
        <v>74</v>
      </c>
      <c r="P1854">
        <v>6.2</v>
      </c>
      <c r="Q1854">
        <v>7.3</v>
      </c>
      <c r="R1854">
        <v>5</v>
      </c>
      <c r="S1854">
        <v>1.97</v>
      </c>
      <c r="T1854">
        <v>0</v>
      </c>
      <c r="U1854" t="s">
        <v>22</v>
      </c>
      <c r="V1854">
        <f>IF(tbl_Customers[[#This Row],[churn]] = "yes", 1, 0)</f>
        <v>0</v>
      </c>
      <c r="W1854" t="str">
        <f>IF(tbl_Customers[[#This Row],[number_customer_service_calls]] &lt;= 1, "0-1 Calls", IF(tbl_Customers[[#This Row],[number_customer_service_calls]] &lt;= 3, "2-3 Calls", IF(tbl_Customers[[#This Row],[number_customer_service_calls]] &lt;=5, "4-5 Calls", "6+ Calls")))</f>
        <v>0-1 Calls</v>
      </c>
      <c r="X1854" t="str">
        <f>IF(tbl_Customers[[#This Row],[account_length]] &lt;= 50, "0-50", IF(tbl_Customers[[#This Row],[account_length]] &lt;=100, "51-100", IF(tbl_Customers[[#This Row],[account_length]] &lt;= 150, "101-150", "151+")))</f>
        <v>51-100</v>
      </c>
      <c r="Y1854" t="str">
        <f>IF(tbl_Customers[[#This Row],[total_intl_charge]] &lt;= 3, "Low Charges", "High Charges")</f>
        <v>Low Charges</v>
      </c>
      <c r="Z1854" t="str">
        <f>IF(tbl_Customers[[#This Row],[total_eve_calls]]&lt;=80,"Low Calls",
IF(tbl_Customers[[#This Row],[total_eve_calls]]&lt;=120,"Medium Calls","High Calls"))</f>
        <v>Medium Calls</v>
      </c>
      <c r="AA1854" t="str">
        <f>IF(tbl_Customers[[#This Row],[total_eve_charge]]&lt;=15,"Low Charges",
IF(tbl_Customers[[#This Row],[total_eve_charge]]&lt;=20,"Medium Charges","High Charges"))</f>
        <v>High Charges</v>
      </c>
      <c r="AB18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54" t="str">
        <f>IF(tbl_Customers[[#This Row],[number_vmail_messages]] = 0, "No Usage", IF(tbl_Customers[[#This Row],[number_vmail_messages]] &lt;= 20, "Low Usage", IF(tbl_Customers[[#This Row],[number_vmail_messages]] &lt;= 40, "Medium Usgae", "High Usage")))</f>
        <v>No Usage</v>
      </c>
      <c r="AD1854" t="str">
        <f>IF(tbl_Customers[[#This Row],[total_day_minutes]]&lt;=150,"Low Usage", IF(tbl_Customers[[#This Row],[total_day_minutes]]&lt;=200,"Medium Usage", IF(tbl_Customers[[#This Row],[total_day_minutes]]&lt;=250,"High Usage","Very High Usage")))</f>
        <v>Low Usage</v>
      </c>
      <c r="AE1854" t="str">
        <f>IF(tbl_Customers[[#This Row],[total_intl_calls]]&lt;=5,"Low Calls", IF(tbl_Customers[[#This Row],[total_intl_calls]]&lt;=10, "Medium Calls", "High Calls"))</f>
        <v>Low Calls</v>
      </c>
      <c r="AF18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54" s="36" t="str">
        <f>IF(tbl_Customers[[#This Row],[Churn_Risk_Score]]&gt;=10,"High Risk", IF(tbl_Customers[[#This Row],[Churn_Risk_Score]]&gt;=5,"Medium Risk","Low Risk"))</f>
        <v>Low Risk</v>
      </c>
    </row>
    <row r="1855" spans="1:33" x14ac:dyDescent="0.35">
      <c r="A1855">
        <v>1854</v>
      </c>
      <c r="B1855" t="s">
        <v>61</v>
      </c>
      <c r="C1855">
        <v>54</v>
      </c>
      <c r="D1855" t="s">
        <v>21</v>
      </c>
      <c r="E1855" t="s">
        <v>22</v>
      </c>
      <c r="F1855" t="s">
        <v>23</v>
      </c>
      <c r="G1855">
        <v>24</v>
      </c>
      <c r="H1855">
        <v>92.3</v>
      </c>
      <c r="I1855">
        <v>88</v>
      </c>
      <c r="J1855">
        <v>15.69</v>
      </c>
      <c r="K1855">
        <v>193.1</v>
      </c>
      <c r="L1855">
        <v>98</v>
      </c>
      <c r="M1855">
        <v>16.41</v>
      </c>
      <c r="N1855">
        <v>99.3</v>
      </c>
      <c r="O1855">
        <v>119</v>
      </c>
      <c r="P1855">
        <v>4.47</v>
      </c>
      <c r="Q1855">
        <v>11.6</v>
      </c>
      <c r="R1855">
        <v>3</v>
      </c>
      <c r="S1855">
        <v>3.13</v>
      </c>
      <c r="T1855">
        <v>2</v>
      </c>
      <c r="U1855" t="s">
        <v>22</v>
      </c>
      <c r="V1855">
        <f>IF(tbl_Customers[[#This Row],[churn]] = "yes", 1, 0)</f>
        <v>0</v>
      </c>
      <c r="W1855" t="str">
        <f>IF(tbl_Customers[[#This Row],[number_customer_service_calls]] &lt;= 1, "0-1 Calls", IF(tbl_Customers[[#This Row],[number_customer_service_calls]] &lt;= 3, "2-3 Calls", IF(tbl_Customers[[#This Row],[number_customer_service_calls]] &lt;=5, "4-5 Calls", "6+ Calls")))</f>
        <v>2-3 Calls</v>
      </c>
      <c r="X1855" t="str">
        <f>IF(tbl_Customers[[#This Row],[account_length]] &lt;= 50, "0-50", IF(tbl_Customers[[#This Row],[account_length]] &lt;=100, "51-100", IF(tbl_Customers[[#This Row],[account_length]] &lt;= 150, "101-150", "151+")))</f>
        <v>51-100</v>
      </c>
      <c r="Y1855" t="str">
        <f>IF(tbl_Customers[[#This Row],[total_intl_charge]] &lt;= 3, "Low Charges", "High Charges")</f>
        <v>High Charges</v>
      </c>
      <c r="Z1855" t="str">
        <f>IF(tbl_Customers[[#This Row],[total_eve_calls]]&lt;=80,"Low Calls",
IF(tbl_Customers[[#This Row],[total_eve_calls]]&lt;=120,"Medium Calls","High Calls"))</f>
        <v>Medium Calls</v>
      </c>
      <c r="AA1855" t="str">
        <f>IF(tbl_Customers[[#This Row],[total_eve_charge]]&lt;=15,"Low Charges",
IF(tbl_Customers[[#This Row],[total_eve_charge]]&lt;=20,"Medium Charges","High Charges"))</f>
        <v>Medium Charges</v>
      </c>
      <c r="AB18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55" t="str">
        <f>IF(tbl_Customers[[#This Row],[number_vmail_messages]] = 0, "No Usage", IF(tbl_Customers[[#This Row],[number_vmail_messages]] &lt;= 20, "Low Usage", IF(tbl_Customers[[#This Row],[number_vmail_messages]] &lt;= 40, "Medium Usgae", "High Usage")))</f>
        <v>Medium Usgae</v>
      </c>
      <c r="AD1855" t="str">
        <f>IF(tbl_Customers[[#This Row],[total_day_minutes]]&lt;=150,"Low Usage", IF(tbl_Customers[[#This Row],[total_day_minutes]]&lt;=200,"Medium Usage", IF(tbl_Customers[[#This Row],[total_day_minutes]]&lt;=250,"High Usage","Very High Usage")))</f>
        <v>Low Usage</v>
      </c>
      <c r="AE1855" t="str">
        <f>IF(tbl_Customers[[#This Row],[total_intl_calls]]&lt;=5,"Low Calls", IF(tbl_Customers[[#This Row],[total_intl_calls]]&lt;=10, "Medium Calls", "High Calls"))</f>
        <v>Low Calls</v>
      </c>
      <c r="AF18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55" s="36" t="str">
        <f>IF(tbl_Customers[[#This Row],[Churn_Risk_Score]]&gt;=10,"High Risk", IF(tbl_Customers[[#This Row],[Churn_Risk_Score]]&gt;=5,"Medium Risk","Low Risk"))</f>
        <v>Low Risk</v>
      </c>
    </row>
    <row r="1856" spans="1:33" x14ac:dyDescent="0.35">
      <c r="A1856">
        <v>1855</v>
      </c>
      <c r="B1856" t="s">
        <v>68</v>
      </c>
      <c r="C1856">
        <v>121</v>
      </c>
      <c r="D1856" t="s">
        <v>21</v>
      </c>
      <c r="E1856" t="s">
        <v>22</v>
      </c>
      <c r="F1856" t="s">
        <v>22</v>
      </c>
      <c r="G1856">
        <v>0</v>
      </c>
      <c r="H1856">
        <v>168.9</v>
      </c>
      <c r="I1856">
        <v>128</v>
      </c>
      <c r="J1856">
        <v>28.71</v>
      </c>
      <c r="K1856">
        <v>123.9</v>
      </c>
      <c r="L1856">
        <v>99</v>
      </c>
      <c r="M1856">
        <v>10.53</v>
      </c>
      <c r="N1856">
        <v>266.3</v>
      </c>
      <c r="O1856">
        <v>105</v>
      </c>
      <c r="P1856">
        <v>11.98</v>
      </c>
      <c r="Q1856">
        <v>2.9</v>
      </c>
      <c r="R1856">
        <v>7</v>
      </c>
      <c r="S1856">
        <v>0.78</v>
      </c>
      <c r="T1856">
        <v>2</v>
      </c>
      <c r="U1856" t="s">
        <v>22</v>
      </c>
      <c r="V1856">
        <f>IF(tbl_Customers[[#This Row],[churn]] = "yes", 1, 0)</f>
        <v>0</v>
      </c>
      <c r="W1856" t="str">
        <f>IF(tbl_Customers[[#This Row],[number_customer_service_calls]] &lt;= 1, "0-1 Calls", IF(tbl_Customers[[#This Row],[number_customer_service_calls]] &lt;= 3, "2-3 Calls", IF(tbl_Customers[[#This Row],[number_customer_service_calls]] &lt;=5, "4-5 Calls", "6+ Calls")))</f>
        <v>2-3 Calls</v>
      </c>
      <c r="X1856" t="str">
        <f>IF(tbl_Customers[[#This Row],[account_length]] &lt;= 50, "0-50", IF(tbl_Customers[[#This Row],[account_length]] &lt;=100, "51-100", IF(tbl_Customers[[#This Row],[account_length]] &lt;= 150, "101-150", "151+")))</f>
        <v>101-150</v>
      </c>
      <c r="Y1856" t="str">
        <f>IF(tbl_Customers[[#This Row],[total_intl_charge]] &lt;= 3, "Low Charges", "High Charges")</f>
        <v>Low Charges</v>
      </c>
      <c r="Z1856" t="str">
        <f>IF(tbl_Customers[[#This Row],[total_eve_calls]]&lt;=80,"Low Calls",
IF(tbl_Customers[[#This Row],[total_eve_calls]]&lt;=120,"Medium Calls","High Calls"))</f>
        <v>Medium Calls</v>
      </c>
      <c r="AA1856" t="str">
        <f>IF(tbl_Customers[[#This Row],[total_eve_charge]]&lt;=15,"Low Charges",
IF(tbl_Customers[[#This Row],[total_eve_charge]]&lt;=20,"Medium Charges","High Charges"))</f>
        <v>Low Charges</v>
      </c>
      <c r="AB18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56" t="str">
        <f>IF(tbl_Customers[[#This Row],[number_vmail_messages]] = 0, "No Usage", IF(tbl_Customers[[#This Row],[number_vmail_messages]] &lt;= 20, "Low Usage", IF(tbl_Customers[[#This Row],[number_vmail_messages]] &lt;= 40, "Medium Usgae", "High Usage")))</f>
        <v>No Usage</v>
      </c>
      <c r="AD1856" t="str">
        <f>IF(tbl_Customers[[#This Row],[total_day_minutes]]&lt;=150,"Low Usage", IF(tbl_Customers[[#This Row],[total_day_minutes]]&lt;=200,"Medium Usage", IF(tbl_Customers[[#This Row],[total_day_minutes]]&lt;=250,"High Usage","Very High Usage")))</f>
        <v>Medium Usage</v>
      </c>
      <c r="AE1856" t="str">
        <f>IF(tbl_Customers[[#This Row],[total_intl_calls]]&lt;=5,"Low Calls", IF(tbl_Customers[[#This Row],[total_intl_calls]]&lt;=10, "Medium Calls", "High Calls"))</f>
        <v>Medium Calls</v>
      </c>
      <c r="AF18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56" s="36" t="str">
        <f>IF(tbl_Customers[[#This Row],[Churn_Risk_Score]]&gt;=10,"High Risk", IF(tbl_Customers[[#This Row],[Churn_Risk_Score]]&gt;=5,"Medium Risk","Low Risk"))</f>
        <v>Low Risk</v>
      </c>
    </row>
    <row r="1857" spans="1:33" x14ac:dyDescent="0.35">
      <c r="A1857">
        <v>1856</v>
      </c>
      <c r="B1857" t="s">
        <v>63</v>
      </c>
      <c r="C1857">
        <v>157</v>
      </c>
      <c r="D1857" t="s">
        <v>28</v>
      </c>
      <c r="E1857" t="s">
        <v>22</v>
      </c>
      <c r="F1857" t="s">
        <v>23</v>
      </c>
      <c r="G1857">
        <v>29</v>
      </c>
      <c r="H1857">
        <v>219.2</v>
      </c>
      <c r="I1857">
        <v>102</v>
      </c>
      <c r="J1857">
        <v>37.26</v>
      </c>
      <c r="K1857">
        <v>206</v>
      </c>
      <c r="L1857">
        <v>109</v>
      </c>
      <c r="M1857">
        <v>17.510000000000002</v>
      </c>
      <c r="N1857">
        <v>192.4</v>
      </c>
      <c r="O1857">
        <v>117</v>
      </c>
      <c r="P1857">
        <v>8.66</v>
      </c>
      <c r="Q1857">
        <v>15</v>
      </c>
      <c r="R1857">
        <v>5</v>
      </c>
      <c r="S1857">
        <v>4.05</v>
      </c>
      <c r="T1857">
        <v>1</v>
      </c>
      <c r="U1857" t="s">
        <v>22</v>
      </c>
      <c r="V1857">
        <f>IF(tbl_Customers[[#This Row],[churn]] = "yes", 1, 0)</f>
        <v>0</v>
      </c>
      <c r="W1857" t="str">
        <f>IF(tbl_Customers[[#This Row],[number_customer_service_calls]] &lt;= 1, "0-1 Calls", IF(tbl_Customers[[#This Row],[number_customer_service_calls]] &lt;= 3, "2-3 Calls", IF(tbl_Customers[[#This Row],[number_customer_service_calls]] &lt;=5, "4-5 Calls", "6+ Calls")))</f>
        <v>0-1 Calls</v>
      </c>
      <c r="X1857" t="str">
        <f>IF(tbl_Customers[[#This Row],[account_length]] &lt;= 50, "0-50", IF(tbl_Customers[[#This Row],[account_length]] &lt;=100, "51-100", IF(tbl_Customers[[#This Row],[account_length]] &lt;= 150, "101-150", "151+")))</f>
        <v>151+</v>
      </c>
      <c r="Y1857" t="str">
        <f>IF(tbl_Customers[[#This Row],[total_intl_charge]] &lt;= 3, "Low Charges", "High Charges")</f>
        <v>High Charges</v>
      </c>
      <c r="Z1857" t="str">
        <f>IF(tbl_Customers[[#This Row],[total_eve_calls]]&lt;=80,"Low Calls",
IF(tbl_Customers[[#This Row],[total_eve_calls]]&lt;=120,"Medium Calls","High Calls"))</f>
        <v>Medium Calls</v>
      </c>
      <c r="AA1857" t="str">
        <f>IF(tbl_Customers[[#This Row],[total_eve_charge]]&lt;=15,"Low Charges",
IF(tbl_Customers[[#This Row],[total_eve_charge]]&lt;=20,"Medium Charges","High Charges"))</f>
        <v>Medium Charges</v>
      </c>
      <c r="AB18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57" t="str">
        <f>IF(tbl_Customers[[#This Row],[number_vmail_messages]] = 0, "No Usage", IF(tbl_Customers[[#This Row],[number_vmail_messages]] &lt;= 20, "Low Usage", IF(tbl_Customers[[#This Row],[number_vmail_messages]] &lt;= 40, "Medium Usgae", "High Usage")))</f>
        <v>Medium Usgae</v>
      </c>
      <c r="AD1857" t="str">
        <f>IF(tbl_Customers[[#This Row],[total_day_minutes]]&lt;=150,"Low Usage", IF(tbl_Customers[[#This Row],[total_day_minutes]]&lt;=200,"Medium Usage", IF(tbl_Customers[[#This Row],[total_day_minutes]]&lt;=250,"High Usage","Very High Usage")))</f>
        <v>High Usage</v>
      </c>
      <c r="AE1857" t="str">
        <f>IF(tbl_Customers[[#This Row],[total_intl_calls]]&lt;=5,"Low Calls", IF(tbl_Customers[[#This Row],[total_intl_calls]]&lt;=10, "Medium Calls", "High Calls"))</f>
        <v>Low Calls</v>
      </c>
      <c r="AF18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57" s="36" t="str">
        <f>IF(tbl_Customers[[#This Row],[Churn_Risk_Score]]&gt;=10,"High Risk", IF(tbl_Customers[[#This Row],[Churn_Risk_Score]]&gt;=5,"Medium Risk","Low Risk"))</f>
        <v>Low Risk</v>
      </c>
    </row>
    <row r="1858" spans="1:33" x14ac:dyDescent="0.35">
      <c r="A1858">
        <v>1857</v>
      </c>
      <c r="B1858" t="s">
        <v>50</v>
      </c>
      <c r="C1858">
        <v>138</v>
      </c>
      <c r="D1858" t="s">
        <v>28</v>
      </c>
      <c r="E1858" t="s">
        <v>22</v>
      </c>
      <c r="F1858" t="s">
        <v>22</v>
      </c>
      <c r="G1858">
        <v>0</v>
      </c>
      <c r="H1858">
        <v>146.5</v>
      </c>
      <c r="I1858">
        <v>101</v>
      </c>
      <c r="J1858">
        <v>24.91</v>
      </c>
      <c r="K1858">
        <v>284.5</v>
      </c>
      <c r="L1858">
        <v>142</v>
      </c>
      <c r="M1858">
        <v>24.18</v>
      </c>
      <c r="N1858">
        <v>176</v>
      </c>
      <c r="O1858">
        <v>98</v>
      </c>
      <c r="P1858">
        <v>7.92</v>
      </c>
      <c r="Q1858">
        <v>14</v>
      </c>
      <c r="R1858">
        <v>6</v>
      </c>
      <c r="S1858">
        <v>3.78</v>
      </c>
      <c r="T1858">
        <v>3</v>
      </c>
      <c r="U1858" t="s">
        <v>22</v>
      </c>
      <c r="V1858">
        <f>IF(tbl_Customers[[#This Row],[churn]] = "yes", 1, 0)</f>
        <v>0</v>
      </c>
      <c r="W1858" t="str">
        <f>IF(tbl_Customers[[#This Row],[number_customer_service_calls]] &lt;= 1, "0-1 Calls", IF(tbl_Customers[[#This Row],[number_customer_service_calls]] &lt;= 3, "2-3 Calls", IF(tbl_Customers[[#This Row],[number_customer_service_calls]] &lt;=5, "4-5 Calls", "6+ Calls")))</f>
        <v>2-3 Calls</v>
      </c>
      <c r="X1858" t="str">
        <f>IF(tbl_Customers[[#This Row],[account_length]] &lt;= 50, "0-50", IF(tbl_Customers[[#This Row],[account_length]] &lt;=100, "51-100", IF(tbl_Customers[[#This Row],[account_length]] &lt;= 150, "101-150", "151+")))</f>
        <v>101-150</v>
      </c>
      <c r="Y1858" t="str">
        <f>IF(tbl_Customers[[#This Row],[total_intl_charge]] &lt;= 3, "Low Charges", "High Charges")</f>
        <v>High Charges</v>
      </c>
      <c r="Z1858" t="str">
        <f>IF(tbl_Customers[[#This Row],[total_eve_calls]]&lt;=80,"Low Calls",
IF(tbl_Customers[[#This Row],[total_eve_calls]]&lt;=120,"Medium Calls","High Calls"))</f>
        <v>High Calls</v>
      </c>
      <c r="AA1858" t="str">
        <f>IF(tbl_Customers[[#This Row],[total_eve_charge]]&lt;=15,"Low Charges",
IF(tbl_Customers[[#This Row],[total_eve_charge]]&lt;=20,"Medium Charges","High Charges"))</f>
        <v>High Charges</v>
      </c>
      <c r="AB18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58" t="str">
        <f>IF(tbl_Customers[[#This Row],[number_vmail_messages]] = 0, "No Usage", IF(tbl_Customers[[#This Row],[number_vmail_messages]] &lt;= 20, "Low Usage", IF(tbl_Customers[[#This Row],[number_vmail_messages]] &lt;= 40, "Medium Usgae", "High Usage")))</f>
        <v>No Usage</v>
      </c>
      <c r="AD1858" t="str">
        <f>IF(tbl_Customers[[#This Row],[total_day_minutes]]&lt;=150,"Low Usage", IF(tbl_Customers[[#This Row],[total_day_minutes]]&lt;=200,"Medium Usage", IF(tbl_Customers[[#This Row],[total_day_minutes]]&lt;=250,"High Usage","Very High Usage")))</f>
        <v>Low Usage</v>
      </c>
      <c r="AE1858" t="str">
        <f>IF(tbl_Customers[[#This Row],[total_intl_calls]]&lt;=5,"Low Calls", IF(tbl_Customers[[#This Row],[total_intl_calls]]&lt;=10, "Medium Calls", "High Calls"))</f>
        <v>Medium Calls</v>
      </c>
      <c r="AF18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58" s="36" t="str">
        <f>IF(tbl_Customers[[#This Row],[Churn_Risk_Score]]&gt;=10,"High Risk", IF(tbl_Customers[[#This Row],[Churn_Risk_Score]]&gt;=5,"Medium Risk","Low Risk"))</f>
        <v>Low Risk</v>
      </c>
    </row>
    <row r="1859" spans="1:33" x14ac:dyDescent="0.35">
      <c r="A1859">
        <v>1858</v>
      </c>
      <c r="B1859" t="s">
        <v>37</v>
      </c>
      <c r="C1859">
        <v>92</v>
      </c>
      <c r="D1859" t="s">
        <v>21</v>
      </c>
      <c r="E1859" t="s">
        <v>22</v>
      </c>
      <c r="F1859" t="s">
        <v>23</v>
      </c>
      <c r="G1859">
        <v>31</v>
      </c>
      <c r="H1859">
        <v>172.3</v>
      </c>
      <c r="I1859">
        <v>116</v>
      </c>
      <c r="J1859">
        <v>29.29</v>
      </c>
      <c r="K1859">
        <v>266.2</v>
      </c>
      <c r="L1859">
        <v>91</v>
      </c>
      <c r="M1859">
        <v>22.63</v>
      </c>
      <c r="N1859">
        <v>228.2</v>
      </c>
      <c r="O1859">
        <v>90</v>
      </c>
      <c r="P1859">
        <v>10.27</v>
      </c>
      <c r="Q1859">
        <v>11.8</v>
      </c>
      <c r="R1859">
        <v>5</v>
      </c>
      <c r="S1859">
        <v>3.19</v>
      </c>
      <c r="T1859">
        <v>1</v>
      </c>
      <c r="U1859" t="s">
        <v>22</v>
      </c>
      <c r="V1859">
        <f>IF(tbl_Customers[[#This Row],[churn]] = "yes", 1, 0)</f>
        <v>0</v>
      </c>
      <c r="W1859" t="str">
        <f>IF(tbl_Customers[[#This Row],[number_customer_service_calls]] &lt;= 1, "0-1 Calls", IF(tbl_Customers[[#This Row],[number_customer_service_calls]] &lt;= 3, "2-3 Calls", IF(tbl_Customers[[#This Row],[number_customer_service_calls]] &lt;=5, "4-5 Calls", "6+ Calls")))</f>
        <v>0-1 Calls</v>
      </c>
      <c r="X1859" t="str">
        <f>IF(tbl_Customers[[#This Row],[account_length]] &lt;= 50, "0-50", IF(tbl_Customers[[#This Row],[account_length]] &lt;=100, "51-100", IF(tbl_Customers[[#This Row],[account_length]] &lt;= 150, "101-150", "151+")))</f>
        <v>51-100</v>
      </c>
      <c r="Y1859" t="str">
        <f>IF(tbl_Customers[[#This Row],[total_intl_charge]] &lt;= 3, "Low Charges", "High Charges")</f>
        <v>High Charges</v>
      </c>
      <c r="Z1859" t="str">
        <f>IF(tbl_Customers[[#This Row],[total_eve_calls]]&lt;=80,"Low Calls",
IF(tbl_Customers[[#This Row],[total_eve_calls]]&lt;=120,"Medium Calls","High Calls"))</f>
        <v>Medium Calls</v>
      </c>
      <c r="AA1859" t="str">
        <f>IF(tbl_Customers[[#This Row],[total_eve_charge]]&lt;=15,"Low Charges",
IF(tbl_Customers[[#This Row],[total_eve_charge]]&lt;=20,"Medium Charges","High Charges"))</f>
        <v>High Charges</v>
      </c>
      <c r="AB18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59" t="str">
        <f>IF(tbl_Customers[[#This Row],[number_vmail_messages]] = 0, "No Usage", IF(tbl_Customers[[#This Row],[number_vmail_messages]] &lt;= 20, "Low Usage", IF(tbl_Customers[[#This Row],[number_vmail_messages]] &lt;= 40, "Medium Usgae", "High Usage")))</f>
        <v>Medium Usgae</v>
      </c>
      <c r="AD1859" t="str">
        <f>IF(tbl_Customers[[#This Row],[total_day_minutes]]&lt;=150,"Low Usage", IF(tbl_Customers[[#This Row],[total_day_minutes]]&lt;=200,"Medium Usage", IF(tbl_Customers[[#This Row],[total_day_minutes]]&lt;=250,"High Usage","Very High Usage")))</f>
        <v>Medium Usage</v>
      </c>
      <c r="AE1859" t="str">
        <f>IF(tbl_Customers[[#This Row],[total_intl_calls]]&lt;=5,"Low Calls", IF(tbl_Customers[[#This Row],[total_intl_calls]]&lt;=10, "Medium Calls", "High Calls"))</f>
        <v>Low Calls</v>
      </c>
      <c r="AF18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59" s="36" t="str">
        <f>IF(tbl_Customers[[#This Row],[Churn_Risk_Score]]&gt;=10,"High Risk", IF(tbl_Customers[[#This Row],[Churn_Risk_Score]]&gt;=5,"Medium Risk","Low Risk"))</f>
        <v>Low Risk</v>
      </c>
    </row>
    <row r="1860" spans="1:33" x14ac:dyDescent="0.35">
      <c r="A1860">
        <v>1859</v>
      </c>
      <c r="B1860" t="s">
        <v>39</v>
      </c>
      <c r="C1860">
        <v>126</v>
      </c>
      <c r="D1860" t="s">
        <v>21</v>
      </c>
      <c r="E1860" t="s">
        <v>22</v>
      </c>
      <c r="F1860" t="s">
        <v>22</v>
      </c>
      <c r="G1860">
        <v>0</v>
      </c>
      <c r="H1860">
        <v>190.9</v>
      </c>
      <c r="I1860">
        <v>143</v>
      </c>
      <c r="J1860">
        <v>32.450000000000003</v>
      </c>
      <c r="K1860">
        <v>149.69999999999999</v>
      </c>
      <c r="L1860">
        <v>72</v>
      </c>
      <c r="M1860">
        <v>12.72</v>
      </c>
      <c r="N1860">
        <v>191.4</v>
      </c>
      <c r="O1860">
        <v>87</v>
      </c>
      <c r="P1860">
        <v>8.61</v>
      </c>
      <c r="Q1860">
        <v>13</v>
      </c>
      <c r="R1860">
        <v>3</v>
      </c>
      <c r="S1860">
        <v>3.51</v>
      </c>
      <c r="T1860">
        <v>1</v>
      </c>
      <c r="U1860" t="s">
        <v>22</v>
      </c>
      <c r="V1860">
        <f>IF(tbl_Customers[[#This Row],[churn]] = "yes", 1, 0)</f>
        <v>0</v>
      </c>
      <c r="W1860" t="str">
        <f>IF(tbl_Customers[[#This Row],[number_customer_service_calls]] &lt;= 1, "0-1 Calls", IF(tbl_Customers[[#This Row],[number_customer_service_calls]] &lt;= 3, "2-3 Calls", IF(tbl_Customers[[#This Row],[number_customer_service_calls]] &lt;=5, "4-5 Calls", "6+ Calls")))</f>
        <v>0-1 Calls</v>
      </c>
      <c r="X1860" t="str">
        <f>IF(tbl_Customers[[#This Row],[account_length]] &lt;= 50, "0-50", IF(tbl_Customers[[#This Row],[account_length]] &lt;=100, "51-100", IF(tbl_Customers[[#This Row],[account_length]] &lt;= 150, "101-150", "151+")))</f>
        <v>101-150</v>
      </c>
      <c r="Y1860" t="str">
        <f>IF(tbl_Customers[[#This Row],[total_intl_charge]] &lt;= 3, "Low Charges", "High Charges")</f>
        <v>High Charges</v>
      </c>
      <c r="Z1860" t="str">
        <f>IF(tbl_Customers[[#This Row],[total_eve_calls]]&lt;=80,"Low Calls",
IF(tbl_Customers[[#This Row],[total_eve_calls]]&lt;=120,"Medium Calls","High Calls"))</f>
        <v>Low Calls</v>
      </c>
      <c r="AA1860" t="str">
        <f>IF(tbl_Customers[[#This Row],[total_eve_charge]]&lt;=15,"Low Charges",
IF(tbl_Customers[[#This Row],[total_eve_charge]]&lt;=20,"Medium Charges","High Charges"))</f>
        <v>Low Charges</v>
      </c>
      <c r="AB18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60" t="str">
        <f>IF(tbl_Customers[[#This Row],[number_vmail_messages]] = 0, "No Usage", IF(tbl_Customers[[#This Row],[number_vmail_messages]] &lt;= 20, "Low Usage", IF(tbl_Customers[[#This Row],[number_vmail_messages]] &lt;= 40, "Medium Usgae", "High Usage")))</f>
        <v>No Usage</v>
      </c>
      <c r="AD1860" t="str">
        <f>IF(tbl_Customers[[#This Row],[total_day_minutes]]&lt;=150,"Low Usage", IF(tbl_Customers[[#This Row],[total_day_minutes]]&lt;=200,"Medium Usage", IF(tbl_Customers[[#This Row],[total_day_minutes]]&lt;=250,"High Usage","Very High Usage")))</f>
        <v>Medium Usage</v>
      </c>
      <c r="AE1860" t="str">
        <f>IF(tbl_Customers[[#This Row],[total_intl_calls]]&lt;=5,"Low Calls", IF(tbl_Customers[[#This Row],[total_intl_calls]]&lt;=10, "Medium Calls", "High Calls"))</f>
        <v>Low Calls</v>
      </c>
      <c r="AF18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60" s="36" t="str">
        <f>IF(tbl_Customers[[#This Row],[Churn_Risk_Score]]&gt;=10,"High Risk", IF(tbl_Customers[[#This Row],[Churn_Risk_Score]]&gt;=5,"Medium Risk","Low Risk"))</f>
        <v>Low Risk</v>
      </c>
    </row>
    <row r="1861" spans="1:33" x14ac:dyDescent="0.35">
      <c r="A1861">
        <v>1860</v>
      </c>
      <c r="B1861" t="s">
        <v>61</v>
      </c>
      <c r="C1861">
        <v>41</v>
      </c>
      <c r="D1861" t="s">
        <v>21</v>
      </c>
      <c r="E1861" t="s">
        <v>22</v>
      </c>
      <c r="F1861" t="s">
        <v>22</v>
      </c>
      <c r="G1861">
        <v>0</v>
      </c>
      <c r="H1861">
        <v>232.1</v>
      </c>
      <c r="I1861">
        <v>74</v>
      </c>
      <c r="J1861">
        <v>39.46</v>
      </c>
      <c r="K1861">
        <v>327.10000000000002</v>
      </c>
      <c r="L1861">
        <v>88</v>
      </c>
      <c r="M1861">
        <v>27.8</v>
      </c>
      <c r="N1861">
        <v>226.5</v>
      </c>
      <c r="O1861">
        <v>119</v>
      </c>
      <c r="P1861">
        <v>10.19</v>
      </c>
      <c r="Q1861">
        <v>10.9</v>
      </c>
      <c r="R1861">
        <v>2</v>
      </c>
      <c r="S1861">
        <v>2.94</v>
      </c>
      <c r="T1861">
        <v>3</v>
      </c>
      <c r="U1861" t="s">
        <v>23</v>
      </c>
      <c r="V1861">
        <f>IF(tbl_Customers[[#This Row],[churn]] = "yes", 1, 0)</f>
        <v>1</v>
      </c>
      <c r="W1861" t="str">
        <f>IF(tbl_Customers[[#This Row],[number_customer_service_calls]] &lt;= 1, "0-1 Calls", IF(tbl_Customers[[#This Row],[number_customer_service_calls]] &lt;= 3, "2-3 Calls", IF(tbl_Customers[[#This Row],[number_customer_service_calls]] &lt;=5, "4-5 Calls", "6+ Calls")))</f>
        <v>2-3 Calls</v>
      </c>
      <c r="X1861" t="str">
        <f>IF(tbl_Customers[[#This Row],[account_length]] &lt;= 50, "0-50", IF(tbl_Customers[[#This Row],[account_length]] &lt;=100, "51-100", IF(tbl_Customers[[#This Row],[account_length]] &lt;= 150, "101-150", "151+")))</f>
        <v>0-50</v>
      </c>
      <c r="Y1861" t="str">
        <f>IF(tbl_Customers[[#This Row],[total_intl_charge]] &lt;= 3, "Low Charges", "High Charges")</f>
        <v>Low Charges</v>
      </c>
      <c r="Z1861" t="str">
        <f>IF(tbl_Customers[[#This Row],[total_eve_calls]]&lt;=80,"Low Calls",
IF(tbl_Customers[[#This Row],[total_eve_calls]]&lt;=120,"Medium Calls","High Calls"))</f>
        <v>Medium Calls</v>
      </c>
      <c r="AA1861" t="str">
        <f>IF(tbl_Customers[[#This Row],[total_eve_charge]]&lt;=15,"Low Charges",
IF(tbl_Customers[[#This Row],[total_eve_charge]]&lt;=20,"Medium Charges","High Charges"))</f>
        <v>High Charges</v>
      </c>
      <c r="AB18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61" t="str">
        <f>IF(tbl_Customers[[#This Row],[number_vmail_messages]] = 0, "No Usage", IF(tbl_Customers[[#This Row],[number_vmail_messages]] &lt;= 20, "Low Usage", IF(tbl_Customers[[#This Row],[number_vmail_messages]] &lt;= 40, "Medium Usgae", "High Usage")))</f>
        <v>No Usage</v>
      </c>
      <c r="AD1861" t="str">
        <f>IF(tbl_Customers[[#This Row],[total_day_minutes]]&lt;=150,"Low Usage", IF(tbl_Customers[[#This Row],[total_day_minutes]]&lt;=200,"Medium Usage", IF(tbl_Customers[[#This Row],[total_day_minutes]]&lt;=250,"High Usage","Very High Usage")))</f>
        <v>High Usage</v>
      </c>
      <c r="AE1861" t="str">
        <f>IF(tbl_Customers[[#This Row],[total_intl_calls]]&lt;=5,"Low Calls", IF(tbl_Customers[[#This Row],[total_intl_calls]]&lt;=10, "Medium Calls", "High Calls"))</f>
        <v>Low Calls</v>
      </c>
      <c r="AF18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61" s="36" t="str">
        <f>IF(tbl_Customers[[#This Row],[Churn_Risk_Score]]&gt;=10,"High Risk", IF(tbl_Customers[[#This Row],[Churn_Risk_Score]]&gt;=5,"Medium Risk","Low Risk"))</f>
        <v>Low Risk</v>
      </c>
    </row>
    <row r="1862" spans="1:33" x14ac:dyDescent="0.35">
      <c r="A1862">
        <v>1861</v>
      </c>
      <c r="B1862" t="s">
        <v>59</v>
      </c>
      <c r="C1862">
        <v>167</v>
      </c>
      <c r="D1862" t="s">
        <v>21</v>
      </c>
      <c r="E1862" t="s">
        <v>22</v>
      </c>
      <c r="F1862" t="s">
        <v>22</v>
      </c>
      <c r="G1862">
        <v>0</v>
      </c>
      <c r="H1862">
        <v>169.2</v>
      </c>
      <c r="I1862">
        <v>124</v>
      </c>
      <c r="J1862">
        <v>28.76</v>
      </c>
      <c r="K1862">
        <v>173.3</v>
      </c>
      <c r="L1862">
        <v>108</v>
      </c>
      <c r="M1862">
        <v>14.73</v>
      </c>
      <c r="N1862">
        <v>216.5</v>
      </c>
      <c r="O1862">
        <v>64</v>
      </c>
      <c r="P1862">
        <v>9.74</v>
      </c>
      <c r="Q1862">
        <v>12.4</v>
      </c>
      <c r="R1862">
        <v>4</v>
      </c>
      <c r="S1862">
        <v>3.35</v>
      </c>
      <c r="T1862">
        <v>4</v>
      </c>
      <c r="U1862" t="s">
        <v>23</v>
      </c>
      <c r="V1862">
        <f>IF(tbl_Customers[[#This Row],[churn]] = "yes", 1, 0)</f>
        <v>1</v>
      </c>
      <c r="W1862" t="str">
        <f>IF(tbl_Customers[[#This Row],[number_customer_service_calls]] &lt;= 1, "0-1 Calls", IF(tbl_Customers[[#This Row],[number_customer_service_calls]] &lt;= 3, "2-3 Calls", IF(tbl_Customers[[#This Row],[number_customer_service_calls]] &lt;=5, "4-5 Calls", "6+ Calls")))</f>
        <v>4-5 Calls</v>
      </c>
      <c r="X1862" t="str">
        <f>IF(tbl_Customers[[#This Row],[account_length]] &lt;= 50, "0-50", IF(tbl_Customers[[#This Row],[account_length]] &lt;=100, "51-100", IF(tbl_Customers[[#This Row],[account_length]] &lt;= 150, "101-150", "151+")))</f>
        <v>151+</v>
      </c>
      <c r="Y1862" t="str">
        <f>IF(tbl_Customers[[#This Row],[total_intl_charge]] &lt;= 3, "Low Charges", "High Charges")</f>
        <v>High Charges</v>
      </c>
      <c r="Z1862" t="str">
        <f>IF(tbl_Customers[[#This Row],[total_eve_calls]]&lt;=80,"Low Calls",
IF(tbl_Customers[[#This Row],[total_eve_calls]]&lt;=120,"Medium Calls","High Calls"))</f>
        <v>Medium Calls</v>
      </c>
      <c r="AA1862" t="str">
        <f>IF(tbl_Customers[[#This Row],[total_eve_charge]]&lt;=15,"Low Charges",
IF(tbl_Customers[[#This Row],[total_eve_charge]]&lt;=20,"Medium Charges","High Charges"))</f>
        <v>Low Charges</v>
      </c>
      <c r="AB18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62" t="str">
        <f>IF(tbl_Customers[[#This Row],[number_vmail_messages]] = 0, "No Usage", IF(tbl_Customers[[#This Row],[number_vmail_messages]] &lt;= 20, "Low Usage", IF(tbl_Customers[[#This Row],[number_vmail_messages]] &lt;= 40, "Medium Usgae", "High Usage")))</f>
        <v>No Usage</v>
      </c>
      <c r="AD1862" t="str">
        <f>IF(tbl_Customers[[#This Row],[total_day_minutes]]&lt;=150,"Low Usage", IF(tbl_Customers[[#This Row],[total_day_minutes]]&lt;=200,"Medium Usage", IF(tbl_Customers[[#This Row],[total_day_minutes]]&lt;=250,"High Usage","Very High Usage")))</f>
        <v>Medium Usage</v>
      </c>
      <c r="AE1862" t="str">
        <f>IF(tbl_Customers[[#This Row],[total_intl_calls]]&lt;=5,"Low Calls", IF(tbl_Customers[[#This Row],[total_intl_calls]]&lt;=10, "Medium Calls", "High Calls"))</f>
        <v>Low Calls</v>
      </c>
      <c r="AF18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62" s="36" t="str">
        <f>IF(tbl_Customers[[#This Row],[Churn_Risk_Score]]&gt;=10,"High Risk", IF(tbl_Customers[[#This Row],[Churn_Risk_Score]]&gt;=5,"Medium Risk","Low Risk"))</f>
        <v>Medium Risk</v>
      </c>
    </row>
    <row r="1863" spans="1:33" x14ac:dyDescent="0.35">
      <c r="A1863">
        <v>1862</v>
      </c>
      <c r="B1863" t="s">
        <v>55</v>
      </c>
      <c r="C1863">
        <v>91</v>
      </c>
      <c r="D1863" t="s">
        <v>28</v>
      </c>
      <c r="E1863" t="s">
        <v>22</v>
      </c>
      <c r="F1863" t="s">
        <v>22</v>
      </c>
      <c r="G1863">
        <v>0</v>
      </c>
      <c r="H1863">
        <v>123.8</v>
      </c>
      <c r="I1863">
        <v>107</v>
      </c>
      <c r="J1863">
        <v>21.05</v>
      </c>
      <c r="K1863">
        <v>319</v>
      </c>
      <c r="L1863">
        <v>125</v>
      </c>
      <c r="M1863">
        <v>27.12</v>
      </c>
      <c r="N1863">
        <v>237.6</v>
      </c>
      <c r="O1863">
        <v>78</v>
      </c>
      <c r="P1863">
        <v>10.69</v>
      </c>
      <c r="Q1863">
        <v>7.3</v>
      </c>
      <c r="R1863">
        <v>4</v>
      </c>
      <c r="S1863">
        <v>1.97</v>
      </c>
      <c r="T1863">
        <v>2</v>
      </c>
      <c r="U1863" t="s">
        <v>22</v>
      </c>
      <c r="V1863">
        <f>IF(tbl_Customers[[#This Row],[churn]] = "yes", 1, 0)</f>
        <v>0</v>
      </c>
      <c r="W1863" t="str">
        <f>IF(tbl_Customers[[#This Row],[number_customer_service_calls]] &lt;= 1, "0-1 Calls", IF(tbl_Customers[[#This Row],[number_customer_service_calls]] &lt;= 3, "2-3 Calls", IF(tbl_Customers[[#This Row],[number_customer_service_calls]] &lt;=5, "4-5 Calls", "6+ Calls")))</f>
        <v>2-3 Calls</v>
      </c>
      <c r="X1863" t="str">
        <f>IF(tbl_Customers[[#This Row],[account_length]] &lt;= 50, "0-50", IF(tbl_Customers[[#This Row],[account_length]] &lt;=100, "51-100", IF(tbl_Customers[[#This Row],[account_length]] &lt;= 150, "101-150", "151+")))</f>
        <v>51-100</v>
      </c>
      <c r="Y1863" t="str">
        <f>IF(tbl_Customers[[#This Row],[total_intl_charge]] &lt;= 3, "Low Charges", "High Charges")</f>
        <v>Low Charges</v>
      </c>
      <c r="Z1863" t="str">
        <f>IF(tbl_Customers[[#This Row],[total_eve_calls]]&lt;=80,"Low Calls",
IF(tbl_Customers[[#This Row],[total_eve_calls]]&lt;=120,"Medium Calls","High Calls"))</f>
        <v>High Calls</v>
      </c>
      <c r="AA1863" t="str">
        <f>IF(tbl_Customers[[#This Row],[total_eve_charge]]&lt;=15,"Low Charges",
IF(tbl_Customers[[#This Row],[total_eve_charge]]&lt;=20,"Medium Charges","High Charges"))</f>
        <v>High Charges</v>
      </c>
      <c r="AB18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63" t="str">
        <f>IF(tbl_Customers[[#This Row],[number_vmail_messages]] = 0, "No Usage", IF(tbl_Customers[[#This Row],[number_vmail_messages]] &lt;= 20, "Low Usage", IF(tbl_Customers[[#This Row],[number_vmail_messages]] &lt;= 40, "Medium Usgae", "High Usage")))</f>
        <v>No Usage</v>
      </c>
      <c r="AD1863" t="str">
        <f>IF(tbl_Customers[[#This Row],[total_day_minutes]]&lt;=150,"Low Usage", IF(tbl_Customers[[#This Row],[total_day_minutes]]&lt;=200,"Medium Usage", IF(tbl_Customers[[#This Row],[total_day_minutes]]&lt;=250,"High Usage","Very High Usage")))</f>
        <v>Low Usage</v>
      </c>
      <c r="AE1863" t="str">
        <f>IF(tbl_Customers[[#This Row],[total_intl_calls]]&lt;=5,"Low Calls", IF(tbl_Customers[[#This Row],[total_intl_calls]]&lt;=10, "Medium Calls", "High Calls"))</f>
        <v>Low Calls</v>
      </c>
      <c r="AF18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63" s="36" t="str">
        <f>IF(tbl_Customers[[#This Row],[Churn_Risk_Score]]&gt;=10,"High Risk", IF(tbl_Customers[[#This Row],[Churn_Risk_Score]]&gt;=5,"Medium Risk","Low Risk"))</f>
        <v>Low Risk</v>
      </c>
    </row>
    <row r="1864" spans="1:33" x14ac:dyDescent="0.35">
      <c r="A1864">
        <v>1863</v>
      </c>
      <c r="B1864" t="s">
        <v>33</v>
      </c>
      <c r="C1864">
        <v>127</v>
      </c>
      <c r="D1864" t="s">
        <v>28</v>
      </c>
      <c r="E1864" t="s">
        <v>22</v>
      </c>
      <c r="F1864" t="s">
        <v>22</v>
      </c>
      <c r="G1864">
        <v>0</v>
      </c>
      <c r="H1864">
        <v>96</v>
      </c>
      <c r="I1864">
        <v>117</v>
      </c>
      <c r="J1864">
        <v>16.32</v>
      </c>
      <c r="K1864">
        <v>177</v>
      </c>
      <c r="L1864">
        <v>68</v>
      </c>
      <c r="M1864">
        <v>15.05</v>
      </c>
      <c r="N1864">
        <v>162.19999999999999</v>
      </c>
      <c r="O1864">
        <v>127</v>
      </c>
      <c r="P1864">
        <v>7.3</v>
      </c>
      <c r="Q1864">
        <v>9.6999999999999993</v>
      </c>
      <c r="R1864">
        <v>4</v>
      </c>
      <c r="S1864">
        <v>2.62</v>
      </c>
      <c r="T1864">
        <v>3</v>
      </c>
      <c r="U1864" t="s">
        <v>22</v>
      </c>
      <c r="V1864">
        <f>IF(tbl_Customers[[#This Row],[churn]] = "yes", 1, 0)</f>
        <v>0</v>
      </c>
      <c r="W1864" t="str">
        <f>IF(tbl_Customers[[#This Row],[number_customer_service_calls]] &lt;= 1, "0-1 Calls", IF(tbl_Customers[[#This Row],[number_customer_service_calls]] &lt;= 3, "2-3 Calls", IF(tbl_Customers[[#This Row],[number_customer_service_calls]] &lt;=5, "4-5 Calls", "6+ Calls")))</f>
        <v>2-3 Calls</v>
      </c>
      <c r="X1864" t="str">
        <f>IF(tbl_Customers[[#This Row],[account_length]] &lt;= 50, "0-50", IF(tbl_Customers[[#This Row],[account_length]] &lt;=100, "51-100", IF(tbl_Customers[[#This Row],[account_length]] &lt;= 150, "101-150", "151+")))</f>
        <v>101-150</v>
      </c>
      <c r="Y1864" t="str">
        <f>IF(tbl_Customers[[#This Row],[total_intl_charge]] &lt;= 3, "Low Charges", "High Charges")</f>
        <v>Low Charges</v>
      </c>
      <c r="Z1864" t="str">
        <f>IF(tbl_Customers[[#This Row],[total_eve_calls]]&lt;=80,"Low Calls",
IF(tbl_Customers[[#This Row],[total_eve_calls]]&lt;=120,"Medium Calls","High Calls"))</f>
        <v>Low Calls</v>
      </c>
      <c r="AA1864" t="str">
        <f>IF(tbl_Customers[[#This Row],[total_eve_charge]]&lt;=15,"Low Charges",
IF(tbl_Customers[[#This Row],[total_eve_charge]]&lt;=20,"Medium Charges","High Charges"))</f>
        <v>Medium Charges</v>
      </c>
      <c r="AB18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64" t="str">
        <f>IF(tbl_Customers[[#This Row],[number_vmail_messages]] = 0, "No Usage", IF(tbl_Customers[[#This Row],[number_vmail_messages]] &lt;= 20, "Low Usage", IF(tbl_Customers[[#This Row],[number_vmail_messages]] &lt;= 40, "Medium Usgae", "High Usage")))</f>
        <v>No Usage</v>
      </c>
      <c r="AD1864" t="str">
        <f>IF(tbl_Customers[[#This Row],[total_day_minutes]]&lt;=150,"Low Usage", IF(tbl_Customers[[#This Row],[total_day_minutes]]&lt;=200,"Medium Usage", IF(tbl_Customers[[#This Row],[total_day_minutes]]&lt;=250,"High Usage","Very High Usage")))</f>
        <v>Low Usage</v>
      </c>
      <c r="AE1864" t="str">
        <f>IF(tbl_Customers[[#This Row],[total_intl_calls]]&lt;=5,"Low Calls", IF(tbl_Customers[[#This Row],[total_intl_calls]]&lt;=10, "Medium Calls", "High Calls"))</f>
        <v>Low Calls</v>
      </c>
      <c r="AF18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64" s="36" t="str">
        <f>IF(tbl_Customers[[#This Row],[Churn_Risk_Score]]&gt;=10,"High Risk", IF(tbl_Customers[[#This Row],[Churn_Risk_Score]]&gt;=5,"Medium Risk","Low Risk"))</f>
        <v>Low Risk</v>
      </c>
    </row>
    <row r="1865" spans="1:33" x14ac:dyDescent="0.35">
      <c r="A1865">
        <v>1864</v>
      </c>
      <c r="B1865" t="s">
        <v>58</v>
      </c>
      <c r="C1865">
        <v>88</v>
      </c>
      <c r="D1865" t="s">
        <v>25</v>
      </c>
      <c r="E1865" t="s">
        <v>22</v>
      </c>
      <c r="F1865" t="s">
        <v>23</v>
      </c>
      <c r="G1865">
        <v>27</v>
      </c>
      <c r="H1865">
        <v>93.4</v>
      </c>
      <c r="I1865">
        <v>106</v>
      </c>
      <c r="J1865">
        <v>15.88</v>
      </c>
      <c r="K1865">
        <v>252</v>
      </c>
      <c r="L1865">
        <v>92</v>
      </c>
      <c r="M1865">
        <v>21.42</v>
      </c>
      <c r="N1865">
        <v>189</v>
      </c>
      <c r="O1865">
        <v>104</v>
      </c>
      <c r="P1865">
        <v>8.5</v>
      </c>
      <c r="Q1865">
        <v>10.9</v>
      </c>
      <c r="R1865">
        <v>1</v>
      </c>
      <c r="S1865">
        <v>2.94</v>
      </c>
      <c r="T1865">
        <v>1</v>
      </c>
      <c r="U1865" t="s">
        <v>22</v>
      </c>
      <c r="V1865">
        <f>IF(tbl_Customers[[#This Row],[churn]] = "yes", 1, 0)</f>
        <v>0</v>
      </c>
      <c r="W1865" t="str">
        <f>IF(tbl_Customers[[#This Row],[number_customer_service_calls]] &lt;= 1, "0-1 Calls", IF(tbl_Customers[[#This Row],[number_customer_service_calls]] &lt;= 3, "2-3 Calls", IF(tbl_Customers[[#This Row],[number_customer_service_calls]] &lt;=5, "4-5 Calls", "6+ Calls")))</f>
        <v>0-1 Calls</v>
      </c>
      <c r="X1865" t="str">
        <f>IF(tbl_Customers[[#This Row],[account_length]] &lt;= 50, "0-50", IF(tbl_Customers[[#This Row],[account_length]] &lt;=100, "51-100", IF(tbl_Customers[[#This Row],[account_length]] &lt;= 150, "101-150", "151+")))</f>
        <v>51-100</v>
      </c>
      <c r="Y1865" t="str">
        <f>IF(tbl_Customers[[#This Row],[total_intl_charge]] &lt;= 3, "Low Charges", "High Charges")</f>
        <v>Low Charges</v>
      </c>
      <c r="Z1865" t="str">
        <f>IF(tbl_Customers[[#This Row],[total_eve_calls]]&lt;=80,"Low Calls",
IF(tbl_Customers[[#This Row],[total_eve_calls]]&lt;=120,"Medium Calls","High Calls"))</f>
        <v>Medium Calls</v>
      </c>
      <c r="AA1865" t="str">
        <f>IF(tbl_Customers[[#This Row],[total_eve_charge]]&lt;=15,"Low Charges",
IF(tbl_Customers[[#This Row],[total_eve_charge]]&lt;=20,"Medium Charges","High Charges"))</f>
        <v>High Charges</v>
      </c>
      <c r="AB18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65" t="str">
        <f>IF(tbl_Customers[[#This Row],[number_vmail_messages]] = 0, "No Usage", IF(tbl_Customers[[#This Row],[number_vmail_messages]] &lt;= 20, "Low Usage", IF(tbl_Customers[[#This Row],[number_vmail_messages]] &lt;= 40, "Medium Usgae", "High Usage")))</f>
        <v>Medium Usgae</v>
      </c>
      <c r="AD1865" t="str">
        <f>IF(tbl_Customers[[#This Row],[total_day_minutes]]&lt;=150,"Low Usage", IF(tbl_Customers[[#This Row],[total_day_minutes]]&lt;=200,"Medium Usage", IF(tbl_Customers[[#This Row],[total_day_minutes]]&lt;=250,"High Usage","Very High Usage")))</f>
        <v>Low Usage</v>
      </c>
      <c r="AE1865" t="str">
        <f>IF(tbl_Customers[[#This Row],[total_intl_calls]]&lt;=5,"Low Calls", IF(tbl_Customers[[#This Row],[total_intl_calls]]&lt;=10, "Medium Calls", "High Calls"))</f>
        <v>Low Calls</v>
      </c>
      <c r="AF18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65" s="36" t="str">
        <f>IF(tbl_Customers[[#This Row],[Churn_Risk_Score]]&gt;=10,"High Risk", IF(tbl_Customers[[#This Row],[Churn_Risk_Score]]&gt;=5,"Medium Risk","Low Risk"))</f>
        <v>Low Risk</v>
      </c>
    </row>
    <row r="1866" spans="1:33" x14ac:dyDescent="0.35">
      <c r="A1866">
        <v>1865</v>
      </c>
      <c r="B1866" t="s">
        <v>33</v>
      </c>
      <c r="C1866">
        <v>113</v>
      </c>
      <c r="D1866" t="s">
        <v>21</v>
      </c>
      <c r="E1866" t="s">
        <v>22</v>
      </c>
      <c r="F1866" t="s">
        <v>22</v>
      </c>
      <c r="G1866">
        <v>0</v>
      </c>
      <c r="H1866">
        <v>90.6</v>
      </c>
      <c r="I1866">
        <v>130</v>
      </c>
      <c r="J1866">
        <v>15.4</v>
      </c>
      <c r="K1866">
        <v>170.6</v>
      </c>
      <c r="L1866">
        <v>100</v>
      </c>
      <c r="M1866">
        <v>14.5</v>
      </c>
      <c r="N1866">
        <v>137.4</v>
      </c>
      <c r="O1866">
        <v>74</v>
      </c>
      <c r="P1866">
        <v>6.18</v>
      </c>
      <c r="Q1866">
        <v>5.4</v>
      </c>
      <c r="R1866">
        <v>9</v>
      </c>
      <c r="S1866">
        <v>1.46</v>
      </c>
      <c r="T1866">
        <v>1</v>
      </c>
      <c r="U1866" t="s">
        <v>22</v>
      </c>
      <c r="V1866">
        <f>IF(tbl_Customers[[#This Row],[churn]] = "yes", 1, 0)</f>
        <v>0</v>
      </c>
      <c r="W1866" t="str">
        <f>IF(tbl_Customers[[#This Row],[number_customer_service_calls]] &lt;= 1, "0-1 Calls", IF(tbl_Customers[[#This Row],[number_customer_service_calls]] &lt;= 3, "2-3 Calls", IF(tbl_Customers[[#This Row],[number_customer_service_calls]] &lt;=5, "4-5 Calls", "6+ Calls")))</f>
        <v>0-1 Calls</v>
      </c>
      <c r="X1866" t="str">
        <f>IF(tbl_Customers[[#This Row],[account_length]] &lt;= 50, "0-50", IF(tbl_Customers[[#This Row],[account_length]] &lt;=100, "51-100", IF(tbl_Customers[[#This Row],[account_length]] &lt;= 150, "101-150", "151+")))</f>
        <v>101-150</v>
      </c>
      <c r="Y1866" t="str">
        <f>IF(tbl_Customers[[#This Row],[total_intl_charge]] &lt;= 3, "Low Charges", "High Charges")</f>
        <v>Low Charges</v>
      </c>
      <c r="Z1866" t="str">
        <f>IF(tbl_Customers[[#This Row],[total_eve_calls]]&lt;=80,"Low Calls",
IF(tbl_Customers[[#This Row],[total_eve_calls]]&lt;=120,"Medium Calls","High Calls"))</f>
        <v>Medium Calls</v>
      </c>
      <c r="AA1866" t="str">
        <f>IF(tbl_Customers[[#This Row],[total_eve_charge]]&lt;=15,"Low Charges",
IF(tbl_Customers[[#This Row],[total_eve_charge]]&lt;=20,"Medium Charges","High Charges"))</f>
        <v>Low Charges</v>
      </c>
      <c r="AB18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66" t="str">
        <f>IF(tbl_Customers[[#This Row],[number_vmail_messages]] = 0, "No Usage", IF(tbl_Customers[[#This Row],[number_vmail_messages]] &lt;= 20, "Low Usage", IF(tbl_Customers[[#This Row],[number_vmail_messages]] &lt;= 40, "Medium Usgae", "High Usage")))</f>
        <v>No Usage</v>
      </c>
      <c r="AD1866" t="str">
        <f>IF(tbl_Customers[[#This Row],[total_day_minutes]]&lt;=150,"Low Usage", IF(tbl_Customers[[#This Row],[total_day_minutes]]&lt;=200,"Medium Usage", IF(tbl_Customers[[#This Row],[total_day_minutes]]&lt;=250,"High Usage","Very High Usage")))</f>
        <v>Low Usage</v>
      </c>
      <c r="AE1866" t="str">
        <f>IF(tbl_Customers[[#This Row],[total_intl_calls]]&lt;=5,"Low Calls", IF(tbl_Customers[[#This Row],[total_intl_calls]]&lt;=10, "Medium Calls", "High Calls"))</f>
        <v>Medium Calls</v>
      </c>
      <c r="AF18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66" s="36" t="str">
        <f>IF(tbl_Customers[[#This Row],[Churn_Risk_Score]]&gt;=10,"High Risk", IF(tbl_Customers[[#This Row],[Churn_Risk_Score]]&gt;=5,"Medium Risk","Low Risk"))</f>
        <v>Low Risk</v>
      </c>
    </row>
    <row r="1867" spans="1:33" x14ac:dyDescent="0.35">
      <c r="A1867">
        <v>1866</v>
      </c>
      <c r="B1867" t="s">
        <v>36</v>
      </c>
      <c r="C1867">
        <v>78</v>
      </c>
      <c r="D1867" t="s">
        <v>28</v>
      </c>
      <c r="E1867" t="s">
        <v>22</v>
      </c>
      <c r="F1867" t="s">
        <v>22</v>
      </c>
      <c r="G1867">
        <v>0</v>
      </c>
      <c r="H1867">
        <v>152.9</v>
      </c>
      <c r="I1867">
        <v>81</v>
      </c>
      <c r="J1867">
        <v>25.99</v>
      </c>
      <c r="K1867">
        <v>256.60000000000002</v>
      </c>
      <c r="L1867">
        <v>82</v>
      </c>
      <c r="M1867">
        <v>21.81</v>
      </c>
      <c r="N1867">
        <v>173.6</v>
      </c>
      <c r="O1867">
        <v>112</v>
      </c>
      <c r="P1867">
        <v>7.81</v>
      </c>
      <c r="Q1867">
        <v>5.3</v>
      </c>
      <c r="R1867">
        <v>6</v>
      </c>
      <c r="S1867">
        <v>1.43</v>
      </c>
      <c r="T1867">
        <v>2</v>
      </c>
      <c r="U1867" t="s">
        <v>22</v>
      </c>
      <c r="V1867">
        <f>IF(tbl_Customers[[#This Row],[churn]] = "yes", 1, 0)</f>
        <v>0</v>
      </c>
      <c r="W1867" t="str">
        <f>IF(tbl_Customers[[#This Row],[number_customer_service_calls]] &lt;= 1, "0-1 Calls", IF(tbl_Customers[[#This Row],[number_customer_service_calls]] &lt;= 3, "2-3 Calls", IF(tbl_Customers[[#This Row],[number_customer_service_calls]] &lt;=5, "4-5 Calls", "6+ Calls")))</f>
        <v>2-3 Calls</v>
      </c>
      <c r="X1867" t="str">
        <f>IF(tbl_Customers[[#This Row],[account_length]] &lt;= 50, "0-50", IF(tbl_Customers[[#This Row],[account_length]] &lt;=100, "51-100", IF(tbl_Customers[[#This Row],[account_length]] &lt;= 150, "101-150", "151+")))</f>
        <v>51-100</v>
      </c>
      <c r="Y1867" t="str">
        <f>IF(tbl_Customers[[#This Row],[total_intl_charge]] &lt;= 3, "Low Charges", "High Charges")</f>
        <v>Low Charges</v>
      </c>
      <c r="Z1867" t="str">
        <f>IF(tbl_Customers[[#This Row],[total_eve_calls]]&lt;=80,"Low Calls",
IF(tbl_Customers[[#This Row],[total_eve_calls]]&lt;=120,"Medium Calls","High Calls"))</f>
        <v>Medium Calls</v>
      </c>
      <c r="AA1867" t="str">
        <f>IF(tbl_Customers[[#This Row],[total_eve_charge]]&lt;=15,"Low Charges",
IF(tbl_Customers[[#This Row],[total_eve_charge]]&lt;=20,"Medium Charges","High Charges"))</f>
        <v>High Charges</v>
      </c>
      <c r="AB18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67" t="str">
        <f>IF(tbl_Customers[[#This Row],[number_vmail_messages]] = 0, "No Usage", IF(tbl_Customers[[#This Row],[number_vmail_messages]] &lt;= 20, "Low Usage", IF(tbl_Customers[[#This Row],[number_vmail_messages]] &lt;= 40, "Medium Usgae", "High Usage")))</f>
        <v>No Usage</v>
      </c>
      <c r="AD1867" t="str">
        <f>IF(tbl_Customers[[#This Row],[total_day_minutes]]&lt;=150,"Low Usage", IF(tbl_Customers[[#This Row],[total_day_minutes]]&lt;=200,"Medium Usage", IF(tbl_Customers[[#This Row],[total_day_minutes]]&lt;=250,"High Usage","Very High Usage")))</f>
        <v>Medium Usage</v>
      </c>
      <c r="AE1867" t="str">
        <f>IF(tbl_Customers[[#This Row],[total_intl_calls]]&lt;=5,"Low Calls", IF(tbl_Customers[[#This Row],[total_intl_calls]]&lt;=10, "Medium Calls", "High Calls"))</f>
        <v>Medium Calls</v>
      </c>
      <c r="AF18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67" s="36" t="str">
        <f>IF(tbl_Customers[[#This Row],[Churn_Risk_Score]]&gt;=10,"High Risk", IF(tbl_Customers[[#This Row],[Churn_Risk_Score]]&gt;=5,"Medium Risk","Low Risk"))</f>
        <v>Low Risk</v>
      </c>
    </row>
    <row r="1868" spans="1:33" x14ac:dyDescent="0.35">
      <c r="A1868">
        <v>1867</v>
      </c>
      <c r="B1868" t="s">
        <v>54</v>
      </c>
      <c r="C1868">
        <v>136</v>
      </c>
      <c r="D1868" t="s">
        <v>25</v>
      </c>
      <c r="E1868" t="s">
        <v>23</v>
      </c>
      <c r="F1868" t="s">
        <v>23</v>
      </c>
      <c r="G1868">
        <v>29</v>
      </c>
      <c r="H1868">
        <v>85.2</v>
      </c>
      <c r="I1868">
        <v>98</v>
      </c>
      <c r="J1868">
        <v>14.48</v>
      </c>
      <c r="K1868">
        <v>230.4</v>
      </c>
      <c r="L1868">
        <v>85</v>
      </c>
      <c r="M1868">
        <v>19.579999999999998</v>
      </c>
      <c r="N1868">
        <v>243.6</v>
      </c>
      <c r="O1868">
        <v>104</v>
      </c>
      <c r="P1868">
        <v>10.96</v>
      </c>
      <c r="Q1868">
        <v>9</v>
      </c>
      <c r="R1868">
        <v>3</v>
      </c>
      <c r="S1868">
        <v>2.4300000000000002</v>
      </c>
      <c r="T1868">
        <v>2</v>
      </c>
      <c r="U1868" t="s">
        <v>22</v>
      </c>
      <c r="V1868">
        <f>IF(tbl_Customers[[#This Row],[churn]] = "yes", 1, 0)</f>
        <v>0</v>
      </c>
      <c r="W1868" t="str">
        <f>IF(tbl_Customers[[#This Row],[number_customer_service_calls]] &lt;= 1, "0-1 Calls", IF(tbl_Customers[[#This Row],[number_customer_service_calls]] &lt;= 3, "2-3 Calls", IF(tbl_Customers[[#This Row],[number_customer_service_calls]] &lt;=5, "4-5 Calls", "6+ Calls")))</f>
        <v>2-3 Calls</v>
      </c>
      <c r="X1868" t="str">
        <f>IF(tbl_Customers[[#This Row],[account_length]] &lt;= 50, "0-50", IF(tbl_Customers[[#This Row],[account_length]] &lt;=100, "51-100", IF(tbl_Customers[[#This Row],[account_length]] &lt;= 150, "101-150", "151+")))</f>
        <v>101-150</v>
      </c>
      <c r="Y1868" t="str">
        <f>IF(tbl_Customers[[#This Row],[total_intl_charge]] &lt;= 3, "Low Charges", "High Charges")</f>
        <v>Low Charges</v>
      </c>
      <c r="Z1868" t="str">
        <f>IF(tbl_Customers[[#This Row],[total_eve_calls]]&lt;=80,"Low Calls",
IF(tbl_Customers[[#This Row],[total_eve_calls]]&lt;=120,"Medium Calls","High Calls"))</f>
        <v>Medium Calls</v>
      </c>
      <c r="AA1868" t="str">
        <f>IF(tbl_Customers[[#This Row],[total_eve_charge]]&lt;=15,"Low Charges",
IF(tbl_Customers[[#This Row],[total_eve_charge]]&lt;=20,"Medium Charges","High Charges"))</f>
        <v>Medium Charges</v>
      </c>
      <c r="AB18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68" t="str">
        <f>IF(tbl_Customers[[#This Row],[number_vmail_messages]] = 0, "No Usage", IF(tbl_Customers[[#This Row],[number_vmail_messages]] &lt;= 20, "Low Usage", IF(tbl_Customers[[#This Row],[number_vmail_messages]] &lt;= 40, "Medium Usgae", "High Usage")))</f>
        <v>Medium Usgae</v>
      </c>
      <c r="AD1868" t="str">
        <f>IF(tbl_Customers[[#This Row],[total_day_minutes]]&lt;=150,"Low Usage", IF(tbl_Customers[[#This Row],[total_day_minutes]]&lt;=200,"Medium Usage", IF(tbl_Customers[[#This Row],[total_day_minutes]]&lt;=250,"High Usage","Very High Usage")))</f>
        <v>Low Usage</v>
      </c>
      <c r="AE1868" t="str">
        <f>IF(tbl_Customers[[#This Row],[total_intl_calls]]&lt;=5,"Low Calls", IF(tbl_Customers[[#This Row],[total_intl_calls]]&lt;=10, "Medium Calls", "High Calls"))</f>
        <v>Low Calls</v>
      </c>
      <c r="AF18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68" s="36" t="str">
        <f>IF(tbl_Customers[[#This Row],[Churn_Risk_Score]]&gt;=10,"High Risk", IF(tbl_Customers[[#This Row],[Churn_Risk_Score]]&gt;=5,"Medium Risk","Low Risk"))</f>
        <v>Low Risk</v>
      </c>
    </row>
    <row r="1869" spans="1:33" x14ac:dyDescent="0.35">
      <c r="A1869">
        <v>1868</v>
      </c>
      <c r="B1869" t="s">
        <v>67</v>
      </c>
      <c r="C1869">
        <v>68</v>
      </c>
      <c r="D1869" t="s">
        <v>21</v>
      </c>
      <c r="E1869" t="s">
        <v>22</v>
      </c>
      <c r="F1869" t="s">
        <v>23</v>
      </c>
      <c r="G1869">
        <v>34</v>
      </c>
      <c r="H1869">
        <v>160</v>
      </c>
      <c r="I1869">
        <v>72</v>
      </c>
      <c r="J1869">
        <v>27.2</v>
      </c>
      <c r="K1869">
        <v>184.5</v>
      </c>
      <c r="L1869">
        <v>119</v>
      </c>
      <c r="M1869">
        <v>15.68</v>
      </c>
      <c r="N1869">
        <v>208.3</v>
      </c>
      <c r="O1869">
        <v>101</v>
      </c>
      <c r="P1869">
        <v>9.3699999999999992</v>
      </c>
      <c r="Q1869">
        <v>6.1</v>
      </c>
      <c r="R1869">
        <v>10</v>
      </c>
      <c r="S1869">
        <v>1.65</v>
      </c>
      <c r="T1869">
        <v>1</v>
      </c>
      <c r="U1869" t="s">
        <v>22</v>
      </c>
      <c r="V1869">
        <f>IF(tbl_Customers[[#This Row],[churn]] = "yes", 1, 0)</f>
        <v>0</v>
      </c>
      <c r="W1869" t="str">
        <f>IF(tbl_Customers[[#This Row],[number_customer_service_calls]] &lt;= 1, "0-1 Calls", IF(tbl_Customers[[#This Row],[number_customer_service_calls]] &lt;= 3, "2-3 Calls", IF(tbl_Customers[[#This Row],[number_customer_service_calls]] &lt;=5, "4-5 Calls", "6+ Calls")))</f>
        <v>0-1 Calls</v>
      </c>
      <c r="X1869" t="str">
        <f>IF(tbl_Customers[[#This Row],[account_length]] &lt;= 50, "0-50", IF(tbl_Customers[[#This Row],[account_length]] &lt;=100, "51-100", IF(tbl_Customers[[#This Row],[account_length]] &lt;= 150, "101-150", "151+")))</f>
        <v>51-100</v>
      </c>
      <c r="Y1869" t="str">
        <f>IF(tbl_Customers[[#This Row],[total_intl_charge]] &lt;= 3, "Low Charges", "High Charges")</f>
        <v>Low Charges</v>
      </c>
      <c r="Z1869" t="str">
        <f>IF(tbl_Customers[[#This Row],[total_eve_calls]]&lt;=80,"Low Calls",
IF(tbl_Customers[[#This Row],[total_eve_calls]]&lt;=120,"Medium Calls","High Calls"))</f>
        <v>Medium Calls</v>
      </c>
      <c r="AA1869" t="str">
        <f>IF(tbl_Customers[[#This Row],[total_eve_charge]]&lt;=15,"Low Charges",
IF(tbl_Customers[[#This Row],[total_eve_charge]]&lt;=20,"Medium Charges","High Charges"))</f>
        <v>Medium Charges</v>
      </c>
      <c r="AB18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69" t="str">
        <f>IF(tbl_Customers[[#This Row],[number_vmail_messages]] = 0, "No Usage", IF(tbl_Customers[[#This Row],[number_vmail_messages]] &lt;= 20, "Low Usage", IF(tbl_Customers[[#This Row],[number_vmail_messages]] &lt;= 40, "Medium Usgae", "High Usage")))</f>
        <v>Medium Usgae</v>
      </c>
      <c r="AD1869" t="str">
        <f>IF(tbl_Customers[[#This Row],[total_day_minutes]]&lt;=150,"Low Usage", IF(tbl_Customers[[#This Row],[total_day_minutes]]&lt;=200,"Medium Usage", IF(tbl_Customers[[#This Row],[total_day_minutes]]&lt;=250,"High Usage","Very High Usage")))</f>
        <v>Medium Usage</v>
      </c>
      <c r="AE1869" t="str">
        <f>IF(tbl_Customers[[#This Row],[total_intl_calls]]&lt;=5,"Low Calls", IF(tbl_Customers[[#This Row],[total_intl_calls]]&lt;=10, "Medium Calls", "High Calls"))</f>
        <v>Medium Calls</v>
      </c>
      <c r="AF18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69" s="36" t="str">
        <f>IF(tbl_Customers[[#This Row],[Churn_Risk_Score]]&gt;=10,"High Risk", IF(tbl_Customers[[#This Row],[Churn_Risk_Score]]&gt;=5,"Medium Risk","Low Risk"))</f>
        <v>Low Risk</v>
      </c>
    </row>
    <row r="1870" spans="1:33" x14ac:dyDescent="0.35">
      <c r="A1870">
        <v>1869</v>
      </c>
      <c r="B1870" t="s">
        <v>20</v>
      </c>
      <c r="C1870">
        <v>132</v>
      </c>
      <c r="D1870" t="s">
        <v>21</v>
      </c>
      <c r="E1870" t="s">
        <v>22</v>
      </c>
      <c r="F1870" t="s">
        <v>23</v>
      </c>
      <c r="G1870">
        <v>10</v>
      </c>
      <c r="H1870">
        <v>182.9</v>
      </c>
      <c r="I1870">
        <v>54</v>
      </c>
      <c r="J1870">
        <v>31.09</v>
      </c>
      <c r="K1870">
        <v>292.39999999999998</v>
      </c>
      <c r="L1870">
        <v>68</v>
      </c>
      <c r="M1870">
        <v>24.85</v>
      </c>
      <c r="N1870">
        <v>142.30000000000001</v>
      </c>
      <c r="O1870">
        <v>116</v>
      </c>
      <c r="P1870">
        <v>6.4</v>
      </c>
      <c r="Q1870">
        <v>11.5</v>
      </c>
      <c r="R1870">
        <v>4</v>
      </c>
      <c r="S1870">
        <v>3.11</v>
      </c>
      <c r="T1870">
        <v>0</v>
      </c>
      <c r="U1870" t="s">
        <v>22</v>
      </c>
      <c r="V1870">
        <f>IF(tbl_Customers[[#This Row],[churn]] = "yes", 1, 0)</f>
        <v>0</v>
      </c>
      <c r="W1870" t="str">
        <f>IF(tbl_Customers[[#This Row],[number_customer_service_calls]] &lt;= 1, "0-1 Calls", IF(tbl_Customers[[#This Row],[number_customer_service_calls]] &lt;= 3, "2-3 Calls", IF(tbl_Customers[[#This Row],[number_customer_service_calls]] &lt;=5, "4-5 Calls", "6+ Calls")))</f>
        <v>0-1 Calls</v>
      </c>
      <c r="X1870" t="str">
        <f>IF(tbl_Customers[[#This Row],[account_length]] &lt;= 50, "0-50", IF(tbl_Customers[[#This Row],[account_length]] &lt;=100, "51-100", IF(tbl_Customers[[#This Row],[account_length]] &lt;= 150, "101-150", "151+")))</f>
        <v>101-150</v>
      </c>
      <c r="Y1870" t="str">
        <f>IF(tbl_Customers[[#This Row],[total_intl_charge]] &lt;= 3, "Low Charges", "High Charges")</f>
        <v>High Charges</v>
      </c>
      <c r="Z1870" t="str">
        <f>IF(tbl_Customers[[#This Row],[total_eve_calls]]&lt;=80,"Low Calls",
IF(tbl_Customers[[#This Row],[total_eve_calls]]&lt;=120,"Medium Calls","High Calls"))</f>
        <v>Low Calls</v>
      </c>
      <c r="AA1870" t="str">
        <f>IF(tbl_Customers[[#This Row],[total_eve_charge]]&lt;=15,"Low Charges",
IF(tbl_Customers[[#This Row],[total_eve_charge]]&lt;=20,"Medium Charges","High Charges"))</f>
        <v>High Charges</v>
      </c>
      <c r="AB18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70" t="str">
        <f>IF(tbl_Customers[[#This Row],[number_vmail_messages]] = 0, "No Usage", IF(tbl_Customers[[#This Row],[number_vmail_messages]] &lt;= 20, "Low Usage", IF(tbl_Customers[[#This Row],[number_vmail_messages]] &lt;= 40, "Medium Usgae", "High Usage")))</f>
        <v>Low Usage</v>
      </c>
      <c r="AD1870" t="str">
        <f>IF(tbl_Customers[[#This Row],[total_day_minutes]]&lt;=150,"Low Usage", IF(tbl_Customers[[#This Row],[total_day_minutes]]&lt;=200,"Medium Usage", IF(tbl_Customers[[#This Row],[total_day_minutes]]&lt;=250,"High Usage","Very High Usage")))</f>
        <v>Medium Usage</v>
      </c>
      <c r="AE1870" t="str">
        <f>IF(tbl_Customers[[#This Row],[total_intl_calls]]&lt;=5,"Low Calls", IF(tbl_Customers[[#This Row],[total_intl_calls]]&lt;=10, "Medium Calls", "High Calls"))</f>
        <v>Low Calls</v>
      </c>
      <c r="AF18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70" s="36" t="str">
        <f>IF(tbl_Customers[[#This Row],[Churn_Risk_Score]]&gt;=10,"High Risk", IF(tbl_Customers[[#This Row],[Churn_Risk_Score]]&gt;=5,"Medium Risk","Low Risk"))</f>
        <v>Low Risk</v>
      </c>
    </row>
    <row r="1871" spans="1:33" x14ac:dyDescent="0.35">
      <c r="A1871">
        <v>1870</v>
      </c>
      <c r="B1871" t="s">
        <v>59</v>
      </c>
      <c r="C1871">
        <v>110</v>
      </c>
      <c r="D1871" t="s">
        <v>21</v>
      </c>
      <c r="E1871" t="s">
        <v>22</v>
      </c>
      <c r="F1871" t="s">
        <v>22</v>
      </c>
      <c r="G1871">
        <v>0</v>
      </c>
      <c r="H1871">
        <v>241.2</v>
      </c>
      <c r="I1871">
        <v>105</v>
      </c>
      <c r="J1871">
        <v>41</v>
      </c>
      <c r="K1871">
        <v>174.3</v>
      </c>
      <c r="L1871">
        <v>85</v>
      </c>
      <c r="M1871">
        <v>14.82</v>
      </c>
      <c r="N1871">
        <v>245.3</v>
      </c>
      <c r="O1871">
        <v>59</v>
      </c>
      <c r="P1871">
        <v>11.04</v>
      </c>
      <c r="Q1871">
        <v>8.5</v>
      </c>
      <c r="R1871">
        <v>4</v>
      </c>
      <c r="S1871">
        <v>2.2999999999999998</v>
      </c>
      <c r="T1871">
        <v>2</v>
      </c>
      <c r="U1871" t="s">
        <v>22</v>
      </c>
      <c r="V1871">
        <f>IF(tbl_Customers[[#This Row],[churn]] = "yes", 1, 0)</f>
        <v>0</v>
      </c>
      <c r="W1871" t="str">
        <f>IF(tbl_Customers[[#This Row],[number_customer_service_calls]] &lt;= 1, "0-1 Calls", IF(tbl_Customers[[#This Row],[number_customer_service_calls]] &lt;= 3, "2-3 Calls", IF(tbl_Customers[[#This Row],[number_customer_service_calls]] &lt;=5, "4-5 Calls", "6+ Calls")))</f>
        <v>2-3 Calls</v>
      </c>
      <c r="X1871" t="str">
        <f>IF(tbl_Customers[[#This Row],[account_length]] &lt;= 50, "0-50", IF(tbl_Customers[[#This Row],[account_length]] &lt;=100, "51-100", IF(tbl_Customers[[#This Row],[account_length]] &lt;= 150, "101-150", "151+")))</f>
        <v>101-150</v>
      </c>
      <c r="Y1871" t="str">
        <f>IF(tbl_Customers[[#This Row],[total_intl_charge]] &lt;= 3, "Low Charges", "High Charges")</f>
        <v>Low Charges</v>
      </c>
      <c r="Z1871" t="str">
        <f>IF(tbl_Customers[[#This Row],[total_eve_calls]]&lt;=80,"Low Calls",
IF(tbl_Customers[[#This Row],[total_eve_calls]]&lt;=120,"Medium Calls","High Calls"))</f>
        <v>Medium Calls</v>
      </c>
      <c r="AA1871" t="str">
        <f>IF(tbl_Customers[[#This Row],[total_eve_charge]]&lt;=15,"Low Charges",
IF(tbl_Customers[[#This Row],[total_eve_charge]]&lt;=20,"Medium Charges","High Charges"))</f>
        <v>Low Charges</v>
      </c>
      <c r="AB18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71" t="str">
        <f>IF(tbl_Customers[[#This Row],[number_vmail_messages]] = 0, "No Usage", IF(tbl_Customers[[#This Row],[number_vmail_messages]] &lt;= 20, "Low Usage", IF(tbl_Customers[[#This Row],[number_vmail_messages]] &lt;= 40, "Medium Usgae", "High Usage")))</f>
        <v>No Usage</v>
      </c>
      <c r="AD1871" t="str">
        <f>IF(tbl_Customers[[#This Row],[total_day_minutes]]&lt;=150,"Low Usage", IF(tbl_Customers[[#This Row],[total_day_minutes]]&lt;=200,"Medium Usage", IF(tbl_Customers[[#This Row],[total_day_minutes]]&lt;=250,"High Usage","Very High Usage")))</f>
        <v>High Usage</v>
      </c>
      <c r="AE1871" t="str">
        <f>IF(tbl_Customers[[#This Row],[total_intl_calls]]&lt;=5,"Low Calls", IF(tbl_Customers[[#This Row],[total_intl_calls]]&lt;=10, "Medium Calls", "High Calls"))</f>
        <v>Low Calls</v>
      </c>
      <c r="AF18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71" s="36" t="str">
        <f>IF(tbl_Customers[[#This Row],[Churn_Risk_Score]]&gt;=10,"High Risk", IF(tbl_Customers[[#This Row],[Churn_Risk_Score]]&gt;=5,"Medium Risk","Low Risk"))</f>
        <v>Low Risk</v>
      </c>
    </row>
    <row r="1872" spans="1:33" x14ac:dyDescent="0.35">
      <c r="A1872">
        <v>1871</v>
      </c>
      <c r="B1872" t="s">
        <v>31</v>
      </c>
      <c r="C1872">
        <v>121</v>
      </c>
      <c r="D1872" t="s">
        <v>28</v>
      </c>
      <c r="E1872" t="s">
        <v>22</v>
      </c>
      <c r="F1872" t="s">
        <v>22</v>
      </c>
      <c r="G1872">
        <v>0</v>
      </c>
      <c r="H1872">
        <v>177.2</v>
      </c>
      <c r="I1872">
        <v>142</v>
      </c>
      <c r="J1872">
        <v>30.12</v>
      </c>
      <c r="K1872">
        <v>123.5</v>
      </c>
      <c r="L1872">
        <v>88</v>
      </c>
      <c r="M1872">
        <v>10.5</v>
      </c>
      <c r="N1872">
        <v>213.2</v>
      </c>
      <c r="O1872">
        <v>51</v>
      </c>
      <c r="P1872">
        <v>9.59</v>
      </c>
      <c r="Q1872">
        <v>8.4</v>
      </c>
      <c r="R1872">
        <v>6</v>
      </c>
      <c r="S1872">
        <v>2.27</v>
      </c>
      <c r="T1872">
        <v>1</v>
      </c>
      <c r="U1872" t="s">
        <v>22</v>
      </c>
      <c r="V1872">
        <f>IF(tbl_Customers[[#This Row],[churn]] = "yes", 1, 0)</f>
        <v>0</v>
      </c>
      <c r="W1872" t="str">
        <f>IF(tbl_Customers[[#This Row],[number_customer_service_calls]] &lt;= 1, "0-1 Calls", IF(tbl_Customers[[#This Row],[number_customer_service_calls]] &lt;= 3, "2-3 Calls", IF(tbl_Customers[[#This Row],[number_customer_service_calls]] &lt;=5, "4-5 Calls", "6+ Calls")))</f>
        <v>0-1 Calls</v>
      </c>
      <c r="X1872" t="str">
        <f>IF(tbl_Customers[[#This Row],[account_length]] &lt;= 50, "0-50", IF(tbl_Customers[[#This Row],[account_length]] &lt;=100, "51-100", IF(tbl_Customers[[#This Row],[account_length]] &lt;= 150, "101-150", "151+")))</f>
        <v>101-150</v>
      </c>
      <c r="Y1872" t="str">
        <f>IF(tbl_Customers[[#This Row],[total_intl_charge]] &lt;= 3, "Low Charges", "High Charges")</f>
        <v>Low Charges</v>
      </c>
      <c r="Z1872" t="str">
        <f>IF(tbl_Customers[[#This Row],[total_eve_calls]]&lt;=80,"Low Calls",
IF(tbl_Customers[[#This Row],[total_eve_calls]]&lt;=120,"Medium Calls","High Calls"))</f>
        <v>Medium Calls</v>
      </c>
      <c r="AA1872" t="str">
        <f>IF(tbl_Customers[[#This Row],[total_eve_charge]]&lt;=15,"Low Charges",
IF(tbl_Customers[[#This Row],[total_eve_charge]]&lt;=20,"Medium Charges","High Charges"))</f>
        <v>Low Charges</v>
      </c>
      <c r="AB18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72" t="str">
        <f>IF(tbl_Customers[[#This Row],[number_vmail_messages]] = 0, "No Usage", IF(tbl_Customers[[#This Row],[number_vmail_messages]] &lt;= 20, "Low Usage", IF(tbl_Customers[[#This Row],[number_vmail_messages]] &lt;= 40, "Medium Usgae", "High Usage")))</f>
        <v>No Usage</v>
      </c>
      <c r="AD1872" t="str">
        <f>IF(tbl_Customers[[#This Row],[total_day_minutes]]&lt;=150,"Low Usage", IF(tbl_Customers[[#This Row],[total_day_minutes]]&lt;=200,"Medium Usage", IF(tbl_Customers[[#This Row],[total_day_minutes]]&lt;=250,"High Usage","Very High Usage")))</f>
        <v>Medium Usage</v>
      </c>
      <c r="AE1872" t="str">
        <f>IF(tbl_Customers[[#This Row],[total_intl_calls]]&lt;=5,"Low Calls", IF(tbl_Customers[[#This Row],[total_intl_calls]]&lt;=10, "Medium Calls", "High Calls"))</f>
        <v>Medium Calls</v>
      </c>
      <c r="AF18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72" s="36" t="str">
        <f>IF(tbl_Customers[[#This Row],[Churn_Risk_Score]]&gt;=10,"High Risk", IF(tbl_Customers[[#This Row],[Churn_Risk_Score]]&gt;=5,"Medium Risk","Low Risk"))</f>
        <v>Low Risk</v>
      </c>
    </row>
    <row r="1873" spans="1:33" x14ac:dyDescent="0.35">
      <c r="A1873">
        <v>1872</v>
      </c>
      <c r="B1873" t="s">
        <v>36</v>
      </c>
      <c r="C1873">
        <v>116</v>
      </c>
      <c r="D1873" t="s">
        <v>28</v>
      </c>
      <c r="E1873" t="s">
        <v>22</v>
      </c>
      <c r="F1873" t="s">
        <v>22</v>
      </c>
      <c r="G1873">
        <v>0</v>
      </c>
      <c r="H1873">
        <v>89.5</v>
      </c>
      <c r="I1873">
        <v>128</v>
      </c>
      <c r="J1873">
        <v>15.22</v>
      </c>
      <c r="K1873">
        <v>180.8</v>
      </c>
      <c r="L1873">
        <v>137</v>
      </c>
      <c r="M1873">
        <v>15.37</v>
      </c>
      <c r="N1873">
        <v>193.1</v>
      </c>
      <c r="O1873">
        <v>94</v>
      </c>
      <c r="P1873">
        <v>8.69</v>
      </c>
      <c r="Q1873">
        <v>14</v>
      </c>
      <c r="R1873">
        <v>3</v>
      </c>
      <c r="S1873">
        <v>3.78</v>
      </c>
      <c r="T1873">
        <v>2</v>
      </c>
      <c r="U1873" t="s">
        <v>22</v>
      </c>
      <c r="V1873">
        <f>IF(tbl_Customers[[#This Row],[churn]] = "yes", 1, 0)</f>
        <v>0</v>
      </c>
      <c r="W1873" t="str">
        <f>IF(tbl_Customers[[#This Row],[number_customer_service_calls]] &lt;= 1, "0-1 Calls", IF(tbl_Customers[[#This Row],[number_customer_service_calls]] &lt;= 3, "2-3 Calls", IF(tbl_Customers[[#This Row],[number_customer_service_calls]] &lt;=5, "4-5 Calls", "6+ Calls")))</f>
        <v>2-3 Calls</v>
      </c>
      <c r="X1873" t="str">
        <f>IF(tbl_Customers[[#This Row],[account_length]] &lt;= 50, "0-50", IF(tbl_Customers[[#This Row],[account_length]] &lt;=100, "51-100", IF(tbl_Customers[[#This Row],[account_length]] &lt;= 150, "101-150", "151+")))</f>
        <v>101-150</v>
      </c>
      <c r="Y1873" t="str">
        <f>IF(tbl_Customers[[#This Row],[total_intl_charge]] &lt;= 3, "Low Charges", "High Charges")</f>
        <v>High Charges</v>
      </c>
      <c r="Z1873" t="str">
        <f>IF(tbl_Customers[[#This Row],[total_eve_calls]]&lt;=80,"Low Calls",
IF(tbl_Customers[[#This Row],[total_eve_calls]]&lt;=120,"Medium Calls","High Calls"))</f>
        <v>High Calls</v>
      </c>
      <c r="AA1873" t="str">
        <f>IF(tbl_Customers[[#This Row],[total_eve_charge]]&lt;=15,"Low Charges",
IF(tbl_Customers[[#This Row],[total_eve_charge]]&lt;=20,"Medium Charges","High Charges"))</f>
        <v>Medium Charges</v>
      </c>
      <c r="AB18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73" t="str">
        <f>IF(tbl_Customers[[#This Row],[number_vmail_messages]] = 0, "No Usage", IF(tbl_Customers[[#This Row],[number_vmail_messages]] &lt;= 20, "Low Usage", IF(tbl_Customers[[#This Row],[number_vmail_messages]] &lt;= 40, "Medium Usgae", "High Usage")))</f>
        <v>No Usage</v>
      </c>
      <c r="AD1873" t="str">
        <f>IF(tbl_Customers[[#This Row],[total_day_minutes]]&lt;=150,"Low Usage", IF(tbl_Customers[[#This Row],[total_day_minutes]]&lt;=200,"Medium Usage", IF(tbl_Customers[[#This Row],[total_day_minutes]]&lt;=250,"High Usage","Very High Usage")))</f>
        <v>Low Usage</v>
      </c>
      <c r="AE1873" t="str">
        <f>IF(tbl_Customers[[#This Row],[total_intl_calls]]&lt;=5,"Low Calls", IF(tbl_Customers[[#This Row],[total_intl_calls]]&lt;=10, "Medium Calls", "High Calls"))</f>
        <v>Low Calls</v>
      </c>
      <c r="AF18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73" s="36" t="str">
        <f>IF(tbl_Customers[[#This Row],[Churn_Risk_Score]]&gt;=10,"High Risk", IF(tbl_Customers[[#This Row],[Churn_Risk_Score]]&gt;=5,"Medium Risk","Low Risk"))</f>
        <v>Low Risk</v>
      </c>
    </row>
    <row r="1874" spans="1:33" x14ac:dyDescent="0.35">
      <c r="A1874">
        <v>1873</v>
      </c>
      <c r="B1874" t="s">
        <v>69</v>
      </c>
      <c r="C1874">
        <v>112</v>
      </c>
      <c r="D1874" t="s">
        <v>21</v>
      </c>
      <c r="E1874" t="s">
        <v>23</v>
      </c>
      <c r="F1874" t="s">
        <v>23</v>
      </c>
      <c r="G1874">
        <v>16</v>
      </c>
      <c r="H1874">
        <v>200.3</v>
      </c>
      <c r="I1874">
        <v>72</v>
      </c>
      <c r="J1874">
        <v>34.049999999999997</v>
      </c>
      <c r="K1874">
        <v>197.8</v>
      </c>
      <c r="L1874">
        <v>91</v>
      </c>
      <c r="M1874">
        <v>16.809999999999999</v>
      </c>
      <c r="N1874">
        <v>151.1</v>
      </c>
      <c r="O1874">
        <v>92</v>
      </c>
      <c r="P1874">
        <v>6.8</v>
      </c>
      <c r="Q1874">
        <v>10.4</v>
      </c>
      <c r="R1874">
        <v>3</v>
      </c>
      <c r="S1874">
        <v>2.81</v>
      </c>
      <c r="T1874">
        <v>1</v>
      </c>
      <c r="U1874" t="s">
        <v>22</v>
      </c>
      <c r="V1874">
        <f>IF(tbl_Customers[[#This Row],[churn]] = "yes", 1, 0)</f>
        <v>0</v>
      </c>
      <c r="W1874" t="str">
        <f>IF(tbl_Customers[[#This Row],[number_customer_service_calls]] &lt;= 1, "0-1 Calls", IF(tbl_Customers[[#This Row],[number_customer_service_calls]] &lt;= 3, "2-3 Calls", IF(tbl_Customers[[#This Row],[number_customer_service_calls]] &lt;=5, "4-5 Calls", "6+ Calls")))</f>
        <v>0-1 Calls</v>
      </c>
      <c r="X1874" t="str">
        <f>IF(tbl_Customers[[#This Row],[account_length]] &lt;= 50, "0-50", IF(tbl_Customers[[#This Row],[account_length]] &lt;=100, "51-100", IF(tbl_Customers[[#This Row],[account_length]] &lt;= 150, "101-150", "151+")))</f>
        <v>101-150</v>
      </c>
      <c r="Y1874" t="str">
        <f>IF(tbl_Customers[[#This Row],[total_intl_charge]] &lt;= 3, "Low Charges", "High Charges")</f>
        <v>Low Charges</v>
      </c>
      <c r="Z1874" t="str">
        <f>IF(tbl_Customers[[#This Row],[total_eve_calls]]&lt;=80,"Low Calls",
IF(tbl_Customers[[#This Row],[total_eve_calls]]&lt;=120,"Medium Calls","High Calls"))</f>
        <v>Medium Calls</v>
      </c>
      <c r="AA1874" t="str">
        <f>IF(tbl_Customers[[#This Row],[total_eve_charge]]&lt;=15,"Low Charges",
IF(tbl_Customers[[#This Row],[total_eve_charge]]&lt;=20,"Medium Charges","High Charges"))</f>
        <v>Medium Charges</v>
      </c>
      <c r="AB18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74" t="str">
        <f>IF(tbl_Customers[[#This Row],[number_vmail_messages]] = 0, "No Usage", IF(tbl_Customers[[#This Row],[number_vmail_messages]] &lt;= 20, "Low Usage", IF(tbl_Customers[[#This Row],[number_vmail_messages]] &lt;= 40, "Medium Usgae", "High Usage")))</f>
        <v>Low Usage</v>
      </c>
      <c r="AD1874" t="str">
        <f>IF(tbl_Customers[[#This Row],[total_day_minutes]]&lt;=150,"Low Usage", IF(tbl_Customers[[#This Row],[total_day_minutes]]&lt;=200,"Medium Usage", IF(tbl_Customers[[#This Row],[total_day_minutes]]&lt;=250,"High Usage","Very High Usage")))</f>
        <v>High Usage</v>
      </c>
      <c r="AE1874" t="str">
        <f>IF(tbl_Customers[[#This Row],[total_intl_calls]]&lt;=5,"Low Calls", IF(tbl_Customers[[#This Row],[total_intl_calls]]&lt;=10, "Medium Calls", "High Calls"))</f>
        <v>Low Calls</v>
      </c>
      <c r="AF18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74" s="36" t="str">
        <f>IF(tbl_Customers[[#This Row],[Churn_Risk_Score]]&gt;=10,"High Risk", IF(tbl_Customers[[#This Row],[Churn_Risk_Score]]&gt;=5,"Medium Risk","Low Risk"))</f>
        <v>Low Risk</v>
      </c>
    </row>
    <row r="1875" spans="1:33" x14ac:dyDescent="0.35">
      <c r="A1875">
        <v>1874</v>
      </c>
      <c r="B1875" t="s">
        <v>73</v>
      </c>
      <c r="C1875">
        <v>97</v>
      </c>
      <c r="D1875" t="s">
        <v>28</v>
      </c>
      <c r="E1875" t="s">
        <v>23</v>
      </c>
      <c r="F1875" t="s">
        <v>22</v>
      </c>
      <c r="G1875">
        <v>0</v>
      </c>
      <c r="H1875">
        <v>145</v>
      </c>
      <c r="I1875">
        <v>103</v>
      </c>
      <c r="J1875">
        <v>24.65</v>
      </c>
      <c r="K1875">
        <v>294.3</v>
      </c>
      <c r="L1875">
        <v>93</v>
      </c>
      <c r="M1875">
        <v>25.02</v>
      </c>
      <c r="N1875">
        <v>239.8</v>
      </c>
      <c r="O1875">
        <v>120</v>
      </c>
      <c r="P1875">
        <v>10.79</v>
      </c>
      <c r="Q1875">
        <v>11</v>
      </c>
      <c r="R1875">
        <v>2</v>
      </c>
      <c r="S1875">
        <v>2.97</v>
      </c>
      <c r="T1875">
        <v>4</v>
      </c>
      <c r="U1875" t="s">
        <v>23</v>
      </c>
      <c r="V1875">
        <f>IF(tbl_Customers[[#This Row],[churn]] = "yes", 1, 0)</f>
        <v>1</v>
      </c>
      <c r="W1875" t="str">
        <f>IF(tbl_Customers[[#This Row],[number_customer_service_calls]] &lt;= 1, "0-1 Calls", IF(tbl_Customers[[#This Row],[number_customer_service_calls]] &lt;= 3, "2-3 Calls", IF(tbl_Customers[[#This Row],[number_customer_service_calls]] &lt;=5, "4-5 Calls", "6+ Calls")))</f>
        <v>4-5 Calls</v>
      </c>
      <c r="X1875" t="str">
        <f>IF(tbl_Customers[[#This Row],[account_length]] &lt;= 50, "0-50", IF(tbl_Customers[[#This Row],[account_length]] &lt;=100, "51-100", IF(tbl_Customers[[#This Row],[account_length]] &lt;= 150, "101-150", "151+")))</f>
        <v>51-100</v>
      </c>
      <c r="Y1875" t="str">
        <f>IF(tbl_Customers[[#This Row],[total_intl_charge]] &lt;= 3, "Low Charges", "High Charges")</f>
        <v>Low Charges</v>
      </c>
      <c r="Z1875" t="str">
        <f>IF(tbl_Customers[[#This Row],[total_eve_calls]]&lt;=80,"Low Calls",
IF(tbl_Customers[[#This Row],[total_eve_calls]]&lt;=120,"Medium Calls","High Calls"))</f>
        <v>Medium Calls</v>
      </c>
      <c r="AA1875" t="str">
        <f>IF(tbl_Customers[[#This Row],[total_eve_charge]]&lt;=15,"Low Charges",
IF(tbl_Customers[[#This Row],[total_eve_charge]]&lt;=20,"Medium Charges","High Charges"))</f>
        <v>High Charges</v>
      </c>
      <c r="AB18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75" t="str">
        <f>IF(tbl_Customers[[#This Row],[number_vmail_messages]] = 0, "No Usage", IF(tbl_Customers[[#This Row],[number_vmail_messages]] &lt;= 20, "Low Usage", IF(tbl_Customers[[#This Row],[number_vmail_messages]] &lt;= 40, "Medium Usgae", "High Usage")))</f>
        <v>No Usage</v>
      </c>
      <c r="AD1875" t="str">
        <f>IF(tbl_Customers[[#This Row],[total_day_minutes]]&lt;=150,"Low Usage", IF(tbl_Customers[[#This Row],[total_day_minutes]]&lt;=200,"Medium Usage", IF(tbl_Customers[[#This Row],[total_day_minutes]]&lt;=250,"High Usage","Very High Usage")))</f>
        <v>Low Usage</v>
      </c>
      <c r="AE1875" t="str">
        <f>IF(tbl_Customers[[#This Row],[total_intl_calls]]&lt;=5,"Low Calls", IF(tbl_Customers[[#This Row],[total_intl_calls]]&lt;=10, "Medium Calls", "High Calls"))</f>
        <v>Low Calls</v>
      </c>
      <c r="AF18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75" s="36" t="str">
        <f>IF(tbl_Customers[[#This Row],[Churn_Risk_Score]]&gt;=10,"High Risk", IF(tbl_Customers[[#This Row],[Churn_Risk_Score]]&gt;=5,"Medium Risk","Low Risk"))</f>
        <v>Medium Risk</v>
      </c>
    </row>
    <row r="1876" spans="1:33" x14ac:dyDescent="0.35">
      <c r="A1876">
        <v>1875</v>
      </c>
      <c r="B1876" t="s">
        <v>67</v>
      </c>
      <c r="C1876">
        <v>43</v>
      </c>
      <c r="D1876" t="s">
        <v>28</v>
      </c>
      <c r="E1876" t="s">
        <v>22</v>
      </c>
      <c r="F1876" t="s">
        <v>22</v>
      </c>
      <c r="G1876">
        <v>0</v>
      </c>
      <c r="H1876">
        <v>159.5</v>
      </c>
      <c r="I1876">
        <v>99</v>
      </c>
      <c r="J1876">
        <v>27.12</v>
      </c>
      <c r="K1876">
        <v>119.7</v>
      </c>
      <c r="L1876">
        <v>149</v>
      </c>
      <c r="M1876">
        <v>10.17</v>
      </c>
      <c r="N1876">
        <v>173.9</v>
      </c>
      <c r="O1876">
        <v>126</v>
      </c>
      <c r="P1876">
        <v>7.83</v>
      </c>
      <c r="Q1876">
        <v>6.8</v>
      </c>
      <c r="R1876">
        <v>3</v>
      </c>
      <c r="S1876">
        <v>1.84</v>
      </c>
      <c r="T1876">
        <v>2</v>
      </c>
      <c r="U1876" t="s">
        <v>22</v>
      </c>
      <c r="V1876">
        <f>IF(tbl_Customers[[#This Row],[churn]] = "yes", 1, 0)</f>
        <v>0</v>
      </c>
      <c r="W1876" t="str">
        <f>IF(tbl_Customers[[#This Row],[number_customer_service_calls]] &lt;= 1, "0-1 Calls", IF(tbl_Customers[[#This Row],[number_customer_service_calls]] &lt;= 3, "2-3 Calls", IF(tbl_Customers[[#This Row],[number_customer_service_calls]] &lt;=5, "4-5 Calls", "6+ Calls")))</f>
        <v>2-3 Calls</v>
      </c>
      <c r="X1876" t="str">
        <f>IF(tbl_Customers[[#This Row],[account_length]] &lt;= 50, "0-50", IF(tbl_Customers[[#This Row],[account_length]] &lt;=100, "51-100", IF(tbl_Customers[[#This Row],[account_length]] &lt;= 150, "101-150", "151+")))</f>
        <v>0-50</v>
      </c>
      <c r="Y1876" t="str">
        <f>IF(tbl_Customers[[#This Row],[total_intl_charge]] &lt;= 3, "Low Charges", "High Charges")</f>
        <v>Low Charges</v>
      </c>
      <c r="Z1876" t="str">
        <f>IF(tbl_Customers[[#This Row],[total_eve_calls]]&lt;=80,"Low Calls",
IF(tbl_Customers[[#This Row],[total_eve_calls]]&lt;=120,"Medium Calls","High Calls"))</f>
        <v>High Calls</v>
      </c>
      <c r="AA1876" t="str">
        <f>IF(tbl_Customers[[#This Row],[total_eve_charge]]&lt;=15,"Low Charges",
IF(tbl_Customers[[#This Row],[total_eve_charge]]&lt;=20,"Medium Charges","High Charges"))</f>
        <v>Low Charges</v>
      </c>
      <c r="AB18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76" t="str">
        <f>IF(tbl_Customers[[#This Row],[number_vmail_messages]] = 0, "No Usage", IF(tbl_Customers[[#This Row],[number_vmail_messages]] &lt;= 20, "Low Usage", IF(tbl_Customers[[#This Row],[number_vmail_messages]] &lt;= 40, "Medium Usgae", "High Usage")))</f>
        <v>No Usage</v>
      </c>
      <c r="AD1876" t="str">
        <f>IF(tbl_Customers[[#This Row],[total_day_minutes]]&lt;=150,"Low Usage", IF(tbl_Customers[[#This Row],[total_day_minutes]]&lt;=200,"Medium Usage", IF(tbl_Customers[[#This Row],[total_day_minutes]]&lt;=250,"High Usage","Very High Usage")))</f>
        <v>Medium Usage</v>
      </c>
      <c r="AE1876" t="str">
        <f>IF(tbl_Customers[[#This Row],[total_intl_calls]]&lt;=5,"Low Calls", IF(tbl_Customers[[#This Row],[total_intl_calls]]&lt;=10, "Medium Calls", "High Calls"))</f>
        <v>Low Calls</v>
      </c>
      <c r="AF18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76" s="36" t="str">
        <f>IF(tbl_Customers[[#This Row],[Churn_Risk_Score]]&gt;=10,"High Risk", IF(tbl_Customers[[#This Row],[Churn_Risk_Score]]&gt;=5,"Medium Risk","Low Risk"))</f>
        <v>Low Risk</v>
      </c>
    </row>
    <row r="1877" spans="1:33" x14ac:dyDescent="0.35">
      <c r="A1877">
        <v>1876</v>
      </c>
      <c r="B1877" t="s">
        <v>32</v>
      </c>
      <c r="C1877">
        <v>110</v>
      </c>
      <c r="D1877" t="s">
        <v>21</v>
      </c>
      <c r="E1877" t="s">
        <v>22</v>
      </c>
      <c r="F1877" t="s">
        <v>22</v>
      </c>
      <c r="G1877">
        <v>0</v>
      </c>
      <c r="H1877">
        <v>151.80000000000001</v>
      </c>
      <c r="I1877">
        <v>106</v>
      </c>
      <c r="J1877">
        <v>25.81</v>
      </c>
      <c r="K1877">
        <v>138</v>
      </c>
      <c r="L1877">
        <v>126</v>
      </c>
      <c r="M1877">
        <v>11.73</v>
      </c>
      <c r="N1877">
        <v>233.5</v>
      </c>
      <c r="O1877">
        <v>112</v>
      </c>
      <c r="P1877">
        <v>10.51</v>
      </c>
      <c r="Q1877">
        <v>11.2</v>
      </c>
      <c r="R1877">
        <v>8</v>
      </c>
      <c r="S1877">
        <v>3.02</v>
      </c>
      <c r="T1877">
        <v>3</v>
      </c>
      <c r="U1877" t="s">
        <v>22</v>
      </c>
      <c r="V1877">
        <f>IF(tbl_Customers[[#This Row],[churn]] = "yes", 1, 0)</f>
        <v>0</v>
      </c>
      <c r="W1877" t="str">
        <f>IF(tbl_Customers[[#This Row],[number_customer_service_calls]] &lt;= 1, "0-1 Calls", IF(tbl_Customers[[#This Row],[number_customer_service_calls]] &lt;= 3, "2-3 Calls", IF(tbl_Customers[[#This Row],[number_customer_service_calls]] &lt;=5, "4-5 Calls", "6+ Calls")))</f>
        <v>2-3 Calls</v>
      </c>
      <c r="X1877" t="str">
        <f>IF(tbl_Customers[[#This Row],[account_length]] &lt;= 50, "0-50", IF(tbl_Customers[[#This Row],[account_length]] &lt;=100, "51-100", IF(tbl_Customers[[#This Row],[account_length]] &lt;= 150, "101-150", "151+")))</f>
        <v>101-150</v>
      </c>
      <c r="Y1877" t="str">
        <f>IF(tbl_Customers[[#This Row],[total_intl_charge]] &lt;= 3, "Low Charges", "High Charges")</f>
        <v>High Charges</v>
      </c>
      <c r="Z1877" t="str">
        <f>IF(tbl_Customers[[#This Row],[total_eve_calls]]&lt;=80,"Low Calls",
IF(tbl_Customers[[#This Row],[total_eve_calls]]&lt;=120,"Medium Calls","High Calls"))</f>
        <v>High Calls</v>
      </c>
      <c r="AA1877" t="str">
        <f>IF(tbl_Customers[[#This Row],[total_eve_charge]]&lt;=15,"Low Charges",
IF(tbl_Customers[[#This Row],[total_eve_charge]]&lt;=20,"Medium Charges","High Charges"))</f>
        <v>Low Charges</v>
      </c>
      <c r="AB18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77" t="str">
        <f>IF(tbl_Customers[[#This Row],[number_vmail_messages]] = 0, "No Usage", IF(tbl_Customers[[#This Row],[number_vmail_messages]] &lt;= 20, "Low Usage", IF(tbl_Customers[[#This Row],[number_vmail_messages]] &lt;= 40, "Medium Usgae", "High Usage")))</f>
        <v>No Usage</v>
      </c>
      <c r="AD1877" t="str">
        <f>IF(tbl_Customers[[#This Row],[total_day_minutes]]&lt;=150,"Low Usage", IF(tbl_Customers[[#This Row],[total_day_minutes]]&lt;=200,"Medium Usage", IF(tbl_Customers[[#This Row],[total_day_minutes]]&lt;=250,"High Usage","Very High Usage")))</f>
        <v>Medium Usage</v>
      </c>
      <c r="AE1877" t="str">
        <f>IF(tbl_Customers[[#This Row],[total_intl_calls]]&lt;=5,"Low Calls", IF(tbl_Customers[[#This Row],[total_intl_calls]]&lt;=10, "Medium Calls", "High Calls"))</f>
        <v>Medium Calls</v>
      </c>
      <c r="AF18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77" s="36" t="str">
        <f>IF(tbl_Customers[[#This Row],[Churn_Risk_Score]]&gt;=10,"High Risk", IF(tbl_Customers[[#This Row],[Churn_Risk_Score]]&gt;=5,"Medium Risk","Low Risk"))</f>
        <v>Low Risk</v>
      </c>
    </row>
    <row r="1878" spans="1:33" x14ac:dyDescent="0.35">
      <c r="A1878">
        <v>1877</v>
      </c>
      <c r="B1878" t="s">
        <v>38</v>
      </c>
      <c r="C1878">
        <v>67</v>
      </c>
      <c r="D1878" t="s">
        <v>25</v>
      </c>
      <c r="E1878" t="s">
        <v>22</v>
      </c>
      <c r="F1878" t="s">
        <v>22</v>
      </c>
      <c r="G1878">
        <v>0</v>
      </c>
      <c r="H1878">
        <v>176.2</v>
      </c>
      <c r="I1878">
        <v>120</v>
      </c>
      <c r="J1878">
        <v>29.95</v>
      </c>
      <c r="K1878">
        <v>236</v>
      </c>
      <c r="L1878">
        <v>138</v>
      </c>
      <c r="M1878">
        <v>20.059999999999999</v>
      </c>
      <c r="N1878">
        <v>152.5</v>
      </c>
      <c r="O1878">
        <v>104</v>
      </c>
      <c r="P1878">
        <v>6.86</v>
      </c>
      <c r="Q1878">
        <v>10.6</v>
      </c>
      <c r="R1878">
        <v>4</v>
      </c>
      <c r="S1878">
        <v>2.86</v>
      </c>
      <c r="T1878">
        <v>1</v>
      </c>
      <c r="U1878" t="s">
        <v>22</v>
      </c>
      <c r="V1878">
        <f>IF(tbl_Customers[[#This Row],[churn]] = "yes", 1, 0)</f>
        <v>0</v>
      </c>
      <c r="W1878" t="str">
        <f>IF(tbl_Customers[[#This Row],[number_customer_service_calls]] &lt;= 1, "0-1 Calls", IF(tbl_Customers[[#This Row],[number_customer_service_calls]] &lt;= 3, "2-3 Calls", IF(tbl_Customers[[#This Row],[number_customer_service_calls]] &lt;=5, "4-5 Calls", "6+ Calls")))</f>
        <v>0-1 Calls</v>
      </c>
      <c r="X1878" t="str">
        <f>IF(tbl_Customers[[#This Row],[account_length]] &lt;= 50, "0-50", IF(tbl_Customers[[#This Row],[account_length]] &lt;=100, "51-100", IF(tbl_Customers[[#This Row],[account_length]] &lt;= 150, "101-150", "151+")))</f>
        <v>51-100</v>
      </c>
      <c r="Y1878" t="str">
        <f>IF(tbl_Customers[[#This Row],[total_intl_charge]] &lt;= 3, "Low Charges", "High Charges")</f>
        <v>Low Charges</v>
      </c>
      <c r="Z1878" t="str">
        <f>IF(tbl_Customers[[#This Row],[total_eve_calls]]&lt;=80,"Low Calls",
IF(tbl_Customers[[#This Row],[total_eve_calls]]&lt;=120,"Medium Calls","High Calls"))</f>
        <v>High Calls</v>
      </c>
      <c r="AA1878" t="str">
        <f>IF(tbl_Customers[[#This Row],[total_eve_charge]]&lt;=15,"Low Charges",
IF(tbl_Customers[[#This Row],[total_eve_charge]]&lt;=20,"Medium Charges","High Charges"))</f>
        <v>High Charges</v>
      </c>
      <c r="AB18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78" t="str">
        <f>IF(tbl_Customers[[#This Row],[number_vmail_messages]] = 0, "No Usage", IF(tbl_Customers[[#This Row],[number_vmail_messages]] &lt;= 20, "Low Usage", IF(tbl_Customers[[#This Row],[number_vmail_messages]] &lt;= 40, "Medium Usgae", "High Usage")))</f>
        <v>No Usage</v>
      </c>
      <c r="AD1878" t="str">
        <f>IF(tbl_Customers[[#This Row],[total_day_minutes]]&lt;=150,"Low Usage", IF(tbl_Customers[[#This Row],[total_day_minutes]]&lt;=200,"Medium Usage", IF(tbl_Customers[[#This Row],[total_day_minutes]]&lt;=250,"High Usage","Very High Usage")))</f>
        <v>Medium Usage</v>
      </c>
      <c r="AE1878" t="str">
        <f>IF(tbl_Customers[[#This Row],[total_intl_calls]]&lt;=5,"Low Calls", IF(tbl_Customers[[#This Row],[total_intl_calls]]&lt;=10, "Medium Calls", "High Calls"))</f>
        <v>Low Calls</v>
      </c>
      <c r="AF18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78" s="36" t="str">
        <f>IF(tbl_Customers[[#This Row],[Churn_Risk_Score]]&gt;=10,"High Risk", IF(tbl_Customers[[#This Row],[Churn_Risk_Score]]&gt;=5,"Medium Risk","Low Risk"))</f>
        <v>Low Risk</v>
      </c>
    </row>
    <row r="1879" spans="1:33" x14ac:dyDescent="0.35">
      <c r="A1879">
        <v>1878</v>
      </c>
      <c r="B1879" t="s">
        <v>60</v>
      </c>
      <c r="C1879">
        <v>166</v>
      </c>
      <c r="D1879" t="s">
        <v>25</v>
      </c>
      <c r="E1879" t="s">
        <v>22</v>
      </c>
      <c r="F1879" t="s">
        <v>22</v>
      </c>
      <c r="G1879">
        <v>0</v>
      </c>
      <c r="H1879">
        <v>152.1</v>
      </c>
      <c r="I1879">
        <v>95</v>
      </c>
      <c r="J1879">
        <v>25.86</v>
      </c>
      <c r="K1879">
        <v>121</v>
      </c>
      <c r="L1879">
        <v>105</v>
      </c>
      <c r="M1879">
        <v>10.29</v>
      </c>
      <c r="N1879">
        <v>198</v>
      </c>
      <c r="O1879">
        <v>126</v>
      </c>
      <c r="P1879">
        <v>8.91</v>
      </c>
      <c r="Q1879">
        <v>9.8000000000000007</v>
      </c>
      <c r="R1879">
        <v>5</v>
      </c>
      <c r="S1879">
        <v>2.65</v>
      </c>
      <c r="T1879">
        <v>0</v>
      </c>
      <c r="U1879" t="s">
        <v>22</v>
      </c>
      <c r="V1879">
        <f>IF(tbl_Customers[[#This Row],[churn]] = "yes", 1, 0)</f>
        <v>0</v>
      </c>
      <c r="W1879" t="str">
        <f>IF(tbl_Customers[[#This Row],[number_customer_service_calls]] &lt;= 1, "0-1 Calls", IF(tbl_Customers[[#This Row],[number_customer_service_calls]] &lt;= 3, "2-3 Calls", IF(tbl_Customers[[#This Row],[number_customer_service_calls]] &lt;=5, "4-5 Calls", "6+ Calls")))</f>
        <v>0-1 Calls</v>
      </c>
      <c r="X1879" t="str">
        <f>IF(tbl_Customers[[#This Row],[account_length]] &lt;= 50, "0-50", IF(tbl_Customers[[#This Row],[account_length]] &lt;=100, "51-100", IF(tbl_Customers[[#This Row],[account_length]] &lt;= 150, "101-150", "151+")))</f>
        <v>151+</v>
      </c>
      <c r="Y1879" t="str">
        <f>IF(tbl_Customers[[#This Row],[total_intl_charge]] &lt;= 3, "Low Charges", "High Charges")</f>
        <v>Low Charges</v>
      </c>
      <c r="Z1879" t="str">
        <f>IF(tbl_Customers[[#This Row],[total_eve_calls]]&lt;=80,"Low Calls",
IF(tbl_Customers[[#This Row],[total_eve_calls]]&lt;=120,"Medium Calls","High Calls"))</f>
        <v>Medium Calls</v>
      </c>
      <c r="AA1879" t="str">
        <f>IF(tbl_Customers[[#This Row],[total_eve_charge]]&lt;=15,"Low Charges",
IF(tbl_Customers[[#This Row],[total_eve_charge]]&lt;=20,"Medium Charges","High Charges"))</f>
        <v>Low Charges</v>
      </c>
      <c r="AB18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79" t="str">
        <f>IF(tbl_Customers[[#This Row],[number_vmail_messages]] = 0, "No Usage", IF(tbl_Customers[[#This Row],[number_vmail_messages]] &lt;= 20, "Low Usage", IF(tbl_Customers[[#This Row],[number_vmail_messages]] &lt;= 40, "Medium Usgae", "High Usage")))</f>
        <v>No Usage</v>
      </c>
      <c r="AD1879" t="str">
        <f>IF(tbl_Customers[[#This Row],[total_day_minutes]]&lt;=150,"Low Usage", IF(tbl_Customers[[#This Row],[total_day_minutes]]&lt;=200,"Medium Usage", IF(tbl_Customers[[#This Row],[total_day_minutes]]&lt;=250,"High Usage","Very High Usage")))</f>
        <v>Medium Usage</v>
      </c>
      <c r="AE1879" t="str">
        <f>IF(tbl_Customers[[#This Row],[total_intl_calls]]&lt;=5,"Low Calls", IF(tbl_Customers[[#This Row],[total_intl_calls]]&lt;=10, "Medium Calls", "High Calls"))</f>
        <v>Low Calls</v>
      </c>
      <c r="AF18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79" s="36" t="str">
        <f>IF(tbl_Customers[[#This Row],[Churn_Risk_Score]]&gt;=10,"High Risk", IF(tbl_Customers[[#This Row],[Churn_Risk_Score]]&gt;=5,"Medium Risk","Low Risk"))</f>
        <v>Low Risk</v>
      </c>
    </row>
    <row r="1880" spans="1:33" x14ac:dyDescent="0.35">
      <c r="A1880">
        <v>1879</v>
      </c>
      <c r="B1880" t="s">
        <v>54</v>
      </c>
      <c r="C1880">
        <v>129</v>
      </c>
      <c r="D1880" t="s">
        <v>25</v>
      </c>
      <c r="E1880" t="s">
        <v>22</v>
      </c>
      <c r="F1880" t="s">
        <v>22</v>
      </c>
      <c r="G1880">
        <v>0</v>
      </c>
      <c r="H1880">
        <v>161.30000000000001</v>
      </c>
      <c r="I1880">
        <v>122</v>
      </c>
      <c r="J1880">
        <v>27.42</v>
      </c>
      <c r="K1880">
        <v>220.6</v>
      </c>
      <c r="L1880">
        <v>95</v>
      </c>
      <c r="M1880">
        <v>18.75</v>
      </c>
      <c r="N1880">
        <v>224.7</v>
      </c>
      <c r="O1880">
        <v>104</v>
      </c>
      <c r="P1880">
        <v>10.11</v>
      </c>
      <c r="Q1880">
        <v>9.6</v>
      </c>
      <c r="R1880">
        <v>3</v>
      </c>
      <c r="S1880">
        <v>2.59</v>
      </c>
      <c r="T1880">
        <v>1</v>
      </c>
      <c r="U1880" t="s">
        <v>22</v>
      </c>
      <c r="V1880">
        <f>IF(tbl_Customers[[#This Row],[churn]] = "yes", 1, 0)</f>
        <v>0</v>
      </c>
      <c r="W1880" t="str">
        <f>IF(tbl_Customers[[#This Row],[number_customer_service_calls]] &lt;= 1, "0-1 Calls", IF(tbl_Customers[[#This Row],[number_customer_service_calls]] &lt;= 3, "2-3 Calls", IF(tbl_Customers[[#This Row],[number_customer_service_calls]] &lt;=5, "4-5 Calls", "6+ Calls")))</f>
        <v>0-1 Calls</v>
      </c>
      <c r="X1880" t="str">
        <f>IF(tbl_Customers[[#This Row],[account_length]] &lt;= 50, "0-50", IF(tbl_Customers[[#This Row],[account_length]] &lt;=100, "51-100", IF(tbl_Customers[[#This Row],[account_length]] &lt;= 150, "101-150", "151+")))</f>
        <v>101-150</v>
      </c>
      <c r="Y1880" t="str">
        <f>IF(tbl_Customers[[#This Row],[total_intl_charge]] &lt;= 3, "Low Charges", "High Charges")</f>
        <v>Low Charges</v>
      </c>
      <c r="Z1880" t="str">
        <f>IF(tbl_Customers[[#This Row],[total_eve_calls]]&lt;=80,"Low Calls",
IF(tbl_Customers[[#This Row],[total_eve_calls]]&lt;=120,"Medium Calls","High Calls"))</f>
        <v>Medium Calls</v>
      </c>
      <c r="AA1880" t="str">
        <f>IF(tbl_Customers[[#This Row],[total_eve_charge]]&lt;=15,"Low Charges",
IF(tbl_Customers[[#This Row],[total_eve_charge]]&lt;=20,"Medium Charges","High Charges"))</f>
        <v>Medium Charges</v>
      </c>
      <c r="AB18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80" t="str">
        <f>IF(tbl_Customers[[#This Row],[number_vmail_messages]] = 0, "No Usage", IF(tbl_Customers[[#This Row],[number_vmail_messages]] &lt;= 20, "Low Usage", IF(tbl_Customers[[#This Row],[number_vmail_messages]] &lt;= 40, "Medium Usgae", "High Usage")))</f>
        <v>No Usage</v>
      </c>
      <c r="AD1880" t="str">
        <f>IF(tbl_Customers[[#This Row],[total_day_minutes]]&lt;=150,"Low Usage", IF(tbl_Customers[[#This Row],[total_day_minutes]]&lt;=200,"Medium Usage", IF(tbl_Customers[[#This Row],[total_day_minutes]]&lt;=250,"High Usage","Very High Usage")))</f>
        <v>Medium Usage</v>
      </c>
      <c r="AE1880" t="str">
        <f>IF(tbl_Customers[[#This Row],[total_intl_calls]]&lt;=5,"Low Calls", IF(tbl_Customers[[#This Row],[total_intl_calls]]&lt;=10, "Medium Calls", "High Calls"))</f>
        <v>Low Calls</v>
      </c>
      <c r="AF18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80" s="36" t="str">
        <f>IF(tbl_Customers[[#This Row],[Churn_Risk_Score]]&gt;=10,"High Risk", IF(tbl_Customers[[#This Row],[Churn_Risk_Score]]&gt;=5,"Medium Risk","Low Risk"))</f>
        <v>Low Risk</v>
      </c>
    </row>
    <row r="1881" spans="1:33" x14ac:dyDescent="0.35">
      <c r="A1881">
        <v>1880</v>
      </c>
      <c r="B1881" t="s">
        <v>52</v>
      </c>
      <c r="C1881">
        <v>103</v>
      </c>
      <c r="D1881" t="s">
        <v>28</v>
      </c>
      <c r="E1881" t="s">
        <v>23</v>
      </c>
      <c r="F1881" t="s">
        <v>22</v>
      </c>
      <c r="G1881">
        <v>0</v>
      </c>
      <c r="H1881">
        <v>171.7</v>
      </c>
      <c r="I1881">
        <v>78</v>
      </c>
      <c r="J1881">
        <v>29.19</v>
      </c>
      <c r="K1881">
        <v>144.5</v>
      </c>
      <c r="L1881">
        <v>86</v>
      </c>
      <c r="M1881">
        <v>12.28</v>
      </c>
      <c r="N1881">
        <v>157.9</v>
      </c>
      <c r="O1881">
        <v>106</v>
      </c>
      <c r="P1881">
        <v>7.11</v>
      </c>
      <c r="Q1881">
        <v>6.8</v>
      </c>
      <c r="R1881">
        <v>3</v>
      </c>
      <c r="S1881">
        <v>1.84</v>
      </c>
      <c r="T1881">
        <v>3</v>
      </c>
      <c r="U1881" t="s">
        <v>22</v>
      </c>
      <c r="V1881">
        <f>IF(tbl_Customers[[#This Row],[churn]] = "yes", 1, 0)</f>
        <v>0</v>
      </c>
      <c r="W1881" t="str">
        <f>IF(tbl_Customers[[#This Row],[number_customer_service_calls]] &lt;= 1, "0-1 Calls", IF(tbl_Customers[[#This Row],[number_customer_service_calls]] &lt;= 3, "2-3 Calls", IF(tbl_Customers[[#This Row],[number_customer_service_calls]] &lt;=5, "4-5 Calls", "6+ Calls")))</f>
        <v>2-3 Calls</v>
      </c>
      <c r="X1881" t="str">
        <f>IF(tbl_Customers[[#This Row],[account_length]] &lt;= 50, "0-50", IF(tbl_Customers[[#This Row],[account_length]] &lt;=100, "51-100", IF(tbl_Customers[[#This Row],[account_length]] &lt;= 150, "101-150", "151+")))</f>
        <v>101-150</v>
      </c>
      <c r="Y1881" t="str">
        <f>IF(tbl_Customers[[#This Row],[total_intl_charge]] &lt;= 3, "Low Charges", "High Charges")</f>
        <v>Low Charges</v>
      </c>
      <c r="Z1881" t="str">
        <f>IF(tbl_Customers[[#This Row],[total_eve_calls]]&lt;=80,"Low Calls",
IF(tbl_Customers[[#This Row],[total_eve_calls]]&lt;=120,"Medium Calls","High Calls"))</f>
        <v>Medium Calls</v>
      </c>
      <c r="AA1881" t="str">
        <f>IF(tbl_Customers[[#This Row],[total_eve_charge]]&lt;=15,"Low Charges",
IF(tbl_Customers[[#This Row],[total_eve_charge]]&lt;=20,"Medium Charges","High Charges"))</f>
        <v>Low Charges</v>
      </c>
      <c r="AB18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81" t="str">
        <f>IF(tbl_Customers[[#This Row],[number_vmail_messages]] = 0, "No Usage", IF(tbl_Customers[[#This Row],[number_vmail_messages]] &lt;= 20, "Low Usage", IF(tbl_Customers[[#This Row],[number_vmail_messages]] &lt;= 40, "Medium Usgae", "High Usage")))</f>
        <v>No Usage</v>
      </c>
      <c r="AD1881" t="str">
        <f>IF(tbl_Customers[[#This Row],[total_day_minutes]]&lt;=150,"Low Usage", IF(tbl_Customers[[#This Row],[total_day_minutes]]&lt;=200,"Medium Usage", IF(tbl_Customers[[#This Row],[total_day_minutes]]&lt;=250,"High Usage","Very High Usage")))</f>
        <v>Medium Usage</v>
      </c>
      <c r="AE1881" t="str">
        <f>IF(tbl_Customers[[#This Row],[total_intl_calls]]&lt;=5,"Low Calls", IF(tbl_Customers[[#This Row],[total_intl_calls]]&lt;=10, "Medium Calls", "High Calls"))</f>
        <v>Low Calls</v>
      </c>
      <c r="AF18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81" s="36" t="str">
        <f>IF(tbl_Customers[[#This Row],[Churn_Risk_Score]]&gt;=10,"High Risk", IF(tbl_Customers[[#This Row],[Churn_Risk_Score]]&gt;=5,"Medium Risk","Low Risk"))</f>
        <v>Low Risk</v>
      </c>
    </row>
    <row r="1882" spans="1:33" x14ac:dyDescent="0.35">
      <c r="A1882">
        <v>1881</v>
      </c>
      <c r="B1882" t="s">
        <v>55</v>
      </c>
      <c r="C1882">
        <v>71</v>
      </c>
      <c r="D1882" t="s">
        <v>21</v>
      </c>
      <c r="E1882" t="s">
        <v>22</v>
      </c>
      <c r="F1882" t="s">
        <v>22</v>
      </c>
      <c r="G1882">
        <v>0</v>
      </c>
      <c r="H1882">
        <v>278.89999999999998</v>
      </c>
      <c r="I1882">
        <v>110</v>
      </c>
      <c r="J1882">
        <v>47.41</v>
      </c>
      <c r="K1882">
        <v>190.2</v>
      </c>
      <c r="L1882">
        <v>67</v>
      </c>
      <c r="M1882">
        <v>16.170000000000002</v>
      </c>
      <c r="N1882">
        <v>255.2</v>
      </c>
      <c r="O1882">
        <v>84</v>
      </c>
      <c r="P1882">
        <v>11.48</v>
      </c>
      <c r="Q1882">
        <v>11.7</v>
      </c>
      <c r="R1882">
        <v>7</v>
      </c>
      <c r="S1882">
        <v>3.16</v>
      </c>
      <c r="T1882">
        <v>0</v>
      </c>
      <c r="U1882" t="s">
        <v>23</v>
      </c>
      <c r="V1882">
        <f>IF(tbl_Customers[[#This Row],[churn]] = "yes", 1, 0)</f>
        <v>1</v>
      </c>
      <c r="W1882" t="str">
        <f>IF(tbl_Customers[[#This Row],[number_customer_service_calls]] &lt;= 1, "0-1 Calls", IF(tbl_Customers[[#This Row],[number_customer_service_calls]] &lt;= 3, "2-3 Calls", IF(tbl_Customers[[#This Row],[number_customer_service_calls]] &lt;=5, "4-5 Calls", "6+ Calls")))</f>
        <v>0-1 Calls</v>
      </c>
      <c r="X1882" t="str">
        <f>IF(tbl_Customers[[#This Row],[account_length]] &lt;= 50, "0-50", IF(tbl_Customers[[#This Row],[account_length]] &lt;=100, "51-100", IF(tbl_Customers[[#This Row],[account_length]] &lt;= 150, "101-150", "151+")))</f>
        <v>51-100</v>
      </c>
      <c r="Y1882" t="str">
        <f>IF(tbl_Customers[[#This Row],[total_intl_charge]] &lt;= 3, "Low Charges", "High Charges")</f>
        <v>High Charges</v>
      </c>
      <c r="Z1882" t="str">
        <f>IF(tbl_Customers[[#This Row],[total_eve_calls]]&lt;=80,"Low Calls",
IF(tbl_Customers[[#This Row],[total_eve_calls]]&lt;=120,"Medium Calls","High Calls"))</f>
        <v>Low Calls</v>
      </c>
      <c r="AA1882" t="str">
        <f>IF(tbl_Customers[[#This Row],[total_eve_charge]]&lt;=15,"Low Charges",
IF(tbl_Customers[[#This Row],[total_eve_charge]]&lt;=20,"Medium Charges","High Charges"))</f>
        <v>Medium Charges</v>
      </c>
      <c r="AB18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82" t="str">
        <f>IF(tbl_Customers[[#This Row],[number_vmail_messages]] = 0, "No Usage", IF(tbl_Customers[[#This Row],[number_vmail_messages]] &lt;= 20, "Low Usage", IF(tbl_Customers[[#This Row],[number_vmail_messages]] &lt;= 40, "Medium Usgae", "High Usage")))</f>
        <v>No Usage</v>
      </c>
      <c r="AD1882" t="str">
        <f>IF(tbl_Customers[[#This Row],[total_day_minutes]]&lt;=150,"Low Usage", IF(tbl_Customers[[#This Row],[total_day_minutes]]&lt;=200,"Medium Usage", IF(tbl_Customers[[#This Row],[total_day_minutes]]&lt;=250,"High Usage","Very High Usage")))</f>
        <v>Very High Usage</v>
      </c>
      <c r="AE1882" t="str">
        <f>IF(tbl_Customers[[#This Row],[total_intl_calls]]&lt;=5,"Low Calls", IF(tbl_Customers[[#This Row],[total_intl_calls]]&lt;=10, "Medium Calls", "High Calls"))</f>
        <v>Medium Calls</v>
      </c>
      <c r="AF18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82" s="36" t="str">
        <f>IF(tbl_Customers[[#This Row],[Churn_Risk_Score]]&gt;=10,"High Risk", IF(tbl_Customers[[#This Row],[Churn_Risk_Score]]&gt;=5,"Medium Risk","Low Risk"))</f>
        <v>Medium Risk</v>
      </c>
    </row>
    <row r="1883" spans="1:33" x14ac:dyDescent="0.35">
      <c r="A1883">
        <v>1882</v>
      </c>
      <c r="B1883" t="s">
        <v>74</v>
      </c>
      <c r="C1883">
        <v>112</v>
      </c>
      <c r="D1883" t="s">
        <v>21</v>
      </c>
      <c r="E1883" t="s">
        <v>22</v>
      </c>
      <c r="F1883" t="s">
        <v>23</v>
      </c>
      <c r="G1883">
        <v>27</v>
      </c>
      <c r="H1883">
        <v>213</v>
      </c>
      <c r="I1883">
        <v>121</v>
      </c>
      <c r="J1883">
        <v>36.21</v>
      </c>
      <c r="K1883">
        <v>226.2</v>
      </c>
      <c r="L1883">
        <v>101</v>
      </c>
      <c r="M1883">
        <v>19.23</v>
      </c>
      <c r="N1883">
        <v>189.8</v>
      </c>
      <c r="O1883">
        <v>99</v>
      </c>
      <c r="P1883">
        <v>8.5399999999999991</v>
      </c>
      <c r="Q1883">
        <v>11.1</v>
      </c>
      <c r="R1883">
        <v>3</v>
      </c>
      <c r="S1883">
        <v>3</v>
      </c>
      <c r="T1883">
        <v>4</v>
      </c>
      <c r="U1883" t="s">
        <v>22</v>
      </c>
      <c r="V1883">
        <f>IF(tbl_Customers[[#This Row],[churn]] = "yes", 1, 0)</f>
        <v>0</v>
      </c>
      <c r="W1883" t="str">
        <f>IF(tbl_Customers[[#This Row],[number_customer_service_calls]] &lt;= 1, "0-1 Calls", IF(tbl_Customers[[#This Row],[number_customer_service_calls]] &lt;= 3, "2-3 Calls", IF(tbl_Customers[[#This Row],[number_customer_service_calls]] &lt;=5, "4-5 Calls", "6+ Calls")))</f>
        <v>4-5 Calls</v>
      </c>
      <c r="X1883" t="str">
        <f>IF(tbl_Customers[[#This Row],[account_length]] &lt;= 50, "0-50", IF(tbl_Customers[[#This Row],[account_length]] &lt;=100, "51-100", IF(tbl_Customers[[#This Row],[account_length]] &lt;= 150, "101-150", "151+")))</f>
        <v>101-150</v>
      </c>
      <c r="Y1883" t="str">
        <f>IF(tbl_Customers[[#This Row],[total_intl_charge]] &lt;= 3, "Low Charges", "High Charges")</f>
        <v>Low Charges</v>
      </c>
      <c r="Z1883" t="str">
        <f>IF(tbl_Customers[[#This Row],[total_eve_calls]]&lt;=80,"Low Calls",
IF(tbl_Customers[[#This Row],[total_eve_calls]]&lt;=120,"Medium Calls","High Calls"))</f>
        <v>Medium Calls</v>
      </c>
      <c r="AA1883" t="str">
        <f>IF(tbl_Customers[[#This Row],[total_eve_charge]]&lt;=15,"Low Charges",
IF(tbl_Customers[[#This Row],[total_eve_charge]]&lt;=20,"Medium Charges","High Charges"))</f>
        <v>Medium Charges</v>
      </c>
      <c r="AB18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83" t="str">
        <f>IF(tbl_Customers[[#This Row],[number_vmail_messages]] = 0, "No Usage", IF(tbl_Customers[[#This Row],[number_vmail_messages]] &lt;= 20, "Low Usage", IF(tbl_Customers[[#This Row],[number_vmail_messages]] &lt;= 40, "Medium Usgae", "High Usage")))</f>
        <v>Medium Usgae</v>
      </c>
      <c r="AD1883" t="str">
        <f>IF(tbl_Customers[[#This Row],[total_day_minutes]]&lt;=150,"Low Usage", IF(tbl_Customers[[#This Row],[total_day_minutes]]&lt;=200,"Medium Usage", IF(tbl_Customers[[#This Row],[total_day_minutes]]&lt;=250,"High Usage","Very High Usage")))</f>
        <v>High Usage</v>
      </c>
      <c r="AE1883" t="str">
        <f>IF(tbl_Customers[[#This Row],[total_intl_calls]]&lt;=5,"Low Calls", IF(tbl_Customers[[#This Row],[total_intl_calls]]&lt;=10, "Medium Calls", "High Calls"))</f>
        <v>Low Calls</v>
      </c>
      <c r="AF18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83" s="36" t="str">
        <f>IF(tbl_Customers[[#This Row],[Churn_Risk_Score]]&gt;=10,"High Risk", IF(tbl_Customers[[#This Row],[Churn_Risk_Score]]&gt;=5,"Medium Risk","Low Risk"))</f>
        <v>Low Risk</v>
      </c>
    </row>
    <row r="1884" spans="1:33" x14ac:dyDescent="0.35">
      <c r="A1884">
        <v>1883</v>
      </c>
      <c r="B1884" t="s">
        <v>39</v>
      </c>
      <c r="C1884">
        <v>98</v>
      </c>
      <c r="D1884" t="s">
        <v>21</v>
      </c>
      <c r="E1884" t="s">
        <v>22</v>
      </c>
      <c r="F1884" t="s">
        <v>22</v>
      </c>
      <c r="G1884">
        <v>0</v>
      </c>
      <c r="H1884">
        <v>217.2</v>
      </c>
      <c r="I1884">
        <v>121</v>
      </c>
      <c r="J1884">
        <v>36.92</v>
      </c>
      <c r="K1884">
        <v>303.39999999999998</v>
      </c>
      <c r="L1884">
        <v>73</v>
      </c>
      <c r="M1884">
        <v>25.79</v>
      </c>
      <c r="N1884">
        <v>197.1</v>
      </c>
      <c r="O1884">
        <v>71</v>
      </c>
      <c r="P1884">
        <v>8.8699999999999992</v>
      </c>
      <c r="Q1884">
        <v>12.4</v>
      </c>
      <c r="R1884">
        <v>2</v>
      </c>
      <c r="S1884">
        <v>3.35</v>
      </c>
      <c r="T1884">
        <v>0</v>
      </c>
      <c r="U1884" t="s">
        <v>23</v>
      </c>
      <c r="V1884">
        <f>IF(tbl_Customers[[#This Row],[churn]] = "yes", 1, 0)</f>
        <v>1</v>
      </c>
      <c r="W1884" t="str">
        <f>IF(tbl_Customers[[#This Row],[number_customer_service_calls]] &lt;= 1, "0-1 Calls", IF(tbl_Customers[[#This Row],[number_customer_service_calls]] &lt;= 3, "2-3 Calls", IF(tbl_Customers[[#This Row],[number_customer_service_calls]] &lt;=5, "4-5 Calls", "6+ Calls")))</f>
        <v>0-1 Calls</v>
      </c>
      <c r="X1884" t="str">
        <f>IF(tbl_Customers[[#This Row],[account_length]] &lt;= 50, "0-50", IF(tbl_Customers[[#This Row],[account_length]] &lt;=100, "51-100", IF(tbl_Customers[[#This Row],[account_length]] &lt;= 150, "101-150", "151+")))</f>
        <v>51-100</v>
      </c>
      <c r="Y1884" t="str">
        <f>IF(tbl_Customers[[#This Row],[total_intl_charge]] &lt;= 3, "Low Charges", "High Charges")</f>
        <v>High Charges</v>
      </c>
      <c r="Z1884" t="str">
        <f>IF(tbl_Customers[[#This Row],[total_eve_calls]]&lt;=80,"Low Calls",
IF(tbl_Customers[[#This Row],[total_eve_calls]]&lt;=120,"Medium Calls","High Calls"))</f>
        <v>Low Calls</v>
      </c>
      <c r="AA1884" t="str">
        <f>IF(tbl_Customers[[#This Row],[total_eve_charge]]&lt;=15,"Low Charges",
IF(tbl_Customers[[#This Row],[total_eve_charge]]&lt;=20,"Medium Charges","High Charges"))</f>
        <v>High Charges</v>
      </c>
      <c r="AB18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84" t="str">
        <f>IF(tbl_Customers[[#This Row],[number_vmail_messages]] = 0, "No Usage", IF(tbl_Customers[[#This Row],[number_vmail_messages]] &lt;= 20, "Low Usage", IF(tbl_Customers[[#This Row],[number_vmail_messages]] &lt;= 40, "Medium Usgae", "High Usage")))</f>
        <v>No Usage</v>
      </c>
      <c r="AD1884" t="str">
        <f>IF(tbl_Customers[[#This Row],[total_day_minutes]]&lt;=150,"Low Usage", IF(tbl_Customers[[#This Row],[total_day_minutes]]&lt;=200,"Medium Usage", IF(tbl_Customers[[#This Row],[total_day_minutes]]&lt;=250,"High Usage","Very High Usage")))</f>
        <v>High Usage</v>
      </c>
      <c r="AE1884" t="str">
        <f>IF(tbl_Customers[[#This Row],[total_intl_calls]]&lt;=5,"Low Calls", IF(tbl_Customers[[#This Row],[total_intl_calls]]&lt;=10, "Medium Calls", "High Calls"))</f>
        <v>Low Calls</v>
      </c>
      <c r="AF18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84" s="36" t="str">
        <f>IF(tbl_Customers[[#This Row],[Churn_Risk_Score]]&gt;=10,"High Risk", IF(tbl_Customers[[#This Row],[Churn_Risk_Score]]&gt;=5,"Medium Risk","Low Risk"))</f>
        <v>Low Risk</v>
      </c>
    </row>
    <row r="1885" spans="1:33" x14ac:dyDescent="0.35">
      <c r="A1885">
        <v>1884</v>
      </c>
      <c r="B1885" t="s">
        <v>74</v>
      </c>
      <c r="C1885">
        <v>90</v>
      </c>
      <c r="D1885" t="s">
        <v>21</v>
      </c>
      <c r="E1885" t="s">
        <v>22</v>
      </c>
      <c r="F1885" t="s">
        <v>22</v>
      </c>
      <c r="G1885">
        <v>0</v>
      </c>
      <c r="H1885">
        <v>175.9</v>
      </c>
      <c r="I1885">
        <v>111</v>
      </c>
      <c r="J1885">
        <v>29.9</v>
      </c>
      <c r="K1885">
        <v>285.2</v>
      </c>
      <c r="L1885">
        <v>115</v>
      </c>
      <c r="M1885">
        <v>24.24</v>
      </c>
      <c r="N1885">
        <v>150.80000000000001</v>
      </c>
      <c r="O1885">
        <v>122</v>
      </c>
      <c r="P1885">
        <v>6.79</v>
      </c>
      <c r="Q1885">
        <v>13</v>
      </c>
      <c r="R1885">
        <v>7</v>
      </c>
      <c r="S1885">
        <v>3.51</v>
      </c>
      <c r="T1885">
        <v>1</v>
      </c>
      <c r="U1885" t="s">
        <v>22</v>
      </c>
      <c r="V1885">
        <f>IF(tbl_Customers[[#This Row],[churn]] = "yes", 1, 0)</f>
        <v>0</v>
      </c>
      <c r="W1885" t="str">
        <f>IF(tbl_Customers[[#This Row],[number_customer_service_calls]] &lt;= 1, "0-1 Calls", IF(tbl_Customers[[#This Row],[number_customer_service_calls]] &lt;= 3, "2-3 Calls", IF(tbl_Customers[[#This Row],[number_customer_service_calls]] &lt;=5, "4-5 Calls", "6+ Calls")))</f>
        <v>0-1 Calls</v>
      </c>
      <c r="X1885" t="str">
        <f>IF(tbl_Customers[[#This Row],[account_length]] &lt;= 50, "0-50", IF(tbl_Customers[[#This Row],[account_length]] &lt;=100, "51-100", IF(tbl_Customers[[#This Row],[account_length]] &lt;= 150, "101-150", "151+")))</f>
        <v>51-100</v>
      </c>
      <c r="Y1885" t="str">
        <f>IF(tbl_Customers[[#This Row],[total_intl_charge]] &lt;= 3, "Low Charges", "High Charges")</f>
        <v>High Charges</v>
      </c>
      <c r="Z1885" t="str">
        <f>IF(tbl_Customers[[#This Row],[total_eve_calls]]&lt;=80,"Low Calls",
IF(tbl_Customers[[#This Row],[total_eve_calls]]&lt;=120,"Medium Calls","High Calls"))</f>
        <v>Medium Calls</v>
      </c>
      <c r="AA1885" t="str">
        <f>IF(tbl_Customers[[#This Row],[total_eve_charge]]&lt;=15,"Low Charges",
IF(tbl_Customers[[#This Row],[total_eve_charge]]&lt;=20,"Medium Charges","High Charges"))</f>
        <v>High Charges</v>
      </c>
      <c r="AB18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85" t="str">
        <f>IF(tbl_Customers[[#This Row],[number_vmail_messages]] = 0, "No Usage", IF(tbl_Customers[[#This Row],[number_vmail_messages]] &lt;= 20, "Low Usage", IF(tbl_Customers[[#This Row],[number_vmail_messages]] &lt;= 40, "Medium Usgae", "High Usage")))</f>
        <v>No Usage</v>
      </c>
      <c r="AD1885" t="str">
        <f>IF(tbl_Customers[[#This Row],[total_day_minutes]]&lt;=150,"Low Usage", IF(tbl_Customers[[#This Row],[total_day_minutes]]&lt;=200,"Medium Usage", IF(tbl_Customers[[#This Row],[total_day_minutes]]&lt;=250,"High Usage","Very High Usage")))</f>
        <v>Medium Usage</v>
      </c>
      <c r="AE1885" t="str">
        <f>IF(tbl_Customers[[#This Row],[total_intl_calls]]&lt;=5,"Low Calls", IF(tbl_Customers[[#This Row],[total_intl_calls]]&lt;=10, "Medium Calls", "High Calls"))</f>
        <v>Medium Calls</v>
      </c>
      <c r="AF18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85" s="36" t="str">
        <f>IF(tbl_Customers[[#This Row],[Churn_Risk_Score]]&gt;=10,"High Risk", IF(tbl_Customers[[#This Row],[Churn_Risk_Score]]&gt;=5,"Medium Risk","Low Risk"))</f>
        <v>Low Risk</v>
      </c>
    </row>
    <row r="1886" spans="1:33" x14ac:dyDescent="0.35">
      <c r="A1886">
        <v>1885</v>
      </c>
      <c r="B1886" t="s">
        <v>50</v>
      </c>
      <c r="C1886">
        <v>58</v>
      </c>
      <c r="D1886" t="s">
        <v>21</v>
      </c>
      <c r="E1886" t="s">
        <v>22</v>
      </c>
      <c r="F1886" t="s">
        <v>22</v>
      </c>
      <c r="G1886">
        <v>0</v>
      </c>
      <c r="H1886">
        <v>238.9</v>
      </c>
      <c r="I1886">
        <v>107</v>
      </c>
      <c r="J1886">
        <v>40.61</v>
      </c>
      <c r="K1886">
        <v>187.2</v>
      </c>
      <c r="L1886">
        <v>88</v>
      </c>
      <c r="M1886">
        <v>15.91</v>
      </c>
      <c r="N1886">
        <v>181.1</v>
      </c>
      <c r="O1886">
        <v>84</v>
      </c>
      <c r="P1886">
        <v>8.15</v>
      </c>
      <c r="Q1886">
        <v>11.8</v>
      </c>
      <c r="R1886">
        <v>3</v>
      </c>
      <c r="S1886">
        <v>3.19</v>
      </c>
      <c r="T1886">
        <v>2</v>
      </c>
      <c r="U1886" t="s">
        <v>22</v>
      </c>
      <c r="V1886">
        <f>IF(tbl_Customers[[#This Row],[churn]] = "yes", 1, 0)</f>
        <v>0</v>
      </c>
      <c r="W1886" t="str">
        <f>IF(tbl_Customers[[#This Row],[number_customer_service_calls]] &lt;= 1, "0-1 Calls", IF(tbl_Customers[[#This Row],[number_customer_service_calls]] &lt;= 3, "2-3 Calls", IF(tbl_Customers[[#This Row],[number_customer_service_calls]] &lt;=5, "4-5 Calls", "6+ Calls")))</f>
        <v>2-3 Calls</v>
      </c>
      <c r="X1886" t="str">
        <f>IF(tbl_Customers[[#This Row],[account_length]] &lt;= 50, "0-50", IF(tbl_Customers[[#This Row],[account_length]] &lt;=100, "51-100", IF(tbl_Customers[[#This Row],[account_length]] &lt;= 150, "101-150", "151+")))</f>
        <v>51-100</v>
      </c>
      <c r="Y1886" t="str">
        <f>IF(tbl_Customers[[#This Row],[total_intl_charge]] &lt;= 3, "Low Charges", "High Charges")</f>
        <v>High Charges</v>
      </c>
      <c r="Z1886" t="str">
        <f>IF(tbl_Customers[[#This Row],[total_eve_calls]]&lt;=80,"Low Calls",
IF(tbl_Customers[[#This Row],[total_eve_calls]]&lt;=120,"Medium Calls","High Calls"))</f>
        <v>Medium Calls</v>
      </c>
      <c r="AA1886" t="str">
        <f>IF(tbl_Customers[[#This Row],[total_eve_charge]]&lt;=15,"Low Charges",
IF(tbl_Customers[[#This Row],[total_eve_charge]]&lt;=20,"Medium Charges","High Charges"))</f>
        <v>Medium Charges</v>
      </c>
      <c r="AB18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86" t="str">
        <f>IF(tbl_Customers[[#This Row],[number_vmail_messages]] = 0, "No Usage", IF(tbl_Customers[[#This Row],[number_vmail_messages]] &lt;= 20, "Low Usage", IF(tbl_Customers[[#This Row],[number_vmail_messages]] &lt;= 40, "Medium Usgae", "High Usage")))</f>
        <v>No Usage</v>
      </c>
      <c r="AD1886" t="str">
        <f>IF(tbl_Customers[[#This Row],[total_day_minutes]]&lt;=150,"Low Usage", IF(tbl_Customers[[#This Row],[total_day_minutes]]&lt;=200,"Medium Usage", IF(tbl_Customers[[#This Row],[total_day_minutes]]&lt;=250,"High Usage","Very High Usage")))</f>
        <v>High Usage</v>
      </c>
      <c r="AE1886" t="str">
        <f>IF(tbl_Customers[[#This Row],[total_intl_calls]]&lt;=5,"Low Calls", IF(tbl_Customers[[#This Row],[total_intl_calls]]&lt;=10, "Medium Calls", "High Calls"))</f>
        <v>Low Calls</v>
      </c>
      <c r="AF18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86" s="36" t="str">
        <f>IF(tbl_Customers[[#This Row],[Churn_Risk_Score]]&gt;=10,"High Risk", IF(tbl_Customers[[#This Row],[Churn_Risk_Score]]&gt;=5,"Medium Risk","Low Risk"))</f>
        <v>Low Risk</v>
      </c>
    </row>
    <row r="1887" spans="1:33" x14ac:dyDescent="0.35">
      <c r="A1887">
        <v>1886</v>
      </c>
      <c r="B1887" t="s">
        <v>53</v>
      </c>
      <c r="C1887">
        <v>116</v>
      </c>
      <c r="D1887" t="s">
        <v>25</v>
      </c>
      <c r="E1887" t="s">
        <v>22</v>
      </c>
      <c r="F1887" t="s">
        <v>22</v>
      </c>
      <c r="G1887">
        <v>0</v>
      </c>
      <c r="H1887">
        <v>133.30000000000001</v>
      </c>
      <c r="I1887">
        <v>94</v>
      </c>
      <c r="J1887">
        <v>22.66</v>
      </c>
      <c r="K1887">
        <v>247.8</v>
      </c>
      <c r="L1887">
        <v>126</v>
      </c>
      <c r="M1887">
        <v>21.06</v>
      </c>
      <c r="N1887">
        <v>219</v>
      </c>
      <c r="O1887">
        <v>78</v>
      </c>
      <c r="P1887">
        <v>9.86</v>
      </c>
      <c r="Q1887">
        <v>11.3</v>
      </c>
      <c r="R1887">
        <v>5</v>
      </c>
      <c r="S1887">
        <v>3.05</v>
      </c>
      <c r="T1887">
        <v>5</v>
      </c>
      <c r="U1887" t="s">
        <v>23</v>
      </c>
      <c r="V1887">
        <f>IF(tbl_Customers[[#This Row],[churn]] = "yes", 1, 0)</f>
        <v>1</v>
      </c>
      <c r="W1887" t="str">
        <f>IF(tbl_Customers[[#This Row],[number_customer_service_calls]] &lt;= 1, "0-1 Calls", IF(tbl_Customers[[#This Row],[number_customer_service_calls]] &lt;= 3, "2-3 Calls", IF(tbl_Customers[[#This Row],[number_customer_service_calls]] &lt;=5, "4-5 Calls", "6+ Calls")))</f>
        <v>4-5 Calls</v>
      </c>
      <c r="X1887" t="str">
        <f>IF(tbl_Customers[[#This Row],[account_length]] &lt;= 50, "0-50", IF(tbl_Customers[[#This Row],[account_length]] &lt;=100, "51-100", IF(tbl_Customers[[#This Row],[account_length]] &lt;= 150, "101-150", "151+")))</f>
        <v>101-150</v>
      </c>
      <c r="Y1887" t="str">
        <f>IF(tbl_Customers[[#This Row],[total_intl_charge]] &lt;= 3, "Low Charges", "High Charges")</f>
        <v>High Charges</v>
      </c>
      <c r="Z1887" t="str">
        <f>IF(tbl_Customers[[#This Row],[total_eve_calls]]&lt;=80,"Low Calls",
IF(tbl_Customers[[#This Row],[total_eve_calls]]&lt;=120,"Medium Calls","High Calls"))</f>
        <v>High Calls</v>
      </c>
      <c r="AA1887" t="str">
        <f>IF(tbl_Customers[[#This Row],[total_eve_charge]]&lt;=15,"Low Charges",
IF(tbl_Customers[[#This Row],[total_eve_charge]]&lt;=20,"Medium Charges","High Charges"))</f>
        <v>High Charges</v>
      </c>
      <c r="AB18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87" t="str">
        <f>IF(tbl_Customers[[#This Row],[number_vmail_messages]] = 0, "No Usage", IF(tbl_Customers[[#This Row],[number_vmail_messages]] &lt;= 20, "Low Usage", IF(tbl_Customers[[#This Row],[number_vmail_messages]] &lt;= 40, "Medium Usgae", "High Usage")))</f>
        <v>No Usage</v>
      </c>
      <c r="AD1887" t="str">
        <f>IF(tbl_Customers[[#This Row],[total_day_minutes]]&lt;=150,"Low Usage", IF(tbl_Customers[[#This Row],[total_day_minutes]]&lt;=200,"Medium Usage", IF(tbl_Customers[[#This Row],[total_day_minutes]]&lt;=250,"High Usage","Very High Usage")))</f>
        <v>Low Usage</v>
      </c>
      <c r="AE1887" t="str">
        <f>IF(tbl_Customers[[#This Row],[total_intl_calls]]&lt;=5,"Low Calls", IF(tbl_Customers[[#This Row],[total_intl_calls]]&lt;=10, "Medium Calls", "High Calls"))</f>
        <v>Low Calls</v>
      </c>
      <c r="AF18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887" s="36" t="str">
        <f>IF(tbl_Customers[[#This Row],[Churn_Risk_Score]]&gt;=10,"High Risk", IF(tbl_Customers[[#This Row],[Churn_Risk_Score]]&gt;=5,"Medium Risk","Low Risk"))</f>
        <v>Medium Risk</v>
      </c>
    </row>
    <row r="1888" spans="1:33" x14ac:dyDescent="0.35">
      <c r="A1888">
        <v>1887</v>
      </c>
      <c r="B1888" t="s">
        <v>54</v>
      </c>
      <c r="C1888">
        <v>87</v>
      </c>
      <c r="D1888" t="s">
        <v>21</v>
      </c>
      <c r="E1888" t="s">
        <v>22</v>
      </c>
      <c r="F1888" t="s">
        <v>22</v>
      </c>
      <c r="G1888">
        <v>0</v>
      </c>
      <c r="H1888">
        <v>177.2</v>
      </c>
      <c r="I1888">
        <v>72</v>
      </c>
      <c r="J1888">
        <v>30.12</v>
      </c>
      <c r="K1888">
        <v>248.9</v>
      </c>
      <c r="L1888">
        <v>105</v>
      </c>
      <c r="M1888">
        <v>21.16</v>
      </c>
      <c r="N1888">
        <v>200.8</v>
      </c>
      <c r="O1888">
        <v>87</v>
      </c>
      <c r="P1888">
        <v>9.0399999999999991</v>
      </c>
      <c r="Q1888">
        <v>8.6</v>
      </c>
      <c r="R1888">
        <v>7</v>
      </c>
      <c r="S1888">
        <v>2.3199999999999998</v>
      </c>
      <c r="T1888">
        <v>3</v>
      </c>
      <c r="U1888" t="s">
        <v>22</v>
      </c>
      <c r="V1888">
        <f>IF(tbl_Customers[[#This Row],[churn]] = "yes", 1, 0)</f>
        <v>0</v>
      </c>
      <c r="W1888" t="str">
        <f>IF(tbl_Customers[[#This Row],[number_customer_service_calls]] &lt;= 1, "0-1 Calls", IF(tbl_Customers[[#This Row],[number_customer_service_calls]] &lt;= 3, "2-3 Calls", IF(tbl_Customers[[#This Row],[number_customer_service_calls]] &lt;=5, "4-5 Calls", "6+ Calls")))</f>
        <v>2-3 Calls</v>
      </c>
      <c r="X1888" t="str">
        <f>IF(tbl_Customers[[#This Row],[account_length]] &lt;= 50, "0-50", IF(tbl_Customers[[#This Row],[account_length]] &lt;=100, "51-100", IF(tbl_Customers[[#This Row],[account_length]] &lt;= 150, "101-150", "151+")))</f>
        <v>51-100</v>
      </c>
      <c r="Y1888" t="str">
        <f>IF(tbl_Customers[[#This Row],[total_intl_charge]] &lt;= 3, "Low Charges", "High Charges")</f>
        <v>Low Charges</v>
      </c>
      <c r="Z1888" t="str">
        <f>IF(tbl_Customers[[#This Row],[total_eve_calls]]&lt;=80,"Low Calls",
IF(tbl_Customers[[#This Row],[total_eve_calls]]&lt;=120,"Medium Calls","High Calls"))</f>
        <v>Medium Calls</v>
      </c>
      <c r="AA1888" t="str">
        <f>IF(tbl_Customers[[#This Row],[total_eve_charge]]&lt;=15,"Low Charges",
IF(tbl_Customers[[#This Row],[total_eve_charge]]&lt;=20,"Medium Charges","High Charges"))</f>
        <v>High Charges</v>
      </c>
      <c r="AB18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888" t="str">
        <f>IF(tbl_Customers[[#This Row],[number_vmail_messages]] = 0, "No Usage", IF(tbl_Customers[[#This Row],[number_vmail_messages]] &lt;= 20, "Low Usage", IF(tbl_Customers[[#This Row],[number_vmail_messages]] &lt;= 40, "Medium Usgae", "High Usage")))</f>
        <v>No Usage</v>
      </c>
      <c r="AD1888" t="str">
        <f>IF(tbl_Customers[[#This Row],[total_day_minutes]]&lt;=150,"Low Usage", IF(tbl_Customers[[#This Row],[total_day_minutes]]&lt;=200,"Medium Usage", IF(tbl_Customers[[#This Row],[total_day_minutes]]&lt;=250,"High Usage","Very High Usage")))</f>
        <v>Medium Usage</v>
      </c>
      <c r="AE1888" t="str">
        <f>IF(tbl_Customers[[#This Row],[total_intl_calls]]&lt;=5,"Low Calls", IF(tbl_Customers[[#This Row],[total_intl_calls]]&lt;=10, "Medium Calls", "High Calls"))</f>
        <v>Medium Calls</v>
      </c>
      <c r="AF18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88" s="36" t="str">
        <f>IF(tbl_Customers[[#This Row],[Churn_Risk_Score]]&gt;=10,"High Risk", IF(tbl_Customers[[#This Row],[Churn_Risk_Score]]&gt;=5,"Medium Risk","Low Risk"))</f>
        <v>Low Risk</v>
      </c>
    </row>
    <row r="1889" spans="1:33" x14ac:dyDescent="0.35">
      <c r="A1889">
        <v>1888</v>
      </c>
      <c r="B1889" t="s">
        <v>40</v>
      </c>
      <c r="C1889">
        <v>120</v>
      </c>
      <c r="D1889" t="s">
        <v>21</v>
      </c>
      <c r="E1889" t="s">
        <v>22</v>
      </c>
      <c r="F1889" t="s">
        <v>22</v>
      </c>
      <c r="G1889">
        <v>0</v>
      </c>
      <c r="H1889">
        <v>184.5</v>
      </c>
      <c r="I1889">
        <v>103</v>
      </c>
      <c r="J1889">
        <v>31.37</v>
      </c>
      <c r="K1889">
        <v>209</v>
      </c>
      <c r="L1889">
        <v>86</v>
      </c>
      <c r="M1889">
        <v>17.77</v>
      </c>
      <c r="N1889">
        <v>169.7</v>
      </c>
      <c r="O1889">
        <v>70</v>
      </c>
      <c r="P1889">
        <v>7.64</v>
      </c>
      <c r="Q1889">
        <v>10.199999999999999</v>
      </c>
      <c r="R1889">
        <v>6</v>
      </c>
      <c r="S1889">
        <v>2.75</v>
      </c>
      <c r="T1889">
        <v>2</v>
      </c>
      <c r="U1889" t="s">
        <v>22</v>
      </c>
      <c r="V1889">
        <f>IF(tbl_Customers[[#This Row],[churn]] = "yes", 1, 0)</f>
        <v>0</v>
      </c>
      <c r="W1889" t="str">
        <f>IF(tbl_Customers[[#This Row],[number_customer_service_calls]] &lt;= 1, "0-1 Calls", IF(tbl_Customers[[#This Row],[number_customer_service_calls]] &lt;= 3, "2-3 Calls", IF(tbl_Customers[[#This Row],[number_customer_service_calls]] &lt;=5, "4-5 Calls", "6+ Calls")))</f>
        <v>2-3 Calls</v>
      </c>
      <c r="X1889" t="str">
        <f>IF(tbl_Customers[[#This Row],[account_length]] &lt;= 50, "0-50", IF(tbl_Customers[[#This Row],[account_length]] &lt;=100, "51-100", IF(tbl_Customers[[#This Row],[account_length]] &lt;= 150, "101-150", "151+")))</f>
        <v>101-150</v>
      </c>
      <c r="Y1889" t="str">
        <f>IF(tbl_Customers[[#This Row],[total_intl_charge]] &lt;= 3, "Low Charges", "High Charges")</f>
        <v>Low Charges</v>
      </c>
      <c r="Z1889" t="str">
        <f>IF(tbl_Customers[[#This Row],[total_eve_calls]]&lt;=80,"Low Calls",
IF(tbl_Customers[[#This Row],[total_eve_calls]]&lt;=120,"Medium Calls","High Calls"))</f>
        <v>Medium Calls</v>
      </c>
      <c r="AA1889" t="str">
        <f>IF(tbl_Customers[[#This Row],[total_eve_charge]]&lt;=15,"Low Charges",
IF(tbl_Customers[[#This Row],[total_eve_charge]]&lt;=20,"Medium Charges","High Charges"))</f>
        <v>Medium Charges</v>
      </c>
      <c r="AB18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89" t="str">
        <f>IF(tbl_Customers[[#This Row],[number_vmail_messages]] = 0, "No Usage", IF(tbl_Customers[[#This Row],[number_vmail_messages]] &lt;= 20, "Low Usage", IF(tbl_Customers[[#This Row],[number_vmail_messages]] &lt;= 40, "Medium Usgae", "High Usage")))</f>
        <v>No Usage</v>
      </c>
      <c r="AD1889" t="str">
        <f>IF(tbl_Customers[[#This Row],[total_day_minutes]]&lt;=150,"Low Usage", IF(tbl_Customers[[#This Row],[total_day_minutes]]&lt;=200,"Medium Usage", IF(tbl_Customers[[#This Row],[total_day_minutes]]&lt;=250,"High Usage","Very High Usage")))</f>
        <v>Medium Usage</v>
      </c>
      <c r="AE1889" t="str">
        <f>IF(tbl_Customers[[#This Row],[total_intl_calls]]&lt;=5,"Low Calls", IF(tbl_Customers[[#This Row],[total_intl_calls]]&lt;=10, "Medium Calls", "High Calls"))</f>
        <v>Medium Calls</v>
      </c>
      <c r="AF18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89" s="36" t="str">
        <f>IF(tbl_Customers[[#This Row],[Churn_Risk_Score]]&gt;=10,"High Risk", IF(tbl_Customers[[#This Row],[Churn_Risk_Score]]&gt;=5,"Medium Risk","Low Risk"))</f>
        <v>Low Risk</v>
      </c>
    </row>
    <row r="1890" spans="1:33" x14ac:dyDescent="0.35">
      <c r="A1890">
        <v>1889</v>
      </c>
      <c r="B1890" t="s">
        <v>47</v>
      </c>
      <c r="C1890">
        <v>97</v>
      </c>
      <c r="D1890" t="s">
        <v>21</v>
      </c>
      <c r="E1890" t="s">
        <v>22</v>
      </c>
      <c r="F1890" t="s">
        <v>23</v>
      </c>
      <c r="G1890">
        <v>24</v>
      </c>
      <c r="H1890">
        <v>176.1</v>
      </c>
      <c r="I1890">
        <v>109</v>
      </c>
      <c r="J1890">
        <v>29.94</v>
      </c>
      <c r="K1890">
        <v>159.4</v>
      </c>
      <c r="L1890">
        <v>81</v>
      </c>
      <c r="M1890">
        <v>13.55</v>
      </c>
      <c r="N1890">
        <v>269.10000000000002</v>
      </c>
      <c r="O1890">
        <v>94</v>
      </c>
      <c r="P1890">
        <v>12.11</v>
      </c>
      <c r="Q1890">
        <v>12.1</v>
      </c>
      <c r="R1890">
        <v>9</v>
      </c>
      <c r="S1890">
        <v>3.27</v>
      </c>
      <c r="T1890">
        <v>0</v>
      </c>
      <c r="U1890" t="s">
        <v>22</v>
      </c>
      <c r="V1890">
        <f>IF(tbl_Customers[[#This Row],[churn]] = "yes", 1, 0)</f>
        <v>0</v>
      </c>
      <c r="W1890" t="str">
        <f>IF(tbl_Customers[[#This Row],[number_customer_service_calls]] &lt;= 1, "0-1 Calls", IF(tbl_Customers[[#This Row],[number_customer_service_calls]] &lt;= 3, "2-3 Calls", IF(tbl_Customers[[#This Row],[number_customer_service_calls]] &lt;=5, "4-5 Calls", "6+ Calls")))</f>
        <v>0-1 Calls</v>
      </c>
      <c r="X1890" t="str">
        <f>IF(tbl_Customers[[#This Row],[account_length]] &lt;= 50, "0-50", IF(tbl_Customers[[#This Row],[account_length]] &lt;=100, "51-100", IF(tbl_Customers[[#This Row],[account_length]] &lt;= 150, "101-150", "151+")))</f>
        <v>51-100</v>
      </c>
      <c r="Y1890" t="str">
        <f>IF(tbl_Customers[[#This Row],[total_intl_charge]] &lt;= 3, "Low Charges", "High Charges")</f>
        <v>High Charges</v>
      </c>
      <c r="Z1890" t="str">
        <f>IF(tbl_Customers[[#This Row],[total_eve_calls]]&lt;=80,"Low Calls",
IF(tbl_Customers[[#This Row],[total_eve_calls]]&lt;=120,"Medium Calls","High Calls"))</f>
        <v>Medium Calls</v>
      </c>
      <c r="AA1890" t="str">
        <f>IF(tbl_Customers[[#This Row],[total_eve_charge]]&lt;=15,"Low Charges",
IF(tbl_Customers[[#This Row],[total_eve_charge]]&lt;=20,"Medium Charges","High Charges"))</f>
        <v>Low Charges</v>
      </c>
      <c r="AB18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90" t="str">
        <f>IF(tbl_Customers[[#This Row],[number_vmail_messages]] = 0, "No Usage", IF(tbl_Customers[[#This Row],[number_vmail_messages]] &lt;= 20, "Low Usage", IF(tbl_Customers[[#This Row],[number_vmail_messages]] &lt;= 40, "Medium Usgae", "High Usage")))</f>
        <v>Medium Usgae</v>
      </c>
      <c r="AD1890" t="str">
        <f>IF(tbl_Customers[[#This Row],[total_day_minutes]]&lt;=150,"Low Usage", IF(tbl_Customers[[#This Row],[total_day_minutes]]&lt;=200,"Medium Usage", IF(tbl_Customers[[#This Row],[total_day_minutes]]&lt;=250,"High Usage","Very High Usage")))</f>
        <v>Medium Usage</v>
      </c>
      <c r="AE1890" t="str">
        <f>IF(tbl_Customers[[#This Row],[total_intl_calls]]&lt;=5,"Low Calls", IF(tbl_Customers[[#This Row],[total_intl_calls]]&lt;=10, "Medium Calls", "High Calls"))</f>
        <v>Medium Calls</v>
      </c>
      <c r="AF18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90" s="36" t="str">
        <f>IF(tbl_Customers[[#This Row],[Churn_Risk_Score]]&gt;=10,"High Risk", IF(tbl_Customers[[#This Row],[Churn_Risk_Score]]&gt;=5,"Medium Risk","Low Risk"))</f>
        <v>Low Risk</v>
      </c>
    </row>
    <row r="1891" spans="1:33" x14ac:dyDescent="0.35">
      <c r="A1891">
        <v>1890</v>
      </c>
      <c r="B1891" t="s">
        <v>37</v>
      </c>
      <c r="C1891">
        <v>134</v>
      </c>
      <c r="D1891" t="s">
        <v>21</v>
      </c>
      <c r="E1891" t="s">
        <v>22</v>
      </c>
      <c r="F1891" t="s">
        <v>22</v>
      </c>
      <c r="G1891">
        <v>0</v>
      </c>
      <c r="H1891">
        <v>204.7</v>
      </c>
      <c r="I1891">
        <v>108</v>
      </c>
      <c r="J1891">
        <v>34.799999999999997</v>
      </c>
      <c r="K1891">
        <v>143.1</v>
      </c>
      <c r="L1891">
        <v>105</v>
      </c>
      <c r="M1891">
        <v>12.16</v>
      </c>
      <c r="N1891">
        <v>165.8</v>
      </c>
      <c r="O1891">
        <v>84</v>
      </c>
      <c r="P1891">
        <v>7.46</v>
      </c>
      <c r="Q1891">
        <v>11</v>
      </c>
      <c r="R1891">
        <v>4</v>
      </c>
      <c r="S1891">
        <v>2.97</v>
      </c>
      <c r="T1891">
        <v>6</v>
      </c>
      <c r="U1891" t="s">
        <v>22</v>
      </c>
      <c r="V1891">
        <f>IF(tbl_Customers[[#This Row],[churn]] = "yes", 1, 0)</f>
        <v>0</v>
      </c>
      <c r="W1891" t="str">
        <f>IF(tbl_Customers[[#This Row],[number_customer_service_calls]] &lt;= 1, "0-1 Calls", IF(tbl_Customers[[#This Row],[number_customer_service_calls]] &lt;= 3, "2-3 Calls", IF(tbl_Customers[[#This Row],[number_customer_service_calls]] &lt;=5, "4-5 Calls", "6+ Calls")))</f>
        <v>6+ Calls</v>
      </c>
      <c r="X1891" t="str">
        <f>IF(tbl_Customers[[#This Row],[account_length]] &lt;= 50, "0-50", IF(tbl_Customers[[#This Row],[account_length]] &lt;=100, "51-100", IF(tbl_Customers[[#This Row],[account_length]] &lt;= 150, "101-150", "151+")))</f>
        <v>101-150</v>
      </c>
      <c r="Y1891" t="str">
        <f>IF(tbl_Customers[[#This Row],[total_intl_charge]] &lt;= 3, "Low Charges", "High Charges")</f>
        <v>Low Charges</v>
      </c>
      <c r="Z1891" t="str">
        <f>IF(tbl_Customers[[#This Row],[total_eve_calls]]&lt;=80,"Low Calls",
IF(tbl_Customers[[#This Row],[total_eve_calls]]&lt;=120,"Medium Calls","High Calls"))</f>
        <v>Medium Calls</v>
      </c>
      <c r="AA1891" t="str">
        <f>IF(tbl_Customers[[#This Row],[total_eve_charge]]&lt;=15,"Low Charges",
IF(tbl_Customers[[#This Row],[total_eve_charge]]&lt;=20,"Medium Charges","High Charges"))</f>
        <v>Low Charges</v>
      </c>
      <c r="AB18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91" t="str">
        <f>IF(tbl_Customers[[#This Row],[number_vmail_messages]] = 0, "No Usage", IF(tbl_Customers[[#This Row],[number_vmail_messages]] &lt;= 20, "Low Usage", IF(tbl_Customers[[#This Row],[number_vmail_messages]] &lt;= 40, "Medium Usgae", "High Usage")))</f>
        <v>No Usage</v>
      </c>
      <c r="AD1891" t="str">
        <f>IF(tbl_Customers[[#This Row],[total_day_minutes]]&lt;=150,"Low Usage", IF(tbl_Customers[[#This Row],[total_day_minutes]]&lt;=200,"Medium Usage", IF(tbl_Customers[[#This Row],[total_day_minutes]]&lt;=250,"High Usage","Very High Usage")))</f>
        <v>High Usage</v>
      </c>
      <c r="AE1891" t="str">
        <f>IF(tbl_Customers[[#This Row],[total_intl_calls]]&lt;=5,"Low Calls", IF(tbl_Customers[[#This Row],[total_intl_calls]]&lt;=10, "Medium Calls", "High Calls"))</f>
        <v>Low Calls</v>
      </c>
      <c r="AF18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891" s="36" t="str">
        <f>IF(tbl_Customers[[#This Row],[Churn_Risk_Score]]&gt;=10,"High Risk", IF(tbl_Customers[[#This Row],[Churn_Risk_Score]]&gt;=5,"Medium Risk","Low Risk"))</f>
        <v>Medium Risk</v>
      </c>
    </row>
    <row r="1892" spans="1:33" x14ac:dyDescent="0.35">
      <c r="A1892">
        <v>1891</v>
      </c>
      <c r="B1892" t="s">
        <v>20</v>
      </c>
      <c r="C1892">
        <v>68</v>
      </c>
      <c r="D1892" t="s">
        <v>28</v>
      </c>
      <c r="E1892" t="s">
        <v>22</v>
      </c>
      <c r="F1892" t="s">
        <v>22</v>
      </c>
      <c r="G1892">
        <v>0</v>
      </c>
      <c r="H1892">
        <v>143.6</v>
      </c>
      <c r="I1892">
        <v>80</v>
      </c>
      <c r="J1892">
        <v>24.41</v>
      </c>
      <c r="K1892">
        <v>134.30000000000001</v>
      </c>
      <c r="L1892">
        <v>65</v>
      </c>
      <c r="M1892">
        <v>11.42</v>
      </c>
      <c r="N1892">
        <v>215.6</v>
      </c>
      <c r="O1892">
        <v>84</v>
      </c>
      <c r="P1892">
        <v>9.6999999999999993</v>
      </c>
      <c r="Q1892">
        <v>15.5</v>
      </c>
      <c r="R1892">
        <v>5</v>
      </c>
      <c r="S1892">
        <v>4.1900000000000004</v>
      </c>
      <c r="T1892">
        <v>2</v>
      </c>
      <c r="U1892" t="s">
        <v>22</v>
      </c>
      <c r="V1892">
        <f>IF(tbl_Customers[[#This Row],[churn]] = "yes", 1, 0)</f>
        <v>0</v>
      </c>
      <c r="W1892" t="str">
        <f>IF(tbl_Customers[[#This Row],[number_customer_service_calls]] &lt;= 1, "0-1 Calls", IF(tbl_Customers[[#This Row],[number_customer_service_calls]] &lt;= 3, "2-3 Calls", IF(tbl_Customers[[#This Row],[number_customer_service_calls]] &lt;=5, "4-5 Calls", "6+ Calls")))</f>
        <v>2-3 Calls</v>
      </c>
      <c r="X1892" t="str">
        <f>IF(tbl_Customers[[#This Row],[account_length]] &lt;= 50, "0-50", IF(tbl_Customers[[#This Row],[account_length]] &lt;=100, "51-100", IF(tbl_Customers[[#This Row],[account_length]] &lt;= 150, "101-150", "151+")))</f>
        <v>51-100</v>
      </c>
      <c r="Y1892" t="str">
        <f>IF(tbl_Customers[[#This Row],[total_intl_charge]] &lt;= 3, "Low Charges", "High Charges")</f>
        <v>High Charges</v>
      </c>
      <c r="Z1892" t="str">
        <f>IF(tbl_Customers[[#This Row],[total_eve_calls]]&lt;=80,"Low Calls",
IF(tbl_Customers[[#This Row],[total_eve_calls]]&lt;=120,"Medium Calls","High Calls"))</f>
        <v>Low Calls</v>
      </c>
      <c r="AA1892" t="str">
        <f>IF(tbl_Customers[[#This Row],[total_eve_charge]]&lt;=15,"Low Charges",
IF(tbl_Customers[[#This Row],[total_eve_charge]]&lt;=20,"Medium Charges","High Charges"))</f>
        <v>Low Charges</v>
      </c>
      <c r="AB18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92" t="str">
        <f>IF(tbl_Customers[[#This Row],[number_vmail_messages]] = 0, "No Usage", IF(tbl_Customers[[#This Row],[number_vmail_messages]] &lt;= 20, "Low Usage", IF(tbl_Customers[[#This Row],[number_vmail_messages]] &lt;= 40, "Medium Usgae", "High Usage")))</f>
        <v>No Usage</v>
      </c>
      <c r="AD1892" t="str">
        <f>IF(tbl_Customers[[#This Row],[total_day_minutes]]&lt;=150,"Low Usage", IF(tbl_Customers[[#This Row],[total_day_minutes]]&lt;=200,"Medium Usage", IF(tbl_Customers[[#This Row],[total_day_minutes]]&lt;=250,"High Usage","Very High Usage")))</f>
        <v>Low Usage</v>
      </c>
      <c r="AE1892" t="str">
        <f>IF(tbl_Customers[[#This Row],[total_intl_calls]]&lt;=5,"Low Calls", IF(tbl_Customers[[#This Row],[total_intl_calls]]&lt;=10, "Medium Calls", "High Calls"))</f>
        <v>Low Calls</v>
      </c>
      <c r="AF18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92" s="36" t="str">
        <f>IF(tbl_Customers[[#This Row],[Churn_Risk_Score]]&gt;=10,"High Risk", IF(tbl_Customers[[#This Row],[Churn_Risk_Score]]&gt;=5,"Medium Risk","Low Risk"))</f>
        <v>Low Risk</v>
      </c>
    </row>
    <row r="1893" spans="1:33" x14ac:dyDescent="0.35">
      <c r="A1893">
        <v>1892</v>
      </c>
      <c r="B1893" t="s">
        <v>46</v>
      </c>
      <c r="C1893">
        <v>93</v>
      </c>
      <c r="D1893" t="s">
        <v>25</v>
      </c>
      <c r="E1893" t="s">
        <v>22</v>
      </c>
      <c r="F1893" t="s">
        <v>22</v>
      </c>
      <c r="G1893">
        <v>0</v>
      </c>
      <c r="H1893">
        <v>179.3</v>
      </c>
      <c r="I1893">
        <v>93</v>
      </c>
      <c r="J1893">
        <v>30.48</v>
      </c>
      <c r="K1893">
        <v>188.8</v>
      </c>
      <c r="L1893">
        <v>65</v>
      </c>
      <c r="M1893">
        <v>16.05</v>
      </c>
      <c r="N1893">
        <v>253.2</v>
      </c>
      <c r="O1893">
        <v>88</v>
      </c>
      <c r="P1893">
        <v>11.39</v>
      </c>
      <c r="Q1893">
        <v>12.1</v>
      </c>
      <c r="R1893">
        <v>5</v>
      </c>
      <c r="S1893">
        <v>3.27</v>
      </c>
      <c r="T1893">
        <v>1</v>
      </c>
      <c r="U1893" t="s">
        <v>22</v>
      </c>
      <c r="V1893">
        <f>IF(tbl_Customers[[#This Row],[churn]] = "yes", 1, 0)</f>
        <v>0</v>
      </c>
      <c r="W1893" t="str">
        <f>IF(tbl_Customers[[#This Row],[number_customer_service_calls]] &lt;= 1, "0-1 Calls", IF(tbl_Customers[[#This Row],[number_customer_service_calls]] &lt;= 3, "2-3 Calls", IF(tbl_Customers[[#This Row],[number_customer_service_calls]] &lt;=5, "4-5 Calls", "6+ Calls")))</f>
        <v>0-1 Calls</v>
      </c>
      <c r="X1893" t="str">
        <f>IF(tbl_Customers[[#This Row],[account_length]] &lt;= 50, "0-50", IF(tbl_Customers[[#This Row],[account_length]] &lt;=100, "51-100", IF(tbl_Customers[[#This Row],[account_length]] &lt;= 150, "101-150", "151+")))</f>
        <v>51-100</v>
      </c>
      <c r="Y1893" t="str">
        <f>IF(tbl_Customers[[#This Row],[total_intl_charge]] &lt;= 3, "Low Charges", "High Charges")</f>
        <v>High Charges</v>
      </c>
      <c r="Z1893" t="str">
        <f>IF(tbl_Customers[[#This Row],[total_eve_calls]]&lt;=80,"Low Calls",
IF(tbl_Customers[[#This Row],[total_eve_calls]]&lt;=120,"Medium Calls","High Calls"))</f>
        <v>Low Calls</v>
      </c>
      <c r="AA1893" t="str">
        <f>IF(tbl_Customers[[#This Row],[total_eve_charge]]&lt;=15,"Low Charges",
IF(tbl_Customers[[#This Row],[total_eve_charge]]&lt;=20,"Medium Charges","High Charges"))</f>
        <v>Medium Charges</v>
      </c>
      <c r="AB18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93" t="str">
        <f>IF(tbl_Customers[[#This Row],[number_vmail_messages]] = 0, "No Usage", IF(tbl_Customers[[#This Row],[number_vmail_messages]] &lt;= 20, "Low Usage", IF(tbl_Customers[[#This Row],[number_vmail_messages]] &lt;= 40, "Medium Usgae", "High Usage")))</f>
        <v>No Usage</v>
      </c>
      <c r="AD1893" t="str">
        <f>IF(tbl_Customers[[#This Row],[total_day_minutes]]&lt;=150,"Low Usage", IF(tbl_Customers[[#This Row],[total_day_minutes]]&lt;=200,"Medium Usage", IF(tbl_Customers[[#This Row],[total_day_minutes]]&lt;=250,"High Usage","Very High Usage")))</f>
        <v>Medium Usage</v>
      </c>
      <c r="AE1893" t="str">
        <f>IF(tbl_Customers[[#This Row],[total_intl_calls]]&lt;=5,"Low Calls", IF(tbl_Customers[[#This Row],[total_intl_calls]]&lt;=10, "Medium Calls", "High Calls"))</f>
        <v>Low Calls</v>
      </c>
      <c r="AF18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93" s="36" t="str">
        <f>IF(tbl_Customers[[#This Row],[Churn_Risk_Score]]&gt;=10,"High Risk", IF(tbl_Customers[[#This Row],[Churn_Risk_Score]]&gt;=5,"Medium Risk","Low Risk"))</f>
        <v>Low Risk</v>
      </c>
    </row>
    <row r="1894" spans="1:33" x14ac:dyDescent="0.35">
      <c r="A1894">
        <v>1893</v>
      </c>
      <c r="B1894" t="s">
        <v>27</v>
      </c>
      <c r="C1894">
        <v>120</v>
      </c>
      <c r="D1894" t="s">
        <v>21</v>
      </c>
      <c r="E1894" t="s">
        <v>22</v>
      </c>
      <c r="F1894" t="s">
        <v>22</v>
      </c>
      <c r="G1894">
        <v>0</v>
      </c>
      <c r="H1894">
        <v>137.30000000000001</v>
      </c>
      <c r="I1894">
        <v>100</v>
      </c>
      <c r="J1894">
        <v>23.34</v>
      </c>
      <c r="K1894">
        <v>212.2</v>
      </c>
      <c r="L1894">
        <v>129</v>
      </c>
      <c r="M1894">
        <v>18.04</v>
      </c>
      <c r="N1894">
        <v>152.69999999999999</v>
      </c>
      <c r="O1894">
        <v>92</v>
      </c>
      <c r="P1894">
        <v>6.87</v>
      </c>
      <c r="Q1894">
        <v>10.5</v>
      </c>
      <c r="R1894">
        <v>2</v>
      </c>
      <c r="S1894">
        <v>2.84</v>
      </c>
      <c r="T1894">
        <v>1</v>
      </c>
      <c r="U1894" t="s">
        <v>22</v>
      </c>
      <c r="V1894">
        <f>IF(tbl_Customers[[#This Row],[churn]] = "yes", 1, 0)</f>
        <v>0</v>
      </c>
      <c r="W1894" t="str">
        <f>IF(tbl_Customers[[#This Row],[number_customer_service_calls]] &lt;= 1, "0-1 Calls", IF(tbl_Customers[[#This Row],[number_customer_service_calls]] &lt;= 3, "2-3 Calls", IF(tbl_Customers[[#This Row],[number_customer_service_calls]] &lt;=5, "4-5 Calls", "6+ Calls")))</f>
        <v>0-1 Calls</v>
      </c>
      <c r="X1894" t="str">
        <f>IF(tbl_Customers[[#This Row],[account_length]] &lt;= 50, "0-50", IF(tbl_Customers[[#This Row],[account_length]] &lt;=100, "51-100", IF(tbl_Customers[[#This Row],[account_length]] &lt;= 150, "101-150", "151+")))</f>
        <v>101-150</v>
      </c>
      <c r="Y1894" t="str">
        <f>IF(tbl_Customers[[#This Row],[total_intl_charge]] &lt;= 3, "Low Charges", "High Charges")</f>
        <v>Low Charges</v>
      </c>
      <c r="Z1894" t="str">
        <f>IF(tbl_Customers[[#This Row],[total_eve_calls]]&lt;=80,"Low Calls",
IF(tbl_Customers[[#This Row],[total_eve_calls]]&lt;=120,"Medium Calls","High Calls"))</f>
        <v>High Calls</v>
      </c>
      <c r="AA1894" t="str">
        <f>IF(tbl_Customers[[#This Row],[total_eve_charge]]&lt;=15,"Low Charges",
IF(tbl_Customers[[#This Row],[total_eve_charge]]&lt;=20,"Medium Charges","High Charges"))</f>
        <v>Medium Charges</v>
      </c>
      <c r="AB18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894" t="str">
        <f>IF(tbl_Customers[[#This Row],[number_vmail_messages]] = 0, "No Usage", IF(tbl_Customers[[#This Row],[number_vmail_messages]] &lt;= 20, "Low Usage", IF(tbl_Customers[[#This Row],[number_vmail_messages]] &lt;= 40, "Medium Usgae", "High Usage")))</f>
        <v>No Usage</v>
      </c>
      <c r="AD1894" t="str">
        <f>IF(tbl_Customers[[#This Row],[total_day_minutes]]&lt;=150,"Low Usage", IF(tbl_Customers[[#This Row],[total_day_minutes]]&lt;=200,"Medium Usage", IF(tbl_Customers[[#This Row],[total_day_minutes]]&lt;=250,"High Usage","Very High Usage")))</f>
        <v>Low Usage</v>
      </c>
      <c r="AE1894" t="str">
        <f>IF(tbl_Customers[[#This Row],[total_intl_calls]]&lt;=5,"Low Calls", IF(tbl_Customers[[#This Row],[total_intl_calls]]&lt;=10, "Medium Calls", "High Calls"))</f>
        <v>Low Calls</v>
      </c>
      <c r="AF18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94" s="36" t="str">
        <f>IF(tbl_Customers[[#This Row],[Churn_Risk_Score]]&gt;=10,"High Risk", IF(tbl_Customers[[#This Row],[Churn_Risk_Score]]&gt;=5,"Medium Risk","Low Risk"))</f>
        <v>Low Risk</v>
      </c>
    </row>
    <row r="1895" spans="1:33" x14ac:dyDescent="0.35">
      <c r="A1895">
        <v>1894</v>
      </c>
      <c r="B1895" t="s">
        <v>43</v>
      </c>
      <c r="C1895">
        <v>41</v>
      </c>
      <c r="D1895" t="s">
        <v>25</v>
      </c>
      <c r="E1895" t="s">
        <v>22</v>
      </c>
      <c r="F1895" t="s">
        <v>22</v>
      </c>
      <c r="G1895">
        <v>0</v>
      </c>
      <c r="H1895">
        <v>237.8</v>
      </c>
      <c r="I1895">
        <v>92</v>
      </c>
      <c r="J1895">
        <v>40.43</v>
      </c>
      <c r="K1895">
        <v>223.5</v>
      </c>
      <c r="L1895">
        <v>155</v>
      </c>
      <c r="M1895">
        <v>19</v>
      </c>
      <c r="N1895">
        <v>217.4</v>
      </c>
      <c r="O1895">
        <v>90</v>
      </c>
      <c r="P1895">
        <v>9.7799999999999994</v>
      </c>
      <c r="Q1895">
        <v>10.199999999999999</v>
      </c>
      <c r="R1895">
        <v>6</v>
      </c>
      <c r="S1895">
        <v>2.75</v>
      </c>
      <c r="T1895">
        <v>2</v>
      </c>
      <c r="U1895" t="s">
        <v>22</v>
      </c>
      <c r="V1895">
        <f>IF(tbl_Customers[[#This Row],[churn]] = "yes", 1, 0)</f>
        <v>0</v>
      </c>
      <c r="W1895" t="str">
        <f>IF(tbl_Customers[[#This Row],[number_customer_service_calls]] &lt;= 1, "0-1 Calls", IF(tbl_Customers[[#This Row],[number_customer_service_calls]] &lt;= 3, "2-3 Calls", IF(tbl_Customers[[#This Row],[number_customer_service_calls]] &lt;=5, "4-5 Calls", "6+ Calls")))</f>
        <v>2-3 Calls</v>
      </c>
      <c r="X1895" t="str">
        <f>IF(tbl_Customers[[#This Row],[account_length]] &lt;= 50, "0-50", IF(tbl_Customers[[#This Row],[account_length]] &lt;=100, "51-100", IF(tbl_Customers[[#This Row],[account_length]] &lt;= 150, "101-150", "151+")))</f>
        <v>0-50</v>
      </c>
      <c r="Y1895" t="str">
        <f>IF(tbl_Customers[[#This Row],[total_intl_charge]] &lt;= 3, "Low Charges", "High Charges")</f>
        <v>Low Charges</v>
      </c>
      <c r="Z1895" t="str">
        <f>IF(tbl_Customers[[#This Row],[total_eve_calls]]&lt;=80,"Low Calls",
IF(tbl_Customers[[#This Row],[total_eve_calls]]&lt;=120,"Medium Calls","High Calls"))</f>
        <v>High Calls</v>
      </c>
      <c r="AA1895" t="str">
        <f>IF(tbl_Customers[[#This Row],[total_eve_charge]]&lt;=15,"Low Charges",
IF(tbl_Customers[[#This Row],[total_eve_charge]]&lt;=20,"Medium Charges","High Charges"))</f>
        <v>Medium Charges</v>
      </c>
      <c r="AB18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95" t="str">
        <f>IF(tbl_Customers[[#This Row],[number_vmail_messages]] = 0, "No Usage", IF(tbl_Customers[[#This Row],[number_vmail_messages]] &lt;= 20, "Low Usage", IF(tbl_Customers[[#This Row],[number_vmail_messages]] &lt;= 40, "Medium Usgae", "High Usage")))</f>
        <v>No Usage</v>
      </c>
      <c r="AD1895" t="str">
        <f>IF(tbl_Customers[[#This Row],[total_day_minutes]]&lt;=150,"Low Usage", IF(tbl_Customers[[#This Row],[total_day_minutes]]&lt;=200,"Medium Usage", IF(tbl_Customers[[#This Row],[total_day_minutes]]&lt;=250,"High Usage","Very High Usage")))</f>
        <v>High Usage</v>
      </c>
      <c r="AE1895" t="str">
        <f>IF(tbl_Customers[[#This Row],[total_intl_calls]]&lt;=5,"Low Calls", IF(tbl_Customers[[#This Row],[total_intl_calls]]&lt;=10, "Medium Calls", "High Calls"))</f>
        <v>Medium Calls</v>
      </c>
      <c r="AF18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95" s="36" t="str">
        <f>IF(tbl_Customers[[#This Row],[Churn_Risk_Score]]&gt;=10,"High Risk", IF(tbl_Customers[[#This Row],[Churn_Risk_Score]]&gt;=5,"Medium Risk","Low Risk"))</f>
        <v>Low Risk</v>
      </c>
    </row>
    <row r="1896" spans="1:33" x14ac:dyDescent="0.35">
      <c r="A1896">
        <v>1895</v>
      </c>
      <c r="B1896" t="s">
        <v>52</v>
      </c>
      <c r="C1896">
        <v>80</v>
      </c>
      <c r="D1896" t="s">
        <v>28</v>
      </c>
      <c r="E1896" t="s">
        <v>22</v>
      </c>
      <c r="F1896" t="s">
        <v>22</v>
      </c>
      <c r="G1896">
        <v>0</v>
      </c>
      <c r="H1896">
        <v>203.7</v>
      </c>
      <c r="I1896">
        <v>92</v>
      </c>
      <c r="J1896">
        <v>34.630000000000003</v>
      </c>
      <c r="K1896">
        <v>216.4</v>
      </c>
      <c r="L1896">
        <v>97</v>
      </c>
      <c r="M1896">
        <v>18.39</v>
      </c>
      <c r="N1896">
        <v>154.19999999999999</v>
      </c>
      <c r="O1896">
        <v>66</v>
      </c>
      <c r="P1896">
        <v>6.94</v>
      </c>
      <c r="Q1896">
        <v>7.6</v>
      </c>
      <c r="R1896">
        <v>5</v>
      </c>
      <c r="S1896">
        <v>2.0499999999999998</v>
      </c>
      <c r="T1896">
        <v>2</v>
      </c>
      <c r="U1896" t="s">
        <v>22</v>
      </c>
      <c r="V1896">
        <f>IF(tbl_Customers[[#This Row],[churn]] = "yes", 1, 0)</f>
        <v>0</v>
      </c>
      <c r="W1896" t="str">
        <f>IF(tbl_Customers[[#This Row],[number_customer_service_calls]] &lt;= 1, "0-1 Calls", IF(tbl_Customers[[#This Row],[number_customer_service_calls]] &lt;= 3, "2-3 Calls", IF(tbl_Customers[[#This Row],[number_customer_service_calls]] &lt;=5, "4-5 Calls", "6+ Calls")))</f>
        <v>2-3 Calls</v>
      </c>
      <c r="X1896" t="str">
        <f>IF(tbl_Customers[[#This Row],[account_length]] &lt;= 50, "0-50", IF(tbl_Customers[[#This Row],[account_length]] &lt;=100, "51-100", IF(tbl_Customers[[#This Row],[account_length]] &lt;= 150, "101-150", "151+")))</f>
        <v>51-100</v>
      </c>
      <c r="Y1896" t="str">
        <f>IF(tbl_Customers[[#This Row],[total_intl_charge]] &lt;= 3, "Low Charges", "High Charges")</f>
        <v>Low Charges</v>
      </c>
      <c r="Z1896" t="str">
        <f>IF(tbl_Customers[[#This Row],[total_eve_calls]]&lt;=80,"Low Calls",
IF(tbl_Customers[[#This Row],[total_eve_calls]]&lt;=120,"Medium Calls","High Calls"))</f>
        <v>Medium Calls</v>
      </c>
      <c r="AA1896" t="str">
        <f>IF(tbl_Customers[[#This Row],[total_eve_charge]]&lt;=15,"Low Charges",
IF(tbl_Customers[[#This Row],[total_eve_charge]]&lt;=20,"Medium Charges","High Charges"))</f>
        <v>Medium Charges</v>
      </c>
      <c r="AB18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96" t="str">
        <f>IF(tbl_Customers[[#This Row],[number_vmail_messages]] = 0, "No Usage", IF(tbl_Customers[[#This Row],[number_vmail_messages]] &lt;= 20, "Low Usage", IF(tbl_Customers[[#This Row],[number_vmail_messages]] &lt;= 40, "Medium Usgae", "High Usage")))</f>
        <v>No Usage</v>
      </c>
      <c r="AD1896" t="str">
        <f>IF(tbl_Customers[[#This Row],[total_day_minutes]]&lt;=150,"Low Usage", IF(tbl_Customers[[#This Row],[total_day_minutes]]&lt;=200,"Medium Usage", IF(tbl_Customers[[#This Row],[total_day_minutes]]&lt;=250,"High Usage","Very High Usage")))</f>
        <v>High Usage</v>
      </c>
      <c r="AE1896" t="str">
        <f>IF(tbl_Customers[[#This Row],[total_intl_calls]]&lt;=5,"Low Calls", IF(tbl_Customers[[#This Row],[total_intl_calls]]&lt;=10, "Medium Calls", "High Calls"))</f>
        <v>Low Calls</v>
      </c>
      <c r="AF18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896" s="36" t="str">
        <f>IF(tbl_Customers[[#This Row],[Churn_Risk_Score]]&gt;=10,"High Risk", IF(tbl_Customers[[#This Row],[Churn_Risk_Score]]&gt;=5,"Medium Risk","Low Risk"))</f>
        <v>Low Risk</v>
      </c>
    </row>
    <row r="1897" spans="1:33" x14ac:dyDescent="0.35">
      <c r="A1897">
        <v>1896</v>
      </c>
      <c r="B1897" t="s">
        <v>20</v>
      </c>
      <c r="C1897">
        <v>83</v>
      </c>
      <c r="D1897" t="s">
        <v>21</v>
      </c>
      <c r="E1897" t="s">
        <v>22</v>
      </c>
      <c r="F1897" t="s">
        <v>23</v>
      </c>
      <c r="G1897">
        <v>25</v>
      </c>
      <c r="H1897">
        <v>191.3</v>
      </c>
      <c r="I1897">
        <v>95</v>
      </c>
      <c r="J1897">
        <v>32.520000000000003</v>
      </c>
      <c r="K1897">
        <v>250.7</v>
      </c>
      <c r="L1897">
        <v>136</v>
      </c>
      <c r="M1897">
        <v>21.31</v>
      </c>
      <c r="N1897">
        <v>249.4</v>
      </c>
      <c r="O1897">
        <v>86</v>
      </c>
      <c r="P1897">
        <v>11.22</v>
      </c>
      <c r="Q1897">
        <v>17.600000000000001</v>
      </c>
      <c r="R1897">
        <v>5</v>
      </c>
      <c r="S1897">
        <v>4.75</v>
      </c>
      <c r="T1897">
        <v>2</v>
      </c>
      <c r="U1897" t="s">
        <v>22</v>
      </c>
      <c r="V1897">
        <f>IF(tbl_Customers[[#This Row],[churn]] = "yes", 1, 0)</f>
        <v>0</v>
      </c>
      <c r="W1897" t="str">
        <f>IF(tbl_Customers[[#This Row],[number_customer_service_calls]] &lt;= 1, "0-1 Calls", IF(tbl_Customers[[#This Row],[number_customer_service_calls]] &lt;= 3, "2-3 Calls", IF(tbl_Customers[[#This Row],[number_customer_service_calls]] &lt;=5, "4-5 Calls", "6+ Calls")))</f>
        <v>2-3 Calls</v>
      </c>
      <c r="X1897" t="str">
        <f>IF(tbl_Customers[[#This Row],[account_length]] &lt;= 50, "0-50", IF(tbl_Customers[[#This Row],[account_length]] &lt;=100, "51-100", IF(tbl_Customers[[#This Row],[account_length]] &lt;= 150, "101-150", "151+")))</f>
        <v>51-100</v>
      </c>
      <c r="Y1897" t="str">
        <f>IF(tbl_Customers[[#This Row],[total_intl_charge]] &lt;= 3, "Low Charges", "High Charges")</f>
        <v>High Charges</v>
      </c>
      <c r="Z1897" t="str">
        <f>IF(tbl_Customers[[#This Row],[total_eve_calls]]&lt;=80,"Low Calls",
IF(tbl_Customers[[#This Row],[total_eve_calls]]&lt;=120,"Medium Calls","High Calls"))</f>
        <v>High Calls</v>
      </c>
      <c r="AA1897" t="str">
        <f>IF(tbl_Customers[[#This Row],[total_eve_charge]]&lt;=15,"Low Charges",
IF(tbl_Customers[[#This Row],[total_eve_charge]]&lt;=20,"Medium Charges","High Charges"))</f>
        <v>High Charges</v>
      </c>
      <c r="AB18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97" t="str">
        <f>IF(tbl_Customers[[#This Row],[number_vmail_messages]] = 0, "No Usage", IF(tbl_Customers[[#This Row],[number_vmail_messages]] &lt;= 20, "Low Usage", IF(tbl_Customers[[#This Row],[number_vmail_messages]] &lt;= 40, "Medium Usgae", "High Usage")))</f>
        <v>Medium Usgae</v>
      </c>
      <c r="AD1897" t="str">
        <f>IF(tbl_Customers[[#This Row],[total_day_minutes]]&lt;=150,"Low Usage", IF(tbl_Customers[[#This Row],[total_day_minutes]]&lt;=200,"Medium Usage", IF(tbl_Customers[[#This Row],[total_day_minutes]]&lt;=250,"High Usage","Very High Usage")))</f>
        <v>Medium Usage</v>
      </c>
      <c r="AE1897" t="str">
        <f>IF(tbl_Customers[[#This Row],[total_intl_calls]]&lt;=5,"Low Calls", IF(tbl_Customers[[#This Row],[total_intl_calls]]&lt;=10, "Medium Calls", "High Calls"))</f>
        <v>Low Calls</v>
      </c>
      <c r="AF18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897" s="36" t="str">
        <f>IF(tbl_Customers[[#This Row],[Churn_Risk_Score]]&gt;=10,"High Risk", IF(tbl_Customers[[#This Row],[Churn_Risk_Score]]&gt;=5,"Medium Risk","Low Risk"))</f>
        <v>Low Risk</v>
      </c>
    </row>
    <row r="1898" spans="1:33" x14ac:dyDescent="0.35">
      <c r="A1898">
        <v>1897</v>
      </c>
      <c r="B1898" t="s">
        <v>58</v>
      </c>
      <c r="C1898">
        <v>109</v>
      </c>
      <c r="D1898" t="s">
        <v>28</v>
      </c>
      <c r="E1898" t="s">
        <v>23</v>
      </c>
      <c r="F1898" t="s">
        <v>22</v>
      </c>
      <c r="G1898">
        <v>0</v>
      </c>
      <c r="H1898">
        <v>209.1</v>
      </c>
      <c r="I1898">
        <v>141</v>
      </c>
      <c r="J1898">
        <v>35.549999999999997</v>
      </c>
      <c r="K1898">
        <v>205</v>
      </c>
      <c r="L1898">
        <v>93</v>
      </c>
      <c r="M1898">
        <v>17.43</v>
      </c>
      <c r="N1898">
        <v>119.4</v>
      </c>
      <c r="O1898">
        <v>111</v>
      </c>
      <c r="P1898">
        <v>5.37</v>
      </c>
      <c r="Q1898">
        <v>7.8</v>
      </c>
      <c r="R1898">
        <v>3</v>
      </c>
      <c r="S1898">
        <v>2.11</v>
      </c>
      <c r="T1898">
        <v>2</v>
      </c>
      <c r="U1898" t="s">
        <v>22</v>
      </c>
      <c r="V1898">
        <f>IF(tbl_Customers[[#This Row],[churn]] = "yes", 1, 0)</f>
        <v>0</v>
      </c>
      <c r="W1898" t="str">
        <f>IF(tbl_Customers[[#This Row],[number_customer_service_calls]] &lt;= 1, "0-1 Calls", IF(tbl_Customers[[#This Row],[number_customer_service_calls]] &lt;= 3, "2-3 Calls", IF(tbl_Customers[[#This Row],[number_customer_service_calls]] &lt;=5, "4-5 Calls", "6+ Calls")))</f>
        <v>2-3 Calls</v>
      </c>
      <c r="X1898" t="str">
        <f>IF(tbl_Customers[[#This Row],[account_length]] &lt;= 50, "0-50", IF(tbl_Customers[[#This Row],[account_length]] &lt;=100, "51-100", IF(tbl_Customers[[#This Row],[account_length]] &lt;= 150, "101-150", "151+")))</f>
        <v>101-150</v>
      </c>
      <c r="Y1898" t="str">
        <f>IF(tbl_Customers[[#This Row],[total_intl_charge]] &lt;= 3, "Low Charges", "High Charges")</f>
        <v>Low Charges</v>
      </c>
      <c r="Z1898" t="str">
        <f>IF(tbl_Customers[[#This Row],[total_eve_calls]]&lt;=80,"Low Calls",
IF(tbl_Customers[[#This Row],[total_eve_calls]]&lt;=120,"Medium Calls","High Calls"))</f>
        <v>Medium Calls</v>
      </c>
      <c r="AA1898" t="str">
        <f>IF(tbl_Customers[[#This Row],[total_eve_charge]]&lt;=15,"Low Charges",
IF(tbl_Customers[[#This Row],[total_eve_charge]]&lt;=20,"Medium Charges","High Charges"))</f>
        <v>Medium Charges</v>
      </c>
      <c r="AB18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898" t="str">
        <f>IF(tbl_Customers[[#This Row],[number_vmail_messages]] = 0, "No Usage", IF(tbl_Customers[[#This Row],[number_vmail_messages]] &lt;= 20, "Low Usage", IF(tbl_Customers[[#This Row],[number_vmail_messages]] &lt;= 40, "Medium Usgae", "High Usage")))</f>
        <v>No Usage</v>
      </c>
      <c r="AD1898" t="str">
        <f>IF(tbl_Customers[[#This Row],[total_day_minutes]]&lt;=150,"Low Usage", IF(tbl_Customers[[#This Row],[total_day_minutes]]&lt;=200,"Medium Usage", IF(tbl_Customers[[#This Row],[total_day_minutes]]&lt;=250,"High Usage","Very High Usage")))</f>
        <v>High Usage</v>
      </c>
      <c r="AE1898" t="str">
        <f>IF(tbl_Customers[[#This Row],[total_intl_calls]]&lt;=5,"Low Calls", IF(tbl_Customers[[#This Row],[total_intl_calls]]&lt;=10, "Medium Calls", "High Calls"))</f>
        <v>Low Calls</v>
      </c>
      <c r="AF18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898" s="36" t="str">
        <f>IF(tbl_Customers[[#This Row],[Churn_Risk_Score]]&gt;=10,"High Risk", IF(tbl_Customers[[#This Row],[Churn_Risk_Score]]&gt;=5,"Medium Risk","Low Risk"))</f>
        <v>Low Risk</v>
      </c>
    </row>
    <row r="1899" spans="1:33" x14ac:dyDescent="0.35">
      <c r="A1899">
        <v>1898</v>
      </c>
      <c r="B1899" t="s">
        <v>65</v>
      </c>
      <c r="C1899">
        <v>66</v>
      </c>
      <c r="D1899" t="s">
        <v>28</v>
      </c>
      <c r="E1899" t="s">
        <v>22</v>
      </c>
      <c r="F1899" t="s">
        <v>23</v>
      </c>
      <c r="G1899">
        <v>33</v>
      </c>
      <c r="H1899">
        <v>88.8</v>
      </c>
      <c r="I1899">
        <v>104</v>
      </c>
      <c r="J1899">
        <v>15.1</v>
      </c>
      <c r="K1899">
        <v>109.6</v>
      </c>
      <c r="L1899">
        <v>94</v>
      </c>
      <c r="M1899">
        <v>9.32</v>
      </c>
      <c r="N1899">
        <v>172.7</v>
      </c>
      <c r="O1899">
        <v>107</v>
      </c>
      <c r="P1899">
        <v>7.77</v>
      </c>
      <c r="Q1899">
        <v>7.1</v>
      </c>
      <c r="R1899">
        <v>9</v>
      </c>
      <c r="S1899">
        <v>1.92</v>
      </c>
      <c r="T1899">
        <v>3</v>
      </c>
      <c r="U1899" t="s">
        <v>22</v>
      </c>
      <c r="V1899">
        <f>IF(tbl_Customers[[#This Row],[churn]] = "yes", 1, 0)</f>
        <v>0</v>
      </c>
      <c r="W1899" t="str">
        <f>IF(tbl_Customers[[#This Row],[number_customer_service_calls]] &lt;= 1, "0-1 Calls", IF(tbl_Customers[[#This Row],[number_customer_service_calls]] &lt;= 3, "2-3 Calls", IF(tbl_Customers[[#This Row],[number_customer_service_calls]] &lt;=5, "4-5 Calls", "6+ Calls")))</f>
        <v>2-3 Calls</v>
      </c>
      <c r="X1899" t="str">
        <f>IF(tbl_Customers[[#This Row],[account_length]] &lt;= 50, "0-50", IF(tbl_Customers[[#This Row],[account_length]] &lt;=100, "51-100", IF(tbl_Customers[[#This Row],[account_length]] &lt;= 150, "101-150", "151+")))</f>
        <v>51-100</v>
      </c>
      <c r="Y1899" t="str">
        <f>IF(tbl_Customers[[#This Row],[total_intl_charge]] &lt;= 3, "Low Charges", "High Charges")</f>
        <v>Low Charges</v>
      </c>
      <c r="Z1899" t="str">
        <f>IF(tbl_Customers[[#This Row],[total_eve_calls]]&lt;=80,"Low Calls",
IF(tbl_Customers[[#This Row],[total_eve_calls]]&lt;=120,"Medium Calls","High Calls"))</f>
        <v>Medium Calls</v>
      </c>
      <c r="AA1899" t="str">
        <f>IF(tbl_Customers[[#This Row],[total_eve_charge]]&lt;=15,"Low Charges",
IF(tbl_Customers[[#This Row],[total_eve_charge]]&lt;=20,"Medium Charges","High Charges"))</f>
        <v>Low Charges</v>
      </c>
      <c r="AB18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899" t="str">
        <f>IF(tbl_Customers[[#This Row],[number_vmail_messages]] = 0, "No Usage", IF(tbl_Customers[[#This Row],[number_vmail_messages]] &lt;= 20, "Low Usage", IF(tbl_Customers[[#This Row],[number_vmail_messages]] &lt;= 40, "Medium Usgae", "High Usage")))</f>
        <v>Medium Usgae</v>
      </c>
      <c r="AD1899" t="str">
        <f>IF(tbl_Customers[[#This Row],[total_day_minutes]]&lt;=150,"Low Usage", IF(tbl_Customers[[#This Row],[total_day_minutes]]&lt;=200,"Medium Usage", IF(tbl_Customers[[#This Row],[total_day_minutes]]&lt;=250,"High Usage","Very High Usage")))</f>
        <v>Low Usage</v>
      </c>
      <c r="AE1899" t="str">
        <f>IF(tbl_Customers[[#This Row],[total_intl_calls]]&lt;=5,"Low Calls", IF(tbl_Customers[[#This Row],[total_intl_calls]]&lt;=10, "Medium Calls", "High Calls"))</f>
        <v>Medium Calls</v>
      </c>
      <c r="AF18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899" s="36" t="str">
        <f>IF(tbl_Customers[[#This Row],[Churn_Risk_Score]]&gt;=10,"High Risk", IF(tbl_Customers[[#This Row],[Churn_Risk_Score]]&gt;=5,"Medium Risk","Low Risk"))</f>
        <v>Low Risk</v>
      </c>
    </row>
    <row r="1900" spans="1:33" x14ac:dyDescent="0.35">
      <c r="A1900">
        <v>1899</v>
      </c>
      <c r="B1900" t="s">
        <v>37</v>
      </c>
      <c r="C1900">
        <v>104</v>
      </c>
      <c r="D1900" t="s">
        <v>28</v>
      </c>
      <c r="E1900" t="s">
        <v>22</v>
      </c>
      <c r="F1900" t="s">
        <v>22</v>
      </c>
      <c r="G1900">
        <v>0</v>
      </c>
      <c r="H1900">
        <v>97.2</v>
      </c>
      <c r="I1900">
        <v>88</v>
      </c>
      <c r="J1900">
        <v>16.52</v>
      </c>
      <c r="K1900">
        <v>155.6</v>
      </c>
      <c r="L1900">
        <v>85</v>
      </c>
      <c r="M1900">
        <v>13.23</v>
      </c>
      <c r="N1900">
        <v>261.60000000000002</v>
      </c>
      <c r="O1900">
        <v>105</v>
      </c>
      <c r="P1900">
        <v>11.77</v>
      </c>
      <c r="Q1900">
        <v>12.4</v>
      </c>
      <c r="R1900">
        <v>5</v>
      </c>
      <c r="S1900">
        <v>3.35</v>
      </c>
      <c r="T1900">
        <v>0</v>
      </c>
      <c r="U1900" t="s">
        <v>22</v>
      </c>
      <c r="V1900">
        <f>IF(tbl_Customers[[#This Row],[churn]] = "yes", 1, 0)</f>
        <v>0</v>
      </c>
      <c r="W1900" t="str">
        <f>IF(tbl_Customers[[#This Row],[number_customer_service_calls]] &lt;= 1, "0-1 Calls", IF(tbl_Customers[[#This Row],[number_customer_service_calls]] &lt;= 3, "2-3 Calls", IF(tbl_Customers[[#This Row],[number_customer_service_calls]] &lt;=5, "4-5 Calls", "6+ Calls")))</f>
        <v>0-1 Calls</v>
      </c>
      <c r="X1900" t="str">
        <f>IF(tbl_Customers[[#This Row],[account_length]] &lt;= 50, "0-50", IF(tbl_Customers[[#This Row],[account_length]] &lt;=100, "51-100", IF(tbl_Customers[[#This Row],[account_length]] &lt;= 150, "101-150", "151+")))</f>
        <v>101-150</v>
      </c>
      <c r="Y1900" t="str">
        <f>IF(tbl_Customers[[#This Row],[total_intl_charge]] &lt;= 3, "Low Charges", "High Charges")</f>
        <v>High Charges</v>
      </c>
      <c r="Z1900" t="str">
        <f>IF(tbl_Customers[[#This Row],[total_eve_calls]]&lt;=80,"Low Calls",
IF(tbl_Customers[[#This Row],[total_eve_calls]]&lt;=120,"Medium Calls","High Calls"))</f>
        <v>Medium Calls</v>
      </c>
      <c r="AA1900" t="str">
        <f>IF(tbl_Customers[[#This Row],[total_eve_charge]]&lt;=15,"Low Charges",
IF(tbl_Customers[[#This Row],[total_eve_charge]]&lt;=20,"Medium Charges","High Charges"))</f>
        <v>Low Charges</v>
      </c>
      <c r="AB19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00" t="str">
        <f>IF(tbl_Customers[[#This Row],[number_vmail_messages]] = 0, "No Usage", IF(tbl_Customers[[#This Row],[number_vmail_messages]] &lt;= 20, "Low Usage", IF(tbl_Customers[[#This Row],[number_vmail_messages]] &lt;= 40, "Medium Usgae", "High Usage")))</f>
        <v>No Usage</v>
      </c>
      <c r="AD1900" t="str">
        <f>IF(tbl_Customers[[#This Row],[total_day_minutes]]&lt;=150,"Low Usage", IF(tbl_Customers[[#This Row],[total_day_minutes]]&lt;=200,"Medium Usage", IF(tbl_Customers[[#This Row],[total_day_minutes]]&lt;=250,"High Usage","Very High Usage")))</f>
        <v>Low Usage</v>
      </c>
      <c r="AE1900" t="str">
        <f>IF(tbl_Customers[[#This Row],[total_intl_calls]]&lt;=5,"Low Calls", IF(tbl_Customers[[#This Row],[total_intl_calls]]&lt;=10, "Medium Calls", "High Calls"))</f>
        <v>Low Calls</v>
      </c>
      <c r="AF19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00" s="36" t="str">
        <f>IF(tbl_Customers[[#This Row],[Churn_Risk_Score]]&gt;=10,"High Risk", IF(tbl_Customers[[#This Row],[Churn_Risk_Score]]&gt;=5,"Medium Risk","Low Risk"))</f>
        <v>Low Risk</v>
      </c>
    </row>
    <row r="1901" spans="1:33" x14ac:dyDescent="0.35">
      <c r="A1901">
        <v>1900</v>
      </c>
      <c r="B1901" t="s">
        <v>59</v>
      </c>
      <c r="C1901">
        <v>89</v>
      </c>
      <c r="D1901" t="s">
        <v>28</v>
      </c>
      <c r="E1901" t="s">
        <v>22</v>
      </c>
      <c r="F1901" t="s">
        <v>22</v>
      </c>
      <c r="G1901">
        <v>0</v>
      </c>
      <c r="H1901">
        <v>137.9</v>
      </c>
      <c r="I1901">
        <v>96</v>
      </c>
      <c r="J1901">
        <v>23.44</v>
      </c>
      <c r="K1901">
        <v>192.6</v>
      </c>
      <c r="L1901">
        <v>63</v>
      </c>
      <c r="M1901">
        <v>16.37</v>
      </c>
      <c r="N1901">
        <v>255.7</v>
      </c>
      <c r="O1901">
        <v>125</v>
      </c>
      <c r="P1901">
        <v>11.51</v>
      </c>
      <c r="Q1901">
        <v>11</v>
      </c>
      <c r="R1901">
        <v>5</v>
      </c>
      <c r="S1901">
        <v>2.97</v>
      </c>
      <c r="T1901">
        <v>1</v>
      </c>
      <c r="U1901" t="s">
        <v>22</v>
      </c>
      <c r="V1901">
        <f>IF(tbl_Customers[[#This Row],[churn]] = "yes", 1, 0)</f>
        <v>0</v>
      </c>
      <c r="W1901" t="str">
        <f>IF(tbl_Customers[[#This Row],[number_customer_service_calls]] &lt;= 1, "0-1 Calls", IF(tbl_Customers[[#This Row],[number_customer_service_calls]] &lt;= 3, "2-3 Calls", IF(tbl_Customers[[#This Row],[number_customer_service_calls]] &lt;=5, "4-5 Calls", "6+ Calls")))</f>
        <v>0-1 Calls</v>
      </c>
      <c r="X1901" t="str">
        <f>IF(tbl_Customers[[#This Row],[account_length]] &lt;= 50, "0-50", IF(tbl_Customers[[#This Row],[account_length]] &lt;=100, "51-100", IF(tbl_Customers[[#This Row],[account_length]] &lt;= 150, "101-150", "151+")))</f>
        <v>51-100</v>
      </c>
      <c r="Y1901" t="str">
        <f>IF(tbl_Customers[[#This Row],[total_intl_charge]] &lt;= 3, "Low Charges", "High Charges")</f>
        <v>Low Charges</v>
      </c>
      <c r="Z1901" t="str">
        <f>IF(tbl_Customers[[#This Row],[total_eve_calls]]&lt;=80,"Low Calls",
IF(tbl_Customers[[#This Row],[total_eve_calls]]&lt;=120,"Medium Calls","High Calls"))</f>
        <v>Low Calls</v>
      </c>
      <c r="AA1901" t="str">
        <f>IF(tbl_Customers[[#This Row],[total_eve_charge]]&lt;=15,"Low Charges",
IF(tbl_Customers[[#This Row],[total_eve_charge]]&lt;=20,"Medium Charges","High Charges"))</f>
        <v>Medium Charges</v>
      </c>
      <c r="AB19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01" t="str">
        <f>IF(tbl_Customers[[#This Row],[number_vmail_messages]] = 0, "No Usage", IF(tbl_Customers[[#This Row],[number_vmail_messages]] &lt;= 20, "Low Usage", IF(tbl_Customers[[#This Row],[number_vmail_messages]] &lt;= 40, "Medium Usgae", "High Usage")))</f>
        <v>No Usage</v>
      </c>
      <c r="AD1901" t="str">
        <f>IF(tbl_Customers[[#This Row],[total_day_minutes]]&lt;=150,"Low Usage", IF(tbl_Customers[[#This Row],[total_day_minutes]]&lt;=200,"Medium Usage", IF(tbl_Customers[[#This Row],[total_day_minutes]]&lt;=250,"High Usage","Very High Usage")))</f>
        <v>Low Usage</v>
      </c>
      <c r="AE1901" t="str">
        <f>IF(tbl_Customers[[#This Row],[total_intl_calls]]&lt;=5,"Low Calls", IF(tbl_Customers[[#This Row],[total_intl_calls]]&lt;=10, "Medium Calls", "High Calls"))</f>
        <v>Low Calls</v>
      </c>
      <c r="AF19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01" s="36" t="str">
        <f>IF(tbl_Customers[[#This Row],[Churn_Risk_Score]]&gt;=10,"High Risk", IF(tbl_Customers[[#This Row],[Churn_Risk_Score]]&gt;=5,"Medium Risk","Low Risk"))</f>
        <v>Low Risk</v>
      </c>
    </row>
    <row r="1902" spans="1:33" x14ac:dyDescent="0.35">
      <c r="A1902">
        <v>1901</v>
      </c>
      <c r="B1902" t="s">
        <v>31</v>
      </c>
      <c r="C1902">
        <v>127</v>
      </c>
      <c r="D1902" t="s">
        <v>28</v>
      </c>
      <c r="E1902" t="s">
        <v>22</v>
      </c>
      <c r="F1902" t="s">
        <v>22</v>
      </c>
      <c r="G1902">
        <v>0</v>
      </c>
      <c r="H1902">
        <v>224.3</v>
      </c>
      <c r="I1902">
        <v>112</v>
      </c>
      <c r="J1902">
        <v>38.130000000000003</v>
      </c>
      <c r="K1902">
        <v>185.7</v>
      </c>
      <c r="L1902">
        <v>103</v>
      </c>
      <c r="M1902">
        <v>15.78</v>
      </c>
      <c r="N1902">
        <v>159.4</v>
      </c>
      <c r="O1902">
        <v>83</v>
      </c>
      <c r="P1902">
        <v>7.17</v>
      </c>
      <c r="Q1902">
        <v>10</v>
      </c>
      <c r="R1902">
        <v>1</v>
      </c>
      <c r="S1902">
        <v>2.7</v>
      </c>
      <c r="T1902">
        <v>2</v>
      </c>
      <c r="U1902" t="s">
        <v>22</v>
      </c>
      <c r="V1902">
        <f>IF(tbl_Customers[[#This Row],[churn]] = "yes", 1, 0)</f>
        <v>0</v>
      </c>
      <c r="W1902" t="str">
        <f>IF(tbl_Customers[[#This Row],[number_customer_service_calls]] &lt;= 1, "0-1 Calls", IF(tbl_Customers[[#This Row],[number_customer_service_calls]] &lt;= 3, "2-3 Calls", IF(tbl_Customers[[#This Row],[number_customer_service_calls]] &lt;=5, "4-5 Calls", "6+ Calls")))</f>
        <v>2-3 Calls</v>
      </c>
      <c r="X1902" t="str">
        <f>IF(tbl_Customers[[#This Row],[account_length]] &lt;= 50, "0-50", IF(tbl_Customers[[#This Row],[account_length]] &lt;=100, "51-100", IF(tbl_Customers[[#This Row],[account_length]] &lt;= 150, "101-150", "151+")))</f>
        <v>101-150</v>
      </c>
      <c r="Y1902" t="str">
        <f>IF(tbl_Customers[[#This Row],[total_intl_charge]] &lt;= 3, "Low Charges", "High Charges")</f>
        <v>Low Charges</v>
      </c>
      <c r="Z1902" t="str">
        <f>IF(tbl_Customers[[#This Row],[total_eve_calls]]&lt;=80,"Low Calls",
IF(tbl_Customers[[#This Row],[total_eve_calls]]&lt;=120,"Medium Calls","High Calls"))</f>
        <v>Medium Calls</v>
      </c>
      <c r="AA1902" t="str">
        <f>IF(tbl_Customers[[#This Row],[total_eve_charge]]&lt;=15,"Low Charges",
IF(tbl_Customers[[#This Row],[total_eve_charge]]&lt;=20,"Medium Charges","High Charges"))</f>
        <v>Medium Charges</v>
      </c>
      <c r="AB19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02" t="str">
        <f>IF(tbl_Customers[[#This Row],[number_vmail_messages]] = 0, "No Usage", IF(tbl_Customers[[#This Row],[number_vmail_messages]] &lt;= 20, "Low Usage", IF(tbl_Customers[[#This Row],[number_vmail_messages]] &lt;= 40, "Medium Usgae", "High Usage")))</f>
        <v>No Usage</v>
      </c>
      <c r="AD1902" t="str">
        <f>IF(tbl_Customers[[#This Row],[total_day_minutes]]&lt;=150,"Low Usage", IF(tbl_Customers[[#This Row],[total_day_minutes]]&lt;=200,"Medium Usage", IF(tbl_Customers[[#This Row],[total_day_minutes]]&lt;=250,"High Usage","Very High Usage")))</f>
        <v>High Usage</v>
      </c>
      <c r="AE1902" t="str">
        <f>IF(tbl_Customers[[#This Row],[total_intl_calls]]&lt;=5,"Low Calls", IF(tbl_Customers[[#This Row],[total_intl_calls]]&lt;=10, "Medium Calls", "High Calls"))</f>
        <v>Low Calls</v>
      </c>
      <c r="AF19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02" s="36" t="str">
        <f>IF(tbl_Customers[[#This Row],[Churn_Risk_Score]]&gt;=10,"High Risk", IF(tbl_Customers[[#This Row],[Churn_Risk_Score]]&gt;=5,"Medium Risk","Low Risk"))</f>
        <v>Low Risk</v>
      </c>
    </row>
    <row r="1903" spans="1:33" x14ac:dyDescent="0.35">
      <c r="A1903">
        <v>1902</v>
      </c>
      <c r="B1903" t="s">
        <v>33</v>
      </c>
      <c r="C1903">
        <v>117</v>
      </c>
      <c r="D1903" t="s">
        <v>25</v>
      </c>
      <c r="E1903" t="s">
        <v>22</v>
      </c>
      <c r="F1903" t="s">
        <v>23</v>
      </c>
      <c r="G1903">
        <v>13</v>
      </c>
      <c r="H1903">
        <v>207.6</v>
      </c>
      <c r="I1903">
        <v>65</v>
      </c>
      <c r="J1903">
        <v>35.29</v>
      </c>
      <c r="K1903">
        <v>152.69999999999999</v>
      </c>
      <c r="L1903">
        <v>77</v>
      </c>
      <c r="M1903">
        <v>12.98</v>
      </c>
      <c r="N1903">
        <v>232.8</v>
      </c>
      <c r="O1903">
        <v>95</v>
      </c>
      <c r="P1903">
        <v>10.48</v>
      </c>
      <c r="Q1903">
        <v>9.6999999999999993</v>
      </c>
      <c r="R1903">
        <v>3</v>
      </c>
      <c r="S1903">
        <v>2.62</v>
      </c>
      <c r="T1903">
        <v>1</v>
      </c>
      <c r="U1903" t="s">
        <v>22</v>
      </c>
      <c r="V1903">
        <f>IF(tbl_Customers[[#This Row],[churn]] = "yes", 1, 0)</f>
        <v>0</v>
      </c>
      <c r="W1903" t="str">
        <f>IF(tbl_Customers[[#This Row],[number_customer_service_calls]] &lt;= 1, "0-1 Calls", IF(tbl_Customers[[#This Row],[number_customer_service_calls]] &lt;= 3, "2-3 Calls", IF(tbl_Customers[[#This Row],[number_customer_service_calls]] &lt;=5, "4-5 Calls", "6+ Calls")))</f>
        <v>0-1 Calls</v>
      </c>
      <c r="X1903" t="str">
        <f>IF(tbl_Customers[[#This Row],[account_length]] &lt;= 50, "0-50", IF(tbl_Customers[[#This Row],[account_length]] &lt;=100, "51-100", IF(tbl_Customers[[#This Row],[account_length]] &lt;= 150, "101-150", "151+")))</f>
        <v>101-150</v>
      </c>
      <c r="Y1903" t="str">
        <f>IF(tbl_Customers[[#This Row],[total_intl_charge]] &lt;= 3, "Low Charges", "High Charges")</f>
        <v>Low Charges</v>
      </c>
      <c r="Z1903" t="str">
        <f>IF(tbl_Customers[[#This Row],[total_eve_calls]]&lt;=80,"Low Calls",
IF(tbl_Customers[[#This Row],[total_eve_calls]]&lt;=120,"Medium Calls","High Calls"))</f>
        <v>Low Calls</v>
      </c>
      <c r="AA1903" t="str">
        <f>IF(tbl_Customers[[#This Row],[total_eve_charge]]&lt;=15,"Low Charges",
IF(tbl_Customers[[#This Row],[total_eve_charge]]&lt;=20,"Medium Charges","High Charges"))</f>
        <v>Low Charges</v>
      </c>
      <c r="AB19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03" t="str">
        <f>IF(tbl_Customers[[#This Row],[number_vmail_messages]] = 0, "No Usage", IF(tbl_Customers[[#This Row],[number_vmail_messages]] &lt;= 20, "Low Usage", IF(tbl_Customers[[#This Row],[number_vmail_messages]] &lt;= 40, "Medium Usgae", "High Usage")))</f>
        <v>Low Usage</v>
      </c>
      <c r="AD1903" t="str">
        <f>IF(tbl_Customers[[#This Row],[total_day_minutes]]&lt;=150,"Low Usage", IF(tbl_Customers[[#This Row],[total_day_minutes]]&lt;=200,"Medium Usage", IF(tbl_Customers[[#This Row],[total_day_minutes]]&lt;=250,"High Usage","Very High Usage")))</f>
        <v>High Usage</v>
      </c>
      <c r="AE1903" t="str">
        <f>IF(tbl_Customers[[#This Row],[total_intl_calls]]&lt;=5,"Low Calls", IF(tbl_Customers[[#This Row],[total_intl_calls]]&lt;=10, "Medium Calls", "High Calls"))</f>
        <v>Low Calls</v>
      </c>
      <c r="AF19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03" s="36" t="str">
        <f>IF(tbl_Customers[[#This Row],[Churn_Risk_Score]]&gt;=10,"High Risk", IF(tbl_Customers[[#This Row],[Churn_Risk_Score]]&gt;=5,"Medium Risk","Low Risk"))</f>
        <v>Low Risk</v>
      </c>
    </row>
    <row r="1904" spans="1:33" x14ac:dyDescent="0.35">
      <c r="A1904">
        <v>1903</v>
      </c>
      <c r="B1904" t="s">
        <v>70</v>
      </c>
      <c r="C1904">
        <v>128</v>
      </c>
      <c r="D1904" t="s">
        <v>28</v>
      </c>
      <c r="E1904" t="s">
        <v>22</v>
      </c>
      <c r="F1904" t="s">
        <v>22</v>
      </c>
      <c r="G1904">
        <v>0</v>
      </c>
      <c r="H1904">
        <v>268.10000000000002</v>
      </c>
      <c r="I1904">
        <v>95</v>
      </c>
      <c r="J1904">
        <v>45.58</v>
      </c>
      <c r="K1904">
        <v>120.5</v>
      </c>
      <c r="L1904">
        <v>126</v>
      </c>
      <c r="M1904">
        <v>10.24</v>
      </c>
      <c r="N1904">
        <v>220.8</v>
      </c>
      <c r="O1904">
        <v>121</v>
      </c>
      <c r="P1904">
        <v>9.94</v>
      </c>
      <c r="Q1904">
        <v>14.4</v>
      </c>
      <c r="R1904">
        <v>6</v>
      </c>
      <c r="S1904">
        <v>3.89</v>
      </c>
      <c r="T1904">
        <v>2</v>
      </c>
      <c r="U1904" t="s">
        <v>22</v>
      </c>
      <c r="V1904">
        <f>IF(tbl_Customers[[#This Row],[churn]] = "yes", 1, 0)</f>
        <v>0</v>
      </c>
      <c r="W1904" t="str">
        <f>IF(tbl_Customers[[#This Row],[number_customer_service_calls]] &lt;= 1, "0-1 Calls", IF(tbl_Customers[[#This Row],[number_customer_service_calls]] &lt;= 3, "2-3 Calls", IF(tbl_Customers[[#This Row],[number_customer_service_calls]] &lt;=5, "4-5 Calls", "6+ Calls")))</f>
        <v>2-3 Calls</v>
      </c>
      <c r="X1904" t="str">
        <f>IF(tbl_Customers[[#This Row],[account_length]] &lt;= 50, "0-50", IF(tbl_Customers[[#This Row],[account_length]] &lt;=100, "51-100", IF(tbl_Customers[[#This Row],[account_length]] &lt;= 150, "101-150", "151+")))</f>
        <v>101-150</v>
      </c>
      <c r="Y1904" t="str">
        <f>IF(tbl_Customers[[#This Row],[total_intl_charge]] &lt;= 3, "Low Charges", "High Charges")</f>
        <v>High Charges</v>
      </c>
      <c r="Z1904" t="str">
        <f>IF(tbl_Customers[[#This Row],[total_eve_calls]]&lt;=80,"Low Calls",
IF(tbl_Customers[[#This Row],[total_eve_calls]]&lt;=120,"Medium Calls","High Calls"))</f>
        <v>High Calls</v>
      </c>
      <c r="AA1904" t="str">
        <f>IF(tbl_Customers[[#This Row],[total_eve_charge]]&lt;=15,"Low Charges",
IF(tbl_Customers[[#This Row],[total_eve_charge]]&lt;=20,"Medium Charges","High Charges"))</f>
        <v>Low Charges</v>
      </c>
      <c r="AB19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04" t="str">
        <f>IF(tbl_Customers[[#This Row],[number_vmail_messages]] = 0, "No Usage", IF(tbl_Customers[[#This Row],[number_vmail_messages]] &lt;= 20, "Low Usage", IF(tbl_Customers[[#This Row],[number_vmail_messages]] &lt;= 40, "Medium Usgae", "High Usage")))</f>
        <v>No Usage</v>
      </c>
      <c r="AD1904" t="str">
        <f>IF(tbl_Customers[[#This Row],[total_day_minutes]]&lt;=150,"Low Usage", IF(tbl_Customers[[#This Row],[total_day_minutes]]&lt;=200,"Medium Usage", IF(tbl_Customers[[#This Row],[total_day_minutes]]&lt;=250,"High Usage","Very High Usage")))</f>
        <v>Very High Usage</v>
      </c>
      <c r="AE1904" t="str">
        <f>IF(tbl_Customers[[#This Row],[total_intl_calls]]&lt;=5,"Low Calls", IF(tbl_Customers[[#This Row],[total_intl_calls]]&lt;=10, "Medium Calls", "High Calls"))</f>
        <v>Medium Calls</v>
      </c>
      <c r="AF19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04" s="36" t="str">
        <f>IF(tbl_Customers[[#This Row],[Churn_Risk_Score]]&gt;=10,"High Risk", IF(tbl_Customers[[#This Row],[Churn_Risk_Score]]&gt;=5,"Medium Risk","Low Risk"))</f>
        <v>Medium Risk</v>
      </c>
    </row>
    <row r="1905" spans="1:33" x14ac:dyDescent="0.35">
      <c r="A1905">
        <v>1904</v>
      </c>
      <c r="B1905" t="s">
        <v>62</v>
      </c>
      <c r="C1905">
        <v>88</v>
      </c>
      <c r="D1905" t="s">
        <v>21</v>
      </c>
      <c r="E1905" t="s">
        <v>22</v>
      </c>
      <c r="F1905" t="s">
        <v>22</v>
      </c>
      <c r="G1905">
        <v>0</v>
      </c>
      <c r="H1905">
        <v>166.7</v>
      </c>
      <c r="I1905">
        <v>61</v>
      </c>
      <c r="J1905">
        <v>28.34</v>
      </c>
      <c r="K1905">
        <v>179.3</v>
      </c>
      <c r="L1905">
        <v>88</v>
      </c>
      <c r="M1905">
        <v>15.24</v>
      </c>
      <c r="N1905">
        <v>242.7</v>
      </c>
      <c r="O1905">
        <v>131</v>
      </c>
      <c r="P1905">
        <v>10.92</v>
      </c>
      <c r="Q1905">
        <v>6.8</v>
      </c>
      <c r="R1905">
        <v>7</v>
      </c>
      <c r="S1905">
        <v>1.84</v>
      </c>
      <c r="T1905">
        <v>4</v>
      </c>
      <c r="U1905" t="s">
        <v>23</v>
      </c>
      <c r="V1905">
        <f>IF(tbl_Customers[[#This Row],[churn]] = "yes", 1, 0)</f>
        <v>1</v>
      </c>
      <c r="W1905" t="str">
        <f>IF(tbl_Customers[[#This Row],[number_customer_service_calls]] &lt;= 1, "0-1 Calls", IF(tbl_Customers[[#This Row],[number_customer_service_calls]] &lt;= 3, "2-3 Calls", IF(tbl_Customers[[#This Row],[number_customer_service_calls]] &lt;=5, "4-5 Calls", "6+ Calls")))</f>
        <v>4-5 Calls</v>
      </c>
      <c r="X1905" t="str">
        <f>IF(tbl_Customers[[#This Row],[account_length]] &lt;= 50, "0-50", IF(tbl_Customers[[#This Row],[account_length]] &lt;=100, "51-100", IF(tbl_Customers[[#This Row],[account_length]] &lt;= 150, "101-150", "151+")))</f>
        <v>51-100</v>
      </c>
      <c r="Y1905" t="str">
        <f>IF(tbl_Customers[[#This Row],[total_intl_charge]] &lt;= 3, "Low Charges", "High Charges")</f>
        <v>Low Charges</v>
      </c>
      <c r="Z1905" t="str">
        <f>IF(tbl_Customers[[#This Row],[total_eve_calls]]&lt;=80,"Low Calls",
IF(tbl_Customers[[#This Row],[total_eve_calls]]&lt;=120,"Medium Calls","High Calls"))</f>
        <v>Medium Calls</v>
      </c>
      <c r="AA1905" t="str">
        <f>IF(tbl_Customers[[#This Row],[total_eve_charge]]&lt;=15,"Low Charges",
IF(tbl_Customers[[#This Row],[total_eve_charge]]&lt;=20,"Medium Charges","High Charges"))</f>
        <v>Medium Charges</v>
      </c>
      <c r="AB19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05" t="str">
        <f>IF(tbl_Customers[[#This Row],[number_vmail_messages]] = 0, "No Usage", IF(tbl_Customers[[#This Row],[number_vmail_messages]] &lt;= 20, "Low Usage", IF(tbl_Customers[[#This Row],[number_vmail_messages]] &lt;= 40, "Medium Usgae", "High Usage")))</f>
        <v>No Usage</v>
      </c>
      <c r="AD1905" t="str">
        <f>IF(tbl_Customers[[#This Row],[total_day_minutes]]&lt;=150,"Low Usage", IF(tbl_Customers[[#This Row],[total_day_minutes]]&lt;=200,"Medium Usage", IF(tbl_Customers[[#This Row],[total_day_minutes]]&lt;=250,"High Usage","Very High Usage")))</f>
        <v>Medium Usage</v>
      </c>
      <c r="AE1905" t="str">
        <f>IF(tbl_Customers[[#This Row],[total_intl_calls]]&lt;=5,"Low Calls", IF(tbl_Customers[[#This Row],[total_intl_calls]]&lt;=10, "Medium Calls", "High Calls"))</f>
        <v>Medium Calls</v>
      </c>
      <c r="AF19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05" s="36" t="str">
        <f>IF(tbl_Customers[[#This Row],[Churn_Risk_Score]]&gt;=10,"High Risk", IF(tbl_Customers[[#This Row],[Churn_Risk_Score]]&gt;=5,"Medium Risk","Low Risk"))</f>
        <v>Medium Risk</v>
      </c>
    </row>
    <row r="1906" spans="1:33" x14ac:dyDescent="0.35">
      <c r="A1906">
        <v>1905</v>
      </c>
      <c r="B1906" t="s">
        <v>69</v>
      </c>
      <c r="C1906">
        <v>61</v>
      </c>
      <c r="D1906" t="s">
        <v>25</v>
      </c>
      <c r="E1906" t="s">
        <v>22</v>
      </c>
      <c r="F1906" t="s">
        <v>22</v>
      </c>
      <c r="G1906">
        <v>0</v>
      </c>
      <c r="H1906">
        <v>267.10000000000002</v>
      </c>
      <c r="I1906">
        <v>104</v>
      </c>
      <c r="J1906">
        <v>45.41</v>
      </c>
      <c r="K1906">
        <v>180.4</v>
      </c>
      <c r="L1906">
        <v>131</v>
      </c>
      <c r="M1906">
        <v>15.33</v>
      </c>
      <c r="N1906">
        <v>230.6</v>
      </c>
      <c r="O1906">
        <v>106</v>
      </c>
      <c r="P1906">
        <v>10.38</v>
      </c>
      <c r="Q1906">
        <v>17.3</v>
      </c>
      <c r="R1906">
        <v>4</v>
      </c>
      <c r="S1906">
        <v>4.67</v>
      </c>
      <c r="T1906">
        <v>1</v>
      </c>
      <c r="U1906" t="s">
        <v>23</v>
      </c>
      <c r="V1906">
        <f>IF(tbl_Customers[[#This Row],[churn]] = "yes", 1, 0)</f>
        <v>1</v>
      </c>
      <c r="W1906" t="str">
        <f>IF(tbl_Customers[[#This Row],[number_customer_service_calls]] &lt;= 1, "0-1 Calls", IF(tbl_Customers[[#This Row],[number_customer_service_calls]] &lt;= 3, "2-3 Calls", IF(tbl_Customers[[#This Row],[number_customer_service_calls]] &lt;=5, "4-5 Calls", "6+ Calls")))</f>
        <v>0-1 Calls</v>
      </c>
      <c r="X1906" t="str">
        <f>IF(tbl_Customers[[#This Row],[account_length]] &lt;= 50, "0-50", IF(tbl_Customers[[#This Row],[account_length]] &lt;=100, "51-100", IF(tbl_Customers[[#This Row],[account_length]] &lt;= 150, "101-150", "151+")))</f>
        <v>51-100</v>
      </c>
      <c r="Y1906" t="str">
        <f>IF(tbl_Customers[[#This Row],[total_intl_charge]] &lt;= 3, "Low Charges", "High Charges")</f>
        <v>High Charges</v>
      </c>
      <c r="Z1906" t="str">
        <f>IF(tbl_Customers[[#This Row],[total_eve_calls]]&lt;=80,"Low Calls",
IF(tbl_Customers[[#This Row],[total_eve_calls]]&lt;=120,"Medium Calls","High Calls"))</f>
        <v>High Calls</v>
      </c>
      <c r="AA1906" t="str">
        <f>IF(tbl_Customers[[#This Row],[total_eve_charge]]&lt;=15,"Low Charges",
IF(tbl_Customers[[#This Row],[total_eve_charge]]&lt;=20,"Medium Charges","High Charges"))</f>
        <v>Medium Charges</v>
      </c>
      <c r="AB19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06" t="str">
        <f>IF(tbl_Customers[[#This Row],[number_vmail_messages]] = 0, "No Usage", IF(tbl_Customers[[#This Row],[number_vmail_messages]] &lt;= 20, "Low Usage", IF(tbl_Customers[[#This Row],[number_vmail_messages]] &lt;= 40, "Medium Usgae", "High Usage")))</f>
        <v>No Usage</v>
      </c>
      <c r="AD1906" t="str">
        <f>IF(tbl_Customers[[#This Row],[total_day_minutes]]&lt;=150,"Low Usage", IF(tbl_Customers[[#This Row],[total_day_minutes]]&lt;=200,"Medium Usage", IF(tbl_Customers[[#This Row],[total_day_minutes]]&lt;=250,"High Usage","Very High Usage")))</f>
        <v>Very High Usage</v>
      </c>
      <c r="AE1906" t="str">
        <f>IF(tbl_Customers[[#This Row],[total_intl_calls]]&lt;=5,"Low Calls", IF(tbl_Customers[[#This Row],[total_intl_calls]]&lt;=10, "Medium Calls", "High Calls"))</f>
        <v>Low Calls</v>
      </c>
      <c r="AF19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06" s="36" t="str">
        <f>IF(tbl_Customers[[#This Row],[Churn_Risk_Score]]&gt;=10,"High Risk", IF(tbl_Customers[[#This Row],[Churn_Risk_Score]]&gt;=5,"Medium Risk","Low Risk"))</f>
        <v>Medium Risk</v>
      </c>
    </row>
    <row r="1907" spans="1:33" x14ac:dyDescent="0.35">
      <c r="A1907">
        <v>1906</v>
      </c>
      <c r="B1907" t="s">
        <v>40</v>
      </c>
      <c r="C1907">
        <v>22</v>
      </c>
      <c r="D1907" t="s">
        <v>21</v>
      </c>
      <c r="E1907" t="s">
        <v>22</v>
      </c>
      <c r="F1907" t="s">
        <v>22</v>
      </c>
      <c r="G1907">
        <v>0</v>
      </c>
      <c r="H1907">
        <v>181.8</v>
      </c>
      <c r="I1907">
        <v>108</v>
      </c>
      <c r="J1907">
        <v>30.91</v>
      </c>
      <c r="K1907">
        <v>198.6</v>
      </c>
      <c r="L1907">
        <v>148</v>
      </c>
      <c r="M1907">
        <v>16.88</v>
      </c>
      <c r="N1907">
        <v>206.6</v>
      </c>
      <c r="O1907">
        <v>96</v>
      </c>
      <c r="P1907">
        <v>9.3000000000000007</v>
      </c>
      <c r="Q1907">
        <v>9.3000000000000007</v>
      </c>
      <c r="R1907">
        <v>3</v>
      </c>
      <c r="S1907">
        <v>2.5099999999999998</v>
      </c>
      <c r="T1907">
        <v>2</v>
      </c>
      <c r="U1907" t="s">
        <v>22</v>
      </c>
      <c r="V1907">
        <f>IF(tbl_Customers[[#This Row],[churn]] = "yes", 1, 0)</f>
        <v>0</v>
      </c>
      <c r="W1907" t="str">
        <f>IF(tbl_Customers[[#This Row],[number_customer_service_calls]] &lt;= 1, "0-1 Calls", IF(tbl_Customers[[#This Row],[number_customer_service_calls]] &lt;= 3, "2-3 Calls", IF(tbl_Customers[[#This Row],[number_customer_service_calls]] &lt;=5, "4-5 Calls", "6+ Calls")))</f>
        <v>2-3 Calls</v>
      </c>
      <c r="X1907" t="str">
        <f>IF(tbl_Customers[[#This Row],[account_length]] &lt;= 50, "0-50", IF(tbl_Customers[[#This Row],[account_length]] &lt;=100, "51-100", IF(tbl_Customers[[#This Row],[account_length]] &lt;= 150, "101-150", "151+")))</f>
        <v>0-50</v>
      </c>
      <c r="Y1907" t="str">
        <f>IF(tbl_Customers[[#This Row],[total_intl_charge]] &lt;= 3, "Low Charges", "High Charges")</f>
        <v>Low Charges</v>
      </c>
      <c r="Z1907" t="str">
        <f>IF(tbl_Customers[[#This Row],[total_eve_calls]]&lt;=80,"Low Calls",
IF(tbl_Customers[[#This Row],[total_eve_calls]]&lt;=120,"Medium Calls","High Calls"))</f>
        <v>High Calls</v>
      </c>
      <c r="AA1907" t="str">
        <f>IF(tbl_Customers[[#This Row],[total_eve_charge]]&lt;=15,"Low Charges",
IF(tbl_Customers[[#This Row],[total_eve_charge]]&lt;=20,"Medium Charges","High Charges"))</f>
        <v>Medium Charges</v>
      </c>
      <c r="AB19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07" t="str">
        <f>IF(tbl_Customers[[#This Row],[number_vmail_messages]] = 0, "No Usage", IF(tbl_Customers[[#This Row],[number_vmail_messages]] &lt;= 20, "Low Usage", IF(tbl_Customers[[#This Row],[number_vmail_messages]] &lt;= 40, "Medium Usgae", "High Usage")))</f>
        <v>No Usage</v>
      </c>
      <c r="AD1907" t="str">
        <f>IF(tbl_Customers[[#This Row],[total_day_minutes]]&lt;=150,"Low Usage", IF(tbl_Customers[[#This Row],[total_day_minutes]]&lt;=200,"Medium Usage", IF(tbl_Customers[[#This Row],[total_day_minutes]]&lt;=250,"High Usage","Very High Usage")))</f>
        <v>Medium Usage</v>
      </c>
      <c r="AE1907" t="str">
        <f>IF(tbl_Customers[[#This Row],[total_intl_calls]]&lt;=5,"Low Calls", IF(tbl_Customers[[#This Row],[total_intl_calls]]&lt;=10, "Medium Calls", "High Calls"))</f>
        <v>Low Calls</v>
      </c>
      <c r="AF19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07" s="36" t="str">
        <f>IF(tbl_Customers[[#This Row],[Churn_Risk_Score]]&gt;=10,"High Risk", IF(tbl_Customers[[#This Row],[Churn_Risk_Score]]&gt;=5,"Medium Risk","Low Risk"))</f>
        <v>Low Risk</v>
      </c>
    </row>
    <row r="1908" spans="1:33" x14ac:dyDescent="0.35">
      <c r="A1908">
        <v>1907</v>
      </c>
      <c r="B1908" t="s">
        <v>44</v>
      </c>
      <c r="C1908">
        <v>78</v>
      </c>
      <c r="D1908" t="s">
        <v>21</v>
      </c>
      <c r="E1908" t="s">
        <v>22</v>
      </c>
      <c r="F1908" t="s">
        <v>22</v>
      </c>
      <c r="G1908">
        <v>0</v>
      </c>
      <c r="H1908">
        <v>147.1</v>
      </c>
      <c r="I1908">
        <v>80</v>
      </c>
      <c r="J1908">
        <v>25.01</v>
      </c>
      <c r="K1908">
        <v>199.7</v>
      </c>
      <c r="L1908">
        <v>100</v>
      </c>
      <c r="M1908">
        <v>16.97</v>
      </c>
      <c r="N1908">
        <v>160.69999999999999</v>
      </c>
      <c r="O1908">
        <v>106</v>
      </c>
      <c r="P1908">
        <v>7.23</v>
      </c>
      <c r="Q1908">
        <v>13.7</v>
      </c>
      <c r="R1908">
        <v>7</v>
      </c>
      <c r="S1908">
        <v>3.7</v>
      </c>
      <c r="T1908">
        <v>0</v>
      </c>
      <c r="U1908" t="s">
        <v>22</v>
      </c>
      <c r="V1908">
        <f>IF(tbl_Customers[[#This Row],[churn]] = "yes", 1, 0)</f>
        <v>0</v>
      </c>
      <c r="W1908" t="str">
        <f>IF(tbl_Customers[[#This Row],[number_customer_service_calls]] &lt;= 1, "0-1 Calls", IF(tbl_Customers[[#This Row],[number_customer_service_calls]] &lt;= 3, "2-3 Calls", IF(tbl_Customers[[#This Row],[number_customer_service_calls]] &lt;=5, "4-5 Calls", "6+ Calls")))</f>
        <v>0-1 Calls</v>
      </c>
      <c r="X1908" t="str">
        <f>IF(tbl_Customers[[#This Row],[account_length]] &lt;= 50, "0-50", IF(tbl_Customers[[#This Row],[account_length]] &lt;=100, "51-100", IF(tbl_Customers[[#This Row],[account_length]] &lt;= 150, "101-150", "151+")))</f>
        <v>51-100</v>
      </c>
      <c r="Y1908" t="str">
        <f>IF(tbl_Customers[[#This Row],[total_intl_charge]] &lt;= 3, "Low Charges", "High Charges")</f>
        <v>High Charges</v>
      </c>
      <c r="Z1908" t="str">
        <f>IF(tbl_Customers[[#This Row],[total_eve_calls]]&lt;=80,"Low Calls",
IF(tbl_Customers[[#This Row],[total_eve_calls]]&lt;=120,"Medium Calls","High Calls"))</f>
        <v>Medium Calls</v>
      </c>
      <c r="AA1908" t="str">
        <f>IF(tbl_Customers[[#This Row],[total_eve_charge]]&lt;=15,"Low Charges",
IF(tbl_Customers[[#This Row],[total_eve_charge]]&lt;=20,"Medium Charges","High Charges"))</f>
        <v>Medium Charges</v>
      </c>
      <c r="AB19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08" t="str">
        <f>IF(tbl_Customers[[#This Row],[number_vmail_messages]] = 0, "No Usage", IF(tbl_Customers[[#This Row],[number_vmail_messages]] &lt;= 20, "Low Usage", IF(tbl_Customers[[#This Row],[number_vmail_messages]] &lt;= 40, "Medium Usgae", "High Usage")))</f>
        <v>No Usage</v>
      </c>
      <c r="AD1908" t="str">
        <f>IF(tbl_Customers[[#This Row],[total_day_minutes]]&lt;=150,"Low Usage", IF(tbl_Customers[[#This Row],[total_day_minutes]]&lt;=200,"Medium Usage", IF(tbl_Customers[[#This Row],[total_day_minutes]]&lt;=250,"High Usage","Very High Usage")))</f>
        <v>Low Usage</v>
      </c>
      <c r="AE1908" t="str">
        <f>IF(tbl_Customers[[#This Row],[total_intl_calls]]&lt;=5,"Low Calls", IF(tbl_Customers[[#This Row],[total_intl_calls]]&lt;=10, "Medium Calls", "High Calls"))</f>
        <v>Medium Calls</v>
      </c>
      <c r="AF19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08" s="36" t="str">
        <f>IF(tbl_Customers[[#This Row],[Churn_Risk_Score]]&gt;=10,"High Risk", IF(tbl_Customers[[#This Row],[Churn_Risk_Score]]&gt;=5,"Medium Risk","Low Risk"))</f>
        <v>Low Risk</v>
      </c>
    </row>
    <row r="1909" spans="1:33" x14ac:dyDescent="0.35">
      <c r="A1909">
        <v>1908</v>
      </c>
      <c r="B1909" t="s">
        <v>59</v>
      </c>
      <c r="C1909">
        <v>56</v>
      </c>
      <c r="D1909" t="s">
        <v>21</v>
      </c>
      <c r="E1909" t="s">
        <v>22</v>
      </c>
      <c r="F1909" t="s">
        <v>23</v>
      </c>
      <c r="G1909">
        <v>29</v>
      </c>
      <c r="H1909">
        <v>37.700000000000003</v>
      </c>
      <c r="I1909">
        <v>115</v>
      </c>
      <c r="J1909">
        <v>6.41</v>
      </c>
      <c r="K1909">
        <v>144.1</v>
      </c>
      <c r="L1909">
        <v>111</v>
      </c>
      <c r="M1909">
        <v>12.25</v>
      </c>
      <c r="N1909">
        <v>226.6</v>
      </c>
      <c r="O1909">
        <v>101</v>
      </c>
      <c r="P1909">
        <v>10.199999999999999</v>
      </c>
      <c r="Q1909">
        <v>4.9000000000000004</v>
      </c>
      <c r="R1909">
        <v>3</v>
      </c>
      <c r="S1909">
        <v>1.32</v>
      </c>
      <c r="T1909">
        <v>1</v>
      </c>
      <c r="U1909" t="s">
        <v>22</v>
      </c>
      <c r="V1909">
        <f>IF(tbl_Customers[[#This Row],[churn]] = "yes", 1, 0)</f>
        <v>0</v>
      </c>
      <c r="W1909" t="str">
        <f>IF(tbl_Customers[[#This Row],[number_customer_service_calls]] &lt;= 1, "0-1 Calls", IF(tbl_Customers[[#This Row],[number_customer_service_calls]] &lt;= 3, "2-3 Calls", IF(tbl_Customers[[#This Row],[number_customer_service_calls]] &lt;=5, "4-5 Calls", "6+ Calls")))</f>
        <v>0-1 Calls</v>
      </c>
      <c r="X1909" t="str">
        <f>IF(tbl_Customers[[#This Row],[account_length]] &lt;= 50, "0-50", IF(tbl_Customers[[#This Row],[account_length]] &lt;=100, "51-100", IF(tbl_Customers[[#This Row],[account_length]] &lt;= 150, "101-150", "151+")))</f>
        <v>51-100</v>
      </c>
      <c r="Y1909" t="str">
        <f>IF(tbl_Customers[[#This Row],[total_intl_charge]] &lt;= 3, "Low Charges", "High Charges")</f>
        <v>Low Charges</v>
      </c>
      <c r="Z1909" t="str">
        <f>IF(tbl_Customers[[#This Row],[total_eve_calls]]&lt;=80,"Low Calls",
IF(tbl_Customers[[#This Row],[total_eve_calls]]&lt;=120,"Medium Calls","High Calls"))</f>
        <v>Medium Calls</v>
      </c>
      <c r="AA1909" t="str">
        <f>IF(tbl_Customers[[#This Row],[total_eve_charge]]&lt;=15,"Low Charges",
IF(tbl_Customers[[#This Row],[total_eve_charge]]&lt;=20,"Medium Charges","High Charges"))</f>
        <v>Low Charges</v>
      </c>
      <c r="AB19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09" t="str">
        <f>IF(tbl_Customers[[#This Row],[number_vmail_messages]] = 0, "No Usage", IF(tbl_Customers[[#This Row],[number_vmail_messages]] &lt;= 20, "Low Usage", IF(tbl_Customers[[#This Row],[number_vmail_messages]] &lt;= 40, "Medium Usgae", "High Usage")))</f>
        <v>Medium Usgae</v>
      </c>
      <c r="AD1909" t="str">
        <f>IF(tbl_Customers[[#This Row],[total_day_minutes]]&lt;=150,"Low Usage", IF(tbl_Customers[[#This Row],[total_day_minutes]]&lt;=200,"Medium Usage", IF(tbl_Customers[[#This Row],[total_day_minutes]]&lt;=250,"High Usage","Very High Usage")))</f>
        <v>Low Usage</v>
      </c>
      <c r="AE1909" t="str">
        <f>IF(tbl_Customers[[#This Row],[total_intl_calls]]&lt;=5,"Low Calls", IF(tbl_Customers[[#This Row],[total_intl_calls]]&lt;=10, "Medium Calls", "High Calls"))</f>
        <v>Low Calls</v>
      </c>
      <c r="AF19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09" s="36" t="str">
        <f>IF(tbl_Customers[[#This Row],[Churn_Risk_Score]]&gt;=10,"High Risk", IF(tbl_Customers[[#This Row],[Churn_Risk_Score]]&gt;=5,"Medium Risk","Low Risk"))</f>
        <v>Low Risk</v>
      </c>
    </row>
    <row r="1910" spans="1:33" x14ac:dyDescent="0.35">
      <c r="A1910">
        <v>1909</v>
      </c>
      <c r="B1910" t="s">
        <v>41</v>
      </c>
      <c r="C1910">
        <v>192</v>
      </c>
      <c r="D1910" t="s">
        <v>21</v>
      </c>
      <c r="E1910" t="s">
        <v>22</v>
      </c>
      <c r="F1910" t="s">
        <v>22</v>
      </c>
      <c r="G1910">
        <v>0</v>
      </c>
      <c r="H1910">
        <v>185</v>
      </c>
      <c r="I1910">
        <v>88</v>
      </c>
      <c r="J1910">
        <v>31.45</v>
      </c>
      <c r="K1910">
        <v>224.9</v>
      </c>
      <c r="L1910">
        <v>98</v>
      </c>
      <c r="M1910">
        <v>19.12</v>
      </c>
      <c r="N1910">
        <v>212.4</v>
      </c>
      <c r="O1910">
        <v>105</v>
      </c>
      <c r="P1910">
        <v>9.56</v>
      </c>
      <c r="Q1910">
        <v>11.4</v>
      </c>
      <c r="R1910">
        <v>3</v>
      </c>
      <c r="S1910">
        <v>3.08</v>
      </c>
      <c r="T1910">
        <v>2</v>
      </c>
      <c r="U1910" t="s">
        <v>22</v>
      </c>
      <c r="V1910">
        <f>IF(tbl_Customers[[#This Row],[churn]] = "yes", 1, 0)</f>
        <v>0</v>
      </c>
      <c r="W1910" t="str">
        <f>IF(tbl_Customers[[#This Row],[number_customer_service_calls]] &lt;= 1, "0-1 Calls", IF(tbl_Customers[[#This Row],[number_customer_service_calls]] &lt;= 3, "2-3 Calls", IF(tbl_Customers[[#This Row],[number_customer_service_calls]] &lt;=5, "4-5 Calls", "6+ Calls")))</f>
        <v>2-3 Calls</v>
      </c>
      <c r="X1910" t="str">
        <f>IF(tbl_Customers[[#This Row],[account_length]] &lt;= 50, "0-50", IF(tbl_Customers[[#This Row],[account_length]] &lt;=100, "51-100", IF(tbl_Customers[[#This Row],[account_length]] &lt;= 150, "101-150", "151+")))</f>
        <v>151+</v>
      </c>
      <c r="Y1910" t="str">
        <f>IF(tbl_Customers[[#This Row],[total_intl_charge]] &lt;= 3, "Low Charges", "High Charges")</f>
        <v>High Charges</v>
      </c>
      <c r="Z1910" t="str">
        <f>IF(tbl_Customers[[#This Row],[total_eve_calls]]&lt;=80,"Low Calls",
IF(tbl_Customers[[#This Row],[total_eve_calls]]&lt;=120,"Medium Calls","High Calls"))</f>
        <v>Medium Calls</v>
      </c>
      <c r="AA1910" t="str">
        <f>IF(tbl_Customers[[#This Row],[total_eve_charge]]&lt;=15,"Low Charges",
IF(tbl_Customers[[#This Row],[total_eve_charge]]&lt;=20,"Medium Charges","High Charges"))</f>
        <v>Medium Charges</v>
      </c>
      <c r="AB19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10" t="str">
        <f>IF(tbl_Customers[[#This Row],[number_vmail_messages]] = 0, "No Usage", IF(tbl_Customers[[#This Row],[number_vmail_messages]] &lt;= 20, "Low Usage", IF(tbl_Customers[[#This Row],[number_vmail_messages]] &lt;= 40, "Medium Usgae", "High Usage")))</f>
        <v>No Usage</v>
      </c>
      <c r="AD1910" t="str">
        <f>IF(tbl_Customers[[#This Row],[total_day_minutes]]&lt;=150,"Low Usage", IF(tbl_Customers[[#This Row],[total_day_minutes]]&lt;=200,"Medium Usage", IF(tbl_Customers[[#This Row],[total_day_minutes]]&lt;=250,"High Usage","Very High Usage")))</f>
        <v>Medium Usage</v>
      </c>
      <c r="AE1910" t="str">
        <f>IF(tbl_Customers[[#This Row],[total_intl_calls]]&lt;=5,"Low Calls", IF(tbl_Customers[[#This Row],[total_intl_calls]]&lt;=10, "Medium Calls", "High Calls"))</f>
        <v>Low Calls</v>
      </c>
      <c r="AF19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10" s="36" t="str">
        <f>IF(tbl_Customers[[#This Row],[Churn_Risk_Score]]&gt;=10,"High Risk", IF(tbl_Customers[[#This Row],[Churn_Risk_Score]]&gt;=5,"Medium Risk","Low Risk"))</f>
        <v>Low Risk</v>
      </c>
    </row>
    <row r="1911" spans="1:33" x14ac:dyDescent="0.35">
      <c r="A1911">
        <v>1910</v>
      </c>
      <c r="B1911" t="s">
        <v>51</v>
      </c>
      <c r="C1911">
        <v>70</v>
      </c>
      <c r="D1911" t="s">
        <v>21</v>
      </c>
      <c r="E1911" t="s">
        <v>22</v>
      </c>
      <c r="F1911" t="s">
        <v>22</v>
      </c>
      <c r="G1911">
        <v>0</v>
      </c>
      <c r="H1911">
        <v>156.4</v>
      </c>
      <c r="I1911">
        <v>108</v>
      </c>
      <c r="J1911">
        <v>26.59</v>
      </c>
      <c r="K1911">
        <v>171</v>
      </c>
      <c r="L1911">
        <v>116</v>
      </c>
      <c r="M1911">
        <v>14.54</v>
      </c>
      <c r="N1911">
        <v>196.1</v>
      </c>
      <c r="O1911">
        <v>96</v>
      </c>
      <c r="P1911">
        <v>8.82</v>
      </c>
      <c r="Q1911">
        <v>8.6</v>
      </c>
      <c r="R1911">
        <v>4</v>
      </c>
      <c r="S1911">
        <v>2.3199999999999998</v>
      </c>
      <c r="T1911">
        <v>2</v>
      </c>
      <c r="U1911" t="s">
        <v>22</v>
      </c>
      <c r="V1911">
        <f>IF(tbl_Customers[[#This Row],[churn]] = "yes", 1, 0)</f>
        <v>0</v>
      </c>
      <c r="W1911" t="str">
        <f>IF(tbl_Customers[[#This Row],[number_customer_service_calls]] &lt;= 1, "0-1 Calls", IF(tbl_Customers[[#This Row],[number_customer_service_calls]] &lt;= 3, "2-3 Calls", IF(tbl_Customers[[#This Row],[number_customer_service_calls]] &lt;=5, "4-5 Calls", "6+ Calls")))</f>
        <v>2-3 Calls</v>
      </c>
      <c r="X1911" t="str">
        <f>IF(tbl_Customers[[#This Row],[account_length]] &lt;= 50, "0-50", IF(tbl_Customers[[#This Row],[account_length]] &lt;=100, "51-100", IF(tbl_Customers[[#This Row],[account_length]] &lt;= 150, "101-150", "151+")))</f>
        <v>51-100</v>
      </c>
      <c r="Y1911" t="str">
        <f>IF(tbl_Customers[[#This Row],[total_intl_charge]] &lt;= 3, "Low Charges", "High Charges")</f>
        <v>Low Charges</v>
      </c>
      <c r="Z1911" t="str">
        <f>IF(tbl_Customers[[#This Row],[total_eve_calls]]&lt;=80,"Low Calls",
IF(tbl_Customers[[#This Row],[total_eve_calls]]&lt;=120,"Medium Calls","High Calls"))</f>
        <v>Medium Calls</v>
      </c>
      <c r="AA1911" t="str">
        <f>IF(tbl_Customers[[#This Row],[total_eve_charge]]&lt;=15,"Low Charges",
IF(tbl_Customers[[#This Row],[total_eve_charge]]&lt;=20,"Medium Charges","High Charges"))</f>
        <v>Low Charges</v>
      </c>
      <c r="AB19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11" t="str">
        <f>IF(tbl_Customers[[#This Row],[number_vmail_messages]] = 0, "No Usage", IF(tbl_Customers[[#This Row],[number_vmail_messages]] &lt;= 20, "Low Usage", IF(tbl_Customers[[#This Row],[number_vmail_messages]] &lt;= 40, "Medium Usgae", "High Usage")))</f>
        <v>No Usage</v>
      </c>
      <c r="AD1911" t="str">
        <f>IF(tbl_Customers[[#This Row],[total_day_minutes]]&lt;=150,"Low Usage", IF(tbl_Customers[[#This Row],[total_day_minutes]]&lt;=200,"Medium Usage", IF(tbl_Customers[[#This Row],[total_day_minutes]]&lt;=250,"High Usage","Very High Usage")))</f>
        <v>Medium Usage</v>
      </c>
      <c r="AE1911" t="str">
        <f>IF(tbl_Customers[[#This Row],[total_intl_calls]]&lt;=5,"Low Calls", IF(tbl_Customers[[#This Row],[total_intl_calls]]&lt;=10, "Medium Calls", "High Calls"))</f>
        <v>Low Calls</v>
      </c>
      <c r="AF19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11" s="36" t="str">
        <f>IF(tbl_Customers[[#This Row],[Churn_Risk_Score]]&gt;=10,"High Risk", IF(tbl_Customers[[#This Row],[Churn_Risk_Score]]&gt;=5,"Medium Risk","Low Risk"))</f>
        <v>Low Risk</v>
      </c>
    </row>
    <row r="1912" spans="1:33" x14ac:dyDescent="0.35">
      <c r="A1912">
        <v>1911</v>
      </c>
      <c r="B1912" t="s">
        <v>33</v>
      </c>
      <c r="C1912">
        <v>65</v>
      </c>
      <c r="D1912" t="s">
        <v>21</v>
      </c>
      <c r="E1912" t="s">
        <v>22</v>
      </c>
      <c r="F1912" t="s">
        <v>23</v>
      </c>
      <c r="G1912">
        <v>29</v>
      </c>
      <c r="H1912">
        <v>215.5</v>
      </c>
      <c r="I1912">
        <v>129</v>
      </c>
      <c r="J1912">
        <v>36.64</v>
      </c>
      <c r="K1912">
        <v>161.9</v>
      </c>
      <c r="L1912">
        <v>77</v>
      </c>
      <c r="M1912">
        <v>13.76</v>
      </c>
      <c r="N1912">
        <v>128.30000000000001</v>
      </c>
      <c r="O1912">
        <v>91</v>
      </c>
      <c r="P1912">
        <v>5.77</v>
      </c>
      <c r="Q1912">
        <v>8.8000000000000007</v>
      </c>
      <c r="R1912">
        <v>5</v>
      </c>
      <c r="S1912">
        <v>2.38</v>
      </c>
      <c r="T1912">
        <v>2</v>
      </c>
      <c r="U1912" t="s">
        <v>22</v>
      </c>
      <c r="V1912">
        <f>IF(tbl_Customers[[#This Row],[churn]] = "yes", 1, 0)</f>
        <v>0</v>
      </c>
      <c r="W1912" t="str">
        <f>IF(tbl_Customers[[#This Row],[number_customer_service_calls]] &lt;= 1, "0-1 Calls", IF(tbl_Customers[[#This Row],[number_customer_service_calls]] &lt;= 3, "2-3 Calls", IF(tbl_Customers[[#This Row],[number_customer_service_calls]] &lt;=5, "4-5 Calls", "6+ Calls")))</f>
        <v>2-3 Calls</v>
      </c>
      <c r="X1912" t="str">
        <f>IF(tbl_Customers[[#This Row],[account_length]] &lt;= 50, "0-50", IF(tbl_Customers[[#This Row],[account_length]] &lt;=100, "51-100", IF(tbl_Customers[[#This Row],[account_length]] &lt;= 150, "101-150", "151+")))</f>
        <v>51-100</v>
      </c>
      <c r="Y1912" t="str">
        <f>IF(tbl_Customers[[#This Row],[total_intl_charge]] &lt;= 3, "Low Charges", "High Charges")</f>
        <v>Low Charges</v>
      </c>
      <c r="Z1912" t="str">
        <f>IF(tbl_Customers[[#This Row],[total_eve_calls]]&lt;=80,"Low Calls",
IF(tbl_Customers[[#This Row],[total_eve_calls]]&lt;=120,"Medium Calls","High Calls"))</f>
        <v>Low Calls</v>
      </c>
      <c r="AA1912" t="str">
        <f>IF(tbl_Customers[[#This Row],[total_eve_charge]]&lt;=15,"Low Charges",
IF(tbl_Customers[[#This Row],[total_eve_charge]]&lt;=20,"Medium Charges","High Charges"))</f>
        <v>Low Charges</v>
      </c>
      <c r="AB19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12" t="str">
        <f>IF(tbl_Customers[[#This Row],[number_vmail_messages]] = 0, "No Usage", IF(tbl_Customers[[#This Row],[number_vmail_messages]] &lt;= 20, "Low Usage", IF(tbl_Customers[[#This Row],[number_vmail_messages]] &lt;= 40, "Medium Usgae", "High Usage")))</f>
        <v>Medium Usgae</v>
      </c>
      <c r="AD1912" t="str">
        <f>IF(tbl_Customers[[#This Row],[total_day_minutes]]&lt;=150,"Low Usage", IF(tbl_Customers[[#This Row],[total_day_minutes]]&lt;=200,"Medium Usage", IF(tbl_Customers[[#This Row],[total_day_minutes]]&lt;=250,"High Usage","Very High Usage")))</f>
        <v>High Usage</v>
      </c>
      <c r="AE1912" t="str">
        <f>IF(tbl_Customers[[#This Row],[total_intl_calls]]&lt;=5,"Low Calls", IF(tbl_Customers[[#This Row],[total_intl_calls]]&lt;=10, "Medium Calls", "High Calls"))</f>
        <v>Low Calls</v>
      </c>
      <c r="AF19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12" s="36" t="str">
        <f>IF(tbl_Customers[[#This Row],[Churn_Risk_Score]]&gt;=10,"High Risk", IF(tbl_Customers[[#This Row],[Churn_Risk_Score]]&gt;=5,"Medium Risk","Low Risk"))</f>
        <v>Low Risk</v>
      </c>
    </row>
    <row r="1913" spans="1:33" x14ac:dyDescent="0.35">
      <c r="A1913">
        <v>1912</v>
      </c>
      <c r="B1913" t="s">
        <v>35</v>
      </c>
      <c r="C1913">
        <v>119</v>
      </c>
      <c r="D1913" t="s">
        <v>28</v>
      </c>
      <c r="E1913" t="s">
        <v>22</v>
      </c>
      <c r="F1913" t="s">
        <v>22</v>
      </c>
      <c r="G1913">
        <v>0</v>
      </c>
      <c r="H1913">
        <v>134.9</v>
      </c>
      <c r="I1913">
        <v>70</v>
      </c>
      <c r="J1913">
        <v>22.93</v>
      </c>
      <c r="K1913">
        <v>211.5</v>
      </c>
      <c r="L1913">
        <v>74</v>
      </c>
      <c r="M1913">
        <v>17.98</v>
      </c>
      <c r="N1913">
        <v>188.5</v>
      </c>
      <c r="O1913">
        <v>105</v>
      </c>
      <c r="P1913">
        <v>8.48</v>
      </c>
      <c r="Q1913">
        <v>11.3</v>
      </c>
      <c r="R1913">
        <v>6</v>
      </c>
      <c r="S1913">
        <v>3.05</v>
      </c>
      <c r="T1913">
        <v>1</v>
      </c>
      <c r="U1913" t="s">
        <v>22</v>
      </c>
      <c r="V1913">
        <f>IF(tbl_Customers[[#This Row],[churn]] = "yes", 1, 0)</f>
        <v>0</v>
      </c>
      <c r="W1913" t="str">
        <f>IF(tbl_Customers[[#This Row],[number_customer_service_calls]] &lt;= 1, "0-1 Calls", IF(tbl_Customers[[#This Row],[number_customer_service_calls]] &lt;= 3, "2-3 Calls", IF(tbl_Customers[[#This Row],[number_customer_service_calls]] &lt;=5, "4-5 Calls", "6+ Calls")))</f>
        <v>0-1 Calls</v>
      </c>
      <c r="X1913" t="str">
        <f>IF(tbl_Customers[[#This Row],[account_length]] &lt;= 50, "0-50", IF(tbl_Customers[[#This Row],[account_length]] &lt;=100, "51-100", IF(tbl_Customers[[#This Row],[account_length]] &lt;= 150, "101-150", "151+")))</f>
        <v>101-150</v>
      </c>
      <c r="Y1913" t="str">
        <f>IF(tbl_Customers[[#This Row],[total_intl_charge]] &lt;= 3, "Low Charges", "High Charges")</f>
        <v>High Charges</v>
      </c>
      <c r="Z1913" t="str">
        <f>IF(tbl_Customers[[#This Row],[total_eve_calls]]&lt;=80,"Low Calls",
IF(tbl_Customers[[#This Row],[total_eve_calls]]&lt;=120,"Medium Calls","High Calls"))</f>
        <v>Low Calls</v>
      </c>
      <c r="AA1913" t="str">
        <f>IF(tbl_Customers[[#This Row],[total_eve_charge]]&lt;=15,"Low Charges",
IF(tbl_Customers[[#This Row],[total_eve_charge]]&lt;=20,"Medium Charges","High Charges"))</f>
        <v>Medium Charges</v>
      </c>
      <c r="AB19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13" t="str">
        <f>IF(tbl_Customers[[#This Row],[number_vmail_messages]] = 0, "No Usage", IF(tbl_Customers[[#This Row],[number_vmail_messages]] &lt;= 20, "Low Usage", IF(tbl_Customers[[#This Row],[number_vmail_messages]] &lt;= 40, "Medium Usgae", "High Usage")))</f>
        <v>No Usage</v>
      </c>
      <c r="AD1913" t="str">
        <f>IF(tbl_Customers[[#This Row],[total_day_minutes]]&lt;=150,"Low Usage", IF(tbl_Customers[[#This Row],[total_day_minutes]]&lt;=200,"Medium Usage", IF(tbl_Customers[[#This Row],[total_day_minutes]]&lt;=250,"High Usage","Very High Usage")))</f>
        <v>Low Usage</v>
      </c>
      <c r="AE1913" t="str">
        <f>IF(tbl_Customers[[#This Row],[total_intl_calls]]&lt;=5,"Low Calls", IF(tbl_Customers[[#This Row],[total_intl_calls]]&lt;=10, "Medium Calls", "High Calls"))</f>
        <v>Medium Calls</v>
      </c>
      <c r="AF19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13" s="36" t="str">
        <f>IF(tbl_Customers[[#This Row],[Churn_Risk_Score]]&gt;=10,"High Risk", IF(tbl_Customers[[#This Row],[Churn_Risk_Score]]&gt;=5,"Medium Risk","Low Risk"))</f>
        <v>Low Risk</v>
      </c>
    </row>
    <row r="1914" spans="1:33" x14ac:dyDescent="0.35">
      <c r="A1914">
        <v>1913</v>
      </c>
      <c r="B1914" t="s">
        <v>41</v>
      </c>
      <c r="C1914">
        <v>80</v>
      </c>
      <c r="D1914" t="s">
        <v>21</v>
      </c>
      <c r="E1914" t="s">
        <v>22</v>
      </c>
      <c r="F1914" t="s">
        <v>22</v>
      </c>
      <c r="G1914">
        <v>0</v>
      </c>
      <c r="H1914">
        <v>194.8</v>
      </c>
      <c r="I1914">
        <v>116</v>
      </c>
      <c r="J1914">
        <v>33.119999999999997</v>
      </c>
      <c r="K1914">
        <v>209.9</v>
      </c>
      <c r="L1914">
        <v>93</v>
      </c>
      <c r="M1914">
        <v>17.84</v>
      </c>
      <c r="N1914">
        <v>194.1</v>
      </c>
      <c r="O1914">
        <v>100</v>
      </c>
      <c r="P1914">
        <v>8.73</v>
      </c>
      <c r="Q1914">
        <v>12.8</v>
      </c>
      <c r="R1914">
        <v>3</v>
      </c>
      <c r="S1914">
        <v>3.46</v>
      </c>
      <c r="T1914">
        <v>0</v>
      </c>
      <c r="U1914" t="s">
        <v>22</v>
      </c>
      <c r="V1914">
        <f>IF(tbl_Customers[[#This Row],[churn]] = "yes", 1, 0)</f>
        <v>0</v>
      </c>
      <c r="W1914" t="str">
        <f>IF(tbl_Customers[[#This Row],[number_customer_service_calls]] &lt;= 1, "0-1 Calls", IF(tbl_Customers[[#This Row],[number_customer_service_calls]] &lt;= 3, "2-3 Calls", IF(tbl_Customers[[#This Row],[number_customer_service_calls]] &lt;=5, "4-5 Calls", "6+ Calls")))</f>
        <v>0-1 Calls</v>
      </c>
      <c r="X1914" t="str">
        <f>IF(tbl_Customers[[#This Row],[account_length]] &lt;= 50, "0-50", IF(tbl_Customers[[#This Row],[account_length]] &lt;=100, "51-100", IF(tbl_Customers[[#This Row],[account_length]] &lt;= 150, "101-150", "151+")))</f>
        <v>51-100</v>
      </c>
      <c r="Y1914" t="str">
        <f>IF(tbl_Customers[[#This Row],[total_intl_charge]] &lt;= 3, "Low Charges", "High Charges")</f>
        <v>High Charges</v>
      </c>
      <c r="Z1914" t="str">
        <f>IF(tbl_Customers[[#This Row],[total_eve_calls]]&lt;=80,"Low Calls",
IF(tbl_Customers[[#This Row],[total_eve_calls]]&lt;=120,"Medium Calls","High Calls"))</f>
        <v>Medium Calls</v>
      </c>
      <c r="AA1914" t="str">
        <f>IF(tbl_Customers[[#This Row],[total_eve_charge]]&lt;=15,"Low Charges",
IF(tbl_Customers[[#This Row],[total_eve_charge]]&lt;=20,"Medium Charges","High Charges"))</f>
        <v>Medium Charges</v>
      </c>
      <c r="AB19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14" t="str">
        <f>IF(tbl_Customers[[#This Row],[number_vmail_messages]] = 0, "No Usage", IF(tbl_Customers[[#This Row],[number_vmail_messages]] &lt;= 20, "Low Usage", IF(tbl_Customers[[#This Row],[number_vmail_messages]] &lt;= 40, "Medium Usgae", "High Usage")))</f>
        <v>No Usage</v>
      </c>
      <c r="AD1914" t="str">
        <f>IF(tbl_Customers[[#This Row],[total_day_minutes]]&lt;=150,"Low Usage", IF(tbl_Customers[[#This Row],[total_day_minutes]]&lt;=200,"Medium Usage", IF(tbl_Customers[[#This Row],[total_day_minutes]]&lt;=250,"High Usage","Very High Usage")))</f>
        <v>Medium Usage</v>
      </c>
      <c r="AE1914" t="str">
        <f>IF(tbl_Customers[[#This Row],[total_intl_calls]]&lt;=5,"Low Calls", IF(tbl_Customers[[#This Row],[total_intl_calls]]&lt;=10, "Medium Calls", "High Calls"))</f>
        <v>Low Calls</v>
      </c>
      <c r="AF19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14" s="36" t="str">
        <f>IF(tbl_Customers[[#This Row],[Churn_Risk_Score]]&gt;=10,"High Risk", IF(tbl_Customers[[#This Row],[Churn_Risk_Score]]&gt;=5,"Medium Risk","Low Risk"))</f>
        <v>Low Risk</v>
      </c>
    </row>
    <row r="1915" spans="1:33" x14ac:dyDescent="0.35">
      <c r="A1915">
        <v>1914</v>
      </c>
      <c r="B1915" t="s">
        <v>74</v>
      </c>
      <c r="C1915">
        <v>152</v>
      </c>
      <c r="D1915" t="s">
        <v>25</v>
      </c>
      <c r="E1915" t="s">
        <v>22</v>
      </c>
      <c r="F1915" t="s">
        <v>23</v>
      </c>
      <c r="G1915">
        <v>20</v>
      </c>
      <c r="H1915">
        <v>239.1</v>
      </c>
      <c r="I1915">
        <v>105</v>
      </c>
      <c r="J1915">
        <v>40.65</v>
      </c>
      <c r="K1915">
        <v>209.1</v>
      </c>
      <c r="L1915">
        <v>111</v>
      </c>
      <c r="M1915">
        <v>17.77</v>
      </c>
      <c r="N1915">
        <v>268.2</v>
      </c>
      <c r="O1915">
        <v>130</v>
      </c>
      <c r="P1915">
        <v>12.07</v>
      </c>
      <c r="Q1915">
        <v>13.3</v>
      </c>
      <c r="R1915">
        <v>3</v>
      </c>
      <c r="S1915">
        <v>3.59</v>
      </c>
      <c r="T1915">
        <v>5</v>
      </c>
      <c r="U1915" t="s">
        <v>22</v>
      </c>
      <c r="V1915">
        <f>IF(tbl_Customers[[#This Row],[churn]] = "yes", 1, 0)</f>
        <v>0</v>
      </c>
      <c r="W1915" t="str">
        <f>IF(tbl_Customers[[#This Row],[number_customer_service_calls]] &lt;= 1, "0-1 Calls", IF(tbl_Customers[[#This Row],[number_customer_service_calls]] &lt;= 3, "2-3 Calls", IF(tbl_Customers[[#This Row],[number_customer_service_calls]] &lt;=5, "4-5 Calls", "6+ Calls")))</f>
        <v>4-5 Calls</v>
      </c>
      <c r="X1915" t="str">
        <f>IF(tbl_Customers[[#This Row],[account_length]] &lt;= 50, "0-50", IF(tbl_Customers[[#This Row],[account_length]] &lt;=100, "51-100", IF(tbl_Customers[[#This Row],[account_length]] &lt;= 150, "101-150", "151+")))</f>
        <v>151+</v>
      </c>
      <c r="Y1915" t="str">
        <f>IF(tbl_Customers[[#This Row],[total_intl_charge]] &lt;= 3, "Low Charges", "High Charges")</f>
        <v>High Charges</v>
      </c>
      <c r="Z1915" t="str">
        <f>IF(tbl_Customers[[#This Row],[total_eve_calls]]&lt;=80,"Low Calls",
IF(tbl_Customers[[#This Row],[total_eve_calls]]&lt;=120,"Medium Calls","High Calls"))</f>
        <v>Medium Calls</v>
      </c>
      <c r="AA1915" t="str">
        <f>IF(tbl_Customers[[#This Row],[total_eve_charge]]&lt;=15,"Low Charges",
IF(tbl_Customers[[#This Row],[total_eve_charge]]&lt;=20,"Medium Charges","High Charges"))</f>
        <v>Medium Charges</v>
      </c>
      <c r="AB19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15" t="str">
        <f>IF(tbl_Customers[[#This Row],[number_vmail_messages]] = 0, "No Usage", IF(tbl_Customers[[#This Row],[number_vmail_messages]] &lt;= 20, "Low Usage", IF(tbl_Customers[[#This Row],[number_vmail_messages]] &lt;= 40, "Medium Usgae", "High Usage")))</f>
        <v>Low Usage</v>
      </c>
      <c r="AD1915" t="str">
        <f>IF(tbl_Customers[[#This Row],[total_day_minutes]]&lt;=150,"Low Usage", IF(tbl_Customers[[#This Row],[total_day_minutes]]&lt;=200,"Medium Usage", IF(tbl_Customers[[#This Row],[total_day_minutes]]&lt;=250,"High Usage","Very High Usage")))</f>
        <v>High Usage</v>
      </c>
      <c r="AE1915" t="str">
        <f>IF(tbl_Customers[[#This Row],[total_intl_calls]]&lt;=5,"Low Calls", IF(tbl_Customers[[#This Row],[total_intl_calls]]&lt;=10, "Medium Calls", "High Calls"))</f>
        <v>Low Calls</v>
      </c>
      <c r="AF19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915" s="36" t="str">
        <f>IF(tbl_Customers[[#This Row],[Churn_Risk_Score]]&gt;=10,"High Risk", IF(tbl_Customers[[#This Row],[Churn_Risk_Score]]&gt;=5,"Medium Risk","Low Risk"))</f>
        <v>Medium Risk</v>
      </c>
    </row>
    <row r="1916" spans="1:33" x14ac:dyDescent="0.35">
      <c r="A1916">
        <v>1915</v>
      </c>
      <c r="B1916" t="s">
        <v>40</v>
      </c>
      <c r="C1916">
        <v>113</v>
      </c>
      <c r="D1916" t="s">
        <v>28</v>
      </c>
      <c r="E1916" t="s">
        <v>22</v>
      </c>
      <c r="F1916" t="s">
        <v>22</v>
      </c>
      <c r="G1916">
        <v>0</v>
      </c>
      <c r="H1916">
        <v>92.6</v>
      </c>
      <c r="I1916">
        <v>85</v>
      </c>
      <c r="J1916">
        <v>15.74</v>
      </c>
      <c r="K1916">
        <v>177.6</v>
      </c>
      <c r="L1916">
        <v>92</v>
      </c>
      <c r="M1916">
        <v>15.1</v>
      </c>
      <c r="N1916">
        <v>159.80000000000001</v>
      </c>
      <c r="O1916">
        <v>72</v>
      </c>
      <c r="P1916">
        <v>7.19</v>
      </c>
      <c r="Q1916">
        <v>14.4</v>
      </c>
      <c r="R1916">
        <v>4</v>
      </c>
      <c r="S1916">
        <v>3.89</v>
      </c>
      <c r="T1916">
        <v>3</v>
      </c>
      <c r="U1916" t="s">
        <v>22</v>
      </c>
      <c r="V1916">
        <f>IF(tbl_Customers[[#This Row],[churn]] = "yes", 1, 0)</f>
        <v>0</v>
      </c>
      <c r="W1916" t="str">
        <f>IF(tbl_Customers[[#This Row],[number_customer_service_calls]] &lt;= 1, "0-1 Calls", IF(tbl_Customers[[#This Row],[number_customer_service_calls]] &lt;= 3, "2-3 Calls", IF(tbl_Customers[[#This Row],[number_customer_service_calls]] &lt;=5, "4-5 Calls", "6+ Calls")))</f>
        <v>2-3 Calls</v>
      </c>
      <c r="X1916" t="str">
        <f>IF(tbl_Customers[[#This Row],[account_length]] &lt;= 50, "0-50", IF(tbl_Customers[[#This Row],[account_length]] &lt;=100, "51-100", IF(tbl_Customers[[#This Row],[account_length]] &lt;= 150, "101-150", "151+")))</f>
        <v>101-150</v>
      </c>
      <c r="Y1916" t="str">
        <f>IF(tbl_Customers[[#This Row],[total_intl_charge]] &lt;= 3, "Low Charges", "High Charges")</f>
        <v>High Charges</v>
      </c>
      <c r="Z1916" t="str">
        <f>IF(tbl_Customers[[#This Row],[total_eve_calls]]&lt;=80,"Low Calls",
IF(tbl_Customers[[#This Row],[total_eve_calls]]&lt;=120,"Medium Calls","High Calls"))</f>
        <v>Medium Calls</v>
      </c>
      <c r="AA1916" t="str">
        <f>IF(tbl_Customers[[#This Row],[total_eve_charge]]&lt;=15,"Low Charges",
IF(tbl_Customers[[#This Row],[total_eve_charge]]&lt;=20,"Medium Charges","High Charges"))</f>
        <v>Medium Charges</v>
      </c>
      <c r="AB19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16" t="str">
        <f>IF(tbl_Customers[[#This Row],[number_vmail_messages]] = 0, "No Usage", IF(tbl_Customers[[#This Row],[number_vmail_messages]] &lt;= 20, "Low Usage", IF(tbl_Customers[[#This Row],[number_vmail_messages]] &lt;= 40, "Medium Usgae", "High Usage")))</f>
        <v>No Usage</v>
      </c>
      <c r="AD1916" t="str">
        <f>IF(tbl_Customers[[#This Row],[total_day_minutes]]&lt;=150,"Low Usage", IF(tbl_Customers[[#This Row],[total_day_minutes]]&lt;=200,"Medium Usage", IF(tbl_Customers[[#This Row],[total_day_minutes]]&lt;=250,"High Usage","Very High Usage")))</f>
        <v>Low Usage</v>
      </c>
      <c r="AE1916" t="str">
        <f>IF(tbl_Customers[[#This Row],[total_intl_calls]]&lt;=5,"Low Calls", IF(tbl_Customers[[#This Row],[total_intl_calls]]&lt;=10, "Medium Calls", "High Calls"))</f>
        <v>Low Calls</v>
      </c>
      <c r="AF19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16" s="36" t="str">
        <f>IF(tbl_Customers[[#This Row],[Churn_Risk_Score]]&gt;=10,"High Risk", IF(tbl_Customers[[#This Row],[Churn_Risk_Score]]&gt;=5,"Medium Risk","Low Risk"))</f>
        <v>Low Risk</v>
      </c>
    </row>
    <row r="1917" spans="1:33" x14ac:dyDescent="0.35">
      <c r="A1917">
        <v>1916</v>
      </c>
      <c r="B1917" t="s">
        <v>64</v>
      </c>
      <c r="C1917">
        <v>75</v>
      </c>
      <c r="D1917" t="s">
        <v>28</v>
      </c>
      <c r="E1917" t="s">
        <v>22</v>
      </c>
      <c r="F1917" t="s">
        <v>22</v>
      </c>
      <c r="G1917">
        <v>0</v>
      </c>
      <c r="H1917">
        <v>209.4</v>
      </c>
      <c r="I1917">
        <v>133</v>
      </c>
      <c r="J1917">
        <v>35.6</v>
      </c>
      <c r="K1917">
        <v>211.5</v>
      </c>
      <c r="L1917">
        <v>121</v>
      </c>
      <c r="M1917">
        <v>17.98</v>
      </c>
      <c r="N1917">
        <v>291.2</v>
      </c>
      <c r="O1917">
        <v>123</v>
      </c>
      <c r="P1917">
        <v>13.1</v>
      </c>
      <c r="Q1917">
        <v>7.2</v>
      </c>
      <c r="R1917">
        <v>4</v>
      </c>
      <c r="S1917">
        <v>1.94</v>
      </c>
      <c r="T1917">
        <v>1</v>
      </c>
      <c r="U1917" t="s">
        <v>22</v>
      </c>
      <c r="V1917">
        <f>IF(tbl_Customers[[#This Row],[churn]] = "yes", 1, 0)</f>
        <v>0</v>
      </c>
      <c r="W1917" t="str">
        <f>IF(tbl_Customers[[#This Row],[number_customer_service_calls]] &lt;= 1, "0-1 Calls", IF(tbl_Customers[[#This Row],[number_customer_service_calls]] &lt;= 3, "2-3 Calls", IF(tbl_Customers[[#This Row],[number_customer_service_calls]] &lt;=5, "4-5 Calls", "6+ Calls")))</f>
        <v>0-1 Calls</v>
      </c>
      <c r="X1917" t="str">
        <f>IF(tbl_Customers[[#This Row],[account_length]] &lt;= 50, "0-50", IF(tbl_Customers[[#This Row],[account_length]] &lt;=100, "51-100", IF(tbl_Customers[[#This Row],[account_length]] &lt;= 150, "101-150", "151+")))</f>
        <v>51-100</v>
      </c>
      <c r="Y1917" t="str">
        <f>IF(tbl_Customers[[#This Row],[total_intl_charge]] &lt;= 3, "Low Charges", "High Charges")</f>
        <v>Low Charges</v>
      </c>
      <c r="Z1917" t="str">
        <f>IF(tbl_Customers[[#This Row],[total_eve_calls]]&lt;=80,"Low Calls",
IF(tbl_Customers[[#This Row],[total_eve_calls]]&lt;=120,"Medium Calls","High Calls"))</f>
        <v>High Calls</v>
      </c>
      <c r="AA1917" t="str">
        <f>IF(tbl_Customers[[#This Row],[total_eve_charge]]&lt;=15,"Low Charges",
IF(tbl_Customers[[#This Row],[total_eve_charge]]&lt;=20,"Medium Charges","High Charges"))</f>
        <v>Medium Charges</v>
      </c>
      <c r="AB19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17" t="str">
        <f>IF(tbl_Customers[[#This Row],[number_vmail_messages]] = 0, "No Usage", IF(tbl_Customers[[#This Row],[number_vmail_messages]] &lt;= 20, "Low Usage", IF(tbl_Customers[[#This Row],[number_vmail_messages]] &lt;= 40, "Medium Usgae", "High Usage")))</f>
        <v>No Usage</v>
      </c>
      <c r="AD1917" t="str">
        <f>IF(tbl_Customers[[#This Row],[total_day_minutes]]&lt;=150,"Low Usage", IF(tbl_Customers[[#This Row],[total_day_minutes]]&lt;=200,"Medium Usage", IF(tbl_Customers[[#This Row],[total_day_minutes]]&lt;=250,"High Usage","Very High Usage")))</f>
        <v>High Usage</v>
      </c>
      <c r="AE1917" t="str">
        <f>IF(tbl_Customers[[#This Row],[total_intl_calls]]&lt;=5,"Low Calls", IF(tbl_Customers[[#This Row],[total_intl_calls]]&lt;=10, "Medium Calls", "High Calls"))</f>
        <v>Low Calls</v>
      </c>
      <c r="AF19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17" s="36" t="str">
        <f>IF(tbl_Customers[[#This Row],[Churn_Risk_Score]]&gt;=10,"High Risk", IF(tbl_Customers[[#This Row],[Churn_Risk_Score]]&gt;=5,"Medium Risk","Low Risk"))</f>
        <v>Low Risk</v>
      </c>
    </row>
    <row r="1918" spans="1:33" x14ac:dyDescent="0.35">
      <c r="A1918">
        <v>1917</v>
      </c>
      <c r="B1918" t="s">
        <v>20</v>
      </c>
      <c r="C1918">
        <v>80</v>
      </c>
      <c r="D1918" t="s">
        <v>21</v>
      </c>
      <c r="E1918" t="s">
        <v>22</v>
      </c>
      <c r="F1918" t="s">
        <v>22</v>
      </c>
      <c r="G1918">
        <v>0</v>
      </c>
      <c r="H1918">
        <v>197.6</v>
      </c>
      <c r="I1918">
        <v>83</v>
      </c>
      <c r="J1918">
        <v>33.590000000000003</v>
      </c>
      <c r="K1918">
        <v>164.5</v>
      </c>
      <c r="L1918">
        <v>86</v>
      </c>
      <c r="M1918">
        <v>13.98</v>
      </c>
      <c r="N1918">
        <v>94</v>
      </c>
      <c r="O1918">
        <v>98</v>
      </c>
      <c r="P1918">
        <v>4.2300000000000004</v>
      </c>
      <c r="Q1918">
        <v>6.4</v>
      </c>
      <c r="R1918">
        <v>6</v>
      </c>
      <c r="S1918">
        <v>1.73</v>
      </c>
      <c r="T1918">
        <v>1</v>
      </c>
      <c r="U1918" t="s">
        <v>22</v>
      </c>
      <c r="V1918">
        <f>IF(tbl_Customers[[#This Row],[churn]] = "yes", 1, 0)</f>
        <v>0</v>
      </c>
      <c r="W1918" t="str">
        <f>IF(tbl_Customers[[#This Row],[number_customer_service_calls]] &lt;= 1, "0-1 Calls", IF(tbl_Customers[[#This Row],[number_customer_service_calls]] &lt;= 3, "2-3 Calls", IF(tbl_Customers[[#This Row],[number_customer_service_calls]] &lt;=5, "4-5 Calls", "6+ Calls")))</f>
        <v>0-1 Calls</v>
      </c>
      <c r="X1918" t="str">
        <f>IF(tbl_Customers[[#This Row],[account_length]] &lt;= 50, "0-50", IF(tbl_Customers[[#This Row],[account_length]] &lt;=100, "51-100", IF(tbl_Customers[[#This Row],[account_length]] &lt;= 150, "101-150", "151+")))</f>
        <v>51-100</v>
      </c>
      <c r="Y1918" t="str">
        <f>IF(tbl_Customers[[#This Row],[total_intl_charge]] &lt;= 3, "Low Charges", "High Charges")</f>
        <v>Low Charges</v>
      </c>
      <c r="Z1918" t="str">
        <f>IF(tbl_Customers[[#This Row],[total_eve_calls]]&lt;=80,"Low Calls",
IF(tbl_Customers[[#This Row],[total_eve_calls]]&lt;=120,"Medium Calls","High Calls"))</f>
        <v>Medium Calls</v>
      </c>
      <c r="AA1918" t="str">
        <f>IF(tbl_Customers[[#This Row],[total_eve_charge]]&lt;=15,"Low Charges",
IF(tbl_Customers[[#This Row],[total_eve_charge]]&lt;=20,"Medium Charges","High Charges"))</f>
        <v>Low Charges</v>
      </c>
      <c r="AB19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18" t="str">
        <f>IF(tbl_Customers[[#This Row],[number_vmail_messages]] = 0, "No Usage", IF(tbl_Customers[[#This Row],[number_vmail_messages]] &lt;= 20, "Low Usage", IF(tbl_Customers[[#This Row],[number_vmail_messages]] &lt;= 40, "Medium Usgae", "High Usage")))</f>
        <v>No Usage</v>
      </c>
      <c r="AD1918" t="str">
        <f>IF(tbl_Customers[[#This Row],[total_day_minutes]]&lt;=150,"Low Usage", IF(tbl_Customers[[#This Row],[total_day_minutes]]&lt;=200,"Medium Usage", IF(tbl_Customers[[#This Row],[total_day_minutes]]&lt;=250,"High Usage","Very High Usage")))</f>
        <v>Medium Usage</v>
      </c>
      <c r="AE1918" t="str">
        <f>IF(tbl_Customers[[#This Row],[total_intl_calls]]&lt;=5,"Low Calls", IF(tbl_Customers[[#This Row],[total_intl_calls]]&lt;=10, "Medium Calls", "High Calls"))</f>
        <v>Medium Calls</v>
      </c>
      <c r="AF19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18" s="36" t="str">
        <f>IF(tbl_Customers[[#This Row],[Churn_Risk_Score]]&gt;=10,"High Risk", IF(tbl_Customers[[#This Row],[Churn_Risk_Score]]&gt;=5,"Medium Risk","Low Risk"))</f>
        <v>Low Risk</v>
      </c>
    </row>
    <row r="1919" spans="1:33" x14ac:dyDescent="0.35">
      <c r="A1919">
        <v>1918</v>
      </c>
      <c r="B1919" t="s">
        <v>33</v>
      </c>
      <c r="C1919">
        <v>63</v>
      </c>
      <c r="D1919" t="s">
        <v>21</v>
      </c>
      <c r="E1919" t="s">
        <v>23</v>
      </c>
      <c r="F1919" t="s">
        <v>22</v>
      </c>
      <c r="G1919">
        <v>0</v>
      </c>
      <c r="H1919">
        <v>62.9</v>
      </c>
      <c r="I1919">
        <v>112</v>
      </c>
      <c r="J1919">
        <v>10.69</v>
      </c>
      <c r="K1919">
        <v>202.9</v>
      </c>
      <c r="L1919">
        <v>111</v>
      </c>
      <c r="M1919">
        <v>17.25</v>
      </c>
      <c r="N1919">
        <v>259</v>
      </c>
      <c r="O1919">
        <v>58</v>
      </c>
      <c r="P1919">
        <v>11.66</v>
      </c>
      <c r="Q1919">
        <v>8.9</v>
      </c>
      <c r="R1919">
        <v>8</v>
      </c>
      <c r="S1919">
        <v>2.4</v>
      </c>
      <c r="T1919">
        <v>1</v>
      </c>
      <c r="U1919" t="s">
        <v>22</v>
      </c>
      <c r="V1919">
        <f>IF(tbl_Customers[[#This Row],[churn]] = "yes", 1, 0)</f>
        <v>0</v>
      </c>
      <c r="W1919" t="str">
        <f>IF(tbl_Customers[[#This Row],[number_customer_service_calls]] &lt;= 1, "0-1 Calls", IF(tbl_Customers[[#This Row],[number_customer_service_calls]] &lt;= 3, "2-3 Calls", IF(tbl_Customers[[#This Row],[number_customer_service_calls]] &lt;=5, "4-5 Calls", "6+ Calls")))</f>
        <v>0-1 Calls</v>
      </c>
      <c r="X1919" t="str">
        <f>IF(tbl_Customers[[#This Row],[account_length]] &lt;= 50, "0-50", IF(tbl_Customers[[#This Row],[account_length]] &lt;=100, "51-100", IF(tbl_Customers[[#This Row],[account_length]] &lt;= 150, "101-150", "151+")))</f>
        <v>51-100</v>
      </c>
      <c r="Y1919" t="str">
        <f>IF(tbl_Customers[[#This Row],[total_intl_charge]] &lt;= 3, "Low Charges", "High Charges")</f>
        <v>Low Charges</v>
      </c>
      <c r="Z1919" t="str">
        <f>IF(tbl_Customers[[#This Row],[total_eve_calls]]&lt;=80,"Low Calls",
IF(tbl_Customers[[#This Row],[total_eve_calls]]&lt;=120,"Medium Calls","High Calls"))</f>
        <v>Medium Calls</v>
      </c>
      <c r="AA1919" t="str">
        <f>IF(tbl_Customers[[#This Row],[total_eve_charge]]&lt;=15,"Low Charges",
IF(tbl_Customers[[#This Row],[total_eve_charge]]&lt;=20,"Medium Charges","High Charges"))</f>
        <v>Medium Charges</v>
      </c>
      <c r="AB19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19" t="str">
        <f>IF(tbl_Customers[[#This Row],[number_vmail_messages]] = 0, "No Usage", IF(tbl_Customers[[#This Row],[number_vmail_messages]] &lt;= 20, "Low Usage", IF(tbl_Customers[[#This Row],[number_vmail_messages]] &lt;= 40, "Medium Usgae", "High Usage")))</f>
        <v>No Usage</v>
      </c>
      <c r="AD1919" t="str">
        <f>IF(tbl_Customers[[#This Row],[total_day_minutes]]&lt;=150,"Low Usage", IF(tbl_Customers[[#This Row],[total_day_minutes]]&lt;=200,"Medium Usage", IF(tbl_Customers[[#This Row],[total_day_minutes]]&lt;=250,"High Usage","Very High Usage")))</f>
        <v>Low Usage</v>
      </c>
      <c r="AE1919" t="str">
        <f>IF(tbl_Customers[[#This Row],[total_intl_calls]]&lt;=5,"Low Calls", IF(tbl_Customers[[#This Row],[total_intl_calls]]&lt;=10, "Medium Calls", "High Calls"))</f>
        <v>Medium Calls</v>
      </c>
      <c r="AF19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19" s="36" t="str">
        <f>IF(tbl_Customers[[#This Row],[Churn_Risk_Score]]&gt;=10,"High Risk", IF(tbl_Customers[[#This Row],[Churn_Risk_Score]]&gt;=5,"Medium Risk","Low Risk"))</f>
        <v>Low Risk</v>
      </c>
    </row>
    <row r="1920" spans="1:33" x14ac:dyDescent="0.35">
      <c r="A1920">
        <v>1919</v>
      </c>
      <c r="B1920" t="s">
        <v>40</v>
      </c>
      <c r="C1920">
        <v>97</v>
      </c>
      <c r="D1920" t="s">
        <v>21</v>
      </c>
      <c r="E1920" t="s">
        <v>22</v>
      </c>
      <c r="F1920" t="s">
        <v>23</v>
      </c>
      <c r="G1920">
        <v>28</v>
      </c>
      <c r="H1920">
        <v>202.3</v>
      </c>
      <c r="I1920">
        <v>97</v>
      </c>
      <c r="J1920">
        <v>34.39</v>
      </c>
      <c r="K1920">
        <v>69.2</v>
      </c>
      <c r="L1920">
        <v>84</v>
      </c>
      <c r="M1920">
        <v>5.88</v>
      </c>
      <c r="N1920">
        <v>257.60000000000002</v>
      </c>
      <c r="O1920">
        <v>64</v>
      </c>
      <c r="P1920">
        <v>11.59</v>
      </c>
      <c r="Q1920">
        <v>6.7</v>
      </c>
      <c r="R1920">
        <v>3</v>
      </c>
      <c r="S1920">
        <v>1.81</v>
      </c>
      <c r="T1920">
        <v>1</v>
      </c>
      <c r="U1920" t="s">
        <v>22</v>
      </c>
      <c r="V1920">
        <f>IF(tbl_Customers[[#This Row],[churn]] = "yes", 1, 0)</f>
        <v>0</v>
      </c>
      <c r="W1920" t="str">
        <f>IF(tbl_Customers[[#This Row],[number_customer_service_calls]] &lt;= 1, "0-1 Calls", IF(tbl_Customers[[#This Row],[number_customer_service_calls]] &lt;= 3, "2-3 Calls", IF(tbl_Customers[[#This Row],[number_customer_service_calls]] &lt;=5, "4-5 Calls", "6+ Calls")))</f>
        <v>0-1 Calls</v>
      </c>
      <c r="X1920" t="str">
        <f>IF(tbl_Customers[[#This Row],[account_length]] &lt;= 50, "0-50", IF(tbl_Customers[[#This Row],[account_length]] &lt;=100, "51-100", IF(tbl_Customers[[#This Row],[account_length]] &lt;= 150, "101-150", "151+")))</f>
        <v>51-100</v>
      </c>
      <c r="Y1920" t="str">
        <f>IF(tbl_Customers[[#This Row],[total_intl_charge]] &lt;= 3, "Low Charges", "High Charges")</f>
        <v>Low Charges</v>
      </c>
      <c r="Z1920" t="str">
        <f>IF(tbl_Customers[[#This Row],[total_eve_calls]]&lt;=80,"Low Calls",
IF(tbl_Customers[[#This Row],[total_eve_calls]]&lt;=120,"Medium Calls","High Calls"))</f>
        <v>Medium Calls</v>
      </c>
      <c r="AA1920" t="str">
        <f>IF(tbl_Customers[[#This Row],[total_eve_charge]]&lt;=15,"Low Charges",
IF(tbl_Customers[[#This Row],[total_eve_charge]]&lt;=20,"Medium Charges","High Charges"))</f>
        <v>Low Charges</v>
      </c>
      <c r="AB19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20" t="str">
        <f>IF(tbl_Customers[[#This Row],[number_vmail_messages]] = 0, "No Usage", IF(tbl_Customers[[#This Row],[number_vmail_messages]] &lt;= 20, "Low Usage", IF(tbl_Customers[[#This Row],[number_vmail_messages]] &lt;= 40, "Medium Usgae", "High Usage")))</f>
        <v>Medium Usgae</v>
      </c>
      <c r="AD1920" t="str">
        <f>IF(tbl_Customers[[#This Row],[total_day_minutes]]&lt;=150,"Low Usage", IF(tbl_Customers[[#This Row],[total_day_minutes]]&lt;=200,"Medium Usage", IF(tbl_Customers[[#This Row],[total_day_minutes]]&lt;=250,"High Usage","Very High Usage")))</f>
        <v>High Usage</v>
      </c>
      <c r="AE1920" t="str">
        <f>IF(tbl_Customers[[#This Row],[total_intl_calls]]&lt;=5,"Low Calls", IF(tbl_Customers[[#This Row],[total_intl_calls]]&lt;=10, "Medium Calls", "High Calls"))</f>
        <v>Low Calls</v>
      </c>
      <c r="AF19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20" s="36" t="str">
        <f>IF(tbl_Customers[[#This Row],[Churn_Risk_Score]]&gt;=10,"High Risk", IF(tbl_Customers[[#This Row],[Churn_Risk_Score]]&gt;=5,"Medium Risk","Low Risk"))</f>
        <v>Low Risk</v>
      </c>
    </row>
    <row r="1921" spans="1:33" x14ac:dyDescent="0.35">
      <c r="A1921">
        <v>1920</v>
      </c>
      <c r="B1921" t="s">
        <v>49</v>
      </c>
      <c r="C1921">
        <v>166</v>
      </c>
      <c r="D1921" t="s">
        <v>21</v>
      </c>
      <c r="E1921" t="s">
        <v>22</v>
      </c>
      <c r="F1921" t="s">
        <v>22</v>
      </c>
      <c r="G1921">
        <v>0</v>
      </c>
      <c r="H1921">
        <v>136.1</v>
      </c>
      <c r="I1921">
        <v>116</v>
      </c>
      <c r="J1921">
        <v>23.14</v>
      </c>
      <c r="K1921">
        <v>181.4</v>
      </c>
      <c r="L1921">
        <v>93</v>
      </c>
      <c r="M1921">
        <v>15.42</v>
      </c>
      <c r="N1921">
        <v>131.4</v>
      </c>
      <c r="O1921">
        <v>108</v>
      </c>
      <c r="P1921">
        <v>5.91</v>
      </c>
      <c r="Q1921">
        <v>11.3</v>
      </c>
      <c r="R1921">
        <v>4</v>
      </c>
      <c r="S1921">
        <v>3.05</v>
      </c>
      <c r="T1921">
        <v>0</v>
      </c>
      <c r="U1921" t="s">
        <v>22</v>
      </c>
      <c r="V1921">
        <f>IF(tbl_Customers[[#This Row],[churn]] = "yes", 1, 0)</f>
        <v>0</v>
      </c>
      <c r="W1921" t="str">
        <f>IF(tbl_Customers[[#This Row],[number_customer_service_calls]] &lt;= 1, "0-1 Calls", IF(tbl_Customers[[#This Row],[number_customer_service_calls]] &lt;= 3, "2-3 Calls", IF(tbl_Customers[[#This Row],[number_customer_service_calls]] &lt;=5, "4-5 Calls", "6+ Calls")))</f>
        <v>0-1 Calls</v>
      </c>
      <c r="X1921" t="str">
        <f>IF(tbl_Customers[[#This Row],[account_length]] &lt;= 50, "0-50", IF(tbl_Customers[[#This Row],[account_length]] &lt;=100, "51-100", IF(tbl_Customers[[#This Row],[account_length]] &lt;= 150, "101-150", "151+")))</f>
        <v>151+</v>
      </c>
      <c r="Y1921" t="str">
        <f>IF(tbl_Customers[[#This Row],[total_intl_charge]] &lt;= 3, "Low Charges", "High Charges")</f>
        <v>High Charges</v>
      </c>
      <c r="Z1921" t="str">
        <f>IF(tbl_Customers[[#This Row],[total_eve_calls]]&lt;=80,"Low Calls",
IF(tbl_Customers[[#This Row],[total_eve_calls]]&lt;=120,"Medium Calls","High Calls"))</f>
        <v>Medium Calls</v>
      </c>
      <c r="AA1921" t="str">
        <f>IF(tbl_Customers[[#This Row],[total_eve_charge]]&lt;=15,"Low Charges",
IF(tbl_Customers[[#This Row],[total_eve_charge]]&lt;=20,"Medium Charges","High Charges"))</f>
        <v>Medium Charges</v>
      </c>
      <c r="AB19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21" t="str">
        <f>IF(tbl_Customers[[#This Row],[number_vmail_messages]] = 0, "No Usage", IF(tbl_Customers[[#This Row],[number_vmail_messages]] &lt;= 20, "Low Usage", IF(tbl_Customers[[#This Row],[number_vmail_messages]] &lt;= 40, "Medium Usgae", "High Usage")))</f>
        <v>No Usage</v>
      </c>
      <c r="AD1921" t="str">
        <f>IF(tbl_Customers[[#This Row],[total_day_minutes]]&lt;=150,"Low Usage", IF(tbl_Customers[[#This Row],[total_day_minutes]]&lt;=200,"Medium Usage", IF(tbl_Customers[[#This Row],[total_day_minutes]]&lt;=250,"High Usage","Very High Usage")))</f>
        <v>Low Usage</v>
      </c>
      <c r="AE1921" t="str">
        <f>IF(tbl_Customers[[#This Row],[total_intl_calls]]&lt;=5,"Low Calls", IF(tbl_Customers[[#This Row],[total_intl_calls]]&lt;=10, "Medium Calls", "High Calls"))</f>
        <v>Low Calls</v>
      </c>
      <c r="AF19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21" s="36" t="str">
        <f>IF(tbl_Customers[[#This Row],[Churn_Risk_Score]]&gt;=10,"High Risk", IF(tbl_Customers[[#This Row],[Churn_Risk_Score]]&gt;=5,"Medium Risk","Low Risk"))</f>
        <v>Low Risk</v>
      </c>
    </row>
    <row r="1922" spans="1:33" x14ac:dyDescent="0.35">
      <c r="A1922">
        <v>1921</v>
      </c>
      <c r="B1922" t="s">
        <v>44</v>
      </c>
      <c r="C1922">
        <v>94</v>
      </c>
      <c r="D1922" t="s">
        <v>25</v>
      </c>
      <c r="E1922" t="s">
        <v>22</v>
      </c>
      <c r="F1922" t="s">
        <v>22</v>
      </c>
      <c r="G1922">
        <v>0</v>
      </c>
      <c r="H1922">
        <v>207</v>
      </c>
      <c r="I1922">
        <v>109</v>
      </c>
      <c r="J1922">
        <v>35.19</v>
      </c>
      <c r="K1922">
        <v>167.4</v>
      </c>
      <c r="L1922">
        <v>80</v>
      </c>
      <c r="M1922">
        <v>14.23</v>
      </c>
      <c r="N1922">
        <v>238.2</v>
      </c>
      <c r="O1922">
        <v>117</v>
      </c>
      <c r="P1922">
        <v>10.72</v>
      </c>
      <c r="Q1922">
        <v>2.6</v>
      </c>
      <c r="R1922">
        <v>6</v>
      </c>
      <c r="S1922">
        <v>0.7</v>
      </c>
      <c r="T1922">
        <v>1</v>
      </c>
      <c r="U1922" t="s">
        <v>22</v>
      </c>
      <c r="V1922">
        <f>IF(tbl_Customers[[#This Row],[churn]] = "yes", 1, 0)</f>
        <v>0</v>
      </c>
      <c r="W1922" t="str">
        <f>IF(tbl_Customers[[#This Row],[number_customer_service_calls]] &lt;= 1, "0-1 Calls", IF(tbl_Customers[[#This Row],[number_customer_service_calls]] &lt;= 3, "2-3 Calls", IF(tbl_Customers[[#This Row],[number_customer_service_calls]] &lt;=5, "4-5 Calls", "6+ Calls")))</f>
        <v>0-1 Calls</v>
      </c>
      <c r="X1922" t="str">
        <f>IF(tbl_Customers[[#This Row],[account_length]] &lt;= 50, "0-50", IF(tbl_Customers[[#This Row],[account_length]] &lt;=100, "51-100", IF(tbl_Customers[[#This Row],[account_length]] &lt;= 150, "101-150", "151+")))</f>
        <v>51-100</v>
      </c>
      <c r="Y1922" t="str">
        <f>IF(tbl_Customers[[#This Row],[total_intl_charge]] &lt;= 3, "Low Charges", "High Charges")</f>
        <v>Low Charges</v>
      </c>
      <c r="Z1922" t="str">
        <f>IF(tbl_Customers[[#This Row],[total_eve_calls]]&lt;=80,"Low Calls",
IF(tbl_Customers[[#This Row],[total_eve_calls]]&lt;=120,"Medium Calls","High Calls"))</f>
        <v>Low Calls</v>
      </c>
      <c r="AA1922" t="str">
        <f>IF(tbl_Customers[[#This Row],[total_eve_charge]]&lt;=15,"Low Charges",
IF(tbl_Customers[[#This Row],[total_eve_charge]]&lt;=20,"Medium Charges","High Charges"))</f>
        <v>Low Charges</v>
      </c>
      <c r="AB19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22" t="str">
        <f>IF(tbl_Customers[[#This Row],[number_vmail_messages]] = 0, "No Usage", IF(tbl_Customers[[#This Row],[number_vmail_messages]] &lt;= 20, "Low Usage", IF(tbl_Customers[[#This Row],[number_vmail_messages]] &lt;= 40, "Medium Usgae", "High Usage")))</f>
        <v>No Usage</v>
      </c>
      <c r="AD1922" t="str">
        <f>IF(tbl_Customers[[#This Row],[total_day_minutes]]&lt;=150,"Low Usage", IF(tbl_Customers[[#This Row],[total_day_minutes]]&lt;=200,"Medium Usage", IF(tbl_Customers[[#This Row],[total_day_minutes]]&lt;=250,"High Usage","Very High Usage")))</f>
        <v>High Usage</v>
      </c>
      <c r="AE1922" t="str">
        <f>IF(tbl_Customers[[#This Row],[total_intl_calls]]&lt;=5,"Low Calls", IF(tbl_Customers[[#This Row],[total_intl_calls]]&lt;=10, "Medium Calls", "High Calls"))</f>
        <v>Medium Calls</v>
      </c>
      <c r="AF19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22" s="36" t="str">
        <f>IF(tbl_Customers[[#This Row],[Churn_Risk_Score]]&gt;=10,"High Risk", IF(tbl_Customers[[#This Row],[Churn_Risk_Score]]&gt;=5,"Medium Risk","Low Risk"))</f>
        <v>Low Risk</v>
      </c>
    </row>
    <row r="1923" spans="1:33" x14ac:dyDescent="0.35">
      <c r="A1923">
        <v>1922</v>
      </c>
      <c r="B1923" t="s">
        <v>40</v>
      </c>
      <c r="C1923">
        <v>85</v>
      </c>
      <c r="D1923" t="s">
        <v>25</v>
      </c>
      <c r="E1923" t="s">
        <v>22</v>
      </c>
      <c r="F1923" t="s">
        <v>23</v>
      </c>
      <c r="G1923">
        <v>33</v>
      </c>
      <c r="H1923">
        <v>207.9</v>
      </c>
      <c r="I1923">
        <v>95</v>
      </c>
      <c r="J1923">
        <v>35.340000000000003</v>
      </c>
      <c r="K1923">
        <v>233.5</v>
      </c>
      <c r="L1923">
        <v>88</v>
      </c>
      <c r="M1923">
        <v>19.850000000000001</v>
      </c>
      <c r="N1923">
        <v>221.3</v>
      </c>
      <c r="O1923">
        <v>92</v>
      </c>
      <c r="P1923">
        <v>9.9600000000000009</v>
      </c>
      <c r="Q1923">
        <v>13.5</v>
      </c>
      <c r="R1923">
        <v>3</v>
      </c>
      <c r="S1923">
        <v>3.65</v>
      </c>
      <c r="T1923">
        <v>1</v>
      </c>
      <c r="U1923" t="s">
        <v>22</v>
      </c>
      <c r="V1923">
        <f>IF(tbl_Customers[[#This Row],[churn]] = "yes", 1, 0)</f>
        <v>0</v>
      </c>
      <c r="W1923" t="str">
        <f>IF(tbl_Customers[[#This Row],[number_customer_service_calls]] &lt;= 1, "0-1 Calls", IF(tbl_Customers[[#This Row],[number_customer_service_calls]] &lt;= 3, "2-3 Calls", IF(tbl_Customers[[#This Row],[number_customer_service_calls]] &lt;=5, "4-5 Calls", "6+ Calls")))</f>
        <v>0-1 Calls</v>
      </c>
      <c r="X1923" t="str">
        <f>IF(tbl_Customers[[#This Row],[account_length]] &lt;= 50, "0-50", IF(tbl_Customers[[#This Row],[account_length]] &lt;=100, "51-100", IF(tbl_Customers[[#This Row],[account_length]] &lt;= 150, "101-150", "151+")))</f>
        <v>51-100</v>
      </c>
      <c r="Y1923" t="str">
        <f>IF(tbl_Customers[[#This Row],[total_intl_charge]] &lt;= 3, "Low Charges", "High Charges")</f>
        <v>High Charges</v>
      </c>
      <c r="Z1923" t="str">
        <f>IF(tbl_Customers[[#This Row],[total_eve_calls]]&lt;=80,"Low Calls",
IF(tbl_Customers[[#This Row],[total_eve_calls]]&lt;=120,"Medium Calls","High Calls"))</f>
        <v>Medium Calls</v>
      </c>
      <c r="AA1923" t="str">
        <f>IF(tbl_Customers[[#This Row],[total_eve_charge]]&lt;=15,"Low Charges",
IF(tbl_Customers[[#This Row],[total_eve_charge]]&lt;=20,"Medium Charges","High Charges"))</f>
        <v>Medium Charges</v>
      </c>
      <c r="AB19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23" t="str">
        <f>IF(tbl_Customers[[#This Row],[number_vmail_messages]] = 0, "No Usage", IF(tbl_Customers[[#This Row],[number_vmail_messages]] &lt;= 20, "Low Usage", IF(tbl_Customers[[#This Row],[number_vmail_messages]] &lt;= 40, "Medium Usgae", "High Usage")))</f>
        <v>Medium Usgae</v>
      </c>
      <c r="AD1923" t="str">
        <f>IF(tbl_Customers[[#This Row],[total_day_minutes]]&lt;=150,"Low Usage", IF(tbl_Customers[[#This Row],[total_day_minutes]]&lt;=200,"Medium Usage", IF(tbl_Customers[[#This Row],[total_day_minutes]]&lt;=250,"High Usage","Very High Usage")))</f>
        <v>High Usage</v>
      </c>
      <c r="AE1923" t="str">
        <f>IF(tbl_Customers[[#This Row],[total_intl_calls]]&lt;=5,"Low Calls", IF(tbl_Customers[[#This Row],[total_intl_calls]]&lt;=10, "Medium Calls", "High Calls"))</f>
        <v>Low Calls</v>
      </c>
      <c r="AF19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23" s="36" t="str">
        <f>IF(tbl_Customers[[#This Row],[Churn_Risk_Score]]&gt;=10,"High Risk", IF(tbl_Customers[[#This Row],[Churn_Risk_Score]]&gt;=5,"Medium Risk","Low Risk"))</f>
        <v>Low Risk</v>
      </c>
    </row>
    <row r="1924" spans="1:33" x14ac:dyDescent="0.35">
      <c r="A1924">
        <v>1923</v>
      </c>
      <c r="B1924" t="s">
        <v>71</v>
      </c>
      <c r="C1924">
        <v>80</v>
      </c>
      <c r="D1924" t="s">
        <v>21</v>
      </c>
      <c r="E1924" t="s">
        <v>23</v>
      </c>
      <c r="F1924" t="s">
        <v>22</v>
      </c>
      <c r="G1924">
        <v>0</v>
      </c>
      <c r="H1924">
        <v>276.5</v>
      </c>
      <c r="I1924">
        <v>122</v>
      </c>
      <c r="J1924">
        <v>47.01</v>
      </c>
      <c r="K1924">
        <v>195.6</v>
      </c>
      <c r="L1924">
        <v>79</v>
      </c>
      <c r="M1924">
        <v>16.63</v>
      </c>
      <c r="N1924">
        <v>210.3</v>
      </c>
      <c r="O1924">
        <v>78</v>
      </c>
      <c r="P1924">
        <v>9.4600000000000009</v>
      </c>
      <c r="Q1924">
        <v>7.2</v>
      </c>
      <c r="R1924">
        <v>3</v>
      </c>
      <c r="S1924">
        <v>1.94</v>
      </c>
      <c r="T1924">
        <v>1</v>
      </c>
      <c r="U1924" t="s">
        <v>23</v>
      </c>
      <c r="V1924">
        <f>IF(tbl_Customers[[#This Row],[churn]] = "yes", 1, 0)</f>
        <v>1</v>
      </c>
      <c r="W1924" t="str">
        <f>IF(tbl_Customers[[#This Row],[number_customer_service_calls]] &lt;= 1, "0-1 Calls", IF(tbl_Customers[[#This Row],[number_customer_service_calls]] &lt;= 3, "2-3 Calls", IF(tbl_Customers[[#This Row],[number_customer_service_calls]] &lt;=5, "4-5 Calls", "6+ Calls")))</f>
        <v>0-1 Calls</v>
      </c>
      <c r="X1924" t="str">
        <f>IF(tbl_Customers[[#This Row],[account_length]] &lt;= 50, "0-50", IF(tbl_Customers[[#This Row],[account_length]] &lt;=100, "51-100", IF(tbl_Customers[[#This Row],[account_length]] &lt;= 150, "101-150", "151+")))</f>
        <v>51-100</v>
      </c>
      <c r="Y1924" t="str">
        <f>IF(tbl_Customers[[#This Row],[total_intl_charge]] &lt;= 3, "Low Charges", "High Charges")</f>
        <v>Low Charges</v>
      </c>
      <c r="Z1924" t="str">
        <f>IF(tbl_Customers[[#This Row],[total_eve_calls]]&lt;=80,"Low Calls",
IF(tbl_Customers[[#This Row],[total_eve_calls]]&lt;=120,"Medium Calls","High Calls"))</f>
        <v>Low Calls</v>
      </c>
      <c r="AA1924" t="str">
        <f>IF(tbl_Customers[[#This Row],[total_eve_charge]]&lt;=15,"Low Charges",
IF(tbl_Customers[[#This Row],[total_eve_charge]]&lt;=20,"Medium Charges","High Charges"))</f>
        <v>Medium Charges</v>
      </c>
      <c r="AB19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24" t="str">
        <f>IF(tbl_Customers[[#This Row],[number_vmail_messages]] = 0, "No Usage", IF(tbl_Customers[[#This Row],[number_vmail_messages]] &lt;= 20, "Low Usage", IF(tbl_Customers[[#This Row],[number_vmail_messages]] &lt;= 40, "Medium Usgae", "High Usage")))</f>
        <v>No Usage</v>
      </c>
      <c r="AD1924" t="str">
        <f>IF(tbl_Customers[[#This Row],[total_day_minutes]]&lt;=150,"Low Usage", IF(tbl_Customers[[#This Row],[total_day_minutes]]&lt;=200,"Medium Usage", IF(tbl_Customers[[#This Row],[total_day_minutes]]&lt;=250,"High Usage","Very High Usage")))</f>
        <v>Very High Usage</v>
      </c>
      <c r="AE1924" t="str">
        <f>IF(tbl_Customers[[#This Row],[total_intl_calls]]&lt;=5,"Low Calls", IF(tbl_Customers[[#This Row],[total_intl_calls]]&lt;=10, "Medium Calls", "High Calls"))</f>
        <v>Low Calls</v>
      </c>
      <c r="AF19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24" s="36" t="str">
        <f>IF(tbl_Customers[[#This Row],[Churn_Risk_Score]]&gt;=10,"High Risk", IF(tbl_Customers[[#This Row],[Churn_Risk_Score]]&gt;=5,"Medium Risk","Low Risk"))</f>
        <v>Medium Risk</v>
      </c>
    </row>
    <row r="1925" spans="1:33" x14ac:dyDescent="0.35">
      <c r="A1925">
        <v>1924</v>
      </c>
      <c r="B1925" t="s">
        <v>58</v>
      </c>
      <c r="C1925">
        <v>210</v>
      </c>
      <c r="D1925" t="s">
        <v>21</v>
      </c>
      <c r="E1925" t="s">
        <v>22</v>
      </c>
      <c r="F1925" t="s">
        <v>23</v>
      </c>
      <c r="G1925">
        <v>31</v>
      </c>
      <c r="H1925">
        <v>313.8</v>
      </c>
      <c r="I1925">
        <v>87</v>
      </c>
      <c r="J1925">
        <v>53.35</v>
      </c>
      <c r="K1925">
        <v>147.69999999999999</v>
      </c>
      <c r="L1925">
        <v>103</v>
      </c>
      <c r="M1925">
        <v>12.55</v>
      </c>
      <c r="N1925">
        <v>192.7</v>
      </c>
      <c r="O1925">
        <v>97</v>
      </c>
      <c r="P1925">
        <v>8.67</v>
      </c>
      <c r="Q1925">
        <v>10.1</v>
      </c>
      <c r="R1925">
        <v>7</v>
      </c>
      <c r="S1925">
        <v>2.73</v>
      </c>
      <c r="T1925">
        <v>3</v>
      </c>
      <c r="U1925" t="s">
        <v>22</v>
      </c>
      <c r="V1925">
        <f>IF(tbl_Customers[[#This Row],[churn]] = "yes", 1, 0)</f>
        <v>0</v>
      </c>
      <c r="W1925" t="str">
        <f>IF(tbl_Customers[[#This Row],[number_customer_service_calls]] &lt;= 1, "0-1 Calls", IF(tbl_Customers[[#This Row],[number_customer_service_calls]] &lt;= 3, "2-3 Calls", IF(tbl_Customers[[#This Row],[number_customer_service_calls]] &lt;=5, "4-5 Calls", "6+ Calls")))</f>
        <v>2-3 Calls</v>
      </c>
      <c r="X1925" t="str">
        <f>IF(tbl_Customers[[#This Row],[account_length]] &lt;= 50, "0-50", IF(tbl_Customers[[#This Row],[account_length]] &lt;=100, "51-100", IF(tbl_Customers[[#This Row],[account_length]] &lt;= 150, "101-150", "151+")))</f>
        <v>151+</v>
      </c>
      <c r="Y1925" t="str">
        <f>IF(tbl_Customers[[#This Row],[total_intl_charge]] &lt;= 3, "Low Charges", "High Charges")</f>
        <v>Low Charges</v>
      </c>
      <c r="Z1925" t="str">
        <f>IF(tbl_Customers[[#This Row],[total_eve_calls]]&lt;=80,"Low Calls",
IF(tbl_Customers[[#This Row],[total_eve_calls]]&lt;=120,"Medium Calls","High Calls"))</f>
        <v>Medium Calls</v>
      </c>
      <c r="AA1925" t="str">
        <f>IF(tbl_Customers[[#This Row],[total_eve_charge]]&lt;=15,"Low Charges",
IF(tbl_Customers[[#This Row],[total_eve_charge]]&lt;=20,"Medium Charges","High Charges"))</f>
        <v>Low Charges</v>
      </c>
      <c r="AB19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25" t="str">
        <f>IF(tbl_Customers[[#This Row],[number_vmail_messages]] = 0, "No Usage", IF(tbl_Customers[[#This Row],[number_vmail_messages]] &lt;= 20, "Low Usage", IF(tbl_Customers[[#This Row],[number_vmail_messages]] &lt;= 40, "Medium Usgae", "High Usage")))</f>
        <v>Medium Usgae</v>
      </c>
      <c r="AD1925" t="str">
        <f>IF(tbl_Customers[[#This Row],[total_day_minutes]]&lt;=150,"Low Usage", IF(tbl_Customers[[#This Row],[total_day_minutes]]&lt;=200,"Medium Usage", IF(tbl_Customers[[#This Row],[total_day_minutes]]&lt;=250,"High Usage","Very High Usage")))</f>
        <v>Very High Usage</v>
      </c>
      <c r="AE1925" t="str">
        <f>IF(tbl_Customers[[#This Row],[total_intl_calls]]&lt;=5,"Low Calls", IF(tbl_Customers[[#This Row],[total_intl_calls]]&lt;=10, "Medium Calls", "High Calls"))</f>
        <v>Medium Calls</v>
      </c>
      <c r="AF19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25" s="36" t="str">
        <f>IF(tbl_Customers[[#This Row],[Churn_Risk_Score]]&gt;=10,"High Risk", IF(tbl_Customers[[#This Row],[Churn_Risk_Score]]&gt;=5,"Medium Risk","Low Risk"))</f>
        <v>Low Risk</v>
      </c>
    </row>
    <row r="1926" spans="1:33" x14ac:dyDescent="0.35">
      <c r="A1926">
        <v>1925</v>
      </c>
      <c r="B1926" t="s">
        <v>32</v>
      </c>
      <c r="C1926">
        <v>88</v>
      </c>
      <c r="D1926" t="s">
        <v>21</v>
      </c>
      <c r="E1926" t="s">
        <v>23</v>
      </c>
      <c r="F1926" t="s">
        <v>23</v>
      </c>
      <c r="G1926">
        <v>25</v>
      </c>
      <c r="H1926">
        <v>288.5</v>
      </c>
      <c r="I1926">
        <v>114</v>
      </c>
      <c r="J1926">
        <v>49.05</v>
      </c>
      <c r="K1926">
        <v>203.4</v>
      </c>
      <c r="L1926">
        <v>74</v>
      </c>
      <c r="M1926">
        <v>17.29</v>
      </c>
      <c r="N1926">
        <v>228.4</v>
      </c>
      <c r="O1926">
        <v>117</v>
      </c>
      <c r="P1926">
        <v>10.28</v>
      </c>
      <c r="Q1926">
        <v>13</v>
      </c>
      <c r="R1926">
        <v>5</v>
      </c>
      <c r="S1926">
        <v>3.51</v>
      </c>
      <c r="T1926">
        <v>1</v>
      </c>
      <c r="U1926" t="s">
        <v>22</v>
      </c>
      <c r="V1926">
        <f>IF(tbl_Customers[[#This Row],[churn]] = "yes", 1, 0)</f>
        <v>0</v>
      </c>
      <c r="W1926" t="str">
        <f>IF(tbl_Customers[[#This Row],[number_customer_service_calls]] &lt;= 1, "0-1 Calls", IF(tbl_Customers[[#This Row],[number_customer_service_calls]] &lt;= 3, "2-3 Calls", IF(tbl_Customers[[#This Row],[number_customer_service_calls]] &lt;=5, "4-5 Calls", "6+ Calls")))</f>
        <v>0-1 Calls</v>
      </c>
      <c r="X1926" t="str">
        <f>IF(tbl_Customers[[#This Row],[account_length]] &lt;= 50, "0-50", IF(tbl_Customers[[#This Row],[account_length]] &lt;=100, "51-100", IF(tbl_Customers[[#This Row],[account_length]] &lt;= 150, "101-150", "151+")))</f>
        <v>51-100</v>
      </c>
      <c r="Y1926" t="str">
        <f>IF(tbl_Customers[[#This Row],[total_intl_charge]] &lt;= 3, "Low Charges", "High Charges")</f>
        <v>High Charges</v>
      </c>
      <c r="Z1926" t="str">
        <f>IF(tbl_Customers[[#This Row],[total_eve_calls]]&lt;=80,"Low Calls",
IF(tbl_Customers[[#This Row],[total_eve_calls]]&lt;=120,"Medium Calls","High Calls"))</f>
        <v>Low Calls</v>
      </c>
      <c r="AA1926" t="str">
        <f>IF(tbl_Customers[[#This Row],[total_eve_charge]]&lt;=15,"Low Charges",
IF(tbl_Customers[[#This Row],[total_eve_charge]]&lt;=20,"Medium Charges","High Charges"))</f>
        <v>Medium Charges</v>
      </c>
      <c r="AB19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26" t="str">
        <f>IF(tbl_Customers[[#This Row],[number_vmail_messages]] = 0, "No Usage", IF(tbl_Customers[[#This Row],[number_vmail_messages]] &lt;= 20, "Low Usage", IF(tbl_Customers[[#This Row],[number_vmail_messages]] &lt;= 40, "Medium Usgae", "High Usage")))</f>
        <v>Medium Usgae</v>
      </c>
      <c r="AD1926" t="str">
        <f>IF(tbl_Customers[[#This Row],[total_day_minutes]]&lt;=150,"Low Usage", IF(tbl_Customers[[#This Row],[total_day_minutes]]&lt;=200,"Medium Usage", IF(tbl_Customers[[#This Row],[total_day_minutes]]&lt;=250,"High Usage","Very High Usage")))</f>
        <v>Very High Usage</v>
      </c>
      <c r="AE1926" t="str">
        <f>IF(tbl_Customers[[#This Row],[total_intl_calls]]&lt;=5,"Low Calls", IF(tbl_Customers[[#This Row],[total_intl_calls]]&lt;=10, "Medium Calls", "High Calls"))</f>
        <v>Low Calls</v>
      </c>
      <c r="AF19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1926" s="36" t="str">
        <f>IF(tbl_Customers[[#This Row],[Churn_Risk_Score]]&gt;=10,"High Risk", IF(tbl_Customers[[#This Row],[Churn_Risk_Score]]&gt;=5,"Medium Risk","Low Risk"))</f>
        <v>High Risk</v>
      </c>
    </row>
    <row r="1927" spans="1:33" x14ac:dyDescent="0.35">
      <c r="A1927">
        <v>1926</v>
      </c>
      <c r="B1927" t="s">
        <v>34</v>
      </c>
      <c r="C1927">
        <v>100</v>
      </c>
      <c r="D1927" t="s">
        <v>25</v>
      </c>
      <c r="E1927" t="s">
        <v>22</v>
      </c>
      <c r="F1927" t="s">
        <v>22</v>
      </c>
      <c r="G1927">
        <v>0</v>
      </c>
      <c r="H1927">
        <v>210.9</v>
      </c>
      <c r="I1927">
        <v>85</v>
      </c>
      <c r="J1927">
        <v>35.85</v>
      </c>
      <c r="K1927">
        <v>329.3</v>
      </c>
      <c r="L1927">
        <v>69</v>
      </c>
      <c r="M1927">
        <v>27.99</v>
      </c>
      <c r="N1927">
        <v>127.1</v>
      </c>
      <c r="O1927">
        <v>78</v>
      </c>
      <c r="P1927">
        <v>5.72</v>
      </c>
      <c r="Q1927">
        <v>9.4</v>
      </c>
      <c r="R1927">
        <v>5</v>
      </c>
      <c r="S1927">
        <v>2.54</v>
      </c>
      <c r="T1927">
        <v>4</v>
      </c>
      <c r="U1927" t="s">
        <v>22</v>
      </c>
      <c r="V1927">
        <f>IF(tbl_Customers[[#This Row],[churn]] = "yes", 1, 0)</f>
        <v>0</v>
      </c>
      <c r="W1927" t="str">
        <f>IF(tbl_Customers[[#This Row],[number_customer_service_calls]] &lt;= 1, "0-1 Calls", IF(tbl_Customers[[#This Row],[number_customer_service_calls]] &lt;= 3, "2-3 Calls", IF(tbl_Customers[[#This Row],[number_customer_service_calls]] &lt;=5, "4-5 Calls", "6+ Calls")))</f>
        <v>4-5 Calls</v>
      </c>
      <c r="X1927" t="str">
        <f>IF(tbl_Customers[[#This Row],[account_length]] &lt;= 50, "0-50", IF(tbl_Customers[[#This Row],[account_length]] &lt;=100, "51-100", IF(tbl_Customers[[#This Row],[account_length]] &lt;= 150, "101-150", "151+")))</f>
        <v>51-100</v>
      </c>
      <c r="Y1927" t="str">
        <f>IF(tbl_Customers[[#This Row],[total_intl_charge]] &lt;= 3, "Low Charges", "High Charges")</f>
        <v>Low Charges</v>
      </c>
      <c r="Z1927" t="str">
        <f>IF(tbl_Customers[[#This Row],[total_eve_calls]]&lt;=80,"Low Calls",
IF(tbl_Customers[[#This Row],[total_eve_calls]]&lt;=120,"Medium Calls","High Calls"))</f>
        <v>Low Calls</v>
      </c>
      <c r="AA1927" t="str">
        <f>IF(tbl_Customers[[#This Row],[total_eve_charge]]&lt;=15,"Low Charges",
IF(tbl_Customers[[#This Row],[total_eve_charge]]&lt;=20,"Medium Charges","High Charges"))</f>
        <v>High Charges</v>
      </c>
      <c r="AB19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27" t="str">
        <f>IF(tbl_Customers[[#This Row],[number_vmail_messages]] = 0, "No Usage", IF(tbl_Customers[[#This Row],[number_vmail_messages]] &lt;= 20, "Low Usage", IF(tbl_Customers[[#This Row],[number_vmail_messages]] &lt;= 40, "Medium Usgae", "High Usage")))</f>
        <v>No Usage</v>
      </c>
      <c r="AD1927" t="str">
        <f>IF(tbl_Customers[[#This Row],[total_day_minutes]]&lt;=150,"Low Usage", IF(tbl_Customers[[#This Row],[total_day_minutes]]&lt;=200,"Medium Usage", IF(tbl_Customers[[#This Row],[total_day_minutes]]&lt;=250,"High Usage","Very High Usage")))</f>
        <v>High Usage</v>
      </c>
      <c r="AE1927" t="str">
        <f>IF(tbl_Customers[[#This Row],[total_intl_calls]]&lt;=5,"Low Calls", IF(tbl_Customers[[#This Row],[total_intl_calls]]&lt;=10, "Medium Calls", "High Calls"))</f>
        <v>Low Calls</v>
      </c>
      <c r="AF19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27" s="36" t="str">
        <f>IF(tbl_Customers[[#This Row],[Churn_Risk_Score]]&gt;=10,"High Risk", IF(tbl_Customers[[#This Row],[Churn_Risk_Score]]&gt;=5,"Medium Risk","Low Risk"))</f>
        <v>Medium Risk</v>
      </c>
    </row>
    <row r="1928" spans="1:33" x14ac:dyDescent="0.35">
      <c r="A1928">
        <v>1927</v>
      </c>
      <c r="B1928" t="s">
        <v>31</v>
      </c>
      <c r="C1928">
        <v>154</v>
      </c>
      <c r="D1928" t="s">
        <v>25</v>
      </c>
      <c r="E1928" t="s">
        <v>22</v>
      </c>
      <c r="F1928" t="s">
        <v>23</v>
      </c>
      <c r="G1928">
        <v>35</v>
      </c>
      <c r="H1928">
        <v>64.900000000000006</v>
      </c>
      <c r="I1928">
        <v>76</v>
      </c>
      <c r="J1928">
        <v>11.03</v>
      </c>
      <c r="K1928">
        <v>184.1</v>
      </c>
      <c r="L1928">
        <v>91</v>
      </c>
      <c r="M1928">
        <v>15.65</v>
      </c>
      <c r="N1928">
        <v>151.6</v>
      </c>
      <c r="O1928">
        <v>75</v>
      </c>
      <c r="P1928">
        <v>6.82</v>
      </c>
      <c r="Q1928">
        <v>14.6</v>
      </c>
      <c r="R1928">
        <v>1</v>
      </c>
      <c r="S1928">
        <v>3.94</v>
      </c>
      <c r="T1928">
        <v>1</v>
      </c>
      <c r="U1928" t="s">
        <v>22</v>
      </c>
      <c r="V1928">
        <f>IF(tbl_Customers[[#This Row],[churn]] = "yes", 1, 0)</f>
        <v>0</v>
      </c>
      <c r="W1928" t="str">
        <f>IF(tbl_Customers[[#This Row],[number_customer_service_calls]] &lt;= 1, "0-1 Calls", IF(tbl_Customers[[#This Row],[number_customer_service_calls]] &lt;= 3, "2-3 Calls", IF(tbl_Customers[[#This Row],[number_customer_service_calls]] &lt;=5, "4-5 Calls", "6+ Calls")))</f>
        <v>0-1 Calls</v>
      </c>
      <c r="X1928" t="str">
        <f>IF(tbl_Customers[[#This Row],[account_length]] &lt;= 50, "0-50", IF(tbl_Customers[[#This Row],[account_length]] &lt;=100, "51-100", IF(tbl_Customers[[#This Row],[account_length]] &lt;= 150, "101-150", "151+")))</f>
        <v>151+</v>
      </c>
      <c r="Y1928" t="str">
        <f>IF(tbl_Customers[[#This Row],[total_intl_charge]] &lt;= 3, "Low Charges", "High Charges")</f>
        <v>High Charges</v>
      </c>
      <c r="Z1928" t="str">
        <f>IF(tbl_Customers[[#This Row],[total_eve_calls]]&lt;=80,"Low Calls",
IF(tbl_Customers[[#This Row],[total_eve_calls]]&lt;=120,"Medium Calls","High Calls"))</f>
        <v>Medium Calls</v>
      </c>
      <c r="AA1928" t="str">
        <f>IF(tbl_Customers[[#This Row],[total_eve_charge]]&lt;=15,"Low Charges",
IF(tbl_Customers[[#This Row],[total_eve_charge]]&lt;=20,"Medium Charges","High Charges"))</f>
        <v>Medium Charges</v>
      </c>
      <c r="AB19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28" t="str">
        <f>IF(tbl_Customers[[#This Row],[number_vmail_messages]] = 0, "No Usage", IF(tbl_Customers[[#This Row],[number_vmail_messages]] &lt;= 20, "Low Usage", IF(tbl_Customers[[#This Row],[number_vmail_messages]] &lt;= 40, "Medium Usgae", "High Usage")))</f>
        <v>Medium Usgae</v>
      </c>
      <c r="AD1928" t="str">
        <f>IF(tbl_Customers[[#This Row],[total_day_minutes]]&lt;=150,"Low Usage", IF(tbl_Customers[[#This Row],[total_day_minutes]]&lt;=200,"Medium Usage", IF(tbl_Customers[[#This Row],[total_day_minutes]]&lt;=250,"High Usage","Very High Usage")))</f>
        <v>Low Usage</v>
      </c>
      <c r="AE1928" t="str">
        <f>IF(tbl_Customers[[#This Row],[total_intl_calls]]&lt;=5,"Low Calls", IF(tbl_Customers[[#This Row],[total_intl_calls]]&lt;=10, "Medium Calls", "High Calls"))</f>
        <v>Low Calls</v>
      </c>
      <c r="AF19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28" s="36" t="str">
        <f>IF(tbl_Customers[[#This Row],[Churn_Risk_Score]]&gt;=10,"High Risk", IF(tbl_Customers[[#This Row],[Churn_Risk_Score]]&gt;=5,"Medium Risk","Low Risk"))</f>
        <v>Low Risk</v>
      </c>
    </row>
    <row r="1929" spans="1:33" x14ac:dyDescent="0.35">
      <c r="A1929">
        <v>1928</v>
      </c>
      <c r="B1929" t="s">
        <v>55</v>
      </c>
      <c r="C1929">
        <v>32</v>
      </c>
      <c r="D1929" t="s">
        <v>28</v>
      </c>
      <c r="E1929" t="s">
        <v>22</v>
      </c>
      <c r="F1929" t="s">
        <v>23</v>
      </c>
      <c r="G1929">
        <v>26</v>
      </c>
      <c r="H1929">
        <v>243.5</v>
      </c>
      <c r="I1929">
        <v>137</v>
      </c>
      <c r="J1929">
        <v>41.4</v>
      </c>
      <c r="K1929">
        <v>236.8</v>
      </c>
      <c r="L1929">
        <v>108</v>
      </c>
      <c r="M1929">
        <v>20.13</v>
      </c>
      <c r="N1929">
        <v>173.3</v>
      </c>
      <c r="O1929">
        <v>149</v>
      </c>
      <c r="P1929">
        <v>7.8</v>
      </c>
      <c r="Q1929">
        <v>9</v>
      </c>
      <c r="R1929">
        <v>9</v>
      </c>
      <c r="S1929">
        <v>2.4300000000000002</v>
      </c>
      <c r="T1929">
        <v>1</v>
      </c>
      <c r="U1929" t="s">
        <v>22</v>
      </c>
      <c r="V1929">
        <f>IF(tbl_Customers[[#This Row],[churn]] = "yes", 1, 0)</f>
        <v>0</v>
      </c>
      <c r="W1929" t="str">
        <f>IF(tbl_Customers[[#This Row],[number_customer_service_calls]] &lt;= 1, "0-1 Calls", IF(tbl_Customers[[#This Row],[number_customer_service_calls]] &lt;= 3, "2-3 Calls", IF(tbl_Customers[[#This Row],[number_customer_service_calls]] &lt;=5, "4-5 Calls", "6+ Calls")))</f>
        <v>0-1 Calls</v>
      </c>
      <c r="X1929" t="str">
        <f>IF(tbl_Customers[[#This Row],[account_length]] &lt;= 50, "0-50", IF(tbl_Customers[[#This Row],[account_length]] &lt;=100, "51-100", IF(tbl_Customers[[#This Row],[account_length]] &lt;= 150, "101-150", "151+")))</f>
        <v>0-50</v>
      </c>
      <c r="Y1929" t="str">
        <f>IF(tbl_Customers[[#This Row],[total_intl_charge]] &lt;= 3, "Low Charges", "High Charges")</f>
        <v>Low Charges</v>
      </c>
      <c r="Z1929" t="str">
        <f>IF(tbl_Customers[[#This Row],[total_eve_calls]]&lt;=80,"Low Calls",
IF(tbl_Customers[[#This Row],[total_eve_calls]]&lt;=120,"Medium Calls","High Calls"))</f>
        <v>Medium Calls</v>
      </c>
      <c r="AA1929" t="str">
        <f>IF(tbl_Customers[[#This Row],[total_eve_charge]]&lt;=15,"Low Charges",
IF(tbl_Customers[[#This Row],[total_eve_charge]]&lt;=20,"Medium Charges","High Charges"))</f>
        <v>High Charges</v>
      </c>
      <c r="AB19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29" t="str">
        <f>IF(tbl_Customers[[#This Row],[number_vmail_messages]] = 0, "No Usage", IF(tbl_Customers[[#This Row],[number_vmail_messages]] &lt;= 20, "Low Usage", IF(tbl_Customers[[#This Row],[number_vmail_messages]] &lt;= 40, "Medium Usgae", "High Usage")))</f>
        <v>Medium Usgae</v>
      </c>
      <c r="AD1929" t="str">
        <f>IF(tbl_Customers[[#This Row],[total_day_minutes]]&lt;=150,"Low Usage", IF(tbl_Customers[[#This Row],[total_day_minutes]]&lt;=200,"Medium Usage", IF(tbl_Customers[[#This Row],[total_day_minutes]]&lt;=250,"High Usage","Very High Usage")))</f>
        <v>High Usage</v>
      </c>
      <c r="AE1929" t="str">
        <f>IF(tbl_Customers[[#This Row],[total_intl_calls]]&lt;=5,"Low Calls", IF(tbl_Customers[[#This Row],[total_intl_calls]]&lt;=10, "Medium Calls", "High Calls"))</f>
        <v>Medium Calls</v>
      </c>
      <c r="AF19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29" s="36" t="str">
        <f>IF(tbl_Customers[[#This Row],[Churn_Risk_Score]]&gt;=10,"High Risk", IF(tbl_Customers[[#This Row],[Churn_Risk_Score]]&gt;=5,"Medium Risk","Low Risk"))</f>
        <v>Low Risk</v>
      </c>
    </row>
    <row r="1930" spans="1:33" x14ac:dyDescent="0.35">
      <c r="A1930">
        <v>1929</v>
      </c>
      <c r="B1930" t="s">
        <v>48</v>
      </c>
      <c r="C1930">
        <v>18</v>
      </c>
      <c r="D1930" t="s">
        <v>25</v>
      </c>
      <c r="E1930" t="s">
        <v>22</v>
      </c>
      <c r="F1930" t="s">
        <v>22</v>
      </c>
      <c r="G1930">
        <v>0</v>
      </c>
      <c r="H1930">
        <v>197</v>
      </c>
      <c r="I1930">
        <v>97</v>
      </c>
      <c r="J1930">
        <v>33.49</v>
      </c>
      <c r="K1930">
        <v>203.7</v>
      </c>
      <c r="L1930">
        <v>107</v>
      </c>
      <c r="M1930">
        <v>17.309999999999999</v>
      </c>
      <c r="N1930">
        <v>202</v>
      </c>
      <c r="O1930">
        <v>105</v>
      </c>
      <c r="P1930">
        <v>9.09</v>
      </c>
      <c r="Q1930">
        <v>8.6999999999999993</v>
      </c>
      <c r="R1930">
        <v>3</v>
      </c>
      <c r="S1930">
        <v>2.35</v>
      </c>
      <c r="T1930">
        <v>3</v>
      </c>
      <c r="U1930" t="s">
        <v>22</v>
      </c>
      <c r="V1930">
        <f>IF(tbl_Customers[[#This Row],[churn]] = "yes", 1, 0)</f>
        <v>0</v>
      </c>
      <c r="W1930" t="str">
        <f>IF(tbl_Customers[[#This Row],[number_customer_service_calls]] &lt;= 1, "0-1 Calls", IF(tbl_Customers[[#This Row],[number_customer_service_calls]] &lt;= 3, "2-3 Calls", IF(tbl_Customers[[#This Row],[number_customer_service_calls]] &lt;=5, "4-5 Calls", "6+ Calls")))</f>
        <v>2-3 Calls</v>
      </c>
      <c r="X1930" t="str">
        <f>IF(tbl_Customers[[#This Row],[account_length]] &lt;= 50, "0-50", IF(tbl_Customers[[#This Row],[account_length]] &lt;=100, "51-100", IF(tbl_Customers[[#This Row],[account_length]] &lt;= 150, "101-150", "151+")))</f>
        <v>0-50</v>
      </c>
      <c r="Y1930" t="str">
        <f>IF(tbl_Customers[[#This Row],[total_intl_charge]] &lt;= 3, "Low Charges", "High Charges")</f>
        <v>Low Charges</v>
      </c>
      <c r="Z1930" t="str">
        <f>IF(tbl_Customers[[#This Row],[total_eve_calls]]&lt;=80,"Low Calls",
IF(tbl_Customers[[#This Row],[total_eve_calls]]&lt;=120,"Medium Calls","High Calls"))</f>
        <v>Medium Calls</v>
      </c>
      <c r="AA1930" t="str">
        <f>IF(tbl_Customers[[#This Row],[total_eve_charge]]&lt;=15,"Low Charges",
IF(tbl_Customers[[#This Row],[total_eve_charge]]&lt;=20,"Medium Charges","High Charges"))</f>
        <v>Medium Charges</v>
      </c>
      <c r="AB19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30" t="str">
        <f>IF(tbl_Customers[[#This Row],[number_vmail_messages]] = 0, "No Usage", IF(tbl_Customers[[#This Row],[number_vmail_messages]] &lt;= 20, "Low Usage", IF(tbl_Customers[[#This Row],[number_vmail_messages]] &lt;= 40, "Medium Usgae", "High Usage")))</f>
        <v>No Usage</v>
      </c>
      <c r="AD1930" t="str">
        <f>IF(tbl_Customers[[#This Row],[total_day_minutes]]&lt;=150,"Low Usage", IF(tbl_Customers[[#This Row],[total_day_minutes]]&lt;=200,"Medium Usage", IF(tbl_Customers[[#This Row],[total_day_minutes]]&lt;=250,"High Usage","Very High Usage")))</f>
        <v>Medium Usage</v>
      </c>
      <c r="AE1930" t="str">
        <f>IF(tbl_Customers[[#This Row],[total_intl_calls]]&lt;=5,"Low Calls", IF(tbl_Customers[[#This Row],[total_intl_calls]]&lt;=10, "Medium Calls", "High Calls"))</f>
        <v>Low Calls</v>
      </c>
      <c r="AF19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30" s="36" t="str">
        <f>IF(tbl_Customers[[#This Row],[Churn_Risk_Score]]&gt;=10,"High Risk", IF(tbl_Customers[[#This Row],[Churn_Risk_Score]]&gt;=5,"Medium Risk","Low Risk"))</f>
        <v>Low Risk</v>
      </c>
    </row>
    <row r="1931" spans="1:33" x14ac:dyDescent="0.35">
      <c r="A1931">
        <v>1930</v>
      </c>
      <c r="B1931" t="s">
        <v>47</v>
      </c>
      <c r="C1931">
        <v>126</v>
      </c>
      <c r="D1931" t="s">
        <v>21</v>
      </c>
      <c r="E1931" t="s">
        <v>22</v>
      </c>
      <c r="F1931" t="s">
        <v>23</v>
      </c>
      <c r="G1931">
        <v>31</v>
      </c>
      <c r="H1931">
        <v>278</v>
      </c>
      <c r="I1931">
        <v>88</v>
      </c>
      <c r="J1931">
        <v>47.26</v>
      </c>
      <c r="K1931">
        <v>253.2</v>
      </c>
      <c r="L1931">
        <v>65</v>
      </c>
      <c r="M1931">
        <v>21.52</v>
      </c>
      <c r="N1931">
        <v>223.2</v>
      </c>
      <c r="O1931">
        <v>114</v>
      </c>
      <c r="P1931">
        <v>10.039999999999999</v>
      </c>
      <c r="Q1931">
        <v>8.6999999999999993</v>
      </c>
      <c r="R1931">
        <v>4</v>
      </c>
      <c r="S1931">
        <v>2.35</v>
      </c>
      <c r="T1931">
        <v>0</v>
      </c>
      <c r="U1931" t="s">
        <v>22</v>
      </c>
      <c r="V1931">
        <f>IF(tbl_Customers[[#This Row],[churn]] = "yes", 1, 0)</f>
        <v>0</v>
      </c>
      <c r="W1931" t="str">
        <f>IF(tbl_Customers[[#This Row],[number_customer_service_calls]] &lt;= 1, "0-1 Calls", IF(tbl_Customers[[#This Row],[number_customer_service_calls]] &lt;= 3, "2-3 Calls", IF(tbl_Customers[[#This Row],[number_customer_service_calls]] &lt;=5, "4-5 Calls", "6+ Calls")))</f>
        <v>0-1 Calls</v>
      </c>
      <c r="X1931" t="str">
        <f>IF(tbl_Customers[[#This Row],[account_length]] &lt;= 50, "0-50", IF(tbl_Customers[[#This Row],[account_length]] &lt;=100, "51-100", IF(tbl_Customers[[#This Row],[account_length]] &lt;= 150, "101-150", "151+")))</f>
        <v>101-150</v>
      </c>
      <c r="Y1931" t="str">
        <f>IF(tbl_Customers[[#This Row],[total_intl_charge]] &lt;= 3, "Low Charges", "High Charges")</f>
        <v>Low Charges</v>
      </c>
      <c r="Z1931" t="str">
        <f>IF(tbl_Customers[[#This Row],[total_eve_calls]]&lt;=80,"Low Calls",
IF(tbl_Customers[[#This Row],[total_eve_calls]]&lt;=120,"Medium Calls","High Calls"))</f>
        <v>Low Calls</v>
      </c>
      <c r="AA1931" t="str">
        <f>IF(tbl_Customers[[#This Row],[total_eve_charge]]&lt;=15,"Low Charges",
IF(tbl_Customers[[#This Row],[total_eve_charge]]&lt;=20,"Medium Charges","High Charges"))</f>
        <v>High Charges</v>
      </c>
      <c r="AB19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31" t="str">
        <f>IF(tbl_Customers[[#This Row],[number_vmail_messages]] = 0, "No Usage", IF(tbl_Customers[[#This Row],[number_vmail_messages]] &lt;= 20, "Low Usage", IF(tbl_Customers[[#This Row],[number_vmail_messages]] &lt;= 40, "Medium Usgae", "High Usage")))</f>
        <v>Medium Usgae</v>
      </c>
      <c r="AD1931" t="str">
        <f>IF(tbl_Customers[[#This Row],[total_day_minutes]]&lt;=150,"Low Usage", IF(tbl_Customers[[#This Row],[total_day_minutes]]&lt;=200,"Medium Usage", IF(tbl_Customers[[#This Row],[total_day_minutes]]&lt;=250,"High Usage","Very High Usage")))</f>
        <v>Very High Usage</v>
      </c>
      <c r="AE1931" t="str">
        <f>IF(tbl_Customers[[#This Row],[total_intl_calls]]&lt;=5,"Low Calls", IF(tbl_Customers[[#This Row],[total_intl_calls]]&lt;=10, "Medium Calls", "High Calls"))</f>
        <v>Low Calls</v>
      </c>
      <c r="AF19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31" s="36" t="str">
        <f>IF(tbl_Customers[[#This Row],[Churn_Risk_Score]]&gt;=10,"High Risk", IF(tbl_Customers[[#This Row],[Churn_Risk_Score]]&gt;=5,"Medium Risk","Low Risk"))</f>
        <v>Low Risk</v>
      </c>
    </row>
    <row r="1932" spans="1:33" x14ac:dyDescent="0.35">
      <c r="A1932">
        <v>1931</v>
      </c>
      <c r="B1932" t="s">
        <v>67</v>
      </c>
      <c r="C1932">
        <v>29</v>
      </c>
      <c r="D1932" t="s">
        <v>28</v>
      </c>
      <c r="E1932" t="s">
        <v>22</v>
      </c>
      <c r="F1932" t="s">
        <v>22</v>
      </c>
      <c r="G1932">
        <v>0</v>
      </c>
      <c r="H1932">
        <v>313.2</v>
      </c>
      <c r="I1932">
        <v>103</v>
      </c>
      <c r="J1932">
        <v>53.24</v>
      </c>
      <c r="K1932">
        <v>216.3</v>
      </c>
      <c r="L1932">
        <v>151</v>
      </c>
      <c r="M1932">
        <v>18.39</v>
      </c>
      <c r="N1932">
        <v>218.4</v>
      </c>
      <c r="O1932">
        <v>106</v>
      </c>
      <c r="P1932">
        <v>9.83</v>
      </c>
      <c r="Q1932">
        <v>12.8</v>
      </c>
      <c r="R1932">
        <v>4</v>
      </c>
      <c r="S1932">
        <v>3.46</v>
      </c>
      <c r="T1932">
        <v>2</v>
      </c>
      <c r="U1932" t="s">
        <v>23</v>
      </c>
      <c r="V1932">
        <f>IF(tbl_Customers[[#This Row],[churn]] = "yes", 1, 0)</f>
        <v>1</v>
      </c>
      <c r="W1932" t="str">
        <f>IF(tbl_Customers[[#This Row],[number_customer_service_calls]] &lt;= 1, "0-1 Calls", IF(tbl_Customers[[#This Row],[number_customer_service_calls]] &lt;= 3, "2-3 Calls", IF(tbl_Customers[[#This Row],[number_customer_service_calls]] &lt;=5, "4-5 Calls", "6+ Calls")))</f>
        <v>2-3 Calls</v>
      </c>
      <c r="X1932" t="str">
        <f>IF(tbl_Customers[[#This Row],[account_length]] &lt;= 50, "0-50", IF(tbl_Customers[[#This Row],[account_length]] &lt;=100, "51-100", IF(tbl_Customers[[#This Row],[account_length]] &lt;= 150, "101-150", "151+")))</f>
        <v>0-50</v>
      </c>
      <c r="Y1932" t="str">
        <f>IF(tbl_Customers[[#This Row],[total_intl_charge]] &lt;= 3, "Low Charges", "High Charges")</f>
        <v>High Charges</v>
      </c>
      <c r="Z1932" t="str">
        <f>IF(tbl_Customers[[#This Row],[total_eve_calls]]&lt;=80,"Low Calls",
IF(tbl_Customers[[#This Row],[total_eve_calls]]&lt;=120,"Medium Calls","High Calls"))</f>
        <v>High Calls</v>
      </c>
      <c r="AA1932" t="str">
        <f>IF(tbl_Customers[[#This Row],[total_eve_charge]]&lt;=15,"Low Charges",
IF(tbl_Customers[[#This Row],[total_eve_charge]]&lt;=20,"Medium Charges","High Charges"))</f>
        <v>Medium Charges</v>
      </c>
      <c r="AB19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32" t="str">
        <f>IF(tbl_Customers[[#This Row],[number_vmail_messages]] = 0, "No Usage", IF(tbl_Customers[[#This Row],[number_vmail_messages]] &lt;= 20, "Low Usage", IF(tbl_Customers[[#This Row],[number_vmail_messages]] &lt;= 40, "Medium Usgae", "High Usage")))</f>
        <v>No Usage</v>
      </c>
      <c r="AD1932" t="str">
        <f>IF(tbl_Customers[[#This Row],[total_day_minutes]]&lt;=150,"Low Usage", IF(tbl_Customers[[#This Row],[total_day_minutes]]&lt;=200,"Medium Usage", IF(tbl_Customers[[#This Row],[total_day_minutes]]&lt;=250,"High Usage","Very High Usage")))</f>
        <v>Very High Usage</v>
      </c>
      <c r="AE1932" t="str">
        <f>IF(tbl_Customers[[#This Row],[total_intl_calls]]&lt;=5,"Low Calls", IF(tbl_Customers[[#This Row],[total_intl_calls]]&lt;=10, "Medium Calls", "High Calls"))</f>
        <v>Low Calls</v>
      </c>
      <c r="AF19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32" s="36" t="str">
        <f>IF(tbl_Customers[[#This Row],[Churn_Risk_Score]]&gt;=10,"High Risk", IF(tbl_Customers[[#This Row],[Churn_Risk_Score]]&gt;=5,"Medium Risk","Low Risk"))</f>
        <v>Medium Risk</v>
      </c>
    </row>
    <row r="1933" spans="1:33" x14ac:dyDescent="0.35">
      <c r="A1933">
        <v>1932</v>
      </c>
      <c r="B1933" t="s">
        <v>50</v>
      </c>
      <c r="C1933">
        <v>86</v>
      </c>
      <c r="D1933" t="s">
        <v>25</v>
      </c>
      <c r="E1933" t="s">
        <v>22</v>
      </c>
      <c r="F1933" t="s">
        <v>23</v>
      </c>
      <c r="G1933">
        <v>16</v>
      </c>
      <c r="H1933">
        <v>145.69999999999999</v>
      </c>
      <c r="I1933">
        <v>88</v>
      </c>
      <c r="J1933">
        <v>24.77</v>
      </c>
      <c r="K1933">
        <v>191</v>
      </c>
      <c r="L1933">
        <v>129</v>
      </c>
      <c r="M1933">
        <v>16.239999999999998</v>
      </c>
      <c r="N1933">
        <v>215.5</v>
      </c>
      <c r="O1933">
        <v>82</v>
      </c>
      <c r="P1933">
        <v>9.6999999999999993</v>
      </c>
      <c r="Q1933">
        <v>11.3</v>
      </c>
      <c r="R1933">
        <v>7</v>
      </c>
      <c r="S1933">
        <v>3.05</v>
      </c>
      <c r="T1933">
        <v>0</v>
      </c>
      <c r="U1933" t="s">
        <v>22</v>
      </c>
      <c r="V1933">
        <f>IF(tbl_Customers[[#This Row],[churn]] = "yes", 1, 0)</f>
        <v>0</v>
      </c>
      <c r="W1933" t="str">
        <f>IF(tbl_Customers[[#This Row],[number_customer_service_calls]] &lt;= 1, "0-1 Calls", IF(tbl_Customers[[#This Row],[number_customer_service_calls]] &lt;= 3, "2-3 Calls", IF(tbl_Customers[[#This Row],[number_customer_service_calls]] &lt;=5, "4-5 Calls", "6+ Calls")))</f>
        <v>0-1 Calls</v>
      </c>
      <c r="X1933" t="str">
        <f>IF(tbl_Customers[[#This Row],[account_length]] &lt;= 50, "0-50", IF(tbl_Customers[[#This Row],[account_length]] &lt;=100, "51-100", IF(tbl_Customers[[#This Row],[account_length]] &lt;= 150, "101-150", "151+")))</f>
        <v>51-100</v>
      </c>
      <c r="Y1933" t="str">
        <f>IF(tbl_Customers[[#This Row],[total_intl_charge]] &lt;= 3, "Low Charges", "High Charges")</f>
        <v>High Charges</v>
      </c>
      <c r="Z1933" t="str">
        <f>IF(tbl_Customers[[#This Row],[total_eve_calls]]&lt;=80,"Low Calls",
IF(tbl_Customers[[#This Row],[total_eve_calls]]&lt;=120,"Medium Calls","High Calls"))</f>
        <v>High Calls</v>
      </c>
      <c r="AA1933" t="str">
        <f>IF(tbl_Customers[[#This Row],[total_eve_charge]]&lt;=15,"Low Charges",
IF(tbl_Customers[[#This Row],[total_eve_charge]]&lt;=20,"Medium Charges","High Charges"))</f>
        <v>Medium Charges</v>
      </c>
      <c r="AB19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33" t="str">
        <f>IF(tbl_Customers[[#This Row],[number_vmail_messages]] = 0, "No Usage", IF(tbl_Customers[[#This Row],[number_vmail_messages]] &lt;= 20, "Low Usage", IF(tbl_Customers[[#This Row],[number_vmail_messages]] &lt;= 40, "Medium Usgae", "High Usage")))</f>
        <v>Low Usage</v>
      </c>
      <c r="AD1933" t="str">
        <f>IF(tbl_Customers[[#This Row],[total_day_minutes]]&lt;=150,"Low Usage", IF(tbl_Customers[[#This Row],[total_day_minutes]]&lt;=200,"Medium Usage", IF(tbl_Customers[[#This Row],[total_day_minutes]]&lt;=250,"High Usage","Very High Usage")))</f>
        <v>Low Usage</v>
      </c>
      <c r="AE1933" t="str">
        <f>IF(tbl_Customers[[#This Row],[total_intl_calls]]&lt;=5,"Low Calls", IF(tbl_Customers[[#This Row],[total_intl_calls]]&lt;=10, "Medium Calls", "High Calls"))</f>
        <v>Medium Calls</v>
      </c>
      <c r="AF19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33" s="36" t="str">
        <f>IF(tbl_Customers[[#This Row],[Churn_Risk_Score]]&gt;=10,"High Risk", IF(tbl_Customers[[#This Row],[Churn_Risk_Score]]&gt;=5,"Medium Risk","Low Risk"))</f>
        <v>Low Risk</v>
      </c>
    </row>
    <row r="1934" spans="1:33" x14ac:dyDescent="0.35">
      <c r="A1934">
        <v>1933</v>
      </c>
      <c r="B1934" t="s">
        <v>47</v>
      </c>
      <c r="C1934">
        <v>138</v>
      </c>
      <c r="D1934" t="s">
        <v>21</v>
      </c>
      <c r="E1934" t="s">
        <v>22</v>
      </c>
      <c r="F1934" t="s">
        <v>23</v>
      </c>
      <c r="G1934">
        <v>37</v>
      </c>
      <c r="H1934">
        <v>75.8</v>
      </c>
      <c r="I1934">
        <v>102</v>
      </c>
      <c r="J1934">
        <v>12.89</v>
      </c>
      <c r="K1934">
        <v>173.6</v>
      </c>
      <c r="L1934">
        <v>147</v>
      </c>
      <c r="M1934">
        <v>14.76</v>
      </c>
      <c r="N1934">
        <v>162.6</v>
      </c>
      <c r="O1934">
        <v>96</v>
      </c>
      <c r="P1934">
        <v>7.32</v>
      </c>
      <c r="Q1934">
        <v>8.1999999999999993</v>
      </c>
      <c r="R1934">
        <v>13</v>
      </c>
      <c r="S1934">
        <v>2.21</v>
      </c>
      <c r="T1934">
        <v>0</v>
      </c>
      <c r="U1934" t="s">
        <v>22</v>
      </c>
      <c r="V1934">
        <f>IF(tbl_Customers[[#This Row],[churn]] = "yes", 1, 0)</f>
        <v>0</v>
      </c>
      <c r="W1934" t="str">
        <f>IF(tbl_Customers[[#This Row],[number_customer_service_calls]] &lt;= 1, "0-1 Calls", IF(tbl_Customers[[#This Row],[number_customer_service_calls]] &lt;= 3, "2-3 Calls", IF(tbl_Customers[[#This Row],[number_customer_service_calls]] &lt;=5, "4-5 Calls", "6+ Calls")))</f>
        <v>0-1 Calls</v>
      </c>
      <c r="X1934" t="str">
        <f>IF(tbl_Customers[[#This Row],[account_length]] &lt;= 50, "0-50", IF(tbl_Customers[[#This Row],[account_length]] &lt;=100, "51-100", IF(tbl_Customers[[#This Row],[account_length]] &lt;= 150, "101-150", "151+")))</f>
        <v>101-150</v>
      </c>
      <c r="Y1934" t="str">
        <f>IF(tbl_Customers[[#This Row],[total_intl_charge]] &lt;= 3, "Low Charges", "High Charges")</f>
        <v>Low Charges</v>
      </c>
      <c r="Z1934" t="str">
        <f>IF(tbl_Customers[[#This Row],[total_eve_calls]]&lt;=80,"Low Calls",
IF(tbl_Customers[[#This Row],[total_eve_calls]]&lt;=120,"Medium Calls","High Calls"))</f>
        <v>High Calls</v>
      </c>
      <c r="AA1934" t="str">
        <f>IF(tbl_Customers[[#This Row],[total_eve_charge]]&lt;=15,"Low Charges",
IF(tbl_Customers[[#This Row],[total_eve_charge]]&lt;=20,"Medium Charges","High Charges"))</f>
        <v>Low Charges</v>
      </c>
      <c r="AB19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34" t="str">
        <f>IF(tbl_Customers[[#This Row],[number_vmail_messages]] = 0, "No Usage", IF(tbl_Customers[[#This Row],[number_vmail_messages]] &lt;= 20, "Low Usage", IF(tbl_Customers[[#This Row],[number_vmail_messages]] &lt;= 40, "Medium Usgae", "High Usage")))</f>
        <v>Medium Usgae</v>
      </c>
      <c r="AD1934" t="str">
        <f>IF(tbl_Customers[[#This Row],[total_day_minutes]]&lt;=150,"Low Usage", IF(tbl_Customers[[#This Row],[total_day_minutes]]&lt;=200,"Medium Usage", IF(tbl_Customers[[#This Row],[total_day_minutes]]&lt;=250,"High Usage","Very High Usage")))</f>
        <v>Low Usage</v>
      </c>
      <c r="AE1934" t="str">
        <f>IF(tbl_Customers[[#This Row],[total_intl_calls]]&lt;=5,"Low Calls", IF(tbl_Customers[[#This Row],[total_intl_calls]]&lt;=10, "Medium Calls", "High Calls"))</f>
        <v>High Calls</v>
      </c>
      <c r="AF19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34" s="36" t="str">
        <f>IF(tbl_Customers[[#This Row],[Churn_Risk_Score]]&gt;=10,"High Risk", IF(tbl_Customers[[#This Row],[Churn_Risk_Score]]&gt;=5,"Medium Risk","Low Risk"))</f>
        <v>Low Risk</v>
      </c>
    </row>
    <row r="1935" spans="1:33" x14ac:dyDescent="0.35">
      <c r="A1935">
        <v>1934</v>
      </c>
      <c r="B1935" t="s">
        <v>66</v>
      </c>
      <c r="C1935">
        <v>175</v>
      </c>
      <c r="D1935" t="s">
        <v>21</v>
      </c>
      <c r="E1935" t="s">
        <v>22</v>
      </c>
      <c r="F1935" t="s">
        <v>22</v>
      </c>
      <c r="G1935">
        <v>0</v>
      </c>
      <c r="H1935">
        <v>132</v>
      </c>
      <c r="I1935">
        <v>95</v>
      </c>
      <c r="J1935">
        <v>22.44</v>
      </c>
      <c r="K1935">
        <v>231.2</v>
      </c>
      <c r="L1935">
        <v>74</v>
      </c>
      <c r="M1935">
        <v>19.649999999999999</v>
      </c>
      <c r="N1935">
        <v>313.39999999999998</v>
      </c>
      <c r="O1935">
        <v>108</v>
      </c>
      <c r="P1935">
        <v>14.1</v>
      </c>
      <c r="Q1935">
        <v>8.6999999999999993</v>
      </c>
      <c r="R1935">
        <v>10</v>
      </c>
      <c r="S1935">
        <v>2.35</v>
      </c>
      <c r="T1935">
        <v>1</v>
      </c>
      <c r="U1935" t="s">
        <v>22</v>
      </c>
      <c r="V1935">
        <f>IF(tbl_Customers[[#This Row],[churn]] = "yes", 1, 0)</f>
        <v>0</v>
      </c>
      <c r="W1935" t="str">
        <f>IF(tbl_Customers[[#This Row],[number_customer_service_calls]] &lt;= 1, "0-1 Calls", IF(tbl_Customers[[#This Row],[number_customer_service_calls]] &lt;= 3, "2-3 Calls", IF(tbl_Customers[[#This Row],[number_customer_service_calls]] &lt;=5, "4-5 Calls", "6+ Calls")))</f>
        <v>0-1 Calls</v>
      </c>
      <c r="X1935" t="str">
        <f>IF(tbl_Customers[[#This Row],[account_length]] &lt;= 50, "0-50", IF(tbl_Customers[[#This Row],[account_length]] &lt;=100, "51-100", IF(tbl_Customers[[#This Row],[account_length]] &lt;= 150, "101-150", "151+")))</f>
        <v>151+</v>
      </c>
      <c r="Y1935" t="str">
        <f>IF(tbl_Customers[[#This Row],[total_intl_charge]] &lt;= 3, "Low Charges", "High Charges")</f>
        <v>Low Charges</v>
      </c>
      <c r="Z1935" t="str">
        <f>IF(tbl_Customers[[#This Row],[total_eve_calls]]&lt;=80,"Low Calls",
IF(tbl_Customers[[#This Row],[total_eve_calls]]&lt;=120,"Medium Calls","High Calls"))</f>
        <v>Low Calls</v>
      </c>
      <c r="AA1935" t="str">
        <f>IF(tbl_Customers[[#This Row],[total_eve_charge]]&lt;=15,"Low Charges",
IF(tbl_Customers[[#This Row],[total_eve_charge]]&lt;=20,"Medium Charges","High Charges"))</f>
        <v>Medium Charges</v>
      </c>
      <c r="AB19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35" t="str">
        <f>IF(tbl_Customers[[#This Row],[number_vmail_messages]] = 0, "No Usage", IF(tbl_Customers[[#This Row],[number_vmail_messages]] &lt;= 20, "Low Usage", IF(tbl_Customers[[#This Row],[number_vmail_messages]] &lt;= 40, "Medium Usgae", "High Usage")))</f>
        <v>No Usage</v>
      </c>
      <c r="AD1935" t="str">
        <f>IF(tbl_Customers[[#This Row],[total_day_minutes]]&lt;=150,"Low Usage", IF(tbl_Customers[[#This Row],[total_day_minutes]]&lt;=200,"Medium Usage", IF(tbl_Customers[[#This Row],[total_day_minutes]]&lt;=250,"High Usage","Very High Usage")))</f>
        <v>Low Usage</v>
      </c>
      <c r="AE1935" t="str">
        <f>IF(tbl_Customers[[#This Row],[total_intl_calls]]&lt;=5,"Low Calls", IF(tbl_Customers[[#This Row],[total_intl_calls]]&lt;=10, "Medium Calls", "High Calls"))</f>
        <v>Medium Calls</v>
      </c>
      <c r="AF19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35" s="36" t="str">
        <f>IF(tbl_Customers[[#This Row],[Churn_Risk_Score]]&gt;=10,"High Risk", IF(tbl_Customers[[#This Row],[Churn_Risk_Score]]&gt;=5,"Medium Risk","Low Risk"))</f>
        <v>Low Risk</v>
      </c>
    </row>
    <row r="1936" spans="1:33" x14ac:dyDescent="0.35">
      <c r="A1936">
        <v>1935</v>
      </c>
      <c r="B1936" t="s">
        <v>31</v>
      </c>
      <c r="C1936">
        <v>74</v>
      </c>
      <c r="D1936" t="s">
        <v>28</v>
      </c>
      <c r="E1936" t="s">
        <v>22</v>
      </c>
      <c r="F1936" t="s">
        <v>22</v>
      </c>
      <c r="G1936">
        <v>0</v>
      </c>
      <c r="H1936">
        <v>124</v>
      </c>
      <c r="I1936">
        <v>102</v>
      </c>
      <c r="J1936">
        <v>21.08</v>
      </c>
      <c r="K1936">
        <v>262.10000000000002</v>
      </c>
      <c r="L1936">
        <v>101</v>
      </c>
      <c r="M1936">
        <v>22.28</v>
      </c>
      <c r="N1936">
        <v>268.2</v>
      </c>
      <c r="O1936">
        <v>98</v>
      </c>
      <c r="P1936">
        <v>12.07</v>
      </c>
      <c r="Q1936">
        <v>11.7</v>
      </c>
      <c r="R1936">
        <v>2</v>
      </c>
      <c r="S1936">
        <v>3.16</v>
      </c>
      <c r="T1936">
        <v>2</v>
      </c>
      <c r="U1936" t="s">
        <v>22</v>
      </c>
      <c r="V1936">
        <f>IF(tbl_Customers[[#This Row],[churn]] = "yes", 1, 0)</f>
        <v>0</v>
      </c>
      <c r="W1936" t="str">
        <f>IF(tbl_Customers[[#This Row],[number_customer_service_calls]] &lt;= 1, "0-1 Calls", IF(tbl_Customers[[#This Row],[number_customer_service_calls]] &lt;= 3, "2-3 Calls", IF(tbl_Customers[[#This Row],[number_customer_service_calls]] &lt;=5, "4-5 Calls", "6+ Calls")))</f>
        <v>2-3 Calls</v>
      </c>
      <c r="X1936" t="str">
        <f>IF(tbl_Customers[[#This Row],[account_length]] &lt;= 50, "0-50", IF(tbl_Customers[[#This Row],[account_length]] &lt;=100, "51-100", IF(tbl_Customers[[#This Row],[account_length]] &lt;= 150, "101-150", "151+")))</f>
        <v>51-100</v>
      </c>
      <c r="Y1936" t="str">
        <f>IF(tbl_Customers[[#This Row],[total_intl_charge]] &lt;= 3, "Low Charges", "High Charges")</f>
        <v>High Charges</v>
      </c>
      <c r="Z1936" t="str">
        <f>IF(tbl_Customers[[#This Row],[total_eve_calls]]&lt;=80,"Low Calls",
IF(tbl_Customers[[#This Row],[total_eve_calls]]&lt;=120,"Medium Calls","High Calls"))</f>
        <v>Medium Calls</v>
      </c>
      <c r="AA1936" t="str">
        <f>IF(tbl_Customers[[#This Row],[total_eve_charge]]&lt;=15,"Low Charges",
IF(tbl_Customers[[#This Row],[total_eve_charge]]&lt;=20,"Medium Charges","High Charges"))</f>
        <v>High Charges</v>
      </c>
      <c r="AB19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36" t="str">
        <f>IF(tbl_Customers[[#This Row],[number_vmail_messages]] = 0, "No Usage", IF(tbl_Customers[[#This Row],[number_vmail_messages]] &lt;= 20, "Low Usage", IF(tbl_Customers[[#This Row],[number_vmail_messages]] &lt;= 40, "Medium Usgae", "High Usage")))</f>
        <v>No Usage</v>
      </c>
      <c r="AD1936" t="str">
        <f>IF(tbl_Customers[[#This Row],[total_day_minutes]]&lt;=150,"Low Usage", IF(tbl_Customers[[#This Row],[total_day_minutes]]&lt;=200,"Medium Usage", IF(tbl_Customers[[#This Row],[total_day_minutes]]&lt;=250,"High Usage","Very High Usage")))</f>
        <v>Low Usage</v>
      </c>
      <c r="AE1936" t="str">
        <f>IF(tbl_Customers[[#This Row],[total_intl_calls]]&lt;=5,"Low Calls", IF(tbl_Customers[[#This Row],[total_intl_calls]]&lt;=10, "Medium Calls", "High Calls"))</f>
        <v>Low Calls</v>
      </c>
      <c r="AF19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36" s="36" t="str">
        <f>IF(tbl_Customers[[#This Row],[Churn_Risk_Score]]&gt;=10,"High Risk", IF(tbl_Customers[[#This Row],[Churn_Risk_Score]]&gt;=5,"Medium Risk","Low Risk"))</f>
        <v>Low Risk</v>
      </c>
    </row>
    <row r="1937" spans="1:33" x14ac:dyDescent="0.35">
      <c r="A1937">
        <v>1936</v>
      </c>
      <c r="B1937" t="s">
        <v>74</v>
      </c>
      <c r="C1937">
        <v>48</v>
      </c>
      <c r="D1937" t="s">
        <v>21</v>
      </c>
      <c r="E1937" t="s">
        <v>22</v>
      </c>
      <c r="F1937" t="s">
        <v>22</v>
      </c>
      <c r="G1937">
        <v>0</v>
      </c>
      <c r="H1937">
        <v>171.9</v>
      </c>
      <c r="I1937">
        <v>98</v>
      </c>
      <c r="J1937">
        <v>29.22</v>
      </c>
      <c r="K1937">
        <v>159</v>
      </c>
      <c r="L1937">
        <v>127</v>
      </c>
      <c r="M1937">
        <v>13.52</v>
      </c>
      <c r="N1937">
        <v>139.5</v>
      </c>
      <c r="O1937">
        <v>101</v>
      </c>
      <c r="P1937">
        <v>6.28</v>
      </c>
      <c r="Q1937">
        <v>7.6</v>
      </c>
      <c r="R1937">
        <v>3</v>
      </c>
      <c r="S1937">
        <v>2.0499999999999998</v>
      </c>
      <c r="T1937">
        <v>2</v>
      </c>
      <c r="U1937" t="s">
        <v>22</v>
      </c>
      <c r="V1937">
        <f>IF(tbl_Customers[[#This Row],[churn]] = "yes", 1, 0)</f>
        <v>0</v>
      </c>
      <c r="W1937" t="str">
        <f>IF(tbl_Customers[[#This Row],[number_customer_service_calls]] &lt;= 1, "0-1 Calls", IF(tbl_Customers[[#This Row],[number_customer_service_calls]] &lt;= 3, "2-3 Calls", IF(tbl_Customers[[#This Row],[number_customer_service_calls]] &lt;=5, "4-5 Calls", "6+ Calls")))</f>
        <v>2-3 Calls</v>
      </c>
      <c r="X1937" t="str">
        <f>IF(tbl_Customers[[#This Row],[account_length]] &lt;= 50, "0-50", IF(tbl_Customers[[#This Row],[account_length]] &lt;=100, "51-100", IF(tbl_Customers[[#This Row],[account_length]] &lt;= 150, "101-150", "151+")))</f>
        <v>0-50</v>
      </c>
      <c r="Y1937" t="str">
        <f>IF(tbl_Customers[[#This Row],[total_intl_charge]] &lt;= 3, "Low Charges", "High Charges")</f>
        <v>Low Charges</v>
      </c>
      <c r="Z1937" t="str">
        <f>IF(tbl_Customers[[#This Row],[total_eve_calls]]&lt;=80,"Low Calls",
IF(tbl_Customers[[#This Row],[total_eve_calls]]&lt;=120,"Medium Calls","High Calls"))</f>
        <v>High Calls</v>
      </c>
      <c r="AA1937" t="str">
        <f>IF(tbl_Customers[[#This Row],[total_eve_charge]]&lt;=15,"Low Charges",
IF(tbl_Customers[[#This Row],[total_eve_charge]]&lt;=20,"Medium Charges","High Charges"))</f>
        <v>Low Charges</v>
      </c>
      <c r="AB19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37" t="str">
        <f>IF(tbl_Customers[[#This Row],[number_vmail_messages]] = 0, "No Usage", IF(tbl_Customers[[#This Row],[number_vmail_messages]] &lt;= 20, "Low Usage", IF(tbl_Customers[[#This Row],[number_vmail_messages]] &lt;= 40, "Medium Usgae", "High Usage")))</f>
        <v>No Usage</v>
      </c>
      <c r="AD1937" t="str">
        <f>IF(tbl_Customers[[#This Row],[total_day_minutes]]&lt;=150,"Low Usage", IF(tbl_Customers[[#This Row],[total_day_minutes]]&lt;=200,"Medium Usage", IF(tbl_Customers[[#This Row],[total_day_minutes]]&lt;=250,"High Usage","Very High Usage")))</f>
        <v>Medium Usage</v>
      </c>
      <c r="AE1937" t="str">
        <f>IF(tbl_Customers[[#This Row],[total_intl_calls]]&lt;=5,"Low Calls", IF(tbl_Customers[[#This Row],[total_intl_calls]]&lt;=10, "Medium Calls", "High Calls"))</f>
        <v>Low Calls</v>
      </c>
      <c r="AF19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37" s="36" t="str">
        <f>IF(tbl_Customers[[#This Row],[Churn_Risk_Score]]&gt;=10,"High Risk", IF(tbl_Customers[[#This Row],[Churn_Risk_Score]]&gt;=5,"Medium Risk","Low Risk"))</f>
        <v>Low Risk</v>
      </c>
    </row>
    <row r="1938" spans="1:33" x14ac:dyDescent="0.35">
      <c r="A1938">
        <v>1937</v>
      </c>
      <c r="B1938" t="s">
        <v>48</v>
      </c>
      <c r="C1938">
        <v>74</v>
      </c>
      <c r="D1938" t="s">
        <v>28</v>
      </c>
      <c r="E1938" t="s">
        <v>22</v>
      </c>
      <c r="F1938" t="s">
        <v>23</v>
      </c>
      <c r="G1938">
        <v>31</v>
      </c>
      <c r="H1938">
        <v>249.4</v>
      </c>
      <c r="I1938">
        <v>70</v>
      </c>
      <c r="J1938">
        <v>42.4</v>
      </c>
      <c r="K1938">
        <v>209.5</v>
      </c>
      <c r="L1938">
        <v>59</v>
      </c>
      <c r="M1938">
        <v>17.809999999999999</v>
      </c>
      <c r="N1938">
        <v>180.6</v>
      </c>
      <c r="O1938">
        <v>75</v>
      </c>
      <c r="P1938">
        <v>8.1300000000000008</v>
      </c>
      <c r="Q1938">
        <v>9.9</v>
      </c>
      <c r="R1938">
        <v>2</v>
      </c>
      <c r="S1938">
        <v>2.67</v>
      </c>
      <c r="T1938">
        <v>4</v>
      </c>
      <c r="U1938" t="s">
        <v>22</v>
      </c>
      <c r="V1938">
        <f>IF(tbl_Customers[[#This Row],[churn]] = "yes", 1, 0)</f>
        <v>0</v>
      </c>
      <c r="W1938" t="str">
        <f>IF(tbl_Customers[[#This Row],[number_customer_service_calls]] &lt;= 1, "0-1 Calls", IF(tbl_Customers[[#This Row],[number_customer_service_calls]] &lt;= 3, "2-3 Calls", IF(tbl_Customers[[#This Row],[number_customer_service_calls]] &lt;=5, "4-5 Calls", "6+ Calls")))</f>
        <v>4-5 Calls</v>
      </c>
      <c r="X1938" t="str">
        <f>IF(tbl_Customers[[#This Row],[account_length]] &lt;= 50, "0-50", IF(tbl_Customers[[#This Row],[account_length]] &lt;=100, "51-100", IF(tbl_Customers[[#This Row],[account_length]] &lt;= 150, "101-150", "151+")))</f>
        <v>51-100</v>
      </c>
      <c r="Y1938" t="str">
        <f>IF(tbl_Customers[[#This Row],[total_intl_charge]] &lt;= 3, "Low Charges", "High Charges")</f>
        <v>Low Charges</v>
      </c>
      <c r="Z1938" t="str">
        <f>IF(tbl_Customers[[#This Row],[total_eve_calls]]&lt;=80,"Low Calls",
IF(tbl_Customers[[#This Row],[total_eve_calls]]&lt;=120,"Medium Calls","High Calls"))</f>
        <v>Low Calls</v>
      </c>
      <c r="AA1938" t="str">
        <f>IF(tbl_Customers[[#This Row],[total_eve_charge]]&lt;=15,"Low Charges",
IF(tbl_Customers[[#This Row],[total_eve_charge]]&lt;=20,"Medium Charges","High Charges"))</f>
        <v>Medium Charges</v>
      </c>
      <c r="AB19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38" t="str">
        <f>IF(tbl_Customers[[#This Row],[number_vmail_messages]] = 0, "No Usage", IF(tbl_Customers[[#This Row],[number_vmail_messages]] &lt;= 20, "Low Usage", IF(tbl_Customers[[#This Row],[number_vmail_messages]] &lt;= 40, "Medium Usgae", "High Usage")))</f>
        <v>Medium Usgae</v>
      </c>
      <c r="AD1938" t="str">
        <f>IF(tbl_Customers[[#This Row],[total_day_minutes]]&lt;=150,"Low Usage", IF(tbl_Customers[[#This Row],[total_day_minutes]]&lt;=200,"Medium Usage", IF(tbl_Customers[[#This Row],[total_day_minutes]]&lt;=250,"High Usage","Very High Usage")))</f>
        <v>High Usage</v>
      </c>
      <c r="AE1938" t="str">
        <f>IF(tbl_Customers[[#This Row],[total_intl_calls]]&lt;=5,"Low Calls", IF(tbl_Customers[[#This Row],[total_intl_calls]]&lt;=10, "Medium Calls", "High Calls"))</f>
        <v>Low Calls</v>
      </c>
      <c r="AF19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38" s="36" t="str">
        <f>IF(tbl_Customers[[#This Row],[Churn_Risk_Score]]&gt;=10,"High Risk", IF(tbl_Customers[[#This Row],[Churn_Risk_Score]]&gt;=5,"Medium Risk","Low Risk"))</f>
        <v>Low Risk</v>
      </c>
    </row>
    <row r="1939" spans="1:33" x14ac:dyDescent="0.35">
      <c r="A1939">
        <v>1938</v>
      </c>
      <c r="B1939" t="s">
        <v>62</v>
      </c>
      <c r="C1939">
        <v>105</v>
      </c>
      <c r="D1939" t="s">
        <v>21</v>
      </c>
      <c r="E1939" t="s">
        <v>23</v>
      </c>
      <c r="F1939" t="s">
        <v>22</v>
      </c>
      <c r="G1939">
        <v>0</v>
      </c>
      <c r="H1939">
        <v>228.4</v>
      </c>
      <c r="I1939">
        <v>100</v>
      </c>
      <c r="J1939">
        <v>38.83</v>
      </c>
      <c r="K1939">
        <v>145.1</v>
      </c>
      <c r="L1939">
        <v>108</v>
      </c>
      <c r="M1939">
        <v>12.33</v>
      </c>
      <c r="N1939">
        <v>245.3</v>
      </c>
      <c r="O1939">
        <v>140</v>
      </c>
      <c r="P1939">
        <v>11.04</v>
      </c>
      <c r="Q1939">
        <v>7.7</v>
      </c>
      <c r="R1939">
        <v>7</v>
      </c>
      <c r="S1939">
        <v>2.08</v>
      </c>
      <c r="T1939">
        <v>0</v>
      </c>
      <c r="U1939" t="s">
        <v>22</v>
      </c>
      <c r="V1939">
        <f>IF(tbl_Customers[[#This Row],[churn]] = "yes", 1, 0)</f>
        <v>0</v>
      </c>
      <c r="W1939" t="str">
        <f>IF(tbl_Customers[[#This Row],[number_customer_service_calls]] &lt;= 1, "0-1 Calls", IF(tbl_Customers[[#This Row],[number_customer_service_calls]] &lt;= 3, "2-3 Calls", IF(tbl_Customers[[#This Row],[number_customer_service_calls]] &lt;=5, "4-5 Calls", "6+ Calls")))</f>
        <v>0-1 Calls</v>
      </c>
      <c r="X1939" t="str">
        <f>IF(tbl_Customers[[#This Row],[account_length]] &lt;= 50, "0-50", IF(tbl_Customers[[#This Row],[account_length]] &lt;=100, "51-100", IF(tbl_Customers[[#This Row],[account_length]] &lt;= 150, "101-150", "151+")))</f>
        <v>101-150</v>
      </c>
      <c r="Y1939" t="str">
        <f>IF(tbl_Customers[[#This Row],[total_intl_charge]] &lt;= 3, "Low Charges", "High Charges")</f>
        <v>Low Charges</v>
      </c>
      <c r="Z1939" t="str">
        <f>IF(tbl_Customers[[#This Row],[total_eve_calls]]&lt;=80,"Low Calls",
IF(tbl_Customers[[#This Row],[total_eve_calls]]&lt;=120,"Medium Calls","High Calls"))</f>
        <v>Medium Calls</v>
      </c>
      <c r="AA1939" t="str">
        <f>IF(tbl_Customers[[#This Row],[total_eve_charge]]&lt;=15,"Low Charges",
IF(tbl_Customers[[#This Row],[total_eve_charge]]&lt;=20,"Medium Charges","High Charges"))</f>
        <v>Low Charges</v>
      </c>
      <c r="AB19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39" t="str">
        <f>IF(tbl_Customers[[#This Row],[number_vmail_messages]] = 0, "No Usage", IF(tbl_Customers[[#This Row],[number_vmail_messages]] &lt;= 20, "Low Usage", IF(tbl_Customers[[#This Row],[number_vmail_messages]] &lt;= 40, "Medium Usgae", "High Usage")))</f>
        <v>No Usage</v>
      </c>
      <c r="AD1939" t="str">
        <f>IF(tbl_Customers[[#This Row],[total_day_minutes]]&lt;=150,"Low Usage", IF(tbl_Customers[[#This Row],[total_day_minutes]]&lt;=200,"Medium Usage", IF(tbl_Customers[[#This Row],[total_day_minutes]]&lt;=250,"High Usage","Very High Usage")))</f>
        <v>High Usage</v>
      </c>
      <c r="AE1939" t="str">
        <f>IF(tbl_Customers[[#This Row],[total_intl_calls]]&lt;=5,"Low Calls", IF(tbl_Customers[[#This Row],[total_intl_calls]]&lt;=10, "Medium Calls", "High Calls"))</f>
        <v>Medium Calls</v>
      </c>
      <c r="AF19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39" s="36" t="str">
        <f>IF(tbl_Customers[[#This Row],[Churn_Risk_Score]]&gt;=10,"High Risk", IF(tbl_Customers[[#This Row],[Churn_Risk_Score]]&gt;=5,"Medium Risk","Low Risk"))</f>
        <v>Low Risk</v>
      </c>
    </row>
    <row r="1940" spans="1:33" x14ac:dyDescent="0.35">
      <c r="A1940">
        <v>1939</v>
      </c>
      <c r="B1940" t="s">
        <v>64</v>
      </c>
      <c r="C1940">
        <v>157</v>
      </c>
      <c r="D1940" t="s">
        <v>28</v>
      </c>
      <c r="E1940" t="s">
        <v>22</v>
      </c>
      <c r="F1940" t="s">
        <v>22</v>
      </c>
      <c r="G1940">
        <v>0</v>
      </c>
      <c r="H1940">
        <v>168.6</v>
      </c>
      <c r="I1940">
        <v>71</v>
      </c>
      <c r="J1940">
        <v>28.66</v>
      </c>
      <c r="K1940">
        <v>205.1</v>
      </c>
      <c r="L1940">
        <v>48</v>
      </c>
      <c r="M1940">
        <v>17.43</v>
      </c>
      <c r="N1940">
        <v>175.8</v>
      </c>
      <c r="O1940">
        <v>88</v>
      </c>
      <c r="P1940">
        <v>7.91</v>
      </c>
      <c r="Q1940">
        <v>5.9</v>
      </c>
      <c r="R1940">
        <v>2</v>
      </c>
      <c r="S1940">
        <v>1.59</v>
      </c>
      <c r="T1940">
        <v>3</v>
      </c>
      <c r="U1940" t="s">
        <v>22</v>
      </c>
      <c r="V1940">
        <f>IF(tbl_Customers[[#This Row],[churn]] = "yes", 1, 0)</f>
        <v>0</v>
      </c>
      <c r="W1940" t="str">
        <f>IF(tbl_Customers[[#This Row],[number_customer_service_calls]] &lt;= 1, "0-1 Calls", IF(tbl_Customers[[#This Row],[number_customer_service_calls]] &lt;= 3, "2-3 Calls", IF(tbl_Customers[[#This Row],[number_customer_service_calls]] &lt;=5, "4-5 Calls", "6+ Calls")))</f>
        <v>2-3 Calls</v>
      </c>
      <c r="X1940" t="str">
        <f>IF(tbl_Customers[[#This Row],[account_length]] &lt;= 50, "0-50", IF(tbl_Customers[[#This Row],[account_length]] &lt;=100, "51-100", IF(tbl_Customers[[#This Row],[account_length]] &lt;= 150, "101-150", "151+")))</f>
        <v>151+</v>
      </c>
      <c r="Y1940" t="str">
        <f>IF(tbl_Customers[[#This Row],[total_intl_charge]] &lt;= 3, "Low Charges", "High Charges")</f>
        <v>Low Charges</v>
      </c>
      <c r="Z1940" t="str">
        <f>IF(tbl_Customers[[#This Row],[total_eve_calls]]&lt;=80,"Low Calls",
IF(tbl_Customers[[#This Row],[total_eve_calls]]&lt;=120,"Medium Calls","High Calls"))</f>
        <v>Low Calls</v>
      </c>
      <c r="AA1940" t="str">
        <f>IF(tbl_Customers[[#This Row],[total_eve_charge]]&lt;=15,"Low Charges",
IF(tbl_Customers[[#This Row],[total_eve_charge]]&lt;=20,"Medium Charges","High Charges"))</f>
        <v>Medium Charges</v>
      </c>
      <c r="AB19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40" t="str">
        <f>IF(tbl_Customers[[#This Row],[number_vmail_messages]] = 0, "No Usage", IF(tbl_Customers[[#This Row],[number_vmail_messages]] &lt;= 20, "Low Usage", IF(tbl_Customers[[#This Row],[number_vmail_messages]] &lt;= 40, "Medium Usgae", "High Usage")))</f>
        <v>No Usage</v>
      </c>
      <c r="AD1940" t="str">
        <f>IF(tbl_Customers[[#This Row],[total_day_minutes]]&lt;=150,"Low Usage", IF(tbl_Customers[[#This Row],[total_day_minutes]]&lt;=200,"Medium Usage", IF(tbl_Customers[[#This Row],[total_day_minutes]]&lt;=250,"High Usage","Very High Usage")))</f>
        <v>Medium Usage</v>
      </c>
      <c r="AE1940" t="str">
        <f>IF(tbl_Customers[[#This Row],[total_intl_calls]]&lt;=5,"Low Calls", IF(tbl_Customers[[#This Row],[total_intl_calls]]&lt;=10, "Medium Calls", "High Calls"))</f>
        <v>Low Calls</v>
      </c>
      <c r="AF19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40" s="36" t="str">
        <f>IF(tbl_Customers[[#This Row],[Churn_Risk_Score]]&gt;=10,"High Risk", IF(tbl_Customers[[#This Row],[Churn_Risk_Score]]&gt;=5,"Medium Risk","Low Risk"))</f>
        <v>Low Risk</v>
      </c>
    </row>
    <row r="1941" spans="1:33" x14ac:dyDescent="0.35">
      <c r="A1941">
        <v>1940</v>
      </c>
      <c r="B1941" t="s">
        <v>63</v>
      </c>
      <c r="C1941">
        <v>217</v>
      </c>
      <c r="D1941" t="s">
        <v>21</v>
      </c>
      <c r="E1941" t="s">
        <v>22</v>
      </c>
      <c r="F1941" t="s">
        <v>22</v>
      </c>
      <c r="G1941">
        <v>0</v>
      </c>
      <c r="H1941">
        <v>123.7</v>
      </c>
      <c r="I1941">
        <v>138</v>
      </c>
      <c r="J1941">
        <v>21.03</v>
      </c>
      <c r="K1941">
        <v>248.5</v>
      </c>
      <c r="L1941">
        <v>105</v>
      </c>
      <c r="M1941">
        <v>21.12</v>
      </c>
      <c r="N1941">
        <v>269.60000000000002</v>
      </c>
      <c r="O1941">
        <v>78</v>
      </c>
      <c r="P1941">
        <v>12.13</v>
      </c>
      <c r="Q1941">
        <v>13.3</v>
      </c>
      <c r="R1941">
        <v>4</v>
      </c>
      <c r="S1941">
        <v>3.59</v>
      </c>
      <c r="T1941">
        <v>0</v>
      </c>
      <c r="U1941" t="s">
        <v>22</v>
      </c>
      <c r="V1941">
        <f>IF(tbl_Customers[[#This Row],[churn]] = "yes", 1, 0)</f>
        <v>0</v>
      </c>
      <c r="W1941" t="str">
        <f>IF(tbl_Customers[[#This Row],[number_customer_service_calls]] &lt;= 1, "0-1 Calls", IF(tbl_Customers[[#This Row],[number_customer_service_calls]] &lt;= 3, "2-3 Calls", IF(tbl_Customers[[#This Row],[number_customer_service_calls]] &lt;=5, "4-5 Calls", "6+ Calls")))</f>
        <v>0-1 Calls</v>
      </c>
      <c r="X1941" t="str">
        <f>IF(tbl_Customers[[#This Row],[account_length]] &lt;= 50, "0-50", IF(tbl_Customers[[#This Row],[account_length]] &lt;=100, "51-100", IF(tbl_Customers[[#This Row],[account_length]] &lt;= 150, "101-150", "151+")))</f>
        <v>151+</v>
      </c>
      <c r="Y1941" t="str">
        <f>IF(tbl_Customers[[#This Row],[total_intl_charge]] &lt;= 3, "Low Charges", "High Charges")</f>
        <v>High Charges</v>
      </c>
      <c r="Z1941" t="str">
        <f>IF(tbl_Customers[[#This Row],[total_eve_calls]]&lt;=80,"Low Calls",
IF(tbl_Customers[[#This Row],[total_eve_calls]]&lt;=120,"Medium Calls","High Calls"))</f>
        <v>Medium Calls</v>
      </c>
      <c r="AA1941" t="str">
        <f>IF(tbl_Customers[[#This Row],[total_eve_charge]]&lt;=15,"Low Charges",
IF(tbl_Customers[[#This Row],[total_eve_charge]]&lt;=20,"Medium Charges","High Charges"))</f>
        <v>High Charges</v>
      </c>
      <c r="AB19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1" t="str">
        <f>IF(tbl_Customers[[#This Row],[number_vmail_messages]] = 0, "No Usage", IF(tbl_Customers[[#This Row],[number_vmail_messages]] &lt;= 20, "Low Usage", IF(tbl_Customers[[#This Row],[number_vmail_messages]] &lt;= 40, "Medium Usgae", "High Usage")))</f>
        <v>No Usage</v>
      </c>
      <c r="AD1941" t="str">
        <f>IF(tbl_Customers[[#This Row],[total_day_minutes]]&lt;=150,"Low Usage", IF(tbl_Customers[[#This Row],[total_day_minutes]]&lt;=200,"Medium Usage", IF(tbl_Customers[[#This Row],[total_day_minutes]]&lt;=250,"High Usage","Very High Usage")))</f>
        <v>Low Usage</v>
      </c>
      <c r="AE1941" t="str">
        <f>IF(tbl_Customers[[#This Row],[total_intl_calls]]&lt;=5,"Low Calls", IF(tbl_Customers[[#This Row],[total_intl_calls]]&lt;=10, "Medium Calls", "High Calls"))</f>
        <v>Low Calls</v>
      </c>
      <c r="AF19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41" s="36" t="str">
        <f>IF(tbl_Customers[[#This Row],[Churn_Risk_Score]]&gt;=10,"High Risk", IF(tbl_Customers[[#This Row],[Churn_Risk_Score]]&gt;=5,"Medium Risk","Low Risk"))</f>
        <v>Low Risk</v>
      </c>
    </row>
    <row r="1942" spans="1:33" x14ac:dyDescent="0.35">
      <c r="A1942">
        <v>1941</v>
      </c>
      <c r="B1942" t="s">
        <v>71</v>
      </c>
      <c r="C1942">
        <v>68</v>
      </c>
      <c r="D1942" t="s">
        <v>21</v>
      </c>
      <c r="E1942" t="s">
        <v>22</v>
      </c>
      <c r="F1942" t="s">
        <v>22</v>
      </c>
      <c r="G1942">
        <v>0</v>
      </c>
      <c r="H1942">
        <v>178.7</v>
      </c>
      <c r="I1942">
        <v>61</v>
      </c>
      <c r="J1942">
        <v>30.38</v>
      </c>
      <c r="K1942">
        <v>252.3</v>
      </c>
      <c r="L1942">
        <v>84</v>
      </c>
      <c r="M1942">
        <v>21.45</v>
      </c>
      <c r="N1942">
        <v>255.7</v>
      </c>
      <c r="O1942">
        <v>76</v>
      </c>
      <c r="P1942">
        <v>11.51</v>
      </c>
      <c r="Q1942">
        <v>8.4</v>
      </c>
      <c r="R1942">
        <v>4</v>
      </c>
      <c r="S1942">
        <v>2.27</v>
      </c>
      <c r="T1942">
        <v>1</v>
      </c>
      <c r="U1942" t="s">
        <v>22</v>
      </c>
      <c r="V1942">
        <f>IF(tbl_Customers[[#This Row],[churn]] = "yes", 1, 0)</f>
        <v>0</v>
      </c>
      <c r="W1942" t="str">
        <f>IF(tbl_Customers[[#This Row],[number_customer_service_calls]] &lt;= 1, "0-1 Calls", IF(tbl_Customers[[#This Row],[number_customer_service_calls]] &lt;= 3, "2-3 Calls", IF(tbl_Customers[[#This Row],[number_customer_service_calls]] &lt;=5, "4-5 Calls", "6+ Calls")))</f>
        <v>0-1 Calls</v>
      </c>
      <c r="X1942" t="str">
        <f>IF(tbl_Customers[[#This Row],[account_length]] &lt;= 50, "0-50", IF(tbl_Customers[[#This Row],[account_length]] &lt;=100, "51-100", IF(tbl_Customers[[#This Row],[account_length]] &lt;= 150, "101-150", "151+")))</f>
        <v>51-100</v>
      </c>
      <c r="Y1942" t="str">
        <f>IF(tbl_Customers[[#This Row],[total_intl_charge]] &lt;= 3, "Low Charges", "High Charges")</f>
        <v>Low Charges</v>
      </c>
      <c r="Z1942" t="str">
        <f>IF(tbl_Customers[[#This Row],[total_eve_calls]]&lt;=80,"Low Calls",
IF(tbl_Customers[[#This Row],[total_eve_calls]]&lt;=120,"Medium Calls","High Calls"))</f>
        <v>Medium Calls</v>
      </c>
      <c r="AA1942" t="str">
        <f>IF(tbl_Customers[[#This Row],[total_eve_charge]]&lt;=15,"Low Charges",
IF(tbl_Customers[[#This Row],[total_eve_charge]]&lt;=20,"Medium Charges","High Charges"))</f>
        <v>High Charges</v>
      </c>
      <c r="AB19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42" t="str">
        <f>IF(tbl_Customers[[#This Row],[number_vmail_messages]] = 0, "No Usage", IF(tbl_Customers[[#This Row],[number_vmail_messages]] &lt;= 20, "Low Usage", IF(tbl_Customers[[#This Row],[number_vmail_messages]] &lt;= 40, "Medium Usgae", "High Usage")))</f>
        <v>No Usage</v>
      </c>
      <c r="AD1942" t="str">
        <f>IF(tbl_Customers[[#This Row],[total_day_minutes]]&lt;=150,"Low Usage", IF(tbl_Customers[[#This Row],[total_day_minutes]]&lt;=200,"Medium Usage", IF(tbl_Customers[[#This Row],[total_day_minutes]]&lt;=250,"High Usage","Very High Usage")))</f>
        <v>Medium Usage</v>
      </c>
      <c r="AE1942" t="str">
        <f>IF(tbl_Customers[[#This Row],[total_intl_calls]]&lt;=5,"Low Calls", IF(tbl_Customers[[#This Row],[total_intl_calls]]&lt;=10, "Medium Calls", "High Calls"))</f>
        <v>Low Calls</v>
      </c>
      <c r="AF19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42" s="36" t="str">
        <f>IF(tbl_Customers[[#This Row],[Churn_Risk_Score]]&gt;=10,"High Risk", IF(tbl_Customers[[#This Row],[Churn_Risk_Score]]&gt;=5,"Medium Risk","Low Risk"))</f>
        <v>Low Risk</v>
      </c>
    </row>
    <row r="1943" spans="1:33" x14ac:dyDescent="0.35">
      <c r="A1943">
        <v>1942</v>
      </c>
      <c r="B1943" t="s">
        <v>52</v>
      </c>
      <c r="C1943">
        <v>80</v>
      </c>
      <c r="D1943" t="s">
        <v>21</v>
      </c>
      <c r="E1943" t="s">
        <v>22</v>
      </c>
      <c r="F1943" t="s">
        <v>22</v>
      </c>
      <c r="G1943">
        <v>0</v>
      </c>
      <c r="H1943">
        <v>113.2</v>
      </c>
      <c r="I1943">
        <v>86</v>
      </c>
      <c r="J1943">
        <v>19.239999999999998</v>
      </c>
      <c r="K1943">
        <v>185.5</v>
      </c>
      <c r="L1943">
        <v>97</v>
      </c>
      <c r="M1943">
        <v>15.77</v>
      </c>
      <c r="N1943">
        <v>237.3</v>
      </c>
      <c r="O1943">
        <v>145</v>
      </c>
      <c r="P1943">
        <v>10.68</v>
      </c>
      <c r="Q1943">
        <v>9.5</v>
      </c>
      <c r="R1943">
        <v>5</v>
      </c>
      <c r="S1943">
        <v>2.57</v>
      </c>
      <c r="T1943">
        <v>1</v>
      </c>
      <c r="U1943" t="s">
        <v>22</v>
      </c>
      <c r="V1943">
        <f>IF(tbl_Customers[[#This Row],[churn]] = "yes", 1, 0)</f>
        <v>0</v>
      </c>
      <c r="W1943" t="str">
        <f>IF(tbl_Customers[[#This Row],[number_customer_service_calls]] &lt;= 1, "0-1 Calls", IF(tbl_Customers[[#This Row],[number_customer_service_calls]] &lt;= 3, "2-3 Calls", IF(tbl_Customers[[#This Row],[number_customer_service_calls]] &lt;=5, "4-5 Calls", "6+ Calls")))</f>
        <v>0-1 Calls</v>
      </c>
      <c r="X1943" t="str">
        <f>IF(tbl_Customers[[#This Row],[account_length]] &lt;= 50, "0-50", IF(tbl_Customers[[#This Row],[account_length]] &lt;=100, "51-100", IF(tbl_Customers[[#This Row],[account_length]] &lt;= 150, "101-150", "151+")))</f>
        <v>51-100</v>
      </c>
      <c r="Y1943" t="str">
        <f>IF(tbl_Customers[[#This Row],[total_intl_charge]] &lt;= 3, "Low Charges", "High Charges")</f>
        <v>Low Charges</v>
      </c>
      <c r="Z1943" t="str">
        <f>IF(tbl_Customers[[#This Row],[total_eve_calls]]&lt;=80,"Low Calls",
IF(tbl_Customers[[#This Row],[total_eve_calls]]&lt;=120,"Medium Calls","High Calls"))</f>
        <v>Medium Calls</v>
      </c>
      <c r="AA1943" t="str">
        <f>IF(tbl_Customers[[#This Row],[total_eve_charge]]&lt;=15,"Low Charges",
IF(tbl_Customers[[#This Row],[total_eve_charge]]&lt;=20,"Medium Charges","High Charges"))</f>
        <v>Medium Charges</v>
      </c>
      <c r="AB19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43" t="str">
        <f>IF(tbl_Customers[[#This Row],[number_vmail_messages]] = 0, "No Usage", IF(tbl_Customers[[#This Row],[number_vmail_messages]] &lt;= 20, "Low Usage", IF(tbl_Customers[[#This Row],[number_vmail_messages]] &lt;= 40, "Medium Usgae", "High Usage")))</f>
        <v>No Usage</v>
      </c>
      <c r="AD1943" t="str">
        <f>IF(tbl_Customers[[#This Row],[total_day_minutes]]&lt;=150,"Low Usage", IF(tbl_Customers[[#This Row],[total_day_minutes]]&lt;=200,"Medium Usage", IF(tbl_Customers[[#This Row],[total_day_minutes]]&lt;=250,"High Usage","Very High Usage")))</f>
        <v>Low Usage</v>
      </c>
      <c r="AE1943" t="str">
        <f>IF(tbl_Customers[[#This Row],[total_intl_calls]]&lt;=5,"Low Calls", IF(tbl_Customers[[#This Row],[total_intl_calls]]&lt;=10, "Medium Calls", "High Calls"))</f>
        <v>Low Calls</v>
      </c>
      <c r="AF19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43" s="36" t="str">
        <f>IF(tbl_Customers[[#This Row],[Churn_Risk_Score]]&gt;=10,"High Risk", IF(tbl_Customers[[#This Row],[Churn_Risk_Score]]&gt;=5,"Medium Risk","Low Risk"))</f>
        <v>Low Risk</v>
      </c>
    </row>
    <row r="1944" spans="1:33" x14ac:dyDescent="0.35">
      <c r="A1944">
        <v>1943</v>
      </c>
      <c r="B1944" t="s">
        <v>67</v>
      </c>
      <c r="C1944">
        <v>38</v>
      </c>
      <c r="D1944" t="s">
        <v>21</v>
      </c>
      <c r="E1944" t="s">
        <v>22</v>
      </c>
      <c r="F1944" t="s">
        <v>23</v>
      </c>
      <c r="G1944">
        <v>25</v>
      </c>
      <c r="H1944">
        <v>142.4</v>
      </c>
      <c r="I1944">
        <v>106</v>
      </c>
      <c r="J1944">
        <v>24.21</v>
      </c>
      <c r="K1944">
        <v>313.7</v>
      </c>
      <c r="L1944">
        <v>109</v>
      </c>
      <c r="M1944">
        <v>26.66</v>
      </c>
      <c r="N1944">
        <v>126.6</v>
      </c>
      <c r="O1944">
        <v>117</v>
      </c>
      <c r="P1944">
        <v>5.7</v>
      </c>
      <c r="Q1944">
        <v>13.4</v>
      </c>
      <c r="R1944">
        <v>6</v>
      </c>
      <c r="S1944">
        <v>3.62</v>
      </c>
      <c r="T1944">
        <v>2</v>
      </c>
      <c r="U1944" t="s">
        <v>22</v>
      </c>
      <c r="V1944">
        <f>IF(tbl_Customers[[#This Row],[churn]] = "yes", 1, 0)</f>
        <v>0</v>
      </c>
      <c r="W1944" t="str">
        <f>IF(tbl_Customers[[#This Row],[number_customer_service_calls]] &lt;= 1, "0-1 Calls", IF(tbl_Customers[[#This Row],[number_customer_service_calls]] &lt;= 3, "2-3 Calls", IF(tbl_Customers[[#This Row],[number_customer_service_calls]] &lt;=5, "4-5 Calls", "6+ Calls")))</f>
        <v>2-3 Calls</v>
      </c>
      <c r="X1944" t="str">
        <f>IF(tbl_Customers[[#This Row],[account_length]] &lt;= 50, "0-50", IF(tbl_Customers[[#This Row],[account_length]] &lt;=100, "51-100", IF(tbl_Customers[[#This Row],[account_length]] &lt;= 150, "101-150", "151+")))</f>
        <v>0-50</v>
      </c>
      <c r="Y1944" t="str">
        <f>IF(tbl_Customers[[#This Row],[total_intl_charge]] &lt;= 3, "Low Charges", "High Charges")</f>
        <v>High Charges</v>
      </c>
      <c r="Z1944" t="str">
        <f>IF(tbl_Customers[[#This Row],[total_eve_calls]]&lt;=80,"Low Calls",
IF(tbl_Customers[[#This Row],[total_eve_calls]]&lt;=120,"Medium Calls","High Calls"))</f>
        <v>Medium Calls</v>
      </c>
      <c r="AA1944" t="str">
        <f>IF(tbl_Customers[[#This Row],[total_eve_charge]]&lt;=15,"Low Charges",
IF(tbl_Customers[[#This Row],[total_eve_charge]]&lt;=20,"Medium Charges","High Charges"))</f>
        <v>High Charges</v>
      </c>
      <c r="AB19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4" t="str">
        <f>IF(tbl_Customers[[#This Row],[number_vmail_messages]] = 0, "No Usage", IF(tbl_Customers[[#This Row],[number_vmail_messages]] &lt;= 20, "Low Usage", IF(tbl_Customers[[#This Row],[number_vmail_messages]] &lt;= 40, "Medium Usgae", "High Usage")))</f>
        <v>Medium Usgae</v>
      </c>
      <c r="AD1944" t="str">
        <f>IF(tbl_Customers[[#This Row],[total_day_minutes]]&lt;=150,"Low Usage", IF(tbl_Customers[[#This Row],[total_day_minutes]]&lt;=200,"Medium Usage", IF(tbl_Customers[[#This Row],[total_day_minutes]]&lt;=250,"High Usage","Very High Usage")))</f>
        <v>Low Usage</v>
      </c>
      <c r="AE1944" t="str">
        <f>IF(tbl_Customers[[#This Row],[total_intl_calls]]&lt;=5,"Low Calls", IF(tbl_Customers[[#This Row],[total_intl_calls]]&lt;=10, "Medium Calls", "High Calls"))</f>
        <v>Medium Calls</v>
      </c>
      <c r="AF19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44" s="36" t="str">
        <f>IF(tbl_Customers[[#This Row],[Churn_Risk_Score]]&gt;=10,"High Risk", IF(tbl_Customers[[#This Row],[Churn_Risk_Score]]&gt;=5,"Medium Risk","Low Risk"))</f>
        <v>Low Risk</v>
      </c>
    </row>
    <row r="1945" spans="1:33" x14ac:dyDescent="0.35">
      <c r="A1945">
        <v>1944</v>
      </c>
      <c r="B1945" t="s">
        <v>41</v>
      </c>
      <c r="C1945">
        <v>140</v>
      </c>
      <c r="D1945" t="s">
        <v>21</v>
      </c>
      <c r="E1945" t="s">
        <v>22</v>
      </c>
      <c r="F1945" t="s">
        <v>22</v>
      </c>
      <c r="G1945">
        <v>0</v>
      </c>
      <c r="H1945">
        <v>149.69999999999999</v>
      </c>
      <c r="I1945">
        <v>71</v>
      </c>
      <c r="J1945">
        <v>25.45</v>
      </c>
      <c r="K1945">
        <v>212.5</v>
      </c>
      <c r="L1945">
        <v>97</v>
      </c>
      <c r="M1945">
        <v>18.059999999999999</v>
      </c>
      <c r="N1945">
        <v>245.9</v>
      </c>
      <c r="O1945">
        <v>67</v>
      </c>
      <c r="P1945">
        <v>11.07</v>
      </c>
      <c r="Q1945">
        <v>12.6</v>
      </c>
      <c r="R1945">
        <v>4</v>
      </c>
      <c r="S1945">
        <v>3.4</v>
      </c>
      <c r="T1945">
        <v>3</v>
      </c>
      <c r="U1945" t="s">
        <v>22</v>
      </c>
      <c r="V1945">
        <f>IF(tbl_Customers[[#This Row],[churn]] = "yes", 1, 0)</f>
        <v>0</v>
      </c>
      <c r="W1945" t="str">
        <f>IF(tbl_Customers[[#This Row],[number_customer_service_calls]] &lt;= 1, "0-1 Calls", IF(tbl_Customers[[#This Row],[number_customer_service_calls]] &lt;= 3, "2-3 Calls", IF(tbl_Customers[[#This Row],[number_customer_service_calls]] &lt;=5, "4-5 Calls", "6+ Calls")))</f>
        <v>2-3 Calls</v>
      </c>
      <c r="X1945" t="str">
        <f>IF(tbl_Customers[[#This Row],[account_length]] &lt;= 50, "0-50", IF(tbl_Customers[[#This Row],[account_length]] &lt;=100, "51-100", IF(tbl_Customers[[#This Row],[account_length]] &lt;= 150, "101-150", "151+")))</f>
        <v>101-150</v>
      </c>
      <c r="Y1945" t="str">
        <f>IF(tbl_Customers[[#This Row],[total_intl_charge]] &lt;= 3, "Low Charges", "High Charges")</f>
        <v>High Charges</v>
      </c>
      <c r="Z1945" t="str">
        <f>IF(tbl_Customers[[#This Row],[total_eve_calls]]&lt;=80,"Low Calls",
IF(tbl_Customers[[#This Row],[total_eve_calls]]&lt;=120,"Medium Calls","High Calls"))</f>
        <v>Medium Calls</v>
      </c>
      <c r="AA1945" t="str">
        <f>IF(tbl_Customers[[#This Row],[total_eve_charge]]&lt;=15,"Low Charges",
IF(tbl_Customers[[#This Row],[total_eve_charge]]&lt;=20,"Medium Charges","High Charges"))</f>
        <v>Medium Charges</v>
      </c>
      <c r="AB19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5" t="str">
        <f>IF(tbl_Customers[[#This Row],[number_vmail_messages]] = 0, "No Usage", IF(tbl_Customers[[#This Row],[number_vmail_messages]] &lt;= 20, "Low Usage", IF(tbl_Customers[[#This Row],[number_vmail_messages]] &lt;= 40, "Medium Usgae", "High Usage")))</f>
        <v>No Usage</v>
      </c>
      <c r="AD1945" t="str">
        <f>IF(tbl_Customers[[#This Row],[total_day_minutes]]&lt;=150,"Low Usage", IF(tbl_Customers[[#This Row],[total_day_minutes]]&lt;=200,"Medium Usage", IF(tbl_Customers[[#This Row],[total_day_minutes]]&lt;=250,"High Usage","Very High Usage")))</f>
        <v>Low Usage</v>
      </c>
      <c r="AE1945" t="str">
        <f>IF(tbl_Customers[[#This Row],[total_intl_calls]]&lt;=5,"Low Calls", IF(tbl_Customers[[#This Row],[total_intl_calls]]&lt;=10, "Medium Calls", "High Calls"))</f>
        <v>Low Calls</v>
      </c>
      <c r="AF19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45" s="36" t="str">
        <f>IF(tbl_Customers[[#This Row],[Churn_Risk_Score]]&gt;=10,"High Risk", IF(tbl_Customers[[#This Row],[Churn_Risk_Score]]&gt;=5,"Medium Risk","Low Risk"))</f>
        <v>Low Risk</v>
      </c>
    </row>
    <row r="1946" spans="1:33" x14ac:dyDescent="0.35">
      <c r="A1946">
        <v>1945</v>
      </c>
      <c r="B1946" t="s">
        <v>50</v>
      </c>
      <c r="C1946">
        <v>98</v>
      </c>
      <c r="D1946" t="s">
        <v>21</v>
      </c>
      <c r="E1946" t="s">
        <v>22</v>
      </c>
      <c r="F1946" t="s">
        <v>22</v>
      </c>
      <c r="G1946">
        <v>0</v>
      </c>
      <c r="H1946">
        <v>227.1</v>
      </c>
      <c r="I1946">
        <v>116</v>
      </c>
      <c r="J1946">
        <v>38.61</v>
      </c>
      <c r="K1946">
        <v>120.5</v>
      </c>
      <c r="L1946">
        <v>103</v>
      </c>
      <c r="M1946">
        <v>10.24</v>
      </c>
      <c r="N1946">
        <v>117</v>
      </c>
      <c r="O1946">
        <v>102</v>
      </c>
      <c r="P1946">
        <v>5.27</v>
      </c>
      <c r="Q1946">
        <v>4.7</v>
      </c>
      <c r="R1946">
        <v>4</v>
      </c>
      <c r="S1946">
        <v>1.27</v>
      </c>
      <c r="T1946">
        <v>5</v>
      </c>
      <c r="U1946" t="s">
        <v>23</v>
      </c>
      <c r="V1946">
        <f>IF(tbl_Customers[[#This Row],[churn]] = "yes", 1, 0)</f>
        <v>1</v>
      </c>
      <c r="W1946" t="str">
        <f>IF(tbl_Customers[[#This Row],[number_customer_service_calls]] &lt;= 1, "0-1 Calls", IF(tbl_Customers[[#This Row],[number_customer_service_calls]] &lt;= 3, "2-3 Calls", IF(tbl_Customers[[#This Row],[number_customer_service_calls]] &lt;=5, "4-5 Calls", "6+ Calls")))</f>
        <v>4-5 Calls</v>
      </c>
      <c r="X1946" t="str">
        <f>IF(tbl_Customers[[#This Row],[account_length]] &lt;= 50, "0-50", IF(tbl_Customers[[#This Row],[account_length]] &lt;=100, "51-100", IF(tbl_Customers[[#This Row],[account_length]] &lt;= 150, "101-150", "151+")))</f>
        <v>51-100</v>
      </c>
      <c r="Y1946" t="str">
        <f>IF(tbl_Customers[[#This Row],[total_intl_charge]] &lt;= 3, "Low Charges", "High Charges")</f>
        <v>Low Charges</v>
      </c>
      <c r="Z1946" t="str">
        <f>IF(tbl_Customers[[#This Row],[total_eve_calls]]&lt;=80,"Low Calls",
IF(tbl_Customers[[#This Row],[total_eve_calls]]&lt;=120,"Medium Calls","High Calls"))</f>
        <v>Medium Calls</v>
      </c>
      <c r="AA1946" t="str">
        <f>IF(tbl_Customers[[#This Row],[total_eve_charge]]&lt;=15,"Low Charges",
IF(tbl_Customers[[#This Row],[total_eve_charge]]&lt;=20,"Medium Charges","High Charges"))</f>
        <v>Low Charges</v>
      </c>
      <c r="AB19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46" t="str">
        <f>IF(tbl_Customers[[#This Row],[number_vmail_messages]] = 0, "No Usage", IF(tbl_Customers[[#This Row],[number_vmail_messages]] &lt;= 20, "Low Usage", IF(tbl_Customers[[#This Row],[number_vmail_messages]] &lt;= 40, "Medium Usgae", "High Usage")))</f>
        <v>No Usage</v>
      </c>
      <c r="AD1946" t="str">
        <f>IF(tbl_Customers[[#This Row],[total_day_minutes]]&lt;=150,"Low Usage", IF(tbl_Customers[[#This Row],[total_day_minutes]]&lt;=200,"Medium Usage", IF(tbl_Customers[[#This Row],[total_day_minutes]]&lt;=250,"High Usage","Very High Usage")))</f>
        <v>High Usage</v>
      </c>
      <c r="AE1946" t="str">
        <f>IF(tbl_Customers[[#This Row],[total_intl_calls]]&lt;=5,"Low Calls", IF(tbl_Customers[[#This Row],[total_intl_calls]]&lt;=10, "Medium Calls", "High Calls"))</f>
        <v>Low Calls</v>
      </c>
      <c r="AF19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46" s="36" t="str">
        <f>IF(tbl_Customers[[#This Row],[Churn_Risk_Score]]&gt;=10,"High Risk", IF(tbl_Customers[[#This Row],[Churn_Risk_Score]]&gt;=5,"Medium Risk","Low Risk"))</f>
        <v>Medium Risk</v>
      </c>
    </row>
    <row r="1947" spans="1:33" x14ac:dyDescent="0.35">
      <c r="A1947">
        <v>1946</v>
      </c>
      <c r="B1947" t="s">
        <v>73</v>
      </c>
      <c r="C1947">
        <v>114</v>
      </c>
      <c r="D1947" t="s">
        <v>21</v>
      </c>
      <c r="E1947" t="s">
        <v>22</v>
      </c>
      <c r="F1947" t="s">
        <v>22</v>
      </c>
      <c r="G1947">
        <v>0</v>
      </c>
      <c r="H1947">
        <v>155.30000000000001</v>
      </c>
      <c r="I1947">
        <v>75</v>
      </c>
      <c r="J1947">
        <v>26.4</v>
      </c>
      <c r="K1947">
        <v>169.9</v>
      </c>
      <c r="L1947">
        <v>87</v>
      </c>
      <c r="M1947">
        <v>14.44</v>
      </c>
      <c r="N1947">
        <v>207</v>
      </c>
      <c r="O1947">
        <v>133</v>
      </c>
      <c r="P1947">
        <v>9.32</v>
      </c>
      <c r="Q1947">
        <v>12.6</v>
      </c>
      <c r="R1947">
        <v>5</v>
      </c>
      <c r="S1947">
        <v>3.4</v>
      </c>
      <c r="T1947">
        <v>2</v>
      </c>
      <c r="U1947" t="s">
        <v>22</v>
      </c>
      <c r="V1947">
        <f>IF(tbl_Customers[[#This Row],[churn]] = "yes", 1, 0)</f>
        <v>0</v>
      </c>
      <c r="W1947" t="str">
        <f>IF(tbl_Customers[[#This Row],[number_customer_service_calls]] &lt;= 1, "0-1 Calls", IF(tbl_Customers[[#This Row],[number_customer_service_calls]] &lt;= 3, "2-3 Calls", IF(tbl_Customers[[#This Row],[number_customer_service_calls]] &lt;=5, "4-5 Calls", "6+ Calls")))</f>
        <v>2-3 Calls</v>
      </c>
      <c r="X1947" t="str">
        <f>IF(tbl_Customers[[#This Row],[account_length]] &lt;= 50, "0-50", IF(tbl_Customers[[#This Row],[account_length]] &lt;=100, "51-100", IF(tbl_Customers[[#This Row],[account_length]] &lt;= 150, "101-150", "151+")))</f>
        <v>101-150</v>
      </c>
      <c r="Y1947" t="str">
        <f>IF(tbl_Customers[[#This Row],[total_intl_charge]] &lt;= 3, "Low Charges", "High Charges")</f>
        <v>High Charges</v>
      </c>
      <c r="Z1947" t="str">
        <f>IF(tbl_Customers[[#This Row],[total_eve_calls]]&lt;=80,"Low Calls",
IF(tbl_Customers[[#This Row],[total_eve_calls]]&lt;=120,"Medium Calls","High Calls"))</f>
        <v>Medium Calls</v>
      </c>
      <c r="AA1947" t="str">
        <f>IF(tbl_Customers[[#This Row],[total_eve_charge]]&lt;=15,"Low Charges",
IF(tbl_Customers[[#This Row],[total_eve_charge]]&lt;=20,"Medium Charges","High Charges"))</f>
        <v>Low Charges</v>
      </c>
      <c r="AB19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7" t="str">
        <f>IF(tbl_Customers[[#This Row],[number_vmail_messages]] = 0, "No Usage", IF(tbl_Customers[[#This Row],[number_vmail_messages]] &lt;= 20, "Low Usage", IF(tbl_Customers[[#This Row],[number_vmail_messages]] &lt;= 40, "Medium Usgae", "High Usage")))</f>
        <v>No Usage</v>
      </c>
      <c r="AD1947" t="str">
        <f>IF(tbl_Customers[[#This Row],[total_day_minutes]]&lt;=150,"Low Usage", IF(tbl_Customers[[#This Row],[total_day_minutes]]&lt;=200,"Medium Usage", IF(tbl_Customers[[#This Row],[total_day_minutes]]&lt;=250,"High Usage","Very High Usage")))</f>
        <v>Medium Usage</v>
      </c>
      <c r="AE1947" t="str">
        <f>IF(tbl_Customers[[#This Row],[total_intl_calls]]&lt;=5,"Low Calls", IF(tbl_Customers[[#This Row],[total_intl_calls]]&lt;=10, "Medium Calls", "High Calls"))</f>
        <v>Low Calls</v>
      </c>
      <c r="AF19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47" s="36" t="str">
        <f>IF(tbl_Customers[[#This Row],[Churn_Risk_Score]]&gt;=10,"High Risk", IF(tbl_Customers[[#This Row],[Churn_Risk_Score]]&gt;=5,"Medium Risk","Low Risk"))</f>
        <v>Low Risk</v>
      </c>
    </row>
    <row r="1948" spans="1:33" x14ac:dyDescent="0.35">
      <c r="A1948">
        <v>1947</v>
      </c>
      <c r="B1948" t="s">
        <v>60</v>
      </c>
      <c r="C1948">
        <v>46</v>
      </c>
      <c r="D1948" t="s">
        <v>25</v>
      </c>
      <c r="E1948" t="s">
        <v>22</v>
      </c>
      <c r="F1948" t="s">
        <v>22</v>
      </c>
      <c r="G1948">
        <v>0</v>
      </c>
      <c r="H1948">
        <v>156.4</v>
      </c>
      <c r="I1948">
        <v>105</v>
      </c>
      <c r="J1948">
        <v>26.59</v>
      </c>
      <c r="K1948">
        <v>185.5</v>
      </c>
      <c r="L1948">
        <v>98</v>
      </c>
      <c r="M1948">
        <v>15.77</v>
      </c>
      <c r="N1948">
        <v>226.7</v>
      </c>
      <c r="O1948">
        <v>96</v>
      </c>
      <c r="P1948">
        <v>10.199999999999999</v>
      </c>
      <c r="Q1948">
        <v>11.8</v>
      </c>
      <c r="R1948">
        <v>3</v>
      </c>
      <c r="S1948">
        <v>3.19</v>
      </c>
      <c r="T1948">
        <v>1</v>
      </c>
      <c r="U1948" t="s">
        <v>22</v>
      </c>
      <c r="V1948">
        <f>IF(tbl_Customers[[#This Row],[churn]] = "yes", 1, 0)</f>
        <v>0</v>
      </c>
      <c r="W1948" t="str">
        <f>IF(tbl_Customers[[#This Row],[number_customer_service_calls]] &lt;= 1, "0-1 Calls", IF(tbl_Customers[[#This Row],[number_customer_service_calls]] &lt;= 3, "2-3 Calls", IF(tbl_Customers[[#This Row],[number_customer_service_calls]] &lt;=5, "4-5 Calls", "6+ Calls")))</f>
        <v>0-1 Calls</v>
      </c>
      <c r="X1948" t="str">
        <f>IF(tbl_Customers[[#This Row],[account_length]] &lt;= 50, "0-50", IF(tbl_Customers[[#This Row],[account_length]] &lt;=100, "51-100", IF(tbl_Customers[[#This Row],[account_length]] &lt;= 150, "101-150", "151+")))</f>
        <v>0-50</v>
      </c>
      <c r="Y1948" t="str">
        <f>IF(tbl_Customers[[#This Row],[total_intl_charge]] &lt;= 3, "Low Charges", "High Charges")</f>
        <v>High Charges</v>
      </c>
      <c r="Z1948" t="str">
        <f>IF(tbl_Customers[[#This Row],[total_eve_calls]]&lt;=80,"Low Calls",
IF(tbl_Customers[[#This Row],[total_eve_calls]]&lt;=120,"Medium Calls","High Calls"))</f>
        <v>Medium Calls</v>
      </c>
      <c r="AA1948" t="str">
        <f>IF(tbl_Customers[[#This Row],[total_eve_charge]]&lt;=15,"Low Charges",
IF(tbl_Customers[[#This Row],[total_eve_charge]]&lt;=20,"Medium Charges","High Charges"))</f>
        <v>Medium Charges</v>
      </c>
      <c r="AB19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8" t="str">
        <f>IF(tbl_Customers[[#This Row],[number_vmail_messages]] = 0, "No Usage", IF(tbl_Customers[[#This Row],[number_vmail_messages]] &lt;= 20, "Low Usage", IF(tbl_Customers[[#This Row],[number_vmail_messages]] &lt;= 40, "Medium Usgae", "High Usage")))</f>
        <v>No Usage</v>
      </c>
      <c r="AD1948" t="str">
        <f>IF(tbl_Customers[[#This Row],[total_day_minutes]]&lt;=150,"Low Usage", IF(tbl_Customers[[#This Row],[total_day_minutes]]&lt;=200,"Medium Usage", IF(tbl_Customers[[#This Row],[total_day_minutes]]&lt;=250,"High Usage","Very High Usage")))</f>
        <v>Medium Usage</v>
      </c>
      <c r="AE1948" t="str">
        <f>IF(tbl_Customers[[#This Row],[total_intl_calls]]&lt;=5,"Low Calls", IF(tbl_Customers[[#This Row],[total_intl_calls]]&lt;=10, "Medium Calls", "High Calls"))</f>
        <v>Low Calls</v>
      </c>
      <c r="AF19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48" s="36" t="str">
        <f>IF(tbl_Customers[[#This Row],[Churn_Risk_Score]]&gt;=10,"High Risk", IF(tbl_Customers[[#This Row],[Churn_Risk_Score]]&gt;=5,"Medium Risk","Low Risk"))</f>
        <v>Low Risk</v>
      </c>
    </row>
    <row r="1949" spans="1:33" x14ac:dyDescent="0.35">
      <c r="A1949">
        <v>1948</v>
      </c>
      <c r="B1949" t="s">
        <v>61</v>
      </c>
      <c r="C1949">
        <v>118</v>
      </c>
      <c r="D1949" t="s">
        <v>21</v>
      </c>
      <c r="E1949" t="s">
        <v>22</v>
      </c>
      <c r="F1949" t="s">
        <v>23</v>
      </c>
      <c r="G1949">
        <v>42</v>
      </c>
      <c r="H1949">
        <v>148.69999999999999</v>
      </c>
      <c r="I1949">
        <v>105</v>
      </c>
      <c r="J1949">
        <v>25.28</v>
      </c>
      <c r="K1949">
        <v>167.3</v>
      </c>
      <c r="L1949">
        <v>105</v>
      </c>
      <c r="M1949">
        <v>14.22</v>
      </c>
      <c r="N1949">
        <v>270.60000000000002</v>
      </c>
      <c r="O1949">
        <v>105</v>
      </c>
      <c r="P1949">
        <v>12.18</v>
      </c>
      <c r="Q1949">
        <v>10.4</v>
      </c>
      <c r="R1949">
        <v>7</v>
      </c>
      <c r="S1949">
        <v>2.81</v>
      </c>
      <c r="T1949">
        <v>0</v>
      </c>
      <c r="U1949" t="s">
        <v>22</v>
      </c>
      <c r="V1949">
        <f>IF(tbl_Customers[[#This Row],[churn]] = "yes", 1, 0)</f>
        <v>0</v>
      </c>
      <c r="W1949" t="str">
        <f>IF(tbl_Customers[[#This Row],[number_customer_service_calls]] &lt;= 1, "0-1 Calls", IF(tbl_Customers[[#This Row],[number_customer_service_calls]] &lt;= 3, "2-3 Calls", IF(tbl_Customers[[#This Row],[number_customer_service_calls]] &lt;=5, "4-5 Calls", "6+ Calls")))</f>
        <v>0-1 Calls</v>
      </c>
      <c r="X1949" t="str">
        <f>IF(tbl_Customers[[#This Row],[account_length]] &lt;= 50, "0-50", IF(tbl_Customers[[#This Row],[account_length]] &lt;=100, "51-100", IF(tbl_Customers[[#This Row],[account_length]] &lt;= 150, "101-150", "151+")))</f>
        <v>101-150</v>
      </c>
      <c r="Y1949" t="str">
        <f>IF(tbl_Customers[[#This Row],[total_intl_charge]] &lt;= 3, "Low Charges", "High Charges")</f>
        <v>Low Charges</v>
      </c>
      <c r="Z1949" t="str">
        <f>IF(tbl_Customers[[#This Row],[total_eve_calls]]&lt;=80,"Low Calls",
IF(tbl_Customers[[#This Row],[total_eve_calls]]&lt;=120,"Medium Calls","High Calls"))</f>
        <v>Medium Calls</v>
      </c>
      <c r="AA1949" t="str">
        <f>IF(tbl_Customers[[#This Row],[total_eve_charge]]&lt;=15,"Low Charges",
IF(tbl_Customers[[#This Row],[total_eve_charge]]&lt;=20,"Medium Charges","High Charges"))</f>
        <v>Low Charges</v>
      </c>
      <c r="AB19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49" t="str">
        <f>IF(tbl_Customers[[#This Row],[number_vmail_messages]] = 0, "No Usage", IF(tbl_Customers[[#This Row],[number_vmail_messages]] &lt;= 20, "Low Usage", IF(tbl_Customers[[#This Row],[number_vmail_messages]] &lt;= 40, "Medium Usgae", "High Usage")))</f>
        <v>High Usage</v>
      </c>
      <c r="AD1949" t="str">
        <f>IF(tbl_Customers[[#This Row],[total_day_minutes]]&lt;=150,"Low Usage", IF(tbl_Customers[[#This Row],[total_day_minutes]]&lt;=200,"Medium Usage", IF(tbl_Customers[[#This Row],[total_day_minutes]]&lt;=250,"High Usage","Very High Usage")))</f>
        <v>Low Usage</v>
      </c>
      <c r="AE1949" t="str">
        <f>IF(tbl_Customers[[#This Row],[total_intl_calls]]&lt;=5,"Low Calls", IF(tbl_Customers[[#This Row],[total_intl_calls]]&lt;=10, "Medium Calls", "High Calls"))</f>
        <v>Medium Calls</v>
      </c>
      <c r="AF19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1949" s="36" t="str">
        <f>IF(tbl_Customers[[#This Row],[Churn_Risk_Score]]&gt;=10,"High Risk", IF(tbl_Customers[[#This Row],[Churn_Risk_Score]]&gt;=5,"Medium Risk","Low Risk"))</f>
        <v>Low Risk</v>
      </c>
    </row>
    <row r="1950" spans="1:33" x14ac:dyDescent="0.35">
      <c r="A1950">
        <v>1949</v>
      </c>
      <c r="B1950" t="s">
        <v>55</v>
      </c>
      <c r="C1950">
        <v>37</v>
      </c>
      <c r="D1950" t="s">
        <v>28</v>
      </c>
      <c r="E1950" t="s">
        <v>22</v>
      </c>
      <c r="F1950" t="s">
        <v>22</v>
      </c>
      <c r="G1950">
        <v>0</v>
      </c>
      <c r="H1950">
        <v>271.7</v>
      </c>
      <c r="I1950">
        <v>112</v>
      </c>
      <c r="J1950">
        <v>46.19</v>
      </c>
      <c r="K1950">
        <v>155.1</v>
      </c>
      <c r="L1950">
        <v>96</v>
      </c>
      <c r="M1950">
        <v>13.18</v>
      </c>
      <c r="N1950">
        <v>199.5</v>
      </c>
      <c r="O1950">
        <v>97</v>
      </c>
      <c r="P1950">
        <v>8.98</v>
      </c>
      <c r="Q1950">
        <v>6.6</v>
      </c>
      <c r="R1950">
        <v>4</v>
      </c>
      <c r="S1950">
        <v>1.78</v>
      </c>
      <c r="T1950">
        <v>3</v>
      </c>
      <c r="U1950" t="s">
        <v>22</v>
      </c>
      <c r="V1950">
        <f>IF(tbl_Customers[[#This Row],[churn]] = "yes", 1, 0)</f>
        <v>0</v>
      </c>
      <c r="W1950" t="str">
        <f>IF(tbl_Customers[[#This Row],[number_customer_service_calls]] &lt;= 1, "0-1 Calls", IF(tbl_Customers[[#This Row],[number_customer_service_calls]] &lt;= 3, "2-3 Calls", IF(tbl_Customers[[#This Row],[number_customer_service_calls]] &lt;=5, "4-5 Calls", "6+ Calls")))</f>
        <v>2-3 Calls</v>
      </c>
      <c r="X1950" t="str">
        <f>IF(tbl_Customers[[#This Row],[account_length]] &lt;= 50, "0-50", IF(tbl_Customers[[#This Row],[account_length]] &lt;=100, "51-100", IF(tbl_Customers[[#This Row],[account_length]] &lt;= 150, "101-150", "151+")))</f>
        <v>0-50</v>
      </c>
      <c r="Y1950" t="str">
        <f>IF(tbl_Customers[[#This Row],[total_intl_charge]] &lt;= 3, "Low Charges", "High Charges")</f>
        <v>Low Charges</v>
      </c>
      <c r="Z1950" t="str">
        <f>IF(tbl_Customers[[#This Row],[total_eve_calls]]&lt;=80,"Low Calls",
IF(tbl_Customers[[#This Row],[total_eve_calls]]&lt;=120,"Medium Calls","High Calls"))</f>
        <v>Medium Calls</v>
      </c>
      <c r="AA1950" t="str">
        <f>IF(tbl_Customers[[#This Row],[total_eve_charge]]&lt;=15,"Low Charges",
IF(tbl_Customers[[#This Row],[total_eve_charge]]&lt;=20,"Medium Charges","High Charges"))</f>
        <v>Low Charges</v>
      </c>
      <c r="AB19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50" t="str">
        <f>IF(tbl_Customers[[#This Row],[number_vmail_messages]] = 0, "No Usage", IF(tbl_Customers[[#This Row],[number_vmail_messages]] &lt;= 20, "Low Usage", IF(tbl_Customers[[#This Row],[number_vmail_messages]] &lt;= 40, "Medium Usgae", "High Usage")))</f>
        <v>No Usage</v>
      </c>
      <c r="AD1950" t="str">
        <f>IF(tbl_Customers[[#This Row],[total_day_minutes]]&lt;=150,"Low Usage", IF(tbl_Customers[[#This Row],[total_day_minutes]]&lt;=200,"Medium Usage", IF(tbl_Customers[[#This Row],[total_day_minutes]]&lt;=250,"High Usage","Very High Usage")))</f>
        <v>Very High Usage</v>
      </c>
      <c r="AE1950" t="str">
        <f>IF(tbl_Customers[[#This Row],[total_intl_calls]]&lt;=5,"Low Calls", IF(tbl_Customers[[#This Row],[total_intl_calls]]&lt;=10, "Medium Calls", "High Calls"))</f>
        <v>Low Calls</v>
      </c>
      <c r="AF19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50" s="36" t="str">
        <f>IF(tbl_Customers[[#This Row],[Churn_Risk_Score]]&gt;=10,"High Risk", IF(tbl_Customers[[#This Row],[Churn_Risk_Score]]&gt;=5,"Medium Risk","Low Risk"))</f>
        <v>Medium Risk</v>
      </c>
    </row>
    <row r="1951" spans="1:33" x14ac:dyDescent="0.35">
      <c r="A1951">
        <v>1950</v>
      </c>
      <c r="B1951" t="s">
        <v>67</v>
      </c>
      <c r="C1951">
        <v>98</v>
      </c>
      <c r="D1951" t="s">
        <v>21</v>
      </c>
      <c r="E1951" t="s">
        <v>23</v>
      </c>
      <c r="F1951" t="s">
        <v>23</v>
      </c>
      <c r="G1951">
        <v>23</v>
      </c>
      <c r="H1951">
        <v>245.5</v>
      </c>
      <c r="I1951">
        <v>54</v>
      </c>
      <c r="J1951">
        <v>41.74</v>
      </c>
      <c r="K1951">
        <v>292.7</v>
      </c>
      <c r="L1951">
        <v>83</v>
      </c>
      <c r="M1951">
        <v>24.88</v>
      </c>
      <c r="N1951">
        <v>184</v>
      </c>
      <c r="O1951">
        <v>90</v>
      </c>
      <c r="P1951">
        <v>8.2799999999999994</v>
      </c>
      <c r="Q1951">
        <v>10.8</v>
      </c>
      <c r="R1951">
        <v>7</v>
      </c>
      <c r="S1951">
        <v>2.92</v>
      </c>
      <c r="T1951">
        <v>1</v>
      </c>
      <c r="U1951" t="s">
        <v>22</v>
      </c>
      <c r="V1951">
        <f>IF(tbl_Customers[[#This Row],[churn]] = "yes", 1, 0)</f>
        <v>0</v>
      </c>
      <c r="W1951" t="str">
        <f>IF(tbl_Customers[[#This Row],[number_customer_service_calls]] &lt;= 1, "0-1 Calls", IF(tbl_Customers[[#This Row],[number_customer_service_calls]] &lt;= 3, "2-3 Calls", IF(tbl_Customers[[#This Row],[number_customer_service_calls]] &lt;=5, "4-5 Calls", "6+ Calls")))</f>
        <v>0-1 Calls</v>
      </c>
      <c r="X1951" t="str">
        <f>IF(tbl_Customers[[#This Row],[account_length]] &lt;= 50, "0-50", IF(tbl_Customers[[#This Row],[account_length]] &lt;=100, "51-100", IF(tbl_Customers[[#This Row],[account_length]] &lt;= 150, "101-150", "151+")))</f>
        <v>51-100</v>
      </c>
      <c r="Y1951" t="str">
        <f>IF(tbl_Customers[[#This Row],[total_intl_charge]] &lt;= 3, "Low Charges", "High Charges")</f>
        <v>Low Charges</v>
      </c>
      <c r="Z1951" t="str">
        <f>IF(tbl_Customers[[#This Row],[total_eve_calls]]&lt;=80,"Low Calls",
IF(tbl_Customers[[#This Row],[total_eve_calls]]&lt;=120,"Medium Calls","High Calls"))</f>
        <v>Medium Calls</v>
      </c>
      <c r="AA1951" t="str">
        <f>IF(tbl_Customers[[#This Row],[total_eve_charge]]&lt;=15,"Low Charges",
IF(tbl_Customers[[#This Row],[total_eve_charge]]&lt;=20,"Medium Charges","High Charges"))</f>
        <v>High Charges</v>
      </c>
      <c r="AB19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51" t="str">
        <f>IF(tbl_Customers[[#This Row],[number_vmail_messages]] = 0, "No Usage", IF(tbl_Customers[[#This Row],[number_vmail_messages]] &lt;= 20, "Low Usage", IF(tbl_Customers[[#This Row],[number_vmail_messages]] &lt;= 40, "Medium Usgae", "High Usage")))</f>
        <v>Medium Usgae</v>
      </c>
      <c r="AD1951" t="str">
        <f>IF(tbl_Customers[[#This Row],[total_day_minutes]]&lt;=150,"Low Usage", IF(tbl_Customers[[#This Row],[total_day_minutes]]&lt;=200,"Medium Usage", IF(tbl_Customers[[#This Row],[total_day_minutes]]&lt;=250,"High Usage","Very High Usage")))</f>
        <v>High Usage</v>
      </c>
      <c r="AE1951" t="str">
        <f>IF(tbl_Customers[[#This Row],[total_intl_calls]]&lt;=5,"Low Calls", IF(tbl_Customers[[#This Row],[total_intl_calls]]&lt;=10, "Medium Calls", "High Calls"))</f>
        <v>Medium Calls</v>
      </c>
      <c r="AF19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51" s="36" t="str">
        <f>IF(tbl_Customers[[#This Row],[Churn_Risk_Score]]&gt;=10,"High Risk", IF(tbl_Customers[[#This Row],[Churn_Risk_Score]]&gt;=5,"Medium Risk","Low Risk"))</f>
        <v>Low Risk</v>
      </c>
    </row>
    <row r="1952" spans="1:33" x14ac:dyDescent="0.35">
      <c r="A1952">
        <v>1951</v>
      </c>
      <c r="B1952" t="s">
        <v>62</v>
      </c>
      <c r="C1952">
        <v>113</v>
      </c>
      <c r="D1952" t="s">
        <v>28</v>
      </c>
      <c r="E1952" t="s">
        <v>22</v>
      </c>
      <c r="F1952" t="s">
        <v>22</v>
      </c>
      <c r="G1952">
        <v>0</v>
      </c>
      <c r="H1952">
        <v>245.3</v>
      </c>
      <c r="I1952">
        <v>108</v>
      </c>
      <c r="J1952">
        <v>41.7</v>
      </c>
      <c r="K1952">
        <v>259.89999999999998</v>
      </c>
      <c r="L1952">
        <v>140</v>
      </c>
      <c r="M1952">
        <v>22.09</v>
      </c>
      <c r="N1952">
        <v>204.3</v>
      </c>
      <c r="O1952">
        <v>115</v>
      </c>
      <c r="P1952">
        <v>9.19</v>
      </c>
      <c r="Q1952">
        <v>10.7</v>
      </c>
      <c r="R1952">
        <v>2</v>
      </c>
      <c r="S1952">
        <v>2.89</v>
      </c>
      <c r="T1952">
        <v>3</v>
      </c>
      <c r="U1952" t="s">
        <v>23</v>
      </c>
      <c r="V1952">
        <f>IF(tbl_Customers[[#This Row],[churn]] = "yes", 1, 0)</f>
        <v>1</v>
      </c>
      <c r="W1952" t="str">
        <f>IF(tbl_Customers[[#This Row],[number_customer_service_calls]] &lt;= 1, "0-1 Calls", IF(tbl_Customers[[#This Row],[number_customer_service_calls]] &lt;= 3, "2-3 Calls", IF(tbl_Customers[[#This Row],[number_customer_service_calls]] &lt;=5, "4-5 Calls", "6+ Calls")))</f>
        <v>2-3 Calls</v>
      </c>
      <c r="X1952" t="str">
        <f>IF(tbl_Customers[[#This Row],[account_length]] &lt;= 50, "0-50", IF(tbl_Customers[[#This Row],[account_length]] &lt;=100, "51-100", IF(tbl_Customers[[#This Row],[account_length]] &lt;= 150, "101-150", "151+")))</f>
        <v>101-150</v>
      </c>
      <c r="Y1952" t="str">
        <f>IF(tbl_Customers[[#This Row],[total_intl_charge]] &lt;= 3, "Low Charges", "High Charges")</f>
        <v>Low Charges</v>
      </c>
      <c r="Z1952" t="str">
        <f>IF(tbl_Customers[[#This Row],[total_eve_calls]]&lt;=80,"Low Calls",
IF(tbl_Customers[[#This Row],[total_eve_calls]]&lt;=120,"Medium Calls","High Calls"))</f>
        <v>High Calls</v>
      </c>
      <c r="AA1952" t="str">
        <f>IF(tbl_Customers[[#This Row],[total_eve_charge]]&lt;=15,"Low Charges",
IF(tbl_Customers[[#This Row],[total_eve_charge]]&lt;=20,"Medium Charges","High Charges"))</f>
        <v>High Charges</v>
      </c>
      <c r="AB19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52" t="str">
        <f>IF(tbl_Customers[[#This Row],[number_vmail_messages]] = 0, "No Usage", IF(tbl_Customers[[#This Row],[number_vmail_messages]] &lt;= 20, "Low Usage", IF(tbl_Customers[[#This Row],[number_vmail_messages]] &lt;= 40, "Medium Usgae", "High Usage")))</f>
        <v>No Usage</v>
      </c>
      <c r="AD1952" t="str">
        <f>IF(tbl_Customers[[#This Row],[total_day_minutes]]&lt;=150,"Low Usage", IF(tbl_Customers[[#This Row],[total_day_minutes]]&lt;=200,"Medium Usage", IF(tbl_Customers[[#This Row],[total_day_minutes]]&lt;=250,"High Usage","Very High Usage")))</f>
        <v>High Usage</v>
      </c>
      <c r="AE1952" t="str">
        <f>IF(tbl_Customers[[#This Row],[total_intl_calls]]&lt;=5,"Low Calls", IF(tbl_Customers[[#This Row],[total_intl_calls]]&lt;=10, "Medium Calls", "High Calls"))</f>
        <v>Low Calls</v>
      </c>
      <c r="AF19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52" s="36" t="str">
        <f>IF(tbl_Customers[[#This Row],[Churn_Risk_Score]]&gt;=10,"High Risk", IF(tbl_Customers[[#This Row],[Churn_Risk_Score]]&gt;=5,"Medium Risk","Low Risk"))</f>
        <v>Low Risk</v>
      </c>
    </row>
    <row r="1953" spans="1:33" x14ac:dyDescent="0.35">
      <c r="A1953">
        <v>1952</v>
      </c>
      <c r="B1953" t="s">
        <v>52</v>
      </c>
      <c r="C1953">
        <v>69</v>
      </c>
      <c r="D1953" t="s">
        <v>25</v>
      </c>
      <c r="E1953" t="s">
        <v>22</v>
      </c>
      <c r="F1953" t="s">
        <v>22</v>
      </c>
      <c r="G1953">
        <v>0</v>
      </c>
      <c r="H1953">
        <v>196.1</v>
      </c>
      <c r="I1953">
        <v>87</v>
      </c>
      <c r="J1953">
        <v>33.340000000000003</v>
      </c>
      <c r="K1953">
        <v>236.8</v>
      </c>
      <c r="L1953">
        <v>66</v>
      </c>
      <c r="M1953">
        <v>20.13</v>
      </c>
      <c r="N1953">
        <v>182.3</v>
      </c>
      <c r="O1953">
        <v>75</v>
      </c>
      <c r="P1953">
        <v>8.1999999999999993</v>
      </c>
      <c r="Q1953">
        <v>11.9</v>
      </c>
      <c r="R1953">
        <v>1</v>
      </c>
      <c r="S1953">
        <v>3.21</v>
      </c>
      <c r="T1953">
        <v>0</v>
      </c>
      <c r="U1953" t="s">
        <v>22</v>
      </c>
      <c r="V1953">
        <f>IF(tbl_Customers[[#This Row],[churn]] = "yes", 1, 0)</f>
        <v>0</v>
      </c>
      <c r="W1953" t="str">
        <f>IF(tbl_Customers[[#This Row],[number_customer_service_calls]] &lt;= 1, "0-1 Calls", IF(tbl_Customers[[#This Row],[number_customer_service_calls]] &lt;= 3, "2-3 Calls", IF(tbl_Customers[[#This Row],[number_customer_service_calls]] &lt;=5, "4-5 Calls", "6+ Calls")))</f>
        <v>0-1 Calls</v>
      </c>
      <c r="X1953" t="str">
        <f>IF(tbl_Customers[[#This Row],[account_length]] &lt;= 50, "0-50", IF(tbl_Customers[[#This Row],[account_length]] &lt;=100, "51-100", IF(tbl_Customers[[#This Row],[account_length]] &lt;= 150, "101-150", "151+")))</f>
        <v>51-100</v>
      </c>
      <c r="Y1953" t="str">
        <f>IF(tbl_Customers[[#This Row],[total_intl_charge]] &lt;= 3, "Low Charges", "High Charges")</f>
        <v>High Charges</v>
      </c>
      <c r="Z1953" t="str">
        <f>IF(tbl_Customers[[#This Row],[total_eve_calls]]&lt;=80,"Low Calls",
IF(tbl_Customers[[#This Row],[total_eve_calls]]&lt;=120,"Medium Calls","High Calls"))</f>
        <v>Low Calls</v>
      </c>
      <c r="AA1953" t="str">
        <f>IF(tbl_Customers[[#This Row],[total_eve_charge]]&lt;=15,"Low Charges",
IF(tbl_Customers[[#This Row],[total_eve_charge]]&lt;=20,"Medium Charges","High Charges"))</f>
        <v>High Charges</v>
      </c>
      <c r="AB19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53" t="str">
        <f>IF(tbl_Customers[[#This Row],[number_vmail_messages]] = 0, "No Usage", IF(tbl_Customers[[#This Row],[number_vmail_messages]] &lt;= 20, "Low Usage", IF(tbl_Customers[[#This Row],[number_vmail_messages]] &lt;= 40, "Medium Usgae", "High Usage")))</f>
        <v>No Usage</v>
      </c>
      <c r="AD1953" t="str">
        <f>IF(tbl_Customers[[#This Row],[total_day_minutes]]&lt;=150,"Low Usage", IF(tbl_Customers[[#This Row],[total_day_minutes]]&lt;=200,"Medium Usage", IF(tbl_Customers[[#This Row],[total_day_minutes]]&lt;=250,"High Usage","Very High Usage")))</f>
        <v>Medium Usage</v>
      </c>
      <c r="AE1953" t="str">
        <f>IF(tbl_Customers[[#This Row],[total_intl_calls]]&lt;=5,"Low Calls", IF(tbl_Customers[[#This Row],[total_intl_calls]]&lt;=10, "Medium Calls", "High Calls"))</f>
        <v>Low Calls</v>
      </c>
      <c r="AF19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53" s="36" t="str">
        <f>IF(tbl_Customers[[#This Row],[Churn_Risk_Score]]&gt;=10,"High Risk", IF(tbl_Customers[[#This Row],[Churn_Risk_Score]]&gt;=5,"Medium Risk","Low Risk"))</f>
        <v>Low Risk</v>
      </c>
    </row>
    <row r="1954" spans="1:33" x14ac:dyDescent="0.35">
      <c r="A1954">
        <v>1953</v>
      </c>
      <c r="B1954" t="s">
        <v>38</v>
      </c>
      <c r="C1954">
        <v>121</v>
      </c>
      <c r="D1954" t="s">
        <v>21</v>
      </c>
      <c r="E1954" t="s">
        <v>22</v>
      </c>
      <c r="F1954" t="s">
        <v>22</v>
      </c>
      <c r="G1954">
        <v>0</v>
      </c>
      <c r="H1954">
        <v>134.1</v>
      </c>
      <c r="I1954">
        <v>112</v>
      </c>
      <c r="J1954">
        <v>22.8</v>
      </c>
      <c r="K1954">
        <v>195.1</v>
      </c>
      <c r="L1954">
        <v>104</v>
      </c>
      <c r="M1954">
        <v>16.579999999999998</v>
      </c>
      <c r="N1954">
        <v>159.6</v>
      </c>
      <c r="O1954">
        <v>139</v>
      </c>
      <c r="P1954">
        <v>7.18</v>
      </c>
      <c r="Q1954">
        <v>10.5</v>
      </c>
      <c r="R1954">
        <v>2</v>
      </c>
      <c r="S1954">
        <v>2.84</v>
      </c>
      <c r="T1954">
        <v>2</v>
      </c>
      <c r="U1954" t="s">
        <v>22</v>
      </c>
      <c r="V1954">
        <f>IF(tbl_Customers[[#This Row],[churn]] = "yes", 1, 0)</f>
        <v>0</v>
      </c>
      <c r="W1954" t="str">
        <f>IF(tbl_Customers[[#This Row],[number_customer_service_calls]] &lt;= 1, "0-1 Calls", IF(tbl_Customers[[#This Row],[number_customer_service_calls]] &lt;= 3, "2-3 Calls", IF(tbl_Customers[[#This Row],[number_customer_service_calls]] &lt;=5, "4-5 Calls", "6+ Calls")))</f>
        <v>2-3 Calls</v>
      </c>
      <c r="X1954" t="str">
        <f>IF(tbl_Customers[[#This Row],[account_length]] &lt;= 50, "0-50", IF(tbl_Customers[[#This Row],[account_length]] &lt;=100, "51-100", IF(tbl_Customers[[#This Row],[account_length]] &lt;= 150, "101-150", "151+")))</f>
        <v>101-150</v>
      </c>
      <c r="Y1954" t="str">
        <f>IF(tbl_Customers[[#This Row],[total_intl_charge]] &lt;= 3, "Low Charges", "High Charges")</f>
        <v>Low Charges</v>
      </c>
      <c r="Z1954" t="str">
        <f>IF(tbl_Customers[[#This Row],[total_eve_calls]]&lt;=80,"Low Calls",
IF(tbl_Customers[[#This Row],[total_eve_calls]]&lt;=120,"Medium Calls","High Calls"))</f>
        <v>Medium Calls</v>
      </c>
      <c r="AA1954" t="str">
        <f>IF(tbl_Customers[[#This Row],[total_eve_charge]]&lt;=15,"Low Charges",
IF(tbl_Customers[[#This Row],[total_eve_charge]]&lt;=20,"Medium Charges","High Charges"))</f>
        <v>Medium Charges</v>
      </c>
      <c r="AB19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54" t="str">
        <f>IF(tbl_Customers[[#This Row],[number_vmail_messages]] = 0, "No Usage", IF(tbl_Customers[[#This Row],[number_vmail_messages]] &lt;= 20, "Low Usage", IF(tbl_Customers[[#This Row],[number_vmail_messages]] &lt;= 40, "Medium Usgae", "High Usage")))</f>
        <v>No Usage</v>
      </c>
      <c r="AD1954" t="str">
        <f>IF(tbl_Customers[[#This Row],[total_day_minutes]]&lt;=150,"Low Usage", IF(tbl_Customers[[#This Row],[total_day_minutes]]&lt;=200,"Medium Usage", IF(tbl_Customers[[#This Row],[total_day_minutes]]&lt;=250,"High Usage","Very High Usage")))</f>
        <v>Low Usage</v>
      </c>
      <c r="AE1954" t="str">
        <f>IF(tbl_Customers[[#This Row],[total_intl_calls]]&lt;=5,"Low Calls", IF(tbl_Customers[[#This Row],[total_intl_calls]]&lt;=10, "Medium Calls", "High Calls"))</f>
        <v>Low Calls</v>
      </c>
      <c r="AF19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54" s="36" t="str">
        <f>IF(tbl_Customers[[#This Row],[Churn_Risk_Score]]&gt;=10,"High Risk", IF(tbl_Customers[[#This Row],[Churn_Risk_Score]]&gt;=5,"Medium Risk","Low Risk"))</f>
        <v>Low Risk</v>
      </c>
    </row>
    <row r="1955" spans="1:33" x14ac:dyDescent="0.35">
      <c r="A1955">
        <v>1954</v>
      </c>
      <c r="B1955" t="s">
        <v>24</v>
      </c>
      <c r="C1955">
        <v>59</v>
      </c>
      <c r="D1955" t="s">
        <v>28</v>
      </c>
      <c r="E1955" t="s">
        <v>23</v>
      </c>
      <c r="F1955" t="s">
        <v>23</v>
      </c>
      <c r="G1955">
        <v>31</v>
      </c>
      <c r="H1955">
        <v>225</v>
      </c>
      <c r="I1955">
        <v>78</v>
      </c>
      <c r="J1955">
        <v>38.25</v>
      </c>
      <c r="K1955">
        <v>191.3</v>
      </c>
      <c r="L1955">
        <v>79</v>
      </c>
      <c r="M1955">
        <v>16.260000000000002</v>
      </c>
      <c r="N1955">
        <v>226.7</v>
      </c>
      <c r="O1955">
        <v>79</v>
      </c>
      <c r="P1955">
        <v>10.199999999999999</v>
      </c>
      <c r="Q1955">
        <v>9.1</v>
      </c>
      <c r="R1955">
        <v>3</v>
      </c>
      <c r="S1955">
        <v>2.46</v>
      </c>
      <c r="T1955">
        <v>1</v>
      </c>
      <c r="U1955" t="s">
        <v>22</v>
      </c>
      <c r="V1955">
        <f>IF(tbl_Customers[[#This Row],[churn]] = "yes", 1, 0)</f>
        <v>0</v>
      </c>
      <c r="W1955" t="str">
        <f>IF(tbl_Customers[[#This Row],[number_customer_service_calls]] &lt;= 1, "0-1 Calls", IF(tbl_Customers[[#This Row],[number_customer_service_calls]] &lt;= 3, "2-3 Calls", IF(tbl_Customers[[#This Row],[number_customer_service_calls]] &lt;=5, "4-5 Calls", "6+ Calls")))</f>
        <v>0-1 Calls</v>
      </c>
      <c r="X1955" t="str">
        <f>IF(tbl_Customers[[#This Row],[account_length]] &lt;= 50, "0-50", IF(tbl_Customers[[#This Row],[account_length]] &lt;=100, "51-100", IF(tbl_Customers[[#This Row],[account_length]] &lt;= 150, "101-150", "151+")))</f>
        <v>51-100</v>
      </c>
      <c r="Y1955" t="str">
        <f>IF(tbl_Customers[[#This Row],[total_intl_charge]] &lt;= 3, "Low Charges", "High Charges")</f>
        <v>Low Charges</v>
      </c>
      <c r="Z1955" t="str">
        <f>IF(tbl_Customers[[#This Row],[total_eve_calls]]&lt;=80,"Low Calls",
IF(tbl_Customers[[#This Row],[total_eve_calls]]&lt;=120,"Medium Calls","High Calls"))</f>
        <v>Low Calls</v>
      </c>
      <c r="AA1955" t="str">
        <f>IF(tbl_Customers[[#This Row],[total_eve_charge]]&lt;=15,"Low Charges",
IF(tbl_Customers[[#This Row],[total_eve_charge]]&lt;=20,"Medium Charges","High Charges"))</f>
        <v>Medium Charges</v>
      </c>
      <c r="AB19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55" t="str">
        <f>IF(tbl_Customers[[#This Row],[number_vmail_messages]] = 0, "No Usage", IF(tbl_Customers[[#This Row],[number_vmail_messages]] &lt;= 20, "Low Usage", IF(tbl_Customers[[#This Row],[number_vmail_messages]] &lt;= 40, "Medium Usgae", "High Usage")))</f>
        <v>Medium Usgae</v>
      </c>
      <c r="AD1955" t="str">
        <f>IF(tbl_Customers[[#This Row],[total_day_minutes]]&lt;=150,"Low Usage", IF(tbl_Customers[[#This Row],[total_day_minutes]]&lt;=200,"Medium Usage", IF(tbl_Customers[[#This Row],[total_day_minutes]]&lt;=250,"High Usage","Very High Usage")))</f>
        <v>High Usage</v>
      </c>
      <c r="AE1955" t="str">
        <f>IF(tbl_Customers[[#This Row],[total_intl_calls]]&lt;=5,"Low Calls", IF(tbl_Customers[[#This Row],[total_intl_calls]]&lt;=10, "Medium Calls", "High Calls"))</f>
        <v>Low Calls</v>
      </c>
      <c r="AF19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55" s="36" t="str">
        <f>IF(tbl_Customers[[#This Row],[Churn_Risk_Score]]&gt;=10,"High Risk", IF(tbl_Customers[[#This Row],[Churn_Risk_Score]]&gt;=5,"Medium Risk","Low Risk"))</f>
        <v>Low Risk</v>
      </c>
    </row>
    <row r="1956" spans="1:33" x14ac:dyDescent="0.35">
      <c r="A1956">
        <v>1955</v>
      </c>
      <c r="B1956" t="s">
        <v>31</v>
      </c>
      <c r="C1956">
        <v>59</v>
      </c>
      <c r="D1956" t="s">
        <v>28</v>
      </c>
      <c r="E1956" t="s">
        <v>22</v>
      </c>
      <c r="F1956" t="s">
        <v>22</v>
      </c>
      <c r="G1956">
        <v>0</v>
      </c>
      <c r="H1956">
        <v>189.7</v>
      </c>
      <c r="I1956">
        <v>100</v>
      </c>
      <c r="J1956">
        <v>32.25</v>
      </c>
      <c r="K1956">
        <v>115.9</v>
      </c>
      <c r="L1956">
        <v>133</v>
      </c>
      <c r="M1956">
        <v>9.85</v>
      </c>
      <c r="N1956">
        <v>220.6</v>
      </c>
      <c r="O1956">
        <v>115</v>
      </c>
      <c r="P1956">
        <v>9.93</v>
      </c>
      <c r="Q1956">
        <v>7.4</v>
      </c>
      <c r="R1956">
        <v>4</v>
      </c>
      <c r="S1956">
        <v>2</v>
      </c>
      <c r="T1956">
        <v>0</v>
      </c>
      <c r="U1956" t="s">
        <v>22</v>
      </c>
      <c r="V1956">
        <f>IF(tbl_Customers[[#This Row],[churn]] = "yes", 1, 0)</f>
        <v>0</v>
      </c>
      <c r="W1956" t="str">
        <f>IF(tbl_Customers[[#This Row],[number_customer_service_calls]] &lt;= 1, "0-1 Calls", IF(tbl_Customers[[#This Row],[number_customer_service_calls]] &lt;= 3, "2-3 Calls", IF(tbl_Customers[[#This Row],[number_customer_service_calls]] &lt;=5, "4-5 Calls", "6+ Calls")))</f>
        <v>0-1 Calls</v>
      </c>
      <c r="X1956" t="str">
        <f>IF(tbl_Customers[[#This Row],[account_length]] &lt;= 50, "0-50", IF(tbl_Customers[[#This Row],[account_length]] &lt;=100, "51-100", IF(tbl_Customers[[#This Row],[account_length]] &lt;= 150, "101-150", "151+")))</f>
        <v>51-100</v>
      </c>
      <c r="Y1956" t="str">
        <f>IF(tbl_Customers[[#This Row],[total_intl_charge]] &lt;= 3, "Low Charges", "High Charges")</f>
        <v>Low Charges</v>
      </c>
      <c r="Z1956" t="str">
        <f>IF(tbl_Customers[[#This Row],[total_eve_calls]]&lt;=80,"Low Calls",
IF(tbl_Customers[[#This Row],[total_eve_calls]]&lt;=120,"Medium Calls","High Calls"))</f>
        <v>High Calls</v>
      </c>
      <c r="AA1956" t="str">
        <f>IF(tbl_Customers[[#This Row],[total_eve_charge]]&lt;=15,"Low Charges",
IF(tbl_Customers[[#This Row],[total_eve_charge]]&lt;=20,"Medium Charges","High Charges"))</f>
        <v>Low Charges</v>
      </c>
      <c r="AB19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56" t="str">
        <f>IF(tbl_Customers[[#This Row],[number_vmail_messages]] = 0, "No Usage", IF(tbl_Customers[[#This Row],[number_vmail_messages]] &lt;= 20, "Low Usage", IF(tbl_Customers[[#This Row],[number_vmail_messages]] &lt;= 40, "Medium Usgae", "High Usage")))</f>
        <v>No Usage</v>
      </c>
      <c r="AD1956" t="str">
        <f>IF(tbl_Customers[[#This Row],[total_day_minutes]]&lt;=150,"Low Usage", IF(tbl_Customers[[#This Row],[total_day_minutes]]&lt;=200,"Medium Usage", IF(tbl_Customers[[#This Row],[total_day_minutes]]&lt;=250,"High Usage","Very High Usage")))</f>
        <v>Medium Usage</v>
      </c>
      <c r="AE1956" t="str">
        <f>IF(tbl_Customers[[#This Row],[total_intl_calls]]&lt;=5,"Low Calls", IF(tbl_Customers[[#This Row],[total_intl_calls]]&lt;=10, "Medium Calls", "High Calls"))</f>
        <v>Low Calls</v>
      </c>
      <c r="AF19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56" s="36" t="str">
        <f>IF(tbl_Customers[[#This Row],[Churn_Risk_Score]]&gt;=10,"High Risk", IF(tbl_Customers[[#This Row],[Churn_Risk_Score]]&gt;=5,"Medium Risk","Low Risk"))</f>
        <v>Low Risk</v>
      </c>
    </row>
    <row r="1957" spans="1:33" x14ac:dyDescent="0.35">
      <c r="A1957">
        <v>1956</v>
      </c>
      <c r="B1957" t="s">
        <v>52</v>
      </c>
      <c r="C1957">
        <v>190</v>
      </c>
      <c r="D1957" t="s">
        <v>21</v>
      </c>
      <c r="E1957" t="s">
        <v>22</v>
      </c>
      <c r="F1957" t="s">
        <v>22</v>
      </c>
      <c r="G1957">
        <v>0</v>
      </c>
      <c r="H1957">
        <v>142.9</v>
      </c>
      <c r="I1957">
        <v>96</v>
      </c>
      <c r="J1957">
        <v>24.29</v>
      </c>
      <c r="K1957">
        <v>177.9</v>
      </c>
      <c r="L1957">
        <v>96</v>
      </c>
      <c r="M1957">
        <v>15.12</v>
      </c>
      <c r="N1957">
        <v>113.3</v>
      </c>
      <c r="O1957">
        <v>117</v>
      </c>
      <c r="P1957">
        <v>5.0999999999999996</v>
      </c>
      <c r="Q1957">
        <v>6.6</v>
      </c>
      <c r="R1957">
        <v>4</v>
      </c>
      <c r="S1957">
        <v>1.78</v>
      </c>
      <c r="T1957">
        <v>0</v>
      </c>
      <c r="U1957" t="s">
        <v>22</v>
      </c>
      <c r="V1957">
        <f>IF(tbl_Customers[[#This Row],[churn]] = "yes", 1, 0)</f>
        <v>0</v>
      </c>
      <c r="W1957" t="str">
        <f>IF(tbl_Customers[[#This Row],[number_customer_service_calls]] &lt;= 1, "0-1 Calls", IF(tbl_Customers[[#This Row],[number_customer_service_calls]] &lt;= 3, "2-3 Calls", IF(tbl_Customers[[#This Row],[number_customer_service_calls]] &lt;=5, "4-5 Calls", "6+ Calls")))</f>
        <v>0-1 Calls</v>
      </c>
      <c r="X1957" t="str">
        <f>IF(tbl_Customers[[#This Row],[account_length]] &lt;= 50, "0-50", IF(tbl_Customers[[#This Row],[account_length]] &lt;=100, "51-100", IF(tbl_Customers[[#This Row],[account_length]] &lt;= 150, "101-150", "151+")))</f>
        <v>151+</v>
      </c>
      <c r="Y1957" t="str">
        <f>IF(tbl_Customers[[#This Row],[total_intl_charge]] &lt;= 3, "Low Charges", "High Charges")</f>
        <v>Low Charges</v>
      </c>
      <c r="Z1957" t="str">
        <f>IF(tbl_Customers[[#This Row],[total_eve_calls]]&lt;=80,"Low Calls",
IF(tbl_Customers[[#This Row],[total_eve_calls]]&lt;=120,"Medium Calls","High Calls"))</f>
        <v>Medium Calls</v>
      </c>
      <c r="AA1957" t="str">
        <f>IF(tbl_Customers[[#This Row],[total_eve_charge]]&lt;=15,"Low Charges",
IF(tbl_Customers[[#This Row],[total_eve_charge]]&lt;=20,"Medium Charges","High Charges"))</f>
        <v>Medium Charges</v>
      </c>
      <c r="AB19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57" t="str">
        <f>IF(tbl_Customers[[#This Row],[number_vmail_messages]] = 0, "No Usage", IF(tbl_Customers[[#This Row],[number_vmail_messages]] &lt;= 20, "Low Usage", IF(tbl_Customers[[#This Row],[number_vmail_messages]] &lt;= 40, "Medium Usgae", "High Usage")))</f>
        <v>No Usage</v>
      </c>
      <c r="AD1957" t="str">
        <f>IF(tbl_Customers[[#This Row],[total_day_minutes]]&lt;=150,"Low Usage", IF(tbl_Customers[[#This Row],[total_day_minutes]]&lt;=200,"Medium Usage", IF(tbl_Customers[[#This Row],[total_day_minutes]]&lt;=250,"High Usage","Very High Usage")))</f>
        <v>Low Usage</v>
      </c>
      <c r="AE1957" t="str">
        <f>IF(tbl_Customers[[#This Row],[total_intl_calls]]&lt;=5,"Low Calls", IF(tbl_Customers[[#This Row],[total_intl_calls]]&lt;=10, "Medium Calls", "High Calls"))</f>
        <v>Low Calls</v>
      </c>
      <c r="AF19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57" s="36" t="str">
        <f>IF(tbl_Customers[[#This Row],[Churn_Risk_Score]]&gt;=10,"High Risk", IF(tbl_Customers[[#This Row],[Churn_Risk_Score]]&gt;=5,"Medium Risk","Low Risk"))</f>
        <v>Low Risk</v>
      </c>
    </row>
    <row r="1958" spans="1:33" x14ac:dyDescent="0.35">
      <c r="A1958">
        <v>1957</v>
      </c>
      <c r="B1958" t="s">
        <v>65</v>
      </c>
      <c r="C1958">
        <v>109</v>
      </c>
      <c r="D1958" t="s">
        <v>21</v>
      </c>
      <c r="E1958" t="s">
        <v>22</v>
      </c>
      <c r="F1958" t="s">
        <v>22</v>
      </c>
      <c r="G1958">
        <v>0</v>
      </c>
      <c r="H1958">
        <v>175.6</v>
      </c>
      <c r="I1958">
        <v>80</v>
      </c>
      <c r="J1958">
        <v>29.85</v>
      </c>
      <c r="K1958">
        <v>238</v>
      </c>
      <c r="L1958">
        <v>94</v>
      </c>
      <c r="M1958">
        <v>20.23</v>
      </c>
      <c r="N1958">
        <v>198.4</v>
      </c>
      <c r="O1958">
        <v>103</v>
      </c>
      <c r="P1958">
        <v>8.93</v>
      </c>
      <c r="Q1958">
        <v>10.199999999999999</v>
      </c>
      <c r="R1958">
        <v>6</v>
      </c>
      <c r="S1958">
        <v>2.75</v>
      </c>
      <c r="T1958">
        <v>1</v>
      </c>
      <c r="U1958" t="s">
        <v>22</v>
      </c>
      <c r="V1958">
        <f>IF(tbl_Customers[[#This Row],[churn]] = "yes", 1, 0)</f>
        <v>0</v>
      </c>
      <c r="W1958" t="str">
        <f>IF(tbl_Customers[[#This Row],[number_customer_service_calls]] &lt;= 1, "0-1 Calls", IF(tbl_Customers[[#This Row],[number_customer_service_calls]] &lt;= 3, "2-3 Calls", IF(tbl_Customers[[#This Row],[number_customer_service_calls]] &lt;=5, "4-5 Calls", "6+ Calls")))</f>
        <v>0-1 Calls</v>
      </c>
      <c r="X1958" t="str">
        <f>IF(tbl_Customers[[#This Row],[account_length]] &lt;= 50, "0-50", IF(tbl_Customers[[#This Row],[account_length]] &lt;=100, "51-100", IF(tbl_Customers[[#This Row],[account_length]] &lt;= 150, "101-150", "151+")))</f>
        <v>101-150</v>
      </c>
      <c r="Y1958" t="str">
        <f>IF(tbl_Customers[[#This Row],[total_intl_charge]] &lt;= 3, "Low Charges", "High Charges")</f>
        <v>Low Charges</v>
      </c>
      <c r="Z1958" t="str">
        <f>IF(tbl_Customers[[#This Row],[total_eve_calls]]&lt;=80,"Low Calls",
IF(tbl_Customers[[#This Row],[total_eve_calls]]&lt;=120,"Medium Calls","High Calls"))</f>
        <v>Medium Calls</v>
      </c>
      <c r="AA1958" t="str">
        <f>IF(tbl_Customers[[#This Row],[total_eve_charge]]&lt;=15,"Low Charges",
IF(tbl_Customers[[#This Row],[total_eve_charge]]&lt;=20,"Medium Charges","High Charges"))</f>
        <v>High Charges</v>
      </c>
      <c r="AB19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58" t="str">
        <f>IF(tbl_Customers[[#This Row],[number_vmail_messages]] = 0, "No Usage", IF(tbl_Customers[[#This Row],[number_vmail_messages]] &lt;= 20, "Low Usage", IF(tbl_Customers[[#This Row],[number_vmail_messages]] &lt;= 40, "Medium Usgae", "High Usage")))</f>
        <v>No Usage</v>
      </c>
      <c r="AD1958" t="str">
        <f>IF(tbl_Customers[[#This Row],[total_day_minutes]]&lt;=150,"Low Usage", IF(tbl_Customers[[#This Row],[total_day_minutes]]&lt;=200,"Medium Usage", IF(tbl_Customers[[#This Row],[total_day_minutes]]&lt;=250,"High Usage","Very High Usage")))</f>
        <v>Medium Usage</v>
      </c>
      <c r="AE1958" t="str">
        <f>IF(tbl_Customers[[#This Row],[total_intl_calls]]&lt;=5,"Low Calls", IF(tbl_Customers[[#This Row],[total_intl_calls]]&lt;=10, "Medium Calls", "High Calls"))</f>
        <v>Medium Calls</v>
      </c>
      <c r="AF19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58" s="36" t="str">
        <f>IF(tbl_Customers[[#This Row],[Churn_Risk_Score]]&gt;=10,"High Risk", IF(tbl_Customers[[#This Row],[Churn_Risk_Score]]&gt;=5,"Medium Risk","Low Risk"))</f>
        <v>Low Risk</v>
      </c>
    </row>
    <row r="1959" spans="1:33" x14ac:dyDescent="0.35">
      <c r="A1959">
        <v>1958</v>
      </c>
      <c r="B1959" t="s">
        <v>29</v>
      </c>
      <c r="C1959">
        <v>136</v>
      </c>
      <c r="D1959" t="s">
        <v>21</v>
      </c>
      <c r="E1959" t="s">
        <v>22</v>
      </c>
      <c r="F1959" t="s">
        <v>22</v>
      </c>
      <c r="G1959">
        <v>0</v>
      </c>
      <c r="H1959">
        <v>92.4</v>
      </c>
      <c r="I1959">
        <v>109</v>
      </c>
      <c r="J1959">
        <v>15.71</v>
      </c>
      <c r="K1959">
        <v>219</v>
      </c>
      <c r="L1959">
        <v>115</v>
      </c>
      <c r="M1959">
        <v>18.62</v>
      </c>
      <c r="N1959">
        <v>212.6</v>
      </c>
      <c r="O1959">
        <v>80</v>
      </c>
      <c r="P1959">
        <v>9.57</v>
      </c>
      <c r="Q1959">
        <v>12.9</v>
      </c>
      <c r="R1959">
        <v>4</v>
      </c>
      <c r="S1959">
        <v>3.48</v>
      </c>
      <c r="T1959">
        <v>2</v>
      </c>
      <c r="U1959" t="s">
        <v>22</v>
      </c>
      <c r="V1959">
        <f>IF(tbl_Customers[[#This Row],[churn]] = "yes", 1, 0)</f>
        <v>0</v>
      </c>
      <c r="W1959" t="str">
        <f>IF(tbl_Customers[[#This Row],[number_customer_service_calls]] &lt;= 1, "0-1 Calls", IF(tbl_Customers[[#This Row],[number_customer_service_calls]] &lt;= 3, "2-3 Calls", IF(tbl_Customers[[#This Row],[number_customer_service_calls]] &lt;=5, "4-5 Calls", "6+ Calls")))</f>
        <v>2-3 Calls</v>
      </c>
      <c r="X1959" t="str">
        <f>IF(tbl_Customers[[#This Row],[account_length]] &lt;= 50, "0-50", IF(tbl_Customers[[#This Row],[account_length]] &lt;=100, "51-100", IF(tbl_Customers[[#This Row],[account_length]] &lt;= 150, "101-150", "151+")))</f>
        <v>101-150</v>
      </c>
      <c r="Y1959" t="str">
        <f>IF(tbl_Customers[[#This Row],[total_intl_charge]] &lt;= 3, "Low Charges", "High Charges")</f>
        <v>High Charges</v>
      </c>
      <c r="Z1959" t="str">
        <f>IF(tbl_Customers[[#This Row],[total_eve_calls]]&lt;=80,"Low Calls",
IF(tbl_Customers[[#This Row],[total_eve_calls]]&lt;=120,"Medium Calls","High Calls"))</f>
        <v>Medium Calls</v>
      </c>
      <c r="AA1959" t="str">
        <f>IF(tbl_Customers[[#This Row],[total_eve_charge]]&lt;=15,"Low Charges",
IF(tbl_Customers[[#This Row],[total_eve_charge]]&lt;=20,"Medium Charges","High Charges"))</f>
        <v>Medium Charges</v>
      </c>
      <c r="AB19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59" t="str">
        <f>IF(tbl_Customers[[#This Row],[number_vmail_messages]] = 0, "No Usage", IF(tbl_Customers[[#This Row],[number_vmail_messages]] &lt;= 20, "Low Usage", IF(tbl_Customers[[#This Row],[number_vmail_messages]] &lt;= 40, "Medium Usgae", "High Usage")))</f>
        <v>No Usage</v>
      </c>
      <c r="AD1959" t="str">
        <f>IF(tbl_Customers[[#This Row],[total_day_minutes]]&lt;=150,"Low Usage", IF(tbl_Customers[[#This Row],[total_day_minutes]]&lt;=200,"Medium Usage", IF(tbl_Customers[[#This Row],[total_day_minutes]]&lt;=250,"High Usage","Very High Usage")))</f>
        <v>Low Usage</v>
      </c>
      <c r="AE1959" t="str">
        <f>IF(tbl_Customers[[#This Row],[total_intl_calls]]&lt;=5,"Low Calls", IF(tbl_Customers[[#This Row],[total_intl_calls]]&lt;=10, "Medium Calls", "High Calls"))</f>
        <v>Low Calls</v>
      </c>
      <c r="AF19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59" s="36" t="str">
        <f>IF(tbl_Customers[[#This Row],[Churn_Risk_Score]]&gt;=10,"High Risk", IF(tbl_Customers[[#This Row],[Churn_Risk_Score]]&gt;=5,"Medium Risk","Low Risk"))</f>
        <v>Low Risk</v>
      </c>
    </row>
    <row r="1960" spans="1:33" x14ac:dyDescent="0.35">
      <c r="A1960">
        <v>1959</v>
      </c>
      <c r="B1960" t="s">
        <v>40</v>
      </c>
      <c r="C1960">
        <v>106</v>
      </c>
      <c r="D1960" t="s">
        <v>28</v>
      </c>
      <c r="E1960" t="s">
        <v>22</v>
      </c>
      <c r="F1960" t="s">
        <v>22</v>
      </c>
      <c r="G1960">
        <v>0</v>
      </c>
      <c r="H1960">
        <v>159.6</v>
      </c>
      <c r="I1960">
        <v>94</v>
      </c>
      <c r="J1960">
        <v>27.13</v>
      </c>
      <c r="K1960">
        <v>276.8</v>
      </c>
      <c r="L1960">
        <v>118</v>
      </c>
      <c r="M1960">
        <v>23.53</v>
      </c>
      <c r="N1960">
        <v>223.5</v>
      </c>
      <c r="O1960">
        <v>65</v>
      </c>
      <c r="P1960">
        <v>10.06</v>
      </c>
      <c r="Q1960">
        <v>8.8000000000000007</v>
      </c>
      <c r="R1960">
        <v>3</v>
      </c>
      <c r="S1960">
        <v>2.38</v>
      </c>
      <c r="T1960">
        <v>0</v>
      </c>
      <c r="U1960" t="s">
        <v>22</v>
      </c>
      <c r="V1960">
        <f>IF(tbl_Customers[[#This Row],[churn]] = "yes", 1, 0)</f>
        <v>0</v>
      </c>
      <c r="W1960" t="str">
        <f>IF(tbl_Customers[[#This Row],[number_customer_service_calls]] &lt;= 1, "0-1 Calls", IF(tbl_Customers[[#This Row],[number_customer_service_calls]] &lt;= 3, "2-3 Calls", IF(tbl_Customers[[#This Row],[number_customer_service_calls]] &lt;=5, "4-5 Calls", "6+ Calls")))</f>
        <v>0-1 Calls</v>
      </c>
      <c r="X1960" t="str">
        <f>IF(tbl_Customers[[#This Row],[account_length]] &lt;= 50, "0-50", IF(tbl_Customers[[#This Row],[account_length]] &lt;=100, "51-100", IF(tbl_Customers[[#This Row],[account_length]] &lt;= 150, "101-150", "151+")))</f>
        <v>101-150</v>
      </c>
      <c r="Y1960" t="str">
        <f>IF(tbl_Customers[[#This Row],[total_intl_charge]] &lt;= 3, "Low Charges", "High Charges")</f>
        <v>Low Charges</v>
      </c>
      <c r="Z1960" t="str">
        <f>IF(tbl_Customers[[#This Row],[total_eve_calls]]&lt;=80,"Low Calls",
IF(tbl_Customers[[#This Row],[total_eve_calls]]&lt;=120,"Medium Calls","High Calls"))</f>
        <v>Medium Calls</v>
      </c>
      <c r="AA1960" t="str">
        <f>IF(tbl_Customers[[#This Row],[total_eve_charge]]&lt;=15,"Low Charges",
IF(tbl_Customers[[#This Row],[total_eve_charge]]&lt;=20,"Medium Charges","High Charges"))</f>
        <v>High Charges</v>
      </c>
      <c r="AB19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60" t="str">
        <f>IF(tbl_Customers[[#This Row],[number_vmail_messages]] = 0, "No Usage", IF(tbl_Customers[[#This Row],[number_vmail_messages]] &lt;= 20, "Low Usage", IF(tbl_Customers[[#This Row],[number_vmail_messages]] &lt;= 40, "Medium Usgae", "High Usage")))</f>
        <v>No Usage</v>
      </c>
      <c r="AD1960" t="str">
        <f>IF(tbl_Customers[[#This Row],[total_day_minutes]]&lt;=150,"Low Usage", IF(tbl_Customers[[#This Row],[total_day_minutes]]&lt;=200,"Medium Usage", IF(tbl_Customers[[#This Row],[total_day_minutes]]&lt;=250,"High Usage","Very High Usage")))</f>
        <v>Medium Usage</v>
      </c>
      <c r="AE1960" t="str">
        <f>IF(tbl_Customers[[#This Row],[total_intl_calls]]&lt;=5,"Low Calls", IF(tbl_Customers[[#This Row],[total_intl_calls]]&lt;=10, "Medium Calls", "High Calls"))</f>
        <v>Low Calls</v>
      </c>
      <c r="AF19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60" s="36" t="str">
        <f>IF(tbl_Customers[[#This Row],[Churn_Risk_Score]]&gt;=10,"High Risk", IF(tbl_Customers[[#This Row],[Churn_Risk_Score]]&gt;=5,"Medium Risk","Low Risk"))</f>
        <v>Low Risk</v>
      </c>
    </row>
    <row r="1961" spans="1:33" x14ac:dyDescent="0.35">
      <c r="A1961">
        <v>1960</v>
      </c>
      <c r="B1961" t="s">
        <v>31</v>
      </c>
      <c r="C1961">
        <v>129</v>
      </c>
      <c r="D1961" t="s">
        <v>21</v>
      </c>
      <c r="E1961" t="s">
        <v>22</v>
      </c>
      <c r="F1961" t="s">
        <v>22</v>
      </c>
      <c r="G1961">
        <v>0</v>
      </c>
      <c r="H1961">
        <v>159.1</v>
      </c>
      <c r="I1961">
        <v>100</v>
      </c>
      <c r="J1961">
        <v>27.05</v>
      </c>
      <c r="K1961">
        <v>202.5</v>
      </c>
      <c r="L1961">
        <v>90</v>
      </c>
      <c r="M1961">
        <v>17.21</v>
      </c>
      <c r="N1961">
        <v>233.1</v>
      </c>
      <c r="O1961">
        <v>96</v>
      </c>
      <c r="P1961">
        <v>10.49</v>
      </c>
      <c r="Q1961">
        <v>11.5</v>
      </c>
      <c r="R1961">
        <v>6</v>
      </c>
      <c r="S1961">
        <v>3.11</v>
      </c>
      <c r="T1961">
        <v>2</v>
      </c>
      <c r="U1961" t="s">
        <v>22</v>
      </c>
      <c r="V1961">
        <f>IF(tbl_Customers[[#This Row],[churn]] = "yes", 1, 0)</f>
        <v>0</v>
      </c>
      <c r="W1961" t="str">
        <f>IF(tbl_Customers[[#This Row],[number_customer_service_calls]] &lt;= 1, "0-1 Calls", IF(tbl_Customers[[#This Row],[number_customer_service_calls]] &lt;= 3, "2-3 Calls", IF(tbl_Customers[[#This Row],[number_customer_service_calls]] &lt;=5, "4-5 Calls", "6+ Calls")))</f>
        <v>2-3 Calls</v>
      </c>
      <c r="X1961" t="str">
        <f>IF(tbl_Customers[[#This Row],[account_length]] &lt;= 50, "0-50", IF(tbl_Customers[[#This Row],[account_length]] &lt;=100, "51-100", IF(tbl_Customers[[#This Row],[account_length]] &lt;= 150, "101-150", "151+")))</f>
        <v>101-150</v>
      </c>
      <c r="Y1961" t="str">
        <f>IF(tbl_Customers[[#This Row],[total_intl_charge]] &lt;= 3, "Low Charges", "High Charges")</f>
        <v>High Charges</v>
      </c>
      <c r="Z1961" t="str">
        <f>IF(tbl_Customers[[#This Row],[total_eve_calls]]&lt;=80,"Low Calls",
IF(tbl_Customers[[#This Row],[total_eve_calls]]&lt;=120,"Medium Calls","High Calls"))</f>
        <v>Medium Calls</v>
      </c>
      <c r="AA1961" t="str">
        <f>IF(tbl_Customers[[#This Row],[total_eve_charge]]&lt;=15,"Low Charges",
IF(tbl_Customers[[#This Row],[total_eve_charge]]&lt;=20,"Medium Charges","High Charges"))</f>
        <v>Medium Charges</v>
      </c>
      <c r="AB19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61" t="str">
        <f>IF(tbl_Customers[[#This Row],[number_vmail_messages]] = 0, "No Usage", IF(tbl_Customers[[#This Row],[number_vmail_messages]] &lt;= 20, "Low Usage", IF(tbl_Customers[[#This Row],[number_vmail_messages]] &lt;= 40, "Medium Usgae", "High Usage")))</f>
        <v>No Usage</v>
      </c>
      <c r="AD1961" t="str">
        <f>IF(tbl_Customers[[#This Row],[total_day_minutes]]&lt;=150,"Low Usage", IF(tbl_Customers[[#This Row],[total_day_minutes]]&lt;=200,"Medium Usage", IF(tbl_Customers[[#This Row],[total_day_minutes]]&lt;=250,"High Usage","Very High Usage")))</f>
        <v>Medium Usage</v>
      </c>
      <c r="AE1961" t="str">
        <f>IF(tbl_Customers[[#This Row],[total_intl_calls]]&lt;=5,"Low Calls", IF(tbl_Customers[[#This Row],[total_intl_calls]]&lt;=10, "Medium Calls", "High Calls"))</f>
        <v>Medium Calls</v>
      </c>
      <c r="AF19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61" s="36" t="str">
        <f>IF(tbl_Customers[[#This Row],[Churn_Risk_Score]]&gt;=10,"High Risk", IF(tbl_Customers[[#This Row],[Churn_Risk_Score]]&gt;=5,"Medium Risk","Low Risk"))</f>
        <v>Low Risk</v>
      </c>
    </row>
    <row r="1962" spans="1:33" x14ac:dyDescent="0.35">
      <c r="A1962">
        <v>1961</v>
      </c>
      <c r="B1962" t="s">
        <v>54</v>
      </c>
      <c r="C1962">
        <v>99</v>
      </c>
      <c r="D1962" t="s">
        <v>21</v>
      </c>
      <c r="E1962" t="s">
        <v>22</v>
      </c>
      <c r="F1962" t="s">
        <v>22</v>
      </c>
      <c r="G1962">
        <v>0</v>
      </c>
      <c r="H1962">
        <v>254.4</v>
      </c>
      <c r="I1962">
        <v>120</v>
      </c>
      <c r="J1962">
        <v>43.25</v>
      </c>
      <c r="K1962">
        <v>159.30000000000001</v>
      </c>
      <c r="L1962">
        <v>92</v>
      </c>
      <c r="M1962">
        <v>13.54</v>
      </c>
      <c r="N1962">
        <v>264.39999999999998</v>
      </c>
      <c r="O1962">
        <v>94</v>
      </c>
      <c r="P1962">
        <v>11.9</v>
      </c>
      <c r="Q1962">
        <v>6</v>
      </c>
      <c r="R1962">
        <v>5</v>
      </c>
      <c r="S1962">
        <v>1.62</v>
      </c>
      <c r="T1962">
        <v>1</v>
      </c>
      <c r="U1962" t="s">
        <v>22</v>
      </c>
      <c r="V1962">
        <f>IF(tbl_Customers[[#This Row],[churn]] = "yes", 1, 0)</f>
        <v>0</v>
      </c>
      <c r="W1962" t="str">
        <f>IF(tbl_Customers[[#This Row],[number_customer_service_calls]] &lt;= 1, "0-1 Calls", IF(tbl_Customers[[#This Row],[number_customer_service_calls]] &lt;= 3, "2-3 Calls", IF(tbl_Customers[[#This Row],[number_customer_service_calls]] &lt;=5, "4-5 Calls", "6+ Calls")))</f>
        <v>0-1 Calls</v>
      </c>
      <c r="X1962" t="str">
        <f>IF(tbl_Customers[[#This Row],[account_length]] &lt;= 50, "0-50", IF(tbl_Customers[[#This Row],[account_length]] &lt;=100, "51-100", IF(tbl_Customers[[#This Row],[account_length]] &lt;= 150, "101-150", "151+")))</f>
        <v>51-100</v>
      </c>
      <c r="Y1962" t="str">
        <f>IF(tbl_Customers[[#This Row],[total_intl_charge]] &lt;= 3, "Low Charges", "High Charges")</f>
        <v>Low Charges</v>
      </c>
      <c r="Z1962" t="str">
        <f>IF(tbl_Customers[[#This Row],[total_eve_calls]]&lt;=80,"Low Calls",
IF(tbl_Customers[[#This Row],[total_eve_calls]]&lt;=120,"Medium Calls","High Calls"))</f>
        <v>Medium Calls</v>
      </c>
      <c r="AA1962" t="str">
        <f>IF(tbl_Customers[[#This Row],[total_eve_charge]]&lt;=15,"Low Charges",
IF(tbl_Customers[[#This Row],[total_eve_charge]]&lt;=20,"Medium Charges","High Charges"))</f>
        <v>Low Charges</v>
      </c>
      <c r="AB19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62" t="str">
        <f>IF(tbl_Customers[[#This Row],[number_vmail_messages]] = 0, "No Usage", IF(tbl_Customers[[#This Row],[number_vmail_messages]] &lt;= 20, "Low Usage", IF(tbl_Customers[[#This Row],[number_vmail_messages]] &lt;= 40, "Medium Usgae", "High Usage")))</f>
        <v>No Usage</v>
      </c>
      <c r="AD1962" t="str">
        <f>IF(tbl_Customers[[#This Row],[total_day_minutes]]&lt;=150,"Low Usage", IF(tbl_Customers[[#This Row],[total_day_minutes]]&lt;=200,"Medium Usage", IF(tbl_Customers[[#This Row],[total_day_minutes]]&lt;=250,"High Usage","Very High Usage")))</f>
        <v>Very High Usage</v>
      </c>
      <c r="AE1962" t="str">
        <f>IF(tbl_Customers[[#This Row],[total_intl_calls]]&lt;=5,"Low Calls", IF(tbl_Customers[[#This Row],[total_intl_calls]]&lt;=10, "Medium Calls", "High Calls"))</f>
        <v>Low Calls</v>
      </c>
      <c r="AF19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62" s="36" t="str">
        <f>IF(tbl_Customers[[#This Row],[Churn_Risk_Score]]&gt;=10,"High Risk", IF(tbl_Customers[[#This Row],[Churn_Risk_Score]]&gt;=5,"Medium Risk","Low Risk"))</f>
        <v>Medium Risk</v>
      </c>
    </row>
    <row r="1963" spans="1:33" x14ac:dyDescent="0.35">
      <c r="A1963">
        <v>1962</v>
      </c>
      <c r="B1963" t="s">
        <v>53</v>
      </c>
      <c r="C1963">
        <v>61</v>
      </c>
      <c r="D1963" t="s">
        <v>21</v>
      </c>
      <c r="E1963" t="s">
        <v>22</v>
      </c>
      <c r="F1963" t="s">
        <v>23</v>
      </c>
      <c r="G1963">
        <v>33</v>
      </c>
      <c r="H1963">
        <v>270.7</v>
      </c>
      <c r="I1963">
        <v>53</v>
      </c>
      <c r="J1963">
        <v>46.02</v>
      </c>
      <c r="K1963">
        <v>200.7</v>
      </c>
      <c r="L1963">
        <v>116</v>
      </c>
      <c r="M1963">
        <v>17.059999999999999</v>
      </c>
      <c r="N1963">
        <v>201.7</v>
      </c>
      <c r="O1963">
        <v>102</v>
      </c>
      <c r="P1963">
        <v>9.08</v>
      </c>
      <c r="Q1963">
        <v>10.9</v>
      </c>
      <c r="R1963">
        <v>3</v>
      </c>
      <c r="S1963">
        <v>2.94</v>
      </c>
      <c r="T1963">
        <v>3</v>
      </c>
      <c r="U1963" t="s">
        <v>22</v>
      </c>
      <c r="V1963">
        <f>IF(tbl_Customers[[#This Row],[churn]] = "yes", 1, 0)</f>
        <v>0</v>
      </c>
      <c r="W1963" t="str">
        <f>IF(tbl_Customers[[#This Row],[number_customer_service_calls]] &lt;= 1, "0-1 Calls", IF(tbl_Customers[[#This Row],[number_customer_service_calls]] &lt;= 3, "2-3 Calls", IF(tbl_Customers[[#This Row],[number_customer_service_calls]] &lt;=5, "4-5 Calls", "6+ Calls")))</f>
        <v>2-3 Calls</v>
      </c>
      <c r="X1963" t="str">
        <f>IF(tbl_Customers[[#This Row],[account_length]] &lt;= 50, "0-50", IF(tbl_Customers[[#This Row],[account_length]] &lt;=100, "51-100", IF(tbl_Customers[[#This Row],[account_length]] &lt;= 150, "101-150", "151+")))</f>
        <v>51-100</v>
      </c>
      <c r="Y1963" t="str">
        <f>IF(tbl_Customers[[#This Row],[total_intl_charge]] &lt;= 3, "Low Charges", "High Charges")</f>
        <v>Low Charges</v>
      </c>
      <c r="Z1963" t="str">
        <f>IF(tbl_Customers[[#This Row],[total_eve_calls]]&lt;=80,"Low Calls",
IF(tbl_Customers[[#This Row],[total_eve_calls]]&lt;=120,"Medium Calls","High Calls"))</f>
        <v>Medium Calls</v>
      </c>
      <c r="AA1963" t="str">
        <f>IF(tbl_Customers[[#This Row],[total_eve_charge]]&lt;=15,"Low Charges",
IF(tbl_Customers[[#This Row],[total_eve_charge]]&lt;=20,"Medium Charges","High Charges"))</f>
        <v>Medium Charges</v>
      </c>
      <c r="AB19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63" t="str">
        <f>IF(tbl_Customers[[#This Row],[number_vmail_messages]] = 0, "No Usage", IF(tbl_Customers[[#This Row],[number_vmail_messages]] &lt;= 20, "Low Usage", IF(tbl_Customers[[#This Row],[number_vmail_messages]] &lt;= 40, "Medium Usgae", "High Usage")))</f>
        <v>Medium Usgae</v>
      </c>
      <c r="AD1963" t="str">
        <f>IF(tbl_Customers[[#This Row],[total_day_minutes]]&lt;=150,"Low Usage", IF(tbl_Customers[[#This Row],[total_day_minutes]]&lt;=200,"Medium Usage", IF(tbl_Customers[[#This Row],[total_day_minutes]]&lt;=250,"High Usage","Very High Usage")))</f>
        <v>Very High Usage</v>
      </c>
      <c r="AE1963" t="str">
        <f>IF(tbl_Customers[[#This Row],[total_intl_calls]]&lt;=5,"Low Calls", IF(tbl_Customers[[#This Row],[total_intl_calls]]&lt;=10, "Medium Calls", "High Calls"))</f>
        <v>Low Calls</v>
      </c>
      <c r="AF19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63" s="36" t="str">
        <f>IF(tbl_Customers[[#This Row],[Churn_Risk_Score]]&gt;=10,"High Risk", IF(tbl_Customers[[#This Row],[Churn_Risk_Score]]&gt;=5,"Medium Risk","Low Risk"))</f>
        <v>Low Risk</v>
      </c>
    </row>
    <row r="1964" spans="1:33" x14ac:dyDescent="0.35">
      <c r="A1964">
        <v>1963</v>
      </c>
      <c r="B1964" t="s">
        <v>72</v>
      </c>
      <c r="C1964">
        <v>71</v>
      </c>
      <c r="D1964" t="s">
        <v>21</v>
      </c>
      <c r="E1964" t="s">
        <v>22</v>
      </c>
      <c r="F1964" t="s">
        <v>22</v>
      </c>
      <c r="G1964">
        <v>0</v>
      </c>
      <c r="H1964">
        <v>207</v>
      </c>
      <c r="I1964">
        <v>112</v>
      </c>
      <c r="J1964">
        <v>35.19</v>
      </c>
      <c r="K1964">
        <v>173.8</v>
      </c>
      <c r="L1964">
        <v>96</v>
      </c>
      <c r="M1964">
        <v>14.77</v>
      </c>
      <c r="N1964">
        <v>178.4</v>
      </c>
      <c r="O1964">
        <v>61</v>
      </c>
      <c r="P1964">
        <v>8.0299999999999994</v>
      </c>
      <c r="Q1964">
        <v>12.1</v>
      </c>
      <c r="R1964">
        <v>3</v>
      </c>
      <c r="S1964">
        <v>3.27</v>
      </c>
      <c r="T1964">
        <v>1</v>
      </c>
      <c r="U1964" t="s">
        <v>22</v>
      </c>
      <c r="V1964">
        <f>IF(tbl_Customers[[#This Row],[churn]] = "yes", 1, 0)</f>
        <v>0</v>
      </c>
      <c r="W1964" t="str">
        <f>IF(tbl_Customers[[#This Row],[number_customer_service_calls]] &lt;= 1, "0-1 Calls", IF(tbl_Customers[[#This Row],[number_customer_service_calls]] &lt;= 3, "2-3 Calls", IF(tbl_Customers[[#This Row],[number_customer_service_calls]] &lt;=5, "4-5 Calls", "6+ Calls")))</f>
        <v>0-1 Calls</v>
      </c>
      <c r="X1964" t="str">
        <f>IF(tbl_Customers[[#This Row],[account_length]] &lt;= 50, "0-50", IF(tbl_Customers[[#This Row],[account_length]] &lt;=100, "51-100", IF(tbl_Customers[[#This Row],[account_length]] &lt;= 150, "101-150", "151+")))</f>
        <v>51-100</v>
      </c>
      <c r="Y1964" t="str">
        <f>IF(tbl_Customers[[#This Row],[total_intl_charge]] &lt;= 3, "Low Charges", "High Charges")</f>
        <v>High Charges</v>
      </c>
      <c r="Z1964" t="str">
        <f>IF(tbl_Customers[[#This Row],[total_eve_calls]]&lt;=80,"Low Calls",
IF(tbl_Customers[[#This Row],[total_eve_calls]]&lt;=120,"Medium Calls","High Calls"))</f>
        <v>Medium Calls</v>
      </c>
      <c r="AA1964" t="str">
        <f>IF(tbl_Customers[[#This Row],[total_eve_charge]]&lt;=15,"Low Charges",
IF(tbl_Customers[[#This Row],[total_eve_charge]]&lt;=20,"Medium Charges","High Charges"))</f>
        <v>Low Charges</v>
      </c>
      <c r="AB19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64" t="str">
        <f>IF(tbl_Customers[[#This Row],[number_vmail_messages]] = 0, "No Usage", IF(tbl_Customers[[#This Row],[number_vmail_messages]] &lt;= 20, "Low Usage", IF(tbl_Customers[[#This Row],[number_vmail_messages]] &lt;= 40, "Medium Usgae", "High Usage")))</f>
        <v>No Usage</v>
      </c>
      <c r="AD1964" t="str">
        <f>IF(tbl_Customers[[#This Row],[total_day_minutes]]&lt;=150,"Low Usage", IF(tbl_Customers[[#This Row],[total_day_minutes]]&lt;=200,"Medium Usage", IF(tbl_Customers[[#This Row],[total_day_minutes]]&lt;=250,"High Usage","Very High Usage")))</f>
        <v>High Usage</v>
      </c>
      <c r="AE1964" t="str">
        <f>IF(tbl_Customers[[#This Row],[total_intl_calls]]&lt;=5,"Low Calls", IF(tbl_Customers[[#This Row],[total_intl_calls]]&lt;=10, "Medium Calls", "High Calls"))</f>
        <v>Low Calls</v>
      </c>
      <c r="AF19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64" s="36" t="str">
        <f>IF(tbl_Customers[[#This Row],[Churn_Risk_Score]]&gt;=10,"High Risk", IF(tbl_Customers[[#This Row],[Churn_Risk_Score]]&gt;=5,"Medium Risk","Low Risk"))</f>
        <v>Low Risk</v>
      </c>
    </row>
    <row r="1965" spans="1:33" x14ac:dyDescent="0.35">
      <c r="A1965">
        <v>1964</v>
      </c>
      <c r="B1965" t="s">
        <v>55</v>
      </c>
      <c r="C1965">
        <v>4</v>
      </c>
      <c r="D1965" t="s">
        <v>28</v>
      </c>
      <c r="E1965" t="s">
        <v>23</v>
      </c>
      <c r="F1965" t="s">
        <v>22</v>
      </c>
      <c r="G1965">
        <v>0</v>
      </c>
      <c r="H1965">
        <v>145.30000000000001</v>
      </c>
      <c r="I1965">
        <v>89</v>
      </c>
      <c r="J1965">
        <v>24.7</v>
      </c>
      <c r="K1965">
        <v>303.8</v>
      </c>
      <c r="L1965">
        <v>93</v>
      </c>
      <c r="M1965">
        <v>25.82</v>
      </c>
      <c r="N1965">
        <v>206.1</v>
      </c>
      <c r="O1965">
        <v>82</v>
      </c>
      <c r="P1965">
        <v>9.27</v>
      </c>
      <c r="Q1965">
        <v>8.9</v>
      </c>
      <c r="R1965">
        <v>4</v>
      </c>
      <c r="S1965">
        <v>2.4</v>
      </c>
      <c r="T1965">
        <v>0</v>
      </c>
      <c r="U1965" t="s">
        <v>22</v>
      </c>
      <c r="V1965">
        <f>IF(tbl_Customers[[#This Row],[churn]] = "yes", 1, 0)</f>
        <v>0</v>
      </c>
      <c r="W1965" t="str">
        <f>IF(tbl_Customers[[#This Row],[number_customer_service_calls]] &lt;= 1, "0-1 Calls", IF(tbl_Customers[[#This Row],[number_customer_service_calls]] &lt;= 3, "2-3 Calls", IF(tbl_Customers[[#This Row],[number_customer_service_calls]] &lt;=5, "4-5 Calls", "6+ Calls")))</f>
        <v>0-1 Calls</v>
      </c>
      <c r="X1965" t="str">
        <f>IF(tbl_Customers[[#This Row],[account_length]] &lt;= 50, "0-50", IF(tbl_Customers[[#This Row],[account_length]] &lt;=100, "51-100", IF(tbl_Customers[[#This Row],[account_length]] &lt;= 150, "101-150", "151+")))</f>
        <v>0-50</v>
      </c>
      <c r="Y1965" t="str">
        <f>IF(tbl_Customers[[#This Row],[total_intl_charge]] &lt;= 3, "Low Charges", "High Charges")</f>
        <v>Low Charges</v>
      </c>
      <c r="Z1965" t="str">
        <f>IF(tbl_Customers[[#This Row],[total_eve_calls]]&lt;=80,"Low Calls",
IF(tbl_Customers[[#This Row],[total_eve_calls]]&lt;=120,"Medium Calls","High Calls"))</f>
        <v>Medium Calls</v>
      </c>
      <c r="AA1965" t="str">
        <f>IF(tbl_Customers[[#This Row],[total_eve_charge]]&lt;=15,"Low Charges",
IF(tbl_Customers[[#This Row],[total_eve_charge]]&lt;=20,"Medium Charges","High Charges"))</f>
        <v>High Charges</v>
      </c>
      <c r="AB19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65" t="str">
        <f>IF(tbl_Customers[[#This Row],[number_vmail_messages]] = 0, "No Usage", IF(tbl_Customers[[#This Row],[number_vmail_messages]] &lt;= 20, "Low Usage", IF(tbl_Customers[[#This Row],[number_vmail_messages]] &lt;= 40, "Medium Usgae", "High Usage")))</f>
        <v>No Usage</v>
      </c>
      <c r="AD1965" t="str">
        <f>IF(tbl_Customers[[#This Row],[total_day_minutes]]&lt;=150,"Low Usage", IF(tbl_Customers[[#This Row],[total_day_minutes]]&lt;=200,"Medium Usage", IF(tbl_Customers[[#This Row],[total_day_minutes]]&lt;=250,"High Usage","Very High Usage")))</f>
        <v>Low Usage</v>
      </c>
      <c r="AE1965" t="str">
        <f>IF(tbl_Customers[[#This Row],[total_intl_calls]]&lt;=5,"Low Calls", IF(tbl_Customers[[#This Row],[total_intl_calls]]&lt;=10, "Medium Calls", "High Calls"))</f>
        <v>Low Calls</v>
      </c>
      <c r="AF19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65" s="36" t="str">
        <f>IF(tbl_Customers[[#This Row],[Churn_Risk_Score]]&gt;=10,"High Risk", IF(tbl_Customers[[#This Row],[Churn_Risk_Score]]&gt;=5,"Medium Risk","Low Risk"))</f>
        <v>Low Risk</v>
      </c>
    </row>
    <row r="1966" spans="1:33" x14ac:dyDescent="0.35">
      <c r="A1966">
        <v>1965</v>
      </c>
      <c r="B1966" t="s">
        <v>72</v>
      </c>
      <c r="C1966">
        <v>148</v>
      </c>
      <c r="D1966" t="s">
        <v>25</v>
      </c>
      <c r="E1966" t="s">
        <v>22</v>
      </c>
      <c r="F1966" t="s">
        <v>23</v>
      </c>
      <c r="G1966">
        <v>25</v>
      </c>
      <c r="H1966">
        <v>230.7</v>
      </c>
      <c r="I1966">
        <v>102</v>
      </c>
      <c r="J1966">
        <v>39.22</v>
      </c>
      <c r="K1966">
        <v>233.8</v>
      </c>
      <c r="L1966">
        <v>109</v>
      </c>
      <c r="M1966">
        <v>19.87</v>
      </c>
      <c r="N1966">
        <v>215.8</v>
      </c>
      <c r="O1966">
        <v>90</v>
      </c>
      <c r="P1966">
        <v>9.7100000000000009</v>
      </c>
      <c r="Q1966">
        <v>13.5</v>
      </c>
      <c r="R1966">
        <v>2</v>
      </c>
      <c r="S1966">
        <v>3.65</v>
      </c>
      <c r="T1966">
        <v>3</v>
      </c>
      <c r="U1966" t="s">
        <v>22</v>
      </c>
      <c r="V1966">
        <f>IF(tbl_Customers[[#This Row],[churn]] = "yes", 1, 0)</f>
        <v>0</v>
      </c>
      <c r="W1966" t="str">
        <f>IF(tbl_Customers[[#This Row],[number_customer_service_calls]] &lt;= 1, "0-1 Calls", IF(tbl_Customers[[#This Row],[number_customer_service_calls]] &lt;= 3, "2-3 Calls", IF(tbl_Customers[[#This Row],[number_customer_service_calls]] &lt;=5, "4-5 Calls", "6+ Calls")))</f>
        <v>2-3 Calls</v>
      </c>
      <c r="X1966" t="str">
        <f>IF(tbl_Customers[[#This Row],[account_length]] &lt;= 50, "0-50", IF(tbl_Customers[[#This Row],[account_length]] &lt;=100, "51-100", IF(tbl_Customers[[#This Row],[account_length]] &lt;= 150, "101-150", "151+")))</f>
        <v>101-150</v>
      </c>
      <c r="Y1966" t="str">
        <f>IF(tbl_Customers[[#This Row],[total_intl_charge]] &lt;= 3, "Low Charges", "High Charges")</f>
        <v>High Charges</v>
      </c>
      <c r="Z1966" t="str">
        <f>IF(tbl_Customers[[#This Row],[total_eve_calls]]&lt;=80,"Low Calls",
IF(tbl_Customers[[#This Row],[total_eve_calls]]&lt;=120,"Medium Calls","High Calls"))</f>
        <v>Medium Calls</v>
      </c>
      <c r="AA1966" t="str">
        <f>IF(tbl_Customers[[#This Row],[total_eve_charge]]&lt;=15,"Low Charges",
IF(tbl_Customers[[#This Row],[total_eve_charge]]&lt;=20,"Medium Charges","High Charges"))</f>
        <v>Medium Charges</v>
      </c>
      <c r="AB19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66" t="str">
        <f>IF(tbl_Customers[[#This Row],[number_vmail_messages]] = 0, "No Usage", IF(tbl_Customers[[#This Row],[number_vmail_messages]] &lt;= 20, "Low Usage", IF(tbl_Customers[[#This Row],[number_vmail_messages]] &lt;= 40, "Medium Usgae", "High Usage")))</f>
        <v>Medium Usgae</v>
      </c>
      <c r="AD1966" t="str">
        <f>IF(tbl_Customers[[#This Row],[total_day_minutes]]&lt;=150,"Low Usage", IF(tbl_Customers[[#This Row],[total_day_minutes]]&lt;=200,"Medium Usage", IF(tbl_Customers[[#This Row],[total_day_minutes]]&lt;=250,"High Usage","Very High Usage")))</f>
        <v>High Usage</v>
      </c>
      <c r="AE1966" t="str">
        <f>IF(tbl_Customers[[#This Row],[total_intl_calls]]&lt;=5,"Low Calls", IF(tbl_Customers[[#This Row],[total_intl_calls]]&lt;=10, "Medium Calls", "High Calls"))</f>
        <v>Low Calls</v>
      </c>
      <c r="AF19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66" s="36" t="str">
        <f>IF(tbl_Customers[[#This Row],[Churn_Risk_Score]]&gt;=10,"High Risk", IF(tbl_Customers[[#This Row],[Churn_Risk_Score]]&gt;=5,"Medium Risk","Low Risk"))</f>
        <v>Low Risk</v>
      </c>
    </row>
    <row r="1967" spans="1:33" x14ac:dyDescent="0.35">
      <c r="A1967">
        <v>1966</v>
      </c>
      <c r="B1967" t="s">
        <v>59</v>
      </c>
      <c r="C1967">
        <v>141</v>
      </c>
      <c r="D1967" t="s">
        <v>21</v>
      </c>
      <c r="E1967" t="s">
        <v>22</v>
      </c>
      <c r="F1967" t="s">
        <v>22</v>
      </c>
      <c r="G1967">
        <v>0</v>
      </c>
      <c r="H1967">
        <v>151.5</v>
      </c>
      <c r="I1967">
        <v>104</v>
      </c>
      <c r="J1967">
        <v>25.76</v>
      </c>
      <c r="K1967">
        <v>242.2</v>
      </c>
      <c r="L1967">
        <v>114</v>
      </c>
      <c r="M1967">
        <v>20.59</v>
      </c>
      <c r="N1967">
        <v>304.2</v>
      </c>
      <c r="O1967">
        <v>109</v>
      </c>
      <c r="P1967">
        <v>13.69</v>
      </c>
      <c r="Q1967">
        <v>10.8</v>
      </c>
      <c r="R1967">
        <v>2</v>
      </c>
      <c r="S1967">
        <v>2.92</v>
      </c>
      <c r="T1967">
        <v>1</v>
      </c>
      <c r="U1967" t="s">
        <v>22</v>
      </c>
      <c r="V1967">
        <f>IF(tbl_Customers[[#This Row],[churn]] = "yes", 1, 0)</f>
        <v>0</v>
      </c>
      <c r="W1967" t="str">
        <f>IF(tbl_Customers[[#This Row],[number_customer_service_calls]] &lt;= 1, "0-1 Calls", IF(tbl_Customers[[#This Row],[number_customer_service_calls]] &lt;= 3, "2-3 Calls", IF(tbl_Customers[[#This Row],[number_customer_service_calls]] &lt;=5, "4-5 Calls", "6+ Calls")))</f>
        <v>0-1 Calls</v>
      </c>
      <c r="X1967" t="str">
        <f>IF(tbl_Customers[[#This Row],[account_length]] &lt;= 50, "0-50", IF(tbl_Customers[[#This Row],[account_length]] &lt;=100, "51-100", IF(tbl_Customers[[#This Row],[account_length]] &lt;= 150, "101-150", "151+")))</f>
        <v>101-150</v>
      </c>
      <c r="Y1967" t="str">
        <f>IF(tbl_Customers[[#This Row],[total_intl_charge]] &lt;= 3, "Low Charges", "High Charges")</f>
        <v>Low Charges</v>
      </c>
      <c r="Z1967" t="str">
        <f>IF(tbl_Customers[[#This Row],[total_eve_calls]]&lt;=80,"Low Calls",
IF(tbl_Customers[[#This Row],[total_eve_calls]]&lt;=120,"Medium Calls","High Calls"))</f>
        <v>Medium Calls</v>
      </c>
      <c r="AA1967" t="str">
        <f>IF(tbl_Customers[[#This Row],[total_eve_charge]]&lt;=15,"Low Charges",
IF(tbl_Customers[[#This Row],[total_eve_charge]]&lt;=20,"Medium Charges","High Charges"))</f>
        <v>High Charges</v>
      </c>
      <c r="AB19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67" t="str">
        <f>IF(tbl_Customers[[#This Row],[number_vmail_messages]] = 0, "No Usage", IF(tbl_Customers[[#This Row],[number_vmail_messages]] &lt;= 20, "Low Usage", IF(tbl_Customers[[#This Row],[number_vmail_messages]] &lt;= 40, "Medium Usgae", "High Usage")))</f>
        <v>No Usage</v>
      </c>
      <c r="AD1967" t="str">
        <f>IF(tbl_Customers[[#This Row],[total_day_minutes]]&lt;=150,"Low Usage", IF(tbl_Customers[[#This Row],[total_day_minutes]]&lt;=200,"Medium Usage", IF(tbl_Customers[[#This Row],[total_day_minutes]]&lt;=250,"High Usage","Very High Usage")))</f>
        <v>Medium Usage</v>
      </c>
      <c r="AE1967" t="str">
        <f>IF(tbl_Customers[[#This Row],[total_intl_calls]]&lt;=5,"Low Calls", IF(tbl_Customers[[#This Row],[total_intl_calls]]&lt;=10, "Medium Calls", "High Calls"))</f>
        <v>Low Calls</v>
      </c>
      <c r="AF19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67" s="36" t="str">
        <f>IF(tbl_Customers[[#This Row],[Churn_Risk_Score]]&gt;=10,"High Risk", IF(tbl_Customers[[#This Row],[Churn_Risk_Score]]&gt;=5,"Medium Risk","Low Risk"))</f>
        <v>Low Risk</v>
      </c>
    </row>
    <row r="1968" spans="1:33" x14ac:dyDescent="0.35">
      <c r="A1968">
        <v>1967</v>
      </c>
      <c r="B1968" t="s">
        <v>61</v>
      </c>
      <c r="C1968">
        <v>56</v>
      </c>
      <c r="D1968" t="s">
        <v>25</v>
      </c>
      <c r="E1968" t="s">
        <v>22</v>
      </c>
      <c r="F1968" t="s">
        <v>22</v>
      </c>
      <c r="G1968">
        <v>0</v>
      </c>
      <c r="H1968">
        <v>146.1</v>
      </c>
      <c r="I1968">
        <v>57</v>
      </c>
      <c r="J1968">
        <v>24.84</v>
      </c>
      <c r="K1968">
        <v>196.2</v>
      </c>
      <c r="L1968">
        <v>97</v>
      </c>
      <c r="M1968">
        <v>16.68</v>
      </c>
      <c r="N1968">
        <v>310.10000000000002</v>
      </c>
      <c r="O1968">
        <v>110</v>
      </c>
      <c r="P1968">
        <v>13.95</v>
      </c>
      <c r="Q1968">
        <v>9.1999999999999993</v>
      </c>
      <c r="R1968">
        <v>3</v>
      </c>
      <c r="S1968">
        <v>2.48</v>
      </c>
      <c r="T1968">
        <v>0</v>
      </c>
      <c r="U1968" t="s">
        <v>22</v>
      </c>
      <c r="V1968">
        <f>IF(tbl_Customers[[#This Row],[churn]] = "yes", 1, 0)</f>
        <v>0</v>
      </c>
      <c r="W1968" t="str">
        <f>IF(tbl_Customers[[#This Row],[number_customer_service_calls]] &lt;= 1, "0-1 Calls", IF(tbl_Customers[[#This Row],[number_customer_service_calls]] &lt;= 3, "2-3 Calls", IF(tbl_Customers[[#This Row],[number_customer_service_calls]] &lt;=5, "4-5 Calls", "6+ Calls")))</f>
        <v>0-1 Calls</v>
      </c>
      <c r="X1968" t="str">
        <f>IF(tbl_Customers[[#This Row],[account_length]] &lt;= 50, "0-50", IF(tbl_Customers[[#This Row],[account_length]] &lt;=100, "51-100", IF(tbl_Customers[[#This Row],[account_length]] &lt;= 150, "101-150", "151+")))</f>
        <v>51-100</v>
      </c>
      <c r="Y1968" t="str">
        <f>IF(tbl_Customers[[#This Row],[total_intl_charge]] &lt;= 3, "Low Charges", "High Charges")</f>
        <v>Low Charges</v>
      </c>
      <c r="Z1968" t="str">
        <f>IF(tbl_Customers[[#This Row],[total_eve_calls]]&lt;=80,"Low Calls",
IF(tbl_Customers[[#This Row],[total_eve_calls]]&lt;=120,"Medium Calls","High Calls"))</f>
        <v>Medium Calls</v>
      </c>
      <c r="AA1968" t="str">
        <f>IF(tbl_Customers[[#This Row],[total_eve_charge]]&lt;=15,"Low Charges",
IF(tbl_Customers[[#This Row],[total_eve_charge]]&lt;=20,"Medium Charges","High Charges"))</f>
        <v>Medium Charges</v>
      </c>
      <c r="AB19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68" t="str">
        <f>IF(tbl_Customers[[#This Row],[number_vmail_messages]] = 0, "No Usage", IF(tbl_Customers[[#This Row],[number_vmail_messages]] &lt;= 20, "Low Usage", IF(tbl_Customers[[#This Row],[number_vmail_messages]] &lt;= 40, "Medium Usgae", "High Usage")))</f>
        <v>No Usage</v>
      </c>
      <c r="AD1968" t="str">
        <f>IF(tbl_Customers[[#This Row],[total_day_minutes]]&lt;=150,"Low Usage", IF(tbl_Customers[[#This Row],[total_day_minutes]]&lt;=200,"Medium Usage", IF(tbl_Customers[[#This Row],[total_day_minutes]]&lt;=250,"High Usage","Very High Usage")))</f>
        <v>Low Usage</v>
      </c>
      <c r="AE1968" t="str">
        <f>IF(tbl_Customers[[#This Row],[total_intl_calls]]&lt;=5,"Low Calls", IF(tbl_Customers[[#This Row],[total_intl_calls]]&lt;=10, "Medium Calls", "High Calls"))</f>
        <v>Low Calls</v>
      </c>
      <c r="AF19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68" s="36" t="str">
        <f>IF(tbl_Customers[[#This Row],[Churn_Risk_Score]]&gt;=10,"High Risk", IF(tbl_Customers[[#This Row],[Churn_Risk_Score]]&gt;=5,"Medium Risk","Low Risk"))</f>
        <v>Low Risk</v>
      </c>
    </row>
    <row r="1969" spans="1:33" x14ac:dyDescent="0.35">
      <c r="A1969">
        <v>1968</v>
      </c>
      <c r="B1969" t="s">
        <v>49</v>
      </c>
      <c r="C1969">
        <v>160</v>
      </c>
      <c r="D1969" t="s">
        <v>21</v>
      </c>
      <c r="E1969" t="s">
        <v>22</v>
      </c>
      <c r="F1969" t="s">
        <v>22</v>
      </c>
      <c r="G1969">
        <v>0</v>
      </c>
      <c r="H1969">
        <v>256</v>
      </c>
      <c r="I1969">
        <v>111</v>
      </c>
      <c r="J1969">
        <v>43.52</v>
      </c>
      <c r="K1969">
        <v>187.4</v>
      </c>
      <c r="L1969">
        <v>61</v>
      </c>
      <c r="M1969">
        <v>15.93</v>
      </c>
      <c r="N1969">
        <v>119.1</v>
      </c>
      <c r="O1969">
        <v>81</v>
      </c>
      <c r="P1969">
        <v>5.36</v>
      </c>
      <c r="Q1969">
        <v>11.5</v>
      </c>
      <c r="R1969">
        <v>4</v>
      </c>
      <c r="S1969">
        <v>3.11</v>
      </c>
      <c r="T1969">
        <v>3</v>
      </c>
      <c r="U1969" t="s">
        <v>22</v>
      </c>
      <c r="V1969">
        <f>IF(tbl_Customers[[#This Row],[churn]] = "yes", 1, 0)</f>
        <v>0</v>
      </c>
      <c r="W1969" t="str">
        <f>IF(tbl_Customers[[#This Row],[number_customer_service_calls]] &lt;= 1, "0-1 Calls", IF(tbl_Customers[[#This Row],[number_customer_service_calls]] &lt;= 3, "2-3 Calls", IF(tbl_Customers[[#This Row],[number_customer_service_calls]] &lt;=5, "4-5 Calls", "6+ Calls")))</f>
        <v>2-3 Calls</v>
      </c>
      <c r="X1969" t="str">
        <f>IF(tbl_Customers[[#This Row],[account_length]] &lt;= 50, "0-50", IF(tbl_Customers[[#This Row],[account_length]] &lt;=100, "51-100", IF(tbl_Customers[[#This Row],[account_length]] &lt;= 150, "101-150", "151+")))</f>
        <v>151+</v>
      </c>
      <c r="Y1969" t="str">
        <f>IF(tbl_Customers[[#This Row],[total_intl_charge]] &lt;= 3, "Low Charges", "High Charges")</f>
        <v>High Charges</v>
      </c>
      <c r="Z1969" t="str">
        <f>IF(tbl_Customers[[#This Row],[total_eve_calls]]&lt;=80,"Low Calls",
IF(tbl_Customers[[#This Row],[total_eve_calls]]&lt;=120,"Medium Calls","High Calls"))</f>
        <v>Low Calls</v>
      </c>
      <c r="AA1969" t="str">
        <f>IF(tbl_Customers[[#This Row],[total_eve_charge]]&lt;=15,"Low Charges",
IF(tbl_Customers[[#This Row],[total_eve_charge]]&lt;=20,"Medium Charges","High Charges"))</f>
        <v>Medium Charges</v>
      </c>
      <c r="AB19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69" t="str">
        <f>IF(tbl_Customers[[#This Row],[number_vmail_messages]] = 0, "No Usage", IF(tbl_Customers[[#This Row],[number_vmail_messages]] &lt;= 20, "Low Usage", IF(tbl_Customers[[#This Row],[number_vmail_messages]] &lt;= 40, "Medium Usgae", "High Usage")))</f>
        <v>No Usage</v>
      </c>
      <c r="AD1969" t="str">
        <f>IF(tbl_Customers[[#This Row],[total_day_minutes]]&lt;=150,"Low Usage", IF(tbl_Customers[[#This Row],[total_day_minutes]]&lt;=200,"Medium Usage", IF(tbl_Customers[[#This Row],[total_day_minutes]]&lt;=250,"High Usage","Very High Usage")))</f>
        <v>Very High Usage</v>
      </c>
      <c r="AE1969" t="str">
        <f>IF(tbl_Customers[[#This Row],[total_intl_calls]]&lt;=5,"Low Calls", IF(tbl_Customers[[#This Row],[total_intl_calls]]&lt;=10, "Medium Calls", "High Calls"))</f>
        <v>Low Calls</v>
      </c>
      <c r="AF19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69" s="36" t="str">
        <f>IF(tbl_Customers[[#This Row],[Churn_Risk_Score]]&gt;=10,"High Risk", IF(tbl_Customers[[#This Row],[Churn_Risk_Score]]&gt;=5,"Medium Risk","Low Risk"))</f>
        <v>Medium Risk</v>
      </c>
    </row>
    <row r="1970" spans="1:33" x14ac:dyDescent="0.35">
      <c r="A1970">
        <v>1969</v>
      </c>
      <c r="B1970" t="s">
        <v>35</v>
      </c>
      <c r="C1970">
        <v>42</v>
      </c>
      <c r="D1970" t="s">
        <v>21</v>
      </c>
      <c r="E1970" t="s">
        <v>22</v>
      </c>
      <c r="F1970" t="s">
        <v>22</v>
      </c>
      <c r="G1970">
        <v>0</v>
      </c>
      <c r="H1970">
        <v>150.69999999999999</v>
      </c>
      <c r="I1970">
        <v>52</v>
      </c>
      <c r="J1970">
        <v>25.62</v>
      </c>
      <c r="K1970">
        <v>246.7</v>
      </c>
      <c r="L1970">
        <v>96</v>
      </c>
      <c r="M1970">
        <v>20.97</v>
      </c>
      <c r="N1970">
        <v>103.8</v>
      </c>
      <c r="O1970">
        <v>118</v>
      </c>
      <c r="P1970">
        <v>4.67</v>
      </c>
      <c r="Q1970">
        <v>7</v>
      </c>
      <c r="R1970">
        <v>4</v>
      </c>
      <c r="S1970">
        <v>1.89</v>
      </c>
      <c r="T1970">
        <v>2</v>
      </c>
      <c r="U1970" t="s">
        <v>22</v>
      </c>
      <c r="V1970">
        <f>IF(tbl_Customers[[#This Row],[churn]] = "yes", 1, 0)</f>
        <v>0</v>
      </c>
      <c r="W1970" t="str">
        <f>IF(tbl_Customers[[#This Row],[number_customer_service_calls]] &lt;= 1, "0-1 Calls", IF(tbl_Customers[[#This Row],[number_customer_service_calls]] &lt;= 3, "2-3 Calls", IF(tbl_Customers[[#This Row],[number_customer_service_calls]] &lt;=5, "4-5 Calls", "6+ Calls")))</f>
        <v>2-3 Calls</v>
      </c>
      <c r="X1970" t="str">
        <f>IF(tbl_Customers[[#This Row],[account_length]] &lt;= 50, "0-50", IF(tbl_Customers[[#This Row],[account_length]] &lt;=100, "51-100", IF(tbl_Customers[[#This Row],[account_length]] &lt;= 150, "101-150", "151+")))</f>
        <v>0-50</v>
      </c>
      <c r="Y1970" t="str">
        <f>IF(tbl_Customers[[#This Row],[total_intl_charge]] &lt;= 3, "Low Charges", "High Charges")</f>
        <v>Low Charges</v>
      </c>
      <c r="Z1970" t="str">
        <f>IF(tbl_Customers[[#This Row],[total_eve_calls]]&lt;=80,"Low Calls",
IF(tbl_Customers[[#This Row],[total_eve_calls]]&lt;=120,"Medium Calls","High Calls"))</f>
        <v>Medium Calls</v>
      </c>
      <c r="AA1970" t="str">
        <f>IF(tbl_Customers[[#This Row],[total_eve_charge]]&lt;=15,"Low Charges",
IF(tbl_Customers[[#This Row],[total_eve_charge]]&lt;=20,"Medium Charges","High Charges"))</f>
        <v>High Charges</v>
      </c>
      <c r="AB19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70" t="str">
        <f>IF(tbl_Customers[[#This Row],[number_vmail_messages]] = 0, "No Usage", IF(tbl_Customers[[#This Row],[number_vmail_messages]] &lt;= 20, "Low Usage", IF(tbl_Customers[[#This Row],[number_vmail_messages]] &lt;= 40, "Medium Usgae", "High Usage")))</f>
        <v>No Usage</v>
      </c>
      <c r="AD1970" t="str">
        <f>IF(tbl_Customers[[#This Row],[total_day_minutes]]&lt;=150,"Low Usage", IF(tbl_Customers[[#This Row],[total_day_minutes]]&lt;=200,"Medium Usage", IF(tbl_Customers[[#This Row],[total_day_minutes]]&lt;=250,"High Usage","Very High Usage")))</f>
        <v>Medium Usage</v>
      </c>
      <c r="AE1970" t="str">
        <f>IF(tbl_Customers[[#This Row],[total_intl_calls]]&lt;=5,"Low Calls", IF(tbl_Customers[[#This Row],[total_intl_calls]]&lt;=10, "Medium Calls", "High Calls"))</f>
        <v>Low Calls</v>
      </c>
      <c r="AF19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70" s="36" t="str">
        <f>IF(tbl_Customers[[#This Row],[Churn_Risk_Score]]&gt;=10,"High Risk", IF(tbl_Customers[[#This Row],[Churn_Risk_Score]]&gt;=5,"Medium Risk","Low Risk"))</f>
        <v>Low Risk</v>
      </c>
    </row>
    <row r="1971" spans="1:33" x14ac:dyDescent="0.35">
      <c r="A1971">
        <v>1970</v>
      </c>
      <c r="B1971" t="s">
        <v>74</v>
      </c>
      <c r="C1971">
        <v>135</v>
      </c>
      <c r="D1971" t="s">
        <v>21</v>
      </c>
      <c r="E1971" t="s">
        <v>23</v>
      </c>
      <c r="F1971" t="s">
        <v>22</v>
      </c>
      <c r="G1971">
        <v>0</v>
      </c>
      <c r="H1971">
        <v>186</v>
      </c>
      <c r="I1971">
        <v>107</v>
      </c>
      <c r="J1971">
        <v>31.62</v>
      </c>
      <c r="K1971">
        <v>66</v>
      </c>
      <c r="L1971">
        <v>94</v>
      </c>
      <c r="M1971">
        <v>5.61</v>
      </c>
      <c r="N1971">
        <v>213.1</v>
      </c>
      <c r="O1971">
        <v>105</v>
      </c>
      <c r="P1971">
        <v>9.59</v>
      </c>
      <c r="Q1971">
        <v>12.9</v>
      </c>
      <c r="R1971">
        <v>4</v>
      </c>
      <c r="S1971">
        <v>3.48</v>
      </c>
      <c r="T1971">
        <v>1</v>
      </c>
      <c r="U1971" t="s">
        <v>22</v>
      </c>
      <c r="V1971">
        <f>IF(tbl_Customers[[#This Row],[churn]] = "yes", 1, 0)</f>
        <v>0</v>
      </c>
      <c r="W1971" t="str">
        <f>IF(tbl_Customers[[#This Row],[number_customer_service_calls]] &lt;= 1, "0-1 Calls", IF(tbl_Customers[[#This Row],[number_customer_service_calls]] &lt;= 3, "2-3 Calls", IF(tbl_Customers[[#This Row],[number_customer_service_calls]] &lt;=5, "4-5 Calls", "6+ Calls")))</f>
        <v>0-1 Calls</v>
      </c>
      <c r="X1971" t="str">
        <f>IF(tbl_Customers[[#This Row],[account_length]] &lt;= 50, "0-50", IF(tbl_Customers[[#This Row],[account_length]] &lt;=100, "51-100", IF(tbl_Customers[[#This Row],[account_length]] &lt;= 150, "101-150", "151+")))</f>
        <v>101-150</v>
      </c>
      <c r="Y1971" t="str">
        <f>IF(tbl_Customers[[#This Row],[total_intl_charge]] &lt;= 3, "Low Charges", "High Charges")</f>
        <v>High Charges</v>
      </c>
      <c r="Z1971" t="str">
        <f>IF(tbl_Customers[[#This Row],[total_eve_calls]]&lt;=80,"Low Calls",
IF(tbl_Customers[[#This Row],[total_eve_calls]]&lt;=120,"Medium Calls","High Calls"))</f>
        <v>Medium Calls</v>
      </c>
      <c r="AA1971" t="str">
        <f>IF(tbl_Customers[[#This Row],[total_eve_charge]]&lt;=15,"Low Charges",
IF(tbl_Customers[[#This Row],[total_eve_charge]]&lt;=20,"Medium Charges","High Charges"))</f>
        <v>Low Charges</v>
      </c>
      <c r="AB19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71" t="str">
        <f>IF(tbl_Customers[[#This Row],[number_vmail_messages]] = 0, "No Usage", IF(tbl_Customers[[#This Row],[number_vmail_messages]] &lt;= 20, "Low Usage", IF(tbl_Customers[[#This Row],[number_vmail_messages]] &lt;= 40, "Medium Usgae", "High Usage")))</f>
        <v>No Usage</v>
      </c>
      <c r="AD1971" t="str">
        <f>IF(tbl_Customers[[#This Row],[total_day_minutes]]&lt;=150,"Low Usage", IF(tbl_Customers[[#This Row],[total_day_minutes]]&lt;=200,"Medium Usage", IF(tbl_Customers[[#This Row],[total_day_minutes]]&lt;=250,"High Usage","Very High Usage")))</f>
        <v>Medium Usage</v>
      </c>
      <c r="AE1971" t="str">
        <f>IF(tbl_Customers[[#This Row],[total_intl_calls]]&lt;=5,"Low Calls", IF(tbl_Customers[[#This Row],[total_intl_calls]]&lt;=10, "Medium Calls", "High Calls"))</f>
        <v>Low Calls</v>
      </c>
      <c r="AF19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971" s="36" t="str">
        <f>IF(tbl_Customers[[#This Row],[Churn_Risk_Score]]&gt;=10,"High Risk", IF(tbl_Customers[[#This Row],[Churn_Risk_Score]]&gt;=5,"Medium Risk","Low Risk"))</f>
        <v>Medium Risk</v>
      </c>
    </row>
    <row r="1972" spans="1:33" x14ac:dyDescent="0.35">
      <c r="A1972">
        <v>1971</v>
      </c>
      <c r="B1972" t="s">
        <v>68</v>
      </c>
      <c r="C1972">
        <v>106</v>
      </c>
      <c r="D1972" t="s">
        <v>21</v>
      </c>
      <c r="E1972" t="s">
        <v>22</v>
      </c>
      <c r="F1972" t="s">
        <v>22</v>
      </c>
      <c r="G1972">
        <v>0</v>
      </c>
      <c r="H1972">
        <v>212.9</v>
      </c>
      <c r="I1972">
        <v>110</v>
      </c>
      <c r="J1972">
        <v>36.19</v>
      </c>
      <c r="K1972">
        <v>187</v>
      </c>
      <c r="L1972">
        <v>69</v>
      </c>
      <c r="M1972">
        <v>15.9</v>
      </c>
      <c r="N1972">
        <v>128.1</v>
      </c>
      <c r="O1972">
        <v>71</v>
      </c>
      <c r="P1972">
        <v>5.76</v>
      </c>
      <c r="Q1972">
        <v>6.3</v>
      </c>
      <c r="R1972">
        <v>3</v>
      </c>
      <c r="S1972">
        <v>1.7</v>
      </c>
      <c r="T1972">
        <v>3</v>
      </c>
      <c r="U1972" t="s">
        <v>22</v>
      </c>
      <c r="V1972">
        <f>IF(tbl_Customers[[#This Row],[churn]] = "yes", 1, 0)</f>
        <v>0</v>
      </c>
      <c r="W1972" t="str">
        <f>IF(tbl_Customers[[#This Row],[number_customer_service_calls]] &lt;= 1, "0-1 Calls", IF(tbl_Customers[[#This Row],[number_customer_service_calls]] &lt;= 3, "2-3 Calls", IF(tbl_Customers[[#This Row],[number_customer_service_calls]] &lt;=5, "4-5 Calls", "6+ Calls")))</f>
        <v>2-3 Calls</v>
      </c>
      <c r="X1972" t="str">
        <f>IF(tbl_Customers[[#This Row],[account_length]] &lt;= 50, "0-50", IF(tbl_Customers[[#This Row],[account_length]] &lt;=100, "51-100", IF(tbl_Customers[[#This Row],[account_length]] &lt;= 150, "101-150", "151+")))</f>
        <v>101-150</v>
      </c>
      <c r="Y1972" t="str">
        <f>IF(tbl_Customers[[#This Row],[total_intl_charge]] &lt;= 3, "Low Charges", "High Charges")</f>
        <v>Low Charges</v>
      </c>
      <c r="Z1972" t="str">
        <f>IF(tbl_Customers[[#This Row],[total_eve_calls]]&lt;=80,"Low Calls",
IF(tbl_Customers[[#This Row],[total_eve_calls]]&lt;=120,"Medium Calls","High Calls"))</f>
        <v>Low Calls</v>
      </c>
      <c r="AA1972" t="str">
        <f>IF(tbl_Customers[[#This Row],[total_eve_charge]]&lt;=15,"Low Charges",
IF(tbl_Customers[[#This Row],[total_eve_charge]]&lt;=20,"Medium Charges","High Charges"))</f>
        <v>Medium Charges</v>
      </c>
      <c r="AB19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72" t="str">
        <f>IF(tbl_Customers[[#This Row],[number_vmail_messages]] = 0, "No Usage", IF(tbl_Customers[[#This Row],[number_vmail_messages]] &lt;= 20, "Low Usage", IF(tbl_Customers[[#This Row],[number_vmail_messages]] &lt;= 40, "Medium Usgae", "High Usage")))</f>
        <v>No Usage</v>
      </c>
      <c r="AD1972" t="str">
        <f>IF(tbl_Customers[[#This Row],[total_day_minutes]]&lt;=150,"Low Usage", IF(tbl_Customers[[#This Row],[total_day_minutes]]&lt;=200,"Medium Usage", IF(tbl_Customers[[#This Row],[total_day_minutes]]&lt;=250,"High Usage","Very High Usage")))</f>
        <v>High Usage</v>
      </c>
      <c r="AE1972" t="str">
        <f>IF(tbl_Customers[[#This Row],[total_intl_calls]]&lt;=5,"Low Calls", IF(tbl_Customers[[#This Row],[total_intl_calls]]&lt;=10, "Medium Calls", "High Calls"))</f>
        <v>Low Calls</v>
      </c>
      <c r="AF19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72" s="36" t="str">
        <f>IF(tbl_Customers[[#This Row],[Churn_Risk_Score]]&gt;=10,"High Risk", IF(tbl_Customers[[#This Row],[Churn_Risk_Score]]&gt;=5,"Medium Risk","Low Risk"))</f>
        <v>Low Risk</v>
      </c>
    </row>
    <row r="1973" spans="1:33" x14ac:dyDescent="0.35">
      <c r="A1973">
        <v>1972</v>
      </c>
      <c r="B1973" t="s">
        <v>29</v>
      </c>
      <c r="C1973">
        <v>83</v>
      </c>
      <c r="D1973" t="s">
        <v>21</v>
      </c>
      <c r="E1973" t="s">
        <v>22</v>
      </c>
      <c r="F1973" t="s">
        <v>23</v>
      </c>
      <c r="G1973">
        <v>30</v>
      </c>
      <c r="H1973">
        <v>272.5</v>
      </c>
      <c r="I1973">
        <v>105</v>
      </c>
      <c r="J1973">
        <v>46.33</v>
      </c>
      <c r="K1973">
        <v>253</v>
      </c>
      <c r="L1973">
        <v>83</v>
      </c>
      <c r="M1973">
        <v>21.51</v>
      </c>
      <c r="N1973">
        <v>180.8</v>
      </c>
      <c r="O1973">
        <v>123</v>
      </c>
      <c r="P1973">
        <v>8.14</v>
      </c>
      <c r="Q1973">
        <v>8.6999999999999993</v>
      </c>
      <c r="R1973">
        <v>6</v>
      </c>
      <c r="S1973">
        <v>2.35</v>
      </c>
      <c r="T1973">
        <v>3</v>
      </c>
      <c r="U1973" t="s">
        <v>22</v>
      </c>
      <c r="V1973">
        <f>IF(tbl_Customers[[#This Row],[churn]] = "yes", 1, 0)</f>
        <v>0</v>
      </c>
      <c r="W1973" t="str">
        <f>IF(tbl_Customers[[#This Row],[number_customer_service_calls]] &lt;= 1, "0-1 Calls", IF(tbl_Customers[[#This Row],[number_customer_service_calls]] &lt;= 3, "2-3 Calls", IF(tbl_Customers[[#This Row],[number_customer_service_calls]] &lt;=5, "4-5 Calls", "6+ Calls")))</f>
        <v>2-3 Calls</v>
      </c>
      <c r="X1973" t="str">
        <f>IF(tbl_Customers[[#This Row],[account_length]] &lt;= 50, "0-50", IF(tbl_Customers[[#This Row],[account_length]] &lt;=100, "51-100", IF(tbl_Customers[[#This Row],[account_length]] &lt;= 150, "101-150", "151+")))</f>
        <v>51-100</v>
      </c>
      <c r="Y1973" t="str">
        <f>IF(tbl_Customers[[#This Row],[total_intl_charge]] &lt;= 3, "Low Charges", "High Charges")</f>
        <v>Low Charges</v>
      </c>
      <c r="Z1973" t="str">
        <f>IF(tbl_Customers[[#This Row],[total_eve_calls]]&lt;=80,"Low Calls",
IF(tbl_Customers[[#This Row],[total_eve_calls]]&lt;=120,"Medium Calls","High Calls"))</f>
        <v>Medium Calls</v>
      </c>
      <c r="AA1973" t="str">
        <f>IF(tbl_Customers[[#This Row],[total_eve_charge]]&lt;=15,"Low Charges",
IF(tbl_Customers[[#This Row],[total_eve_charge]]&lt;=20,"Medium Charges","High Charges"))</f>
        <v>High Charges</v>
      </c>
      <c r="AB19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73" t="str">
        <f>IF(tbl_Customers[[#This Row],[number_vmail_messages]] = 0, "No Usage", IF(tbl_Customers[[#This Row],[number_vmail_messages]] &lt;= 20, "Low Usage", IF(tbl_Customers[[#This Row],[number_vmail_messages]] &lt;= 40, "Medium Usgae", "High Usage")))</f>
        <v>Medium Usgae</v>
      </c>
      <c r="AD1973" t="str">
        <f>IF(tbl_Customers[[#This Row],[total_day_minutes]]&lt;=150,"Low Usage", IF(tbl_Customers[[#This Row],[total_day_minutes]]&lt;=200,"Medium Usage", IF(tbl_Customers[[#This Row],[total_day_minutes]]&lt;=250,"High Usage","Very High Usage")))</f>
        <v>Very High Usage</v>
      </c>
      <c r="AE1973" t="str">
        <f>IF(tbl_Customers[[#This Row],[total_intl_calls]]&lt;=5,"Low Calls", IF(tbl_Customers[[#This Row],[total_intl_calls]]&lt;=10, "Medium Calls", "High Calls"))</f>
        <v>Medium Calls</v>
      </c>
      <c r="AF19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73" s="36" t="str">
        <f>IF(tbl_Customers[[#This Row],[Churn_Risk_Score]]&gt;=10,"High Risk", IF(tbl_Customers[[#This Row],[Churn_Risk_Score]]&gt;=5,"Medium Risk","Low Risk"))</f>
        <v>Low Risk</v>
      </c>
    </row>
    <row r="1974" spans="1:33" x14ac:dyDescent="0.35">
      <c r="A1974">
        <v>1973</v>
      </c>
      <c r="B1974" t="s">
        <v>75</v>
      </c>
      <c r="C1974">
        <v>110</v>
      </c>
      <c r="D1974" t="s">
        <v>21</v>
      </c>
      <c r="E1974" t="s">
        <v>22</v>
      </c>
      <c r="F1974" t="s">
        <v>22</v>
      </c>
      <c r="G1974">
        <v>0</v>
      </c>
      <c r="H1974">
        <v>135.1</v>
      </c>
      <c r="I1974">
        <v>109</v>
      </c>
      <c r="J1974">
        <v>22.97</v>
      </c>
      <c r="K1974">
        <v>205.2</v>
      </c>
      <c r="L1974">
        <v>99</v>
      </c>
      <c r="M1974">
        <v>17.440000000000001</v>
      </c>
      <c r="N1974">
        <v>166.3</v>
      </c>
      <c r="O1974">
        <v>119</v>
      </c>
      <c r="P1974">
        <v>7.48</v>
      </c>
      <c r="Q1974">
        <v>11.7</v>
      </c>
      <c r="R1974">
        <v>4</v>
      </c>
      <c r="S1974">
        <v>3.16</v>
      </c>
      <c r="T1974">
        <v>1</v>
      </c>
      <c r="U1974" t="s">
        <v>22</v>
      </c>
      <c r="V1974">
        <f>IF(tbl_Customers[[#This Row],[churn]] = "yes", 1, 0)</f>
        <v>0</v>
      </c>
      <c r="W1974" t="str">
        <f>IF(tbl_Customers[[#This Row],[number_customer_service_calls]] &lt;= 1, "0-1 Calls", IF(tbl_Customers[[#This Row],[number_customer_service_calls]] &lt;= 3, "2-3 Calls", IF(tbl_Customers[[#This Row],[number_customer_service_calls]] &lt;=5, "4-5 Calls", "6+ Calls")))</f>
        <v>0-1 Calls</v>
      </c>
      <c r="X1974" t="str">
        <f>IF(tbl_Customers[[#This Row],[account_length]] &lt;= 50, "0-50", IF(tbl_Customers[[#This Row],[account_length]] &lt;=100, "51-100", IF(tbl_Customers[[#This Row],[account_length]] &lt;= 150, "101-150", "151+")))</f>
        <v>101-150</v>
      </c>
      <c r="Y1974" t="str">
        <f>IF(tbl_Customers[[#This Row],[total_intl_charge]] &lt;= 3, "Low Charges", "High Charges")</f>
        <v>High Charges</v>
      </c>
      <c r="Z1974" t="str">
        <f>IF(tbl_Customers[[#This Row],[total_eve_calls]]&lt;=80,"Low Calls",
IF(tbl_Customers[[#This Row],[total_eve_calls]]&lt;=120,"Medium Calls","High Calls"))</f>
        <v>Medium Calls</v>
      </c>
      <c r="AA1974" t="str">
        <f>IF(tbl_Customers[[#This Row],[total_eve_charge]]&lt;=15,"Low Charges",
IF(tbl_Customers[[#This Row],[total_eve_charge]]&lt;=20,"Medium Charges","High Charges"))</f>
        <v>Medium Charges</v>
      </c>
      <c r="AB19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74" t="str">
        <f>IF(tbl_Customers[[#This Row],[number_vmail_messages]] = 0, "No Usage", IF(tbl_Customers[[#This Row],[number_vmail_messages]] &lt;= 20, "Low Usage", IF(tbl_Customers[[#This Row],[number_vmail_messages]] &lt;= 40, "Medium Usgae", "High Usage")))</f>
        <v>No Usage</v>
      </c>
      <c r="AD1974" t="str">
        <f>IF(tbl_Customers[[#This Row],[total_day_minutes]]&lt;=150,"Low Usage", IF(tbl_Customers[[#This Row],[total_day_minutes]]&lt;=200,"Medium Usage", IF(tbl_Customers[[#This Row],[total_day_minutes]]&lt;=250,"High Usage","Very High Usage")))</f>
        <v>Low Usage</v>
      </c>
      <c r="AE1974" t="str">
        <f>IF(tbl_Customers[[#This Row],[total_intl_calls]]&lt;=5,"Low Calls", IF(tbl_Customers[[#This Row],[total_intl_calls]]&lt;=10, "Medium Calls", "High Calls"))</f>
        <v>Low Calls</v>
      </c>
      <c r="AF19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74" s="36" t="str">
        <f>IF(tbl_Customers[[#This Row],[Churn_Risk_Score]]&gt;=10,"High Risk", IF(tbl_Customers[[#This Row],[Churn_Risk_Score]]&gt;=5,"Medium Risk","Low Risk"))</f>
        <v>Low Risk</v>
      </c>
    </row>
    <row r="1975" spans="1:33" x14ac:dyDescent="0.35">
      <c r="A1975">
        <v>1974</v>
      </c>
      <c r="B1975" t="s">
        <v>50</v>
      </c>
      <c r="C1975">
        <v>153</v>
      </c>
      <c r="D1975" t="s">
        <v>25</v>
      </c>
      <c r="E1975" t="s">
        <v>22</v>
      </c>
      <c r="F1975" t="s">
        <v>22</v>
      </c>
      <c r="G1975">
        <v>0</v>
      </c>
      <c r="H1975">
        <v>154.6</v>
      </c>
      <c r="I1975">
        <v>56</v>
      </c>
      <c r="J1975">
        <v>26.28</v>
      </c>
      <c r="K1975">
        <v>263</v>
      </c>
      <c r="L1975">
        <v>84</v>
      </c>
      <c r="M1975">
        <v>22.36</v>
      </c>
      <c r="N1975">
        <v>367.7</v>
      </c>
      <c r="O1975">
        <v>89</v>
      </c>
      <c r="P1975">
        <v>16.55</v>
      </c>
      <c r="Q1975">
        <v>15.5</v>
      </c>
      <c r="R1975">
        <v>2</v>
      </c>
      <c r="S1975">
        <v>4.1900000000000004</v>
      </c>
      <c r="T1975">
        <v>1</v>
      </c>
      <c r="U1975" t="s">
        <v>22</v>
      </c>
      <c r="V1975">
        <f>IF(tbl_Customers[[#This Row],[churn]] = "yes", 1, 0)</f>
        <v>0</v>
      </c>
      <c r="W1975" t="str">
        <f>IF(tbl_Customers[[#This Row],[number_customer_service_calls]] &lt;= 1, "0-1 Calls", IF(tbl_Customers[[#This Row],[number_customer_service_calls]] &lt;= 3, "2-3 Calls", IF(tbl_Customers[[#This Row],[number_customer_service_calls]] &lt;=5, "4-5 Calls", "6+ Calls")))</f>
        <v>0-1 Calls</v>
      </c>
      <c r="X1975" t="str">
        <f>IF(tbl_Customers[[#This Row],[account_length]] &lt;= 50, "0-50", IF(tbl_Customers[[#This Row],[account_length]] &lt;=100, "51-100", IF(tbl_Customers[[#This Row],[account_length]] &lt;= 150, "101-150", "151+")))</f>
        <v>151+</v>
      </c>
      <c r="Y1975" t="str">
        <f>IF(tbl_Customers[[#This Row],[total_intl_charge]] &lt;= 3, "Low Charges", "High Charges")</f>
        <v>High Charges</v>
      </c>
      <c r="Z1975" t="str">
        <f>IF(tbl_Customers[[#This Row],[total_eve_calls]]&lt;=80,"Low Calls",
IF(tbl_Customers[[#This Row],[total_eve_calls]]&lt;=120,"Medium Calls","High Calls"))</f>
        <v>Medium Calls</v>
      </c>
      <c r="AA1975" t="str">
        <f>IF(tbl_Customers[[#This Row],[total_eve_charge]]&lt;=15,"Low Charges",
IF(tbl_Customers[[#This Row],[total_eve_charge]]&lt;=20,"Medium Charges","High Charges"))</f>
        <v>High Charges</v>
      </c>
      <c r="AB19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75" t="str">
        <f>IF(tbl_Customers[[#This Row],[number_vmail_messages]] = 0, "No Usage", IF(tbl_Customers[[#This Row],[number_vmail_messages]] &lt;= 20, "Low Usage", IF(tbl_Customers[[#This Row],[number_vmail_messages]] &lt;= 40, "Medium Usgae", "High Usage")))</f>
        <v>No Usage</v>
      </c>
      <c r="AD1975" t="str">
        <f>IF(tbl_Customers[[#This Row],[total_day_minutes]]&lt;=150,"Low Usage", IF(tbl_Customers[[#This Row],[total_day_minutes]]&lt;=200,"Medium Usage", IF(tbl_Customers[[#This Row],[total_day_minutes]]&lt;=250,"High Usage","Very High Usage")))</f>
        <v>Medium Usage</v>
      </c>
      <c r="AE1975" t="str">
        <f>IF(tbl_Customers[[#This Row],[total_intl_calls]]&lt;=5,"Low Calls", IF(tbl_Customers[[#This Row],[total_intl_calls]]&lt;=10, "Medium Calls", "High Calls"))</f>
        <v>Low Calls</v>
      </c>
      <c r="AF19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75" s="36" t="str">
        <f>IF(tbl_Customers[[#This Row],[Churn_Risk_Score]]&gt;=10,"High Risk", IF(tbl_Customers[[#This Row],[Churn_Risk_Score]]&gt;=5,"Medium Risk","Low Risk"))</f>
        <v>Low Risk</v>
      </c>
    </row>
    <row r="1976" spans="1:33" x14ac:dyDescent="0.35">
      <c r="A1976">
        <v>1975</v>
      </c>
      <c r="B1976" t="s">
        <v>48</v>
      </c>
      <c r="C1976">
        <v>109</v>
      </c>
      <c r="D1976" t="s">
        <v>28</v>
      </c>
      <c r="E1976" t="s">
        <v>22</v>
      </c>
      <c r="F1976" t="s">
        <v>23</v>
      </c>
      <c r="G1976">
        <v>35</v>
      </c>
      <c r="H1976">
        <v>230.5</v>
      </c>
      <c r="I1976">
        <v>116</v>
      </c>
      <c r="J1976">
        <v>39.19</v>
      </c>
      <c r="K1976">
        <v>265.8</v>
      </c>
      <c r="L1976">
        <v>130</v>
      </c>
      <c r="M1976">
        <v>22.59</v>
      </c>
      <c r="N1976">
        <v>269.7</v>
      </c>
      <c r="O1976">
        <v>69</v>
      </c>
      <c r="P1976">
        <v>12.14</v>
      </c>
      <c r="Q1976">
        <v>10.6</v>
      </c>
      <c r="R1976">
        <v>6</v>
      </c>
      <c r="S1976">
        <v>2.86</v>
      </c>
      <c r="T1976">
        <v>5</v>
      </c>
      <c r="U1976" t="s">
        <v>22</v>
      </c>
      <c r="V1976">
        <f>IF(tbl_Customers[[#This Row],[churn]] = "yes", 1, 0)</f>
        <v>0</v>
      </c>
      <c r="W1976" t="str">
        <f>IF(tbl_Customers[[#This Row],[number_customer_service_calls]] &lt;= 1, "0-1 Calls", IF(tbl_Customers[[#This Row],[number_customer_service_calls]] &lt;= 3, "2-3 Calls", IF(tbl_Customers[[#This Row],[number_customer_service_calls]] &lt;=5, "4-5 Calls", "6+ Calls")))</f>
        <v>4-5 Calls</v>
      </c>
      <c r="X1976" t="str">
        <f>IF(tbl_Customers[[#This Row],[account_length]] &lt;= 50, "0-50", IF(tbl_Customers[[#This Row],[account_length]] &lt;=100, "51-100", IF(tbl_Customers[[#This Row],[account_length]] &lt;= 150, "101-150", "151+")))</f>
        <v>101-150</v>
      </c>
      <c r="Y1976" t="str">
        <f>IF(tbl_Customers[[#This Row],[total_intl_charge]] &lt;= 3, "Low Charges", "High Charges")</f>
        <v>Low Charges</v>
      </c>
      <c r="Z1976" t="str">
        <f>IF(tbl_Customers[[#This Row],[total_eve_calls]]&lt;=80,"Low Calls",
IF(tbl_Customers[[#This Row],[total_eve_calls]]&lt;=120,"Medium Calls","High Calls"))</f>
        <v>High Calls</v>
      </c>
      <c r="AA1976" t="str">
        <f>IF(tbl_Customers[[#This Row],[total_eve_charge]]&lt;=15,"Low Charges",
IF(tbl_Customers[[#This Row],[total_eve_charge]]&lt;=20,"Medium Charges","High Charges"))</f>
        <v>High Charges</v>
      </c>
      <c r="AB19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76" t="str">
        <f>IF(tbl_Customers[[#This Row],[number_vmail_messages]] = 0, "No Usage", IF(tbl_Customers[[#This Row],[number_vmail_messages]] &lt;= 20, "Low Usage", IF(tbl_Customers[[#This Row],[number_vmail_messages]] &lt;= 40, "Medium Usgae", "High Usage")))</f>
        <v>Medium Usgae</v>
      </c>
      <c r="AD1976" t="str">
        <f>IF(tbl_Customers[[#This Row],[total_day_minutes]]&lt;=150,"Low Usage", IF(tbl_Customers[[#This Row],[total_day_minutes]]&lt;=200,"Medium Usage", IF(tbl_Customers[[#This Row],[total_day_minutes]]&lt;=250,"High Usage","Very High Usage")))</f>
        <v>High Usage</v>
      </c>
      <c r="AE1976" t="str">
        <f>IF(tbl_Customers[[#This Row],[total_intl_calls]]&lt;=5,"Low Calls", IF(tbl_Customers[[#This Row],[total_intl_calls]]&lt;=10, "Medium Calls", "High Calls"))</f>
        <v>Medium Calls</v>
      </c>
      <c r="AF19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76" s="36" t="str">
        <f>IF(tbl_Customers[[#This Row],[Churn_Risk_Score]]&gt;=10,"High Risk", IF(tbl_Customers[[#This Row],[Churn_Risk_Score]]&gt;=5,"Medium Risk","Low Risk"))</f>
        <v>Low Risk</v>
      </c>
    </row>
    <row r="1977" spans="1:33" x14ac:dyDescent="0.35">
      <c r="A1977">
        <v>1976</v>
      </c>
      <c r="B1977" t="s">
        <v>40</v>
      </c>
      <c r="C1977">
        <v>31</v>
      </c>
      <c r="D1977" t="s">
        <v>28</v>
      </c>
      <c r="E1977" t="s">
        <v>22</v>
      </c>
      <c r="F1977" t="s">
        <v>22</v>
      </c>
      <c r="G1977">
        <v>0</v>
      </c>
      <c r="H1977">
        <v>165.4</v>
      </c>
      <c r="I1977">
        <v>84</v>
      </c>
      <c r="J1977">
        <v>28.12</v>
      </c>
      <c r="K1977">
        <v>203.7</v>
      </c>
      <c r="L1977">
        <v>107</v>
      </c>
      <c r="M1977">
        <v>17.309999999999999</v>
      </c>
      <c r="N1977">
        <v>201.7</v>
      </c>
      <c r="O1977">
        <v>65</v>
      </c>
      <c r="P1977">
        <v>9.08</v>
      </c>
      <c r="Q1977">
        <v>8.1999999999999993</v>
      </c>
      <c r="R1977">
        <v>1</v>
      </c>
      <c r="S1977">
        <v>2.21</v>
      </c>
      <c r="T1977">
        <v>1</v>
      </c>
      <c r="U1977" t="s">
        <v>22</v>
      </c>
      <c r="V1977">
        <f>IF(tbl_Customers[[#This Row],[churn]] = "yes", 1, 0)</f>
        <v>0</v>
      </c>
      <c r="W1977" t="str">
        <f>IF(tbl_Customers[[#This Row],[number_customer_service_calls]] &lt;= 1, "0-1 Calls", IF(tbl_Customers[[#This Row],[number_customer_service_calls]] &lt;= 3, "2-3 Calls", IF(tbl_Customers[[#This Row],[number_customer_service_calls]] &lt;=5, "4-5 Calls", "6+ Calls")))</f>
        <v>0-1 Calls</v>
      </c>
      <c r="X1977" t="str">
        <f>IF(tbl_Customers[[#This Row],[account_length]] &lt;= 50, "0-50", IF(tbl_Customers[[#This Row],[account_length]] &lt;=100, "51-100", IF(tbl_Customers[[#This Row],[account_length]] &lt;= 150, "101-150", "151+")))</f>
        <v>0-50</v>
      </c>
      <c r="Y1977" t="str">
        <f>IF(tbl_Customers[[#This Row],[total_intl_charge]] &lt;= 3, "Low Charges", "High Charges")</f>
        <v>Low Charges</v>
      </c>
      <c r="Z1977" t="str">
        <f>IF(tbl_Customers[[#This Row],[total_eve_calls]]&lt;=80,"Low Calls",
IF(tbl_Customers[[#This Row],[total_eve_calls]]&lt;=120,"Medium Calls","High Calls"))</f>
        <v>Medium Calls</v>
      </c>
      <c r="AA1977" t="str">
        <f>IF(tbl_Customers[[#This Row],[total_eve_charge]]&lt;=15,"Low Charges",
IF(tbl_Customers[[#This Row],[total_eve_charge]]&lt;=20,"Medium Charges","High Charges"))</f>
        <v>Medium Charges</v>
      </c>
      <c r="AB19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77" t="str">
        <f>IF(tbl_Customers[[#This Row],[number_vmail_messages]] = 0, "No Usage", IF(tbl_Customers[[#This Row],[number_vmail_messages]] &lt;= 20, "Low Usage", IF(tbl_Customers[[#This Row],[number_vmail_messages]] &lt;= 40, "Medium Usgae", "High Usage")))</f>
        <v>No Usage</v>
      </c>
      <c r="AD1977" t="str">
        <f>IF(tbl_Customers[[#This Row],[total_day_minutes]]&lt;=150,"Low Usage", IF(tbl_Customers[[#This Row],[total_day_minutes]]&lt;=200,"Medium Usage", IF(tbl_Customers[[#This Row],[total_day_minutes]]&lt;=250,"High Usage","Very High Usage")))</f>
        <v>Medium Usage</v>
      </c>
      <c r="AE1977" t="str">
        <f>IF(tbl_Customers[[#This Row],[total_intl_calls]]&lt;=5,"Low Calls", IF(tbl_Customers[[#This Row],[total_intl_calls]]&lt;=10, "Medium Calls", "High Calls"))</f>
        <v>Low Calls</v>
      </c>
      <c r="AF19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77" s="36" t="str">
        <f>IF(tbl_Customers[[#This Row],[Churn_Risk_Score]]&gt;=10,"High Risk", IF(tbl_Customers[[#This Row],[Churn_Risk_Score]]&gt;=5,"Medium Risk","Low Risk"))</f>
        <v>Low Risk</v>
      </c>
    </row>
    <row r="1978" spans="1:33" x14ac:dyDescent="0.35">
      <c r="A1978">
        <v>1977</v>
      </c>
      <c r="B1978" t="s">
        <v>30</v>
      </c>
      <c r="C1978">
        <v>124</v>
      </c>
      <c r="D1978" t="s">
        <v>28</v>
      </c>
      <c r="E1978" t="s">
        <v>22</v>
      </c>
      <c r="F1978" t="s">
        <v>22</v>
      </c>
      <c r="G1978">
        <v>0</v>
      </c>
      <c r="H1978">
        <v>143.30000000000001</v>
      </c>
      <c r="I1978">
        <v>120</v>
      </c>
      <c r="J1978">
        <v>24.36</v>
      </c>
      <c r="K1978">
        <v>230.7</v>
      </c>
      <c r="L1978">
        <v>111</v>
      </c>
      <c r="M1978">
        <v>19.61</v>
      </c>
      <c r="N1978">
        <v>214.3</v>
      </c>
      <c r="O1978">
        <v>91</v>
      </c>
      <c r="P1978">
        <v>9.64</v>
      </c>
      <c r="Q1978">
        <v>7.8</v>
      </c>
      <c r="R1978">
        <v>2</v>
      </c>
      <c r="S1978">
        <v>2.11</v>
      </c>
      <c r="T1978">
        <v>4</v>
      </c>
      <c r="U1978" t="s">
        <v>23</v>
      </c>
      <c r="V1978">
        <f>IF(tbl_Customers[[#This Row],[churn]] = "yes", 1, 0)</f>
        <v>1</v>
      </c>
      <c r="W1978" t="str">
        <f>IF(tbl_Customers[[#This Row],[number_customer_service_calls]] &lt;= 1, "0-1 Calls", IF(tbl_Customers[[#This Row],[number_customer_service_calls]] &lt;= 3, "2-3 Calls", IF(tbl_Customers[[#This Row],[number_customer_service_calls]] &lt;=5, "4-5 Calls", "6+ Calls")))</f>
        <v>4-5 Calls</v>
      </c>
      <c r="X1978" t="str">
        <f>IF(tbl_Customers[[#This Row],[account_length]] &lt;= 50, "0-50", IF(tbl_Customers[[#This Row],[account_length]] &lt;=100, "51-100", IF(tbl_Customers[[#This Row],[account_length]] &lt;= 150, "101-150", "151+")))</f>
        <v>101-150</v>
      </c>
      <c r="Y1978" t="str">
        <f>IF(tbl_Customers[[#This Row],[total_intl_charge]] &lt;= 3, "Low Charges", "High Charges")</f>
        <v>Low Charges</v>
      </c>
      <c r="Z1978" t="str">
        <f>IF(tbl_Customers[[#This Row],[total_eve_calls]]&lt;=80,"Low Calls",
IF(tbl_Customers[[#This Row],[total_eve_calls]]&lt;=120,"Medium Calls","High Calls"))</f>
        <v>Medium Calls</v>
      </c>
      <c r="AA1978" t="str">
        <f>IF(tbl_Customers[[#This Row],[total_eve_charge]]&lt;=15,"Low Charges",
IF(tbl_Customers[[#This Row],[total_eve_charge]]&lt;=20,"Medium Charges","High Charges"))</f>
        <v>Medium Charges</v>
      </c>
      <c r="AB19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78" t="str">
        <f>IF(tbl_Customers[[#This Row],[number_vmail_messages]] = 0, "No Usage", IF(tbl_Customers[[#This Row],[number_vmail_messages]] &lt;= 20, "Low Usage", IF(tbl_Customers[[#This Row],[number_vmail_messages]] &lt;= 40, "Medium Usgae", "High Usage")))</f>
        <v>No Usage</v>
      </c>
      <c r="AD1978" t="str">
        <f>IF(tbl_Customers[[#This Row],[total_day_minutes]]&lt;=150,"Low Usage", IF(tbl_Customers[[#This Row],[total_day_minutes]]&lt;=200,"Medium Usage", IF(tbl_Customers[[#This Row],[total_day_minutes]]&lt;=250,"High Usage","Very High Usage")))</f>
        <v>Low Usage</v>
      </c>
      <c r="AE1978" t="str">
        <f>IF(tbl_Customers[[#This Row],[total_intl_calls]]&lt;=5,"Low Calls", IF(tbl_Customers[[#This Row],[total_intl_calls]]&lt;=10, "Medium Calls", "High Calls"))</f>
        <v>Low Calls</v>
      </c>
      <c r="AF19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78" s="36" t="str">
        <f>IF(tbl_Customers[[#This Row],[Churn_Risk_Score]]&gt;=10,"High Risk", IF(tbl_Customers[[#This Row],[Churn_Risk_Score]]&gt;=5,"Medium Risk","Low Risk"))</f>
        <v>Medium Risk</v>
      </c>
    </row>
    <row r="1979" spans="1:33" x14ac:dyDescent="0.35">
      <c r="A1979">
        <v>1978</v>
      </c>
      <c r="B1979" t="s">
        <v>55</v>
      </c>
      <c r="C1979">
        <v>110</v>
      </c>
      <c r="D1979" t="s">
        <v>21</v>
      </c>
      <c r="E1979" t="s">
        <v>22</v>
      </c>
      <c r="F1979" t="s">
        <v>22</v>
      </c>
      <c r="G1979">
        <v>0</v>
      </c>
      <c r="H1979">
        <v>271.10000000000002</v>
      </c>
      <c r="I1979">
        <v>108</v>
      </c>
      <c r="J1979">
        <v>46.09</v>
      </c>
      <c r="K1979">
        <v>237</v>
      </c>
      <c r="L1979">
        <v>122</v>
      </c>
      <c r="M1979">
        <v>20.149999999999999</v>
      </c>
      <c r="N1979">
        <v>239.9</v>
      </c>
      <c r="O1979">
        <v>122</v>
      </c>
      <c r="P1979">
        <v>10.8</v>
      </c>
      <c r="Q1979">
        <v>9.8000000000000007</v>
      </c>
      <c r="R1979">
        <v>5</v>
      </c>
      <c r="S1979">
        <v>2.65</v>
      </c>
      <c r="T1979">
        <v>2</v>
      </c>
      <c r="U1979" t="s">
        <v>23</v>
      </c>
      <c r="V1979">
        <f>IF(tbl_Customers[[#This Row],[churn]] = "yes", 1, 0)</f>
        <v>1</v>
      </c>
      <c r="W1979" t="str">
        <f>IF(tbl_Customers[[#This Row],[number_customer_service_calls]] &lt;= 1, "0-1 Calls", IF(tbl_Customers[[#This Row],[number_customer_service_calls]] &lt;= 3, "2-3 Calls", IF(tbl_Customers[[#This Row],[number_customer_service_calls]] &lt;=5, "4-5 Calls", "6+ Calls")))</f>
        <v>2-3 Calls</v>
      </c>
      <c r="X1979" t="str">
        <f>IF(tbl_Customers[[#This Row],[account_length]] &lt;= 50, "0-50", IF(tbl_Customers[[#This Row],[account_length]] &lt;=100, "51-100", IF(tbl_Customers[[#This Row],[account_length]] &lt;= 150, "101-150", "151+")))</f>
        <v>101-150</v>
      </c>
      <c r="Y1979" t="str">
        <f>IF(tbl_Customers[[#This Row],[total_intl_charge]] &lt;= 3, "Low Charges", "High Charges")</f>
        <v>Low Charges</v>
      </c>
      <c r="Z1979" t="str">
        <f>IF(tbl_Customers[[#This Row],[total_eve_calls]]&lt;=80,"Low Calls",
IF(tbl_Customers[[#This Row],[total_eve_calls]]&lt;=120,"Medium Calls","High Calls"))</f>
        <v>High Calls</v>
      </c>
      <c r="AA1979" t="str">
        <f>IF(tbl_Customers[[#This Row],[total_eve_charge]]&lt;=15,"Low Charges",
IF(tbl_Customers[[#This Row],[total_eve_charge]]&lt;=20,"Medium Charges","High Charges"))</f>
        <v>High Charges</v>
      </c>
      <c r="AB19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79" t="str">
        <f>IF(tbl_Customers[[#This Row],[number_vmail_messages]] = 0, "No Usage", IF(tbl_Customers[[#This Row],[number_vmail_messages]] &lt;= 20, "Low Usage", IF(tbl_Customers[[#This Row],[number_vmail_messages]] &lt;= 40, "Medium Usgae", "High Usage")))</f>
        <v>No Usage</v>
      </c>
      <c r="AD1979" t="str">
        <f>IF(tbl_Customers[[#This Row],[total_day_minutes]]&lt;=150,"Low Usage", IF(tbl_Customers[[#This Row],[total_day_minutes]]&lt;=200,"Medium Usage", IF(tbl_Customers[[#This Row],[total_day_minutes]]&lt;=250,"High Usage","Very High Usage")))</f>
        <v>Very High Usage</v>
      </c>
      <c r="AE1979" t="str">
        <f>IF(tbl_Customers[[#This Row],[total_intl_calls]]&lt;=5,"Low Calls", IF(tbl_Customers[[#This Row],[total_intl_calls]]&lt;=10, "Medium Calls", "High Calls"))</f>
        <v>Low Calls</v>
      </c>
      <c r="AF19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79" s="36" t="str">
        <f>IF(tbl_Customers[[#This Row],[Churn_Risk_Score]]&gt;=10,"High Risk", IF(tbl_Customers[[#This Row],[Churn_Risk_Score]]&gt;=5,"Medium Risk","Low Risk"))</f>
        <v>Medium Risk</v>
      </c>
    </row>
    <row r="1980" spans="1:33" x14ac:dyDescent="0.35">
      <c r="A1980">
        <v>1979</v>
      </c>
      <c r="B1980" t="s">
        <v>42</v>
      </c>
      <c r="C1980">
        <v>124</v>
      </c>
      <c r="D1980" t="s">
        <v>21</v>
      </c>
      <c r="E1980" t="s">
        <v>22</v>
      </c>
      <c r="F1980" t="s">
        <v>22</v>
      </c>
      <c r="G1980">
        <v>0</v>
      </c>
      <c r="H1980">
        <v>253.5</v>
      </c>
      <c r="I1980">
        <v>104</v>
      </c>
      <c r="J1980">
        <v>43.1</v>
      </c>
      <c r="K1980">
        <v>117.9</v>
      </c>
      <c r="L1980">
        <v>123</v>
      </c>
      <c r="M1980">
        <v>10.02</v>
      </c>
      <c r="N1980">
        <v>248.5</v>
      </c>
      <c r="O1980">
        <v>104</v>
      </c>
      <c r="P1980">
        <v>11.18</v>
      </c>
      <c r="Q1980">
        <v>14</v>
      </c>
      <c r="R1980">
        <v>2</v>
      </c>
      <c r="S1980">
        <v>3.78</v>
      </c>
      <c r="T1980">
        <v>0</v>
      </c>
      <c r="U1980" t="s">
        <v>22</v>
      </c>
      <c r="V1980">
        <f>IF(tbl_Customers[[#This Row],[churn]] = "yes", 1, 0)</f>
        <v>0</v>
      </c>
      <c r="W1980" t="str">
        <f>IF(tbl_Customers[[#This Row],[number_customer_service_calls]] &lt;= 1, "0-1 Calls", IF(tbl_Customers[[#This Row],[number_customer_service_calls]] &lt;= 3, "2-3 Calls", IF(tbl_Customers[[#This Row],[number_customer_service_calls]] &lt;=5, "4-5 Calls", "6+ Calls")))</f>
        <v>0-1 Calls</v>
      </c>
      <c r="X1980" t="str">
        <f>IF(tbl_Customers[[#This Row],[account_length]] &lt;= 50, "0-50", IF(tbl_Customers[[#This Row],[account_length]] &lt;=100, "51-100", IF(tbl_Customers[[#This Row],[account_length]] &lt;= 150, "101-150", "151+")))</f>
        <v>101-150</v>
      </c>
      <c r="Y1980" t="str">
        <f>IF(tbl_Customers[[#This Row],[total_intl_charge]] &lt;= 3, "Low Charges", "High Charges")</f>
        <v>High Charges</v>
      </c>
      <c r="Z1980" t="str">
        <f>IF(tbl_Customers[[#This Row],[total_eve_calls]]&lt;=80,"Low Calls",
IF(tbl_Customers[[#This Row],[total_eve_calls]]&lt;=120,"Medium Calls","High Calls"))</f>
        <v>High Calls</v>
      </c>
      <c r="AA1980" t="str">
        <f>IF(tbl_Customers[[#This Row],[total_eve_charge]]&lt;=15,"Low Charges",
IF(tbl_Customers[[#This Row],[total_eve_charge]]&lt;=20,"Medium Charges","High Charges"))</f>
        <v>Low Charges</v>
      </c>
      <c r="AB19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80" t="str">
        <f>IF(tbl_Customers[[#This Row],[number_vmail_messages]] = 0, "No Usage", IF(tbl_Customers[[#This Row],[number_vmail_messages]] &lt;= 20, "Low Usage", IF(tbl_Customers[[#This Row],[number_vmail_messages]] &lt;= 40, "Medium Usgae", "High Usage")))</f>
        <v>No Usage</v>
      </c>
      <c r="AD1980" t="str">
        <f>IF(tbl_Customers[[#This Row],[total_day_minutes]]&lt;=150,"Low Usage", IF(tbl_Customers[[#This Row],[total_day_minutes]]&lt;=200,"Medium Usage", IF(tbl_Customers[[#This Row],[total_day_minutes]]&lt;=250,"High Usage","Very High Usage")))</f>
        <v>Very High Usage</v>
      </c>
      <c r="AE1980" t="str">
        <f>IF(tbl_Customers[[#This Row],[total_intl_calls]]&lt;=5,"Low Calls", IF(tbl_Customers[[#This Row],[total_intl_calls]]&lt;=10, "Medium Calls", "High Calls"))</f>
        <v>Low Calls</v>
      </c>
      <c r="AF19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1980" s="36" t="str">
        <f>IF(tbl_Customers[[#This Row],[Churn_Risk_Score]]&gt;=10,"High Risk", IF(tbl_Customers[[#This Row],[Churn_Risk_Score]]&gt;=5,"Medium Risk","Low Risk"))</f>
        <v>Medium Risk</v>
      </c>
    </row>
    <row r="1981" spans="1:33" x14ac:dyDescent="0.35">
      <c r="A1981">
        <v>1980</v>
      </c>
      <c r="B1981" t="s">
        <v>36</v>
      </c>
      <c r="C1981">
        <v>82</v>
      </c>
      <c r="D1981" t="s">
        <v>21</v>
      </c>
      <c r="E1981" t="s">
        <v>22</v>
      </c>
      <c r="F1981" t="s">
        <v>22</v>
      </c>
      <c r="G1981">
        <v>0</v>
      </c>
      <c r="H1981">
        <v>167.1</v>
      </c>
      <c r="I1981">
        <v>77</v>
      </c>
      <c r="J1981">
        <v>28.41</v>
      </c>
      <c r="K1981">
        <v>131.80000000000001</v>
      </c>
      <c r="L1981">
        <v>79</v>
      </c>
      <c r="M1981">
        <v>11.2</v>
      </c>
      <c r="N1981">
        <v>187.4</v>
      </c>
      <c r="O1981">
        <v>98</v>
      </c>
      <c r="P1981">
        <v>8.43</v>
      </c>
      <c r="Q1981">
        <v>9.4</v>
      </c>
      <c r="R1981">
        <v>1</v>
      </c>
      <c r="S1981">
        <v>2.54</v>
      </c>
      <c r="T1981">
        <v>6</v>
      </c>
      <c r="U1981" t="s">
        <v>23</v>
      </c>
      <c r="V1981">
        <f>IF(tbl_Customers[[#This Row],[churn]] = "yes", 1, 0)</f>
        <v>1</v>
      </c>
      <c r="W1981" t="str">
        <f>IF(tbl_Customers[[#This Row],[number_customer_service_calls]] &lt;= 1, "0-1 Calls", IF(tbl_Customers[[#This Row],[number_customer_service_calls]] &lt;= 3, "2-3 Calls", IF(tbl_Customers[[#This Row],[number_customer_service_calls]] &lt;=5, "4-5 Calls", "6+ Calls")))</f>
        <v>6+ Calls</v>
      </c>
      <c r="X1981" t="str">
        <f>IF(tbl_Customers[[#This Row],[account_length]] &lt;= 50, "0-50", IF(tbl_Customers[[#This Row],[account_length]] &lt;=100, "51-100", IF(tbl_Customers[[#This Row],[account_length]] &lt;= 150, "101-150", "151+")))</f>
        <v>51-100</v>
      </c>
      <c r="Y1981" t="str">
        <f>IF(tbl_Customers[[#This Row],[total_intl_charge]] &lt;= 3, "Low Charges", "High Charges")</f>
        <v>Low Charges</v>
      </c>
      <c r="Z1981" t="str">
        <f>IF(tbl_Customers[[#This Row],[total_eve_calls]]&lt;=80,"Low Calls",
IF(tbl_Customers[[#This Row],[total_eve_calls]]&lt;=120,"Medium Calls","High Calls"))</f>
        <v>Low Calls</v>
      </c>
      <c r="AA1981" t="str">
        <f>IF(tbl_Customers[[#This Row],[total_eve_charge]]&lt;=15,"Low Charges",
IF(tbl_Customers[[#This Row],[total_eve_charge]]&lt;=20,"Medium Charges","High Charges"))</f>
        <v>Low Charges</v>
      </c>
      <c r="AB19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81" t="str">
        <f>IF(tbl_Customers[[#This Row],[number_vmail_messages]] = 0, "No Usage", IF(tbl_Customers[[#This Row],[number_vmail_messages]] &lt;= 20, "Low Usage", IF(tbl_Customers[[#This Row],[number_vmail_messages]] &lt;= 40, "Medium Usgae", "High Usage")))</f>
        <v>No Usage</v>
      </c>
      <c r="AD1981" t="str">
        <f>IF(tbl_Customers[[#This Row],[total_day_minutes]]&lt;=150,"Low Usage", IF(tbl_Customers[[#This Row],[total_day_minutes]]&lt;=200,"Medium Usage", IF(tbl_Customers[[#This Row],[total_day_minutes]]&lt;=250,"High Usage","Very High Usage")))</f>
        <v>Medium Usage</v>
      </c>
      <c r="AE1981" t="str">
        <f>IF(tbl_Customers[[#This Row],[total_intl_calls]]&lt;=5,"Low Calls", IF(tbl_Customers[[#This Row],[total_intl_calls]]&lt;=10, "Medium Calls", "High Calls"))</f>
        <v>Low Calls</v>
      </c>
      <c r="AF19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81" s="36" t="str">
        <f>IF(tbl_Customers[[#This Row],[Churn_Risk_Score]]&gt;=10,"High Risk", IF(tbl_Customers[[#This Row],[Churn_Risk_Score]]&gt;=5,"Medium Risk","Low Risk"))</f>
        <v>Medium Risk</v>
      </c>
    </row>
    <row r="1982" spans="1:33" x14ac:dyDescent="0.35">
      <c r="A1982">
        <v>1981</v>
      </c>
      <c r="B1982" t="s">
        <v>32</v>
      </c>
      <c r="C1982">
        <v>69</v>
      </c>
      <c r="D1982" t="s">
        <v>28</v>
      </c>
      <c r="E1982" t="s">
        <v>22</v>
      </c>
      <c r="F1982" t="s">
        <v>22</v>
      </c>
      <c r="G1982">
        <v>0</v>
      </c>
      <c r="H1982">
        <v>135.4</v>
      </c>
      <c r="I1982">
        <v>101</v>
      </c>
      <c r="J1982">
        <v>23.02</v>
      </c>
      <c r="K1982">
        <v>238.1</v>
      </c>
      <c r="L1982">
        <v>124</v>
      </c>
      <c r="M1982">
        <v>20.239999999999998</v>
      </c>
      <c r="N1982">
        <v>195.6</v>
      </c>
      <c r="O1982">
        <v>102</v>
      </c>
      <c r="P1982">
        <v>8.8000000000000007</v>
      </c>
      <c r="Q1982">
        <v>10.6</v>
      </c>
      <c r="R1982">
        <v>2</v>
      </c>
      <c r="S1982">
        <v>2.86</v>
      </c>
      <c r="T1982">
        <v>1</v>
      </c>
      <c r="U1982" t="s">
        <v>22</v>
      </c>
      <c r="V1982">
        <f>IF(tbl_Customers[[#This Row],[churn]] = "yes", 1, 0)</f>
        <v>0</v>
      </c>
      <c r="W1982" t="str">
        <f>IF(tbl_Customers[[#This Row],[number_customer_service_calls]] &lt;= 1, "0-1 Calls", IF(tbl_Customers[[#This Row],[number_customer_service_calls]] &lt;= 3, "2-3 Calls", IF(tbl_Customers[[#This Row],[number_customer_service_calls]] &lt;=5, "4-5 Calls", "6+ Calls")))</f>
        <v>0-1 Calls</v>
      </c>
      <c r="X1982" t="str">
        <f>IF(tbl_Customers[[#This Row],[account_length]] &lt;= 50, "0-50", IF(tbl_Customers[[#This Row],[account_length]] &lt;=100, "51-100", IF(tbl_Customers[[#This Row],[account_length]] &lt;= 150, "101-150", "151+")))</f>
        <v>51-100</v>
      </c>
      <c r="Y1982" t="str">
        <f>IF(tbl_Customers[[#This Row],[total_intl_charge]] &lt;= 3, "Low Charges", "High Charges")</f>
        <v>Low Charges</v>
      </c>
      <c r="Z1982" t="str">
        <f>IF(tbl_Customers[[#This Row],[total_eve_calls]]&lt;=80,"Low Calls",
IF(tbl_Customers[[#This Row],[total_eve_calls]]&lt;=120,"Medium Calls","High Calls"))</f>
        <v>High Calls</v>
      </c>
      <c r="AA1982" t="str">
        <f>IF(tbl_Customers[[#This Row],[total_eve_charge]]&lt;=15,"Low Charges",
IF(tbl_Customers[[#This Row],[total_eve_charge]]&lt;=20,"Medium Charges","High Charges"))</f>
        <v>High Charges</v>
      </c>
      <c r="AB19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82" t="str">
        <f>IF(tbl_Customers[[#This Row],[number_vmail_messages]] = 0, "No Usage", IF(tbl_Customers[[#This Row],[number_vmail_messages]] &lt;= 20, "Low Usage", IF(tbl_Customers[[#This Row],[number_vmail_messages]] &lt;= 40, "Medium Usgae", "High Usage")))</f>
        <v>No Usage</v>
      </c>
      <c r="AD1982" t="str">
        <f>IF(tbl_Customers[[#This Row],[total_day_minutes]]&lt;=150,"Low Usage", IF(tbl_Customers[[#This Row],[total_day_minutes]]&lt;=200,"Medium Usage", IF(tbl_Customers[[#This Row],[total_day_minutes]]&lt;=250,"High Usage","Very High Usage")))</f>
        <v>Low Usage</v>
      </c>
      <c r="AE1982" t="str">
        <f>IF(tbl_Customers[[#This Row],[total_intl_calls]]&lt;=5,"Low Calls", IF(tbl_Customers[[#This Row],[total_intl_calls]]&lt;=10, "Medium Calls", "High Calls"))</f>
        <v>Low Calls</v>
      </c>
      <c r="AF19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82" s="36" t="str">
        <f>IF(tbl_Customers[[#This Row],[Churn_Risk_Score]]&gt;=10,"High Risk", IF(tbl_Customers[[#This Row],[Churn_Risk_Score]]&gt;=5,"Medium Risk","Low Risk"))</f>
        <v>Low Risk</v>
      </c>
    </row>
    <row r="1983" spans="1:33" x14ac:dyDescent="0.35">
      <c r="A1983">
        <v>1982</v>
      </c>
      <c r="B1983" t="s">
        <v>40</v>
      </c>
      <c r="C1983">
        <v>103</v>
      </c>
      <c r="D1983" t="s">
        <v>21</v>
      </c>
      <c r="E1983" t="s">
        <v>22</v>
      </c>
      <c r="F1983" t="s">
        <v>22</v>
      </c>
      <c r="G1983">
        <v>0</v>
      </c>
      <c r="H1983">
        <v>158.69999999999999</v>
      </c>
      <c r="I1983">
        <v>90</v>
      </c>
      <c r="J1983">
        <v>26.98</v>
      </c>
      <c r="K1983">
        <v>198.4</v>
      </c>
      <c r="L1983">
        <v>117</v>
      </c>
      <c r="M1983">
        <v>16.86</v>
      </c>
      <c r="N1983">
        <v>181.1</v>
      </c>
      <c r="O1983">
        <v>76</v>
      </c>
      <c r="P1983">
        <v>8.15</v>
      </c>
      <c r="Q1983">
        <v>10.5</v>
      </c>
      <c r="R1983">
        <v>4</v>
      </c>
      <c r="S1983">
        <v>2.84</v>
      </c>
      <c r="T1983">
        <v>1</v>
      </c>
      <c r="U1983" t="s">
        <v>22</v>
      </c>
      <c r="V1983">
        <f>IF(tbl_Customers[[#This Row],[churn]] = "yes", 1, 0)</f>
        <v>0</v>
      </c>
      <c r="W1983" t="str">
        <f>IF(tbl_Customers[[#This Row],[number_customer_service_calls]] &lt;= 1, "0-1 Calls", IF(tbl_Customers[[#This Row],[number_customer_service_calls]] &lt;= 3, "2-3 Calls", IF(tbl_Customers[[#This Row],[number_customer_service_calls]] &lt;=5, "4-5 Calls", "6+ Calls")))</f>
        <v>0-1 Calls</v>
      </c>
      <c r="X1983" t="str">
        <f>IF(tbl_Customers[[#This Row],[account_length]] &lt;= 50, "0-50", IF(tbl_Customers[[#This Row],[account_length]] &lt;=100, "51-100", IF(tbl_Customers[[#This Row],[account_length]] &lt;= 150, "101-150", "151+")))</f>
        <v>101-150</v>
      </c>
      <c r="Y1983" t="str">
        <f>IF(tbl_Customers[[#This Row],[total_intl_charge]] &lt;= 3, "Low Charges", "High Charges")</f>
        <v>Low Charges</v>
      </c>
      <c r="Z1983" t="str">
        <f>IF(tbl_Customers[[#This Row],[total_eve_calls]]&lt;=80,"Low Calls",
IF(tbl_Customers[[#This Row],[total_eve_calls]]&lt;=120,"Medium Calls","High Calls"))</f>
        <v>Medium Calls</v>
      </c>
      <c r="AA1983" t="str">
        <f>IF(tbl_Customers[[#This Row],[total_eve_charge]]&lt;=15,"Low Charges",
IF(tbl_Customers[[#This Row],[total_eve_charge]]&lt;=20,"Medium Charges","High Charges"))</f>
        <v>Medium Charges</v>
      </c>
      <c r="AB19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83" t="str">
        <f>IF(tbl_Customers[[#This Row],[number_vmail_messages]] = 0, "No Usage", IF(tbl_Customers[[#This Row],[number_vmail_messages]] &lt;= 20, "Low Usage", IF(tbl_Customers[[#This Row],[number_vmail_messages]] &lt;= 40, "Medium Usgae", "High Usage")))</f>
        <v>No Usage</v>
      </c>
      <c r="AD1983" t="str">
        <f>IF(tbl_Customers[[#This Row],[total_day_minutes]]&lt;=150,"Low Usage", IF(tbl_Customers[[#This Row],[total_day_minutes]]&lt;=200,"Medium Usage", IF(tbl_Customers[[#This Row],[total_day_minutes]]&lt;=250,"High Usage","Very High Usage")))</f>
        <v>Medium Usage</v>
      </c>
      <c r="AE1983" t="str">
        <f>IF(tbl_Customers[[#This Row],[total_intl_calls]]&lt;=5,"Low Calls", IF(tbl_Customers[[#This Row],[total_intl_calls]]&lt;=10, "Medium Calls", "High Calls"))</f>
        <v>Low Calls</v>
      </c>
      <c r="AF19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83" s="36" t="str">
        <f>IF(tbl_Customers[[#This Row],[Churn_Risk_Score]]&gt;=10,"High Risk", IF(tbl_Customers[[#This Row],[Churn_Risk_Score]]&gt;=5,"Medium Risk","Low Risk"))</f>
        <v>Low Risk</v>
      </c>
    </row>
    <row r="1984" spans="1:33" x14ac:dyDescent="0.35">
      <c r="A1984">
        <v>1983</v>
      </c>
      <c r="B1984" t="s">
        <v>61</v>
      </c>
      <c r="C1984">
        <v>16</v>
      </c>
      <c r="D1984" t="s">
        <v>28</v>
      </c>
      <c r="E1984" t="s">
        <v>22</v>
      </c>
      <c r="F1984" t="s">
        <v>22</v>
      </c>
      <c r="G1984">
        <v>0</v>
      </c>
      <c r="H1984">
        <v>144.80000000000001</v>
      </c>
      <c r="I1984">
        <v>84</v>
      </c>
      <c r="J1984">
        <v>24.62</v>
      </c>
      <c r="K1984">
        <v>164.9</v>
      </c>
      <c r="L1984">
        <v>141</v>
      </c>
      <c r="M1984">
        <v>14.02</v>
      </c>
      <c r="N1984">
        <v>231.5</v>
      </c>
      <c r="O1984">
        <v>75</v>
      </c>
      <c r="P1984">
        <v>10.42</v>
      </c>
      <c r="Q1984">
        <v>8.1999999999999993</v>
      </c>
      <c r="R1984">
        <v>4</v>
      </c>
      <c r="S1984">
        <v>2.21</v>
      </c>
      <c r="T1984">
        <v>2</v>
      </c>
      <c r="U1984" t="s">
        <v>22</v>
      </c>
      <c r="V1984">
        <f>IF(tbl_Customers[[#This Row],[churn]] = "yes", 1, 0)</f>
        <v>0</v>
      </c>
      <c r="W1984" t="str">
        <f>IF(tbl_Customers[[#This Row],[number_customer_service_calls]] &lt;= 1, "0-1 Calls", IF(tbl_Customers[[#This Row],[number_customer_service_calls]] &lt;= 3, "2-3 Calls", IF(tbl_Customers[[#This Row],[number_customer_service_calls]] &lt;=5, "4-5 Calls", "6+ Calls")))</f>
        <v>2-3 Calls</v>
      </c>
      <c r="X1984" t="str">
        <f>IF(tbl_Customers[[#This Row],[account_length]] &lt;= 50, "0-50", IF(tbl_Customers[[#This Row],[account_length]] &lt;=100, "51-100", IF(tbl_Customers[[#This Row],[account_length]] &lt;= 150, "101-150", "151+")))</f>
        <v>0-50</v>
      </c>
      <c r="Y1984" t="str">
        <f>IF(tbl_Customers[[#This Row],[total_intl_charge]] &lt;= 3, "Low Charges", "High Charges")</f>
        <v>Low Charges</v>
      </c>
      <c r="Z1984" t="str">
        <f>IF(tbl_Customers[[#This Row],[total_eve_calls]]&lt;=80,"Low Calls",
IF(tbl_Customers[[#This Row],[total_eve_calls]]&lt;=120,"Medium Calls","High Calls"))</f>
        <v>High Calls</v>
      </c>
      <c r="AA1984" t="str">
        <f>IF(tbl_Customers[[#This Row],[total_eve_charge]]&lt;=15,"Low Charges",
IF(tbl_Customers[[#This Row],[total_eve_charge]]&lt;=20,"Medium Charges","High Charges"))</f>
        <v>Low Charges</v>
      </c>
      <c r="AB19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84" t="str">
        <f>IF(tbl_Customers[[#This Row],[number_vmail_messages]] = 0, "No Usage", IF(tbl_Customers[[#This Row],[number_vmail_messages]] &lt;= 20, "Low Usage", IF(tbl_Customers[[#This Row],[number_vmail_messages]] &lt;= 40, "Medium Usgae", "High Usage")))</f>
        <v>No Usage</v>
      </c>
      <c r="AD1984" t="str">
        <f>IF(tbl_Customers[[#This Row],[total_day_minutes]]&lt;=150,"Low Usage", IF(tbl_Customers[[#This Row],[total_day_minutes]]&lt;=200,"Medium Usage", IF(tbl_Customers[[#This Row],[total_day_minutes]]&lt;=250,"High Usage","Very High Usage")))</f>
        <v>Low Usage</v>
      </c>
      <c r="AE1984" t="str">
        <f>IF(tbl_Customers[[#This Row],[total_intl_calls]]&lt;=5,"Low Calls", IF(tbl_Customers[[#This Row],[total_intl_calls]]&lt;=10, "Medium Calls", "High Calls"))</f>
        <v>Low Calls</v>
      </c>
      <c r="AF19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84" s="36" t="str">
        <f>IF(tbl_Customers[[#This Row],[Churn_Risk_Score]]&gt;=10,"High Risk", IF(tbl_Customers[[#This Row],[Churn_Risk_Score]]&gt;=5,"Medium Risk","Low Risk"))</f>
        <v>Low Risk</v>
      </c>
    </row>
    <row r="1985" spans="1:33" x14ac:dyDescent="0.35">
      <c r="A1985">
        <v>1984</v>
      </c>
      <c r="B1985" t="s">
        <v>68</v>
      </c>
      <c r="C1985">
        <v>119</v>
      </c>
      <c r="D1985" t="s">
        <v>21</v>
      </c>
      <c r="E1985" t="s">
        <v>22</v>
      </c>
      <c r="F1985" t="s">
        <v>22</v>
      </c>
      <c r="G1985">
        <v>0</v>
      </c>
      <c r="H1985">
        <v>98.8</v>
      </c>
      <c r="I1985">
        <v>97</v>
      </c>
      <c r="J1985">
        <v>16.8</v>
      </c>
      <c r="K1985">
        <v>146.9</v>
      </c>
      <c r="L1985">
        <v>68</v>
      </c>
      <c r="M1985">
        <v>12.49</v>
      </c>
      <c r="N1985">
        <v>190.7</v>
      </c>
      <c r="O1985">
        <v>105</v>
      </c>
      <c r="P1985">
        <v>8.58</v>
      </c>
      <c r="Q1985">
        <v>10</v>
      </c>
      <c r="R1985">
        <v>4</v>
      </c>
      <c r="S1985">
        <v>2.7</v>
      </c>
      <c r="T1985">
        <v>3</v>
      </c>
      <c r="U1985" t="s">
        <v>22</v>
      </c>
      <c r="V1985">
        <f>IF(tbl_Customers[[#This Row],[churn]] = "yes", 1, 0)</f>
        <v>0</v>
      </c>
      <c r="W1985" t="str">
        <f>IF(tbl_Customers[[#This Row],[number_customer_service_calls]] &lt;= 1, "0-1 Calls", IF(tbl_Customers[[#This Row],[number_customer_service_calls]] &lt;= 3, "2-3 Calls", IF(tbl_Customers[[#This Row],[number_customer_service_calls]] &lt;=5, "4-5 Calls", "6+ Calls")))</f>
        <v>2-3 Calls</v>
      </c>
      <c r="X1985" t="str">
        <f>IF(tbl_Customers[[#This Row],[account_length]] &lt;= 50, "0-50", IF(tbl_Customers[[#This Row],[account_length]] &lt;=100, "51-100", IF(tbl_Customers[[#This Row],[account_length]] &lt;= 150, "101-150", "151+")))</f>
        <v>101-150</v>
      </c>
      <c r="Y1985" t="str">
        <f>IF(tbl_Customers[[#This Row],[total_intl_charge]] &lt;= 3, "Low Charges", "High Charges")</f>
        <v>Low Charges</v>
      </c>
      <c r="Z1985" t="str">
        <f>IF(tbl_Customers[[#This Row],[total_eve_calls]]&lt;=80,"Low Calls",
IF(tbl_Customers[[#This Row],[total_eve_calls]]&lt;=120,"Medium Calls","High Calls"))</f>
        <v>Low Calls</v>
      </c>
      <c r="AA1985" t="str">
        <f>IF(tbl_Customers[[#This Row],[total_eve_charge]]&lt;=15,"Low Charges",
IF(tbl_Customers[[#This Row],[total_eve_charge]]&lt;=20,"Medium Charges","High Charges"))</f>
        <v>Low Charges</v>
      </c>
      <c r="AB19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85" t="str">
        <f>IF(tbl_Customers[[#This Row],[number_vmail_messages]] = 0, "No Usage", IF(tbl_Customers[[#This Row],[number_vmail_messages]] &lt;= 20, "Low Usage", IF(tbl_Customers[[#This Row],[number_vmail_messages]] &lt;= 40, "Medium Usgae", "High Usage")))</f>
        <v>No Usage</v>
      </c>
      <c r="AD1985" t="str">
        <f>IF(tbl_Customers[[#This Row],[total_day_minutes]]&lt;=150,"Low Usage", IF(tbl_Customers[[#This Row],[total_day_minutes]]&lt;=200,"Medium Usage", IF(tbl_Customers[[#This Row],[total_day_minutes]]&lt;=250,"High Usage","Very High Usage")))</f>
        <v>Low Usage</v>
      </c>
      <c r="AE1985" t="str">
        <f>IF(tbl_Customers[[#This Row],[total_intl_calls]]&lt;=5,"Low Calls", IF(tbl_Customers[[#This Row],[total_intl_calls]]&lt;=10, "Medium Calls", "High Calls"))</f>
        <v>Low Calls</v>
      </c>
      <c r="AF19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85" s="36" t="str">
        <f>IF(tbl_Customers[[#This Row],[Churn_Risk_Score]]&gt;=10,"High Risk", IF(tbl_Customers[[#This Row],[Churn_Risk_Score]]&gt;=5,"Medium Risk","Low Risk"))</f>
        <v>Low Risk</v>
      </c>
    </row>
    <row r="1986" spans="1:33" x14ac:dyDescent="0.35">
      <c r="A1986">
        <v>1985</v>
      </c>
      <c r="B1986" t="s">
        <v>60</v>
      </c>
      <c r="C1986">
        <v>124</v>
      </c>
      <c r="D1986" t="s">
        <v>28</v>
      </c>
      <c r="E1986" t="s">
        <v>23</v>
      </c>
      <c r="F1986" t="s">
        <v>22</v>
      </c>
      <c r="G1986">
        <v>0</v>
      </c>
      <c r="H1986">
        <v>157.80000000000001</v>
      </c>
      <c r="I1986">
        <v>71</v>
      </c>
      <c r="J1986">
        <v>26.83</v>
      </c>
      <c r="K1986">
        <v>203.2</v>
      </c>
      <c r="L1986">
        <v>114</v>
      </c>
      <c r="M1986">
        <v>17.27</v>
      </c>
      <c r="N1986">
        <v>168.7</v>
      </c>
      <c r="O1986">
        <v>82</v>
      </c>
      <c r="P1986">
        <v>7.59</v>
      </c>
      <c r="Q1986">
        <v>10</v>
      </c>
      <c r="R1986">
        <v>2</v>
      </c>
      <c r="S1986">
        <v>2.7</v>
      </c>
      <c r="T1986">
        <v>3</v>
      </c>
      <c r="U1986" t="s">
        <v>23</v>
      </c>
      <c r="V1986">
        <f>IF(tbl_Customers[[#This Row],[churn]] = "yes", 1, 0)</f>
        <v>1</v>
      </c>
      <c r="W1986" t="str">
        <f>IF(tbl_Customers[[#This Row],[number_customer_service_calls]] &lt;= 1, "0-1 Calls", IF(tbl_Customers[[#This Row],[number_customer_service_calls]] &lt;= 3, "2-3 Calls", IF(tbl_Customers[[#This Row],[number_customer_service_calls]] &lt;=5, "4-5 Calls", "6+ Calls")))</f>
        <v>2-3 Calls</v>
      </c>
      <c r="X1986" t="str">
        <f>IF(tbl_Customers[[#This Row],[account_length]] &lt;= 50, "0-50", IF(tbl_Customers[[#This Row],[account_length]] &lt;=100, "51-100", IF(tbl_Customers[[#This Row],[account_length]] &lt;= 150, "101-150", "151+")))</f>
        <v>101-150</v>
      </c>
      <c r="Y1986" t="str">
        <f>IF(tbl_Customers[[#This Row],[total_intl_charge]] &lt;= 3, "Low Charges", "High Charges")</f>
        <v>Low Charges</v>
      </c>
      <c r="Z1986" t="str">
        <f>IF(tbl_Customers[[#This Row],[total_eve_calls]]&lt;=80,"Low Calls",
IF(tbl_Customers[[#This Row],[total_eve_calls]]&lt;=120,"Medium Calls","High Calls"))</f>
        <v>Medium Calls</v>
      </c>
      <c r="AA1986" t="str">
        <f>IF(tbl_Customers[[#This Row],[total_eve_charge]]&lt;=15,"Low Charges",
IF(tbl_Customers[[#This Row],[total_eve_charge]]&lt;=20,"Medium Charges","High Charges"))</f>
        <v>Medium Charges</v>
      </c>
      <c r="AB19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86" t="str">
        <f>IF(tbl_Customers[[#This Row],[number_vmail_messages]] = 0, "No Usage", IF(tbl_Customers[[#This Row],[number_vmail_messages]] &lt;= 20, "Low Usage", IF(tbl_Customers[[#This Row],[number_vmail_messages]] &lt;= 40, "Medium Usgae", "High Usage")))</f>
        <v>No Usage</v>
      </c>
      <c r="AD1986" t="str">
        <f>IF(tbl_Customers[[#This Row],[total_day_minutes]]&lt;=150,"Low Usage", IF(tbl_Customers[[#This Row],[total_day_minutes]]&lt;=200,"Medium Usage", IF(tbl_Customers[[#This Row],[total_day_minutes]]&lt;=250,"High Usage","Very High Usage")))</f>
        <v>Medium Usage</v>
      </c>
      <c r="AE1986" t="str">
        <f>IF(tbl_Customers[[#This Row],[total_intl_calls]]&lt;=5,"Low Calls", IF(tbl_Customers[[#This Row],[total_intl_calls]]&lt;=10, "Medium Calls", "High Calls"))</f>
        <v>Low Calls</v>
      </c>
      <c r="AF19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86" s="36" t="str">
        <f>IF(tbl_Customers[[#This Row],[Churn_Risk_Score]]&gt;=10,"High Risk", IF(tbl_Customers[[#This Row],[Churn_Risk_Score]]&gt;=5,"Medium Risk","Low Risk"))</f>
        <v>Low Risk</v>
      </c>
    </row>
    <row r="1987" spans="1:33" x14ac:dyDescent="0.35">
      <c r="A1987">
        <v>1986</v>
      </c>
      <c r="B1987" t="s">
        <v>36</v>
      </c>
      <c r="C1987">
        <v>122</v>
      </c>
      <c r="D1987" t="s">
        <v>21</v>
      </c>
      <c r="E1987" t="s">
        <v>22</v>
      </c>
      <c r="F1987" t="s">
        <v>23</v>
      </c>
      <c r="G1987">
        <v>37</v>
      </c>
      <c r="H1987">
        <v>163</v>
      </c>
      <c r="I1987">
        <v>107</v>
      </c>
      <c r="J1987">
        <v>27.71</v>
      </c>
      <c r="K1987">
        <v>312.8</v>
      </c>
      <c r="L1987">
        <v>118</v>
      </c>
      <c r="M1987">
        <v>26.59</v>
      </c>
      <c r="N1987">
        <v>200</v>
      </c>
      <c r="O1987">
        <v>85</v>
      </c>
      <c r="P1987">
        <v>9</v>
      </c>
      <c r="Q1987">
        <v>11.6</v>
      </c>
      <c r="R1987">
        <v>5</v>
      </c>
      <c r="S1987">
        <v>3.13</v>
      </c>
      <c r="T1987">
        <v>1</v>
      </c>
      <c r="U1987" t="s">
        <v>22</v>
      </c>
      <c r="V1987">
        <f>IF(tbl_Customers[[#This Row],[churn]] = "yes", 1, 0)</f>
        <v>0</v>
      </c>
      <c r="W1987" t="str">
        <f>IF(tbl_Customers[[#This Row],[number_customer_service_calls]] &lt;= 1, "0-1 Calls", IF(tbl_Customers[[#This Row],[number_customer_service_calls]] &lt;= 3, "2-3 Calls", IF(tbl_Customers[[#This Row],[number_customer_service_calls]] &lt;=5, "4-5 Calls", "6+ Calls")))</f>
        <v>0-1 Calls</v>
      </c>
      <c r="X1987" t="str">
        <f>IF(tbl_Customers[[#This Row],[account_length]] &lt;= 50, "0-50", IF(tbl_Customers[[#This Row],[account_length]] &lt;=100, "51-100", IF(tbl_Customers[[#This Row],[account_length]] &lt;= 150, "101-150", "151+")))</f>
        <v>101-150</v>
      </c>
      <c r="Y1987" t="str">
        <f>IF(tbl_Customers[[#This Row],[total_intl_charge]] &lt;= 3, "Low Charges", "High Charges")</f>
        <v>High Charges</v>
      </c>
      <c r="Z1987" t="str">
        <f>IF(tbl_Customers[[#This Row],[total_eve_calls]]&lt;=80,"Low Calls",
IF(tbl_Customers[[#This Row],[total_eve_calls]]&lt;=120,"Medium Calls","High Calls"))</f>
        <v>Medium Calls</v>
      </c>
      <c r="AA1987" t="str">
        <f>IF(tbl_Customers[[#This Row],[total_eve_charge]]&lt;=15,"Low Charges",
IF(tbl_Customers[[#This Row],[total_eve_charge]]&lt;=20,"Medium Charges","High Charges"))</f>
        <v>High Charges</v>
      </c>
      <c r="AB19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87" t="str">
        <f>IF(tbl_Customers[[#This Row],[number_vmail_messages]] = 0, "No Usage", IF(tbl_Customers[[#This Row],[number_vmail_messages]] &lt;= 20, "Low Usage", IF(tbl_Customers[[#This Row],[number_vmail_messages]] &lt;= 40, "Medium Usgae", "High Usage")))</f>
        <v>Medium Usgae</v>
      </c>
      <c r="AD1987" t="str">
        <f>IF(tbl_Customers[[#This Row],[total_day_minutes]]&lt;=150,"Low Usage", IF(tbl_Customers[[#This Row],[total_day_minutes]]&lt;=200,"Medium Usage", IF(tbl_Customers[[#This Row],[total_day_minutes]]&lt;=250,"High Usage","Very High Usage")))</f>
        <v>Medium Usage</v>
      </c>
      <c r="AE1987" t="str">
        <f>IF(tbl_Customers[[#This Row],[total_intl_calls]]&lt;=5,"Low Calls", IF(tbl_Customers[[#This Row],[total_intl_calls]]&lt;=10, "Medium Calls", "High Calls"))</f>
        <v>Low Calls</v>
      </c>
      <c r="AF19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87" s="36" t="str">
        <f>IF(tbl_Customers[[#This Row],[Churn_Risk_Score]]&gt;=10,"High Risk", IF(tbl_Customers[[#This Row],[Churn_Risk_Score]]&gt;=5,"Medium Risk","Low Risk"))</f>
        <v>Low Risk</v>
      </c>
    </row>
    <row r="1988" spans="1:33" x14ac:dyDescent="0.35">
      <c r="A1988">
        <v>1987</v>
      </c>
      <c r="B1988" t="s">
        <v>49</v>
      </c>
      <c r="C1988">
        <v>139</v>
      </c>
      <c r="D1988" t="s">
        <v>21</v>
      </c>
      <c r="E1988" t="s">
        <v>22</v>
      </c>
      <c r="F1988" t="s">
        <v>22</v>
      </c>
      <c r="G1988">
        <v>0</v>
      </c>
      <c r="H1988">
        <v>181.6</v>
      </c>
      <c r="I1988">
        <v>119</v>
      </c>
      <c r="J1988">
        <v>30.87</v>
      </c>
      <c r="K1988">
        <v>335.7</v>
      </c>
      <c r="L1988">
        <v>118</v>
      </c>
      <c r="M1988">
        <v>28.53</v>
      </c>
      <c r="N1988">
        <v>149.80000000000001</v>
      </c>
      <c r="O1988">
        <v>64</v>
      </c>
      <c r="P1988">
        <v>6.74</v>
      </c>
      <c r="Q1988">
        <v>8.3000000000000007</v>
      </c>
      <c r="R1988">
        <v>6</v>
      </c>
      <c r="S1988">
        <v>2.2400000000000002</v>
      </c>
      <c r="T1988">
        <v>4</v>
      </c>
      <c r="U1988" t="s">
        <v>22</v>
      </c>
      <c r="V1988">
        <f>IF(tbl_Customers[[#This Row],[churn]] = "yes", 1, 0)</f>
        <v>0</v>
      </c>
      <c r="W1988" t="str">
        <f>IF(tbl_Customers[[#This Row],[number_customer_service_calls]] &lt;= 1, "0-1 Calls", IF(tbl_Customers[[#This Row],[number_customer_service_calls]] &lt;= 3, "2-3 Calls", IF(tbl_Customers[[#This Row],[number_customer_service_calls]] &lt;=5, "4-5 Calls", "6+ Calls")))</f>
        <v>4-5 Calls</v>
      </c>
      <c r="X1988" t="str">
        <f>IF(tbl_Customers[[#This Row],[account_length]] &lt;= 50, "0-50", IF(tbl_Customers[[#This Row],[account_length]] &lt;=100, "51-100", IF(tbl_Customers[[#This Row],[account_length]] &lt;= 150, "101-150", "151+")))</f>
        <v>101-150</v>
      </c>
      <c r="Y1988" t="str">
        <f>IF(tbl_Customers[[#This Row],[total_intl_charge]] &lt;= 3, "Low Charges", "High Charges")</f>
        <v>Low Charges</v>
      </c>
      <c r="Z1988" t="str">
        <f>IF(tbl_Customers[[#This Row],[total_eve_calls]]&lt;=80,"Low Calls",
IF(tbl_Customers[[#This Row],[total_eve_calls]]&lt;=120,"Medium Calls","High Calls"))</f>
        <v>Medium Calls</v>
      </c>
      <c r="AA1988" t="str">
        <f>IF(tbl_Customers[[#This Row],[total_eve_charge]]&lt;=15,"Low Charges",
IF(tbl_Customers[[#This Row],[total_eve_charge]]&lt;=20,"Medium Charges","High Charges"))</f>
        <v>High Charges</v>
      </c>
      <c r="AB19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88" t="str">
        <f>IF(tbl_Customers[[#This Row],[number_vmail_messages]] = 0, "No Usage", IF(tbl_Customers[[#This Row],[number_vmail_messages]] &lt;= 20, "Low Usage", IF(tbl_Customers[[#This Row],[number_vmail_messages]] &lt;= 40, "Medium Usgae", "High Usage")))</f>
        <v>No Usage</v>
      </c>
      <c r="AD1988" t="str">
        <f>IF(tbl_Customers[[#This Row],[total_day_minutes]]&lt;=150,"Low Usage", IF(tbl_Customers[[#This Row],[total_day_minutes]]&lt;=200,"Medium Usage", IF(tbl_Customers[[#This Row],[total_day_minutes]]&lt;=250,"High Usage","Very High Usage")))</f>
        <v>Medium Usage</v>
      </c>
      <c r="AE1988" t="str">
        <f>IF(tbl_Customers[[#This Row],[total_intl_calls]]&lt;=5,"Low Calls", IF(tbl_Customers[[#This Row],[total_intl_calls]]&lt;=10, "Medium Calls", "High Calls"))</f>
        <v>Medium Calls</v>
      </c>
      <c r="AF19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88" s="36" t="str">
        <f>IF(tbl_Customers[[#This Row],[Churn_Risk_Score]]&gt;=10,"High Risk", IF(tbl_Customers[[#This Row],[Churn_Risk_Score]]&gt;=5,"Medium Risk","Low Risk"))</f>
        <v>Medium Risk</v>
      </c>
    </row>
    <row r="1989" spans="1:33" x14ac:dyDescent="0.35">
      <c r="A1989">
        <v>1988</v>
      </c>
      <c r="B1989" t="s">
        <v>70</v>
      </c>
      <c r="C1989">
        <v>67</v>
      </c>
      <c r="D1989" t="s">
        <v>28</v>
      </c>
      <c r="E1989" t="s">
        <v>22</v>
      </c>
      <c r="F1989" t="s">
        <v>22</v>
      </c>
      <c r="G1989">
        <v>0</v>
      </c>
      <c r="H1989">
        <v>129</v>
      </c>
      <c r="I1989">
        <v>78</v>
      </c>
      <c r="J1989">
        <v>21.93</v>
      </c>
      <c r="K1989">
        <v>188</v>
      </c>
      <c r="L1989">
        <v>116</v>
      </c>
      <c r="M1989">
        <v>15.98</v>
      </c>
      <c r="N1989">
        <v>235</v>
      </c>
      <c r="O1989">
        <v>102</v>
      </c>
      <c r="P1989">
        <v>10.58</v>
      </c>
      <c r="Q1989">
        <v>11.2</v>
      </c>
      <c r="R1989">
        <v>3</v>
      </c>
      <c r="S1989">
        <v>3.02</v>
      </c>
      <c r="T1989">
        <v>2</v>
      </c>
      <c r="U1989" t="s">
        <v>22</v>
      </c>
      <c r="V1989">
        <f>IF(tbl_Customers[[#This Row],[churn]] = "yes", 1, 0)</f>
        <v>0</v>
      </c>
      <c r="W1989" t="str">
        <f>IF(tbl_Customers[[#This Row],[number_customer_service_calls]] &lt;= 1, "0-1 Calls", IF(tbl_Customers[[#This Row],[number_customer_service_calls]] &lt;= 3, "2-3 Calls", IF(tbl_Customers[[#This Row],[number_customer_service_calls]] &lt;=5, "4-5 Calls", "6+ Calls")))</f>
        <v>2-3 Calls</v>
      </c>
      <c r="X1989" t="str">
        <f>IF(tbl_Customers[[#This Row],[account_length]] &lt;= 50, "0-50", IF(tbl_Customers[[#This Row],[account_length]] &lt;=100, "51-100", IF(tbl_Customers[[#This Row],[account_length]] &lt;= 150, "101-150", "151+")))</f>
        <v>51-100</v>
      </c>
      <c r="Y1989" t="str">
        <f>IF(tbl_Customers[[#This Row],[total_intl_charge]] &lt;= 3, "Low Charges", "High Charges")</f>
        <v>High Charges</v>
      </c>
      <c r="Z1989" t="str">
        <f>IF(tbl_Customers[[#This Row],[total_eve_calls]]&lt;=80,"Low Calls",
IF(tbl_Customers[[#This Row],[total_eve_calls]]&lt;=120,"Medium Calls","High Calls"))</f>
        <v>Medium Calls</v>
      </c>
      <c r="AA1989" t="str">
        <f>IF(tbl_Customers[[#This Row],[total_eve_charge]]&lt;=15,"Low Charges",
IF(tbl_Customers[[#This Row],[total_eve_charge]]&lt;=20,"Medium Charges","High Charges"))</f>
        <v>Medium Charges</v>
      </c>
      <c r="AB19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89" t="str">
        <f>IF(tbl_Customers[[#This Row],[number_vmail_messages]] = 0, "No Usage", IF(tbl_Customers[[#This Row],[number_vmail_messages]] &lt;= 20, "Low Usage", IF(tbl_Customers[[#This Row],[number_vmail_messages]] &lt;= 40, "Medium Usgae", "High Usage")))</f>
        <v>No Usage</v>
      </c>
      <c r="AD1989" t="str">
        <f>IF(tbl_Customers[[#This Row],[total_day_minutes]]&lt;=150,"Low Usage", IF(tbl_Customers[[#This Row],[total_day_minutes]]&lt;=200,"Medium Usage", IF(tbl_Customers[[#This Row],[total_day_minutes]]&lt;=250,"High Usage","Very High Usage")))</f>
        <v>Low Usage</v>
      </c>
      <c r="AE1989" t="str">
        <f>IF(tbl_Customers[[#This Row],[total_intl_calls]]&lt;=5,"Low Calls", IF(tbl_Customers[[#This Row],[total_intl_calls]]&lt;=10, "Medium Calls", "High Calls"))</f>
        <v>Low Calls</v>
      </c>
      <c r="AF19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1989" s="36" t="str">
        <f>IF(tbl_Customers[[#This Row],[Churn_Risk_Score]]&gt;=10,"High Risk", IF(tbl_Customers[[#This Row],[Churn_Risk_Score]]&gt;=5,"Medium Risk","Low Risk"))</f>
        <v>Low Risk</v>
      </c>
    </row>
    <row r="1990" spans="1:33" x14ac:dyDescent="0.35">
      <c r="A1990">
        <v>1989</v>
      </c>
      <c r="B1990" t="s">
        <v>31</v>
      </c>
      <c r="C1990">
        <v>84</v>
      </c>
      <c r="D1990" t="s">
        <v>25</v>
      </c>
      <c r="E1990" t="s">
        <v>22</v>
      </c>
      <c r="F1990" t="s">
        <v>22</v>
      </c>
      <c r="G1990">
        <v>0</v>
      </c>
      <c r="H1990">
        <v>86</v>
      </c>
      <c r="I1990">
        <v>83</v>
      </c>
      <c r="J1990">
        <v>14.62</v>
      </c>
      <c r="K1990">
        <v>260.7</v>
      </c>
      <c r="L1990">
        <v>86</v>
      </c>
      <c r="M1990">
        <v>22.16</v>
      </c>
      <c r="N1990">
        <v>98.6</v>
      </c>
      <c r="O1990">
        <v>109</v>
      </c>
      <c r="P1990">
        <v>4.4400000000000004</v>
      </c>
      <c r="Q1990">
        <v>8.9</v>
      </c>
      <c r="R1990">
        <v>4</v>
      </c>
      <c r="S1990">
        <v>2.4</v>
      </c>
      <c r="T1990">
        <v>1</v>
      </c>
      <c r="U1990" t="s">
        <v>22</v>
      </c>
      <c r="V1990">
        <f>IF(tbl_Customers[[#This Row],[churn]] = "yes", 1, 0)</f>
        <v>0</v>
      </c>
      <c r="W1990" t="str">
        <f>IF(tbl_Customers[[#This Row],[number_customer_service_calls]] &lt;= 1, "0-1 Calls", IF(tbl_Customers[[#This Row],[number_customer_service_calls]] &lt;= 3, "2-3 Calls", IF(tbl_Customers[[#This Row],[number_customer_service_calls]] &lt;=5, "4-5 Calls", "6+ Calls")))</f>
        <v>0-1 Calls</v>
      </c>
      <c r="X1990" t="str">
        <f>IF(tbl_Customers[[#This Row],[account_length]] &lt;= 50, "0-50", IF(tbl_Customers[[#This Row],[account_length]] &lt;=100, "51-100", IF(tbl_Customers[[#This Row],[account_length]] &lt;= 150, "101-150", "151+")))</f>
        <v>51-100</v>
      </c>
      <c r="Y1990" t="str">
        <f>IF(tbl_Customers[[#This Row],[total_intl_charge]] &lt;= 3, "Low Charges", "High Charges")</f>
        <v>Low Charges</v>
      </c>
      <c r="Z1990" t="str">
        <f>IF(tbl_Customers[[#This Row],[total_eve_calls]]&lt;=80,"Low Calls",
IF(tbl_Customers[[#This Row],[total_eve_calls]]&lt;=120,"Medium Calls","High Calls"))</f>
        <v>Medium Calls</v>
      </c>
      <c r="AA1990" t="str">
        <f>IF(tbl_Customers[[#This Row],[total_eve_charge]]&lt;=15,"Low Charges",
IF(tbl_Customers[[#This Row],[total_eve_charge]]&lt;=20,"Medium Charges","High Charges"))</f>
        <v>High Charges</v>
      </c>
      <c r="AB19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90" t="str">
        <f>IF(tbl_Customers[[#This Row],[number_vmail_messages]] = 0, "No Usage", IF(tbl_Customers[[#This Row],[number_vmail_messages]] &lt;= 20, "Low Usage", IF(tbl_Customers[[#This Row],[number_vmail_messages]] &lt;= 40, "Medium Usgae", "High Usage")))</f>
        <v>No Usage</v>
      </c>
      <c r="AD1990" t="str">
        <f>IF(tbl_Customers[[#This Row],[total_day_minutes]]&lt;=150,"Low Usage", IF(tbl_Customers[[#This Row],[total_day_minutes]]&lt;=200,"Medium Usage", IF(tbl_Customers[[#This Row],[total_day_minutes]]&lt;=250,"High Usage","Very High Usage")))</f>
        <v>Low Usage</v>
      </c>
      <c r="AE1990" t="str">
        <f>IF(tbl_Customers[[#This Row],[total_intl_calls]]&lt;=5,"Low Calls", IF(tbl_Customers[[#This Row],[total_intl_calls]]&lt;=10, "Medium Calls", "High Calls"))</f>
        <v>Low Calls</v>
      </c>
      <c r="AF19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90" s="36" t="str">
        <f>IF(tbl_Customers[[#This Row],[Churn_Risk_Score]]&gt;=10,"High Risk", IF(tbl_Customers[[#This Row],[Churn_Risk_Score]]&gt;=5,"Medium Risk","Low Risk"))</f>
        <v>Low Risk</v>
      </c>
    </row>
    <row r="1991" spans="1:33" x14ac:dyDescent="0.35">
      <c r="A1991">
        <v>1990</v>
      </c>
      <c r="B1991" t="s">
        <v>37</v>
      </c>
      <c r="C1991">
        <v>101</v>
      </c>
      <c r="D1991" t="s">
        <v>28</v>
      </c>
      <c r="E1991" t="s">
        <v>22</v>
      </c>
      <c r="F1991" t="s">
        <v>23</v>
      </c>
      <c r="G1991">
        <v>17</v>
      </c>
      <c r="H1991">
        <v>193.9</v>
      </c>
      <c r="I1991">
        <v>71</v>
      </c>
      <c r="J1991">
        <v>32.96</v>
      </c>
      <c r="K1991">
        <v>189.8</v>
      </c>
      <c r="L1991">
        <v>81</v>
      </c>
      <c r="M1991">
        <v>16.13</v>
      </c>
      <c r="N1991">
        <v>196.3</v>
      </c>
      <c r="O1991">
        <v>97</v>
      </c>
      <c r="P1991">
        <v>8.83</v>
      </c>
      <c r="Q1991">
        <v>12.6</v>
      </c>
      <c r="R1991">
        <v>7</v>
      </c>
      <c r="S1991">
        <v>3.4</v>
      </c>
      <c r="T1991">
        <v>0</v>
      </c>
      <c r="U1991" t="s">
        <v>22</v>
      </c>
      <c r="V1991">
        <f>IF(tbl_Customers[[#This Row],[churn]] = "yes", 1, 0)</f>
        <v>0</v>
      </c>
      <c r="W1991" t="str">
        <f>IF(tbl_Customers[[#This Row],[number_customer_service_calls]] &lt;= 1, "0-1 Calls", IF(tbl_Customers[[#This Row],[number_customer_service_calls]] &lt;= 3, "2-3 Calls", IF(tbl_Customers[[#This Row],[number_customer_service_calls]] &lt;=5, "4-5 Calls", "6+ Calls")))</f>
        <v>0-1 Calls</v>
      </c>
      <c r="X1991" t="str">
        <f>IF(tbl_Customers[[#This Row],[account_length]] &lt;= 50, "0-50", IF(tbl_Customers[[#This Row],[account_length]] &lt;=100, "51-100", IF(tbl_Customers[[#This Row],[account_length]] &lt;= 150, "101-150", "151+")))</f>
        <v>101-150</v>
      </c>
      <c r="Y1991" t="str">
        <f>IF(tbl_Customers[[#This Row],[total_intl_charge]] &lt;= 3, "Low Charges", "High Charges")</f>
        <v>High Charges</v>
      </c>
      <c r="Z1991" t="str">
        <f>IF(tbl_Customers[[#This Row],[total_eve_calls]]&lt;=80,"Low Calls",
IF(tbl_Customers[[#This Row],[total_eve_calls]]&lt;=120,"Medium Calls","High Calls"))</f>
        <v>Medium Calls</v>
      </c>
      <c r="AA1991" t="str">
        <f>IF(tbl_Customers[[#This Row],[total_eve_charge]]&lt;=15,"Low Charges",
IF(tbl_Customers[[#This Row],[total_eve_charge]]&lt;=20,"Medium Charges","High Charges"))</f>
        <v>Medium Charges</v>
      </c>
      <c r="AB19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91" t="str">
        <f>IF(tbl_Customers[[#This Row],[number_vmail_messages]] = 0, "No Usage", IF(tbl_Customers[[#This Row],[number_vmail_messages]] &lt;= 20, "Low Usage", IF(tbl_Customers[[#This Row],[number_vmail_messages]] &lt;= 40, "Medium Usgae", "High Usage")))</f>
        <v>Low Usage</v>
      </c>
      <c r="AD1991" t="str">
        <f>IF(tbl_Customers[[#This Row],[total_day_minutes]]&lt;=150,"Low Usage", IF(tbl_Customers[[#This Row],[total_day_minutes]]&lt;=200,"Medium Usage", IF(tbl_Customers[[#This Row],[total_day_minutes]]&lt;=250,"High Usage","Very High Usage")))</f>
        <v>Medium Usage</v>
      </c>
      <c r="AE1991" t="str">
        <f>IF(tbl_Customers[[#This Row],[total_intl_calls]]&lt;=5,"Low Calls", IF(tbl_Customers[[#This Row],[total_intl_calls]]&lt;=10, "Medium Calls", "High Calls"))</f>
        <v>Medium Calls</v>
      </c>
      <c r="AF19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1991" s="36" t="str">
        <f>IF(tbl_Customers[[#This Row],[Churn_Risk_Score]]&gt;=10,"High Risk", IF(tbl_Customers[[#This Row],[Churn_Risk_Score]]&gt;=5,"Medium Risk","Low Risk"))</f>
        <v>Low Risk</v>
      </c>
    </row>
    <row r="1992" spans="1:33" x14ac:dyDescent="0.35">
      <c r="A1992">
        <v>1991</v>
      </c>
      <c r="B1992" t="s">
        <v>53</v>
      </c>
      <c r="C1992">
        <v>61</v>
      </c>
      <c r="D1992" t="s">
        <v>21</v>
      </c>
      <c r="E1992" t="s">
        <v>22</v>
      </c>
      <c r="F1992" t="s">
        <v>22</v>
      </c>
      <c r="G1992">
        <v>0</v>
      </c>
      <c r="H1992">
        <v>188.9</v>
      </c>
      <c r="I1992">
        <v>105</v>
      </c>
      <c r="J1992">
        <v>32.11</v>
      </c>
      <c r="K1992">
        <v>153.6</v>
      </c>
      <c r="L1992">
        <v>116</v>
      </c>
      <c r="M1992">
        <v>13.06</v>
      </c>
      <c r="N1992">
        <v>213.3</v>
      </c>
      <c r="O1992">
        <v>106</v>
      </c>
      <c r="P1992">
        <v>9.6</v>
      </c>
      <c r="Q1992">
        <v>10.199999999999999</v>
      </c>
      <c r="R1992">
        <v>2</v>
      </c>
      <c r="S1992">
        <v>2.75</v>
      </c>
      <c r="T1992">
        <v>2</v>
      </c>
      <c r="U1992" t="s">
        <v>22</v>
      </c>
      <c r="V1992">
        <f>IF(tbl_Customers[[#This Row],[churn]] = "yes", 1, 0)</f>
        <v>0</v>
      </c>
      <c r="W1992" t="str">
        <f>IF(tbl_Customers[[#This Row],[number_customer_service_calls]] &lt;= 1, "0-1 Calls", IF(tbl_Customers[[#This Row],[number_customer_service_calls]] &lt;= 3, "2-3 Calls", IF(tbl_Customers[[#This Row],[number_customer_service_calls]] &lt;=5, "4-5 Calls", "6+ Calls")))</f>
        <v>2-3 Calls</v>
      </c>
      <c r="X1992" t="str">
        <f>IF(tbl_Customers[[#This Row],[account_length]] &lt;= 50, "0-50", IF(tbl_Customers[[#This Row],[account_length]] &lt;=100, "51-100", IF(tbl_Customers[[#This Row],[account_length]] &lt;= 150, "101-150", "151+")))</f>
        <v>51-100</v>
      </c>
      <c r="Y1992" t="str">
        <f>IF(tbl_Customers[[#This Row],[total_intl_charge]] &lt;= 3, "Low Charges", "High Charges")</f>
        <v>Low Charges</v>
      </c>
      <c r="Z1992" t="str">
        <f>IF(tbl_Customers[[#This Row],[total_eve_calls]]&lt;=80,"Low Calls",
IF(tbl_Customers[[#This Row],[total_eve_calls]]&lt;=120,"Medium Calls","High Calls"))</f>
        <v>Medium Calls</v>
      </c>
      <c r="AA1992" t="str">
        <f>IF(tbl_Customers[[#This Row],[total_eve_charge]]&lt;=15,"Low Charges",
IF(tbl_Customers[[#This Row],[total_eve_charge]]&lt;=20,"Medium Charges","High Charges"))</f>
        <v>Low Charges</v>
      </c>
      <c r="AB19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92" t="str">
        <f>IF(tbl_Customers[[#This Row],[number_vmail_messages]] = 0, "No Usage", IF(tbl_Customers[[#This Row],[number_vmail_messages]] &lt;= 20, "Low Usage", IF(tbl_Customers[[#This Row],[number_vmail_messages]] &lt;= 40, "Medium Usgae", "High Usage")))</f>
        <v>No Usage</v>
      </c>
      <c r="AD1992" t="str">
        <f>IF(tbl_Customers[[#This Row],[total_day_minutes]]&lt;=150,"Low Usage", IF(tbl_Customers[[#This Row],[total_day_minutes]]&lt;=200,"Medium Usage", IF(tbl_Customers[[#This Row],[total_day_minutes]]&lt;=250,"High Usage","Very High Usage")))</f>
        <v>Medium Usage</v>
      </c>
      <c r="AE1992" t="str">
        <f>IF(tbl_Customers[[#This Row],[total_intl_calls]]&lt;=5,"Low Calls", IF(tbl_Customers[[#This Row],[total_intl_calls]]&lt;=10, "Medium Calls", "High Calls"))</f>
        <v>Low Calls</v>
      </c>
      <c r="AF19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92" s="36" t="str">
        <f>IF(tbl_Customers[[#This Row],[Churn_Risk_Score]]&gt;=10,"High Risk", IF(tbl_Customers[[#This Row],[Churn_Risk_Score]]&gt;=5,"Medium Risk","Low Risk"))</f>
        <v>Low Risk</v>
      </c>
    </row>
    <row r="1993" spans="1:33" x14ac:dyDescent="0.35">
      <c r="A1993">
        <v>1992</v>
      </c>
      <c r="B1993" t="s">
        <v>71</v>
      </c>
      <c r="C1993">
        <v>120</v>
      </c>
      <c r="D1993" t="s">
        <v>25</v>
      </c>
      <c r="E1993" t="s">
        <v>23</v>
      </c>
      <c r="F1993" t="s">
        <v>22</v>
      </c>
      <c r="G1993">
        <v>0</v>
      </c>
      <c r="H1993">
        <v>179.9</v>
      </c>
      <c r="I1993">
        <v>72</v>
      </c>
      <c r="J1993">
        <v>30.58</v>
      </c>
      <c r="K1993">
        <v>170</v>
      </c>
      <c r="L1993">
        <v>98</v>
      </c>
      <c r="M1993">
        <v>14.45</v>
      </c>
      <c r="N1993">
        <v>190.6</v>
      </c>
      <c r="O1993">
        <v>89</v>
      </c>
      <c r="P1993">
        <v>8.58</v>
      </c>
      <c r="Q1993">
        <v>13.8</v>
      </c>
      <c r="R1993">
        <v>2</v>
      </c>
      <c r="S1993">
        <v>3.73</v>
      </c>
      <c r="T1993">
        <v>1</v>
      </c>
      <c r="U1993" t="s">
        <v>23</v>
      </c>
      <c r="V1993">
        <f>IF(tbl_Customers[[#This Row],[churn]] = "yes", 1, 0)</f>
        <v>1</v>
      </c>
      <c r="W1993" t="str">
        <f>IF(tbl_Customers[[#This Row],[number_customer_service_calls]] &lt;= 1, "0-1 Calls", IF(tbl_Customers[[#This Row],[number_customer_service_calls]] &lt;= 3, "2-3 Calls", IF(tbl_Customers[[#This Row],[number_customer_service_calls]] &lt;=5, "4-5 Calls", "6+ Calls")))</f>
        <v>0-1 Calls</v>
      </c>
      <c r="X1993" t="str">
        <f>IF(tbl_Customers[[#This Row],[account_length]] &lt;= 50, "0-50", IF(tbl_Customers[[#This Row],[account_length]] &lt;=100, "51-100", IF(tbl_Customers[[#This Row],[account_length]] &lt;= 150, "101-150", "151+")))</f>
        <v>101-150</v>
      </c>
      <c r="Y1993" t="str">
        <f>IF(tbl_Customers[[#This Row],[total_intl_charge]] &lt;= 3, "Low Charges", "High Charges")</f>
        <v>High Charges</v>
      </c>
      <c r="Z1993" t="str">
        <f>IF(tbl_Customers[[#This Row],[total_eve_calls]]&lt;=80,"Low Calls",
IF(tbl_Customers[[#This Row],[total_eve_calls]]&lt;=120,"Medium Calls","High Calls"))</f>
        <v>Medium Calls</v>
      </c>
      <c r="AA1993" t="str">
        <f>IF(tbl_Customers[[#This Row],[total_eve_charge]]&lt;=15,"Low Charges",
IF(tbl_Customers[[#This Row],[total_eve_charge]]&lt;=20,"Medium Charges","High Charges"))</f>
        <v>Low Charges</v>
      </c>
      <c r="AB19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93" t="str">
        <f>IF(tbl_Customers[[#This Row],[number_vmail_messages]] = 0, "No Usage", IF(tbl_Customers[[#This Row],[number_vmail_messages]] &lt;= 20, "Low Usage", IF(tbl_Customers[[#This Row],[number_vmail_messages]] &lt;= 40, "Medium Usgae", "High Usage")))</f>
        <v>No Usage</v>
      </c>
      <c r="AD1993" t="str">
        <f>IF(tbl_Customers[[#This Row],[total_day_minutes]]&lt;=150,"Low Usage", IF(tbl_Customers[[#This Row],[total_day_minutes]]&lt;=200,"Medium Usage", IF(tbl_Customers[[#This Row],[total_day_minutes]]&lt;=250,"High Usage","Very High Usage")))</f>
        <v>Medium Usage</v>
      </c>
      <c r="AE1993" t="str">
        <f>IF(tbl_Customers[[#This Row],[total_intl_calls]]&lt;=5,"Low Calls", IF(tbl_Customers[[#This Row],[total_intl_calls]]&lt;=10, "Medium Calls", "High Calls"))</f>
        <v>Low Calls</v>
      </c>
      <c r="AF19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993" s="36" t="str">
        <f>IF(tbl_Customers[[#This Row],[Churn_Risk_Score]]&gt;=10,"High Risk", IF(tbl_Customers[[#This Row],[Churn_Risk_Score]]&gt;=5,"Medium Risk","Low Risk"))</f>
        <v>Medium Risk</v>
      </c>
    </row>
    <row r="1994" spans="1:33" x14ac:dyDescent="0.35">
      <c r="A1994">
        <v>1993</v>
      </c>
      <c r="B1994" t="s">
        <v>56</v>
      </c>
      <c r="C1994">
        <v>95</v>
      </c>
      <c r="D1994" t="s">
        <v>21</v>
      </c>
      <c r="E1994" t="s">
        <v>22</v>
      </c>
      <c r="F1994" t="s">
        <v>22</v>
      </c>
      <c r="G1994">
        <v>0</v>
      </c>
      <c r="H1994">
        <v>183.4</v>
      </c>
      <c r="I1994">
        <v>98</v>
      </c>
      <c r="J1994">
        <v>31.18</v>
      </c>
      <c r="K1994">
        <v>281.3</v>
      </c>
      <c r="L1994">
        <v>95</v>
      </c>
      <c r="M1994">
        <v>23.91</v>
      </c>
      <c r="N1994">
        <v>105.2</v>
      </c>
      <c r="O1994">
        <v>113</v>
      </c>
      <c r="P1994">
        <v>4.7300000000000004</v>
      </c>
      <c r="Q1994">
        <v>8.1999999999999993</v>
      </c>
      <c r="R1994">
        <v>8</v>
      </c>
      <c r="S1994">
        <v>2.21</v>
      </c>
      <c r="T1994">
        <v>1</v>
      </c>
      <c r="U1994" t="s">
        <v>22</v>
      </c>
      <c r="V1994">
        <f>IF(tbl_Customers[[#This Row],[churn]] = "yes", 1, 0)</f>
        <v>0</v>
      </c>
      <c r="W1994" t="str">
        <f>IF(tbl_Customers[[#This Row],[number_customer_service_calls]] &lt;= 1, "0-1 Calls", IF(tbl_Customers[[#This Row],[number_customer_service_calls]] &lt;= 3, "2-3 Calls", IF(tbl_Customers[[#This Row],[number_customer_service_calls]] &lt;=5, "4-5 Calls", "6+ Calls")))</f>
        <v>0-1 Calls</v>
      </c>
      <c r="X1994" t="str">
        <f>IF(tbl_Customers[[#This Row],[account_length]] &lt;= 50, "0-50", IF(tbl_Customers[[#This Row],[account_length]] &lt;=100, "51-100", IF(tbl_Customers[[#This Row],[account_length]] &lt;= 150, "101-150", "151+")))</f>
        <v>51-100</v>
      </c>
      <c r="Y1994" t="str">
        <f>IF(tbl_Customers[[#This Row],[total_intl_charge]] &lt;= 3, "Low Charges", "High Charges")</f>
        <v>Low Charges</v>
      </c>
      <c r="Z1994" t="str">
        <f>IF(tbl_Customers[[#This Row],[total_eve_calls]]&lt;=80,"Low Calls",
IF(tbl_Customers[[#This Row],[total_eve_calls]]&lt;=120,"Medium Calls","High Calls"))</f>
        <v>Medium Calls</v>
      </c>
      <c r="AA1994" t="str">
        <f>IF(tbl_Customers[[#This Row],[total_eve_charge]]&lt;=15,"Low Charges",
IF(tbl_Customers[[#This Row],[total_eve_charge]]&lt;=20,"Medium Charges","High Charges"))</f>
        <v>High Charges</v>
      </c>
      <c r="AB19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94" t="str">
        <f>IF(tbl_Customers[[#This Row],[number_vmail_messages]] = 0, "No Usage", IF(tbl_Customers[[#This Row],[number_vmail_messages]] &lt;= 20, "Low Usage", IF(tbl_Customers[[#This Row],[number_vmail_messages]] &lt;= 40, "Medium Usgae", "High Usage")))</f>
        <v>No Usage</v>
      </c>
      <c r="AD1994" t="str">
        <f>IF(tbl_Customers[[#This Row],[total_day_minutes]]&lt;=150,"Low Usage", IF(tbl_Customers[[#This Row],[total_day_minutes]]&lt;=200,"Medium Usage", IF(tbl_Customers[[#This Row],[total_day_minutes]]&lt;=250,"High Usage","Very High Usage")))</f>
        <v>Medium Usage</v>
      </c>
      <c r="AE1994" t="str">
        <f>IF(tbl_Customers[[#This Row],[total_intl_calls]]&lt;=5,"Low Calls", IF(tbl_Customers[[#This Row],[total_intl_calls]]&lt;=10, "Medium Calls", "High Calls"))</f>
        <v>Medium Calls</v>
      </c>
      <c r="AF19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94" s="36" t="str">
        <f>IF(tbl_Customers[[#This Row],[Churn_Risk_Score]]&gt;=10,"High Risk", IF(tbl_Customers[[#This Row],[Churn_Risk_Score]]&gt;=5,"Medium Risk","Low Risk"))</f>
        <v>Low Risk</v>
      </c>
    </row>
    <row r="1995" spans="1:33" x14ac:dyDescent="0.35">
      <c r="A1995">
        <v>1994</v>
      </c>
      <c r="B1995" t="s">
        <v>40</v>
      </c>
      <c r="C1995">
        <v>98</v>
      </c>
      <c r="D1995" t="s">
        <v>25</v>
      </c>
      <c r="E1995" t="s">
        <v>22</v>
      </c>
      <c r="F1995" t="s">
        <v>22</v>
      </c>
      <c r="G1995">
        <v>0</v>
      </c>
      <c r="H1995">
        <v>288.10000000000002</v>
      </c>
      <c r="I1995">
        <v>101</v>
      </c>
      <c r="J1995">
        <v>48.98</v>
      </c>
      <c r="K1995">
        <v>137.9</v>
      </c>
      <c r="L1995">
        <v>93</v>
      </c>
      <c r="M1995">
        <v>11.72</v>
      </c>
      <c r="N1995">
        <v>206.5</v>
      </c>
      <c r="O1995">
        <v>88</v>
      </c>
      <c r="P1995">
        <v>9.2899999999999991</v>
      </c>
      <c r="Q1995">
        <v>0</v>
      </c>
      <c r="R1995">
        <v>0</v>
      </c>
      <c r="S1995">
        <v>0</v>
      </c>
      <c r="T1995">
        <v>0</v>
      </c>
      <c r="U1995" t="s">
        <v>22</v>
      </c>
      <c r="V1995">
        <f>IF(tbl_Customers[[#This Row],[churn]] = "yes", 1, 0)</f>
        <v>0</v>
      </c>
      <c r="W1995" t="str">
        <f>IF(tbl_Customers[[#This Row],[number_customer_service_calls]] &lt;= 1, "0-1 Calls", IF(tbl_Customers[[#This Row],[number_customer_service_calls]] &lt;= 3, "2-3 Calls", IF(tbl_Customers[[#This Row],[number_customer_service_calls]] &lt;=5, "4-5 Calls", "6+ Calls")))</f>
        <v>0-1 Calls</v>
      </c>
      <c r="X1995" t="str">
        <f>IF(tbl_Customers[[#This Row],[account_length]] &lt;= 50, "0-50", IF(tbl_Customers[[#This Row],[account_length]] &lt;=100, "51-100", IF(tbl_Customers[[#This Row],[account_length]] &lt;= 150, "101-150", "151+")))</f>
        <v>51-100</v>
      </c>
      <c r="Y1995" t="str">
        <f>IF(tbl_Customers[[#This Row],[total_intl_charge]] &lt;= 3, "Low Charges", "High Charges")</f>
        <v>Low Charges</v>
      </c>
      <c r="Z1995" t="str">
        <f>IF(tbl_Customers[[#This Row],[total_eve_calls]]&lt;=80,"Low Calls",
IF(tbl_Customers[[#This Row],[total_eve_calls]]&lt;=120,"Medium Calls","High Calls"))</f>
        <v>Medium Calls</v>
      </c>
      <c r="AA1995" t="str">
        <f>IF(tbl_Customers[[#This Row],[total_eve_charge]]&lt;=15,"Low Charges",
IF(tbl_Customers[[#This Row],[total_eve_charge]]&lt;=20,"Medium Charges","High Charges"))</f>
        <v>Low Charges</v>
      </c>
      <c r="AB19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1995" t="str">
        <f>IF(tbl_Customers[[#This Row],[number_vmail_messages]] = 0, "No Usage", IF(tbl_Customers[[#This Row],[number_vmail_messages]] &lt;= 20, "Low Usage", IF(tbl_Customers[[#This Row],[number_vmail_messages]] &lt;= 40, "Medium Usgae", "High Usage")))</f>
        <v>No Usage</v>
      </c>
      <c r="AD1995" t="str">
        <f>IF(tbl_Customers[[#This Row],[total_day_minutes]]&lt;=150,"Low Usage", IF(tbl_Customers[[#This Row],[total_day_minutes]]&lt;=200,"Medium Usage", IF(tbl_Customers[[#This Row],[total_day_minutes]]&lt;=250,"High Usage","Very High Usage")))</f>
        <v>Very High Usage</v>
      </c>
      <c r="AE1995" t="str">
        <f>IF(tbl_Customers[[#This Row],[total_intl_calls]]&lt;=5,"Low Calls", IF(tbl_Customers[[#This Row],[total_intl_calls]]&lt;=10, "Medium Calls", "High Calls"))</f>
        <v>Low Calls</v>
      </c>
      <c r="AF19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1995" s="36" t="str">
        <f>IF(tbl_Customers[[#This Row],[Churn_Risk_Score]]&gt;=10,"High Risk", IF(tbl_Customers[[#This Row],[Churn_Risk_Score]]&gt;=5,"Medium Risk","Low Risk"))</f>
        <v>Medium Risk</v>
      </c>
    </row>
    <row r="1996" spans="1:33" x14ac:dyDescent="0.35">
      <c r="A1996">
        <v>1995</v>
      </c>
      <c r="B1996" t="s">
        <v>30</v>
      </c>
      <c r="C1996">
        <v>114</v>
      </c>
      <c r="D1996" t="s">
        <v>21</v>
      </c>
      <c r="E1996" t="s">
        <v>22</v>
      </c>
      <c r="F1996" t="s">
        <v>22</v>
      </c>
      <c r="G1996">
        <v>0</v>
      </c>
      <c r="H1996">
        <v>169.2</v>
      </c>
      <c r="I1996">
        <v>96</v>
      </c>
      <c r="J1996">
        <v>28.76</v>
      </c>
      <c r="K1996">
        <v>149.9</v>
      </c>
      <c r="L1996">
        <v>83</v>
      </c>
      <c r="M1996">
        <v>12.74</v>
      </c>
      <c r="N1996">
        <v>196.9</v>
      </c>
      <c r="O1996">
        <v>119</v>
      </c>
      <c r="P1996">
        <v>8.86</v>
      </c>
      <c r="Q1996">
        <v>4.5999999999999996</v>
      </c>
      <c r="R1996">
        <v>4</v>
      </c>
      <c r="S1996">
        <v>1.24</v>
      </c>
      <c r="T1996">
        <v>2</v>
      </c>
      <c r="U1996" t="s">
        <v>22</v>
      </c>
      <c r="V1996">
        <f>IF(tbl_Customers[[#This Row],[churn]] = "yes", 1, 0)</f>
        <v>0</v>
      </c>
      <c r="W1996" t="str">
        <f>IF(tbl_Customers[[#This Row],[number_customer_service_calls]] &lt;= 1, "0-1 Calls", IF(tbl_Customers[[#This Row],[number_customer_service_calls]] &lt;= 3, "2-3 Calls", IF(tbl_Customers[[#This Row],[number_customer_service_calls]] &lt;=5, "4-5 Calls", "6+ Calls")))</f>
        <v>2-3 Calls</v>
      </c>
      <c r="X1996" t="str">
        <f>IF(tbl_Customers[[#This Row],[account_length]] &lt;= 50, "0-50", IF(tbl_Customers[[#This Row],[account_length]] &lt;=100, "51-100", IF(tbl_Customers[[#This Row],[account_length]] &lt;= 150, "101-150", "151+")))</f>
        <v>101-150</v>
      </c>
      <c r="Y1996" t="str">
        <f>IF(tbl_Customers[[#This Row],[total_intl_charge]] &lt;= 3, "Low Charges", "High Charges")</f>
        <v>Low Charges</v>
      </c>
      <c r="Z1996" t="str">
        <f>IF(tbl_Customers[[#This Row],[total_eve_calls]]&lt;=80,"Low Calls",
IF(tbl_Customers[[#This Row],[total_eve_calls]]&lt;=120,"Medium Calls","High Calls"))</f>
        <v>Medium Calls</v>
      </c>
      <c r="AA1996" t="str">
        <f>IF(tbl_Customers[[#This Row],[total_eve_charge]]&lt;=15,"Low Charges",
IF(tbl_Customers[[#This Row],[total_eve_charge]]&lt;=20,"Medium Charges","High Charges"))</f>
        <v>Low Charges</v>
      </c>
      <c r="AB19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96" t="str">
        <f>IF(tbl_Customers[[#This Row],[number_vmail_messages]] = 0, "No Usage", IF(tbl_Customers[[#This Row],[number_vmail_messages]] &lt;= 20, "Low Usage", IF(tbl_Customers[[#This Row],[number_vmail_messages]] &lt;= 40, "Medium Usgae", "High Usage")))</f>
        <v>No Usage</v>
      </c>
      <c r="AD1996" t="str">
        <f>IF(tbl_Customers[[#This Row],[total_day_minutes]]&lt;=150,"Low Usage", IF(tbl_Customers[[#This Row],[total_day_minutes]]&lt;=200,"Medium Usage", IF(tbl_Customers[[#This Row],[total_day_minutes]]&lt;=250,"High Usage","Very High Usage")))</f>
        <v>Medium Usage</v>
      </c>
      <c r="AE1996" t="str">
        <f>IF(tbl_Customers[[#This Row],[total_intl_calls]]&lt;=5,"Low Calls", IF(tbl_Customers[[#This Row],[total_intl_calls]]&lt;=10, "Medium Calls", "High Calls"))</f>
        <v>Low Calls</v>
      </c>
      <c r="AF19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96" s="36" t="str">
        <f>IF(tbl_Customers[[#This Row],[Churn_Risk_Score]]&gt;=10,"High Risk", IF(tbl_Customers[[#This Row],[Churn_Risk_Score]]&gt;=5,"Medium Risk","Low Risk"))</f>
        <v>Low Risk</v>
      </c>
    </row>
    <row r="1997" spans="1:33" x14ac:dyDescent="0.35">
      <c r="A1997">
        <v>1996</v>
      </c>
      <c r="B1997" t="s">
        <v>72</v>
      </c>
      <c r="C1997">
        <v>68</v>
      </c>
      <c r="D1997" t="s">
        <v>21</v>
      </c>
      <c r="E1997" t="s">
        <v>23</v>
      </c>
      <c r="F1997" t="s">
        <v>23</v>
      </c>
      <c r="G1997">
        <v>29</v>
      </c>
      <c r="H1997">
        <v>195.5</v>
      </c>
      <c r="I1997">
        <v>113</v>
      </c>
      <c r="J1997">
        <v>33.24</v>
      </c>
      <c r="K1997">
        <v>171.6</v>
      </c>
      <c r="L1997">
        <v>96</v>
      </c>
      <c r="M1997">
        <v>14.59</v>
      </c>
      <c r="N1997">
        <v>204</v>
      </c>
      <c r="O1997">
        <v>85</v>
      </c>
      <c r="P1997">
        <v>9.18</v>
      </c>
      <c r="Q1997">
        <v>13.5</v>
      </c>
      <c r="R1997">
        <v>9</v>
      </c>
      <c r="S1997">
        <v>3.65</v>
      </c>
      <c r="T1997">
        <v>1</v>
      </c>
      <c r="U1997" t="s">
        <v>23</v>
      </c>
      <c r="V1997">
        <f>IF(tbl_Customers[[#This Row],[churn]] = "yes", 1, 0)</f>
        <v>1</v>
      </c>
      <c r="W1997" t="str">
        <f>IF(tbl_Customers[[#This Row],[number_customer_service_calls]] &lt;= 1, "0-1 Calls", IF(tbl_Customers[[#This Row],[number_customer_service_calls]] &lt;= 3, "2-3 Calls", IF(tbl_Customers[[#This Row],[number_customer_service_calls]] &lt;=5, "4-5 Calls", "6+ Calls")))</f>
        <v>0-1 Calls</v>
      </c>
      <c r="X1997" t="str">
        <f>IF(tbl_Customers[[#This Row],[account_length]] &lt;= 50, "0-50", IF(tbl_Customers[[#This Row],[account_length]] &lt;=100, "51-100", IF(tbl_Customers[[#This Row],[account_length]] &lt;= 150, "101-150", "151+")))</f>
        <v>51-100</v>
      </c>
      <c r="Y1997" t="str">
        <f>IF(tbl_Customers[[#This Row],[total_intl_charge]] &lt;= 3, "Low Charges", "High Charges")</f>
        <v>High Charges</v>
      </c>
      <c r="Z1997" t="str">
        <f>IF(tbl_Customers[[#This Row],[total_eve_calls]]&lt;=80,"Low Calls",
IF(tbl_Customers[[#This Row],[total_eve_calls]]&lt;=120,"Medium Calls","High Calls"))</f>
        <v>Medium Calls</v>
      </c>
      <c r="AA1997" t="str">
        <f>IF(tbl_Customers[[#This Row],[total_eve_charge]]&lt;=15,"Low Charges",
IF(tbl_Customers[[#This Row],[total_eve_charge]]&lt;=20,"Medium Charges","High Charges"))</f>
        <v>Low Charges</v>
      </c>
      <c r="AB19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1997" t="str">
        <f>IF(tbl_Customers[[#This Row],[number_vmail_messages]] = 0, "No Usage", IF(tbl_Customers[[#This Row],[number_vmail_messages]] &lt;= 20, "Low Usage", IF(tbl_Customers[[#This Row],[number_vmail_messages]] &lt;= 40, "Medium Usgae", "High Usage")))</f>
        <v>Medium Usgae</v>
      </c>
      <c r="AD1997" t="str">
        <f>IF(tbl_Customers[[#This Row],[total_day_minutes]]&lt;=150,"Low Usage", IF(tbl_Customers[[#This Row],[total_day_minutes]]&lt;=200,"Medium Usage", IF(tbl_Customers[[#This Row],[total_day_minutes]]&lt;=250,"High Usage","Very High Usage")))</f>
        <v>Medium Usage</v>
      </c>
      <c r="AE1997" t="str">
        <f>IF(tbl_Customers[[#This Row],[total_intl_calls]]&lt;=5,"Low Calls", IF(tbl_Customers[[#This Row],[total_intl_calls]]&lt;=10, "Medium Calls", "High Calls"))</f>
        <v>Medium Calls</v>
      </c>
      <c r="AF19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1997" s="36" t="str">
        <f>IF(tbl_Customers[[#This Row],[Churn_Risk_Score]]&gt;=10,"High Risk", IF(tbl_Customers[[#This Row],[Churn_Risk_Score]]&gt;=5,"Medium Risk","Low Risk"))</f>
        <v>Medium Risk</v>
      </c>
    </row>
    <row r="1998" spans="1:33" x14ac:dyDescent="0.35">
      <c r="A1998">
        <v>1997</v>
      </c>
      <c r="B1998" t="s">
        <v>68</v>
      </c>
      <c r="C1998">
        <v>149</v>
      </c>
      <c r="D1998" t="s">
        <v>21</v>
      </c>
      <c r="E1998" t="s">
        <v>22</v>
      </c>
      <c r="F1998" t="s">
        <v>23</v>
      </c>
      <c r="G1998">
        <v>20</v>
      </c>
      <c r="H1998">
        <v>264.39999999999998</v>
      </c>
      <c r="I1998">
        <v>102</v>
      </c>
      <c r="J1998">
        <v>44.95</v>
      </c>
      <c r="K1998">
        <v>219.6</v>
      </c>
      <c r="L1998">
        <v>123</v>
      </c>
      <c r="M1998">
        <v>18.670000000000002</v>
      </c>
      <c r="N1998">
        <v>200.4</v>
      </c>
      <c r="O1998">
        <v>89</v>
      </c>
      <c r="P1998">
        <v>9.02</v>
      </c>
      <c r="Q1998">
        <v>11.3</v>
      </c>
      <c r="R1998">
        <v>3</v>
      </c>
      <c r="S1998">
        <v>3.05</v>
      </c>
      <c r="T1998">
        <v>2</v>
      </c>
      <c r="U1998" t="s">
        <v>22</v>
      </c>
      <c r="V1998">
        <f>IF(tbl_Customers[[#This Row],[churn]] = "yes", 1, 0)</f>
        <v>0</v>
      </c>
      <c r="W1998" t="str">
        <f>IF(tbl_Customers[[#This Row],[number_customer_service_calls]] &lt;= 1, "0-1 Calls", IF(tbl_Customers[[#This Row],[number_customer_service_calls]] &lt;= 3, "2-3 Calls", IF(tbl_Customers[[#This Row],[number_customer_service_calls]] &lt;=5, "4-5 Calls", "6+ Calls")))</f>
        <v>2-3 Calls</v>
      </c>
      <c r="X1998" t="str">
        <f>IF(tbl_Customers[[#This Row],[account_length]] &lt;= 50, "0-50", IF(tbl_Customers[[#This Row],[account_length]] &lt;=100, "51-100", IF(tbl_Customers[[#This Row],[account_length]] &lt;= 150, "101-150", "151+")))</f>
        <v>101-150</v>
      </c>
      <c r="Y1998" t="str">
        <f>IF(tbl_Customers[[#This Row],[total_intl_charge]] &lt;= 3, "Low Charges", "High Charges")</f>
        <v>High Charges</v>
      </c>
      <c r="Z1998" t="str">
        <f>IF(tbl_Customers[[#This Row],[total_eve_calls]]&lt;=80,"Low Calls",
IF(tbl_Customers[[#This Row],[total_eve_calls]]&lt;=120,"Medium Calls","High Calls"))</f>
        <v>High Calls</v>
      </c>
      <c r="AA1998" t="str">
        <f>IF(tbl_Customers[[#This Row],[total_eve_charge]]&lt;=15,"Low Charges",
IF(tbl_Customers[[#This Row],[total_eve_charge]]&lt;=20,"Medium Charges","High Charges"))</f>
        <v>Medium Charges</v>
      </c>
      <c r="AB19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1998" t="str">
        <f>IF(tbl_Customers[[#This Row],[number_vmail_messages]] = 0, "No Usage", IF(tbl_Customers[[#This Row],[number_vmail_messages]] &lt;= 20, "Low Usage", IF(tbl_Customers[[#This Row],[number_vmail_messages]] &lt;= 40, "Medium Usgae", "High Usage")))</f>
        <v>Low Usage</v>
      </c>
      <c r="AD1998" t="str">
        <f>IF(tbl_Customers[[#This Row],[total_day_minutes]]&lt;=150,"Low Usage", IF(tbl_Customers[[#This Row],[total_day_minutes]]&lt;=200,"Medium Usage", IF(tbl_Customers[[#This Row],[total_day_minutes]]&lt;=250,"High Usage","Very High Usage")))</f>
        <v>Very High Usage</v>
      </c>
      <c r="AE1998" t="str">
        <f>IF(tbl_Customers[[#This Row],[total_intl_calls]]&lt;=5,"Low Calls", IF(tbl_Customers[[#This Row],[total_intl_calls]]&lt;=10, "Medium Calls", "High Calls"))</f>
        <v>Low Calls</v>
      </c>
      <c r="AF19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1998" s="36" t="str">
        <f>IF(tbl_Customers[[#This Row],[Churn_Risk_Score]]&gt;=10,"High Risk", IF(tbl_Customers[[#This Row],[Churn_Risk_Score]]&gt;=5,"Medium Risk","Low Risk"))</f>
        <v>Medium Risk</v>
      </c>
    </row>
    <row r="1999" spans="1:33" x14ac:dyDescent="0.35">
      <c r="A1999">
        <v>1998</v>
      </c>
      <c r="B1999" t="s">
        <v>73</v>
      </c>
      <c r="C1999">
        <v>176</v>
      </c>
      <c r="D1999" t="s">
        <v>21</v>
      </c>
      <c r="E1999" t="s">
        <v>22</v>
      </c>
      <c r="F1999" t="s">
        <v>22</v>
      </c>
      <c r="G1999">
        <v>0</v>
      </c>
      <c r="H1999">
        <v>169.5</v>
      </c>
      <c r="I1999">
        <v>151</v>
      </c>
      <c r="J1999">
        <v>28.82</v>
      </c>
      <c r="K1999">
        <v>112.9</v>
      </c>
      <c r="L1999">
        <v>84</v>
      </c>
      <c r="M1999">
        <v>9.6</v>
      </c>
      <c r="N1999">
        <v>56.6</v>
      </c>
      <c r="O1999">
        <v>99</v>
      </c>
      <c r="P1999">
        <v>2.5499999999999998</v>
      </c>
      <c r="Q1999">
        <v>8.6999999999999993</v>
      </c>
      <c r="R1999">
        <v>4</v>
      </c>
      <c r="S1999">
        <v>2.35</v>
      </c>
      <c r="T1999">
        <v>0</v>
      </c>
      <c r="U1999" t="s">
        <v>22</v>
      </c>
      <c r="V1999">
        <f>IF(tbl_Customers[[#This Row],[churn]] = "yes", 1, 0)</f>
        <v>0</v>
      </c>
      <c r="W1999" t="str">
        <f>IF(tbl_Customers[[#This Row],[number_customer_service_calls]] &lt;= 1, "0-1 Calls", IF(tbl_Customers[[#This Row],[number_customer_service_calls]] &lt;= 3, "2-3 Calls", IF(tbl_Customers[[#This Row],[number_customer_service_calls]] &lt;=5, "4-5 Calls", "6+ Calls")))</f>
        <v>0-1 Calls</v>
      </c>
      <c r="X1999" t="str">
        <f>IF(tbl_Customers[[#This Row],[account_length]] &lt;= 50, "0-50", IF(tbl_Customers[[#This Row],[account_length]] &lt;=100, "51-100", IF(tbl_Customers[[#This Row],[account_length]] &lt;= 150, "101-150", "151+")))</f>
        <v>151+</v>
      </c>
      <c r="Y1999" t="str">
        <f>IF(tbl_Customers[[#This Row],[total_intl_charge]] &lt;= 3, "Low Charges", "High Charges")</f>
        <v>Low Charges</v>
      </c>
      <c r="Z1999" t="str">
        <f>IF(tbl_Customers[[#This Row],[total_eve_calls]]&lt;=80,"Low Calls",
IF(tbl_Customers[[#This Row],[total_eve_calls]]&lt;=120,"Medium Calls","High Calls"))</f>
        <v>Medium Calls</v>
      </c>
      <c r="AA1999" t="str">
        <f>IF(tbl_Customers[[#This Row],[total_eve_charge]]&lt;=15,"Low Charges",
IF(tbl_Customers[[#This Row],[total_eve_charge]]&lt;=20,"Medium Charges","High Charges"))</f>
        <v>Low Charges</v>
      </c>
      <c r="AB19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1999" t="str">
        <f>IF(tbl_Customers[[#This Row],[number_vmail_messages]] = 0, "No Usage", IF(tbl_Customers[[#This Row],[number_vmail_messages]] &lt;= 20, "Low Usage", IF(tbl_Customers[[#This Row],[number_vmail_messages]] &lt;= 40, "Medium Usgae", "High Usage")))</f>
        <v>No Usage</v>
      </c>
      <c r="AD1999" t="str">
        <f>IF(tbl_Customers[[#This Row],[total_day_minutes]]&lt;=150,"Low Usage", IF(tbl_Customers[[#This Row],[total_day_minutes]]&lt;=200,"Medium Usage", IF(tbl_Customers[[#This Row],[total_day_minutes]]&lt;=250,"High Usage","Very High Usage")))</f>
        <v>Medium Usage</v>
      </c>
      <c r="AE1999" t="str">
        <f>IF(tbl_Customers[[#This Row],[total_intl_calls]]&lt;=5,"Low Calls", IF(tbl_Customers[[#This Row],[total_intl_calls]]&lt;=10, "Medium Calls", "High Calls"))</f>
        <v>Low Calls</v>
      </c>
      <c r="AF19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1999" s="36" t="str">
        <f>IF(tbl_Customers[[#This Row],[Churn_Risk_Score]]&gt;=10,"High Risk", IF(tbl_Customers[[#This Row],[Churn_Risk_Score]]&gt;=5,"Medium Risk","Low Risk"))</f>
        <v>Low Risk</v>
      </c>
    </row>
    <row r="2000" spans="1:33" x14ac:dyDescent="0.35">
      <c r="A2000">
        <v>1999</v>
      </c>
      <c r="B2000" t="s">
        <v>39</v>
      </c>
      <c r="C2000">
        <v>152</v>
      </c>
      <c r="D2000" t="s">
        <v>21</v>
      </c>
      <c r="E2000" t="s">
        <v>22</v>
      </c>
      <c r="F2000" t="s">
        <v>22</v>
      </c>
      <c r="G2000">
        <v>0</v>
      </c>
      <c r="H2000">
        <v>141.5</v>
      </c>
      <c r="I2000">
        <v>102</v>
      </c>
      <c r="J2000">
        <v>24.06</v>
      </c>
      <c r="K2000">
        <v>263</v>
      </c>
      <c r="L2000">
        <v>94</v>
      </c>
      <c r="M2000">
        <v>22.36</v>
      </c>
      <c r="N2000">
        <v>207.1</v>
      </c>
      <c r="O2000">
        <v>113</v>
      </c>
      <c r="P2000">
        <v>9.32</v>
      </c>
      <c r="Q2000">
        <v>3.4</v>
      </c>
      <c r="R2000">
        <v>4</v>
      </c>
      <c r="S2000">
        <v>0.92</v>
      </c>
      <c r="T2000">
        <v>2</v>
      </c>
      <c r="U2000" t="s">
        <v>22</v>
      </c>
      <c r="V2000">
        <f>IF(tbl_Customers[[#This Row],[churn]] = "yes", 1, 0)</f>
        <v>0</v>
      </c>
      <c r="W2000" t="str">
        <f>IF(tbl_Customers[[#This Row],[number_customer_service_calls]] &lt;= 1, "0-1 Calls", IF(tbl_Customers[[#This Row],[number_customer_service_calls]] &lt;= 3, "2-3 Calls", IF(tbl_Customers[[#This Row],[number_customer_service_calls]] &lt;=5, "4-5 Calls", "6+ Calls")))</f>
        <v>2-3 Calls</v>
      </c>
      <c r="X2000" t="str">
        <f>IF(tbl_Customers[[#This Row],[account_length]] &lt;= 50, "0-50", IF(tbl_Customers[[#This Row],[account_length]] &lt;=100, "51-100", IF(tbl_Customers[[#This Row],[account_length]] &lt;= 150, "101-150", "151+")))</f>
        <v>151+</v>
      </c>
      <c r="Y2000" t="str">
        <f>IF(tbl_Customers[[#This Row],[total_intl_charge]] &lt;= 3, "Low Charges", "High Charges")</f>
        <v>Low Charges</v>
      </c>
      <c r="Z2000" t="str">
        <f>IF(tbl_Customers[[#This Row],[total_eve_calls]]&lt;=80,"Low Calls",
IF(tbl_Customers[[#This Row],[total_eve_calls]]&lt;=120,"Medium Calls","High Calls"))</f>
        <v>Medium Calls</v>
      </c>
      <c r="AA2000" t="str">
        <f>IF(tbl_Customers[[#This Row],[total_eve_charge]]&lt;=15,"Low Charges",
IF(tbl_Customers[[#This Row],[total_eve_charge]]&lt;=20,"Medium Charges","High Charges"))</f>
        <v>High Charges</v>
      </c>
      <c r="AB20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00" t="str">
        <f>IF(tbl_Customers[[#This Row],[number_vmail_messages]] = 0, "No Usage", IF(tbl_Customers[[#This Row],[number_vmail_messages]] &lt;= 20, "Low Usage", IF(tbl_Customers[[#This Row],[number_vmail_messages]] &lt;= 40, "Medium Usgae", "High Usage")))</f>
        <v>No Usage</v>
      </c>
      <c r="AD2000" t="str">
        <f>IF(tbl_Customers[[#This Row],[total_day_minutes]]&lt;=150,"Low Usage", IF(tbl_Customers[[#This Row],[total_day_minutes]]&lt;=200,"Medium Usage", IF(tbl_Customers[[#This Row],[total_day_minutes]]&lt;=250,"High Usage","Very High Usage")))</f>
        <v>Low Usage</v>
      </c>
      <c r="AE2000" t="str">
        <f>IF(tbl_Customers[[#This Row],[total_intl_calls]]&lt;=5,"Low Calls", IF(tbl_Customers[[#This Row],[total_intl_calls]]&lt;=10, "Medium Calls", "High Calls"))</f>
        <v>Low Calls</v>
      </c>
      <c r="AF20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00" s="36" t="str">
        <f>IF(tbl_Customers[[#This Row],[Churn_Risk_Score]]&gt;=10,"High Risk", IF(tbl_Customers[[#This Row],[Churn_Risk_Score]]&gt;=5,"Medium Risk","Low Risk"))</f>
        <v>Low Risk</v>
      </c>
    </row>
    <row r="2001" spans="1:33" x14ac:dyDescent="0.35">
      <c r="A2001">
        <v>2000</v>
      </c>
      <c r="B2001" t="s">
        <v>38</v>
      </c>
      <c r="C2001">
        <v>118</v>
      </c>
      <c r="D2001" t="s">
        <v>25</v>
      </c>
      <c r="E2001" t="s">
        <v>22</v>
      </c>
      <c r="F2001" t="s">
        <v>22</v>
      </c>
      <c r="G2001">
        <v>0</v>
      </c>
      <c r="H2001">
        <v>154.80000000000001</v>
      </c>
      <c r="I2001">
        <v>71</v>
      </c>
      <c r="J2001">
        <v>26.32</v>
      </c>
      <c r="K2001">
        <v>244</v>
      </c>
      <c r="L2001">
        <v>73</v>
      </c>
      <c r="M2001">
        <v>20.74</v>
      </c>
      <c r="N2001">
        <v>159.6</v>
      </c>
      <c r="O2001">
        <v>81</v>
      </c>
      <c r="P2001">
        <v>7.18</v>
      </c>
      <c r="Q2001">
        <v>12.8</v>
      </c>
      <c r="R2001">
        <v>4</v>
      </c>
      <c r="S2001">
        <v>3.46</v>
      </c>
      <c r="T2001">
        <v>0</v>
      </c>
      <c r="U2001" t="s">
        <v>22</v>
      </c>
      <c r="V2001">
        <f>IF(tbl_Customers[[#This Row],[churn]] = "yes", 1, 0)</f>
        <v>0</v>
      </c>
      <c r="W2001" t="str">
        <f>IF(tbl_Customers[[#This Row],[number_customer_service_calls]] &lt;= 1, "0-1 Calls", IF(tbl_Customers[[#This Row],[number_customer_service_calls]] &lt;= 3, "2-3 Calls", IF(tbl_Customers[[#This Row],[number_customer_service_calls]] &lt;=5, "4-5 Calls", "6+ Calls")))</f>
        <v>0-1 Calls</v>
      </c>
      <c r="X2001" t="str">
        <f>IF(tbl_Customers[[#This Row],[account_length]] &lt;= 50, "0-50", IF(tbl_Customers[[#This Row],[account_length]] &lt;=100, "51-100", IF(tbl_Customers[[#This Row],[account_length]] &lt;= 150, "101-150", "151+")))</f>
        <v>101-150</v>
      </c>
      <c r="Y2001" t="str">
        <f>IF(tbl_Customers[[#This Row],[total_intl_charge]] &lt;= 3, "Low Charges", "High Charges")</f>
        <v>High Charges</v>
      </c>
      <c r="Z2001" t="str">
        <f>IF(tbl_Customers[[#This Row],[total_eve_calls]]&lt;=80,"Low Calls",
IF(tbl_Customers[[#This Row],[total_eve_calls]]&lt;=120,"Medium Calls","High Calls"))</f>
        <v>Low Calls</v>
      </c>
      <c r="AA2001" t="str">
        <f>IF(tbl_Customers[[#This Row],[total_eve_charge]]&lt;=15,"Low Charges",
IF(tbl_Customers[[#This Row],[total_eve_charge]]&lt;=20,"Medium Charges","High Charges"))</f>
        <v>High Charges</v>
      </c>
      <c r="AB20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01" t="str">
        <f>IF(tbl_Customers[[#This Row],[number_vmail_messages]] = 0, "No Usage", IF(tbl_Customers[[#This Row],[number_vmail_messages]] &lt;= 20, "Low Usage", IF(tbl_Customers[[#This Row],[number_vmail_messages]] &lt;= 40, "Medium Usgae", "High Usage")))</f>
        <v>No Usage</v>
      </c>
      <c r="AD2001" t="str">
        <f>IF(tbl_Customers[[#This Row],[total_day_minutes]]&lt;=150,"Low Usage", IF(tbl_Customers[[#This Row],[total_day_minutes]]&lt;=200,"Medium Usage", IF(tbl_Customers[[#This Row],[total_day_minutes]]&lt;=250,"High Usage","Very High Usage")))</f>
        <v>Medium Usage</v>
      </c>
      <c r="AE2001" t="str">
        <f>IF(tbl_Customers[[#This Row],[total_intl_calls]]&lt;=5,"Low Calls", IF(tbl_Customers[[#This Row],[total_intl_calls]]&lt;=10, "Medium Calls", "High Calls"))</f>
        <v>Low Calls</v>
      </c>
      <c r="AF20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01" s="36" t="str">
        <f>IF(tbl_Customers[[#This Row],[Churn_Risk_Score]]&gt;=10,"High Risk", IF(tbl_Customers[[#This Row],[Churn_Risk_Score]]&gt;=5,"Medium Risk","Low Risk"))</f>
        <v>Low Risk</v>
      </c>
    </row>
    <row r="2002" spans="1:33" x14ac:dyDescent="0.35">
      <c r="A2002">
        <v>2001</v>
      </c>
      <c r="B2002" t="s">
        <v>35</v>
      </c>
      <c r="C2002">
        <v>102</v>
      </c>
      <c r="D2002" t="s">
        <v>25</v>
      </c>
      <c r="E2002" t="s">
        <v>22</v>
      </c>
      <c r="F2002" t="s">
        <v>22</v>
      </c>
      <c r="G2002">
        <v>0</v>
      </c>
      <c r="H2002">
        <v>273.2</v>
      </c>
      <c r="I2002">
        <v>85</v>
      </c>
      <c r="J2002">
        <v>46.44</v>
      </c>
      <c r="K2002">
        <v>211.1</v>
      </c>
      <c r="L2002">
        <v>82</v>
      </c>
      <c r="M2002">
        <v>17.940000000000001</v>
      </c>
      <c r="N2002">
        <v>203.7</v>
      </c>
      <c r="O2002">
        <v>129</v>
      </c>
      <c r="P2002">
        <v>9.17</v>
      </c>
      <c r="Q2002">
        <v>13.1</v>
      </c>
      <c r="R2002">
        <v>7</v>
      </c>
      <c r="S2002">
        <v>3.54</v>
      </c>
      <c r="T2002">
        <v>2</v>
      </c>
      <c r="U2002" t="s">
        <v>23</v>
      </c>
      <c r="V2002">
        <f>IF(tbl_Customers[[#This Row],[churn]] = "yes", 1, 0)</f>
        <v>1</v>
      </c>
      <c r="W2002" t="str">
        <f>IF(tbl_Customers[[#This Row],[number_customer_service_calls]] &lt;= 1, "0-1 Calls", IF(tbl_Customers[[#This Row],[number_customer_service_calls]] &lt;= 3, "2-3 Calls", IF(tbl_Customers[[#This Row],[number_customer_service_calls]] &lt;=5, "4-5 Calls", "6+ Calls")))</f>
        <v>2-3 Calls</v>
      </c>
      <c r="X2002" t="str">
        <f>IF(tbl_Customers[[#This Row],[account_length]] &lt;= 50, "0-50", IF(tbl_Customers[[#This Row],[account_length]] &lt;=100, "51-100", IF(tbl_Customers[[#This Row],[account_length]] &lt;= 150, "101-150", "151+")))</f>
        <v>101-150</v>
      </c>
      <c r="Y2002" t="str">
        <f>IF(tbl_Customers[[#This Row],[total_intl_charge]] &lt;= 3, "Low Charges", "High Charges")</f>
        <v>High Charges</v>
      </c>
      <c r="Z2002" t="str">
        <f>IF(tbl_Customers[[#This Row],[total_eve_calls]]&lt;=80,"Low Calls",
IF(tbl_Customers[[#This Row],[total_eve_calls]]&lt;=120,"Medium Calls","High Calls"))</f>
        <v>Medium Calls</v>
      </c>
      <c r="AA2002" t="str">
        <f>IF(tbl_Customers[[#This Row],[total_eve_charge]]&lt;=15,"Low Charges",
IF(tbl_Customers[[#This Row],[total_eve_charge]]&lt;=20,"Medium Charges","High Charges"))</f>
        <v>Medium Charges</v>
      </c>
      <c r="AB20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02" t="str">
        <f>IF(tbl_Customers[[#This Row],[number_vmail_messages]] = 0, "No Usage", IF(tbl_Customers[[#This Row],[number_vmail_messages]] &lt;= 20, "Low Usage", IF(tbl_Customers[[#This Row],[number_vmail_messages]] &lt;= 40, "Medium Usgae", "High Usage")))</f>
        <v>No Usage</v>
      </c>
      <c r="AD2002" t="str">
        <f>IF(tbl_Customers[[#This Row],[total_day_minutes]]&lt;=150,"Low Usage", IF(tbl_Customers[[#This Row],[total_day_minutes]]&lt;=200,"Medium Usage", IF(tbl_Customers[[#This Row],[total_day_minutes]]&lt;=250,"High Usage","Very High Usage")))</f>
        <v>Very High Usage</v>
      </c>
      <c r="AE2002" t="str">
        <f>IF(tbl_Customers[[#This Row],[total_intl_calls]]&lt;=5,"Low Calls", IF(tbl_Customers[[#This Row],[total_intl_calls]]&lt;=10, "Medium Calls", "High Calls"))</f>
        <v>Medium Calls</v>
      </c>
      <c r="AF20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02" s="36" t="str">
        <f>IF(tbl_Customers[[#This Row],[Churn_Risk_Score]]&gt;=10,"High Risk", IF(tbl_Customers[[#This Row],[Churn_Risk_Score]]&gt;=5,"Medium Risk","Low Risk"))</f>
        <v>Medium Risk</v>
      </c>
    </row>
    <row r="2003" spans="1:33" x14ac:dyDescent="0.35">
      <c r="A2003">
        <v>2002</v>
      </c>
      <c r="B2003" t="s">
        <v>75</v>
      </c>
      <c r="C2003">
        <v>118</v>
      </c>
      <c r="D2003" t="s">
        <v>25</v>
      </c>
      <c r="E2003" t="s">
        <v>22</v>
      </c>
      <c r="F2003" t="s">
        <v>22</v>
      </c>
      <c r="G2003">
        <v>0</v>
      </c>
      <c r="H2003">
        <v>224.6</v>
      </c>
      <c r="I2003">
        <v>94</v>
      </c>
      <c r="J2003">
        <v>38.18</v>
      </c>
      <c r="K2003">
        <v>225.9</v>
      </c>
      <c r="L2003">
        <v>120</v>
      </c>
      <c r="M2003">
        <v>19.2</v>
      </c>
      <c r="N2003">
        <v>269</v>
      </c>
      <c r="O2003">
        <v>105</v>
      </c>
      <c r="P2003">
        <v>12.11</v>
      </c>
      <c r="Q2003">
        <v>12.5</v>
      </c>
      <c r="R2003">
        <v>8</v>
      </c>
      <c r="S2003">
        <v>3.38</v>
      </c>
      <c r="T2003">
        <v>2</v>
      </c>
      <c r="U2003" t="s">
        <v>22</v>
      </c>
      <c r="V2003">
        <f>IF(tbl_Customers[[#This Row],[churn]] = "yes", 1, 0)</f>
        <v>0</v>
      </c>
      <c r="W2003" t="str">
        <f>IF(tbl_Customers[[#This Row],[number_customer_service_calls]] &lt;= 1, "0-1 Calls", IF(tbl_Customers[[#This Row],[number_customer_service_calls]] &lt;= 3, "2-3 Calls", IF(tbl_Customers[[#This Row],[number_customer_service_calls]] &lt;=5, "4-5 Calls", "6+ Calls")))</f>
        <v>2-3 Calls</v>
      </c>
      <c r="X2003" t="str">
        <f>IF(tbl_Customers[[#This Row],[account_length]] &lt;= 50, "0-50", IF(tbl_Customers[[#This Row],[account_length]] &lt;=100, "51-100", IF(tbl_Customers[[#This Row],[account_length]] &lt;= 150, "101-150", "151+")))</f>
        <v>101-150</v>
      </c>
      <c r="Y2003" t="str">
        <f>IF(tbl_Customers[[#This Row],[total_intl_charge]] &lt;= 3, "Low Charges", "High Charges")</f>
        <v>High Charges</v>
      </c>
      <c r="Z2003" t="str">
        <f>IF(tbl_Customers[[#This Row],[total_eve_calls]]&lt;=80,"Low Calls",
IF(tbl_Customers[[#This Row],[total_eve_calls]]&lt;=120,"Medium Calls","High Calls"))</f>
        <v>Medium Calls</v>
      </c>
      <c r="AA2003" t="str">
        <f>IF(tbl_Customers[[#This Row],[total_eve_charge]]&lt;=15,"Low Charges",
IF(tbl_Customers[[#This Row],[total_eve_charge]]&lt;=20,"Medium Charges","High Charges"))</f>
        <v>Medium Charges</v>
      </c>
      <c r="AB20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03" t="str">
        <f>IF(tbl_Customers[[#This Row],[number_vmail_messages]] = 0, "No Usage", IF(tbl_Customers[[#This Row],[number_vmail_messages]] &lt;= 20, "Low Usage", IF(tbl_Customers[[#This Row],[number_vmail_messages]] &lt;= 40, "Medium Usgae", "High Usage")))</f>
        <v>No Usage</v>
      </c>
      <c r="AD2003" t="str">
        <f>IF(tbl_Customers[[#This Row],[total_day_minutes]]&lt;=150,"Low Usage", IF(tbl_Customers[[#This Row],[total_day_minutes]]&lt;=200,"Medium Usage", IF(tbl_Customers[[#This Row],[total_day_minutes]]&lt;=250,"High Usage","Very High Usage")))</f>
        <v>High Usage</v>
      </c>
      <c r="AE2003" t="str">
        <f>IF(tbl_Customers[[#This Row],[total_intl_calls]]&lt;=5,"Low Calls", IF(tbl_Customers[[#This Row],[total_intl_calls]]&lt;=10, "Medium Calls", "High Calls"))</f>
        <v>Medium Calls</v>
      </c>
      <c r="AF20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03" s="36" t="str">
        <f>IF(tbl_Customers[[#This Row],[Churn_Risk_Score]]&gt;=10,"High Risk", IF(tbl_Customers[[#This Row],[Churn_Risk_Score]]&gt;=5,"Medium Risk","Low Risk"))</f>
        <v>Low Risk</v>
      </c>
    </row>
    <row r="2004" spans="1:33" x14ac:dyDescent="0.35">
      <c r="A2004">
        <v>2003</v>
      </c>
      <c r="B2004" t="s">
        <v>40</v>
      </c>
      <c r="C2004">
        <v>105</v>
      </c>
      <c r="D2004" t="s">
        <v>21</v>
      </c>
      <c r="E2004" t="s">
        <v>22</v>
      </c>
      <c r="F2004" t="s">
        <v>22</v>
      </c>
      <c r="G2004">
        <v>0</v>
      </c>
      <c r="H2004">
        <v>273.8</v>
      </c>
      <c r="I2004">
        <v>97</v>
      </c>
      <c r="J2004">
        <v>46.55</v>
      </c>
      <c r="K2004">
        <v>289.7</v>
      </c>
      <c r="L2004">
        <v>106</v>
      </c>
      <c r="M2004">
        <v>24.62</v>
      </c>
      <c r="N2004">
        <v>269.10000000000002</v>
      </c>
      <c r="O2004">
        <v>126</v>
      </c>
      <c r="P2004">
        <v>12.11</v>
      </c>
      <c r="Q2004">
        <v>5.8</v>
      </c>
      <c r="R2004">
        <v>3</v>
      </c>
      <c r="S2004">
        <v>1.57</v>
      </c>
      <c r="T2004">
        <v>2</v>
      </c>
      <c r="U2004" t="s">
        <v>23</v>
      </c>
      <c r="V2004">
        <f>IF(tbl_Customers[[#This Row],[churn]] = "yes", 1, 0)</f>
        <v>1</v>
      </c>
      <c r="W2004" t="str">
        <f>IF(tbl_Customers[[#This Row],[number_customer_service_calls]] &lt;= 1, "0-1 Calls", IF(tbl_Customers[[#This Row],[number_customer_service_calls]] &lt;= 3, "2-3 Calls", IF(tbl_Customers[[#This Row],[number_customer_service_calls]] &lt;=5, "4-5 Calls", "6+ Calls")))</f>
        <v>2-3 Calls</v>
      </c>
      <c r="X2004" t="str">
        <f>IF(tbl_Customers[[#This Row],[account_length]] &lt;= 50, "0-50", IF(tbl_Customers[[#This Row],[account_length]] &lt;=100, "51-100", IF(tbl_Customers[[#This Row],[account_length]] &lt;= 150, "101-150", "151+")))</f>
        <v>101-150</v>
      </c>
      <c r="Y2004" t="str">
        <f>IF(tbl_Customers[[#This Row],[total_intl_charge]] &lt;= 3, "Low Charges", "High Charges")</f>
        <v>Low Charges</v>
      </c>
      <c r="Z2004" t="str">
        <f>IF(tbl_Customers[[#This Row],[total_eve_calls]]&lt;=80,"Low Calls",
IF(tbl_Customers[[#This Row],[total_eve_calls]]&lt;=120,"Medium Calls","High Calls"))</f>
        <v>Medium Calls</v>
      </c>
      <c r="AA2004" t="str">
        <f>IF(tbl_Customers[[#This Row],[total_eve_charge]]&lt;=15,"Low Charges",
IF(tbl_Customers[[#This Row],[total_eve_charge]]&lt;=20,"Medium Charges","High Charges"))</f>
        <v>High Charges</v>
      </c>
      <c r="AB20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04" t="str">
        <f>IF(tbl_Customers[[#This Row],[number_vmail_messages]] = 0, "No Usage", IF(tbl_Customers[[#This Row],[number_vmail_messages]] &lt;= 20, "Low Usage", IF(tbl_Customers[[#This Row],[number_vmail_messages]] &lt;= 40, "Medium Usgae", "High Usage")))</f>
        <v>No Usage</v>
      </c>
      <c r="AD2004" t="str">
        <f>IF(tbl_Customers[[#This Row],[total_day_minutes]]&lt;=150,"Low Usage", IF(tbl_Customers[[#This Row],[total_day_minutes]]&lt;=200,"Medium Usage", IF(tbl_Customers[[#This Row],[total_day_minutes]]&lt;=250,"High Usage","Very High Usage")))</f>
        <v>Very High Usage</v>
      </c>
      <c r="AE2004" t="str">
        <f>IF(tbl_Customers[[#This Row],[total_intl_calls]]&lt;=5,"Low Calls", IF(tbl_Customers[[#This Row],[total_intl_calls]]&lt;=10, "Medium Calls", "High Calls"))</f>
        <v>Low Calls</v>
      </c>
      <c r="AF20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04" s="36" t="str">
        <f>IF(tbl_Customers[[#This Row],[Churn_Risk_Score]]&gt;=10,"High Risk", IF(tbl_Customers[[#This Row],[Churn_Risk_Score]]&gt;=5,"Medium Risk","Low Risk"))</f>
        <v>Medium Risk</v>
      </c>
    </row>
    <row r="2005" spans="1:33" x14ac:dyDescent="0.35">
      <c r="A2005">
        <v>2004</v>
      </c>
      <c r="B2005" t="s">
        <v>65</v>
      </c>
      <c r="C2005">
        <v>71</v>
      </c>
      <c r="D2005" t="s">
        <v>21</v>
      </c>
      <c r="E2005" t="s">
        <v>22</v>
      </c>
      <c r="F2005" t="s">
        <v>22</v>
      </c>
      <c r="G2005">
        <v>0</v>
      </c>
      <c r="H2005">
        <v>104</v>
      </c>
      <c r="I2005">
        <v>92</v>
      </c>
      <c r="J2005">
        <v>17.68</v>
      </c>
      <c r="K2005">
        <v>197</v>
      </c>
      <c r="L2005">
        <v>125</v>
      </c>
      <c r="M2005">
        <v>16.75</v>
      </c>
      <c r="N2005">
        <v>110.1</v>
      </c>
      <c r="O2005">
        <v>123</v>
      </c>
      <c r="P2005">
        <v>4.95</v>
      </c>
      <c r="Q2005">
        <v>14.6</v>
      </c>
      <c r="R2005">
        <v>8</v>
      </c>
      <c r="S2005">
        <v>3.94</v>
      </c>
      <c r="T2005">
        <v>0</v>
      </c>
      <c r="U2005" t="s">
        <v>22</v>
      </c>
      <c r="V2005">
        <f>IF(tbl_Customers[[#This Row],[churn]] = "yes", 1, 0)</f>
        <v>0</v>
      </c>
      <c r="W2005" t="str">
        <f>IF(tbl_Customers[[#This Row],[number_customer_service_calls]] &lt;= 1, "0-1 Calls", IF(tbl_Customers[[#This Row],[number_customer_service_calls]] &lt;= 3, "2-3 Calls", IF(tbl_Customers[[#This Row],[number_customer_service_calls]] &lt;=5, "4-5 Calls", "6+ Calls")))</f>
        <v>0-1 Calls</v>
      </c>
      <c r="X2005" t="str">
        <f>IF(tbl_Customers[[#This Row],[account_length]] &lt;= 50, "0-50", IF(tbl_Customers[[#This Row],[account_length]] &lt;=100, "51-100", IF(tbl_Customers[[#This Row],[account_length]] &lt;= 150, "101-150", "151+")))</f>
        <v>51-100</v>
      </c>
      <c r="Y2005" t="str">
        <f>IF(tbl_Customers[[#This Row],[total_intl_charge]] &lt;= 3, "Low Charges", "High Charges")</f>
        <v>High Charges</v>
      </c>
      <c r="Z2005" t="str">
        <f>IF(tbl_Customers[[#This Row],[total_eve_calls]]&lt;=80,"Low Calls",
IF(tbl_Customers[[#This Row],[total_eve_calls]]&lt;=120,"Medium Calls","High Calls"))</f>
        <v>High Calls</v>
      </c>
      <c r="AA2005" t="str">
        <f>IF(tbl_Customers[[#This Row],[total_eve_charge]]&lt;=15,"Low Charges",
IF(tbl_Customers[[#This Row],[total_eve_charge]]&lt;=20,"Medium Charges","High Charges"))</f>
        <v>Medium Charges</v>
      </c>
      <c r="AB20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05" t="str">
        <f>IF(tbl_Customers[[#This Row],[number_vmail_messages]] = 0, "No Usage", IF(tbl_Customers[[#This Row],[number_vmail_messages]] &lt;= 20, "Low Usage", IF(tbl_Customers[[#This Row],[number_vmail_messages]] &lt;= 40, "Medium Usgae", "High Usage")))</f>
        <v>No Usage</v>
      </c>
      <c r="AD2005" t="str">
        <f>IF(tbl_Customers[[#This Row],[total_day_minutes]]&lt;=150,"Low Usage", IF(tbl_Customers[[#This Row],[total_day_minutes]]&lt;=200,"Medium Usage", IF(tbl_Customers[[#This Row],[total_day_minutes]]&lt;=250,"High Usage","Very High Usage")))</f>
        <v>Low Usage</v>
      </c>
      <c r="AE2005" t="str">
        <f>IF(tbl_Customers[[#This Row],[total_intl_calls]]&lt;=5,"Low Calls", IF(tbl_Customers[[#This Row],[total_intl_calls]]&lt;=10, "Medium Calls", "High Calls"))</f>
        <v>Medium Calls</v>
      </c>
      <c r="AF20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05" s="36" t="str">
        <f>IF(tbl_Customers[[#This Row],[Churn_Risk_Score]]&gt;=10,"High Risk", IF(tbl_Customers[[#This Row],[Churn_Risk_Score]]&gt;=5,"Medium Risk","Low Risk"))</f>
        <v>Low Risk</v>
      </c>
    </row>
    <row r="2006" spans="1:33" x14ac:dyDescent="0.35">
      <c r="A2006">
        <v>2005</v>
      </c>
      <c r="B2006" t="s">
        <v>49</v>
      </c>
      <c r="C2006">
        <v>71</v>
      </c>
      <c r="D2006" t="s">
        <v>21</v>
      </c>
      <c r="E2006" t="s">
        <v>22</v>
      </c>
      <c r="F2006" t="s">
        <v>23</v>
      </c>
      <c r="G2006">
        <v>31</v>
      </c>
      <c r="H2006">
        <v>115.4</v>
      </c>
      <c r="I2006">
        <v>90</v>
      </c>
      <c r="J2006">
        <v>19.62</v>
      </c>
      <c r="K2006">
        <v>217.4</v>
      </c>
      <c r="L2006">
        <v>78</v>
      </c>
      <c r="M2006">
        <v>18.48</v>
      </c>
      <c r="N2006">
        <v>239.9</v>
      </c>
      <c r="O2006">
        <v>102</v>
      </c>
      <c r="P2006">
        <v>10.8</v>
      </c>
      <c r="Q2006">
        <v>13.1</v>
      </c>
      <c r="R2006">
        <v>4</v>
      </c>
      <c r="S2006">
        <v>3.54</v>
      </c>
      <c r="T2006">
        <v>1</v>
      </c>
      <c r="U2006" t="s">
        <v>22</v>
      </c>
      <c r="V2006">
        <f>IF(tbl_Customers[[#This Row],[churn]] = "yes", 1, 0)</f>
        <v>0</v>
      </c>
      <c r="W2006" t="str">
        <f>IF(tbl_Customers[[#This Row],[number_customer_service_calls]] &lt;= 1, "0-1 Calls", IF(tbl_Customers[[#This Row],[number_customer_service_calls]] &lt;= 3, "2-3 Calls", IF(tbl_Customers[[#This Row],[number_customer_service_calls]] &lt;=5, "4-5 Calls", "6+ Calls")))</f>
        <v>0-1 Calls</v>
      </c>
      <c r="X2006" t="str">
        <f>IF(tbl_Customers[[#This Row],[account_length]] &lt;= 50, "0-50", IF(tbl_Customers[[#This Row],[account_length]] &lt;=100, "51-100", IF(tbl_Customers[[#This Row],[account_length]] &lt;= 150, "101-150", "151+")))</f>
        <v>51-100</v>
      </c>
      <c r="Y2006" t="str">
        <f>IF(tbl_Customers[[#This Row],[total_intl_charge]] &lt;= 3, "Low Charges", "High Charges")</f>
        <v>High Charges</v>
      </c>
      <c r="Z2006" t="str">
        <f>IF(tbl_Customers[[#This Row],[total_eve_calls]]&lt;=80,"Low Calls",
IF(tbl_Customers[[#This Row],[total_eve_calls]]&lt;=120,"Medium Calls","High Calls"))</f>
        <v>Low Calls</v>
      </c>
      <c r="AA2006" t="str">
        <f>IF(tbl_Customers[[#This Row],[total_eve_charge]]&lt;=15,"Low Charges",
IF(tbl_Customers[[#This Row],[total_eve_charge]]&lt;=20,"Medium Charges","High Charges"))</f>
        <v>Medium Charges</v>
      </c>
      <c r="AB20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06" t="str">
        <f>IF(tbl_Customers[[#This Row],[number_vmail_messages]] = 0, "No Usage", IF(tbl_Customers[[#This Row],[number_vmail_messages]] &lt;= 20, "Low Usage", IF(tbl_Customers[[#This Row],[number_vmail_messages]] &lt;= 40, "Medium Usgae", "High Usage")))</f>
        <v>Medium Usgae</v>
      </c>
      <c r="AD2006" t="str">
        <f>IF(tbl_Customers[[#This Row],[total_day_minutes]]&lt;=150,"Low Usage", IF(tbl_Customers[[#This Row],[total_day_minutes]]&lt;=200,"Medium Usage", IF(tbl_Customers[[#This Row],[total_day_minutes]]&lt;=250,"High Usage","Very High Usage")))</f>
        <v>Low Usage</v>
      </c>
      <c r="AE2006" t="str">
        <f>IF(tbl_Customers[[#This Row],[total_intl_calls]]&lt;=5,"Low Calls", IF(tbl_Customers[[#This Row],[total_intl_calls]]&lt;=10, "Medium Calls", "High Calls"))</f>
        <v>Low Calls</v>
      </c>
      <c r="AF20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06" s="36" t="str">
        <f>IF(tbl_Customers[[#This Row],[Churn_Risk_Score]]&gt;=10,"High Risk", IF(tbl_Customers[[#This Row],[Churn_Risk_Score]]&gt;=5,"Medium Risk","Low Risk"))</f>
        <v>Low Risk</v>
      </c>
    </row>
    <row r="2007" spans="1:33" x14ac:dyDescent="0.35">
      <c r="A2007">
        <v>2006</v>
      </c>
      <c r="B2007" t="s">
        <v>32</v>
      </c>
      <c r="C2007">
        <v>68</v>
      </c>
      <c r="D2007" t="s">
        <v>21</v>
      </c>
      <c r="E2007" t="s">
        <v>22</v>
      </c>
      <c r="F2007" t="s">
        <v>22</v>
      </c>
      <c r="G2007">
        <v>0</v>
      </c>
      <c r="H2007">
        <v>222.1</v>
      </c>
      <c r="I2007">
        <v>107</v>
      </c>
      <c r="J2007">
        <v>37.76</v>
      </c>
      <c r="K2007">
        <v>199.4</v>
      </c>
      <c r="L2007">
        <v>102</v>
      </c>
      <c r="M2007">
        <v>16.95</v>
      </c>
      <c r="N2007">
        <v>162.4</v>
      </c>
      <c r="O2007">
        <v>107</v>
      </c>
      <c r="P2007">
        <v>7.31</v>
      </c>
      <c r="Q2007">
        <v>9.4</v>
      </c>
      <c r="R2007">
        <v>3</v>
      </c>
      <c r="S2007">
        <v>2.54</v>
      </c>
      <c r="T2007">
        <v>2</v>
      </c>
      <c r="U2007" t="s">
        <v>22</v>
      </c>
      <c r="V2007">
        <f>IF(tbl_Customers[[#This Row],[churn]] = "yes", 1, 0)</f>
        <v>0</v>
      </c>
      <c r="W2007" t="str">
        <f>IF(tbl_Customers[[#This Row],[number_customer_service_calls]] &lt;= 1, "0-1 Calls", IF(tbl_Customers[[#This Row],[number_customer_service_calls]] &lt;= 3, "2-3 Calls", IF(tbl_Customers[[#This Row],[number_customer_service_calls]] &lt;=5, "4-5 Calls", "6+ Calls")))</f>
        <v>2-3 Calls</v>
      </c>
      <c r="X2007" t="str">
        <f>IF(tbl_Customers[[#This Row],[account_length]] &lt;= 50, "0-50", IF(tbl_Customers[[#This Row],[account_length]] &lt;=100, "51-100", IF(tbl_Customers[[#This Row],[account_length]] &lt;= 150, "101-150", "151+")))</f>
        <v>51-100</v>
      </c>
      <c r="Y2007" t="str">
        <f>IF(tbl_Customers[[#This Row],[total_intl_charge]] &lt;= 3, "Low Charges", "High Charges")</f>
        <v>Low Charges</v>
      </c>
      <c r="Z2007" t="str">
        <f>IF(tbl_Customers[[#This Row],[total_eve_calls]]&lt;=80,"Low Calls",
IF(tbl_Customers[[#This Row],[total_eve_calls]]&lt;=120,"Medium Calls","High Calls"))</f>
        <v>Medium Calls</v>
      </c>
      <c r="AA2007" t="str">
        <f>IF(tbl_Customers[[#This Row],[total_eve_charge]]&lt;=15,"Low Charges",
IF(tbl_Customers[[#This Row],[total_eve_charge]]&lt;=20,"Medium Charges","High Charges"))</f>
        <v>Medium Charges</v>
      </c>
      <c r="AB20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07" t="str">
        <f>IF(tbl_Customers[[#This Row],[number_vmail_messages]] = 0, "No Usage", IF(tbl_Customers[[#This Row],[number_vmail_messages]] &lt;= 20, "Low Usage", IF(tbl_Customers[[#This Row],[number_vmail_messages]] &lt;= 40, "Medium Usgae", "High Usage")))</f>
        <v>No Usage</v>
      </c>
      <c r="AD2007" t="str">
        <f>IF(tbl_Customers[[#This Row],[total_day_minutes]]&lt;=150,"Low Usage", IF(tbl_Customers[[#This Row],[total_day_minutes]]&lt;=200,"Medium Usage", IF(tbl_Customers[[#This Row],[total_day_minutes]]&lt;=250,"High Usage","Very High Usage")))</f>
        <v>High Usage</v>
      </c>
      <c r="AE2007" t="str">
        <f>IF(tbl_Customers[[#This Row],[total_intl_calls]]&lt;=5,"Low Calls", IF(tbl_Customers[[#This Row],[total_intl_calls]]&lt;=10, "Medium Calls", "High Calls"))</f>
        <v>Low Calls</v>
      </c>
      <c r="AF20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07" s="36" t="str">
        <f>IF(tbl_Customers[[#This Row],[Churn_Risk_Score]]&gt;=10,"High Risk", IF(tbl_Customers[[#This Row],[Churn_Risk_Score]]&gt;=5,"Medium Risk","Low Risk"))</f>
        <v>Low Risk</v>
      </c>
    </row>
    <row r="2008" spans="1:33" x14ac:dyDescent="0.35">
      <c r="A2008">
        <v>2007</v>
      </c>
      <c r="B2008" t="s">
        <v>27</v>
      </c>
      <c r="C2008">
        <v>66</v>
      </c>
      <c r="D2008" t="s">
        <v>21</v>
      </c>
      <c r="E2008" t="s">
        <v>22</v>
      </c>
      <c r="F2008" t="s">
        <v>22</v>
      </c>
      <c r="G2008">
        <v>0</v>
      </c>
      <c r="H2008">
        <v>116.4</v>
      </c>
      <c r="I2008">
        <v>98</v>
      </c>
      <c r="J2008">
        <v>19.79</v>
      </c>
      <c r="K2008">
        <v>95.6</v>
      </c>
      <c r="L2008">
        <v>74</v>
      </c>
      <c r="M2008">
        <v>8.1300000000000008</v>
      </c>
      <c r="N2008">
        <v>181.5</v>
      </c>
      <c r="O2008">
        <v>94</v>
      </c>
      <c r="P2008">
        <v>8.17</v>
      </c>
      <c r="Q2008">
        <v>10.5</v>
      </c>
      <c r="R2008">
        <v>3</v>
      </c>
      <c r="S2008">
        <v>2.84</v>
      </c>
      <c r="T2008">
        <v>3</v>
      </c>
      <c r="U2008" t="s">
        <v>22</v>
      </c>
      <c r="V2008">
        <f>IF(tbl_Customers[[#This Row],[churn]] = "yes", 1, 0)</f>
        <v>0</v>
      </c>
      <c r="W2008" t="str">
        <f>IF(tbl_Customers[[#This Row],[number_customer_service_calls]] &lt;= 1, "0-1 Calls", IF(tbl_Customers[[#This Row],[number_customer_service_calls]] &lt;= 3, "2-3 Calls", IF(tbl_Customers[[#This Row],[number_customer_service_calls]] &lt;=5, "4-5 Calls", "6+ Calls")))</f>
        <v>2-3 Calls</v>
      </c>
      <c r="X2008" t="str">
        <f>IF(tbl_Customers[[#This Row],[account_length]] &lt;= 50, "0-50", IF(tbl_Customers[[#This Row],[account_length]] &lt;=100, "51-100", IF(tbl_Customers[[#This Row],[account_length]] &lt;= 150, "101-150", "151+")))</f>
        <v>51-100</v>
      </c>
      <c r="Y2008" t="str">
        <f>IF(tbl_Customers[[#This Row],[total_intl_charge]] &lt;= 3, "Low Charges", "High Charges")</f>
        <v>Low Charges</v>
      </c>
      <c r="Z2008" t="str">
        <f>IF(tbl_Customers[[#This Row],[total_eve_calls]]&lt;=80,"Low Calls",
IF(tbl_Customers[[#This Row],[total_eve_calls]]&lt;=120,"Medium Calls","High Calls"))</f>
        <v>Low Calls</v>
      </c>
      <c r="AA2008" t="str">
        <f>IF(tbl_Customers[[#This Row],[total_eve_charge]]&lt;=15,"Low Charges",
IF(tbl_Customers[[#This Row],[total_eve_charge]]&lt;=20,"Medium Charges","High Charges"))</f>
        <v>Low Charges</v>
      </c>
      <c r="AB20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08" t="str">
        <f>IF(tbl_Customers[[#This Row],[number_vmail_messages]] = 0, "No Usage", IF(tbl_Customers[[#This Row],[number_vmail_messages]] &lt;= 20, "Low Usage", IF(tbl_Customers[[#This Row],[number_vmail_messages]] &lt;= 40, "Medium Usgae", "High Usage")))</f>
        <v>No Usage</v>
      </c>
      <c r="AD2008" t="str">
        <f>IF(tbl_Customers[[#This Row],[total_day_minutes]]&lt;=150,"Low Usage", IF(tbl_Customers[[#This Row],[total_day_minutes]]&lt;=200,"Medium Usage", IF(tbl_Customers[[#This Row],[total_day_minutes]]&lt;=250,"High Usage","Very High Usage")))</f>
        <v>Low Usage</v>
      </c>
      <c r="AE2008" t="str">
        <f>IF(tbl_Customers[[#This Row],[total_intl_calls]]&lt;=5,"Low Calls", IF(tbl_Customers[[#This Row],[total_intl_calls]]&lt;=10, "Medium Calls", "High Calls"))</f>
        <v>Low Calls</v>
      </c>
      <c r="AF20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08" s="36" t="str">
        <f>IF(tbl_Customers[[#This Row],[Churn_Risk_Score]]&gt;=10,"High Risk", IF(tbl_Customers[[#This Row],[Churn_Risk_Score]]&gt;=5,"Medium Risk","Low Risk"))</f>
        <v>Low Risk</v>
      </c>
    </row>
    <row r="2009" spans="1:33" x14ac:dyDescent="0.35">
      <c r="A2009">
        <v>2008</v>
      </c>
      <c r="B2009" t="s">
        <v>75</v>
      </c>
      <c r="C2009">
        <v>101</v>
      </c>
      <c r="D2009" t="s">
        <v>21</v>
      </c>
      <c r="E2009" t="s">
        <v>22</v>
      </c>
      <c r="F2009" t="s">
        <v>22</v>
      </c>
      <c r="G2009">
        <v>0</v>
      </c>
      <c r="H2009">
        <v>217.7</v>
      </c>
      <c r="I2009">
        <v>118</v>
      </c>
      <c r="J2009">
        <v>37.01</v>
      </c>
      <c r="K2009">
        <v>231.7</v>
      </c>
      <c r="L2009">
        <v>128</v>
      </c>
      <c r="M2009">
        <v>19.690000000000001</v>
      </c>
      <c r="N2009">
        <v>185.3</v>
      </c>
      <c r="O2009">
        <v>128</v>
      </c>
      <c r="P2009">
        <v>8.34</v>
      </c>
      <c r="Q2009">
        <v>0</v>
      </c>
      <c r="R2009">
        <v>0</v>
      </c>
      <c r="S2009">
        <v>0</v>
      </c>
      <c r="T2009">
        <v>3</v>
      </c>
      <c r="U2009" t="s">
        <v>22</v>
      </c>
      <c r="V2009">
        <f>IF(tbl_Customers[[#This Row],[churn]] = "yes", 1, 0)</f>
        <v>0</v>
      </c>
      <c r="W2009" t="str">
        <f>IF(tbl_Customers[[#This Row],[number_customer_service_calls]] &lt;= 1, "0-1 Calls", IF(tbl_Customers[[#This Row],[number_customer_service_calls]] &lt;= 3, "2-3 Calls", IF(tbl_Customers[[#This Row],[number_customer_service_calls]] &lt;=5, "4-5 Calls", "6+ Calls")))</f>
        <v>2-3 Calls</v>
      </c>
      <c r="X2009" t="str">
        <f>IF(tbl_Customers[[#This Row],[account_length]] &lt;= 50, "0-50", IF(tbl_Customers[[#This Row],[account_length]] &lt;=100, "51-100", IF(tbl_Customers[[#This Row],[account_length]] &lt;= 150, "101-150", "151+")))</f>
        <v>101-150</v>
      </c>
      <c r="Y2009" t="str">
        <f>IF(tbl_Customers[[#This Row],[total_intl_charge]] &lt;= 3, "Low Charges", "High Charges")</f>
        <v>Low Charges</v>
      </c>
      <c r="Z2009" t="str">
        <f>IF(tbl_Customers[[#This Row],[total_eve_calls]]&lt;=80,"Low Calls",
IF(tbl_Customers[[#This Row],[total_eve_calls]]&lt;=120,"Medium Calls","High Calls"))</f>
        <v>High Calls</v>
      </c>
      <c r="AA2009" t="str">
        <f>IF(tbl_Customers[[#This Row],[total_eve_charge]]&lt;=15,"Low Charges",
IF(tbl_Customers[[#This Row],[total_eve_charge]]&lt;=20,"Medium Charges","High Charges"))</f>
        <v>Medium Charges</v>
      </c>
      <c r="AB20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09" t="str">
        <f>IF(tbl_Customers[[#This Row],[number_vmail_messages]] = 0, "No Usage", IF(tbl_Customers[[#This Row],[number_vmail_messages]] &lt;= 20, "Low Usage", IF(tbl_Customers[[#This Row],[number_vmail_messages]] &lt;= 40, "Medium Usgae", "High Usage")))</f>
        <v>No Usage</v>
      </c>
      <c r="AD2009" t="str">
        <f>IF(tbl_Customers[[#This Row],[total_day_minutes]]&lt;=150,"Low Usage", IF(tbl_Customers[[#This Row],[total_day_minutes]]&lt;=200,"Medium Usage", IF(tbl_Customers[[#This Row],[total_day_minutes]]&lt;=250,"High Usage","Very High Usage")))</f>
        <v>High Usage</v>
      </c>
      <c r="AE2009" t="str">
        <f>IF(tbl_Customers[[#This Row],[total_intl_calls]]&lt;=5,"Low Calls", IF(tbl_Customers[[#This Row],[total_intl_calls]]&lt;=10, "Medium Calls", "High Calls"))</f>
        <v>Low Calls</v>
      </c>
      <c r="AF20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09" s="36" t="str">
        <f>IF(tbl_Customers[[#This Row],[Churn_Risk_Score]]&gt;=10,"High Risk", IF(tbl_Customers[[#This Row],[Churn_Risk_Score]]&gt;=5,"Medium Risk","Low Risk"))</f>
        <v>Low Risk</v>
      </c>
    </row>
    <row r="2010" spans="1:33" x14ac:dyDescent="0.35">
      <c r="A2010">
        <v>2009</v>
      </c>
      <c r="B2010" t="s">
        <v>64</v>
      </c>
      <c r="C2010">
        <v>116</v>
      </c>
      <c r="D2010" t="s">
        <v>21</v>
      </c>
      <c r="E2010" t="s">
        <v>22</v>
      </c>
      <c r="F2010" t="s">
        <v>22</v>
      </c>
      <c r="G2010">
        <v>0</v>
      </c>
      <c r="H2010">
        <v>129.4</v>
      </c>
      <c r="I2010">
        <v>84</v>
      </c>
      <c r="J2010">
        <v>22</v>
      </c>
      <c r="K2010">
        <v>157.30000000000001</v>
      </c>
      <c r="L2010">
        <v>89</v>
      </c>
      <c r="M2010">
        <v>13.37</v>
      </c>
      <c r="N2010">
        <v>215.5</v>
      </c>
      <c r="O2010">
        <v>77</v>
      </c>
      <c r="P2010">
        <v>9.6999999999999993</v>
      </c>
      <c r="Q2010">
        <v>13.3</v>
      </c>
      <c r="R2010">
        <v>3</v>
      </c>
      <c r="S2010">
        <v>3.59</v>
      </c>
      <c r="T2010">
        <v>0</v>
      </c>
      <c r="U2010" t="s">
        <v>22</v>
      </c>
      <c r="V2010">
        <f>IF(tbl_Customers[[#This Row],[churn]] = "yes", 1, 0)</f>
        <v>0</v>
      </c>
      <c r="W2010" t="str">
        <f>IF(tbl_Customers[[#This Row],[number_customer_service_calls]] &lt;= 1, "0-1 Calls", IF(tbl_Customers[[#This Row],[number_customer_service_calls]] &lt;= 3, "2-3 Calls", IF(tbl_Customers[[#This Row],[number_customer_service_calls]] &lt;=5, "4-5 Calls", "6+ Calls")))</f>
        <v>0-1 Calls</v>
      </c>
      <c r="X2010" t="str">
        <f>IF(tbl_Customers[[#This Row],[account_length]] &lt;= 50, "0-50", IF(tbl_Customers[[#This Row],[account_length]] &lt;=100, "51-100", IF(tbl_Customers[[#This Row],[account_length]] &lt;= 150, "101-150", "151+")))</f>
        <v>101-150</v>
      </c>
      <c r="Y2010" t="str">
        <f>IF(tbl_Customers[[#This Row],[total_intl_charge]] &lt;= 3, "Low Charges", "High Charges")</f>
        <v>High Charges</v>
      </c>
      <c r="Z2010" t="str">
        <f>IF(tbl_Customers[[#This Row],[total_eve_calls]]&lt;=80,"Low Calls",
IF(tbl_Customers[[#This Row],[total_eve_calls]]&lt;=120,"Medium Calls","High Calls"))</f>
        <v>Medium Calls</v>
      </c>
      <c r="AA2010" t="str">
        <f>IF(tbl_Customers[[#This Row],[total_eve_charge]]&lt;=15,"Low Charges",
IF(tbl_Customers[[#This Row],[total_eve_charge]]&lt;=20,"Medium Charges","High Charges"))</f>
        <v>Low Charges</v>
      </c>
      <c r="AB20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10" t="str">
        <f>IF(tbl_Customers[[#This Row],[number_vmail_messages]] = 0, "No Usage", IF(tbl_Customers[[#This Row],[number_vmail_messages]] &lt;= 20, "Low Usage", IF(tbl_Customers[[#This Row],[number_vmail_messages]] &lt;= 40, "Medium Usgae", "High Usage")))</f>
        <v>No Usage</v>
      </c>
      <c r="AD2010" t="str">
        <f>IF(tbl_Customers[[#This Row],[total_day_minutes]]&lt;=150,"Low Usage", IF(tbl_Customers[[#This Row],[total_day_minutes]]&lt;=200,"Medium Usage", IF(tbl_Customers[[#This Row],[total_day_minutes]]&lt;=250,"High Usage","Very High Usage")))</f>
        <v>Low Usage</v>
      </c>
      <c r="AE2010" t="str">
        <f>IF(tbl_Customers[[#This Row],[total_intl_calls]]&lt;=5,"Low Calls", IF(tbl_Customers[[#This Row],[total_intl_calls]]&lt;=10, "Medium Calls", "High Calls"))</f>
        <v>Low Calls</v>
      </c>
      <c r="AF20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10" s="36" t="str">
        <f>IF(tbl_Customers[[#This Row],[Churn_Risk_Score]]&gt;=10,"High Risk", IF(tbl_Customers[[#This Row],[Churn_Risk_Score]]&gt;=5,"Medium Risk","Low Risk"))</f>
        <v>Low Risk</v>
      </c>
    </row>
    <row r="2011" spans="1:33" x14ac:dyDescent="0.35">
      <c r="A2011">
        <v>2010</v>
      </c>
      <c r="B2011" t="s">
        <v>74</v>
      </c>
      <c r="C2011">
        <v>54</v>
      </c>
      <c r="D2011" t="s">
        <v>21</v>
      </c>
      <c r="E2011" t="s">
        <v>22</v>
      </c>
      <c r="F2011" t="s">
        <v>23</v>
      </c>
      <c r="G2011">
        <v>33</v>
      </c>
      <c r="H2011">
        <v>161.80000000000001</v>
      </c>
      <c r="I2011">
        <v>73</v>
      </c>
      <c r="J2011">
        <v>27.51</v>
      </c>
      <c r="K2011">
        <v>273</v>
      </c>
      <c r="L2011">
        <v>58</v>
      </c>
      <c r="M2011">
        <v>23.21</v>
      </c>
      <c r="N2011">
        <v>153.9</v>
      </c>
      <c r="O2011">
        <v>76</v>
      </c>
      <c r="P2011">
        <v>6.93</v>
      </c>
      <c r="Q2011">
        <v>13.7</v>
      </c>
      <c r="R2011">
        <v>4</v>
      </c>
      <c r="S2011">
        <v>3.7</v>
      </c>
      <c r="T2011">
        <v>0</v>
      </c>
      <c r="U2011" t="s">
        <v>22</v>
      </c>
      <c r="V2011">
        <f>IF(tbl_Customers[[#This Row],[churn]] = "yes", 1, 0)</f>
        <v>0</v>
      </c>
      <c r="W2011" t="str">
        <f>IF(tbl_Customers[[#This Row],[number_customer_service_calls]] &lt;= 1, "0-1 Calls", IF(tbl_Customers[[#This Row],[number_customer_service_calls]] &lt;= 3, "2-3 Calls", IF(tbl_Customers[[#This Row],[number_customer_service_calls]] &lt;=5, "4-5 Calls", "6+ Calls")))</f>
        <v>0-1 Calls</v>
      </c>
      <c r="X2011" t="str">
        <f>IF(tbl_Customers[[#This Row],[account_length]] &lt;= 50, "0-50", IF(tbl_Customers[[#This Row],[account_length]] &lt;=100, "51-100", IF(tbl_Customers[[#This Row],[account_length]] &lt;= 150, "101-150", "151+")))</f>
        <v>51-100</v>
      </c>
      <c r="Y2011" t="str">
        <f>IF(tbl_Customers[[#This Row],[total_intl_charge]] &lt;= 3, "Low Charges", "High Charges")</f>
        <v>High Charges</v>
      </c>
      <c r="Z2011" t="str">
        <f>IF(tbl_Customers[[#This Row],[total_eve_calls]]&lt;=80,"Low Calls",
IF(tbl_Customers[[#This Row],[total_eve_calls]]&lt;=120,"Medium Calls","High Calls"))</f>
        <v>Low Calls</v>
      </c>
      <c r="AA2011" t="str">
        <f>IF(tbl_Customers[[#This Row],[total_eve_charge]]&lt;=15,"Low Charges",
IF(tbl_Customers[[#This Row],[total_eve_charge]]&lt;=20,"Medium Charges","High Charges"))</f>
        <v>High Charges</v>
      </c>
      <c r="AB20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11" t="str">
        <f>IF(tbl_Customers[[#This Row],[number_vmail_messages]] = 0, "No Usage", IF(tbl_Customers[[#This Row],[number_vmail_messages]] &lt;= 20, "Low Usage", IF(tbl_Customers[[#This Row],[number_vmail_messages]] &lt;= 40, "Medium Usgae", "High Usage")))</f>
        <v>Medium Usgae</v>
      </c>
      <c r="AD2011" t="str">
        <f>IF(tbl_Customers[[#This Row],[total_day_minutes]]&lt;=150,"Low Usage", IF(tbl_Customers[[#This Row],[total_day_minutes]]&lt;=200,"Medium Usage", IF(tbl_Customers[[#This Row],[total_day_minutes]]&lt;=250,"High Usage","Very High Usage")))</f>
        <v>Medium Usage</v>
      </c>
      <c r="AE2011" t="str">
        <f>IF(tbl_Customers[[#This Row],[total_intl_calls]]&lt;=5,"Low Calls", IF(tbl_Customers[[#This Row],[total_intl_calls]]&lt;=10, "Medium Calls", "High Calls"))</f>
        <v>Low Calls</v>
      </c>
      <c r="AF20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11" s="36" t="str">
        <f>IF(tbl_Customers[[#This Row],[Churn_Risk_Score]]&gt;=10,"High Risk", IF(tbl_Customers[[#This Row],[Churn_Risk_Score]]&gt;=5,"Medium Risk","Low Risk"))</f>
        <v>Low Risk</v>
      </c>
    </row>
    <row r="2012" spans="1:33" x14ac:dyDescent="0.35">
      <c r="A2012">
        <v>2011</v>
      </c>
      <c r="B2012" t="s">
        <v>38</v>
      </c>
      <c r="C2012">
        <v>112</v>
      </c>
      <c r="D2012" t="s">
        <v>25</v>
      </c>
      <c r="E2012" t="s">
        <v>22</v>
      </c>
      <c r="F2012" t="s">
        <v>23</v>
      </c>
      <c r="G2012">
        <v>29</v>
      </c>
      <c r="H2012">
        <v>198.8</v>
      </c>
      <c r="I2012">
        <v>122</v>
      </c>
      <c r="J2012">
        <v>33.799999999999997</v>
      </c>
      <c r="K2012">
        <v>238.6</v>
      </c>
      <c r="L2012">
        <v>114</v>
      </c>
      <c r="M2012">
        <v>20.28</v>
      </c>
      <c r="N2012">
        <v>289.5</v>
      </c>
      <c r="O2012">
        <v>69</v>
      </c>
      <c r="P2012">
        <v>13.03</v>
      </c>
      <c r="Q2012">
        <v>11.5</v>
      </c>
      <c r="R2012">
        <v>5</v>
      </c>
      <c r="S2012">
        <v>3.11</v>
      </c>
      <c r="T2012">
        <v>1</v>
      </c>
      <c r="U2012" t="s">
        <v>22</v>
      </c>
      <c r="V2012">
        <f>IF(tbl_Customers[[#This Row],[churn]] = "yes", 1, 0)</f>
        <v>0</v>
      </c>
      <c r="W2012" t="str">
        <f>IF(tbl_Customers[[#This Row],[number_customer_service_calls]] &lt;= 1, "0-1 Calls", IF(tbl_Customers[[#This Row],[number_customer_service_calls]] &lt;= 3, "2-3 Calls", IF(tbl_Customers[[#This Row],[number_customer_service_calls]] &lt;=5, "4-5 Calls", "6+ Calls")))</f>
        <v>0-1 Calls</v>
      </c>
      <c r="X2012" t="str">
        <f>IF(tbl_Customers[[#This Row],[account_length]] &lt;= 50, "0-50", IF(tbl_Customers[[#This Row],[account_length]] &lt;=100, "51-100", IF(tbl_Customers[[#This Row],[account_length]] &lt;= 150, "101-150", "151+")))</f>
        <v>101-150</v>
      </c>
      <c r="Y2012" t="str">
        <f>IF(tbl_Customers[[#This Row],[total_intl_charge]] &lt;= 3, "Low Charges", "High Charges")</f>
        <v>High Charges</v>
      </c>
      <c r="Z2012" t="str">
        <f>IF(tbl_Customers[[#This Row],[total_eve_calls]]&lt;=80,"Low Calls",
IF(tbl_Customers[[#This Row],[total_eve_calls]]&lt;=120,"Medium Calls","High Calls"))</f>
        <v>Medium Calls</v>
      </c>
      <c r="AA2012" t="str">
        <f>IF(tbl_Customers[[#This Row],[total_eve_charge]]&lt;=15,"Low Charges",
IF(tbl_Customers[[#This Row],[total_eve_charge]]&lt;=20,"Medium Charges","High Charges"))</f>
        <v>High Charges</v>
      </c>
      <c r="AB20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12" t="str">
        <f>IF(tbl_Customers[[#This Row],[number_vmail_messages]] = 0, "No Usage", IF(tbl_Customers[[#This Row],[number_vmail_messages]] &lt;= 20, "Low Usage", IF(tbl_Customers[[#This Row],[number_vmail_messages]] &lt;= 40, "Medium Usgae", "High Usage")))</f>
        <v>Medium Usgae</v>
      </c>
      <c r="AD2012" t="str">
        <f>IF(tbl_Customers[[#This Row],[total_day_minutes]]&lt;=150,"Low Usage", IF(tbl_Customers[[#This Row],[total_day_minutes]]&lt;=200,"Medium Usage", IF(tbl_Customers[[#This Row],[total_day_minutes]]&lt;=250,"High Usage","Very High Usage")))</f>
        <v>Medium Usage</v>
      </c>
      <c r="AE2012" t="str">
        <f>IF(tbl_Customers[[#This Row],[total_intl_calls]]&lt;=5,"Low Calls", IF(tbl_Customers[[#This Row],[total_intl_calls]]&lt;=10, "Medium Calls", "High Calls"))</f>
        <v>Low Calls</v>
      </c>
      <c r="AF20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12" s="36" t="str">
        <f>IF(tbl_Customers[[#This Row],[Churn_Risk_Score]]&gt;=10,"High Risk", IF(tbl_Customers[[#This Row],[Churn_Risk_Score]]&gt;=5,"Medium Risk","Low Risk"))</f>
        <v>Low Risk</v>
      </c>
    </row>
    <row r="2013" spans="1:33" x14ac:dyDescent="0.35">
      <c r="A2013">
        <v>2012</v>
      </c>
      <c r="B2013" t="s">
        <v>67</v>
      </c>
      <c r="C2013">
        <v>122</v>
      </c>
      <c r="D2013" t="s">
        <v>25</v>
      </c>
      <c r="E2013" t="s">
        <v>22</v>
      </c>
      <c r="F2013" t="s">
        <v>23</v>
      </c>
      <c r="G2013">
        <v>45</v>
      </c>
      <c r="H2013">
        <v>147.80000000000001</v>
      </c>
      <c r="I2013">
        <v>85</v>
      </c>
      <c r="J2013">
        <v>25.13</v>
      </c>
      <c r="K2013">
        <v>147.4</v>
      </c>
      <c r="L2013">
        <v>93</v>
      </c>
      <c r="M2013">
        <v>12.53</v>
      </c>
      <c r="N2013">
        <v>203.5</v>
      </c>
      <c r="O2013">
        <v>110</v>
      </c>
      <c r="P2013">
        <v>9.16</v>
      </c>
      <c r="Q2013">
        <v>14</v>
      </c>
      <c r="R2013">
        <v>5</v>
      </c>
      <c r="S2013">
        <v>3.78</v>
      </c>
      <c r="T2013">
        <v>1</v>
      </c>
      <c r="U2013" t="s">
        <v>22</v>
      </c>
      <c r="V2013">
        <f>IF(tbl_Customers[[#This Row],[churn]] = "yes", 1, 0)</f>
        <v>0</v>
      </c>
      <c r="W2013" t="str">
        <f>IF(tbl_Customers[[#This Row],[number_customer_service_calls]] &lt;= 1, "0-1 Calls", IF(tbl_Customers[[#This Row],[number_customer_service_calls]] &lt;= 3, "2-3 Calls", IF(tbl_Customers[[#This Row],[number_customer_service_calls]] &lt;=5, "4-5 Calls", "6+ Calls")))</f>
        <v>0-1 Calls</v>
      </c>
      <c r="X2013" t="str">
        <f>IF(tbl_Customers[[#This Row],[account_length]] &lt;= 50, "0-50", IF(tbl_Customers[[#This Row],[account_length]] &lt;=100, "51-100", IF(tbl_Customers[[#This Row],[account_length]] &lt;= 150, "101-150", "151+")))</f>
        <v>101-150</v>
      </c>
      <c r="Y2013" t="str">
        <f>IF(tbl_Customers[[#This Row],[total_intl_charge]] &lt;= 3, "Low Charges", "High Charges")</f>
        <v>High Charges</v>
      </c>
      <c r="Z2013" t="str">
        <f>IF(tbl_Customers[[#This Row],[total_eve_calls]]&lt;=80,"Low Calls",
IF(tbl_Customers[[#This Row],[total_eve_calls]]&lt;=120,"Medium Calls","High Calls"))</f>
        <v>Medium Calls</v>
      </c>
      <c r="AA2013" t="str">
        <f>IF(tbl_Customers[[#This Row],[total_eve_charge]]&lt;=15,"Low Charges",
IF(tbl_Customers[[#This Row],[total_eve_charge]]&lt;=20,"Medium Charges","High Charges"))</f>
        <v>Low Charges</v>
      </c>
      <c r="AB20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13" t="str">
        <f>IF(tbl_Customers[[#This Row],[number_vmail_messages]] = 0, "No Usage", IF(tbl_Customers[[#This Row],[number_vmail_messages]] &lt;= 20, "Low Usage", IF(tbl_Customers[[#This Row],[number_vmail_messages]] &lt;= 40, "Medium Usgae", "High Usage")))</f>
        <v>High Usage</v>
      </c>
      <c r="AD2013" t="str">
        <f>IF(tbl_Customers[[#This Row],[total_day_minutes]]&lt;=150,"Low Usage", IF(tbl_Customers[[#This Row],[total_day_minutes]]&lt;=200,"Medium Usage", IF(tbl_Customers[[#This Row],[total_day_minutes]]&lt;=250,"High Usage","Very High Usage")))</f>
        <v>Low Usage</v>
      </c>
      <c r="AE2013" t="str">
        <f>IF(tbl_Customers[[#This Row],[total_intl_calls]]&lt;=5,"Low Calls", IF(tbl_Customers[[#This Row],[total_intl_calls]]&lt;=10, "Medium Calls", "High Calls"))</f>
        <v>Low Calls</v>
      </c>
      <c r="AF20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13" s="36" t="str">
        <f>IF(tbl_Customers[[#This Row],[Churn_Risk_Score]]&gt;=10,"High Risk", IF(tbl_Customers[[#This Row],[Churn_Risk_Score]]&gt;=5,"Medium Risk","Low Risk"))</f>
        <v>Low Risk</v>
      </c>
    </row>
    <row r="2014" spans="1:33" x14ac:dyDescent="0.35">
      <c r="A2014">
        <v>2013</v>
      </c>
      <c r="B2014" t="s">
        <v>47</v>
      </c>
      <c r="C2014">
        <v>74</v>
      </c>
      <c r="D2014" t="s">
        <v>21</v>
      </c>
      <c r="E2014" t="s">
        <v>22</v>
      </c>
      <c r="F2014" t="s">
        <v>22</v>
      </c>
      <c r="G2014">
        <v>0</v>
      </c>
      <c r="H2014">
        <v>262.3</v>
      </c>
      <c r="I2014">
        <v>114</v>
      </c>
      <c r="J2014">
        <v>44.59</v>
      </c>
      <c r="K2014">
        <v>198.9</v>
      </c>
      <c r="L2014">
        <v>96</v>
      </c>
      <c r="M2014">
        <v>16.91</v>
      </c>
      <c r="N2014">
        <v>165.9</v>
      </c>
      <c r="O2014">
        <v>90</v>
      </c>
      <c r="P2014">
        <v>7.47</v>
      </c>
      <c r="Q2014">
        <v>6.6</v>
      </c>
      <c r="R2014">
        <v>5</v>
      </c>
      <c r="S2014">
        <v>1.78</v>
      </c>
      <c r="T2014">
        <v>3</v>
      </c>
      <c r="U2014" t="s">
        <v>22</v>
      </c>
      <c r="V2014">
        <f>IF(tbl_Customers[[#This Row],[churn]] = "yes", 1, 0)</f>
        <v>0</v>
      </c>
      <c r="W2014" t="str">
        <f>IF(tbl_Customers[[#This Row],[number_customer_service_calls]] &lt;= 1, "0-1 Calls", IF(tbl_Customers[[#This Row],[number_customer_service_calls]] &lt;= 3, "2-3 Calls", IF(tbl_Customers[[#This Row],[number_customer_service_calls]] &lt;=5, "4-5 Calls", "6+ Calls")))</f>
        <v>2-3 Calls</v>
      </c>
      <c r="X2014" t="str">
        <f>IF(tbl_Customers[[#This Row],[account_length]] &lt;= 50, "0-50", IF(tbl_Customers[[#This Row],[account_length]] &lt;=100, "51-100", IF(tbl_Customers[[#This Row],[account_length]] &lt;= 150, "101-150", "151+")))</f>
        <v>51-100</v>
      </c>
      <c r="Y2014" t="str">
        <f>IF(tbl_Customers[[#This Row],[total_intl_charge]] &lt;= 3, "Low Charges", "High Charges")</f>
        <v>Low Charges</v>
      </c>
      <c r="Z2014" t="str">
        <f>IF(tbl_Customers[[#This Row],[total_eve_calls]]&lt;=80,"Low Calls",
IF(tbl_Customers[[#This Row],[total_eve_calls]]&lt;=120,"Medium Calls","High Calls"))</f>
        <v>Medium Calls</v>
      </c>
      <c r="AA2014" t="str">
        <f>IF(tbl_Customers[[#This Row],[total_eve_charge]]&lt;=15,"Low Charges",
IF(tbl_Customers[[#This Row],[total_eve_charge]]&lt;=20,"Medium Charges","High Charges"))</f>
        <v>Medium Charges</v>
      </c>
      <c r="AB20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14" t="str">
        <f>IF(tbl_Customers[[#This Row],[number_vmail_messages]] = 0, "No Usage", IF(tbl_Customers[[#This Row],[number_vmail_messages]] &lt;= 20, "Low Usage", IF(tbl_Customers[[#This Row],[number_vmail_messages]] &lt;= 40, "Medium Usgae", "High Usage")))</f>
        <v>No Usage</v>
      </c>
      <c r="AD2014" t="str">
        <f>IF(tbl_Customers[[#This Row],[total_day_minutes]]&lt;=150,"Low Usage", IF(tbl_Customers[[#This Row],[total_day_minutes]]&lt;=200,"Medium Usage", IF(tbl_Customers[[#This Row],[total_day_minutes]]&lt;=250,"High Usage","Very High Usage")))</f>
        <v>Very High Usage</v>
      </c>
      <c r="AE2014" t="str">
        <f>IF(tbl_Customers[[#This Row],[total_intl_calls]]&lt;=5,"Low Calls", IF(tbl_Customers[[#This Row],[total_intl_calls]]&lt;=10, "Medium Calls", "High Calls"))</f>
        <v>Low Calls</v>
      </c>
      <c r="AF20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14" s="36" t="str">
        <f>IF(tbl_Customers[[#This Row],[Churn_Risk_Score]]&gt;=10,"High Risk", IF(tbl_Customers[[#This Row],[Churn_Risk_Score]]&gt;=5,"Medium Risk","Low Risk"))</f>
        <v>Medium Risk</v>
      </c>
    </row>
    <row r="2015" spans="1:33" x14ac:dyDescent="0.35">
      <c r="A2015">
        <v>2014</v>
      </c>
      <c r="B2015" t="s">
        <v>44</v>
      </c>
      <c r="C2015">
        <v>90</v>
      </c>
      <c r="D2015" t="s">
        <v>21</v>
      </c>
      <c r="E2015" t="s">
        <v>22</v>
      </c>
      <c r="F2015" t="s">
        <v>22</v>
      </c>
      <c r="G2015">
        <v>0</v>
      </c>
      <c r="H2015">
        <v>246.4</v>
      </c>
      <c r="I2015">
        <v>83</v>
      </c>
      <c r="J2015">
        <v>41.89</v>
      </c>
      <c r="K2015">
        <v>160.30000000000001</v>
      </c>
      <c r="L2015">
        <v>88</v>
      </c>
      <c r="M2015">
        <v>13.63</v>
      </c>
      <c r="N2015">
        <v>170.9</v>
      </c>
      <c r="O2015">
        <v>99</v>
      </c>
      <c r="P2015">
        <v>7.69</v>
      </c>
      <c r="Q2015">
        <v>7.6</v>
      </c>
      <c r="R2015">
        <v>7</v>
      </c>
      <c r="S2015">
        <v>2.0499999999999998</v>
      </c>
      <c r="T2015">
        <v>1</v>
      </c>
      <c r="U2015" t="s">
        <v>22</v>
      </c>
      <c r="V2015">
        <f>IF(tbl_Customers[[#This Row],[churn]] = "yes", 1, 0)</f>
        <v>0</v>
      </c>
      <c r="W2015" t="str">
        <f>IF(tbl_Customers[[#This Row],[number_customer_service_calls]] &lt;= 1, "0-1 Calls", IF(tbl_Customers[[#This Row],[number_customer_service_calls]] &lt;= 3, "2-3 Calls", IF(tbl_Customers[[#This Row],[number_customer_service_calls]] &lt;=5, "4-5 Calls", "6+ Calls")))</f>
        <v>0-1 Calls</v>
      </c>
      <c r="X2015" t="str">
        <f>IF(tbl_Customers[[#This Row],[account_length]] &lt;= 50, "0-50", IF(tbl_Customers[[#This Row],[account_length]] &lt;=100, "51-100", IF(tbl_Customers[[#This Row],[account_length]] &lt;= 150, "101-150", "151+")))</f>
        <v>51-100</v>
      </c>
      <c r="Y2015" t="str">
        <f>IF(tbl_Customers[[#This Row],[total_intl_charge]] &lt;= 3, "Low Charges", "High Charges")</f>
        <v>Low Charges</v>
      </c>
      <c r="Z2015" t="str">
        <f>IF(tbl_Customers[[#This Row],[total_eve_calls]]&lt;=80,"Low Calls",
IF(tbl_Customers[[#This Row],[total_eve_calls]]&lt;=120,"Medium Calls","High Calls"))</f>
        <v>Medium Calls</v>
      </c>
      <c r="AA2015" t="str">
        <f>IF(tbl_Customers[[#This Row],[total_eve_charge]]&lt;=15,"Low Charges",
IF(tbl_Customers[[#This Row],[total_eve_charge]]&lt;=20,"Medium Charges","High Charges"))</f>
        <v>Low Charges</v>
      </c>
      <c r="AB20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15" t="str">
        <f>IF(tbl_Customers[[#This Row],[number_vmail_messages]] = 0, "No Usage", IF(tbl_Customers[[#This Row],[number_vmail_messages]] &lt;= 20, "Low Usage", IF(tbl_Customers[[#This Row],[number_vmail_messages]] &lt;= 40, "Medium Usgae", "High Usage")))</f>
        <v>No Usage</v>
      </c>
      <c r="AD2015" t="str">
        <f>IF(tbl_Customers[[#This Row],[total_day_minutes]]&lt;=150,"Low Usage", IF(tbl_Customers[[#This Row],[total_day_minutes]]&lt;=200,"Medium Usage", IF(tbl_Customers[[#This Row],[total_day_minutes]]&lt;=250,"High Usage","Very High Usage")))</f>
        <v>High Usage</v>
      </c>
      <c r="AE2015" t="str">
        <f>IF(tbl_Customers[[#This Row],[total_intl_calls]]&lt;=5,"Low Calls", IF(tbl_Customers[[#This Row],[total_intl_calls]]&lt;=10, "Medium Calls", "High Calls"))</f>
        <v>Medium Calls</v>
      </c>
      <c r="AF20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15" s="36" t="str">
        <f>IF(tbl_Customers[[#This Row],[Churn_Risk_Score]]&gt;=10,"High Risk", IF(tbl_Customers[[#This Row],[Churn_Risk_Score]]&gt;=5,"Medium Risk","Low Risk"))</f>
        <v>Low Risk</v>
      </c>
    </row>
    <row r="2016" spans="1:33" x14ac:dyDescent="0.35">
      <c r="A2016">
        <v>2015</v>
      </c>
      <c r="B2016" t="s">
        <v>58</v>
      </c>
      <c r="C2016">
        <v>85</v>
      </c>
      <c r="D2016" t="s">
        <v>28</v>
      </c>
      <c r="E2016" t="s">
        <v>22</v>
      </c>
      <c r="F2016" t="s">
        <v>22</v>
      </c>
      <c r="G2016">
        <v>0</v>
      </c>
      <c r="H2016">
        <v>183.4</v>
      </c>
      <c r="I2016">
        <v>111</v>
      </c>
      <c r="J2016">
        <v>31.18</v>
      </c>
      <c r="K2016">
        <v>168.8</v>
      </c>
      <c r="L2016">
        <v>98</v>
      </c>
      <c r="M2016">
        <v>14.35</v>
      </c>
      <c r="N2016">
        <v>199.7</v>
      </c>
      <c r="O2016">
        <v>97</v>
      </c>
      <c r="P2016">
        <v>8.99</v>
      </c>
      <c r="Q2016">
        <v>9.9</v>
      </c>
      <c r="R2016">
        <v>4</v>
      </c>
      <c r="S2016">
        <v>2.67</v>
      </c>
      <c r="T2016">
        <v>4</v>
      </c>
      <c r="U2016" t="s">
        <v>22</v>
      </c>
      <c r="V2016">
        <f>IF(tbl_Customers[[#This Row],[churn]] = "yes", 1, 0)</f>
        <v>0</v>
      </c>
      <c r="W2016" t="str">
        <f>IF(tbl_Customers[[#This Row],[number_customer_service_calls]] &lt;= 1, "0-1 Calls", IF(tbl_Customers[[#This Row],[number_customer_service_calls]] &lt;= 3, "2-3 Calls", IF(tbl_Customers[[#This Row],[number_customer_service_calls]] &lt;=5, "4-5 Calls", "6+ Calls")))</f>
        <v>4-5 Calls</v>
      </c>
      <c r="X2016" t="str">
        <f>IF(tbl_Customers[[#This Row],[account_length]] &lt;= 50, "0-50", IF(tbl_Customers[[#This Row],[account_length]] &lt;=100, "51-100", IF(tbl_Customers[[#This Row],[account_length]] &lt;= 150, "101-150", "151+")))</f>
        <v>51-100</v>
      </c>
      <c r="Y2016" t="str">
        <f>IF(tbl_Customers[[#This Row],[total_intl_charge]] &lt;= 3, "Low Charges", "High Charges")</f>
        <v>Low Charges</v>
      </c>
      <c r="Z2016" t="str">
        <f>IF(tbl_Customers[[#This Row],[total_eve_calls]]&lt;=80,"Low Calls",
IF(tbl_Customers[[#This Row],[total_eve_calls]]&lt;=120,"Medium Calls","High Calls"))</f>
        <v>Medium Calls</v>
      </c>
      <c r="AA2016" t="str">
        <f>IF(tbl_Customers[[#This Row],[total_eve_charge]]&lt;=15,"Low Charges",
IF(tbl_Customers[[#This Row],[total_eve_charge]]&lt;=20,"Medium Charges","High Charges"))</f>
        <v>Low Charges</v>
      </c>
      <c r="AB20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16" t="str">
        <f>IF(tbl_Customers[[#This Row],[number_vmail_messages]] = 0, "No Usage", IF(tbl_Customers[[#This Row],[number_vmail_messages]] &lt;= 20, "Low Usage", IF(tbl_Customers[[#This Row],[number_vmail_messages]] &lt;= 40, "Medium Usgae", "High Usage")))</f>
        <v>No Usage</v>
      </c>
      <c r="AD2016" t="str">
        <f>IF(tbl_Customers[[#This Row],[total_day_minutes]]&lt;=150,"Low Usage", IF(tbl_Customers[[#This Row],[total_day_minutes]]&lt;=200,"Medium Usage", IF(tbl_Customers[[#This Row],[total_day_minutes]]&lt;=250,"High Usage","Very High Usage")))</f>
        <v>Medium Usage</v>
      </c>
      <c r="AE2016" t="str">
        <f>IF(tbl_Customers[[#This Row],[total_intl_calls]]&lt;=5,"Low Calls", IF(tbl_Customers[[#This Row],[total_intl_calls]]&lt;=10, "Medium Calls", "High Calls"))</f>
        <v>Low Calls</v>
      </c>
      <c r="AF20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16" s="36" t="str">
        <f>IF(tbl_Customers[[#This Row],[Churn_Risk_Score]]&gt;=10,"High Risk", IF(tbl_Customers[[#This Row],[Churn_Risk_Score]]&gt;=5,"Medium Risk","Low Risk"))</f>
        <v>Medium Risk</v>
      </c>
    </row>
    <row r="2017" spans="1:33" x14ac:dyDescent="0.35">
      <c r="A2017">
        <v>2016</v>
      </c>
      <c r="B2017" t="s">
        <v>72</v>
      </c>
      <c r="C2017">
        <v>100</v>
      </c>
      <c r="D2017" t="s">
        <v>21</v>
      </c>
      <c r="E2017" t="s">
        <v>22</v>
      </c>
      <c r="F2017" t="s">
        <v>22</v>
      </c>
      <c r="G2017">
        <v>0</v>
      </c>
      <c r="H2017">
        <v>191.9</v>
      </c>
      <c r="I2017">
        <v>95</v>
      </c>
      <c r="J2017">
        <v>32.619999999999997</v>
      </c>
      <c r="K2017">
        <v>200.9</v>
      </c>
      <c r="L2017">
        <v>101</v>
      </c>
      <c r="M2017">
        <v>17.079999999999998</v>
      </c>
      <c r="N2017">
        <v>271.89999999999998</v>
      </c>
      <c r="O2017">
        <v>74</v>
      </c>
      <c r="P2017">
        <v>12.24</v>
      </c>
      <c r="Q2017">
        <v>18.2</v>
      </c>
      <c r="R2017">
        <v>3</v>
      </c>
      <c r="S2017">
        <v>4.91</v>
      </c>
      <c r="T2017">
        <v>1</v>
      </c>
      <c r="U2017" t="s">
        <v>22</v>
      </c>
      <c r="V2017">
        <f>IF(tbl_Customers[[#This Row],[churn]] = "yes", 1, 0)</f>
        <v>0</v>
      </c>
      <c r="W2017" t="str">
        <f>IF(tbl_Customers[[#This Row],[number_customer_service_calls]] &lt;= 1, "0-1 Calls", IF(tbl_Customers[[#This Row],[number_customer_service_calls]] &lt;= 3, "2-3 Calls", IF(tbl_Customers[[#This Row],[number_customer_service_calls]] &lt;=5, "4-5 Calls", "6+ Calls")))</f>
        <v>0-1 Calls</v>
      </c>
      <c r="X2017" t="str">
        <f>IF(tbl_Customers[[#This Row],[account_length]] &lt;= 50, "0-50", IF(tbl_Customers[[#This Row],[account_length]] &lt;=100, "51-100", IF(tbl_Customers[[#This Row],[account_length]] &lt;= 150, "101-150", "151+")))</f>
        <v>51-100</v>
      </c>
      <c r="Y2017" t="str">
        <f>IF(tbl_Customers[[#This Row],[total_intl_charge]] &lt;= 3, "Low Charges", "High Charges")</f>
        <v>High Charges</v>
      </c>
      <c r="Z2017" t="str">
        <f>IF(tbl_Customers[[#This Row],[total_eve_calls]]&lt;=80,"Low Calls",
IF(tbl_Customers[[#This Row],[total_eve_calls]]&lt;=120,"Medium Calls","High Calls"))</f>
        <v>Medium Calls</v>
      </c>
      <c r="AA2017" t="str">
        <f>IF(tbl_Customers[[#This Row],[total_eve_charge]]&lt;=15,"Low Charges",
IF(tbl_Customers[[#This Row],[total_eve_charge]]&lt;=20,"Medium Charges","High Charges"))</f>
        <v>Medium Charges</v>
      </c>
      <c r="AB20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17" t="str">
        <f>IF(tbl_Customers[[#This Row],[number_vmail_messages]] = 0, "No Usage", IF(tbl_Customers[[#This Row],[number_vmail_messages]] &lt;= 20, "Low Usage", IF(tbl_Customers[[#This Row],[number_vmail_messages]] &lt;= 40, "Medium Usgae", "High Usage")))</f>
        <v>No Usage</v>
      </c>
      <c r="AD2017" t="str">
        <f>IF(tbl_Customers[[#This Row],[total_day_minutes]]&lt;=150,"Low Usage", IF(tbl_Customers[[#This Row],[total_day_minutes]]&lt;=200,"Medium Usage", IF(tbl_Customers[[#This Row],[total_day_minutes]]&lt;=250,"High Usage","Very High Usage")))</f>
        <v>Medium Usage</v>
      </c>
      <c r="AE2017" t="str">
        <f>IF(tbl_Customers[[#This Row],[total_intl_calls]]&lt;=5,"Low Calls", IF(tbl_Customers[[#This Row],[total_intl_calls]]&lt;=10, "Medium Calls", "High Calls"))</f>
        <v>Low Calls</v>
      </c>
      <c r="AF20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17" s="36" t="str">
        <f>IF(tbl_Customers[[#This Row],[Churn_Risk_Score]]&gt;=10,"High Risk", IF(tbl_Customers[[#This Row],[Churn_Risk_Score]]&gt;=5,"Medium Risk","Low Risk"))</f>
        <v>Low Risk</v>
      </c>
    </row>
    <row r="2018" spans="1:33" x14ac:dyDescent="0.35">
      <c r="A2018">
        <v>2017</v>
      </c>
      <c r="B2018" t="s">
        <v>20</v>
      </c>
      <c r="C2018">
        <v>114</v>
      </c>
      <c r="D2018" t="s">
        <v>21</v>
      </c>
      <c r="E2018" t="s">
        <v>22</v>
      </c>
      <c r="F2018" t="s">
        <v>22</v>
      </c>
      <c r="G2018">
        <v>0</v>
      </c>
      <c r="H2018">
        <v>187.8</v>
      </c>
      <c r="I2018">
        <v>109</v>
      </c>
      <c r="J2018">
        <v>31.93</v>
      </c>
      <c r="K2018">
        <v>154.6</v>
      </c>
      <c r="L2018">
        <v>97</v>
      </c>
      <c r="M2018">
        <v>13.14</v>
      </c>
      <c r="N2018">
        <v>213.9</v>
      </c>
      <c r="O2018">
        <v>102</v>
      </c>
      <c r="P2018">
        <v>9.6300000000000008</v>
      </c>
      <c r="Q2018">
        <v>10.1</v>
      </c>
      <c r="R2018">
        <v>3</v>
      </c>
      <c r="S2018">
        <v>2.73</v>
      </c>
      <c r="T2018">
        <v>2</v>
      </c>
      <c r="U2018" t="s">
        <v>22</v>
      </c>
      <c r="V2018">
        <f>IF(tbl_Customers[[#This Row],[churn]] = "yes", 1, 0)</f>
        <v>0</v>
      </c>
      <c r="W2018" t="str">
        <f>IF(tbl_Customers[[#This Row],[number_customer_service_calls]] &lt;= 1, "0-1 Calls", IF(tbl_Customers[[#This Row],[number_customer_service_calls]] &lt;= 3, "2-3 Calls", IF(tbl_Customers[[#This Row],[number_customer_service_calls]] &lt;=5, "4-5 Calls", "6+ Calls")))</f>
        <v>2-3 Calls</v>
      </c>
      <c r="X2018" t="str">
        <f>IF(tbl_Customers[[#This Row],[account_length]] &lt;= 50, "0-50", IF(tbl_Customers[[#This Row],[account_length]] &lt;=100, "51-100", IF(tbl_Customers[[#This Row],[account_length]] &lt;= 150, "101-150", "151+")))</f>
        <v>101-150</v>
      </c>
      <c r="Y2018" t="str">
        <f>IF(tbl_Customers[[#This Row],[total_intl_charge]] &lt;= 3, "Low Charges", "High Charges")</f>
        <v>Low Charges</v>
      </c>
      <c r="Z2018" t="str">
        <f>IF(tbl_Customers[[#This Row],[total_eve_calls]]&lt;=80,"Low Calls",
IF(tbl_Customers[[#This Row],[total_eve_calls]]&lt;=120,"Medium Calls","High Calls"))</f>
        <v>Medium Calls</v>
      </c>
      <c r="AA2018" t="str">
        <f>IF(tbl_Customers[[#This Row],[total_eve_charge]]&lt;=15,"Low Charges",
IF(tbl_Customers[[#This Row],[total_eve_charge]]&lt;=20,"Medium Charges","High Charges"))</f>
        <v>Low Charges</v>
      </c>
      <c r="AB20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18" t="str">
        <f>IF(tbl_Customers[[#This Row],[number_vmail_messages]] = 0, "No Usage", IF(tbl_Customers[[#This Row],[number_vmail_messages]] &lt;= 20, "Low Usage", IF(tbl_Customers[[#This Row],[number_vmail_messages]] &lt;= 40, "Medium Usgae", "High Usage")))</f>
        <v>No Usage</v>
      </c>
      <c r="AD2018" t="str">
        <f>IF(tbl_Customers[[#This Row],[total_day_minutes]]&lt;=150,"Low Usage", IF(tbl_Customers[[#This Row],[total_day_minutes]]&lt;=200,"Medium Usage", IF(tbl_Customers[[#This Row],[total_day_minutes]]&lt;=250,"High Usage","Very High Usage")))</f>
        <v>Medium Usage</v>
      </c>
      <c r="AE2018" t="str">
        <f>IF(tbl_Customers[[#This Row],[total_intl_calls]]&lt;=5,"Low Calls", IF(tbl_Customers[[#This Row],[total_intl_calls]]&lt;=10, "Medium Calls", "High Calls"))</f>
        <v>Low Calls</v>
      </c>
      <c r="AF20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18" s="36" t="str">
        <f>IF(tbl_Customers[[#This Row],[Churn_Risk_Score]]&gt;=10,"High Risk", IF(tbl_Customers[[#This Row],[Churn_Risk_Score]]&gt;=5,"Medium Risk","Low Risk"))</f>
        <v>Low Risk</v>
      </c>
    </row>
    <row r="2019" spans="1:33" x14ac:dyDescent="0.35">
      <c r="A2019">
        <v>2018</v>
      </c>
      <c r="B2019" t="s">
        <v>33</v>
      </c>
      <c r="C2019">
        <v>83</v>
      </c>
      <c r="D2019" t="s">
        <v>28</v>
      </c>
      <c r="E2019" t="s">
        <v>22</v>
      </c>
      <c r="F2019" t="s">
        <v>22</v>
      </c>
      <c r="G2019">
        <v>0</v>
      </c>
      <c r="H2019">
        <v>259.7</v>
      </c>
      <c r="I2019">
        <v>106</v>
      </c>
      <c r="J2019">
        <v>44.15</v>
      </c>
      <c r="K2019">
        <v>152.69999999999999</v>
      </c>
      <c r="L2019">
        <v>116</v>
      </c>
      <c r="M2019">
        <v>12.98</v>
      </c>
      <c r="N2019">
        <v>224.7</v>
      </c>
      <c r="O2019">
        <v>92</v>
      </c>
      <c r="P2019">
        <v>10.11</v>
      </c>
      <c r="Q2019">
        <v>10.199999999999999</v>
      </c>
      <c r="R2019">
        <v>2</v>
      </c>
      <c r="S2019">
        <v>2.75</v>
      </c>
      <c r="T2019">
        <v>0</v>
      </c>
      <c r="U2019" t="s">
        <v>22</v>
      </c>
      <c r="V2019">
        <f>IF(tbl_Customers[[#This Row],[churn]] = "yes", 1, 0)</f>
        <v>0</v>
      </c>
      <c r="W2019" t="str">
        <f>IF(tbl_Customers[[#This Row],[number_customer_service_calls]] &lt;= 1, "0-1 Calls", IF(tbl_Customers[[#This Row],[number_customer_service_calls]] &lt;= 3, "2-3 Calls", IF(tbl_Customers[[#This Row],[number_customer_service_calls]] &lt;=5, "4-5 Calls", "6+ Calls")))</f>
        <v>0-1 Calls</v>
      </c>
      <c r="X2019" t="str">
        <f>IF(tbl_Customers[[#This Row],[account_length]] &lt;= 50, "0-50", IF(tbl_Customers[[#This Row],[account_length]] &lt;=100, "51-100", IF(tbl_Customers[[#This Row],[account_length]] &lt;= 150, "101-150", "151+")))</f>
        <v>51-100</v>
      </c>
      <c r="Y2019" t="str">
        <f>IF(tbl_Customers[[#This Row],[total_intl_charge]] &lt;= 3, "Low Charges", "High Charges")</f>
        <v>Low Charges</v>
      </c>
      <c r="Z2019" t="str">
        <f>IF(tbl_Customers[[#This Row],[total_eve_calls]]&lt;=80,"Low Calls",
IF(tbl_Customers[[#This Row],[total_eve_calls]]&lt;=120,"Medium Calls","High Calls"))</f>
        <v>Medium Calls</v>
      </c>
      <c r="AA2019" t="str">
        <f>IF(tbl_Customers[[#This Row],[total_eve_charge]]&lt;=15,"Low Charges",
IF(tbl_Customers[[#This Row],[total_eve_charge]]&lt;=20,"Medium Charges","High Charges"))</f>
        <v>Low Charges</v>
      </c>
      <c r="AB20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19" t="str">
        <f>IF(tbl_Customers[[#This Row],[number_vmail_messages]] = 0, "No Usage", IF(tbl_Customers[[#This Row],[number_vmail_messages]] &lt;= 20, "Low Usage", IF(tbl_Customers[[#This Row],[number_vmail_messages]] &lt;= 40, "Medium Usgae", "High Usage")))</f>
        <v>No Usage</v>
      </c>
      <c r="AD2019" t="str">
        <f>IF(tbl_Customers[[#This Row],[total_day_minutes]]&lt;=150,"Low Usage", IF(tbl_Customers[[#This Row],[total_day_minutes]]&lt;=200,"Medium Usage", IF(tbl_Customers[[#This Row],[total_day_minutes]]&lt;=250,"High Usage","Very High Usage")))</f>
        <v>Very High Usage</v>
      </c>
      <c r="AE2019" t="str">
        <f>IF(tbl_Customers[[#This Row],[total_intl_calls]]&lt;=5,"Low Calls", IF(tbl_Customers[[#This Row],[total_intl_calls]]&lt;=10, "Medium Calls", "High Calls"))</f>
        <v>Low Calls</v>
      </c>
      <c r="AF20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19" s="36" t="str">
        <f>IF(tbl_Customers[[#This Row],[Churn_Risk_Score]]&gt;=10,"High Risk", IF(tbl_Customers[[#This Row],[Churn_Risk_Score]]&gt;=5,"Medium Risk","Low Risk"))</f>
        <v>Medium Risk</v>
      </c>
    </row>
    <row r="2020" spans="1:33" x14ac:dyDescent="0.35">
      <c r="A2020">
        <v>2019</v>
      </c>
      <c r="B2020" t="s">
        <v>44</v>
      </c>
      <c r="C2020">
        <v>157</v>
      </c>
      <c r="D2020" t="s">
        <v>21</v>
      </c>
      <c r="E2020" t="s">
        <v>23</v>
      </c>
      <c r="F2020" t="s">
        <v>22</v>
      </c>
      <c r="G2020">
        <v>0</v>
      </c>
      <c r="H2020">
        <v>180.4</v>
      </c>
      <c r="I2020">
        <v>123</v>
      </c>
      <c r="J2020">
        <v>30.67</v>
      </c>
      <c r="K2020">
        <v>194</v>
      </c>
      <c r="L2020">
        <v>98</v>
      </c>
      <c r="M2020">
        <v>16.489999999999998</v>
      </c>
      <c r="N2020">
        <v>227.3</v>
      </c>
      <c r="O2020">
        <v>88</v>
      </c>
      <c r="P2020">
        <v>10.23</v>
      </c>
      <c r="Q2020">
        <v>8.4</v>
      </c>
      <c r="R2020">
        <v>5</v>
      </c>
      <c r="S2020">
        <v>2.27</v>
      </c>
      <c r="T2020">
        <v>0</v>
      </c>
      <c r="U2020" t="s">
        <v>22</v>
      </c>
      <c r="V2020">
        <f>IF(tbl_Customers[[#This Row],[churn]] = "yes", 1, 0)</f>
        <v>0</v>
      </c>
      <c r="W2020" t="str">
        <f>IF(tbl_Customers[[#This Row],[number_customer_service_calls]] &lt;= 1, "0-1 Calls", IF(tbl_Customers[[#This Row],[number_customer_service_calls]] &lt;= 3, "2-3 Calls", IF(tbl_Customers[[#This Row],[number_customer_service_calls]] &lt;=5, "4-5 Calls", "6+ Calls")))</f>
        <v>0-1 Calls</v>
      </c>
      <c r="X2020" t="str">
        <f>IF(tbl_Customers[[#This Row],[account_length]] &lt;= 50, "0-50", IF(tbl_Customers[[#This Row],[account_length]] &lt;=100, "51-100", IF(tbl_Customers[[#This Row],[account_length]] &lt;= 150, "101-150", "151+")))</f>
        <v>151+</v>
      </c>
      <c r="Y2020" t="str">
        <f>IF(tbl_Customers[[#This Row],[total_intl_charge]] &lt;= 3, "Low Charges", "High Charges")</f>
        <v>Low Charges</v>
      </c>
      <c r="Z2020" t="str">
        <f>IF(tbl_Customers[[#This Row],[total_eve_calls]]&lt;=80,"Low Calls",
IF(tbl_Customers[[#This Row],[total_eve_calls]]&lt;=120,"Medium Calls","High Calls"))</f>
        <v>Medium Calls</v>
      </c>
      <c r="AA2020" t="str">
        <f>IF(tbl_Customers[[#This Row],[total_eve_charge]]&lt;=15,"Low Charges",
IF(tbl_Customers[[#This Row],[total_eve_charge]]&lt;=20,"Medium Charges","High Charges"))</f>
        <v>Medium Charges</v>
      </c>
      <c r="AB20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20" t="str">
        <f>IF(tbl_Customers[[#This Row],[number_vmail_messages]] = 0, "No Usage", IF(tbl_Customers[[#This Row],[number_vmail_messages]] &lt;= 20, "Low Usage", IF(tbl_Customers[[#This Row],[number_vmail_messages]] &lt;= 40, "Medium Usgae", "High Usage")))</f>
        <v>No Usage</v>
      </c>
      <c r="AD2020" t="str">
        <f>IF(tbl_Customers[[#This Row],[total_day_minutes]]&lt;=150,"Low Usage", IF(tbl_Customers[[#This Row],[total_day_minutes]]&lt;=200,"Medium Usage", IF(tbl_Customers[[#This Row],[total_day_minutes]]&lt;=250,"High Usage","Very High Usage")))</f>
        <v>Medium Usage</v>
      </c>
      <c r="AE2020" t="str">
        <f>IF(tbl_Customers[[#This Row],[total_intl_calls]]&lt;=5,"Low Calls", IF(tbl_Customers[[#This Row],[total_intl_calls]]&lt;=10, "Medium Calls", "High Calls"))</f>
        <v>Low Calls</v>
      </c>
      <c r="AF20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20" s="36" t="str">
        <f>IF(tbl_Customers[[#This Row],[Churn_Risk_Score]]&gt;=10,"High Risk", IF(tbl_Customers[[#This Row],[Churn_Risk_Score]]&gt;=5,"Medium Risk","Low Risk"))</f>
        <v>Low Risk</v>
      </c>
    </row>
    <row r="2021" spans="1:33" x14ac:dyDescent="0.35">
      <c r="A2021">
        <v>2020</v>
      </c>
      <c r="B2021" t="s">
        <v>52</v>
      </c>
      <c r="C2021">
        <v>51</v>
      </c>
      <c r="D2021" t="s">
        <v>28</v>
      </c>
      <c r="E2021" t="s">
        <v>22</v>
      </c>
      <c r="F2021" t="s">
        <v>22</v>
      </c>
      <c r="G2021">
        <v>0</v>
      </c>
      <c r="H2021">
        <v>51.8</v>
      </c>
      <c r="I2021">
        <v>107</v>
      </c>
      <c r="J2021">
        <v>8.81</v>
      </c>
      <c r="K2021">
        <v>230.2</v>
      </c>
      <c r="L2021">
        <v>104</v>
      </c>
      <c r="M2021">
        <v>19.57</v>
      </c>
      <c r="N2021">
        <v>227.5</v>
      </c>
      <c r="O2021">
        <v>118</v>
      </c>
      <c r="P2021">
        <v>10.24</v>
      </c>
      <c r="Q2021">
        <v>10.4</v>
      </c>
      <c r="R2021">
        <v>4</v>
      </c>
      <c r="S2021">
        <v>2.81</v>
      </c>
      <c r="T2021">
        <v>2</v>
      </c>
      <c r="U2021" t="s">
        <v>22</v>
      </c>
      <c r="V2021">
        <f>IF(tbl_Customers[[#This Row],[churn]] = "yes", 1, 0)</f>
        <v>0</v>
      </c>
      <c r="W2021" t="str">
        <f>IF(tbl_Customers[[#This Row],[number_customer_service_calls]] &lt;= 1, "0-1 Calls", IF(tbl_Customers[[#This Row],[number_customer_service_calls]] &lt;= 3, "2-3 Calls", IF(tbl_Customers[[#This Row],[number_customer_service_calls]] &lt;=5, "4-5 Calls", "6+ Calls")))</f>
        <v>2-3 Calls</v>
      </c>
      <c r="X2021" t="str">
        <f>IF(tbl_Customers[[#This Row],[account_length]] &lt;= 50, "0-50", IF(tbl_Customers[[#This Row],[account_length]] &lt;=100, "51-100", IF(tbl_Customers[[#This Row],[account_length]] &lt;= 150, "101-150", "151+")))</f>
        <v>51-100</v>
      </c>
      <c r="Y2021" t="str">
        <f>IF(tbl_Customers[[#This Row],[total_intl_charge]] &lt;= 3, "Low Charges", "High Charges")</f>
        <v>Low Charges</v>
      </c>
      <c r="Z2021" t="str">
        <f>IF(tbl_Customers[[#This Row],[total_eve_calls]]&lt;=80,"Low Calls",
IF(tbl_Customers[[#This Row],[total_eve_calls]]&lt;=120,"Medium Calls","High Calls"))</f>
        <v>Medium Calls</v>
      </c>
      <c r="AA2021" t="str">
        <f>IF(tbl_Customers[[#This Row],[total_eve_charge]]&lt;=15,"Low Charges",
IF(tbl_Customers[[#This Row],[total_eve_charge]]&lt;=20,"Medium Charges","High Charges"))</f>
        <v>Medium Charges</v>
      </c>
      <c r="AB20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21" t="str">
        <f>IF(tbl_Customers[[#This Row],[number_vmail_messages]] = 0, "No Usage", IF(tbl_Customers[[#This Row],[number_vmail_messages]] &lt;= 20, "Low Usage", IF(tbl_Customers[[#This Row],[number_vmail_messages]] &lt;= 40, "Medium Usgae", "High Usage")))</f>
        <v>No Usage</v>
      </c>
      <c r="AD2021" t="str">
        <f>IF(tbl_Customers[[#This Row],[total_day_minutes]]&lt;=150,"Low Usage", IF(tbl_Customers[[#This Row],[total_day_minutes]]&lt;=200,"Medium Usage", IF(tbl_Customers[[#This Row],[total_day_minutes]]&lt;=250,"High Usage","Very High Usage")))</f>
        <v>Low Usage</v>
      </c>
      <c r="AE2021" t="str">
        <f>IF(tbl_Customers[[#This Row],[total_intl_calls]]&lt;=5,"Low Calls", IF(tbl_Customers[[#This Row],[total_intl_calls]]&lt;=10, "Medium Calls", "High Calls"))</f>
        <v>Low Calls</v>
      </c>
      <c r="AF20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21" s="36" t="str">
        <f>IF(tbl_Customers[[#This Row],[Churn_Risk_Score]]&gt;=10,"High Risk", IF(tbl_Customers[[#This Row],[Churn_Risk_Score]]&gt;=5,"Medium Risk","Low Risk"))</f>
        <v>Low Risk</v>
      </c>
    </row>
    <row r="2022" spans="1:33" x14ac:dyDescent="0.35">
      <c r="A2022">
        <v>2021</v>
      </c>
      <c r="B2022" t="s">
        <v>62</v>
      </c>
      <c r="C2022">
        <v>42</v>
      </c>
      <c r="D2022" t="s">
        <v>21</v>
      </c>
      <c r="E2022" t="s">
        <v>22</v>
      </c>
      <c r="F2022" t="s">
        <v>22</v>
      </c>
      <c r="G2022">
        <v>0</v>
      </c>
      <c r="H2022">
        <v>303.89999999999998</v>
      </c>
      <c r="I2022">
        <v>106</v>
      </c>
      <c r="J2022">
        <v>51.66</v>
      </c>
      <c r="K2022">
        <v>232.2</v>
      </c>
      <c r="L2022">
        <v>54</v>
      </c>
      <c r="M2022">
        <v>19.739999999999998</v>
      </c>
      <c r="N2022">
        <v>147.1</v>
      </c>
      <c r="O2022">
        <v>76</v>
      </c>
      <c r="P2022">
        <v>6.62</v>
      </c>
      <c r="Q2022">
        <v>5.8</v>
      </c>
      <c r="R2022">
        <v>3</v>
      </c>
      <c r="S2022">
        <v>1.57</v>
      </c>
      <c r="T2022">
        <v>1</v>
      </c>
      <c r="U2022" t="s">
        <v>23</v>
      </c>
      <c r="V2022">
        <f>IF(tbl_Customers[[#This Row],[churn]] = "yes", 1, 0)</f>
        <v>1</v>
      </c>
      <c r="W2022" t="str">
        <f>IF(tbl_Customers[[#This Row],[number_customer_service_calls]] &lt;= 1, "0-1 Calls", IF(tbl_Customers[[#This Row],[number_customer_service_calls]] &lt;= 3, "2-3 Calls", IF(tbl_Customers[[#This Row],[number_customer_service_calls]] &lt;=5, "4-5 Calls", "6+ Calls")))</f>
        <v>0-1 Calls</v>
      </c>
      <c r="X2022" t="str">
        <f>IF(tbl_Customers[[#This Row],[account_length]] &lt;= 50, "0-50", IF(tbl_Customers[[#This Row],[account_length]] &lt;=100, "51-100", IF(tbl_Customers[[#This Row],[account_length]] &lt;= 150, "101-150", "151+")))</f>
        <v>0-50</v>
      </c>
      <c r="Y2022" t="str">
        <f>IF(tbl_Customers[[#This Row],[total_intl_charge]] &lt;= 3, "Low Charges", "High Charges")</f>
        <v>Low Charges</v>
      </c>
      <c r="Z2022" t="str">
        <f>IF(tbl_Customers[[#This Row],[total_eve_calls]]&lt;=80,"Low Calls",
IF(tbl_Customers[[#This Row],[total_eve_calls]]&lt;=120,"Medium Calls","High Calls"))</f>
        <v>Low Calls</v>
      </c>
      <c r="AA2022" t="str">
        <f>IF(tbl_Customers[[#This Row],[total_eve_charge]]&lt;=15,"Low Charges",
IF(tbl_Customers[[#This Row],[total_eve_charge]]&lt;=20,"Medium Charges","High Charges"))</f>
        <v>Medium Charges</v>
      </c>
      <c r="AB20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22" t="str">
        <f>IF(tbl_Customers[[#This Row],[number_vmail_messages]] = 0, "No Usage", IF(tbl_Customers[[#This Row],[number_vmail_messages]] &lt;= 20, "Low Usage", IF(tbl_Customers[[#This Row],[number_vmail_messages]] &lt;= 40, "Medium Usgae", "High Usage")))</f>
        <v>No Usage</v>
      </c>
      <c r="AD2022" t="str">
        <f>IF(tbl_Customers[[#This Row],[total_day_minutes]]&lt;=150,"Low Usage", IF(tbl_Customers[[#This Row],[total_day_minutes]]&lt;=200,"Medium Usage", IF(tbl_Customers[[#This Row],[total_day_minutes]]&lt;=250,"High Usage","Very High Usage")))</f>
        <v>Very High Usage</v>
      </c>
      <c r="AE2022" t="str">
        <f>IF(tbl_Customers[[#This Row],[total_intl_calls]]&lt;=5,"Low Calls", IF(tbl_Customers[[#This Row],[total_intl_calls]]&lt;=10, "Medium Calls", "High Calls"))</f>
        <v>Low Calls</v>
      </c>
      <c r="AF20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22" s="36" t="str">
        <f>IF(tbl_Customers[[#This Row],[Churn_Risk_Score]]&gt;=10,"High Risk", IF(tbl_Customers[[#This Row],[Churn_Risk_Score]]&gt;=5,"Medium Risk","Low Risk"))</f>
        <v>Medium Risk</v>
      </c>
    </row>
    <row r="2023" spans="1:33" x14ac:dyDescent="0.35">
      <c r="A2023">
        <v>2022</v>
      </c>
      <c r="B2023" t="s">
        <v>52</v>
      </c>
      <c r="C2023">
        <v>112</v>
      </c>
      <c r="D2023" t="s">
        <v>28</v>
      </c>
      <c r="E2023" t="s">
        <v>22</v>
      </c>
      <c r="F2023" t="s">
        <v>22</v>
      </c>
      <c r="G2023">
        <v>0</v>
      </c>
      <c r="H2023">
        <v>206.2</v>
      </c>
      <c r="I2023">
        <v>122</v>
      </c>
      <c r="J2023">
        <v>35.049999999999997</v>
      </c>
      <c r="K2023">
        <v>164.5</v>
      </c>
      <c r="L2023">
        <v>94</v>
      </c>
      <c r="M2023">
        <v>13.98</v>
      </c>
      <c r="N2023">
        <v>140.30000000000001</v>
      </c>
      <c r="O2023">
        <v>101</v>
      </c>
      <c r="P2023">
        <v>6.31</v>
      </c>
      <c r="Q2023">
        <v>12.6</v>
      </c>
      <c r="R2023">
        <v>7</v>
      </c>
      <c r="S2023">
        <v>3.4</v>
      </c>
      <c r="T2023">
        <v>3</v>
      </c>
      <c r="U2023" t="s">
        <v>22</v>
      </c>
      <c r="V2023">
        <f>IF(tbl_Customers[[#This Row],[churn]] = "yes", 1, 0)</f>
        <v>0</v>
      </c>
      <c r="W2023" t="str">
        <f>IF(tbl_Customers[[#This Row],[number_customer_service_calls]] &lt;= 1, "0-1 Calls", IF(tbl_Customers[[#This Row],[number_customer_service_calls]] &lt;= 3, "2-3 Calls", IF(tbl_Customers[[#This Row],[number_customer_service_calls]] &lt;=5, "4-5 Calls", "6+ Calls")))</f>
        <v>2-3 Calls</v>
      </c>
      <c r="X2023" t="str">
        <f>IF(tbl_Customers[[#This Row],[account_length]] &lt;= 50, "0-50", IF(tbl_Customers[[#This Row],[account_length]] &lt;=100, "51-100", IF(tbl_Customers[[#This Row],[account_length]] &lt;= 150, "101-150", "151+")))</f>
        <v>101-150</v>
      </c>
      <c r="Y2023" t="str">
        <f>IF(tbl_Customers[[#This Row],[total_intl_charge]] &lt;= 3, "Low Charges", "High Charges")</f>
        <v>High Charges</v>
      </c>
      <c r="Z2023" t="str">
        <f>IF(tbl_Customers[[#This Row],[total_eve_calls]]&lt;=80,"Low Calls",
IF(tbl_Customers[[#This Row],[total_eve_calls]]&lt;=120,"Medium Calls","High Calls"))</f>
        <v>Medium Calls</v>
      </c>
      <c r="AA2023" t="str">
        <f>IF(tbl_Customers[[#This Row],[total_eve_charge]]&lt;=15,"Low Charges",
IF(tbl_Customers[[#This Row],[total_eve_charge]]&lt;=20,"Medium Charges","High Charges"))</f>
        <v>Low Charges</v>
      </c>
      <c r="AB20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23" t="str">
        <f>IF(tbl_Customers[[#This Row],[number_vmail_messages]] = 0, "No Usage", IF(tbl_Customers[[#This Row],[number_vmail_messages]] &lt;= 20, "Low Usage", IF(tbl_Customers[[#This Row],[number_vmail_messages]] &lt;= 40, "Medium Usgae", "High Usage")))</f>
        <v>No Usage</v>
      </c>
      <c r="AD2023" t="str">
        <f>IF(tbl_Customers[[#This Row],[total_day_minutes]]&lt;=150,"Low Usage", IF(tbl_Customers[[#This Row],[total_day_minutes]]&lt;=200,"Medium Usage", IF(tbl_Customers[[#This Row],[total_day_minutes]]&lt;=250,"High Usage","Very High Usage")))</f>
        <v>High Usage</v>
      </c>
      <c r="AE2023" t="str">
        <f>IF(tbl_Customers[[#This Row],[total_intl_calls]]&lt;=5,"Low Calls", IF(tbl_Customers[[#This Row],[total_intl_calls]]&lt;=10, "Medium Calls", "High Calls"))</f>
        <v>Medium Calls</v>
      </c>
      <c r="AF20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23" s="36" t="str">
        <f>IF(tbl_Customers[[#This Row],[Churn_Risk_Score]]&gt;=10,"High Risk", IF(tbl_Customers[[#This Row],[Churn_Risk_Score]]&gt;=5,"Medium Risk","Low Risk"))</f>
        <v>Low Risk</v>
      </c>
    </row>
    <row r="2024" spans="1:33" x14ac:dyDescent="0.35">
      <c r="A2024">
        <v>2023</v>
      </c>
      <c r="B2024" t="s">
        <v>75</v>
      </c>
      <c r="C2024">
        <v>56</v>
      </c>
      <c r="D2024" t="s">
        <v>28</v>
      </c>
      <c r="E2024" t="s">
        <v>22</v>
      </c>
      <c r="F2024" t="s">
        <v>22</v>
      </c>
      <c r="G2024">
        <v>0</v>
      </c>
      <c r="H2024">
        <v>164.3</v>
      </c>
      <c r="I2024">
        <v>92</v>
      </c>
      <c r="J2024">
        <v>27.93</v>
      </c>
      <c r="K2024">
        <v>233.7</v>
      </c>
      <c r="L2024">
        <v>107</v>
      </c>
      <c r="M2024">
        <v>19.86</v>
      </c>
      <c r="N2024">
        <v>187.3</v>
      </c>
      <c r="O2024">
        <v>104</v>
      </c>
      <c r="P2024">
        <v>8.43</v>
      </c>
      <c r="Q2024">
        <v>11.8</v>
      </c>
      <c r="R2024">
        <v>1</v>
      </c>
      <c r="S2024">
        <v>3.19</v>
      </c>
      <c r="T2024">
        <v>2</v>
      </c>
      <c r="U2024" t="s">
        <v>22</v>
      </c>
      <c r="V2024">
        <f>IF(tbl_Customers[[#This Row],[churn]] = "yes", 1, 0)</f>
        <v>0</v>
      </c>
      <c r="W2024" t="str">
        <f>IF(tbl_Customers[[#This Row],[number_customer_service_calls]] &lt;= 1, "0-1 Calls", IF(tbl_Customers[[#This Row],[number_customer_service_calls]] &lt;= 3, "2-3 Calls", IF(tbl_Customers[[#This Row],[number_customer_service_calls]] &lt;=5, "4-5 Calls", "6+ Calls")))</f>
        <v>2-3 Calls</v>
      </c>
      <c r="X2024" t="str">
        <f>IF(tbl_Customers[[#This Row],[account_length]] &lt;= 50, "0-50", IF(tbl_Customers[[#This Row],[account_length]] &lt;=100, "51-100", IF(tbl_Customers[[#This Row],[account_length]] &lt;= 150, "101-150", "151+")))</f>
        <v>51-100</v>
      </c>
      <c r="Y2024" t="str">
        <f>IF(tbl_Customers[[#This Row],[total_intl_charge]] &lt;= 3, "Low Charges", "High Charges")</f>
        <v>High Charges</v>
      </c>
      <c r="Z2024" t="str">
        <f>IF(tbl_Customers[[#This Row],[total_eve_calls]]&lt;=80,"Low Calls",
IF(tbl_Customers[[#This Row],[total_eve_calls]]&lt;=120,"Medium Calls","High Calls"))</f>
        <v>Medium Calls</v>
      </c>
      <c r="AA2024" t="str">
        <f>IF(tbl_Customers[[#This Row],[total_eve_charge]]&lt;=15,"Low Charges",
IF(tbl_Customers[[#This Row],[total_eve_charge]]&lt;=20,"Medium Charges","High Charges"))</f>
        <v>Medium Charges</v>
      </c>
      <c r="AB20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24" t="str">
        <f>IF(tbl_Customers[[#This Row],[number_vmail_messages]] = 0, "No Usage", IF(tbl_Customers[[#This Row],[number_vmail_messages]] &lt;= 20, "Low Usage", IF(tbl_Customers[[#This Row],[number_vmail_messages]] &lt;= 40, "Medium Usgae", "High Usage")))</f>
        <v>No Usage</v>
      </c>
      <c r="AD2024" t="str">
        <f>IF(tbl_Customers[[#This Row],[total_day_minutes]]&lt;=150,"Low Usage", IF(tbl_Customers[[#This Row],[total_day_minutes]]&lt;=200,"Medium Usage", IF(tbl_Customers[[#This Row],[total_day_minutes]]&lt;=250,"High Usage","Very High Usage")))</f>
        <v>Medium Usage</v>
      </c>
      <c r="AE2024" t="str">
        <f>IF(tbl_Customers[[#This Row],[total_intl_calls]]&lt;=5,"Low Calls", IF(tbl_Customers[[#This Row],[total_intl_calls]]&lt;=10, "Medium Calls", "High Calls"))</f>
        <v>Low Calls</v>
      </c>
      <c r="AF20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24" s="36" t="str">
        <f>IF(tbl_Customers[[#This Row],[Churn_Risk_Score]]&gt;=10,"High Risk", IF(tbl_Customers[[#This Row],[Churn_Risk_Score]]&gt;=5,"Medium Risk","Low Risk"))</f>
        <v>Low Risk</v>
      </c>
    </row>
    <row r="2025" spans="1:33" x14ac:dyDescent="0.35">
      <c r="A2025">
        <v>2024</v>
      </c>
      <c r="B2025" t="s">
        <v>24</v>
      </c>
      <c r="C2025">
        <v>53</v>
      </c>
      <c r="D2025" t="s">
        <v>25</v>
      </c>
      <c r="E2025" t="s">
        <v>22</v>
      </c>
      <c r="F2025" t="s">
        <v>22</v>
      </c>
      <c r="G2025">
        <v>0</v>
      </c>
      <c r="H2025">
        <v>228.6</v>
      </c>
      <c r="I2025">
        <v>117</v>
      </c>
      <c r="J2025">
        <v>38.86</v>
      </c>
      <c r="K2025">
        <v>132.80000000000001</v>
      </c>
      <c r="L2025">
        <v>123</v>
      </c>
      <c r="M2025">
        <v>11.29</v>
      </c>
      <c r="N2025">
        <v>227.2</v>
      </c>
      <c r="O2025">
        <v>124</v>
      </c>
      <c r="P2025">
        <v>10.220000000000001</v>
      </c>
      <c r="Q2025">
        <v>10.1</v>
      </c>
      <c r="R2025">
        <v>2</v>
      </c>
      <c r="S2025">
        <v>2.73</v>
      </c>
      <c r="T2025">
        <v>9</v>
      </c>
      <c r="U2025" t="s">
        <v>23</v>
      </c>
      <c r="V2025">
        <f>IF(tbl_Customers[[#This Row],[churn]] = "yes", 1, 0)</f>
        <v>1</v>
      </c>
      <c r="W2025" t="str">
        <f>IF(tbl_Customers[[#This Row],[number_customer_service_calls]] &lt;= 1, "0-1 Calls", IF(tbl_Customers[[#This Row],[number_customer_service_calls]] &lt;= 3, "2-3 Calls", IF(tbl_Customers[[#This Row],[number_customer_service_calls]] &lt;=5, "4-5 Calls", "6+ Calls")))</f>
        <v>6+ Calls</v>
      </c>
      <c r="X2025" t="str">
        <f>IF(tbl_Customers[[#This Row],[account_length]] &lt;= 50, "0-50", IF(tbl_Customers[[#This Row],[account_length]] &lt;=100, "51-100", IF(tbl_Customers[[#This Row],[account_length]] &lt;= 150, "101-150", "151+")))</f>
        <v>51-100</v>
      </c>
      <c r="Y2025" t="str">
        <f>IF(tbl_Customers[[#This Row],[total_intl_charge]] &lt;= 3, "Low Charges", "High Charges")</f>
        <v>Low Charges</v>
      </c>
      <c r="Z2025" t="str">
        <f>IF(tbl_Customers[[#This Row],[total_eve_calls]]&lt;=80,"Low Calls",
IF(tbl_Customers[[#This Row],[total_eve_calls]]&lt;=120,"Medium Calls","High Calls"))</f>
        <v>High Calls</v>
      </c>
      <c r="AA2025" t="str">
        <f>IF(tbl_Customers[[#This Row],[total_eve_charge]]&lt;=15,"Low Charges",
IF(tbl_Customers[[#This Row],[total_eve_charge]]&lt;=20,"Medium Charges","High Charges"))</f>
        <v>Low Charges</v>
      </c>
      <c r="AB20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25" t="str">
        <f>IF(tbl_Customers[[#This Row],[number_vmail_messages]] = 0, "No Usage", IF(tbl_Customers[[#This Row],[number_vmail_messages]] &lt;= 20, "Low Usage", IF(tbl_Customers[[#This Row],[number_vmail_messages]] &lt;= 40, "Medium Usgae", "High Usage")))</f>
        <v>No Usage</v>
      </c>
      <c r="AD2025" t="str">
        <f>IF(tbl_Customers[[#This Row],[total_day_minutes]]&lt;=150,"Low Usage", IF(tbl_Customers[[#This Row],[total_day_minutes]]&lt;=200,"Medium Usage", IF(tbl_Customers[[#This Row],[total_day_minutes]]&lt;=250,"High Usage","Very High Usage")))</f>
        <v>High Usage</v>
      </c>
      <c r="AE2025" t="str">
        <f>IF(tbl_Customers[[#This Row],[total_intl_calls]]&lt;=5,"Low Calls", IF(tbl_Customers[[#This Row],[total_intl_calls]]&lt;=10, "Medium Calls", "High Calls"))</f>
        <v>Low Calls</v>
      </c>
      <c r="AF20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25" s="36" t="str">
        <f>IF(tbl_Customers[[#This Row],[Churn_Risk_Score]]&gt;=10,"High Risk", IF(tbl_Customers[[#This Row],[Churn_Risk_Score]]&gt;=5,"Medium Risk","Low Risk"))</f>
        <v>Medium Risk</v>
      </c>
    </row>
    <row r="2026" spans="1:33" x14ac:dyDescent="0.35">
      <c r="A2026">
        <v>2025</v>
      </c>
      <c r="B2026" t="s">
        <v>31</v>
      </c>
      <c r="C2026">
        <v>64</v>
      </c>
      <c r="D2026" t="s">
        <v>21</v>
      </c>
      <c r="E2026" t="s">
        <v>22</v>
      </c>
      <c r="F2026" t="s">
        <v>23</v>
      </c>
      <c r="G2026">
        <v>22</v>
      </c>
      <c r="H2026">
        <v>200.4</v>
      </c>
      <c r="I2026">
        <v>80</v>
      </c>
      <c r="J2026">
        <v>34.07</v>
      </c>
      <c r="K2026">
        <v>131.1</v>
      </c>
      <c r="L2026">
        <v>84</v>
      </c>
      <c r="M2026">
        <v>11.14</v>
      </c>
      <c r="N2026">
        <v>230.7</v>
      </c>
      <c r="O2026">
        <v>67</v>
      </c>
      <c r="P2026">
        <v>10.38</v>
      </c>
      <c r="Q2026">
        <v>7.6</v>
      </c>
      <c r="R2026">
        <v>5</v>
      </c>
      <c r="S2026">
        <v>2.0499999999999998</v>
      </c>
      <c r="T2026">
        <v>1</v>
      </c>
      <c r="U2026" t="s">
        <v>22</v>
      </c>
      <c r="V2026">
        <f>IF(tbl_Customers[[#This Row],[churn]] = "yes", 1, 0)</f>
        <v>0</v>
      </c>
      <c r="W2026" t="str">
        <f>IF(tbl_Customers[[#This Row],[number_customer_service_calls]] &lt;= 1, "0-1 Calls", IF(tbl_Customers[[#This Row],[number_customer_service_calls]] &lt;= 3, "2-3 Calls", IF(tbl_Customers[[#This Row],[number_customer_service_calls]] &lt;=5, "4-5 Calls", "6+ Calls")))</f>
        <v>0-1 Calls</v>
      </c>
      <c r="X2026" t="str">
        <f>IF(tbl_Customers[[#This Row],[account_length]] &lt;= 50, "0-50", IF(tbl_Customers[[#This Row],[account_length]] &lt;=100, "51-100", IF(tbl_Customers[[#This Row],[account_length]] &lt;= 150, "101-150", "151+")))</f>
        <v>51-100</v>
      </c>
      <c r="Y2026" t="str">
        <f>IF(tbl_Customers[[#This Row],[total_intl_charge]] &lt;= 3, "Low Charges", "High Charges")</f>
        <v>Low Charges</v>
      </c>
      <c r="Z2026" t="str">
        <f>IF(tbl_Customers[[#This Row],[total_eve_calls]]&lt;=80,"Low Calls",
IF(tbl_Customers[[#This Row],[total_eve_calls]]&lt;=120,"Medium Calls","High Calls"))</f>
        <v>Medium Calls</v>
      </c>
      <c r="AA2026" t="str">
        <f>IF(tbl_Customers[[#This Row],[total_eve_charge]]&lt;=15,"Low Charges",
IF(tbl_Customers[[#This Row],[total_eve_charge]]&lt;=20,"Medium Charges","High Charges"))</f>
        <v>Low Charges</v>
      </c>
      <c r="AB20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26" t="str">
        <f>IF(tbl_Customers[[#This Row],[number_vmail_messages]] = 0, "No Usage", IF(tbl_Customers[[#This Row],[number_vmail_messages]] &lt;= 20, "Low Usage", IF(tbl_Customers[[#This Row],[number_vmail_messages]] &lt;= 40, "Medium Usgae", "High Usage")))</f>
        <v>Medium Usgae</v>
      </c>
      <c r="AD2026" t="str">
        <f>IF(tbl_Customers[[#This Row],[total_day_minutes]]&lt;=150,"Low Usage", IF(tbl_Customers[[#This Row],[total_day_minutes]]&lt;=200,"Medium Usage", IF(tbl_Customers[[#This Row],[total_day_minutes]]&lt;=250,"High Usage","Very High Usage")))</f>
        <v>High Usage</v>
      </c>
      <c r="AE2026" t="str">
        <f>IF(tbl_Customers[[#This Row],[total_intl_calls]]&lt;=5,"Low Calls", IF(tbl_Customers[[#This Row],[total_intl_calls]]&lt;=10, "Medium Calls", "High Calls"))</f>
        <v>Low Calls</v>
      </c>
      <c r="AF20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26" s="36" t="str">
        <f>IF(tbl_Customers[[#This Row],[Churn_Risk_Score]]&gt;=10,"High Risk", IF(tbl_Customers[[#This Row],[Churn_Risk_Score]]&gt;=5,"Medium Risk","Low Risk"))</f>
        <v>Low Risk</v>
      </c>
    </row>
    <row r="2027" spans="1:33" x14ac:dyDescent="0.35">
      <c r="A2027">
        <v>2026</v>
      </c>
      <c r="B2027" t="s">
        <v>38</v>
      </c>
      <c r="C2027">
        <v>123</v>
      </c>
      <c r="D2027" t="s">
        <v>25</v>
      </c>
      <c r="E2027" t="s">
        <v>22</v>
      </c>
      <c r="F2027" t="s">
        <v>22</v>
      </c>
      <c r="G2027">
        <v>0</v>
      </c>
      <c r="H2027">
        <v>154.30000000000001</v>
      </c>
      <c r="I2027">
        <v>107</v>
      </c>
      <c r="J2027">
        <v>26.23</v>
      </c>
      <c r="K2027">
        <v>183</v>
      </c>
      <c r="L2027">
        <v>111</v>
      </c>
      <c r="M2027">
        <v>15.56</v>
      </c>
      <c r="N2027">
        <v>54</v>
      </c>
      <c r="O2027">
        <v>134</v>
      </c>
      <c r="P2027">
        <v>2.4300000000000002</v>
      </c>
      <c r="Q2027">
        <v>10.9</v>
      </c>
      <c r="R2027">
        <v>8</v>
      </c>
      <c r="S2027">
        <v>2.94</v>
      </c>
      <c r="T2027">
        <v>0</v>
      </c>
      <c r="U2027" t="s">
        <v>22</v>
      </c>
      <c r="V2027">
        <f>IF(tbl_Customers[[#This Row],[churn]] = "yes", 1, 0)</f>
        <v>0</v>
      </c>
      <c r="W2027" t="str">
        <f>IF(tbl_Customers[[#This Row],[number_customer_service_calls]] &lt;= 1, "0-1 Calls", IF(tbl_Customers[[#This Row],[number_customer_service_calls]] &lt;= 3, "2-3 Calls", IF(tbl_Customers[[#This Row],[number_customer_service_calls]] &lt;=5, "4-5 Calls", "6+ Calls")))</f>
        <v>0-1 Calls</v>
      </c>
      <c r="X2027" t="str">
        <f>IF(tbl_Customers[[#This Row],[account_length]] &lt;= 50, "0-50", IF(tbl_Customers[[#This Row],[account_length]] &lt;=100, "51-100", IF(tbl_Customers[[#This Row],[account_length]] &lt;= 150, "101-150", "151+")))</f>
        <v>101-150</v>
      </c>
      <c r="Y2027" t="str">
        <f>IF(tbl_Customers[[#This Row],[total_intl_charge]] &lt;= 3, "Low Charges", "High Charges")</f>
        <v>Low Charges</v>
      </c>
      <c r="Z2027" t="str">
        <f>IF(tbl_Customers[[#This Row],[total_eve_calls]]&lt;=80,"Low Calls",
IF(tbl_Customers[[#This Row],[total_eve_calls]]&lt;=120,"Medium Calls","High Calls"))</f>
        <v>Medium Calls</v>
      </c>
      <c r="AA2027" t="str">
        <f>IF(tbl_Customers[[#This Row],[total_eve_charge]]&lt;=15,"Low Charges",
IF(tbl_Customers[[#This Row],[total_eve_charge]]&lt;=20,"Medium Charges","High Charges"))</f>
        <v>Medium Charges</v>
      </c>
      <c r="AB20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27" t="str">
        <f>IF(tbl_Customers[[#This Row],[number_vmail_messages]] = 0, "No Usage", IF(tbl_Customers[[#This Row],[number_vmail_messages]] &lt;= 20, "Low Usage", IF(tbl_Customers[[#This Row],[number_vmail_messages]] &lt;= 40, "Medium Usgae", "High Usage")))</f>
        <v>No Usage</v>
      </c>
      <c r="AD2027" t="str">
        <f>IF(tbl_Customers[[#This Row],[total_day_minutes]]&lt;=150,"Low Usage", IF(tbl_Customers[[#This Row],[total_day_minutes]]&lt;=200,"Medium Usage", IF(tbl_Customers[[#This Row],[total_day_minutes]]&lt;=250,"High Usage","Very High Usage")))</f>
        <v>Medium Usage</v>
      </c>
      <c r="AE2027" t="str">
        <f>IF(tbl_Customers[[#This Row],[total_intl_calls]]&lt;=5,"Low Calls", IF(tbl_Customers[[#This Row],[total_intl_calls]]&lt;=10, "Medium Calls", "High Calls"))</f>
        <v>Medium Calls</v>
      </c>
      <c r="AF20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27" s="36" t="str">
        <f>IF(tbl_Customers[[#This Row],[Churn_Risk_Score]]&gt;=10,"High Risk", IF(tbl_Customers[[#This Row],[Churn_Risk_Score]]&gt;=5,"Medium Risk","Low Risk"))</f>
        <v>Low Risk</v>
      </c>
    </row>
    <row r="2028" spans="1:33" x14ac:dyDescent="0.35">
      <c r="A2028">
        <v>2027</v>
      </c>
      <c r="B2028" t="s">
        <v>37</v>
      </c>
      <c r="C2028">
        <v>68</v>
      </c>
      <c r="D2028" t="s">
        <v>28</v>
      </c>
      <c r="E2028" t="s">
        <v>22</v>
      </c>
      <c r="F2028" t="s">
        <v>23</v>
      </c>
      <c r="G2028">
        <v>30</v>
      </c>
      <c r="H2028">
        <v>122.9</v>
      </c>
      <c r="I2028">
        <v>93</v>
      </c>
      <c r="J2028">
        <v>20.89</v>
      </c>
      <c r="K2028">
        <v>233.5</v>
      </c>
      <c r="L2028">
        <v>91</v>
      </c>
      <c r="M2028">
        <v>19.850000000000001</v>
      </c>
      <c r="N2028">
        <v>199.5</v>
      </c>
      <c r="O2028">
        <v>144</v>
      </c>
      <c r="P2028">
        <v>8.98</v>
      </c>
      <c r="Q2028">
        <v>9.6</v>
      </c>
      <c r="R2028">
        <v>2</v>
      </c>
      <c r="S2028">
        <v>2.59</v>
      </c>
      <c r="T2028">
        <v>2</v>
      </c>
      <c r="U2028" t="s">
        <v>22</v>
      </c>
      <c r="V2028">
        <f>IF(tbl_Customers[[#This Row],[churn]] = "yes", 1, 0)</f>
        <v>0</v>
      </c>
      <c r="W2028" t="str">
        <f>IF(tbl_Customers[[#This Row],[number_customer_service_calls]] &lt;= 1, "0-1 Calls", IF(tbl_Customers[[#This Row],[number_customer_service_calls]] &lt;= 3, "2-3 Calls", IF(tbl_Customers[[#This Row],[number_customer_service_calls]] &lt;=5, "4-5 Calls", "6+ Calls")))</f>
        <v>2-3 Calls</v>
      </c>
      <c r="X2028" t="str">
        <f>IF(tbl_Customers[[#This Row],[account_length]] &lt;= 50, "0-50", IF(tbl_Customers[[#This Row],[account_length]] &lt;=100, "51-100", IF(tbl_Customers[[#This Row],[account_length]] &lt;= 150, "101-150", "151+")))</f>
        <v>51-100</v>
      </c>
      <c r="Y2028" t="str">
        <f>IF(tbl_Customers[[#This Row],[total_intl_charge]] &lt;= 3, "Low Charges", "High Charges")</f>
        <v>Low Charges</v>
      </c>
      <c r="Z2028" t="str">
        <f>IF(tbl_Customers[[#This Row],[total_eve_calls]]&lt;=80,"Low Calls",
IF(tbl_Customers[[#This Row],[total_eve_calls]]&lt;=120,"Medium Calls","High Calls"))</f>
        <v>Medium Calls</v>
      </c>
      <c r="AA2028" t="str">
        <f>IF(tbl_Customers[[#This Row],[total_eve_charge]]&lt;=15,"Low Charges",
IF(tbl_Customers[[#This Row],[total_eve_charge]]&lt;=20,"Medium Charges","High Charges"))</f>
        <v>Medium Charges</v>
      </c>
      <c r="AB20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28" t="str">
        <f>IF(tbl_Customers[[#This Row],[number_vmail_messages]] = 0, "No Usage", IF(tbl_Customers[[#This Row],[number_vmail_messages]] &lt;= 20, "Low Usage", IF(tbl_Customers[[#This Row],[number_vmail_messages]] &lt;= 40, "Medium Usgae", "High Usage")))</f>
        <v>Medium Usgae</v>
      </c>
      <c r="AD2028" t="str">
        <f>IF(tbl_Customers[[#This Row],[total_day_minutes]]&lt;=150,"Low Usage", IF(tbl_Customers[[#This Row],[total_day_minutes]]&lt;=200,"Medium Usage", IF(tbl_Customers[[#This Row],[total_day_minutes]]&lt;=250,"High Usage","Very High Usage")))</f>
        <v>Low Usage</v>
      </c>
      <c r="AE2028" t="str">
        <f>IF(tbl_Customers[[#This Row],[total_intl_calls]]&lt;=5,"Low Calls", IF(tbl_Customers[[#This Row],[total_intl_calls]]&lt;=10, "Medium Calls", "High Calls"))</f>
        <v>Low Calls</v>
      </c>
      <c r="AF20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28" s="36" t="str">
        <f>IF(tbl_Customers[[#This Row],[Churn_Risk_Score]]&gt;=10,"High Risk", IF(tbl_Customers[[#This Row],[Churn_Risk_Score]]&gt;=5,"Medium Risk","Low Risk"))</f>
        <v>Low Risk</v>
      </c>
    </row>
    <row r="2029" spans="1:33" x14ac:dyDescent="0.35">
      <c r="A2029">
        <v>2028</v>
      </c>
      <c r="B2029" t="s">
        <v>74</v>
      </c>
      <c r="C2029">
        <v>40</v>
      </c>
      <c r="D2029" t="s">
        <v>28</v>
      </c>
      <c r="E2029" t="s">
        <v>23</v>
      </c>
      <c r="F2029" t="s">
        <v>22</v>
      </c>
      <c r="G2029">
        <v>0</v>
      </c>
      <c r="H2029">
        <v>220.8</v>
      </c>
      <c r="I2029">
        <v>100</v>
      </c>
      <c r="J2029">
        <v>37.54</v>
      </c>
      <c r="K2029">
        <v>265.7</v>
      </c>
      <c r="L2029">
        <v>106</v>
      </c>
      <c r="M2029">
        <v>22.58</v>
      </c>
      <c r="N2029">
        <v>212.8</v>
      </c>
      <c r="O2029">
        <v>94</v>
      </c>
      <c r="P2029">
        <v>9.58</v>
      </c>
      <c r="Q2029">
        <v>6.4</v>
      </c>
      <c r="R2029">
        <v>3</v>
      </c>
      <c r="S2029">
        <v>1.73</v>
      </c>
      <c r="T2029">
        <v>0</v>
      </c>
      <c r="U2029" t="s">
        <v>22</v>
      </c>
      <c r="V2029">
        <f>IF(tbl_Customers[[#This Row],[churn]] = "yes", 1, 0)</f>
        <v>0</v>
      </c>
      <c r="W2029" t="str">
        <f>IF(tbl_Customers[[#This Row],[number_customer_service_calls]] &lt;= 1, "0-1 Calls", IF(tbl_Customers[[#This Row],[number_customer_service_calls]] &lt;= 3, "2-3 Calls", IF(tbl_Customers[[#This Row],[number_customer_service_calls]] &lt;=5, "4-5 Calls", "6+ Calls")))</f>
        <v>0-1 Calls</v>
      </c>
      <c r="X2029" t="str">
        <f>IF(tbl_Customers[[#This Row],[account_length]] &lt;= 50, "0-50", IF(tbl_Customers[[#This Row],[account_length]] &lt;=100, "51-100", IF(tbl_Customers[[#This Row],[account_length]] &lt;= 150, "101-150", "151+")))</f>
        <v>0-50</v>
      </c>
      <c r="Y2029" t="str">
        <f>IF(tbl_Customers[[#This Row],[total_intl_charge]] &lt;= 3, "Low Charges", "High Charges")</f>
        <v>Low Charges</v>
      </c>
      <c r="Z2029" t="str">
        <f>IF(tbl_Customers[[#This Row],[total_eve_calls]]&lt;=80,"Low Calls",
IF(tbl_Customers[[#This Row],[total_eve_calls]]&lt;=120,"Medium Calls","High Calls"))</f>
        <v>Medium Calls</v>
      </c>
      <c r="AA2029" t="str">
        <f>IF(tbl_Customers[[#This Row],[total_eve_charge]]&lt;=15,"Low Charges",
IF(tbl_Customers[[#This Row],[total_eve_charge]]&lt;=20,"Medium Charges","High Charges"))</f>
        <v>High Charges</v>
      </c>
      <c r="AB20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29" t="str">
        <f>IF(tbl_Customers[[#This Row],[number_vmail_messages]] = 0, "No Usage", IF(tbl_Customers[[#This Row],[number_vmail_messages]] &lt;= 20, "Low Usage", IF(tbl_Customers[[#This Row],[number_vmail_messages]] &lt;= 40, "Medium Usgae", "High Usage")))</f>
        <v>No Usage</v>
      </c>
      <c r="AD2029" t="str">
        <f>IF(tbl_Customers[[#This Row],[total_day_minutes]]&lt;=150,"Low Usage", IF(tbl_Customers[[#This Row],[total_day_minutes]]&lt;=200,"Medium Usage", IF(tbl_Customers[[#This Row],[total_day_minutes]]&lt;=250,"High Usage","Very High Usage")))</f>
        <v>High Usage</v>
      </c>
      <c r="AE2029" t="str">
        <f>IF(tbl_Customers[[#This Row],[total_intl_calls]]&lt;=5,"Low Calls", IF(tbl_Customers[[#This Row],[total_intl_calls]]&lt;=10, "Medium Calls", "High Calls"))</f>
        <v>Low Calls</v>
      </c>
      <c r="AF20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29" s="36" t="str">
        <f>IF(tbl_Customers[[#This Row],[Churn_Risk_Score]]&gt;=10,"High Risk", IF(tbl_Customers[[#This Row],[Churn_Risk_Score]]&gt;=5,"Medium Risk","Low Risk"))</f>
        <v>Low Risk</v>
      </c>
    </row>
    <row r="2030" spans="1:33" x14ac:dyDescent="0.35">
      <c r="A2030">
        <v>2029</v>
      </c>
      <c r="B2030" t="s">
        <v>61</v>
      </c>
      <c r="C2030">
        <v>132</v>
      </c>
      <c r="D2030" t="s">
        <v>25</v>
      </c>
      <c r="E2030" t="s">
        <v>22</v>
      </c>
      <c r="F2030" t="s">
        <v>22</v>
      </c>
      <c r="G2030">
        <v>0</v>
      </c>
      <c r="H2030">
        <v>214.6</v>
      </c>
      <c r="I2030">
        <v>78</v>
      </c>
      <c r="J2030">
        <v>36.479999999999997</v>
      </c>
      <c r="K2030">
        <v>251.7</v>
      </c>
      <c r="L2030">
        <v>98</v>
      </c>
      <c r="M2030">
        <v>21.39</v>
      </c>
      <c r="N2030">
        <v>240.8</v>
      </c>
      <c r="O2030">
        <v>88</v>
      </c>
      <c r="P2030">
        <v>10.84</v>
      </c>
      <c r="Q2030">
        <v>13.9</v>
      </c>
      <c r="R2030">
        <v>2</v>
      </c>
      <c r="S2030">
        <v>3.75</v>
      </c>
      <c r="T2030">
        <v>0</v>
      </c>
      <c r="U2030" t="s">
        <v>22</v>
      </c>
      <c r="V2030">
        <f>IF(tbl_Customers[[#This Row],[churn]] = "yes", 1, 0)</f>
        <v>0</v>
      </c>
      <c r="W2030" t="str">
        <f>IF(tbl_Customers[[#This Row],[number_customer_service_calls]] &lt;= 1, "0-1 Calls", IF(tbl_Customers[[#This Row],[number_customer_service_calls]] &lt;= 3, "2-3 Calls", IF(tbl_Customers[[#This Row],[number_customer_service_calls]] &lt;=5, "4-5 Calls", "6+ Calls")))</f>
        <v>0-1 Calls</v>
      </c>
      <c r="X2030" t="str">
        <f>IF(tbl_Customers[[#This Row],[account_length]] &lt;= 50, "0-50", IF(tbl_Customers[[#This Row],[account_length]] &lt;=100, "51-100", IF(tbl_Customers[[#This Row],[account_length]] &lt;= 150, "101-150", "151+")))</f>
        <v>101-150</v>
      </c>
      <c r="Y2030" t="str">
        <f>IF(tbl_Customers[[#This Row],[total_intl_charge]] &lt;= 3, "Low Charges", "High Charges")</f>
        <v>High Charges</v>
      </c>
      <c r="Z2030" t="str">
        <f>IF(tbl_Customers[[#This Row],[total_eve_calls]]&lt;=80,"Low Calls",
IF(tbl_Customers[[#This Row],[total_eve_calls]]&lt;=120,"Medium Calls","High Calls"))</f>
        <v>Medium Calls</v>
      </c>
      <c r="AA2030" t="str">
        <f>IF(tbl_Customers[[#This Row],[total_eve_charge]]&lt;=15,"Low Charges",
IF(tbl_Customers[[#This Row],[total_eve_charge]]&lt;=20,"Medium Charges","High Charges"))</f>
        <v>High Charges</v>
      </c>
      <c r="AB20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30" t="str">
        <f>IF(tbl_Customers[[#This Row],[number_vmail_messages]] = 0, "No Usage", IF(tbl_Customers[[#This Row],[number_vmail_messages]] &lt;= 20, "Low Usage", IF(tbl_Customers[[#This Row],[number_vmail_messages]] &lt;= 40, "Medium Usgae", "High Usage")))</f>
        <v>No Usage</v>
      </c>
      <c r="AD2030" t="str">
        <f>IF(tbl_Customers[[#This Row],[total_day_minutes]]&lt;=150,"Low Usage", IF(tbl_Customers[[#This Row],[total_day_minutes]]&lt;=200,"Medium Usage", IF(tbl_Customers[[#This Row],[total_day_minutes]]&lt;=250,"High Usage","Very High Usage")))</f>
        <v>High Usage</v>
      </c>
      <c r="AE2030" t="str">
        <f>IF(tbl_Customers[[#This Row],[total_intl_calls]]&lt;=5,"Low Calls", IF(tbl_Customers[[#This Row],[total_intl_calls]]&lt;=10, "Medium Calls", "High Calls"))</f>
        <v>Low Calls</v>
      </c>
      <c r="AF20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0" s="36" t="str">
        <f>IF(tbl_Customers[[#This Row],[Churn_Risk_Score]]&gt;=10,"High Risk", IF(tbl_Customers[[#This Row],[Churn_Risk_Score]]&gt;=5,"Medium Risk","Low Risk"))</f>
        <v>Low Risk</v>
      </c>
    </row>
    <row r="2031" spans="1:33" x14ac:dyDescent="0.35">
      <c r="A2031">
        <v>2030</v>
      </c>
      <c r="B2031" t="s">
        <v>74</v>
      </c>
      <c r="C2031">
        <v>120</v>
      </c>
      <c r="D2031" t="s">
        <v>25</v>
      </c>
      <c r="E2031" t="s">
        <v>23</v>
      </c>
      <c r="F2031" t="s">
        <v>22</v>
      </c>
      <c r="G2031">
        <v>0</v>
      </c>
      <c r="H2031">
        <v>202</v>
      </c>
      <c r="I2031">
        <v>123</v>
      </c>
      <c r="J2031">
        <v>34.340000000000003</v>
      </c>
      <c r="K2031">
        <v>184.3</v>
      </c>
      <c r="L2031">
        <v>78</v>
      </c>
      <c r="M2031">
        <v>15.67</v>
      </c>
      <c r="N2031">
        <v>176</v>
      </c>
      <c r="O2031">
        <v>89</v>
      </c>
      <c r="P2031">
        <v>7.92</v>
      </c>
      <c r="Q2031">
        <v>7.4</v>
      </c>
      <c r="R2031">
        <v>2</v>
      </c>
      <c r="S2031">
        <v>2</v>
      </c>
      <c r="T2031">
        <v>2</v>
      </c>
      <c r="U2031" t="s">
        <v>23</v>
      </c>
      <c r="V2031">
        <f>IF(tbl_Customers[[#This Row],[churn]] = "yes", 1, 0)</f>
        <v>1</v>
      </c>
      <c r="W2031" t="str">
        <f>IF(tbl_Customers[[#This Row],[number_customer_service_calls]] &lt;= 1, "0-1 Calls", IF(tbl_Customers[[#This Row],[number_customer_service_calls]] &lt;= 3, "2-3 Calls", IF(tbl_Customers[[#This Row],[number_customer_service_calls]] &lt;=5, "4-5 Calls", "6+ Calls")))</f>
        <v>2-3 Calls</v>
      </c>
      <c r="X2031" t="str">
        <f>IF(tbl_Customers[[#This Row],[account_length]] &lt;= 50, "0-50", IF(tbl_Customers[[#This Row],[account_length]] &lt;=100, "51-100", IF(tbl_Customers[[#This Row],[account_length]] &lt;= 150, "101-150", "151+")))</f>
        <v>101-150</v>
      </c>
      <c r="Y2031" t="str">
        <f>IF(tbl_Customers[[#This Row],[total_intl_charge]] &lt;= 3, "Low Charges", "High Charges")</f>
        <v>Low Charges</v>
      </c>
      <c r="Z2031" t="str">
        <f>IF(tbl_Customers[[#This Row],[total_eve_calls]]&lt;=80,"Low Calls",
IF(tbl_Customers[[#This Row],[total_eve_calls]]&lt;=120,"Medium Calls","High Calls"))</f>
        <v>Low Calls</v>
      </c>
      <c r="AA2031" t="str">
        <f>IF(tbl_Customers[[#This Row],[total_eve_charge]]&lt;=15,"Low Charges",
IF(tbl_Customers[[#This Row],[total_eve_charge]]&lt;=20,"Medium Charges","High Charges"))</f>
        <v>Medium Charges</v>
      </c>
      <c r="AB20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31" t="str">
        <f>IF(tbl_Customers[[#This Row],[number_vmail_messages]] = 0, "No Usage", IF(tbl_Customers[[#This Row],[number_vmail_messages]] &lt;= 20, "Low Usage", IF(tbl_Customers[[#This Row],[number_vmail_messages]] &lt;= 40, "Medium Usgae", "High Usage")))</f>
        <v>No Usage</v>
      </c>
      <c r="AD2031" t="str">
        <f>IF(tbl_Customers[[#This Row],[total_day_minutes]]&lt;=150,"Low Usage", IF(tbl_Customers[[#This Row],[total_day_minutes]]&lt;=200,"Medium Usage", IF(tbl_Customers[[#This Row],[total_day_minutes]]&lt;=250,"High Usage","Very High Usage")))</f>
        <v>High Usage</v>
      </c>
      <c r="AE2031" t="str">
        <f>IF(tbl_Customers[[#This Row],[total_intl_calls]]&lt;=5,"Low Calls", IF(tbl_Customers[[#This Row],[total_intl_calls]]&lt;=10, "Medium Calls", "High Calls"))</f>
        <v>Low Calls</v>
      </c>
      <c r="AF20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1" s="36" t="str">
        <f>IF(tbl_Customers[[#This Row],[Churn_Risk_Score]]&gt;=10,"High Risk", IF(tbl_Customers[[#This Row],[Churn_Risk_Score]]&gt;=5,"Medium Risk","Low Risk"))</f>
        <v>Low Risk</v>
      </c>
    </row>
    <row r="2032" spans="1:33" x14ac:dyDescent="0.35">
      <c r="A2032">
        <v>2031</v>
      </c>
      <c r="B2032" t="s">
        <v>53</v>
      </c>
      <c r="C2032">
        <v>108</v>
      </c>
      <c r="D2032" t="s">
        <v>25</v>
      </c>
      <c r="E2032" t="s">
        <v>22</v>
      </c>
      <c r="F2032" t="s">
        <v>23</v>
      </c>
      <c r="G2032">
        <v>32</v>
      </c>
      <c r="H2032">
        <v>209.5</v>
      </c>
      <c r="I2032">
        <v>108</v>
      </c>
      <c r="J2032">
        <v>35.619999999999997</v>
      </c>
      <c r="K2032">
        <v>109.6</v>
      </c>
      <c r="L2032">
        <v>64</v>
      </c>
      <c r="M2032">
        <v>9.32</v>
      </c>
      <c r="N2032">
        <v>189.7</v>
      </c>
      <c r="O2032">
        <v>145</v>
      </c>
      <c r="P2032">
        <v>8.5399999999999991</v>
      </c>
      <c r="Q2032">
        <v>9.1</v>
      </c>
      <c r="R2032">
        <v>6</v>
      </c>
      <c r="S2032">
        <v>2.46</v>
      </c>
      <c r="T2032">
        <v>6</v>
      </c>
      <c r="U2032" t="s">
        <v>23</v>
      </c>
      <c r="V2032">
        <f>IF(tbl_Customers[[#This Row],[churn]] = "yes", 1, 0)</f>
        <v>1</v>
      </c>
      <c r="W2032" t="str">
        <f>IF(tbl_Customers[[#This Row],[number_customer_service_calls]] &lt;= 1, "0-1 Calls", IF(tbl_Customers[[#This Row],[number_customer_service_calls]] &lt;= 3, "2-3 Calls", IF(tbl_Customers[[#This Row],[number_customer_service_calls]] &lt;=5, "4-5 Calls", "6+ Calls")))</f>
        <v>6+ Calls</v>
      </c>
      <c r="X2032" t="str">
        <f>IF(tbl_Customers[[#This Row],[account_length]] &lt;= 50, "0-50", IF(tbl_Customers[[#This Row],[account_length]] &lt;=100, "51-100", IF(tbl_Customers[[#This Row],[account_length]] &lt;= 150, "101-150", "151+")))</f>
        <v>101-150</v>
      </c>
      <c r="Y2032" t="str">
        <f>IF(tbl_Customers[[#This Row],[total_intl_charge]] &lt;= 3, "Low Charges", "High Charges")</f>
        <v>Low Charges</v>
      </c>
      <c r="Z2032" t="str">
        <f>IF(tbl_Customers[[#This Row],[total_eve_calls]]&lt;=80,"Low Calls",
IF(tbl_Customers[[#This Row],[total_eve_calls]]&lt;=120,"Medium Calls","High Calls"))</f>
        <v>Low Calls</v>
      </c>
      <c r="AA2032" t="str">
        <f>IF(tbl_Customers[[#This Row],[total_eve_charge]]&lt;=15,"Low Charges",
IF(tbl_Customers[[#This Row],[total_eve_charge]]&lt;=20,"Medium Charges","High Charges"))</f>
        <v>Low Charges</v>
      </c>
      <c r="AB20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32" t="str">
        <f>IF(tbl_Customers[[#This Row],[number_vmail_messages]] = 0, "No Usage", IF(tbl_Customers[[#This Row],[number_vmail_messages]] &lt;= 20, "Low Usage", IF(tbl_Customers[[#This Row],[number_vmail_messages]] &lt;= 40, "Medium Usgae", "High Usage")))</f>
        <v>Medium Usgae</v>
      </c>
      <c r="AD2032" t="str">
        <f>IF(tbl_Customers[[#This Row],[total_day_minutes]]&lt;=150,"Low Usage", IF(tbl_Customers[[#This Row],[total_day_minutes]]&lt;=200,"Medium Usage", IF(tbl_Customers[[#This Row],[total_day_minutes]]&lt;=250,"High Usage","Very High Usage")))</f>
        <v>High Usage</v>
      </c>
      <c r="AE2032" t="str">
        <f>IF(tbl_Customers[[#This Row],[total_intl_calls]]&lt;=5,"Low Calls", IF(tbl_Customers[[#This Row],[total_intl_calls]]&lt;=10, "Medium Calls", "High Calls"))</f>
        <v>Medium Calls</v>
      </c>
      <c r="AF20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2" s="36" t="str">
        <f>IF(tbl_Customers[[#This Row],[Churn_Risk_Score]]&gt;=10,"High Risk", IF(tbl_Customers[[#This Row],[Churn_Risk_Score]]&gt;=5,"Medium Risk","Low Risk"))</f>
        <v>Low Risk</v>
      </c>
    </row>
    <row r="2033" spans="1:33" x14ac:dyDescent="0.35">
      <c r="A2033">
        <v>2032</v>
      </c>
      <c r="B2033" t="s">
        <v>36</v>
      </c>
      <c r="C2033">
        <v>122</v>
      </c>
      <c r="D2033" t="s">
        <v>28</v>
      </c>
      <c r="E2033" t="s">
        <v>22</v>
      </c>
      <c r="F2033" t="s">
        <v>22</v>
      </c>
      <c r="G2033">
        <v>0</v>
      </c>
      <c r="H2033">
        <v>145.6</v>
      </c>
      <c r="I2033">
        <v>102</v>
      </c>
      <c r="J2033">
        <v>24.75</v>
      </c>
      <c r="K2033">
        <v>284.7</v>
      </c>
      <c r="L2033">
        <v>111</v>
      </c>
      <c r="M2033">
        <v>24.2</v>
      </c>
      <c r="N2033">
        <v>228.2</v>
      </c>
      <c r="O2033">
        <v>91</v>
      </c>
      <c r="P2033">
        <v>10.27</v>
      </c>
      <c r="Q2033">
        <v>12.2</v>
      </c>
      <c r="R2033">
        <v>5</v>
      </c>
      <c r="S2033">
        <v>3.29</v>
      </c>
      <c r="T2033">
        <v>0</v>
      </c>
      <c r="U2033" t="s">
        <v>22</v>
      </c>
      <c r="V2033">
        <f>IF(tbl_Customers[[#This Row],[churn]] = "yes", 1, 0)</f>
        <v>0</v>
      </c>
      <c r="W2033" t="str">
        <f>IF(tbl_Customers[[#This Row],[number_customer_service_calls]] &lt;= 1, "0-1 Calls", IF(tbl_Customers[[#This Row],[number_customer_service_calls]] &lt;= 3, "2-3 Calls", IF(tbl_Customers[[#This Row],[number_customer_service_calls]] &lt;=5, "4-5 Calls", "6+ Calls")))</f>
        <v>0-1 Calls</v>
      </c>
      <c r="X2033" t="str">
        <f>IF(tbl_Customers[[#This Row],[account_length]] &lt;= 50, "0-50", IF(tbl_Customers[[#This Row],[account_length]] &lt;=100, "51-100", IF(tbl_Customers[[#This Row],[account_length]] &lt;= 150, "101-150", "151+")))</f>
        <v>101-150</v>
      </c>
      <c r="Y2033" t="str">
        <f>IF(tbl_Customers[[#This Row],[total_intl_charge]] &lt;= 3, "Low Charges", "High Charges")</f>
        <v>High Charges</v>
      </c>
      <c r="Z2033" t="str">
        <f>IF(tbl_Customers[[#This Row],[total_eve_calls]]&lt;=80,"Low Calls",
IF(tbl_Customers[[#This Row],[total_eve_calls]]&lt;=120,"Medium Calls","High Calls"))</f>
        <v>Medium Calls</v>
      </c>
      <c r="AA2033" t="str">
        <f>IF(tbl_Customers[[#This Row],[total_eve_charge]]&lt;=15,"Low Charges",
IF(tbl_Customers[[#This Row],[total_eve_charge]]&lt;=20,"Medium Charges","High Charges"))</f>
        <v>High Charges</v>
      </c>
      <c r="AB20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33" t="str">
        <f>IF(tbl_Customers[[#This Row],[number_vmail_messages]] = 0, "No Usage", IF(tbl_Customers[[#This Row],[number_vmail_messages]] &lt;= 20, "Low Usage", IF(tbl_Customers[[#This Row],[number_vmail_messages]] &lt;= 40, "Medium Usgae", "High Usage")))</f>
        <v>No Usage</v>
      </c>
      <c r="AD2033" t="str">
        <f>IF(tbl_Customers[[#This Row],[total_day_minutes]]&lt;=150,"Low Usage", IF(tbl_Customers[[#This Row],[total_day_minutes]]&lt;=200,"Medium Usage", IF(tbl_Customers[[#This Row],[total_day_minutes]]&lt;=250,"High Usage","Very High Usage")))</f>
        <v>Low Usage</v>
      </c>
      <c r="AE2033" t="str">
        <f>IF(tbl_Customers[[#This Row],[total_intl_calls]]&lt;=5,"Low Calls", IF(tbl_Customers[[#This Row],[total_intl_calls]]&lt;=10, "Medium Calls", "High Calls"))</f>
        <v>Low Calls</v>
      </c>
      <c r="AF20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3" s="36" t="str">
        <f>IF(tbl_Customers[[#This Row],[Churn_Risk_Score]]&gt;=10,"High Risk", IF(tbl_Customers[[#This Row],[Churn_Risk_Score]]&gt;=5,"Medium Risk","Low Risk"))</f>
        <v>Low Risk</v>
      </c>
    </row>
    <row r="2034" spans="1:33" x14ac:dyDescent="0.35">
      <c r="A2034">
        <v>2033</v>
      </c>
      <c r="B2034" t="s">
        <v>35</v>
      </c>
      <c r="C2034">
        <v>130</v>
      </c>
      <c r="D2034" t="s">
        <v>25</v>
      </c>
      <c r="E2034" t="s">
        <v>22</v>
      </c>
      <c r="F2034" t="s">
        <v>23</v>
      </c>
      <c r="G2034">
        <v>19</v>
      </c>
      <c r="H2034">
        <v>152.9</v>
      </c>
      <c r="I2034">
        <v>87</v>
      </c>
      <c r="J2034">
        <v>25.99</v>
      </c>
      <c r="K2034">
        <v>213.2</v>
      </c>
      <c r="L2034">
        <v>99</v>
      </c>
      <c r="M2034">
        <v>18.12</v>
      </c>
      <c r="N2034">
        <v>205.3</v>
      </c>
      <c r="O2034">
        <v>114</v>
      </c>
      <c r="P2034">
        <v>9.24</v>
      </c>
      <c r="Q2034">
        <v>10.8</v>
      </c>
      <c r="R2034">
        <v>6</v>
      </c>
      <c r="S2034">
        <v>2.92</v>
      </c>
      <c r="T2034">
        <v>2</v>
      </c>
      <c r="U2034" t="s">
        <v>22</v>
      </c>
      <c r="V2034">
        <f>IF(tbl_Customers[[#This Row],[churn]] = "yes", 1, 0)</f>
        <v>0</v>
      </c>
      <c r="W2034" t="str">
        <f>IF(tbl_Customers[[#This Row],[number_customer_service_calls]] &lt;= 1, "0-1 Calls", IF(tbl_Customers[[#This Row],[number_customer_service_calls]] &lt;= 3, "2-3 Calls", IF(tbl_Customers[[#This Row],[number_customer_service_calls]] &lt;=5, "4-5 Calls", "6+ Calls")))</f>
        <v>2-3 Calls</v>
      </c>
      <c r="X2034" t="str">
        <f>IF(tbl_Customers[[#This Row],[account_length]] &lt;= 50, "0-50", IF(tbl_Customers[[#This Row],[account_length]] &lt;=100, "51-100", IF(tbl_Customers[[#This Row],[account_length]] &lt;= 150, "101-150", "151+")))</f>
        <v>101-150</v>
      </c>
      <c r="Y2034" t="str">
        <f>IF(tbl_Customers[[#This Row],[total_intl_charge]] &lt;= 3, "Low Charges", "High Charges")</f>
        <v>Low Charges</v>
      </c>
      <c r="Z2034" t="str">
        <f>IF(tbl_Customers[[#This Row],[total_eve_calls]]&lt;=80,"Low Calls",
IF(tbl_Customers[[#This Row],[total_eve_calls]]&lt;=120,"Medium Calls","High Calls"))</f>
        <v>Medium Calls</v>
      </c>
      <c r="AA2034" t="str">
        <f>IF(tbl_Customers[[#This Row],[total_eve_charge]]&lt;=15,"Low Charges",
IF(tbl_Customers[[#This Row],[total_eve_charge]]&lt;=20,"Medium Charges","High Charges"))</f>
        <v>Medium Charges</v>
      </c>
      <c r="AB20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34" t="str">
        <f>IF(tbl_Customers[[#This Row],[number_vmail_messages]] = 0, "No Usage", IF(tbl_Customers[[#This Row],[number_vmail_messages]] &lt;= 20, "Low Usage", IF(tbl_Customers[[#This Row],[number_vmail_messages]] &lt;= 40, "Medium Usgae", "High Usage")))</f>
        <v>Low Usage</v>
      </c>
      <c r="AD2034" t="str">
        <f>IF(tbl_Customers[[#This Row],[total_day_minutes]]&lt;=150,"Low Usage", IF(tbl_Customers[[#This Row],[total_day_minutes]]&lt;=200,"Medium Usage", IF(tbl_Customers[[#This Row],[total_day_minutes]]&lt;=250,"High Usage","Very High Usage")))</f>
        <v>Medium Usage</v>
      </c>
      <c r="AE2034" t="str">
        <f>IF(tbl_Customers[[#This Row],[total_intl_calls]]&lt;=5,"Low Calls", IF(tbl_Customers[[#This Row],[total_intl_calls]]&lt;=10, "Medium Calls", "High Calls"))</f>
        <v>Medium Calls</v>
      </c>
      <c r="AF20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34" s="36" t="str">
        <f>IF(tbl_Customers[[#This Row],[Churn_Risk_Score]]&gt;=10,"High Risk", IF(tbl_Customers[[#This Row],[Churn_Risk_Score]]&gt;=5,"Medium Risk","Low Risk"))</f>
        <v>Low Risk</v>
      </c>
    </row>
    <row r="2035" spans="1:33" x14ac:dyDescent="0.35">
      <c r="A2035">
        <v>2034</v>
      </c>
      <c r="B2035" t="s">
        <v>69</v>
      </c>
      <c r="C2035">
        <v>139</v>
      </c>
      <c r="D2035" t="s">
        <v>21</v>
      </c>
      <c r="E2035" t="s">
        <v>22</v>
      </c>
      <c r="F2035" t="s">
        <v>23</v>
      </c>
      <c r="G2035">
        <v>25</v>
      </c>
      <c r="H2035">
        <v>138.30000000000001</v>
      </c>
      <c r="I2035">
        <v>96</v>
      </c>
      <c r="J2035">
        <v>23.51</v>
      </c>
      <c r="K2035">
        <v>80.599999999999994</v>
      </c>
      <c r="L2035">
        <v>79</v>
      </c>
      <c r="M2035">
        <v>6.85</v>
      </c>
      <c r="N2035">
        <v>163.69999999999999</v>
      </c>
      <c r="O2035">
        <v>83</v>
      </c>
      <c r="P2035">
        <v>7.37</v>
      </c>
      <c r="Q2035">
        <v>8.3000000000000007</v>
      </c>
      <c r="R2035">
        <v>8</v>
      </c>
      <c r="S2035">
        <v>2.2400000000000002</v>
      </c>
      <c r="T2035">
        <v>0</v>
      </c>
      <c r="U2035" t="s">
        <v>22</v>
      </c>
      <c r="V2035">
        <f>IF(tbl_Customers[[#This Row],[churn]] = "yes", 1, 0)</f>
        <v>0</v>
      </c>
      <c r="W2035" t="str">
        <f>IF(tbl_Customers[[#This Row],[number_customer_service_calls]] &lt;= 1, "0-1 Calls", IF(tbl_Customers[[#This Row],[number_customer_service_calls]] &lt;= 3, "2-3 Calls", IF(tbl_Customers[[#This Row],[number_customer_service_calls]] &lt;=5, "4-5 Calls", "6+ Calls")))</f>
        <v>0-1 Calls</v>
      </c>
      <c r="X2035" t="str">
        <f>IF(tbl_Customers[[#This Row],[account_length]] &lt;= 50, "0-50", IF(tbl_Customers[[#This Row],[account_length]] &lt;=100, "51-100", IF(tbl_Customers[[#This Row],[account_length]] &lt;= 150, "101-150", "151+")))</f>
        <v>101-150</v>
      </c>
      <c r="Y2035" t="str">
        <f>IF(tbl_Customers[[#This Row],[total_intl_charge]] &lt;= 3, "Low Charges", "High Charges")</f>
        <v>Low Charges</v>
      </c>
      <c r="Z2035" t="str">
        <f>IF(tbl_Customers[[#This Row],[total_eve_calls]]&lt;=80,"Low Calls",
IF(tbl_Customers[[#This Row],[total_eve_calls]]&lt;=120,"Medium Calls","High Calls"))</f>
        <v>Low Calls</v>
      </c>
      <c r="AA2035" t="str">
        <f>IF(tbl_Customers[[#This Row],[total_eve_charge]]&lt;=15,"Low Charges",
IF(tbl_Customers[[#This Row],[total_eve_charge]]&lt;=20,"Medium Charges","High Charges"))</f>
        <v>Low Charges</v>
      </c>
      <c r="AB20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035" t="str">
        <f>IF(tbl_Customers[[#This Row],[number_vmail_messages]] = 0, "No Usage", IF(tbl_Customers[[#This Row],[number_vmail_messages]] &lt;= 20, "Low Usage", IF(tbl_Customers[[#This Row],[number_vmail_messages]] &lt;= 40, "Medium Usgae", "High Usage")))</f>
        <v>Medium Usgae</v>
      </c>
      <c r="AD2035" t="str">
        <f>IF(tbl_Customers[[#This Row],[total_day_minutes]]&lt;=150,"Low Usage", IF(tbl_Customers[[#This Row],[total_day_minutes]]&lt;=200,"Medium Usage", IF(tbl_Customers[[#This Row],[total_day_minutes]]&lt;=250,"High Usage","Very High Usage")))</f>
        <v>Low Usage</v>
      </c>
      <c r="AE2035" t="str">
        <f>IF(tbl_Customers[[#This Row],[total_intl_calls]]&lt;=5,"Low Calls", IF(tbl_Customers[[#This Row],[total_intl_calls]]&lt;=10, "Medium Calls", "High Calls"))</f>
        <v>Medium Calls</v>
      </c>
      <c r="AF20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35" s="36" t="str">
        <f>IF(tbl_Customers[[#This Row],[Churn_Risk_Score]]&gt;=10,"High Risk", IF(tbl_Customers[[#This Row],[Churn_Risk_Score]]&gt;=5,"Medium Risk","Low Risk"))</f>
        <v>Low Risk</v>
      </c>
    </row>
    <row r="2036" spans="1:33" x14ac:dyDescent="0.35">
      <c r="A2036">
        <v>2035</v>
      </c>
      <c r="B2036" t="s">
        <v>32</v>
      </c>
      <c r="C2036">
        <v>57</v>
      </c>
      <c r="D2036" t="s">
        <v>21</v>
      </c>
      <c r="E2036" t="s">
        <v>22</v>
      </c>
      <c r="F2036" t="s">
        <v>22</v>
      </c>
      <c r="G2036">
        <v>0</v>
      </c>
      <c r="H2036">
        <v>189.3</v>
      </c>
      <c r="I2036">
        <v>157</v>
      </c>
      <c r="J2036">
        <v>32.18</v>
      </c>
      <c r="K2036">
        <v>174.9</v>
      </c>
      <c r="L2036">
        <v>70</v>
      </c>
      <c r="M2036">
        <v>14.87</v>
      </c>
      <c r="N2036">
        <v>221.9</v>
      </c>
      <c r="O2036">
        <v>117</v>
      </c>
      <c r="P2036">
        <v>9.99</v>
      </c>
      <c r="Q2036">
        <v>11.2</v>
      </c>
      <c r="R2036">
        <v>5</v>
      </c>
      <c r="S2036">
        <v>3.02</v>
      </c>
      <c r="T2036">
        <v>3</v>
      </c>
      <c r="U2036" t="s">
        <v>22</v>
      </c>
      <c r="V2036">
        <f>IF(tbl_Customers[[#This Row],[churn]] = "yes", 1, 0)</f>
        <v>0</v>
      </c>
      <c r="W2036" t="str">
        <f>IF(tbl_Customers[[#This Row],[number_customer_service_calls]] &lt;= 1, "0-1 Calls", IF(tbl_Customers[[#This Row],[number_customer_service_calls]] &lt;= 3, "2-3 Calls", IF(tbl_Customers[[#This Row],[number_customer_service_calls]] &lt;=5, "4-5 Calls", "6+ Calls")))</f>
        <v>2-3 Calls</v>
      </c>
      <c r="X2036" t="str">
        <f>IF(tbl_Customers[[#This Row],[account_length]] &lt;= 50, "0-50", IF(tbl_Customers[[#This Row],[account_length]] &lt;=100, "51-100", IF(tbl_Customers[[#This Row],[account_length]] &lt;= 150, "101-150", "151+")))</f>
        <v>51-100</v>
      </c>
      <c r="Y2036" t="str">
        <f>IF(tbl_Customers[[#This Row],[total_intl_charge]] &lt;= 3, "Low Charges", "High Charges")</f>
        <v>High Charges</v>
      </c>
      <c r="Z2036" t="str">
        <f>IF(tbl_Customers[[#This Row],[total_eve_calls]]&lt;=80,"Low Calls",
IF(tbl_Customers[[#This Row],[total_eve_calls]]&lt;=120,"Medium Calls","High Calls"))</f>
        <v>Low Calls</v>
      </c>
      <c r="AA2036" t="str">
        <f>IF(tbl_Customers[[#This Row],[total_eve_charge]]&lt;=15,"Low Charges",
IF(tbl_Customers[[#This Row],[total_eve_charge]]&lt;=20,"Medium Charges","High Charges"))</f>
        <v>Low Charges</v>
      </c>
      <c r="AB20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36" t="str">
        <f>IF(tbl_Customers[[#This Row],[number_vmail_messages]] = 0, "No Usage", IF(tbl_Customers[[#This Row],[number_vmail_messages]] &lt;= 20, "Low Usage", IF(tbl_Customers[[#This Row],[number_vmail_messages]] &lt;= 40, "Medium Usgae", "High Usage")))</f>
        <v>No Usage</v>
      </c>
      <c r="AD2036" t="str">
        <f>IF(tbl_Customers[[#This Row],[total_day_minutes]]&lt;=150,"Low Usage", IF(tbl_Customers[[#This Row],[total_day_minutes]]&lt;=200,"Medium Usage", IF(tbl_Customers[[#This Row],[total_day_minutes]]&lt;=250,"High Usage","Very High Usage")))</f>
        <v>Medium Usage</v>
      </c>
      <c r="AE2036" t="str">
        <f>IF(tbl_Customers[[#This Row],[total_intl_calls]]&lt;=5,"Low Calls", IF(tbl_Customers[[#This Row],[total_intl_calls]]&lt;=10, "Medium Calls", "High Calls"))</f>
        <v>Low Calls</v>
      </c>
      <c r="AF20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6" s="36" t="str">
        <f>IF(tbl_Customers[[#This Row],[Churn_Risk_Score]]&gt;=10,"High Risk", IF(tbl_Customers[[#This Row],[Churn_Risk_Score]]&gt;=5,"Medium Risk","Low Risk"))</f>
        <v>Low Risk</v>
      </c>
    </row>
    <row r="2037" spans="1:33" x14ac:dyDescent="0.35">
      <c r="A2037">
        <v>2036</v>
      </c>
      <c r="B2037" t="s">
        <v>41</v>
      </c>
      <c r="C2037">
        <v>128</v>
      </c>
      <c r="D2037" t="s">
        <v>28</v>
      </c>
      <c r="E2037" t="s">
        <v>22</v>
      </c>
      <c r="F2037" t="s">
        <v>22</v>
      </c>
      <c r="G2037">
        <v>0</v>
      </c>
      <c r="H2037">
        <v>199.3</v>
      </c>
      <c r="I2037">
        <v>86</v>
      </c>
      <c r="J2037">
        <v>33.880000000000003</v>
      </c>
      <c r="K2037">
        <v>194.8</v>
      </c>
      <c r="L2037">
        <v>102</v>
      </c>
      <c r="M2037">
        <v>16.559999999999999</v>
      </c>
      <c r="N2037">
        <v>298.2</v>
      </c>
      <c r="O2037">
        <v>82</v>
      </c>
      <c r="P2037">
        <v>13.42</v>
      </c>
      <c r="Q2037">
        <v>14.3</v>
      </c>
      <c r="R2037">
        <v>2</v>
      </c>
      <c r="S2037">
        <v>3.86</v>
      </c>
      <c r="T2037">
        <v>4</v>
      </c>
      <c r="U2037" t="s">
        <v>22</v>
      </c>
      <c r="V2037">
        <f>IF(tbl_Customers[[#This Row],[churn]] = "yes", 1, 0)</f>
        <v>0</v>
      </c>
      <c r="W2037" t="str">
        <f>IF(tbl_Customers[[#This Row],[number_customer_service_calls]] &lt;= 1, "0-1 Calls", IF(tbl_Customers[[#This Row],[number_customer_service_calls]] &lt;= 3, "2-3 Calls", IF(tbl_Customers[[#This Row],[number_customer_service_calls]] &lt;=5, "4-5 Calls", "6+ Calls")))</f>
        <v>4-5 Calls</v>
      </c>
      <c r="X2037" t="str">
        <f>IF(tbl_Customers[[#This Row],[account_length]] &lt;= 50, "0-50", IF(tbl_Customers[[#This Row],[account_length]] &lt;=100, "51-100", IF(tbl_Customers[[#This Row],[account_length]] &lt;= 150, "101-150", "151+")))</f>
        <v>101-150</v>
      </c>
      <c r="Y2037" t="str">
        <f>IF(tbl_Customers[[#This Row],[total_intl_charge]] &lt;= 3, "Low Charges", "High Charges")</f>
        <v>High Charges</v>
      </c>
      <c r="Z2037" t="str">
        <f>IF(tbl_Customers[[#This Row],[total_eve_calls]]&lt;=80,"Low Calls",
IF(tbl_Customers[[#This Row],[total_eve_calls]]&lt;=120,"Medium Calls","High Calls"))</f>
        <v>Medium Calls</v>
      </c>
      <c r="AA2037" t="str">
        <f>IF(tbl_Customers[[#This Row],[total_eve_charge]]&lt;=15,"Low Charges",
IF(tbl_Customers[[#This Row],[total_eve_charge]]&lt;=20,"Medium Charges","High Charges"))</f>
        <v>Medium Charges</v>
      </c>
      <c r="AB20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37" t="str">
        <f>IF(tbl_Customers[[#This Row],[number_vmail_messages]] = 0, "No Usage", IF(tbl_Customers[[#This Row],[number_vmail_messages]] &lt;= 20, "Low Usage", IF(tbl_Customers[[#This Row],[number_vmail_messages]] &lt;= 40, "Medium Usgae", "High Usage")))</f>
        <v>No Usage</v>
      </c>
      <c r="AD2037" t="str">
        <f>IF(tbl_Customers[[#This Row],[total_day_minutes]]&lt;=150,"Low Usage", IF(tbl_Customers[[#This Row],[total_day_minutes]]&lt;=200,"Medium Usage", IF(tbl_Customers[[#This Row],[total_day_minutes]]&lt;=250,"High Usage","Very High Usage")))</f>
        <v>Medium Usage</v>
      </c>
      <c r="AE2037" t="str">
        <f>IF(tbl_Customers[[#This Row],[total_intl_calls]]&lt;=5,"Low Calls", IF(tbl_Customers[[#This Row],[total_intl_calls]]&lt;=10, "Medium Calls", "High Calls"))</f>
        <v>Low Calls</v>
      </c>
      <c r="AF20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37" s="36" t="str">
        <f>IF(tbl_Customers[[#This Row],[Churn_Risk_Score]]&gt;=10,"High Risk", IF(tbl_Customers[[#This Row],[Churn_Risk_Score]]&gt;=5,"Medium Risk","Low Risk"))</f>
        <v>Medium Risk</v>
      </c>
    </row>
    <row r="2038" spans="1:33" x14ac:dyDescent="0.35">
      <c r="A2038">
        <v>2037</v>
      </c>
      <c r="B2038" t="s">
        <v>44</v>
      </c>
      <c r="C2038">
        <v>127</v>
      </c>
      <c r="D2038" t="s">
        <v>28</v>
      </c>
      <c r="E2038" t="s">
        <v>23</v>
      </c>
      <c r="F2038" t="s">
        <v>22</v>
      </c>
      <c r="G2038">
        <v>0</v>
      </c>
      <c r="H2038">
        <v>247.5</v>
      </c>
      <c r="I2038">
        <v>99</v>
      </c>
      <c r="J2038">
        <v>42.08</v>
      </c>
      <c r="K2038">
        <v>108.5</v>
      </c>
      <c r="L2038">
        <v>118</v>
      </c>
      <c r="M2038">
        <v>9.2200000000000006</v>
      </c>
      <c r="N2038">
        <v>232</v>
      </c>
      <c r="O2038">
        <v>72</v>
      </c>
      <c r="P2038">
        <v>10.44</v>
      </c>
      <c r="Q2038">
        <v>10.6</v>
      </c>
      <c r="R2038">
        <v>3</v>
      </c>
      <c r="S2038">
        <v>2.86</v>
      </c>
      <c r="T2038">
        <v>2</v>
      </c>
      <c r="U2038" t="s">
        <v>22</v>
      </c>
      <c r="V2038">
        <f>IF(tbl_Customers[[#This Row],[churn]] = "yes", 1, 0)</f>
        <v>0</v>
      </c>
      <c r="W2038" t="str">
        <f>IF(tbl_Customers[[#This Row],[number_customer_service_calls]] &lt;= 1, "0-1 Calls", IF(tbl_Customers[[#This Row],[number_customer_service_calls]] &lt;= 3, "2-3 Calls", IF(tbl_Customers[[#This Row],[number_customer_service_calls]] &lt;=5, "4-5 Calls", "6+ Calls")))</f>
        <v>2-3 Calls</v>
      </c>
      <c r="X2038" t="str">
        <f>IF(tbl_Customers[[#This Row],[account_length]] &lt;= 50, "0-50", IF(tbl_Customers[[#This Row],[account_length]] &lt;=100, "51-100", IF(tbl_Customers[[#This Row],[account_length]] &lt;= 150, "101-150", "151+")))</f>
        <v>101-150</v>
      </c>
      <c r="Y2038" t="str">
        <f>IF(tbl_Customers[[#This Row],[total_intl_charge]] &lt;= 3, "Low Charges", "High Charges")</f>
        <v>Low Charges</v>
      </c>
      <c r="Z2038" t="str">
        <f>IF(tbl_Customers[[#This Row],[total_eve_calls]]&lt;=80,"Low Calls",
IF(tbl_Customers[[#This Row],[total_eve_calls]]&lt;=120,"Medium Calls","High Calls"))</f>
        <v>Medium Calls</v>
      </c>
      <c r="AA2038" t="str">
        <f>IF(tbl_Customers[[#This Row],[total_eve_charge]]&lt;=15,"Low Charges",
IF(tbl_Customers[[#This Row],[total_eve_charge]]&lt;=20,"Medium Charges","High Charges"))</f>
        <v>Low Charges</v>
      </c>
      <c r="AB20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38" t="str">
        <f>IF(tbl_Customers[[#This Row],[number_vmail_messages]] = 0, "No Usage", IF(tbl_Customers[[#This Row],[number_vmail_messages]] &lt;= 20, "Low Usage", IF(tbl_Customers[[#This Row],[number_vmail_messages]] &lt;= 40, "Medium Usgae", "High Usage")))</f>
        <v>No Usage</v>
      </c>
      <c r="AD2038" t="str">
        <f>IF(tbl_Customers[[#This Row],[total_day_minutes]]&lt;=150,"Low Usage", IF(tbl_Customers[[#This Row],[total_day_minutes]]&lt;=200,"Medium Usage", IF(tbl_Customers[[#This Row],[total_day_minutes]]&lt;=250,"High Usage","Very High Usage")))</f>
        <v>High Usage</v>
      </c>
      <c r="AE2038" t="str">
        <f>IF(tbl_Customers[[#This Row],[total_intl_calls]]&lt;=5,"Low Calls", IF(tbl_Customers[[#This Row],[total_intl_calls]]&lt;=10, "Medium Calls", "High Calls"))</f>
        <v>Low Calls</v>
      </c>
      <c r="AF20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8" s="36" t="str">
        <f>IF(tbl_Customers[[#This Row],[Churn_Risk_Score]]&gt;=10,"High Risk", IF(tbl_Customers[[#This Row],[Churn_Risk_Score]]&gt;=5,"Medium Risk","Low Risk"))</f>
        <v>Low Risk</v>
      </c>
    </row>
    <row r="2039" spans="1:33" x14ac:dyDescent="0.35">
      <c r="A2039">
        <v>2038</v>
      </c>
      <c r="B2039" t="s">
        <v>26</v>
      </c>
      <c r="C2039">
        <v>177</v>
      </c>
      <c r="D2039" t="s">
        <v>25</v>
      </c>
      <c r="E2039" t="s">
        <v>22</v>
      </c>
      <c r="F2039" t="s">
        <v>22</v>
      </c>
      <c r="G2039">
        <v>0</v>
      </c>
      <c r="H2039">
        <v>175.4</v>
      </c>
      <c r="I2039">
        <v>99</v>
      </c>
      <c r="J2039">
        <v>29.82</v>
      </c>
      <c r="K2039">
        <v>155.30000000000001</v>
      </c>
      <c r="L2039">
        <v>83</v>
      </c>
      <c r="M2039">
        <v>13.2</v>
      </c>
      <c r="N2039">
        <v>179.4</v>
      </c>
      <c r="O2039">
        <v>86</v>
      </c>
      <c r="P2039">
        <v>8.07</v>
      </c>
      <c r="Q2039">
        <v>11.5</v>
      </c>
      <c r="R2039">
        <v>3</v>
      </c>
      <c r="S2039">
        <v>3.11</v>
      </c>
      <c r="T2039">
        <v>1</v>
      </c>
      <c r="U2039" t="s">
        <v>22</v>
      </c>
      <c r="V2039">
        <f>IF(tbl_Customers[[#This Row],[churn]] = "yes", 1, 0)</f>
        <v>0</v>
      </c>
      <c r="W2039" t="str">
        <f>IF(tbl_Customers[[#This Row],[number_customer_service_calls]] &lt;= 1, "0-1 Calls", IF(tbl_Customers[[#This Row],[number_customer_service_calls]] &lt;= 3, "2-3 Calls", IF(tbl_Customers[[#This Row],[number_customer_service_calls]] &lt;=5, "4-5 Calls", "6+ Calls")))</f>
        <v>0-1 Calls</v>
      </c>
      <c r="X2039" t="str">
        <f>IF(tbl_Customers[[#This Row],[account_length]] &lt;= 50, "0-50", IF(tbl_Customers[[#This Row],[account_length]] &lt;=100, "51-100", IF(tbl_Customers[[#This Row],[account_length]] &lt;= 150, "101-150", "151+")))</f>
        <v>151+</v>
      </c>
      <c r="Y2039" t="str">
        <f>IF(tbl_Customers[[#This Row],[total_intl_charge]] &lt;= 3, "Low Charges", "High Charges")</f>
        <v>High Charges</v>
      </c>
      <c r="Z2039" t="str">
        <f>IF(tbl_Customers[[#This Row],[total_eve_calls]]&lt;=80,"Low Calls",
IF(tbl_Customers[[#This Row],[total_eve_calls]]&lt;=120,"Medium Calls","High Calls"))</f>
        <v>Medium Calls</v>
      </c>
      <c r="AA2039" t="str">
        <f>IF(tbl_Customers[[#This Row],[total_eve_charge]]&lt;=15,"Low Charges",
IF(tbl_Customers[[#This Row],[total_eve_charge]]&lt;=20,"Medium Charges","High Charges"))</f>
        <v>Low Charges</v>
      </c>
      <c r="AB20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39" t="str">
        <f>IF(tbl_Customers[[#This Row],[number_vmail_messages]] = 0, "No Usage", IF(tbl_Customers[[#This Row],[number_vmail_messages]] &lt;= 20, "Low Usage", IF(tbl_Customers[[#This Row],[number_vmail_messages]] &lt;= 40, "Medium Usgae", "High Usage")))</f>
        <v>No Usage</v>
      </c>
      <c r="AD2039" t="str">
        <f>IF(tbl_Customers[[#This Row],[total_day_minutes]]&lt;=150,"Low Usage", IF(tbl_Customers[[#This Row],[total_day_minutes]]&lt;=200,"Medium Usage", IF(tbl_Customers[[#This Row],[total_day_minutes]]&lt;=250,"High Usage","Very High Usage")))</f>
        <v>Medium Usage</v>
      </c>
      <c r="AE2039" t="str">
        <f>IF(tbl_Customers[[#This Row],[total_intl_calls]]&lt;=5,"Low Calls", IF(tbl_Customers[[#This Row],[total_intl_calls]]&lt;=10, "Medium Calls", "High Calls"))</f>
        <v>Low Calls</v>
      </c>
      <c r="AF20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39" s="36" t="str">
        <f>IF(tbl_Customers[[#This Row],[Churn_Risk_Score]]&gt;=10,"High Risk", IF(tbl_Customers[[#This Row],[Churn_Risk_Score]]&gt;=5,"Medium Risk","Low Risk"))</f>
        <v>Low Risk</v>
      </c>
    </row>
    <row r="2040" spans="1:33" x14ac:dyDescent="0.35">
      <c r="A2040">
        <v>2039</v>
      </c>
      <c r="B2040" t="s">
        <v>57</v>
      </c>
      <c r="C2040">
        <v>121</v>
      </c>
      <c r="D2040" t="s">
        <v>21</v>
      </c>
      <c r="E2040" t="s">
        <v>22</v>
      </c>
      <c r="F2040" t="s">
        <v>22</v>
      </c>
      <c r="G2040">
        <v>0</v>
      </c>
      <c r="H2040">
        <v>179.4</v>
      </c>
      <c r="I2040">
        <v>70</v>
      </c>
      <c r="J2040">
        <v>30.5</v>
      </c>
      <c r="K2040">
        <v>143</v>
      </c>
      <c r="L2040">
        <v>93</v>
      </c>
      <c r="M2040">
        <v>12.16</v>
      </c>
      <c r="N2040">
        <v>116.3</v>
      </c>
      <c r="O2040">
        <v>113</v>
      </c>
      <c r="P2040">
        <v>5.23</v>
      </c>
      <c r="Q2040">
        <v>11.2</v>
      </c>
      <c r="R2040">
        <v>5</v>
      </c>
      <c r="S2040">
        <v>3.02</v>
      </c>
      <c r="T2040">
        <v>1</v>
      </c>
      <c r="U2040" t="s">
        <v>22</v>
      </c>
      <c r="V2040">
        <f>IF(tbl_Customers[[#This Row],[churn]] = "yes", 1, 0)</f>
        <v>0</v>
      </c>
      <c r="W2040" t="str">
        <f>IF(tbl_Customers[[#This Row],[number_customer_service_calls]] &lt;= 1, "0-1 Calls", IF(tbl_Customers[[#This Row],[number_customer_service_calls]] &lt;= 3, "2-3 Calls", IF(tbl_Customers[[#This Row],[number_customer_service_calls]] &lt;=5, "4-5 Calls", "6+ Calls")))</f>
        <v>0-1 Calls</v>
      </c>
      <c r="X2040" t="str">
        <f>IF(tbl_Customers[[#This Row],[account_length]] &lt;= 50, "0-50", IF(tbl_Customers[[#This Row],[account_length]] &lt;=100, "51-100", IF(tbl_Customers[[#This Row],[account_length]] &lt;= 150, "101-150", "151+")))</f>
        <v>101-150</v>
      </c>
      <c r="Y2040" t="str">
        <f>IF(tbl_Customers[[#This Row],[total_intl_charge]] &lt;= 3, "Low Charges", "High Charges")</f>
        <v>High Charges</v>
      </c>
      <c r="Z2040" t="str">
        <f>IF(tbl_Customers[[#This Row],[total_eve_calls]]&lt;=80,"Low Calls",
IF(tbl_Customers[[#This Row],[total_eve_calls]]&lt;=120,"Medium Calls","High Calls"))</f>
        <v>Medium Calls</v>
      </c>
      <c r="AA2040" t="str">
        <f>IF(tbl_Customers[[#This Row],[total_eve_charge]]&lt;=15,"Low Charges",
IF(tbl_Customers[[#This Row],[total_eve_charge]]&lt;=20,"Medium Charges","High Charges"))</f>
        <v>Low Charges</v>
      </c>
      <c r="AB20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40" t="str">
        <f>IF(tbl_Customers[[#This Row],[number_vmail_messages]] = 0, "No Usage", IF(tbl_Customers[[#This Row],[number_vmail_messages]] &lt;= 20, "Low Usage", IF(tbl_Customers[[#This Row],[number_vmail_messages]] &lt;= 40, "Medium Usgae", "High Usage")))</f>
        <v>No Usage</v>
      </c>
      <c r="AD2040" t="str">
        <f>IF(tbl_Customers[[#This Row],[total_day_minutes]]&lt;=150,"Low Usage", IF(tbl_Customers[[#This Row],[total_day_minutes]]&lt;=200,"Medium Usage", IF(tbl_Customers[[#This Row],[total_day_minutes]]&lt;=250,"High Usage","Very High Usage")))</f>
        <v>Medium Usage</v>
      </c>
      <c r="AE2040" t="str">
        <f>IF(tbl_Customers[[#This Row],[total_intl_calls]]&lt;=5,"Low Calls", IF(tbl_Customers[[#This Row],[total_intl_calls]]&lt;=10, "Medium Calls", "High Calls"))</f>
        <v>Low Calls</v>
      </c>
      <c r="AF20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40" s="36" t="str">
        <f>IF(tbl_Customers[[#This Row],[Churn_Risk_Score]]&gt;=10,"High Risk", IF(tbl_Customers[[#This Row],[Churn_Risk_Score]]&gt;=5,"Medium Risk","Low Risk"))</f>
        <v>Low Risk</v>
      </c>
    </row>
    <row r="2041" spans="1:33" x14ac:dyDescent="0.35">
      <c r="A2041">
        <v>2040</v>
      </c>
      <c r="B2041" t="s">
        <v>43</v>
      </c>
      <c r="C2041">
        <v>99</v>
      </c>
      <c r="D2041" t="s">
        <v>28</v>
      </c>
      <c r="E2041" t="s">
        <v>23</v>
      </c>
      <c r="F2041" t="s">
        <v>23</v>
      </c>
      <c r="G2041">
        <v>39</v>
      </c>
      <c r="H2041">
        <v>126.8</v>
      </c>
      <c r="I2041">
        <v>94</v>
      </c>
      <c r="J2041">
        <v>21.56</v>
      </c>
      <c r="K2041">
        <v>293.60000000000002</v>
      </c>
      <c r="L2041">
        <v>115</v>
      </c>
      <c r="M2041">
        <v>24.96</v>
      </c>
      <c r="N2041">
        <v>174.1</v>
      </c>
      <c r="O2041">
        <v>91</v>
      </c>
      <c r="P2041">
        <v>7.83</v>
      </c>
      <c r="Q2041">
        <v>8.4</v>
      </c>
      <c r="R2041">
        <v>4</v>
      </c>
      <c r="S2041">
        <v>2.27</v>
      </c>
      <c r="T2041">
        <v>0</v>
      </c>
      <c r="U2041" t="s">
        <v>22</v>
      </c>
      <c r="V2041">
        <f>IF(tbl_Customers[[#This Row],[churn]] = "yes", 1, 0)</f>
        <v>0</v>
      </c>
      <c r="W2041" t="str">
        <f>IF(tbl_Customers[[#This Row],[number_customer_service_calls]] &lt;= 1, "0-1 Calls", IF(tbl_Customers[[#This Row],[number_customer_service_calls]] &lt;= 3, "2-3 Calls", IF(tbl_Customers[[#This Row],[number_customer_service_calls]] &lt;=5, "4-5 Calls", "6+ Calls")))</f>
        <v>0-1 Calls</v>
      </c>
      <c r="X2041" t="str">
        <f>IF(tbl_Customers[[#This Row],[account_length]] &lt;= 50, "0-50", IF(tbl_Customers[[#This Row],[account_length]] &lt;=100, "51-100", IF(tbl_Customers[[#This Row],[account_length]] &lt;= 150, "101-150", "151+")))</f>
        <v>51-100</v>
      </c>
      <c r="Y2041" t="str">
        <f>IF(tbl_Customers[[#This Row],[total_intl_charge]] &lt;= 3, "Low Charges", "High Charges")</f>
        <v>Low Charges</v>
      </c>
      <c r="Z2041" t="str">
        <f>IF(tbl_Customers[[#This Row],[total_eve_calls]]&lt;=80,"Low Calls",
IF(tbl_Customers[[#This Row],[total_eve_calls]]&lt;=120,"Medium Calls","High Calls"))</f>
        <v>Medium Calls</v>
      </c>
      <c r="AA2041" t="str">
        <f>IF(tbl_Customers[[#This Row],[total_eve_charge]]&lt;=15,"Low Charges",
IF(tbl_Customers[[#This Row],[total_eve_charge]]&lt;=20,"Medium Charges","High Charges"))</f>
        <v>High Charges</v>
      </c>
      <c r="AB20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41" t="str">
        <f>IF(tbl_Customers[[#This Row],[number_vmail_messages]] = 0, "No Usage", IF(tbl_Customers[[#This Row],[number_vmail_messages]] &lt;= 20, "Low Usage", IF(tbl_Customers[[#This Row],[number_vmail_messages]] &lt;= 40, "Medium Usgae", "High Usage")))</f>
        <v>Medium Usgae</v>
      </c>
      <c r="AD2041" t="str">
        <f>IF(tbl_Customers[[#This Row],[total_day_minutes]]&lt;=150,"Low Usage", IF(tbl_Customers[[#This Row],[total_day_minutes]]&lt;=200,"Medium Usage", IF(tbl_Customers[[#This Row],[total_day_minutes]]&lt;=250,"High Usage","Very High Usage")))</f>
        <v>Low Usage</v>
      </c>
      <c r="AE2041" t="str">
        <f>IF(tbl_Customers[[#This Row],[total_intl_calls]]&lt;=5,"Low Calls", IF(tbl_Customers[[#This Row],[total_intl_calls]]&lt;=10, "Medium Calls", "High Calls"))</f>
        <v>Low Calls</v>
      </c>
      <c r="AF20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41" s="36" t="str">
        <f>IF(tbl_Customers[[#This Row],[Churn_Risk_Score]]&gt;=10,"High Risk", IF(tbl_Customers[[#This Row],[Churn_Risk_Score]]&gt;=5,"Medium Risk","Low Risk"))</f>
        <v>Low Risk</v>
      </c>
    </row>
    <row r="2042" spans="1:33" x14ac:dyDescent="0.35">
      <c r="A2042">
        <v>2041</v>
      </c>
      <c r="B2042" t="s">
        <v>36</v>
      </c>
      <c r="C2042">
        <v>126</v>
      </c>
      <c r="D2042" t="s">
        <v>21</v>
      </c>
      <c r="E2042" t="s">
        <v>23</v>
      </c>
      <c r="F2042" t="s">
        <v>22</v>
      </c>
      <c r="G2042">
        <v>0</v>
      </c>
      <c r="H2042">
        <v>239.7</v>
      </c>
      <c r="I2042">
        <v>87</v>
      </c>
      <c r="J2042">
        <v>40.75</v>
      </c>
      <c r="K2042">
        <v>281.7</v>
      </c>
      <c r="L2042">
        <v>92</v>
      </c>
      <c r="M2042">
        <v>23.94</v>
      </c>
      <c r="N2042">
        <v>183.5</v>
      </c>
      <c r="O2042">
        <v>113</v>
      </c>
      <c r="P2042">
        <v>8.26</v>
      </c>
      <c r="Q2042">
        <v>11.4</v>
      </c>
      <c r="R2042">
        <v>1</v>
      </c>
      <c r="S2042">
        <v>3.08</v>
      </c>
      <c r="T2042">
        <v>1</v>
      </c>
      <c r="U2042" t="s">
        <v>23</v>
      </c>
      <c r="V2042">
        <f>IF(tbl_Customers[[#This Row],[churn]] = "yes", 1, 0)</f>
        <v>1</v>
      </c>
      <c r="W2042" t="str">
        <f>IF(tbl_Customers[[#This Row],[number_customer_service_calls]] &lt;= 1, "0-1 Calls", IF(tbl_Customers[[#This Row],[number_customer_service_calls]] &lt;= 3, "2-3 Calls", IF(tbl_Customers[[#This Row],[number_customer_service_calls]] &lt;=5, "4-5 Calls", "6+ Calls")))</f>
        <v>0-1 Calls</v>
      </c>
      <c r="X2042" t="str">
        <f>IF(tbl_Customers[[#This Row],[account_length]] &lt;= 50, "0-50", IF(tbl_Customers[[#This Row],[account_length]] &lt;=100, "51-100", IF(tbl_Customers[[#This Row],[account_length]] &lt;= 150, "101-150", "151+")))</f>
        <v>101-150</v>
      </c>
      <c r="Y2042" t="str">
        <f>IF(tbl_Customers[[#This Row],[total_intl_charge]] &lt;= 3, "Low Charges", "High Charges")</f>
        <v>High Charges</v>
      </c>
      <c r="Z2042" t="str">
        <f>IF(tbl_Customers[[#This Row],[total_eve_calls]]&lt;=80,"Low Calls",
IF(tbl_Customers[[#This Row],[total_eve_calls]]&lt;=120,"Medium Calls","High Calls"))</f>
        <v>Medium Calls</v>
      </c>
      <c r="AA2042" t="str">
        <f>IF(tbl_Customers[[#This Row],[total_eve_charge]]&lt;=15,"Low Charges",
IF(tbl_Customers[[#This Row],[total_eve_charge]]&lt;=20,"Medium Charges","High Charges"))</f>
        <v>High Charges</v>
      </c>
      <c r="AB20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42" t="str">
        <f>IF(tbl_Customers[[#This Row],[number_vmail_messages]] = 0, "No Usage", IF(tbl_Customers[[#This Row],[number_vmail_messages]] &lt;= 20, "Low Usage", IF(tbl_Customers[[#This Row],[number_vmail_messages]] &lt;= 40, "Medium Usgae", "High Usage")))</f>
        <v>No Usage</v>
      </c>
      <c r="AD2042" t="str">
        <f>IF(tbl_Customers[[#This Row],[total_day_minutes]]&lt;=150,"Low Usage", IF(tbl_Customers[[#This Row],[total_day_minutes]]&lt;=200,"Medium Usage", IF(tbl_Customers[[#This Row],[total_day_minutes]]&lt;=250,"High Usage","Very High Usage")))</f>
        <v>High Usage</v>
      </c>
      <c r="AE2042" t="str">
        <f>IF(tbl_Customers[[#This Row],[total_intl_calls]]&lt;=5,"Low Calls", IF(tbl_Customers[[#This Row],[total_intl_calls]]&lt;=10, "Medium Calls", "High Calls"))</f>
        <v>Low Calls</v>
      </c>
      <c r="AF20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042" s="36" t="str">
        <f>IF(tbl_Customers[[#This Row],[Churn_Risk_Score]]&gt;=10,"High Risk", IF(tbl_Customers[[#This Row],[Churn_Risk_Score]]&gt;=5,"Medium Risk","Low Risk"))</f>
        <v>Medium Risk</v>
      </c>
    </row>
    <row r="2043" spans="1:33" x14ac:dyDescent="0.35">
      <c r="A2043">
        <v>2042</v>
      </c>
      <c r="B2043" t="s">
        <v>36</v>
      </c>
      <c r="C2043">
        <v>77</v>
      </c>
      <c r="D2043" t="s">
        <v>21</v>
      </c>
      <c r="E2043" t="s">
        <v>22</v>
      </c>
      <c r="F2043" t="s">
        <v>23</v>
      </c>
      <c r="G2043">
        <v>33</v>
      </c>
      <c r="H2043">
        <v>143</v>
      </c>
      <c r="I2043">
        <v>101</v>
      </c>
      <c r="J2043">
        <v>24.31</v>
      </c>
      <c r="K2043">
        <v>212.2</v>
      </c>
      <c r="L2043">
        <v>102</v>
      </c>
      <c r="M2043">
        <v>18.04</v>
      </c>
      <c r="N2043">
        <v>104.9</v>
      </c>
      <c r="O2043">
        <v>120</v>
      </c>
      <c r="P2043">
        <v>4.72</v>
      </c>
      <c r="Q2043">
        <v>15.3</v>
      </c>
      <c r="R2043">
        <v>4</v>
      </c>
      <c r="S2043">
        <v>4.13</v>
      </c>
      <c r="T2043">
        <v>5</v>
      </c>
      <c r="U2043" t="s">
        <v>23</v>
      </c>
      <c r="V2043">
        <f>IF(tbl_Customers[[#This Row],[churn]] = "yes", 1, 0)</f>
        <v>1</v>
      </c>
      <c r="W2043" t="str">
        <f>IF(tbl_Customers[[#This Row],[number_customer_service_calls]] &lt;= 1, "0-1 Calls", IF(tbl_Customers[[#This Row],[number_customer_service_calls]] &lt;= 3, "2-3 Calls", IF(tbl_Customers[[#This Row],[number_customer_service_calls]] &lt;=5, "4-5 Calls", "6+ Calls")))</f>
        <v>4-5 Calls</v>
      </c>
      <c r="X2043" t="str">
        <f>IF(tbl_Customers[[#This Row],[account_length]] &lt;= 50, "0-50", IF(tbl_Customers[[#This Row],[account_length]] &lt;=100, "51-100", IF(tbl_Customers[[#This Row],[account_length]] &lt;= 150, "101-150", "151+")))</f>
        <v>51-100</v>
      </c>
      <c r="Y2043" t="str">
        <f>IF(tbl_Customers[[#This Row],[total_intl_charge]] &lt;= 3, "Low Charges", "High Charges")</f>
        <v>High Charges</v>
      </c>
      <c r="Z2043" t="str">
        <f>IF(tbl_Customers[[#This Row],[total_eve_calls]]&lt;=80,"Low Calls",
IF(tbl_Customers[[#This Row],[total_eve_calls]]&lt;=120,"Medium Calls","High Calls"))</f>
        <v>Medium Calls</v>
      </c>
      <c r="AA2043" t="str">
        <f>IF(tbl_Customers[[#This Row],[total_eve_charge]]&lt;=15,"Low Charges",
IF(tbl_Customers[[#This Row],[total_eve_charge]]&lt;=20,"Medium Charges","High Charges"))</f>
        <v>Medium Charges</v>
      </c>
      <c r="AB20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43" t="str">
        <f>IF(tbl_Customers[[#This Row],[number_vmail_messages]] = 0, "No Usage", IF(tbl_Customers[[#This Row],[number_vmail_messages]] &lt;= 20, "Low Usage", IF(tbl_Customers[[#This Row],[number_vmail_messages]] &lt;= 40, "Medium Usgae", "High Usage")))</f>
        <v>Medium Usgae</v>
      </c>
      <c r="AD2043" t="str">
        <f>IF(tbl_Customers[[#This Row],[total_day_minutes]]&lt;=150,"Low Usage", IF(tbl_Customers[[#This Row],[total_day_minutes]]&lt;=200,"Medium Usage", IF(tbl_Customers[[#This Row],[total_day_minutes]]&lt;=250,"High Usage","Very High Usage")))</f>
        <v>Low Usage</v>
      </c>
      <c r="AE2043" t="str">
        <f>IF(tbl_Customers[[#This Row],[total_intl_calls]]&lt;=5,"Low Calls", IF(tbl_Customers[[#This Row],[total_intl_calls]]&lt;=10, "Medium Calls", "High Calls"))</f>
        <v>Low Calls</v>
      </c>
      <c r="AF20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043" s="36" t="str">
        <f>IF(tbl_Customers[[#This Row],[Churn_Risk_Score]]&gt;=10,"High Risk", IF(tbl_Customers[[#This Row],[Churn_Risk_Score]]&gt;=5,"Medium Risk","Low Risk"))</f>
        <v>Medium Risk</v>
      </c>
    </row>
    <row r="2044" spans="1:33" x14ac:dyDescent="0.35">
      <c r="A2044">
        <v>2043</v>
      </c>
      <c r="B2044" t="s">
        <v>31</v>
      </c>
      <c r="C2044">
        <v>21</v>
      </c>
      <c r="D2044" t="s">
        <v>21</v>
      </c>
      <c r="E2044" t="s">
        <v>22</v>
      </c>
      <c r="F2044" t="s">
        <v>22</v>
      </c>
      <c r="G2044">
        <v>0</v>
      </c>
      <c r="H2044">
        <v>91.9</v>
      </c>
      <c r="I2044">
        <v>109</v>
      </c>
      <c r="J2044">
        <v>15.62</v>
      </c>
      <c r="K2044">
        <v>198.4</v>
      </c>
      <c r="L2044">
        <v>111</v>
      </c>
      <c r="M2044">
        <v>16.86</v>
      </c>
      <c r="N2044">
        <v>171.7</v>
      </c>
      <c r="O2044">
        <v>125</v>
      </c>
      <c r="P2044">
        <v>7.73</v>
      </c>
      <c r="Q2044">
        <v>13</v>
      </c>
      <c r="R2044">
        <v>7</v>
      </c>
      <c r="S2044">
        <v>3.51</v>
      </c>
      <c r="T2044">
        <v>2</v>
      </c>
      <c r="U2044" t="s">
        <v>22</v>
      </c>
      <c r="V2044">
        <f>IF(tbl_Customers[[#This Row],[churn]] = "yes", 1, 0)</f>
        <v>0</v>
      </c>
      <c r="W2044" t="str">
        <f>IF(tbl_Customers[[#This Row],[number_customer_service_calls]] &lt;= 1, "0-1 Calls", IF(tbl_Customers[[#This Row],[number_customer_service_calls]] &lt;= 3, "2-3 Calls", IF(tbl_Customers[[#This Row],[number_customer_service_calls]] &lt;=5, "4-5 Calls", "6+ Calls")))</f>
        <v>2-3 Calls</v>
      </c>
      <c r="X2044" t="str">
        <f>IF(tbl_Customers[[#This Row],[account_length]] &lt;= 50, "0-50", IF(tbl_Customers[[#This Row],[account_length]] &lt;=100, "51-100", IF(tbl_Customers[[#This Row],[account_length]] &lt;= 150, "101-150", "151+")))</f>
        <v>0-50</v>
      </c>
      <c r="Y2044" t="str">
        <f>IF(tbl_Customers[[#This Row],[total_intl_charge]] &lt;= 3, "Low Charges", "High Charges")</f>
        <v>High Charges</v>
      </c>
      <c r="Z2044" t="str">
        <f>IF(tbl_Customers[[#This Row],[total_eve_calls]]&lt;=80,"Low Calls",
IF(tbl_Customers[[#This Row],[total_eve_calls]]&lt;=120,"Medium Calls","High Calls"))</f>
        <v>Medium Calls</v>
      </c>
      <c r="AA2044" t="str">
        <f>IF(tbl_Customers[[#This Row],[total_eve_charge]]&lt;=15,"Low Charges",
IF(tbl_Customers[[#This Row],[total_eve_charge]]&lt;=20,"Medium Charges","High Charges"))</f>
        <v>Medium Charges</v>
      </c>
      <c r="AB20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44" t="str">
        <f>IF(tbl_Customers[[#This Row],[number_vmail_messages]] = 0, "No Usage", IF(tbl_Customers[[#This Row],[number_vmail_messages]] &lt;= 20, "Low Usage", IF(tbl_Customers[[#This Row],[number_vmail_messages]] &lt;= 40, "Medium Usgae", "High Usage")))</f>
        <v>No Usage</v>
      </c>
      <c r="AD2044" t="str">
        <f>IF(tbl_Customers[[#This Row],[total_day_minutes]]&lt;=150,"Low Usage", IF(tbl_Customers[[#This Row],[total_day_minutes]]&lt;=200,"Medium Usage", IF(tbl_Customers[[#This Row],[total_day_minutes]]&lt;=250,"High Usage","Very High Usage")))</f>
        <v>Low Usage</v>
      </c>
      <c r="AE2044" t="str">
        <f>IF(tbl_Customers[[#This Row],[total_intl_calls]]&lt;=5,"Low Calls", IF(tbl_Customers[[#This Row],[total_intl_calls]]&lt;=10, "Medium Calls", "High Calls"))</f>
        <v>Medium Calls</v>
      </c>
      <c r="AF20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44" s="36" t="str">
        <f>IF(tbl_Customers[[#This Row],[Churn_Risk_Score]]&gt;=10,"High Risk", IF(tbl_Customers[[#This Row],[Churn_Risk_Score]]&gt;=5,"Medium Risk","Low Risk"))</f>
        <v>Low Risk</v>
      </c>
    </row>
    <row r="2045" spans="1:33" x14ac:dyDescent="0.35">
      <c r="A2045">
        <v>2044</v>
      </c>
      <c r="B2045" t="s">
        <v>59</v>
      </c>
      <c r="C2045">
        <v>56</v>
      </c>
      <c r="D2045" t="s">
        <v>25</v>
      </c>
      <c r="E2045" t="s">
        <v>22</v>
      </c>
      <c r="F2045" t="s">
        <v>22</v>
      </c>
      <c r="G2045">
        <v>0</v>
      </c>
      <c r="H2045">
        <v>210.4</v>
      </c>
      <c r="I2045">
        <v>80</v>
      </c>
      <c r="J2045">
        <v>35.770000000000003</v>
      </c>
      <c r="K2045">
        <v>176.6</v>
      </c>
      <c r="L2045">
        <v>96</v>
      </c>
      <c r="M2045">
        <v>15.01</v>
      </c>
      <c r="N2045">
        <v>149.69999999999999</v>
      </c>
      <c r="O2045">
        <v>56</v>
      </c>
      <c r="P2045">
        <v>6.74</v>
      </c>
      <c r="Q2045">
        <v>15.5</v>
      </c>
      <c r="R2045">
        <v>4</v>
      </c>
      <c r="S2045">
        <v>4.1900000000000004</v>
      </c>
      <c r="T2045">
        <v>1</v>
      </c>
      <c r="U2045" t="s">
        <v>22</v>
      </c>
      <c r="V2045">
        <f>IF(tbl_Customers[[#This Row],[churn]] = "yes", 1, 0)</f>
        <v>0</v>
      </c>
      <c r="W2045" t="str">
        <f>IF(tbl_Customers[[#This Row],[number_customer_service_calls]] &lt;= 1, "0-1 Calls", IF(tbl_Customers[[#This Row],[number_customer_service_calls]] &lt;= 3, "2-3 Calls", IF(tbl_Customers[[#This Row],[number_customer_service_calls]] &lt;=5, "4-5 Calls", "6+ Calls")))</f>
        <v>0-1 Calls</v>
      </c>
      <c r="X2045" t="str">
        <f>IF(tbl_Customers[[#This Row],[account_length]] &lt;= 50, "0-50", IF(tbl_Customers[[#This Row],[account_length]] &lt;=100, "51-100", IF(tbl_Customers[[#This Row],[account_length]] &lt;= 150, "101-150", "151+")))</f>
        <v>51-100</v>
      </c>
      <c r="Y2045" t="str">
        <f>IF(tbl_Customers[[#This Row],[total_intl_charge]] &lt;= 3, "Low Charges", "High Charges")</f>
        <v>High Charges</v>
      </c>
      <c r="Z2045" t="str">
        <f>IF(tbl_Customers[[#This Row],[total_eve_calls]]&lt;=80,"Low Calls",
IF(tbl_Customers[[#This Row],[total_eve_calls]]&lt;=120,"Medium Calls","High Calls"))</f>
        <v>Medium Calls</v>
      </c>
      <c r="AA2045" t="str">
        <f>IF(tbl_Customers[[#This Row],[total_eve_charge]]&lt;=15,"Low Charges",
IF(tbl_Customers[[#This Row],[total_eve_charge]]&lt;=20,"Medium Charges","High Charges"))</f>
        <v>Medium Charges</v>
      </c>
      <c r="AB20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45" t="str">
        <f>IF(tbl_Customers[[#This Row],[number_vmail_messages]] = 0, "No Usage", IF(tbl_Customers[[#This Row],[number_vmail_messages]] &lt;= 20, "Low Usage", IF(tbl_Customers[[#This Row],[number_vmail_messages]] &lt;= 40, "Medium Usgae", "High Usage")))</f>
        <v>No Usage</v>
      </c>
      <c r="AD2045" t="str">
        <f>IF(tbl_Customers[[#This Row],[total_day_minutes]]&lt;=150,"Low Usage", IF(tbl_Customers[[#This Row],[total_day_minutes]]&lt;=200,"Medium Usage", IF(tbl_Customers[[#This Row],[total_day_minutes]]&lt;=250,"High Usage","Very High Usage")))</f>
        <v>High Usage</v>
      </c>
      <c r="AE2045" t="str">
        <f>IF(tbl_Customers[[#This Row],[total_intl_calls]]&lt;=5,"Low Calls", IF(tbl_Customers[[#This Row],[total_intl_calls]]&lt;=10, "Medium Calls", "High Calls"))</f>
        <v>Low Calls</v>
      </c>
      <c r="AF20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45" s="36" t="str">
        <f>IF(tbl_Customers[[#This Row],[Churn_Risk_Score]]&gt;=10,"High Risk", IF(tbl_Customers[[#This Row],[Churn_Risk_Score]]&gt;=5,"Medium Risk","Low Risk"))</f>
        <v>Low Risk</v>
      </c>
    </row>
    <row r="2046" spans="1:33" x14ac:dyDescent="0.35">
      <c r="A2046">
        <v>2045</v>
      </c>
      <c r="B2046" t="s">
        <v>37</v>
      </c>
      <c r="C2046">
        <v>92</v>
      </c>
      <c r="D2046" t="s">
        <v>21</v>
      </c>
      <c r="E2046" t="s">
        <v>22</v>
      </c>
      <c r="F2046" t="s">
        <v>23</v>
      </c>
      <c r="G2046">
        <v>29</v>
      </c>
      <c r="H2046">
        <v>201.3</v>
      </c>
      <c r="I2046">
        <v>130</v>
      </c>
      <c r="J2046">
        <v>34.22</v>
      </c>
      <c r="K2046">
        <v>203.7</v>
      </c>
      <c r="L2046">
        <v>115</v>
      </c>
      <c r="M2046">
        <v>17.309999999999999</v>
      </c>
      <c r="N2046">
        <v>129.9</v>
      </c>
      <c r="O2046">
        <v>113</v>
      </c>
      <c r="P2046">
        <v>5.85</v>
      </c>
      <c r="Q2046">
        <v>6.4</v>
      </c>
      <c r="R2046">
        <v>6</v>
      </c>
      <c r="S2046">
        <v>1.73</v>
      </c>
      <c r="T2046">
        <v>1</v>
      </c>
      <c r="U2046" t="s">
        <v>23</v>
      </c>
      <c r="V2046">
        <f>IF(tbl_Customers[[#This Row],[churn]] = "yes", 1, 0)</f>
        <v>1</v>
      </c>
      <c r="W2046" t="str">
        <f>IF(tbl_Customers[[#This Row],[number_customer_service_calls]] &lt;= 1, "0-1 Calls", IF(tbl_Customers[[#This Row],[number_customer_service_calls]] &lt;= 3, "2-3 Calls", IF(tbl_Customers[[#This Row],[number_customer_service_calls]] &lt;=5, "4-5 Calls", "6+ Calls")))</f>
        <v>0-1 Calls</v>
      </c>
      <c r="X2046" t="str">
        <f>IF(tbl_Customers[[#This Row],[account_length]] &lt;= 50, "0-50", IF(tbl_Customers[[#This Row],[account_length]] &lt;=100, "51-100", IF(tbl_Customers[[#This Row],[account_length]] &lt;= 150, "101-150", "151+")))</f>
        <v>51-100</v>
      </c>
      <c r="Y2046" t="str">
        <f>IF(tbl_Customers[[#This Row],[total_intl_charge]] &lt;= 3, "Low Charges", "High Charges")</f>
        <v>Low Charges</v>
      </c>
      <c r="Z2046" t="str">
        <f>IF(tbl_Customers[[#This Row],[total_eve_calls]]&lt;=80,"Low Calls",
IF(tbl_Customers[[#This Row],[total_eve_calls]]&lt;=120,"Medium Calls","High Calls"))</f>
        <v>Medium Calls</v>
      </c>
      <c r="AA2046" t="str">
        <f>IF(tbl_Customers[[#This Row],[total_eve_charge]]&lt;=15,"Low Charges",
IF(tbl_Customers[[#This Row],[total_eve_charge]]&lt;=20,"Medium Charges","High Charges"))</f>
        <v>Medium Charges</v>
      </c>
      <c r="AB20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46" t="str">
        <f>IF(tbl_Customers[[#This Row],[number_vmail_messages]] = 0, "No Usage", IF(tbl_Customers[[#This Row],[number_vmail_messages]] &lt;= 20, "Low Usage", IF(tbl_Customers[[#This Row],[number_vmail_messages]] &lt;= 40, "Medium Usgae", "High Usage")))</f>
        <v>Medium Usgae</v>
      </c>
      <c r="AD2046" t="str">
        <f>IF(tbl_Customers[[#This Row],[total_day_minutes]]&lt;=150,"Low Usage", IF(tbl_Customers[[#This Row],[total_day_minutes]]&lt;=200,"Medium Usage", IF(tbl_Customers[[#This Row],[total_day_minutes]]&lt;=250,"High Usage","Very High Usage")))</f>
        <v>High Usage</v>
      </c>
      <c r="AE2046" t="str">
        <f>IF(tbl_Customers[[#This Row],[total_intl_calls]]&lt;=5,"Low Calls", IF(tbl_Customers[[#This Row],[total_intl_calls]]&lt;=10, "Medium Calls", "High Calls"))</f>
        <v>Medium Calls</v>
      </c>
      <c r="AF20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46" s="36" t="str">
        <f>IF(tbl_Customers[[#This Row],[Churn_Risk_Score]]&gt;=10,"High Risk", IF(tbl_Customers[[#This Row],[Churn_Risk_Score]]&gt;=5,"Medium Risk","Low Risk"))</f>
        <v>Low Risk</v>
      </c>
    </row>
    <row r="2047" spans="1:33" x14ac:dyDescent="0.35">
      <c r="A2047">
        <v>2046</v>
      </c>
      <c r="B2047" t="s">
        <v>60</v>
      </c>
      <c r="C2047">
        <v>81</v>
      </c>
      <c r="D2047" t="s">
        <v>28</v>
      </c>
      <c r="E2047" t="s">
        <v>22</v>
      </c>
      <c r="F2047" t="s">
        <v>22</v>
      </c>
      <c r="G2047">
        <v>0</v>
      </c>
      <c r="H2047">
        <v>145.6</v>
      </c>
      <c r="I2047">
        <v>59</v>
      </c>
      <c r="J2047">
        <v>24.75</v>
      </c>
      <c r="K2047">
        <v>287.89999999999998</v>
      </c>
      <c r="L2047">
        <v>131</v>
      </c>
      <c r="M2047">
        <v>24.47</v>
      </c>
      <c r="N2047">
        <v>181.7</v>
      </c>
      <c r="O2047">
        <v>121</v>
      </c>
      <c r="P2047">
        <v>8.18</v>
      </c>
      <c r="Q2047">
        <v>9.1999999999999993</v>
      </c>
      <c r="R2047">
        <v>4</v>
      </c>
      <c r="S2047">
        <v>2.48</v>
      </c>
      <c r="T2047">
        <v>2</v>
      </c>
      <c r="U2047" t="s">
        <v>22</v>
      </c>
      <c r="V2047">
        <f>IF(tbl_Customers[[#This Row],[churn]] = "yes", 1, 0)</f>
        <v>0</v>
      </c>
      <c r="W2047" t="str">
        <f>IF(tbl_Customers[[#This Row],[number_customer_service_calls]] &lt;= 1, "0-1 Calls", IF(tbl_Customers[[#This Row],[number_customer_service_calls]] &lt;= 3, "2-3 Calls", IF(tbl_Customers[[#This Row],[number_customer_service_calls]] &lt;=5, "4-5 Calls", "6+ Calls")))</f>
        <v>2-3 Calls</v>
      </c>
      <c r="X2047" t="str">
        <f>IF(tbl_Customers[[#This Row],[account_length]] &lt;= 50, "0-50", IF(tbl_Customers[[#This Row],[account_length]] &lt;=100, "51-100", IF(tbl_Customers[[#This Row],[account_length]] &lt;= 150, "101-150", "151+")))</f>
        <v>51-100</v>
      </c>
      <c r="Y2047" t="str">
        <f>IF(tbl_Customers[[#This Row],[total_intl_charge]] &lt;= 3, "Low Charges", "High Charges")</f>
        <v>Low Charges</v>
      </c>
      <c r="Z2047" t="str">
        <f>IF(tbl_Customers[[#This Row],[total_eve_calls]]&lt;=80,"Low Calls",
IF(tbl_Customers[[#This Row],[total_eve_calls]]&lt;=120,"Medium Calls","High Calls"))</f>
        <v>High Calls</v>
      </c>
      <c r="AA2047" t="str">
        <f>IF(tbl_Customers[[#This Row],[total_eve_charge]]&lt;=15,"Low Charges",
IF(tbl_Customers[[#This Row],[total_eve_charge]]&lt;=20,"Medium Charges","High Charges"))</f>
        <v>High Charges</v>
      </c>
      <c r="AB20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47" t="str">
        <f>IF(tbl_Customers[[#This Row],[number_vmail_messages]] = 0, "No Usage", IF(tbl_Customers[[#This Row],[number_vmail_messages]] &lt;= 20, "Low Usage", IF(tbl_Customers[[#This Row],[number_vmail_messages]] &lt;= 40, "Medium Usgae", "High Usage")))</f>
        <v>No Usage</v>
      </c>
      <c r="AD2047" t="str">
        <f>IF(tbl_Customers[[#This Row],[total_day_minutes]]&lt;=150,"Low Usage", IF(tbl_Customers[[#This Row],[total_day_minutes]]&lt;=200,"Medium Usage", IF(tbl_Customers[[#This Row],[total_day_minutes]]&lt;=250,"High Usage","Very High Usage")))</f>
        <v>Low Usage</v>
      </c>
      <c r="AE2047" t="str">
        <f>IF(tbl_Customers[[#This Row],[total_intl_calls]]&lt;=5,"Low Calls", IF(tbl_Customers[[#This Row],[total_intl_calls]]&lt;=10, "Medium Calls", "High Calls"))</f>
        <v>Low Calls</v>
      </c>
      <c r="AF20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47" s="36" t="str">
        <f>IF(tbl_Customers[[#This Row],[Churn_Risk_Score]]&gt;=10,"High Risk", IF(tbl_Customers[[#This Row],[Churn_Risk_Score]]&gt;=5,"Medium Risk","Low Risk"))</f>
        <v>Low Risk</v>
      </c>
    </row>
    <row r="2048" spans="1:33" x14ac:dyDescent="0.35">
      <c r="A2048">
        <v>2047</v>
      </c>
      <c r="B2048" t="s">
        <v>39</v>
      </c>
      <c r="C2048">
        <v>139</v>
      </c>
      <c r="D2048" t="s">
        <v>28</v>
      </c>
      <c r="E2048" t="s">
        <v>23</v>
      </c>
      <c r="F2048" t="s">
        <v>23</v>
      </c>
      <c r="G2048">
        <v>31</v>
      </c>
      <c r="H2048">
        <v>203.5</v>
      </c>
      <c r="I2048">
        <v>82</v>
      </c>
      <c r="J2048">
        <v>34.6</v>
      </c>
      <c r="K2048">
        <v>200.3</v>
      </c>
      <c r="L2048">
        <v>72</v>
      </c>
      <c r="M2048">
        <v>17.03</v>
      </c>
      <c r="N2048">
        <v>214</v>
      </c>
      <c r="O2048">
        <v>112</v>
      </c>
      <c r="P2048">
        <v>9.6300000000000008</v>
      </c>
      <c r="Q2048">
        <v>13.4</v>
      </c>
      <c r="R2048">
        <v>6</v>
      </c>
      <c r="S2048">
        <v>3.62</v>
      </c>
      <c r="T2048">
        <v>1</v>
      </c>
      <c r="U2048" t="s">
        <v>23</v>
      </c>
      <c r="V2048">
        <f>IF(tbl_Customers[[#This Row],[churn]] = "yes", 1, 0)</f>
        <v>1</v>
      </c>
      <c r="W2048" t="str">
        <f>IF(tbl_Customers[[#This Row],[number_customer_service_calls]] &lt;= 1, "0-1 Calls", IF(tbl_Customers[[#This Row],[number_customer_service_calls]] &lt;= 3, "2-3 Calls", IF(tbl_Customers[[#This Row],[number_customer_service_calls]] &lt;=5, "4-5 Calls", "6+ Calls")))</f>
        <v>0-1 Calls</v>
      </c>
      <c r="X2048" t="str">
        <f>IF(tbl_Customers[[#This Row],[account_length]] &lt;= 50, "0-50", IF(tbl_Customers[[#This Row],[account_length]] &lt;=100, "51-100", IF(tbl_Customers[[#This Row],[account_length]] &lt;= 150, "101-150", "151+")))</f>
        <v>101-150</v>
      </c>
      <c r="Y2048" t="str">
        <f>IF(tbl_Customers[[#This Row],[total_intl_charge]] &lt;= 3, "Low Charges", "High Charges")</f>
        <v>High Charges</v>
      </c>
      <c r="Z2048" t="str">
        <f>IF(tbl_Customers[[#This Row],[total_eve_calls]]&lt;=80,"Low Calls",
IF(tbl_Customers[[#This Row],[total_eve_calls]]&lt;=120,"Medium Calls","High Calls"))</f>
        <v>Low Calls</v>
      </c>
      <c r="AA2048" t="str">
        <f>IF(tbl_Customers[[#This Row],[total_eve_charge]]&lt;=15,"Low Charges",
IF(tbl_Customers[[#This Row],[total_eve_charge]]&lt;=20,"Medium Charges","High Charges"))</f>
        <v>Medium Charges</v>
      </c>
      <c r="AB20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48" t="str">
        <f>IF(tbl_Customers[[#This Row],[number_vmail_messages]] = 0, "No Usage", IF(tbl_Customers[[#This Row],[number_vmail_messages]] &lt;= 20, "Low Usage", IF(tbl_Customers[[#This Row],[number_vmail_messages]] &lt;= 40, "Medium Usgae", "High Usage")))</f>
        <v>Medium Usgae</v>
      </c>
      <c r="AD2048" t="str">
        <f>IF(tbl_Customers[[#This Row],[total_day_minutes]]&lt;=150,"Low Usage", IF(tbl_Customers[[#This Row],[total_day_minutes]]&lt;=200,"Medium Usage", IF(tbl_Customers[[#This Row],[total_day_minutes]]&lt;=250,"High Usage","Very High Usage")))</f>
        <v>High Usage</v>
      </c>
      <c r="AE2048" t="str">
        <f>IF(tbl_Customers[[#This Row],[total_intl_calls]]&lt;=5,"Low Calls", IF(tbl_Customers[[#This Row],[total_intl_calls]]&lt;=10, "Medium Calls", "High Calls"))</f>
        <v>Medium Calls</v>
      </c>
      <c r="AF20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048" s="36" t="str">
        <f>IF(tbl_Customers[[#This Row],[Churn_Risk_Score]]&gt;=10,"High Risk", IF(tbl_Customers[[#This Row],[Churn_Risk_Score]]&gt;=5,"Medium Risk","Low Risk"))</f>
        <v>Medium Risk</v>
      </c>
    </row>
    <row r="2049" spans="1:33" x14ac:dyDescent="0.35">
      <c r="A2049">
        <v>2048</v>
      </c>
      <c r="B2049" t="s">
        <v>42</v>
      </c>
      <c r="C2049">
        <v>68</v>
      </c>
      <c r="D2049" t="s">
        <v>21</v>
      </c>
      <c r="E2049" t="s">
        <v>22</v>
      </c>
      <c r="F2049" t="s">
        <v>22</v>
      </c>
      <c r="G2049">
        <v>0</v>
      </c>
      <c r="H2049">
        <v>232.4</v>
      </c>
      <c r="I2049">
        <v>76</v>
      </c>
      <c r="J2049">
        <v>39.51</v>
      </c>
      <c r="K2049">
        <v>153.30000000000001</v>
      </c>
      <c r="L2049">
        <v>103</v>
      </c>
      <c r="M2049">
        <v>13.03</v>
      </c>
      <c r="N2049">
        <v>214.6</v>
      </c>
      <c r="O2049">
        <v>107</v>
      </c>
      <c r="P2049">
        <v>9.66</v>
      </c>
      <c r="Q2049">
        <v>10.5</v>
      </c>
      <c r="R2049">
        <v>2</v>
      </c>
      <c r="S2049">
        <v>2.84</v>
      </c>
      <c r="T2049">
        <v>1</v>
      </c>
      <c r="U2049" t="s">
        <v>22</v>
      </c>
      <c r="V2049">
        <f>IF(tbl_Customers[[#This Row],[churn]] = "yes", 1, 0)</f>
        <v>0</v>
      </c>
      <c r="W2049" t="str">
        <f>IF(tbl_Customers[[#This Row],[number_customer_service_calls]] &lt;= 1, "0-1 Calls", IF(tbl_Customers[[#This Row],[number_customer_service_calls]] &lt;= 3, "2-3 Calls", IF(tbl_Customers[[#This Row],[number_customer_service_calls]] &lt;=5, "4-5 Calls", "6+ Calls")))</f>
        <v>0-1 Calls</v>
      </c>
      <c r="X2049" t="str">
        <f>IF(tbl_Customers[[#This Row],[account_length]] &lt;= 50, "0-50", IF(tbl_Customers[[#This Row],[account_length]] &lt;=100, "51-100", IF(tbl_Customers[[#This Row],[account_length]] &lt;= 150, "101-150", "151+")))</f>
        <v>51-100</v>
      </c>
      <c r="Y2049" t="str">
        <f>IF(tbl_Customers[[#This Row],[total_intl_charge]] &lt;= 3, "Low Charges", "High Charges")</f>
        <v>Low Charges</v>
      </c>
      <c r="Z2049" t="str">
        <f>IF(tbl_Customers[[#This Row],[total_eve_calls]]&lt;=80,"Low Calls",
IF(tbl_Customers[[#This Row],[total_eve_calls]]&lt;=120,"Medium Calls","High Calls"))</f>
        <v>Medium Calls</v>
      </c>
      <c r="AA2049" t="str">
        <f>IF(tbl_Customers[[#This Row],[total_eve_charge]]&lt;=15,"Low Charges",
IF(tbl_Customers[[#This Row],[total_eve_charge]]&lt;=20,"Medium Charges","High Charges"))</f>
        <v>Low Charges</v>
      </c>
      <c r="AB20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49" t="str">
        <f>IF(tbl_Customers[[#This Row],[number_vmail_messages]] = 0, "No Usage", IF(tbl_Customers[[#This Row],[number_vmail_messages]] &lt;= 20, "Low Usage", IF(tbl_Customers[[#This Row],[number_vmail_messages]] &lt;= 40, "Medium Usgae", "High Usage")))</f>
        <v>No Usage</v>
      </c>
      <c r="AD2049" t="str">
        <f>IF(tbl_Customers[[#This Row],[total_day_minutes]]&lt;=150,"Low Usage", IF(tbl_Customers[[#This Row],[total_day_minutes]]&lt;=200,"Medium Usage", IF(tbl_Customers[[#This Row],[total_day_minutes]]&lt;=250,"High Usage","Very High Usage")))</f>
        <v>High Usage</v>
      </c>
      <c r="AE2049" t="str">
        <f>IF(tbl_Customers[[#This Row],[total_intl_calls]]&lt;=5,"Low Calls", IF(tbl_Customers[[#This Row],[total_intl_calls]]&lt;=10, "Medium Calls", "High Calls"))</f>
        <v>Low Calls</v>
      </c>
      <c r="AF20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49" s="36" t="str">
        <f>IF(tbl_Customers[[#This Row],[Churn_Risk_Score]]&gt;=10,"High Risk", IF(tbl_Customers[[#This Row],[Churn_Risk_Score]]&gt;=5,"Medium Risk","Low Risk"))</f>
        <v>Low Risk</v>
      </c>
    </row>
    <row r="2050" spans="1:33" x14ac:dyDescent="0.35">
      <c r="A2050">
        <v>2049</v>
      </c>
      <c r="B2050" t="s">
        <v>54</v>
      </c>
      <c r="C2050">
        <v>183</v>
      </c>
      <c r="D2050" t="s">
        <v>21</v>
      </c>
      <c r="E2050" t="s">
        <v>22</v>
      </c>
      <c r="F2050" t="s">
        <v>23</v>
      </c>
      <c r="G2050">
        <v>8</v>
      </c>
      <c r="H2050">
        <v>86.5</v>
      </c>
      <c r="I2050">
        <v>119</v>
      </c>
      <c r="J2050">
        <v>14.71</v>
      </c>
      <c r="K2050">
        <v>285.2</v>
      </c>
      <c r="L2050">
        <v>97</v>
      </c>
      <c r="M2050">
        <v>24.24</v>
      </c>
      <c r="N2050">
        <v>180.4</v>
      </c>
      <c r="O2050">
        <v>133</v>
      </c>
      <c r="P2050">
        <v>8.1199999999999992</v>
      </c>
      <c r="Q2050">
        <v>8.6999999999999993</v>
      </c>
      <c r="R2050">
        <v>2</v>
      </c>
      <c r="S2050">
        <v>2.35</v>
      </c>
      <c r="T2050">
        <v>2</v>
      </c>
      <c r="U2050" t="s">
        <v>22</v>
      </c>
      <c r="V2050">
        <f>IF(tbl_Customers[[#This Row],[churn]] = "yes", 1, 0)</f>
        <v>0</v>
      </c>
      <c r="W2050" t="str">
        <f>IF(tbl_Customers[[#This Row],[number_customer_service_calls]] &lt;= 1, "0-1 Calls", IF(tbl_Customers[[#This Row],[number_customer_service_calls]] &lt;= 3, "2-3 Calls", IF(tbl_Customers[[#This Row],[number_customer_service_calls]] &lt;=5, "4-5 Calls", "6+ Calls")))</f>
        <v>2-3 Calls</v>
      </c>
      <c r="X2050" t="str">
        <f>IF(tbl_Customers[[#This Row],[account_length]] &lt;= 50, "0-50", IF(tbl_Customers[[#This Row],[account_length]] &lt;=100, "51-100", IF(tbl_Customers[[#This Row],[account_length]] &lt;= 150, "101-150", "151+")))</f>
        <v>151+</v>
      </c>
      <c r="Y2050" t="str">
        <f>IF(tbl_Customers[[#This Row],[total_intl_charge]] &lt;= 3, "Low Charges", "High Charges")</f>
        <v>Low Charges</v>
      </c>
      <c r="Z2050" t="str">
        <f>IF(tbl_Customers[[#This Row],[total_eve_calls]]&lt;=80,"Low Calls",
IF(tbl_Customers[[#This Row],[total_eve_calls]]&lt;=120,"Medium Calls","High Calls"))</f>
        <v>Medium Calls</v>
      </c>
      <c r="AA2050" t="str">
        <f>IF(tbl_Customers[[#This Row],[total_eve_charge]]&lt;=15,"Low Charges",
IF(tbl_Customers[[#This Row],[total_eve_charge]]&lt;=20,"Medium Charges","High Charges"))</f>
        <v>High Charges</v>
      </c>
      <c r="AB20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50" t="str">
        <f>IF(tbl_Customers[[#This Row],[number_vmail_messages]] = 0, "No Usage", IF(tbl_Customers[[#This Row],[number_vmail_messages]] &lt;= 20, "Low Usage", IF(tbl_Customers[[#This Row],[number_vmail_messages]] &lt;= 40, "Medium Usgae", "High Usage")))</f>
        <v>Low Usage</v>
      </c>
      <c r="AD2050" t="str">
        <f>IF(tbl_Customers[[#This Row],[total_day_minutes]]&lt;=150,"Low Usage", IF(tbl_Customers[[#This Row],[total_day_minutes]]&lt;=200,"Medium Usage", IF(tbl_Customers[[#This Row],[total_day_minutes]]&lt;=250,"High Usage","Very High Usage")))</f>
        <v>Low Usage</v>
      </c>
      <c r="AE2050" t="str">
        <f>IF(tbl_Customers[[#This Row],[total_intl_calls]]&lt;=5,"Low Calls", IF(tbl_Customers[[#This Row],[total_intl_calls]]&lt;=10, "Medium Calls", "High Calls"))</f>
        <v>Low Calls</v>
      </c>
      <c r="AF20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50" s="36" t="str">
        <f>IF(tbl_Customers[[#This Row],[Churn_Risk_Score]]&gt;=10,"High Risk", IF(tbl_Customers[[#This Row],[Churn_Risk_Score]]&gt;=5,"Medium Risk","Low Risk"))</f>
        <v>Low Risk</v>
      </c>
    </row>
    <row r="2051" spans="1:33" x14ac:dyDescent="0.35">
      <c r="A2051">
        <v>2050</v>
      </c>
      <c r="B2051" t="s">
        <v>41</v>
      </c>
      <c r="C2051">
        <v>90</v>
      </c>
      <c r="D2051" t="s">
        <v>25</v>
      </c>
      <c r="E2051" t="s">
        <v>22</v>
      </c>
      <c r="F2051" t="s">
        <v>22</v>
      </c>
      <c r="G2051">
        <v>0</v>
      </c>
      <c r="H2051">
        <v>109.9</v>
      </c>
      <c r="I2051">
        <v>102</v>
      </c>
      <c r="J2051">
        <v>18.68</v>
      </c>
      <c r="K2051">
        <v>220.8</v>
      </c>
      <c r="L2051">
        <v>114</v>
      </c>
      <c r="M2051">
        <v>18.77</v>
      </c>
      <c r="N2051">
        <v>104</v>
      </c>
      <c r="O2051">
        <v>133</v>
      </c>
      <c r="P2051">
        <v>4.68</v>
      </c>
      <c r="Q2051">
        <v>10.9</v>
      </c>
      <c r="R2051">
        <v>6</v>
      </c>
      <c r="S2051">
        <v>2.94</v>
      </c>
      <c r="T2051">
        <v>0</v>
      </c>
      <c r="U2051" t="s">
        <v>22</v>
      </c>
      <c r="V2051">
        <f>IF(tbl_Customers[[#This Row],[churn]] = "yes", 1, 0)</f>
        <v>0</v>
      </c>
      <c r="W2051" t="str">
        <f>IF(tbl_Customers[[#This Row],[number_customer_service_calls]] &lt;= 1, "0-1 Calls", IF(tbl_Customers[[#This Row],[number_customer_service_calls]] &lt;= 3, "2-3 Calls", IF(tbl_Customers[[#This Row],[number_customer_service_calls]] &lt;=5, "4-5 Calls", "6+ Calls")))</f>
        <v>0-1 Calls</v>
      </c>
      <c r="X2051" t="str">
        <f>IF(tbl_Customers[[#This Row],[account_length]] &lt;= 50, "0-50", IF(tbl_Customers[[#This Row],[account_length]] &lt;=100, "51-100", IF(tbl_Customers[[#This Row],[account_length]] &lt;= 150, "101-150", "151+")))</f>
        <v>51-100</v>
      </c>
      <c r="Y2051" t="str">
        <f>IF(tbl_Customers[[#This Row],[total_intl_charge]] &lt;= 3, "Low Charges", "High Charges")</f>
        <v>Low Charges</v>
      </c>
      <c r="Z2051" t="str">
        <f>IF(tbl_Customers[[#This Row],[total_eve_calls]]&lt;=80,"Low Calls",
IF(tbl_Customers[[#This Row],[total_eve_calls]]&lt;=120,"Medium Calls","High Calls"))</f>
        <v>Medium Calls</v>
      </c>
      <c r="AA2051" t="str">
        <f>IF(tbl_Customers[[#This Row],[total_eve_charge]]&lt;=15,"Low Charges",
IF(tbl_Customers[[#This Row],[total_eve_charge]]&lt;=20,"Medium Charges","High Charges"))</f>
        <v>Medium Charges</v>
      </c>
      <c r="AB20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51" t="str">
        <f>IF(tbl_Customers[[#This Row],[number_vmail_messages]] = 0, "No Usage", IF(tbl_Customers[[#This Row],[number_vmail_messages]] &lt;= 20, "Low Usage", IF(tbl_Customers[[#This Row],[number_vmail_messages]] &lt;= 40, "Medium Usgae", "High Usage")))</f>
        <v>No Usage</v>
      </c>
      <c r="AD2051" t="str">
        <f>IF(tbl_Customers[[#This Row],[total_day_minutes]]&lt;=150,"Low Usage", IF(tbl_Customers[[#This Row],[total_day_minutes]]&lt;=200,"Medium Usage", IF(tbl_Customers[[#This Row],[total_day_minutes]]&lt;=250,"High Usage","Very High Usage")))</f>
        <v>Low Usage</v>
      </c>
      <c r="AE2051" t="str">
        <f>IF(tbl_Customers[[#This Row],[total_intl_calls]]&lt;=5,"Low Calls", IF(tbl_Customers[[#This Row],[total_intl_calls]]&lt;=10, "Medium Calls", "High Calls"))</f>
        <v>Medium Calls</v>
      </c>
      <c r="AF20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51" s="36" t="str">
        <f>IF(tbl_Customers[[#This Row],[Churn_Risk_Score]]&gt;=10,"High Risk", IF(tbl_Customers[[#This Row],[Churn_Risk_Score]]&gt;=5,"Medium Risk","Low Risk"))</f>
        <v>Low Risk</v>
      </c>
    </row>
    <row r="2052" spans="1:33" x14ac:dyDescent="0.35">
      <c r="A2052">
        <v>2051</v>
      </c>
      <c r="B2052" t="s">
        <v>51</v>
      </c>
      <c r="C2052">
        <v>165</v>
      </c>
      <c r="D2052" t="s">
        <v>25</v>
      </c>
      <c r="E2052" t="s">
        <v>22</v>
      </c>
      <c r="F2052" t="s">
        <v>22</v>
      </c>
      <c r="G2052">
        <v>0</v>
      </c>
      <c r="H2052">
        <v>156</v>
      </c>
      <c r="I2052">
        <v>88</v>
      </c>
      <c r="J2052">
        <v>26.52</v>
      </c>
      <c r="K2052">
        <v>276.10000000000002</v>
      </c>
      <c r="L2052">
        <v>81</v>
      </c>
      <c r="M2052">
        <v>23.47</v>
      </c>
      <c r="N2052">
        <v>175.9</v>
      </c>
      <c r="O2052">
        <v>94</v>
      </c>
      <c r="P2052">
        <v>7.92</v>
      </c>
      <c r="Q2052">
        <v>9.3000000000000007</v>
      </c>
      <c r="R2052">
        <v>5</v>
      </c>
      <c r="S2052">
        <v>2.5099999999999998</v>
      </c>
      <c r="T2052">
        <v>1</v>
      </c>
      <c r="U2052" t="s">
        <v>22</v>
      </c>
      <c r="V2052">
        <f>IF(tbl_Customers[[#This Row],[churn]] = "yes", 1, 0)</f>
        <v>0</v>
      </c>
      <c r="W2052" t="str">
        <f>IF(tbl_Customers[[#This Row],[number_customer_service_calls]] &lt;= 1, "0-1 Calls", IF(tbl_Customers[[#This Row],[number_customer_service_calls]] &lt;= 3, "2-3 Calls", IF(tbl_Customers[[#This Row],[number_customer_service_calls]] &lt;=5, "4-5 Calls", "6+ Calls")))</f>
        <v>0-1 Calls</v>
      </c>
      <c r="X2052" t="str">
        <f>IF(tbl_Customers[[#This Row],[account_length]] &lt;= 50, "0-50", IF(tbl_Customers[[#This Row],[account_length]] &lt;=100, "51-100", IF(tbl_Customers[[#This Row],[account_length]] &lt;= 150, "101-150", "151+")))</f>
        <v>151+</v>
      </c>
      <c r="Y2052" t="str">
        <f>IF(tbl_Customers[[#This Row],[total_intl_charge]] &lt;= 3, "Low Charges", "High Charges")</f>
        <v>Low Charges</v>
      </c>
      <c r="Z2052" t="str">
        <f>IF(tbl_Customers[[#This Row],[total_eve_calls]]&lt;=80,"Low Calls",
IF(tbl_Customers[[#This Row],[total_eve_calls]]&lt;=120,"Medium Calls","High Calls"))</f>
        <v>Medium Calls</v>
      </c>
      <c r="AA2052" t="str">
        <f>IF(tbl_Customers[[#This Row],[total_eve_charge]]&lt;=15,"Low Charges",
IF(tbl_Customers[[#This Row],[total_eve_charge]]&lt;=20,"Medium Charges","High Charges"))</f>
        <v>High Charges</v>
      </c>
      <c r="AB20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52" t="str">
        <f>IF(tbl_Customers[[#This Row],[number_vmail_messages]] = 0, "No Usage", IF(tbl_Customers[[#This Row],[number_vmail_messages]] &lt;= 20, "Low Usage", IF(tbl_Customers[[#This Row],[number_vmail_messages]] &lt;= 40, "Medium Usgae", "High Usage")))</f>
        <v>No Usage</v>
      </c>
      <c r="AD2052" t="str">
        <f>IF(tbl_Customers[[#This Row],[total_day_minutes]]&lt;=150,"Low Usage", IF(tbl_Customers[[#This Row],[total_day_minutes]]&lt;=200,"Medium Usage", IF(tbl_Customers[[#This Row],[total_day_minutes]]&lt;=250,"High Usage","Very High Usage")))</f>
        <v>Medium Usage</v>
      </c>
      <c r="AE2052" t="str">
        <f>IF(tbl_Customers[[#This Row],[total_intl_calls]]&lt;=5,"Low Calls", IF(tbl_Customers[[#This Row],[total_intl_calls]]&lt;=10, "Medium Calls", "High Calls"))</f>
        <v>Low Calls</v>
      </c>
      <c r="AF20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52" s="36" t="str">
        <f>IF(tbl_Customers[[#This Row],[Churn_Risk_Score]]&gt;=10,"High Risk", IF(tbl_Customers[[#This Row],[Churn_Risk_Score]]&gt;=5,"Medium Risk","Low Risk"))</f>
        <v>Low Risk</v>
      </c>
    </row>
    <row r="2053" spans="1:33" x14ac:dyDescent="0.35">
      <c r="A2053">
        <v>2052</v>
      </c>
      <c r="B2053" t="s">
        <v>51</v>
      </c>
      <c r="C2053">
        <v>89</v>
      </c>
      <c r="D2053" t="s">
        <v>21</v>
      </c>
      <c r="E2053" t="s">
        <v>22</v>
      </c>
      <c r="F2053" t="s">
        <v>22</v>
      </c>
      <c r="G2053">
        <v>0</v>
      </c>
      <c r="H2053">
        <v>326.3</v>
      </c>
      <c r="I2053">
        <v>112</v>
      </c>
      <c r="J2053">
        <v>55.47</v>
      </c>
      <c r="K2053">
        <v>165.1</v>
      </c>
      <c r="L2053">
        <v>110</v>
      </c>
      <c r="M2053">
        <v>14.03</v>
      </c>
      <c r="N2053">
        <v>162.9</v>
      </c>
      <c r="O2053">
        <v>97</v>
      </c>
      <c r="P2053">
        <v>7.33</v>
      </c>
      <c r="Q2053">
        <v>7.5</v>
      </c>
      <c r="R2053">
        <v>1</v>
      </c>
      <c r="S2053">
        <v>2.0299999999999998</v>
      </c>
      <c r="T2053">
        <v>1</v>
      </c>
      <c r="U2053" t="s">
        <v>23</v>
      </c>
      <c r="V2053">
        <f>IF(tbl_Customers[[#This Row],[churn]] = "yes", 1, 0)</f>
        <v>1</v>
      </c>
      <c r="W2053" t="str">
        <f>IF(tbl_Customers[[#This Row],[number_customer_service_calls]] &lt;= 1, "0-1 Calls", IF(tbl_Customers[[#This Row],[number_customer_service_calls]] &lt;= 3, "2-3 Calls", IF(tbl_Customers[[#This Row],[number_customer_service_calls]] &lt;=5, "4-5 Calls", "6+ Calls")))</f>
        <v>0-1 Calls</v>
      </c>
      <c r="X2053" t="str">
        <f>IF(tbl_Customers[[#This Row],[account_length]] &lt;= 50, "0-50", IF(tbl_Customers[[#This Row],[account_length]] &lt;=100, "51-100", IF(tbl_Customers[[#This Row],[account_length]] &lt;= 150, "101-150", "151+")))</f>
        <v>51-100</v>
      </c>
      <c r="Y2053" t="str">
        <f>IF(tbl_Customers[[#This Row],[total_intl_charge]] &lt;= 3, "Low Charges", "High Charges")</f>
        <v>Low Charges</v>
      </c>
      <c r="Z2053" t="str">
        <f>IF(tbl_Customers[[#This Row],[total_eve_calls]]&lt;=80,"Low Calls",
IF(tbl_Customers[[#This Row],[total_eve_calls]]&lt;=120,"Medium Calls","High Calls"))</f>
        <v>Medium Calls</v>
      </c>
      <c r="AA2053" t="str">
        <f>IF(tbl_Customers[[#This Row],[total_eve_charge]]&lt;=15,"Low Charges",
IF(tbl_Customers[[#This Row],[total_eve_charge]]&lt;=20,"Medium Charges","High Charges"))</f>
        <v>Low Charges</v>
      </c>
      <c r="AB20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53" t="str">
        <f>IF(tbl_Customers[[#This Row],[number_vmail_messages]] = 0, "No Usage", IF(tbl_Customers[[#This Row],[number_vmail_messages]] &lt;= 20, "Low Usage", IF(tbl_Customers[[#This Row],[number_vmail_messages]] &lt;= 40, "Medium Usgae", "High Usage")))</f>
        <v>No Usage</v>
      </c>
      <c r="AD2053" t="str">
        <f>IF(tbl_Customers[[#This Row],[total_day_minutes]]&lt;=150,"Low Usage", IF(tbl_Customers[[#This Row],[total_day_minutes]]&lt;=200,"Medium Usage", IF(tbl_Customers[[#This Row],[total_day_minutes]]&lt;=250,"High Usage","Very High Usage")))</f>
        <v>Very High Usage</v>
      </c>
      <c r="AE2053" t="str">
        <f>IF(tbl_Customers[[#This Row],[total_intl_calls]]&lt;=5,"Low Calls", IF(tbl_Customers[[#This Row],[total_intl_calls]]&lt;=10, "Medium Calls", "High Calls"))</f>
        <v>Low Calls</v>
      </c>
      <c r="AF20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53" s="36" t="str">
        <f>IF(tbl_Customers[[#This Row],[Churn_Risk_Score]]&gt;=10,"High Risk", IF(tbl_Customers[[#This Row],[Churn_Risk_Score]]&gt;=5,"Medium Risk","Low Risk"))</f>
        <v>Medium Risk</v>
      </c>
    </row>
    <row r="2054" spans="1:33" x14ac:dyDescent="0.35">
      <c r="A2054">
        <v>2053</v>
      </c>
      <c r="B2054" t="s">
        <v>24</v>
      </c>
      <c r="C2054">
        <v>59</v>
      </c>
      <c r="D2054" t="s">
        <v>28</v>
      </c>
      <c r="E2054" t="s">
        <v>22</v>
      </c>
      <c r="F2054" t="s">
        <v>22</v>
      </c>
      <c r="G2054">
        <v>0</v>
      </c>
      <c r="H2054">
        <v>195</v>
      </c>
      <c r="I2054">
        <v>58</v>
      </c>
      <c r="J2054">
        <v>33.15</v>
      </c>
      <c r="K2054">
        <v>198.5</v>
      </c>
      <c r="L2054">
        <v>88</v>
      </c>
      <c r="M2054">
        <v>16.87</v>
      </c>
      <c r="N2054">
        <v>304.3</v>
      </c>
      <c r="O2054">
        <v>110</v>
      </c>
      <c r="P2054">
        <v>13.69</v>
      </c>
      <c r="Q2054">
        <v>14.8</v>
      </c>
      <c r="R2054">
        <v>9</v>
      </c>
      <c r="S2054">
        <v>4</v>
      </c>
      <c r="T2054">
        <v>0</v>
      </c>
      <c r="U2054" t="s">
        <v>22</v>
      </c>
      <c r="V2054">
        <f>IF(tbl_Customers[[#This Row],[churn]] = "yes", 1, 0)</f>
        <v>0</v>
      </c>
      <c r="W2054" t="str">
        <f>IF(tbl_Customers[[#This Row],[number_customer_service_calls]] &lt;= 1, "0-1 Calls", IF(tbl_Customers[[#This Row],[number_customer_service_calls]] &lt;= 3, "2-3 Calls", IF(tbl_Customers[[#This Row],[number_customer_service_calls]] &lt;=5, "4-5 Calls", "6+ Calls")))</f>
        <v>0-1 Calls</v>
      </c>
      <c r="X2054" t="str">
        <f>IF(tbl_Customers[[#This Row],[account_length]] &lt;= 50, "0-50", IF(tbl_Customers[[#This Row],[account_length]] &lt;=100, "51-100", IF(tbl_Customers[[#This Row],[account_length]] &lt;= 150, "101-150", "151+")))</f>
        <v>51-100</v>
      </c>
      <c r="Y2054" t="str">
        <f>IF(tbl_Customers[[#This Row],[total_intl_charge]] &lt;= 3, "Low Charges", "High Charges")</f>
        <v>High Charges</v>
      </c>
      <c r="Z2054" t="str">
        <f>IF(tbl_Customers[[#This Row],[total_eve_calls]]&lt;=80,"Low Calls",
IF(tbl_Customers[[#This Row],[total_eve_calls]]&lt;=120,"Medium Calls","High Calls"))</f>
        <v>Medium Calls</v>
      </c>
      <c r="AA2054" t="str">
        <f>IF(tbl_Customers[[#This Row],[total_eve_charge]]&lt;=15,"Low Charges",
IF(tbl_Customers[[#This Row],[total_eve_charge]]&lt;=20,"Medium Charges","High Charges"))</f>
        <v>Medium Charges</v>
      </c>
      <c r="AB20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54" t="str">
        <f>IF(tbl_Customers[[#This Row],[number_vmail_messages]] = 0, "No Usage", IF(tbl_Customers[[#This Row],[number_vmail_messages]] &lt;= 20, "Low Usage", IF(tbl_Customers[[#This Row],[number_vmail_messages]] &lt;= 40, "Medium Usgae", "High Usage")))</f>
        <v>No Usage</v>
      </c>
      <c r="AD2054" t="str">
        <f>IF(tbl_Customers[[#This Row],[total_day_minutes]]&lt;=150,"Low Usage", IF(tbl_Customers[[#This Row],[total_day_minutes]]&lt;=200,"Medium Usage", IF(tbl_Customers[[#This Row],[total_day_minutes]]&lt;=250,"High Usage","Very High Usage")))</f>
        <v>Medium Usage</v>
      </c>
      <c r="AE2054" t="str">
        <f>IF(tbl_Customers[[#This Row],[total_intl_calls]]&lt;=5,"Low Calls", IF(tbl_Customers[[#This Row],[total_intl_calls]]&lt;=10, "Medium Calls", "High Calls"))</f>
        <v>Medium Calls</v>
      </c>
      <c r="AF20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54" s="36" t="str">
        <f>IF(tbl_Customers[[#This Row],[Churn_Risk_Score]]&gt;=10,"High Risk", IF(tbl_Customers[[#This Row],[Churn_Risk_Score]]&gt;=5,"Medium Risk","Low Risk"))</f>
        <v>Low Risk</v>
      </c>
    </row>
    <row r="2055" spans="1:33" x14ac:dyDescent="0.35">
      <c r="A2055">
        <v>2054</v>
      </c>
      <c r="B2055" t="s">
        <v>72</v>
      </c>
      <c r="C2055">
        <v>16</v>
      </c>
      <c r="D2055" t="s">
        <v>21</v>
      </c>
      <c r="E2055" t="s">
        <v>23</v>
      </c>
      <c r="F2055" t="s">
        <v>22</v>
      </c>
      <c r="G2055">
        <v>0</v>
      </c>
      <c r="H2055">
        <v>110</v>
      </c>
      <c r="I2055">
        <v>91</v>
      </c>
      <c r="J2055">
        <v>18.7</v>
      </c>
      <c r="K2055">
        <v>147.30000000000001</v>
      </c>
      <c r="L2055">
        <v>75</v>
      </c>
      <c r="M2055">
        <v>12.52</v>
      </c>
      <c r="N2055">
        <v>190.5</v>
      </c>
      <c r="O2055">
        <v>73</v>
      </c>
      <c r="P2055">
        <v>8.57</v>
      </c>
      <c r="Q2055">
        <v>6.4</v>
      </c>
      <c r="R2055">
        <v>7</v>
      </c>
      <c r="S2055">
        <v>1.73</v>
      </c>
      <c r="T2055">
        <v>0</v>
      </c>
      <c r="U2055" t="s">
        <v>22</v>
      </c>
      <c r="V2055">
        <f>IF(tbl_Customers[[#This Row],[churn]] = "yes", 1, 0)</f>
        <v>0</v>
      </c>
      <c r="W2055" t="str">
        <f>IF(tbl_Customers[[#This Row],[number_customer_service_calls]] &lt;= 1, "0-1 Calls", IF(tbl_Customers[[#This Row],[number_customer_service_calls]] &lt;= 3, "2-3 Calls", IF(tbl_Customers[[#This Row],[number_customer_service_calls]] &lt;=5, "4-5 Calls", "6+ Calls")))</f>
        <v>0-1 Calls</v>
      </c>
      <c r="X2055" t="str">
        <f>IF(tbl_Customers[[#This Row],[account_length]] &lt;= 50, "0-50", IF(tbl_Customers[[#This Row],[account_length]] &lt;=100, "51-100", IF(tbl_Customers[[#This Row],[account_length]] &lt;= 150, "101-150", "151+")))</f>
        <v>0-50</v>
      </c>
      <c r="Y2055" t="str">
        <f>IF(tbl_Customers[[#This Row],[total_intl_charge]] &lt;= 3, "Low Charges", "High Charges")</f>
        <v>Low Charges</v>
      </c>
      <c r="Z2055" t="str">
        <f>IF(tbl_Customers[[#This Row],[total_eve_calls]]&lt;=80,"Low Calls",
IF(tbl_Customers[[#This Row],[total_eve_calls]]&lt;=120,"Medium Calls","High Calls"))</f>
        <v>Low Calls</v>
      </c>
      <c r="AA2055" t="str">
        <f>IF(tbl_Customers[[#This Row],[total_eve_charge]]&lt;=15,"Low Charges",
IF(tbl_Customers[[#This Row],[total_eve_charge]]&lt;=20,"Medium Charges","High Charges"))</f>
        <v>Low Charges</v>
      </c>
      <c r="AB20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055" t="str">
        <f>IF(tbl_Customers[[#This Row],[number_vmail_messages]] = 0, "No Usage", IF(tbl_Customers[[#This Row],[number_vmail_messages]] &lt;= 20, "Low Usage", IF(tbl_Customers[[#This Row],[number_vmail_messages]] &lt;= 40, "Medium Usgae", "High Usage")))</f>
        <v>No Usage</v>
      </c>
      <c r="AD2055" t="str">
        <f>IF(tbl_Customers[[#This Row],[total_day_minutes]]&lt;=150,"Low Usage", IF(tbl_Customers[[#This Row],[total_day_minutes]]&lt;=200,"Medium Usage", IF(tbl_Customers[[#This Row],[total_day_minutes]]&lt;=250,"High Usage","Very High Usage")))</f>
        <v>Low Usage</v>
      </c>
      <c r="AE2055" t="str">
        <f>IF(tbl_Customers[[#This Row],[total_intl_calls]]&lt;=5,"Low Calls", IF(tbl_Customers[[#This Row],[total_intl_calls]]&lt;=10, "Medium Calls", "High Calls"))</f>
        <v>Medium Calls</v>
      </c>
      <c r="AF20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55" s="36" t="str">
        <f>IF(tbl_Customers[[#This Row],[Churn_Risk_Score]]&gt;=10,"High Risk", IF(tbl_Customers[[#This Row],[Churn_Risk_Score]]&gt;=5,"Medium Risk","Low Risk"))</f>
        <v>Low Risk</v>
      </c>
    </row>
    <row r="2056" spans="1:33" x14ac:dyDescent="0.35">
      <c r="A2056">
        <v>2055</v>
      </c>
      <c r="B2056" t="s">
        <v>63</v>
      </c>
      <c r="C2056">
        <v>114</v>
      </c>
      <c r="D2056" t="s">
        <v>21</v>
      </c>
      <c r="E2056" t="s">
        <v>22</v>
      </c>
      <c r="F2056" t="s">
        <v>22</v>
      </c>
      <c r="G2056">
        <v>0</v>
      </c>
      <c r="H2056">
        <v>147.1</v>
      </c>
      <c r="I2056">
        <v>119</v>
      </c>
      <c r="J2056">
        <v>25.01</v>
      </c>
      <c r="K2056">
        <v>161</v>
      </c>
      <c r="L2056">
        <v>111</v>
      </c>
      <c r="M2056">
        <v>13.69</v>
      </c>
      <c r="N2056">
        <v>275.89999999999998</v>
      </c>
      <c r="O2056">
        <v>106</v>
      </c>
      <c r="P2056">
        <v>12.42</v>
      </c>
      <c r="Q2056">
        <v>9</v>
      </c>
      <c r="R2056">
        <v>3</v>
      </c>
      <c r="S2056">
        <v>2.4300000000000002</v>
      </c>
      <c r="T2056">
        <v>5</v>
      </c>
      <c r="U2056" t="s">
        <v>23</v>
      </c>
      <c r="V2056">
        <f>IF(tbl_Customers[[#This Row],[churn]] = "yes", 1, 0)</f>
        <v>1</v>
      </c>
      <c r="W2056" t="str">
        <f>IF(tbl_Customers[[#This Row],[number_customer_service_calls]] &lt;= 1, "0-1 Calls", IF(tbl_Customers[[#This Row],[number_customer_service_calls]] &lt;= 3, "2-3 Calls", IF(tbl_Customers[[#This Row],[number_customer_service_calls]] &lt;=5, "4-5 Calls", "6+ Calls")))</f>
        <v>4-5 Calls</v>
      </c>
      <c r="X2056" t="str">
        <f>IF(tbl_Customers[[#This Row],[account_length]] &lt;= 50, "0-50", IF(tbl_Customers[[#This Row],[account_length]] &lt;=100, "51-100", IF(tbl_Customers[[#This Row],[account_length]] &lt;= 150, "101-150", "151+")))</f>
        <v>101-150</v>
      </c>
      <c r="Y2056" t="str">
        <f>IF(tbl_Customers[[#This Row],[total_intl_charge]] &lt;= 3, "Low Charges", "High Charges")</f>
        <v>Low Charges</v>
      </c>
      <c r="Z2056" t="str">
        <f>IF(tbl_Customers[[#This Row],[total_eve_calls]]&lt;=80,"Low Calls",
IF(tbl_Customers[[#This Row],[total_eve_calls]]&lt;=120,"Medium Calls","High Calls"))</f>
        <v>Medium Calls</v>
      </c>
      <c r="AA2056" t="str">
        <f>IF(tbl_Customers[[#This Row],[total_eve_charge]]&lt;=15,"Low Charges",
IF(tbl_Customers[[#This Row],[total_eve_charge]]&lt;=20,"Medium Charges","High Charges"))</f>
        <v>Low Charges</v>
      </c>
      <c r="AB20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56" t="str">
        <f>IF(tbl_Customers[[#This Row],[number_vmail_messages]] = 0, "No Usage", IF(tbl_Customers[[#This Row],[number_vmail_messages]] &lt;= 20, "Low Usage", IF(tbl_Customers[[#This Row],[number_vmail_messages]] &lt;= 40, "Medium Usgae", "High Usage")))</f>
        <v>No Usage</v>
      </c>
      <c r="AD2056" t="str">
        <f>IF(tbl_Customers[[#This Row],[total_day_minutes]]&lt;=150,"Low Usage", IF(tbl_Customers[[#This Row],[total_day_minutes]]&lt;=200,"Medium Usage", IF(tbl_Customers[[#This Row],[total_day_minutes]]&lt;=250,"High Usage","Very High Usage")))</f>
        <v>Low Usage</v>
      </c>
      <c r="AE2056" t="str">
        <f>IF(tbl_Customers[[#This Row],[total_intl_calls]]&lt;=5,"Low Calls", IF(tbl_Customers[[#This Row],[total_intl_calls]]&lt;=10, "Medium Calls", "High Calls"))</f>
        <v>Low Calls</v>
      </c>
      <c r="AF20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56" s="36" t="str">
        <f>IF(tbl_Customers[[#This Row],[Churn_Risk_Score]]&gt;=10,"High Risk", IF(tbl_Customers[[#This Row],[Churn_Risk_Score]]&gt;=5,"Medium Risk","Low Risk"))</f>
        <v>Medium Risk</v>
      </c>
    </row>
    <row r="2057" spans="1:33" x14ac:dyDescent="0.35">
      <c r="A2057">
        <v>2056</v>
      </c>
      <c r="B2057" t="s">
        <v>34</v>
      </c>
      <c r="C2057">
        <v>113</v>
      </c>
      <c r="D2057" t="s">
        <v>28</v>
      </c>
      <c r="E2057" t="s">
        <v>22</v>
      </c>
      <c r="F2057" t="s">
        <v>22</v>
      </c>
      <c r="G2057">
        <v>0</v>
      </c>
      <c r="H2057">
        <v>156</v>
      </c>
      <c r="I2057">
        <v>141</v>
      </c>
      <c r="J2057">
        <v>26.52</v>
      </c>
      <c r="K2057">
        <v>256.8</v>
      </c>
      <c r="L2057">
        <v>72</v>
      </c>
      <c r="M2057">
        <v>21.83</v>
      </c>
      <c r="N2057">
        <v>175.3</v>
      </c>
      <c r="O2057">
        <v>123</v>
      </c>
      <c r="P2057">
        <v>7.89</v>
      </c>
      <c r="Q2057">
        <v>11.9</v>
      </c>
      <c r="R2057">
        <v>5</v>
      </c>
      <c r="S2057">
        <v>3.21</v>
      </c>
      <c r="T2057">
        <v>2</v>
      </c>
      <c r="U2057" t="s">
        <v>22</v>
      </c>
      <c r="V2057">
        <f>IF(tbl_Customers[[#This Row],[churn]] = "yes", 1, 0)</f>
        <v>0</v>
      </c>
      <c r="W2057" t="str">
        <f>IF(tbl_Customers[[#This Row],[number_customer_service_calls]] &lt;= 1, "0-1 Calls", IF(tbl_Customers[[#This Row],[number_customer_service_calls]] &lt;= 3, "2-3 Calls", IF(tbl_Customers[[#This Row],[number_customer_service_calls]] &lt;=5, "4-5 Calls", "6+ Calls")))</f>
        <v>2-3 Calls</v>
      </c>
      <c r="X2057" t="str">
        <f>IF(tbl_Customers[[#This Row],[account_length]] &lt;= 50, "0-50", IF(tbl_Customers[[#This Row],[account_length]] &lt;=100, "51-100", IF(tbl_Customers[[#This Row],[account_length]] &lt;= 150, "101-150", "151+")))</f>
        <v>101-150</v>
      </c>
      <c r="Y2057" t="str">
        <f>IF(tbl_Customers[[#This Row],[total_intl_charge]] &lt;= 3, "Low Charges", "High Charges")</f>
        <v>High Charges</v>
      </c>
      <c r="Z2057" t="str">
        <f>IF(tbl_Customers[[#This Row],[total_eve_calls]]&lt;=80,"Low Calls",
IF(tbl_Customers[[#This Row],[total_eve_calls]]&lt;=120,"Medium Calls","High Calls"))</f>
        <v>Low Calls</v>
      </c>
      <c r="AA2057" t="str">
        <f>IF(tbl_Customers[[#This Row],[total_eve_charge]]&lt;=15,"Low Charges",
IF(tbl_Customers[[#This Row],[total_eve_charge]]&lt;=20,"Medium Charges","High Charges"))</f>
        <v>High Charges</v>
      </c>
      <c r="AB20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57" t="str">
        <f>IF(tbl_Customers[[#This Row],[number_vmail_messages]] = 0, "No Usage", IF(tbl_Customers[[#This Row],[number_vmail_messages]] &lt;= 20, "Low Usage", IF(tbl_Customers[[#This Row],[number_vmail_messages]] &lt;= 40, "Medium Usgae", "High Usage")))</f>
        <v>No Usage</v>
      </c>
      <c r="AD2057" t="str">
        <f>IF(tbl_Customers[[#This Row],[total_day_minutes]]&lt;=150,"Low Usage", IF(tbl_Customers[[#This Row],[total_day_minutes]]&lt;=200,"Medium Usage", IF(tbl_Customers[[#This Row],[total_day_minutes]]&lt;=250,"High Usage","Very High Usage")))</f>
        <v>Medium Usage</v>
      </c>
      <c r="AE2057" t="str">
        <f>IF(tbl_Customers[[#This Row],[total_intl_calls]]&lt;=5,"Low Calls", IF(tbl_Customers[[#This Row],[total_intl_calls]]&lt;=10, "Medium Calls", "High Calls"))</f>
        <v>Low Calls</v>
      </c>
      <c r="AF20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57" s="36" t="str">
        <f>IF(tbl_Customers[[#This Row],[Churn_Risk_Score]]&gt;=10,"High Risk", IF(tbl_Customers[[#This Row],[Churn_Risk_Score]]&gt;=5,"Medium Risk","Low Risk"))</f>
        <v>Low Risk</v>
      </c>
    </row>
    <row r="2058" spans="1:33" x14ac:dyDescent="0.35">
      <c r="A2058">
        <v>2057</v>
      </c>
      <c r="B2058" t="s">
        <v>48</v>
      </c>
      <c r="C2058">
        <v>120</v>
      </c>
      <c r="D2058" t="s">
        <v>25</v>
      </c>
      <c r="E2058" t="s">
        <v>22</v>
      </c>
      <c r="F2058" t="s">
        <v>22</v>
      </c>
      <c r="G2058">
        <v>0</v>
      </c>
      <c r="H2058">
        <v>98.2</v>
      </c>
      <c r="I2058">
        <v>99</v>
      </c>
      <c r="J2058">
        <v>16.690000000000001</v>
      </c>
      <c r="K2058">
        <v>186.7</v>
      </c>
      <c r="L2058">
        <v>85</v>
      </c>
      <c r="M2058">
        <v>15.87</v>
      </c>
      <c r="N2058">
        <v>146.69999999999999</v>
      </c>
      <c r="O2058">
        <v>96</v>
      </c>
      <c r="P2058">
        <v>6.6</v>
      </c>
      <c r="Q2058">
        <v>9.3000000000000007</v>
      </c>
      <c r="R2058">
        <v>4</v>
      </c>
      <c r="S2058">
        <v>2.5099999999999998</v>
      </c>
      <c r="T2058">
        <v>2</v>
      </c>
      <c r="U2058" t="s">
        <v>22</v>
      </c>
      <c r="V2058">
        <f>IF(tbl_Customers[[#This Row],[churn]] = "yes", 1, 0)</f>
        <v>0</v>
      </c>
      <c r="W2058" t="str">
        <f>IF(tbl_Customers[[#This Row],[number_customer_service_calls]] &lt;= 1, "0-1 Calls", IF(tbl_Customers[[#This Row],[number_customer_service_calls]] &lt;= 3, "2-3 Calls", IF(tbl_Customers[[#This Row],[number_customer_service_calls]] &lt;=5, "4-5 Calls", "6+ Calls")))</f>
        <v>2-3 Calls</v>
      </c>
      <c r="X2058" t="str">
        <f>IF(tbl_Customers[[#This Row],[account_length]] &lt;= 50, "0-50", IF(tbl_Customers[[#This Row],[account_length]] &lt;=100, "51-100", IF(tbl_Customers[[#This Row],[account_length]] &lt;= 150, "101-150", "151+")))</f>
        <v>101-150</v>
      </c>
      <c r="Y2058" t="str">
        <f>IF(tbl_Customers[[#This Row],[total_intl_charge]] &lt;= 3, "Low Charges", "High Charges")</f>
        <v>Low Charges</v>
      </c>
      <c r="Z2058" t="str">
        <f>IF(tbl_Customers[[#This Row],[total_eve_calls]]&lt;=80,"Low Calls",
IF(tbl_Customers[[#This Row],[total_eve_calls]]&lt;=120,"Medium Calls","High Calls"))</f>
        <v>Medium Calls</v>
      </c>
      <c r="AA2058" t="str">
        <f>IF(tbl_Customers[[#This Row],[total_eve_charge]]&lt;=15,"Low Charges",
IF(tbl_Customers[[#This Row],[total_eve_charge]]&lt;=20,"Medium Charges","High Charges"))</f>
        <v>Medium Charges</v>
      </c>
      <c r="AB20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058" t="str">
        <f>IF(tbl_Customers[[#This Row],[number_vmail_messages]] = 0, "No Usage", IF(tbl_Customers[[#This Row],[number_vmail_messages]] &lt;= 20, "Low Usage", IF(tbl_Customers[[#This Row],[number_vmail_messages]] &lt;= 40, "Medium Usgae", "High Usage")))</f>
        <v>No Usage</v>
      </c>
      <c r="AD2058" t="str">
        <f>IF(tbl_Customers[[#This Row],[total_day_minutes]]&lt;=150,"Low Usage", IF(tbl_Customers[[#This Row],[total_day_minutes]]&lt;=200,"Medium Usage", IF(tbl_Customers[[#This Row],[total_day_minutes]]&lt;=250,"High Usage","Very High Usage")))</f>
        <v>Low Usage</v>
      </c>
      <c r="AE2058" t="str">
        <f>IF(tbl_Customers[[#This Row],[total_intl_calls]]&lt;=5,"Low Calls", IF(tbl_Customers[[#This Row],[total_intl_calls]]&lt;=10, "Medium Calls", "High Calls"))</f>
        <v>Low Calls</v>
      </c>
      <c r="AF20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58" s="36" t="str">
        <f>IF(tbl_Customers[[#This Row],[Churn_Risk_Score]]&gt;=10,"High Risk", IF(tbl_Customers[[#This Row],[Churn_Risk_Score]]&gt;=5,"Medium Risk","Low Risk"))</f>
        <v>Low Risk</v>
      </c>
    </row>
    <row r="2059" spans="1:33" x14ac:dyDescent="0.35">
      <c r="A2059">
        <v>2058</v>
      </c>
      <c r="B2059" t="s">
        <v>47</v>
      </c>
      <c r="C2059">
        <v>115</v>
      </c>
      <c r="D2059" t="s">
        <v>21</v>
      </c>
      <c r="E2059" t="s">
        <v>22</v>
      </c>
      <c r="F2059" t="s">
        <v>22</v>
      </c>
      <c r="G2059">
        <v>0</v>
      </c>
      <c r="H2059">
        <v>210.6</v>
      </c>
      <c r="I2059">
        <v>120</v>
      </c>
      <c r="J2059">
        <v>35.799999999999997</v>
      </c>
      <c r="K2059">
        <v>153.1</v>
      </c>
      <c r="L2059">
        <v>84</v>
      </c>
      <c r="M2059">
        <v>13.01</v>
      </c>
      <c r="N2059">
        <v>262.2</v>
      </c>
      <c r="O2059">
        <v>79</v>
      </c>
      <c r="P2059">
        <v>11.8</v>
      </c>
      <c r="Q2059">
        <v>11</v>
      </c>
      <c r="R2059">
        <v>5</v>
      </c>
      <c r="S2059">
        <v>2.97</v>
      </c>
      <c r="T2059">
        <v>0</v>
      </c>
      <c r="U2059" t="s">
        <v>22</v>
      </c>
      <c r="V2059">
        <f>IF(tbl_Customers[[#This Row],[churn]] = "yes", 1, 0)</f>
        <v>0</v>
      </c>
      <c r="W2059" t="str">
        <f>IF(tbl_Customers[[#This Row],[number_customer_service_calls]] &lt;= 1, "0-1 Calls", IF(tbl_Customers[[#This Row],[number_customer_service_calls]] &lt;= 3, "2-3 Calls", IF(tbl_Customers[[#This Row],[number_customer_service_calls]] &lt;=5, "4-5 Calls", "6+ Calls")))</f>
        <v>0-1 Calls</v>
      </c>
      <c r="X2059" t="str">
        <f>IF(tbl_Customers[[#This Row],[account_length]] &lt;= 50, "0-50", IF(tbl_Customers[[#This Row],[account_length]] &lt;=100, "51-100", IF(tbl_Customers[[#This Row],[account_length]] &lt;= 150, "101-150", "151+")))</f>
        <v>101-150</v>
      </c>
      <c r="Y2059" t="str">
        <f>IF(tbl_Customers[[#This Row],[total_intl_charge]] &lt;= 3, "Low Charges", "High Charges")</f>
        <v>Low Charges</v>
      </c>
      <c r="Z2059" t="str">
        <f>IF(tbl_Customers[[#This Row],[total_eve_calls]]&lt;=80,"Low Calls",
IF(tbl_Customers[[#This Row],[total_eve_calls]]&lt;=120,"Medium Calls","High Calls"))</f>
        <v>Medium Calls</v>
      </c>
      <c r="AA2059" t="str">
        <f>IF(tbl_Customers[[#This Row],[total_eve_charge]]&lt;=15,"Low Charges",
IF(tbl_Customers[[#This Row],[total_eve_charge]]&lt;=20,"Medium Charges","High Charges"))</f>
        <v>Low Charges</v>
      </c>
      <c r="AB20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59" t="str">
        <f>IF(tbl_Customers[[#This Row],[number_vmail_messages]] = 0, "No Usage", IF(tbl_Customers[[#This Row],[number_vmail_messages]] &lt;= 20, "Low Usage", IF(tbl_Customers[[#This Row],[number_vmail_messages]] &lt;= 40, "Medium Usgae", "High Usage")))</f>
        <v>No Usage</v>
      </c>
      <c r="AD2059" t="str">
        <f>IF(tbl_Customers[[#This Row],[total_day_minutes]]&lt;=150,"Low Usage", IF(tbl_Customers[[#This Row],[total_day_minutes]]&lt;=200,"Medium Usage", IF(tbl_Customers[[#This Row],[total_day_minutes]]&lt;=250,"High Usage","Very High Usage")))</f>
        <v>High Usage</v>
      </c>
      <c r="AE2059" t="str">
        <f>IF(tbl_Customers[[#This Row],[total_intl_calls]]&lt;=5,"Low Calls", IF(tbl_Customers[[#This Row],[total_intl_calls]]&lt;=10, "Medium Calls", "High Calls"))</f>
        <v>Low Calls</v>
      </c>
      <c r="AF20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59" s="36" t="str">
        <f>IF(tbl_Customers[[#This Row],[Churn_Risk_Score]]&gt;=10,"High Risk", IF(tbl_Customers[[#This Row],[Churn_Risk_Score]]&gt;=5,"Medium Risk","Low Risk"))</f>
        <v>Low Risk</v>
      </c>
    </row>
    <row r="2060" spans="1:33" x14ac:dyDescent="0.35">
      <c r="A2060">
        <v>2059</v>
      </c>
      <c r="B2060" t="s">
        <v>41</v>
      </c>
      <c r="C2060">
        <v>132</v>
      </c>
      <c r="D2060" t="s">
        <v>21</v>
      </c>
      <c r="E2060" t="s">
        <v>22</v>
      </c>
      <c r="F2060" t="s">
        <v>22</v>
      </c>
      <c r="G2060">
        <v>0</v>
      </c>
      <c r="H2060">
        <v>197.8</v>
      </c>
      <c r="I2060">
        <v>66</v>
      </c>
      <c r="J2060">
        <v>33.630000000000003</v>
      </c>
      <c r="K2060">
        <v>133.9</v>
      </c>
      <c r="L2060">
        <v>119</v>
      </c>
      <c r="M2060">
        <v>11.38</v>
      </c>
      <c r="N2060">
        <v>177.3</v>
      </c>
      <c r="O2060">
        <v>94</v>
      </c>
      <c r="P2060">
        <v>7.98</v>
      </c>
      <c r="Q2060">
        <v>10.9</v>
      </c>
      <c r="R2060">
        <v>3</v>
      </c>
      <c r="S2060">
        <v>2.94</v>
      </c>
      <c r="T2060">
        <v>4</v>
      </c>
      <c r="U2060" t="s">
        <v>23</v>
      </c>
      <c r="V2060">
        <f>IF(tbl_Customers[[#This Row],[churn]] = "yes", 1, 0)</f>
        <v>1</v>
      </c>
      <c r="W2060" t="str">
        <f>IF(tbl_Customers[[#This Row],[number_customer_service_calls]] &lt;= 1, "0-1 Calls", IF(tbl_Customers[[#This Row],[number_customer_service_calls]] &lt;= 3, "2-3 Calls", IF(tbl_Customers[[#This Row],[number_customer_service_calls]] &lt;=5, "4-5 Calls", "6+ Calls")))</f>
        <v>4-5 Calls</v>
      </c>
      <c r="X2060" t="str">
        <f>IF(tbl_Customers[[#This Row],[account_length]] &lt;= 50, "0-50", IF(tbl_Customers[[#This Row],[account_length]] &lt;=100, "51-100", IF(tbl_Customers[[#This Row],[account_length]] &lt;= 150, "101-150", "151+")))</f>
        <v>101-150</v>
      </c>
      <c r="Y2060" t="str">
        <f>IF(tbl_Customers[[#This Row],[total_intl_charge]] &lt;= 3, "Low Charges", "High Charges")</f>
        <v>Low Charges</v>
      </c>
      <c r="Z2060" t="str">
        <f>IF(tbl_Customers[[#This Row],[total_eve_calls]]&lt;=80,"Low Calls",
IF(tbl_Customers[[#This Row],[total_eve_calls]]&lt;=120,"Medium Calls","High Calls"))</f>
        <v>Medium Calls</v>
      </c>
      <c r="AA2060" t="str">
        <f>IF(tbl_Customers[[#This Row],[total_eve_charge]]&lt;=15,"Low Charges",
IF(tbl_Customers[[#This Row],[total_eve_charge]]&lt;=20,"Medium Charges","High Charges"))</f>
        <v>Low Charges</v>
      </c>
      <c r="AB20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60" t="str">
        <f>IF(tbl_Customers[[#This Row],[number_vmail_messages]] = 0, "No Usage", IF(tbl_Customers[[#This Row],[number_vmail_messages]] &lt;= 20, "Low Usage", IF(tbl_Customers[[#This Row],[number_vmail_messages]] &lt;= 40, "Medium Usgae", "High Usage")))</f>
        <v>No Usage</v>
      </c>
      <c r="AD2060" t="str">
        <f>IF(tbl_Customers[[#This Row],[total_day_minutes]]&lt;=150,"Low Usage", IF(tbl_Customers[[#This Row],[total_day_minutes]]&lt;=200,"Medium Usage", IF(tbl_Customers[[#This Row],[total_day_minutes]]&lt;=250,"High Usage","Very High Usage")))</f>
        <v>Medium Usage</v>
      </c>
      <c r="AE2060" t="str">
        <f>IF(tbl_Customers[[#This Row],[total_intl_calls]]&lt;=5,"Low Calls", IF(tbl_Customers[[#This Row],[total_intl_calls]]&lt;=10, "Medium Calls", "High Calls"))</f>
        <v>Low Calls</v>
      </c>
      <c r="AF20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60" s="36" t="str">
        <f>IF(tbl_Customers[[#This Row],[Churn_Risk_Score]]&gt;=10,"High Risk", IF(tbl_Customers[[#This Row],[Churn_Risk_Score]]&gt;=5,"Medium Risk","Low Risk"))</f>
        <v>Medium Risk</v>
      </c>
    </row>
    <row r="2061" spans="1:33" x14ac:dyDescent="0.35">
      <c r="A2061">
        <v>2060</v>
      </c>
      <c r="B2061" t="s">
        <v>43</v>
      </c>
      <c r="C2061">
        <v>1</v>
      </c>
      <c r="D2061" t="s">
        <v>25</v>
      </c>
      <c r="E2061" t="s">
        <v>22</v>
      </c>
      <c r="F2061" t="s">
        <v>22</v>
      </c>
      <c r="G2061">
        <v>0</v>
      </c>
      <c r="H2061">
        <v>123.8</v>
      </c>
      <c r="I2061">
        <v>113</v>
      </c>
      <c r="J2061">
        <v>21.05</v>
      </c>
      <c r="K2061">
        <v>236.2</v>
      </c>
      <c r="L2061">
        <v>77</v>
      </c>
      <c r="M2061">
        <v>20.079999999999998</v>
      </c>
      <c r="N2061">
        <v>73.2</v>
      </c>
      <c r="O2061">
        <v>81</v>
      </c>
      <c r="P2061">
        <v>3.29</v>
      </c>
      <c r="Q2061">
        <v>3.7</v>
      </c>
      <c r="R2061">
        <v>2</v>
      </c>
      <c r="S2061">
        <v>1</v>
      </c>
      <c r="T2061">
        <v>0</v>
      </c>
      <c r="U2061" t="s">
        <v>22</v>
      </c>
      <c r="V2061">
        <f>IF(tbl_Customers[[#This Row],[churn]] = "yes", 1, 0)</f>
        <v>0</v>
      </c>
      <c r="W2061" t="str">
        <f>IF(tbl_Customers[[#This Row],[number_customer_service_calls]] &lt;= 1, "0-1 Calls", IF(tbl_Customers[[#This Row],[number_customer_service_calls]] &lt;= 3, "2-3 Calls", IF(tbl_Customers[[#This Row],[number_customer_service_calls]] &lt;=5, "4-5 Calls", "6+ Calls")))</f>
        <v>0-1 Calls</v>
      </c>
      <c r="X2061" t="str">
        <f>IF(tbl_Customers[[#This Row],[account_length]] &lt;= 50, "0-50", IF(tbl_Customers[[#This Row],[account_length]] &lt;=100, "51-100", IF(tbl_Customers[[#This Row],[account_length]] &lt;= 150, "101-150", "151+")))</f>
        <v>0-50</v>
      </c>
      <c r="Y2061" t="str">
        <f>IF(tbl_Customers[[#This Row],[total_intl_charge]] &lt;= 3, "Low Charges", "High Charges")</f>
        <v>Low Charges</v>
      </c>
      <c r="Z2061" t="str">
        <f>IF(tbl_Customers[[#This Row],[total_eve_calls]]&lt;=80,"Low Calls",
IF(tbl_Customers[[#This Row],[total_eve_calls]]&lt;=120,"Medium Calls","High Calls"))</f>
        <v>Low Calls</v>
      </c>
      <c r="AA2061" t="str">
        <f>IF(tbl_Customers[[#This Row],[total_eve_charge]]&lt;=15,"Low Charges",
IF(tbl_Customers[[#This Row],[total_eve_charge]]&lt;=20,"Medium Charges","High Charges"))</f>
        <v>High Charges</v>
      </c>
      <c r="AB20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61" t="str">
        <f>IF(tbl_Customers[[#This Row],[number_vmail_messages]] = 0, "No Usage", IF(tbl_Customers[[#This Row],[number_vmail_messages]] &lt;= 20, "Low Usage", IF(tbl_Customers[[#This Row],[number_vmail_messages]] &lt;= 40, "Medium Usgae", "High Usage")))</f>
        <v>No Usage</v>
      </c>
      <c r="AD2061" t="str">
        <f>IF(tbl_Customers[[#This Row],[total_day_minutes]]&lt;=150,"Low Usage", IF(tbl_Customers[[#This Row],[total_day_minutes]]&lt;=200,"Medium Usage", IF(tbl_Customers[[#This Row],[total_day_minutes]]&lt;=250,"High Usage","Very High Usage")))</f>
        <v>Low Usage</v>
      </c>
      <c r="AE2061" t="str">
        <f>IF(tbl_Customers[[#This Row],[total_intl_calls]]&lt;=5,"Low Calls", IF(tbl_Customers[[#This Row],[total_intl_calls]]&lt;=10, "Medium Calls", "High Calls"))</f>
        <v>Low Calls</v>
      </c>
      <c r="AF20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61" s="36" t="str">
        <f>IF(tbl_Customers[[#This Row],[Churn_Risk_Score]]&gt;=10,"High Risk", IF(tbl_Customers[[#This Row],[Churn_Risk_Score]]&gt;=5,"Medium Risk","Low Risk"))</f>
        <v>Low Risk</v>
      </c>
    </row>
    <row r="2062" spans="1:33" x14ac:dyDescent="0.35">
      <c r="A2062">
        <v>2061</v>
      </c>
      <c r="B2062" t="s">
        <v>35</v>
      </c>
      <c r="C2062">
        <v>97</v>
      </c>
      <c r="D2062" t="s">
        <v>21</v>
      </c>
      <c r="E2062" t="s">
        <v>22</v>
      </c>
      <c r="F2062" t="s">
        <v>23</v>
      </c>
      <c r="G2062">
        <v>15</v>
      </c>
      <c r="H2062">
        <v>117.6</v>
      </c>
      <c r="I2062">
        <v>97</v>
      </c>
      <c r="J2062">
        <v>19.989999999999998</v>
      </c>
      <c r="K2062">
        <v>196.3</v>
      </c>
      <c r="L2062">
        <v>126</v>
      </c>
      <c r="M2062">
        <v>16.690000000000001</v>
      </c>
      <c r="N2062">
        <v>157.4</v>
      </c>
      <c r="O2062">
        <v>113</v>
      </c>
      <c r="P2062">
        <v>7.08</v>
      </c>
      <c r="Q2062">
        <v>6.4</v>
      </c>
      <c r="R2062">
        <v>3</v>
      </c>
      <c r="S2062">
        <v>1.73</v>
      </c>
      <c r="T2062">
        <v>1</v>
      </c>
      <c r="U2062" t="s">
        <v>22</v>
      </c>
      <c r="V2062">
        <f>IF(tbl_Customers[[#This Row],[churn]] = "yes", 1, 0)</f>
        <v>0</v>
      </c>
      <c r="W2062" t="str">
        <f>IF(tbl_Customers[[#This Row],[number_customer_service_calls]] &lt;= 1, "0-1 Calls", IF(tbl_Customers[[#This Row],[number_customer_service_calls]] &lt;= 3, "2-3 Calls", IF(tbl_Customers[[#This Row],[number_customer_service_calls]] &lt;=5, "4-5 Calls", "6+ Calls")))</f>
        <v>0-1 Calls</v>
      </c>
      <c r="X2062" t="str">
        <f>IF(tbl_Customers[[#This Row],[account_length]] &lt;= 50, "0-50", IF(tbl_Customers[[#This Row],[account_length]] &lt;=100, "51-100", IF(tbl_Customers[[#This Row],[account_length]] &lt;= 150, "101-150", "151+")))</f>
        <v>51-100</v>
      </c>
      <c r="Y2062" t="str">
        <f>IF(tbl_Customers[[#This Row],[total_intl_charge]] &lt;= 3, "Low Charges", "High Charges")</f>
        <v>Low Charges</v>
      </c>
      <c r="Z2062" t="str">
        <f>IF(tbl_Customers[[#This Row],[total_eve_calls]]&lt;=80,"Low Calls",
IF(tbl_Customers[[#This Row],[total_eve_calls]]&lt;=120,"Medium Calls","High Calls"))</f>
        <v>High Calls</v>
      </c>
      <c r="AA2062" t="str">
        <f>IF(tbl_Customers[[#This Row],[total_eve_charge]]&lt;=15,"Low Charges",
IF(tbl_Customers[[#This Row],[total_eve_charge]]&lt;=20,"Medium Charges","High Charges"))</f>
        <v>Medium Charges</v>
      </c>
      <c r="AB20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062" t="str">
        <f>IF(tbl_Customers[[#This Row],[number_vmail_messages]] = 0, "No Usage", IF(tbl_Customers[[#This Row],[number_vmail_messages]] &lt;= 20, "Low Usage", IF(tbl_Customers[[#This Row],[number_vmail_messages]] &lt;= 40, "Medium Usgae", "High Usage")))</f>
        <v>Low Usage</v>
      </c>
      <c r="AD2062" t="str">
        <f>IF(tbl_Customers[[#This Row],[total_day_minutes]]&lt;=150,"Low Usage", IF(tbl_Customers[[#This Row],[total_day_minutes]]&lt;=200,"Medium Usage", IF(tbl_Customers[[#This Row],[total_day_minutes]]&lt;=250,"High Usage","Very High Usage")))</f>
        <v>Low Usage</v>
      </c>
      <c r="AE2062" t="str">
        <f>IF(tbl_Customers[[#This Row],[total_intl_calls]]&lt;=5,"Low Calls", IF(tbl_Customers[[#This Row],[total_intl_calls]]&lt;=10, "Medium Calls", "High Calls"))</f>
        <v>Low Calls</v>
      </c>
      <c r="AF20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62" s="36" t="str">
        <f>IF(tbl_Customers[[#This Row],[Churn_Risk_Score]]&gt;=10,"High Risk", IF(tbl_Customers[[#This Row],[Churn_Risk_Score]]&gt;=5,"Medium Risk","Low Risk"))</f>
        <v>Low Risk</v>
      </c>
    </row>
    <row r="2063" spans="1:33" x14ac:dyDescent="0.35">
      <c r="A2063">
        <v>2062</v>
      </c>
      <c r="B2063" t="s">
        <v>65</v>
      </c>
      <c r="C2063">
        <v>55</v>
      </c>
      <c r="D2063" t="s">
        <v>21</v>
      </c>
      <c r="E2063" t="s">
        <v>22</v>
      </c>
      <c r="F2063" t="s">
        <v>23</v>
      </c>
      <c r="G2063">
        <v>28</v>
      </c>
      <c r="H2063">
        <v>105.3</v>
      </c>
      <c r="I2063">
        <v>82</v>
      </c>
      <c r="J2063">
        <v>17.899999999999999</v>
      </c>
      <c r="K2063">
        <v>197.4</v>
      </c>
      <c r="L2063">
        <v>109</v>
      </c>
      <c r="M2063">
        <v>16.78</v>
      </c>
      <c r="N2063">
        <v>187.5</v>
      </c>
      <c r="O2063">
        <v>91</v>
      </c>
      <c r="P2063">
        <v>8.44</v>
      </c>
      <c r="Q2063">
        <v>8.6</v>
      </c>
      <c r="R2063">
        <v>6</v>
      </c>
      <c r="S2063">
        <v>2.3199999999999998</v>
      </c>
      <c r="T2063">
        <v>2</v>
      </c>
      <c r="U2063" t="s">
        <v>22</v>
      </c>
      <c r="V2063">
        <f>IF(tbl_Customers[[#This Row],[churn]] = "yes", 1, 0)</f>
        <v>0</v>
      </c>
      <c r="W2063" t="str">
        <f>IF(tbl_Customers[[#This Row],[number_customer_service_calls]] &lt;= 1, "0-1 Calls", IF(tbl_Customers[[#This Row],[number_customer_service_calls]] &lt;= 3, "2-3 Calls", IF(tbl_Customers[[#This Row],[number_customer_service_calls]] &lt;=5, "4-5 Calls", "6+ Calls")))</f>
        <v>2-3 Calls</v>
      </c>
      <c r="X2063" t="str">
        <f>IF(tbl_Customers[[#This Row],[account_length]] &lt;= 50, "0-50", IF(tbl_Customers[[#This Row],[account_length]] &lt;=100, "51-100", IF(tbl_Customers[[#This Row],[account_length]] &lt;= 150, "101-150", "151+")))</f>
        <v>51-100</v>
      </c>
      <c r="Y2063" t="str">
        <f>IF(tbl_Customers[[#This Row],[total_intl_charge]] &lt;= 3, "Low Charges", "High Charges")</f>
        <v>Low Charges</v>
      </c>
      <c r="Z2063" t="str">
        <f>IF(tbl_Customers[[#This Row],[total_eve_calls]]&lt;=80,"Low Calls",
IF(tbl_Customers[[#This Row],[total_eve_calls]]&lt;=120,"Medium Calls","High Calls"))</f>
        <v>Medium Calls</v>
      </c>
      <c r="AA2063" t="str">
        <f>IF(tbl_Customers[[#This Row],[total_eve_charge]]&lt;=15,"Low Charges",
IF(tbl_Customers[[#This Row],[total_eve_charge]]&lt;=20,"Medium Charges","High Charges"))</f>
        <v>Medium Charges</v>
      </c>
      <c r="AB20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063" t="str">
        <f>IF(tbl_Customers[[#This Row],[number_vmail_messages]] = 0, "No Usage", IF(tbl_Customers[[#This Row],[number_vmail_messages]] &lt;= 20, "Low Usage", IF(tbl_Customers[[#This Row],[number_vmail_messages]] &lt;= 40, "Medium Usgae", "High Usage")))</f>
        <v>Medium Usgae</v>
      </c>
      <c r="AD2063" t="str">
        <f>IF(tbl_Customers[[#This Row],[total_day_minutes]]&lt;=150,"Low Usage", IF(tbl_Customers[[#This Row],[total_day_minutes]]&lt;=200,"Medium Usage", IF(tbl_Customers[[#This Row],[total_day_minutes]]&lt;=250,"High Usage","Very High Usage")))</f>
        <v>Low Usage</v>
      </c>
      <c r="AE2063" t="str">
        <f>IF(tbl_Customers[[#This Row],[total_intl_calls]]&lt;=5,"Low Calls", IF(tbl_Customers[[#This Row],[total_intl_calls]]&lt;=10, "Medium Calls", "High Calls"))</f>
        <v>Medium Calls</v>
      </c>
      <c r="AF20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63" s="36" t="str">
        <f>IF(tbl_Customers[[#This Row],[Churn_Risk_Score]]&gt;=10,"High Risk", IF(tbl_Customers[[#This Row],[Churn_Risk_Score]]&gt;=5,"Medium Risk","Low Risk"))</f>
        <v>Low Risk</v>
      </c>
    </row>
    <row r="2064" spans="1:33" x14ac:dyDescent="0.35">
      <c r="A2064">
        <v>2063</v>
      </c>
      <c r="B2064" t="s">
        <v>31</v>
      </c>
      <c r="C2064">
        <v>75</v>
      </c>
      <c r="D2064" t="s">
        <v>21</v>
      </c>
      <c r="E2064" t="s">
        <v>22</v>
      </c>
      <c r="F2064" t="s">
        <v>22</v>
      </c>
      <c r="G2064">
        <v>0</v>
      </c>
      <c r="H2064">
        <v>111.7</v>
      </c>
      <c r="I2064">
        <v>121</v>
      </c>
      <c r="J2064">
        <v>18.989999999999998</v>
      </c>
      <c r="K2064">
        <v>237.3</v>
      </c>
      <c r="L2064">
        <v>119</v>
      </c>
      <c r="M2064">
        <v>20.170000000000002</v>
      </c>
      <c r="N2064">
        <v>253.5</v>
      </c>
      <c r="O2064">
        <v>110</v>
      </c>
      <c r="P2064">
        <v>11.41</v>
      </c>
      <c r="Q2064">
        <v>13.1</v>
      </c>
      <c r="R2064">
        <v>6</v>
      </c>
      <c r="S2064">
        <v>3.54</v>
      </c>
      <c r="T2064">
        <v>1</v>
      </c>
      <c r="U2064" t="s">
        <v>22</v>
      </c>
      <c r="V2064">
        <f>IF(tbl_Customers[[#This Row],[churn]] = "yes", 1, 0)</f>
        <v>0</v>
      </c>
      <c r="W2064" t="str">
        <f>IF(tbl_Customers[[#This Row],[number_customer_service_calls]] &lt;= 1, "0-1 Calls", IF(tbl_Customers[[#This Row],[number_customer_service_calls]] &lt;= 3, "2-3 Calls", IF(tbl_Customers[[#This Row],[number_customer_service_calls]] &lt;=5, "4-5 Calls", "6+ Calls")))</f>
        <v>0-1 Calls</v>
      </c>
      <c r="X2064" t="str">
        <f>IF(tbl_Customers[[#This Row],[account_length]] &lt;= 50, "0-50", IF(tbl_Customers[[#This Row],[account_length]] &lt;=100, "51-100", IF(tbl_Customers[[#This Row],[account_length]] &lt;= 150, "101-150", "151+")))</f>
        <v>51-100</v>
      </c>
      <c r="Y2064" t="str">
        <f>IF(tbl_Customers[[#This Row],[total_intl_charge]] &lt;= 3, "Low Charges", "High Charges")</f>
        <v>High Charges</v>
      </c>
      <c r="Z2064" t="str">
        <f>IF(tbl_Customers[[#This Row],[total_eve_calls]]&lt;=80,"Low Calls",
IF(tbl_Customers[[#This Row],[total_eve_calls]]&lt;=120,"Medium Calls","High Calls"))</f>
        <v>Medium Calls</v>
      </c>
      <c r="AA2064" t="str">
        <f>IF(tbl_Customers[[#This Row],[total_eve_charge]]&lt;=15,"Low Charges",
IF(tbl_Customers[[#This Row],[total_eve_charge]]&lt;=20,"Medium Charges","High Charges"))</f>
        <v>High Charges</v>
      </c>
      <c r="AB20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64" t="str">
        <f>IF(tbl_Customers[[#This Row],[number_vmail_messages]] = 0, "No Usage", IF(tbl_Customers[[#This Row],[number_vmail_messages]] &lt;= 20, "Low Usage", IF(tbl_Customers[[#This Row],[number_vmail_messages]] &lt;= 40, "Medium Usgae", "High Usage")))</f>
        <v>No Usage</v>
      </c>
      <c r="AD2064" t="str">
        <f>IF(tbl_Customers[[#This Row],[total_day_minutes]]&lt;=150,"Low Usage", IF(tbl_Customers[[#This Row],[total_day_minutes]]&lt;=200,"Medium Usage", IF(tbl_Customers[[#This Row],[total_day_minutes]]&lt;=250,"High Usage","Very High Usage")))</f>
        <v>Low Usage</v>
      </c>
      <c r="AE2064" t="str">
        <f>IF(tbl_Customers[[#This Row],[total_intl_calls]]&lt;=5,"Low Calls", IF(tbl_Customers[[#This Row],[total_intl_calls]]&lt;=10, "Medium Calls", "High Calls"))</f>
        <v>Medium Calls</v>
      </c>
      <c r="AF20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64" s="36" t="str">
        <f>IF(tbl_Customers[[#This Row],[Churn_Risk_Score]]&gt;=10,"High Risk", IF(tbl_Customers[[#This Row],[Churn_Risk_Score]]&gt;=5,"Medium Risk","Low Risk"))</f>
        <v>Low Risk</v>
      </c>
    </row>
    <row r="2065" spans="1:33" x14ac:dyDescent="0.35">
      <c r="A2065">
        <v>2064</v>
      </c>
      <c r="B2065" t="s">
        <v>37</v>
      </c>
      <c r="C2065">
        <v>83</v>
      </c>
      <c r="D2065" t="s">
        <v>21</v>
      </c>
      <c r="E2065" t="s">
        <v>22</v>
      </c>
      <c r="F2065" t="s">
        <v>22</v>
      </c>
      <c r="G2065">
        <v>0</v>
      </c>
      <c r="H2065">
        <v>159.30000000000001</v>
      </c>
      <c r="I2065">
        <v>104</v>
      </c>
      <c r="J2065">
        <v>27.08</v>
      </c>
      <c r="K2065">
        <v>202.3</v>
      </c>
      <c r="L2065">
        <v>98</v>
      </c>
      <c r="M2065">
        <v>17.2</v>
      </c>
      <c r="N2065">
        <v>229</v>
      </c>
      <c r="O2065">
        <v>73</v>
      </c>
      <c r="P2065">
        <v>10.31</v>
      </c>
      <c r="Q2065">
        <v>9.5</v>
      </c>
      <c r="R2065">
        <v>3</v>
      </c>
      <c r="S2065">
        <v>2.57</v>
      </c>
      <c r="T2065">
        <v>2</v>
      </c>
      <c r="U2065" t="s">
        <v>22</v>
      </c>
      <c r="V2065">
        <f>IF(tbl_Customers[[#This Row],[churn]] = "yes", 1, 0)</f>
        <v>0</v>
      </c>
      <c r="W2065" t="str">
        <f>IF(tbl_Customers[[#This Row],[number_customer_service_calls]] &lt;= 1, "0-1 Calls", IF(tbl_Customers[[#This Row],[number_customer_service_calls]] &lt;= 3, "2-3 Calls", IF(tbl_Customers[[#This Row],[number_customer_service_calls]] &lt;=5, "4-5 Calls", "6+ Calls")))</f>
        <v>2-3 Calls</v>
      </c>
      <c r="X2065" t="str">
        <f>IF(tbl_Customers[[#This Row],[account_length]] &lt;= 50, "0-50", IF(tbl_Customers[[#This Row],[account_length]] &lt;=100, "51-100", IF(tbl_Customers[[#This Row],[account_length]] &lt;= 150, "101-150", "151+")))</f>
        <v>51-100</v>
      </c>
      <c r="Y2065" t="str">
        <f>IF(tbl_Customers[[#This Row],[total_intl_charge]] &lt;= 3, "Low Charges", "High Charges")</f>
        <v>Low Charges</v>
      </c>
      <c r="Z2065" t="str">
        <f>IF(tbl_Customers[[#This Row],[total_eve_calls]]&lt;=80,"Low Calls",
IF(tbl_Customers[[#This Row],[total_eve_calls]]&lt;=120,"Medium Calls","High Calls"))</f>
        <v>Medium Calls</v>
      </c>
      <c r="AA2065" t="str">
        <f>IF(tbl_Customers[[#This Row],[total_eve_charge]]&lt;=15,"Low Charges",
IF(tbl_Customers[[#This Row],[total_eve_charge]]&lt;=20,"Medium Charges","High Charges"))</f>
        <v>Medium Charges</v>
      </c>
      <c r="AB20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65" t="str">
        <f>IF(tbl_Customers[[#This Row],[number_vmail_messages]] = 0, "No Usage", IF(tbl_Customers[[#This Row],[number_vmail_messages]] &lt;= 20, "Low Usage", IF(tbl_Customers[[#This Row],[number_vmail_messages]] &lt;= 40, "Medium Usgae", "High Usage")))</f>
        <v>No Usage</v>
      </c>
      <c r="AD2065" t="str">
        <f>IF(tbl_Customers[[#This Row],[total_day_minutes]]&lt;=150,"Low Usage", IF(tbl_Customers[[#This Row],[total_day_minutes]]&lt;=200,"Medium Usage", IF(tbl_Customers[[#This Row],[total_day_minutes]]&lt;=250,"High Usage","Very High Usage")))</f>
        <v>Medium Usage</v>
      </c>
      <c r="AE2065" t="str">
        <f>IF(tbl_Customers[[#This Row],[total_intl_calls]]&lt;=5,"Low Calls", IF(tbl_Customers[[#This Row],[total_intl_calls]]&lt;=10, "Medium Calls", "High Calls"))</f>
        <v>Low Calls</v>
      </c>
      <c r="AF20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65" s="36" t="str">
        <f>IF(tbl_Customers[[#This Row],[Churn_Risk_Score]]&gt;=10,"High Risk", IF(tbl_Customers[[#This Row],[Churn_Risk_Score]]&gt;=5,"Medium Risk","Low Risk"))</f>
        <v>Low Risk</v>
      </c>
    </row>
    <row r="2066" spans="1:33" x14ac:dyDescent="0.35">
      <c r="A2066">
        <v>2065</v>
      </c>
      <c r="B2066" t="s">
        <v>60</v>
      </c>
      <c r="C2066">
        <v>40</v>
      </c>
      <c r="D2066" t="s">
        <v>28</v>
      </c>
      <c r="E2066" t="s">
        <v>22</v>
      </c>
      <c r="F2066" t="s">
        <v>22</v>
      </c>
      <c r="G2066">
        <v>0</v>
      </c>
      <c r="H2066">
        <v>81.7</v>
      </c>
      <c r="I2066">
        <v>123</v>
      </c>
      <c r="J2066">
        <v>13.89</v>
      </c>
      <c r="K2066">
        <v>210.2</v>
      </c>
      <c r="L2066">
        <v>108</v>
      </c>
      <c r="M2066">
        <v>17.87</v>
      </c>
      <c r="N2066">
        <v>212</v>
      </c>
      <c r="O2066">
        <v>64</v>
      </c>
      <c r="P2066">
        <v>9.5399999999999991</v>
      </c>
      <c r="Q2066">
        <v>11.3</v>
      </c>
      <c r="R2066">
        <v>3</v>
      </c>
      <c r="S2066">
        <v>3.05</v>
      </c>
      <c r="T2066">
        <v>6</v>
      </c>
      <c r="U2066" t="s">
        <v>23</v>
      </c>
      <c r="V2066">
        <f>IF(tbl_Customers[[#This Row],[churn]] = "yes", 1, 0)</f>
        <v>1</v>
      </c>
      <c r="W2066" t="str">
        <f>IF(tbl_Customers[[#This Row],[number_customer_service_calls]] &lt;= 1, "0-1 Calls", IF(tbl_Customers[[#This Row],[number_customer_service_calls]] &lt;= 3, "2-3 Calls", IF(tbl_Customers[[#This Row],[number_customer_service_calls]] &lt;=5, "4-5 Calls", "6+ Calls")))</f>
        <v>6+ Calls</v>
      </c>
      <c r="X2066" t="str">
        <f>IF(tbl_Customers[[#This Row],[account_length]] &lt;= 50, "0-50", IF(tbl_Customers[[#This Row],[account_length]] &lt;=100, "51-100", IF(tbl_Customers[[#This Row],[account_length]] &lt;= 150, "101-150", "151+")))</f>
        <v>0-50</v>
      </c>
      <c r="Y2066" t="str">
        <f>IF(tbl_Customers[[#This Row],[total_intl_charge]] &lt;= 3, "Low Charges", "High Charges")</f>
        <v>High Charges</v>
      </c>
      <c r="Z2066" t="str">
        <f>IF(tbl_Customers[[#This Row],[total_eve_calls]]&lt;=80,"Low Calls",
IF(tbl_Customers[[#This Row],[total_eve_calls]]&lt;=120,"Medium Calls","High Calls"))</f>
        <v>Medium Calls</v>
      </c>
      <c r="AA2066" t="str">
        <f>IF(tbl_Customers[[#This Row],[total_eve_charge]]&lt;=15,"Low Charges",
IF(tbl_Customers[[#This Row],[total_eve_charge]]&lt;=20,"Medium Charges","High Charges"))</f>
        <v>Medium Charges</v>
      </c>
      <c r="AB20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66" t="str">
        <f>IF(tbl_Customers[[#This Row],[number_vmail_messages]] = 0, "No Usage", IF(tbl_Customers[[#This Row],[number_vmail_messages]] &lt;= 20, "Low Usage", IF(tbl_Customers[[#This Row],[number_vmail_messages]] &lt;= 40, "Medium Usgae", "High Usage")))</f>
        <v>No Usage</v>
      </c>
      <c r="AD2066" t="str">
        <f>IF(tbl_Customers[[#This Row],[total_day_minutes]]&lt;=150,"Low Usage", IF(tbl_Customers[[#This Row],[total_day_minutes]]&lt;=200,"Medium Usage", IF(tbl_Customers[[#This Row],[total_day_minutes]]&lt;=250,"High Usage","Very High Usage")))</f>
        <v>Low Usage</v>
      </c>
      <c r="AE2066" t="str">
        <f>IF(tbl_Customers[[#This Row],[total_intl_calls]]&lt;=5,"Low Calls", IF(tbl_Customers[[#This Row],[total_intl_calls]]&lt;=10, "Medium Calls", "High Calls"))</f>
        <v>Low Calls</v>
      </c>
      <c r="AF20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66" s="36" t="str">
        <f>IF(tbl_Customers[[#This Row],[Churn_Risk_Score]]&gt;=10,"High Risk", IF(tbl_Customers[[#This Row],[Churn_Risk_Score]]&gt;=5,"Medium Risk","Low Risk"))</f>
        <v>Medium Risk</v>
      </c>
    </row>
    <row r="2067" spans="1:33" x14ac:dyDescent="0.35">
      <c r="A2067">
        <v>2066</v>
      </c>
      <c r="B2067" t="s">
        <v>27</v>
      </c>
      <c r="C2067">
        <v>101</v>
      </c>
      <c r="D2067" t="s">
        <v>21</v>
      </c>
      <c r="E2067" t="s">
        <v>22</v>
      </c>
      <c r="F2067" t="s">
        <v>23</v>
      </c>
      <c r="G2067">
        <v>21</v>
      </c>
      <c r="H2067">
        <v>238</v>
      </c>
      <c r="I2067">
        <v>88</v>
      </c>
      <c r="J2067">
        <v>40.46</v>
      </c>
      <c r="K2067">
        <v>209.6</v>
      </c>
      <c r="L2067">
        <v>84</v>
      </c>
      <c r="M2067">
        <v>17.82</v>
      </c>
      <c r="N2067">
        <v>233</v>
      </c>
      <c r="O2067">
        <v>95</v>
      </c>
      <c r="P2067">
        <v>10.49</v>
      </c>
      <c r="Q2067">
        <v>10</v>
      </c>
      <c r="R2067">
        <v>5</v>
      </c>
      <c r="S2067">
        <v>2.7</v>
      </c>
      <c r="T2067">
        <v>2</v>
      </c>
      <c r="U2067" t="s">
        <v>22</v>
      </c>
      <c r="V2067">
        <f>IF(tbl_Customers[[#This Row],[churn]] = "yes", 1, 0)</f>
        <v>0</v>
      </c>
      <c r="W2067" t="str">
        <f>IF(tbl_Customers[[#This Row],[number_customer_service_calls]] &lt;= 1, "0-1 Calls", IF(tbl_Customers[[#This Row],[number_customer_service_calls]] &lt;= 3, "2-3 Calls", IF(tbl_Customers[[#This Row],[number_customer_service_calls]] &lt;=5, "4-5 Calls", "6+ Calls")))</f>
        <v>2-3 Calls</v>
      </c>
      <c r="X2067" t="str">
        <f>IF(tbl_Customers[[#This Row],[account_length]] &lt;= 50, "0-50", IF(tbl_Customers[[#This Row],[account_length]] &lt;=100, "51-100", IF(tbl_Customers[[#This Row],[account_length]] &lt;= 150, "101-150", "151+")))</f>
        <v>101-150</v>
      </c>
      <c r="Y2067" t="str">
        <f>IF(tbl_Customers[[#This Row],[total_intl_charge]] &lt;= 3, "Low Charges", "High Charges")</f>
        <v>Low Charges</v>
      </c>
      <c r="Z2067" t="str">
        <f>IF(tbl_Customers[[#This Row],[total_eve_calls]]&lt;=80,"Low Calls",
IF(tbl_Customers[[#This Row],[total_eve_calls]]&lt;=120,"Medium Calls","High Calls"))</f>
        <v>Medium Calls</v>
      </c>
      <c r="AA2067" t="str">
        <f>IF(tbl_Customers[[#This Row],[total_eve_charge]]&lt;=15,"Low Charges",
IF(tbl_Customers[[#This Row],[total_eve_charge]]&lt;=20,"Medium Charges","High Charges"))</f>
        <v>Medium Charges</v>
      </c>
      <c r="AB20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67" t="str">
        <f>IF(tbl_Customers[[#This Row],[number_vmail_messages]] = 0, "No Usage", IF(tbl_Customers[[#This Row],[number_vmail_messages]] &lt;= 20, "Low Usage", IF(tbl_Customers[[#This Row],[number_vmail_messages]] &lt;= 40, "Medium Usgae", "High Usage")))</f>
        <v>Medium Usgae</v>
      </c>
      <c r="AD2067" t="str">
        <f>IF(tbl_Customers[[#This Row],[total_day_minutes]]&lt;=150,"Low Usage", IF(tbl_Customers[[#This Row],[total_day_minutes]]&lt;=200,"Medium Usage", IF(tbl_Customers[[#This Row],[total_day_minutes]]&lt;=250,"High Usage","Very High Usage")))</f>
        <v>High Usage</v>
      </c>
      <c r="AE2067" t="str">
        <f>IF(tbl_Customers[[#This Row],[total_intl_calls]]&lt;=5,"Low Calls", IF(tbl_Customers[[#This Row],[total_intl_calls]]&lt;=10, "Medium Calls", "High Calls"))</f>
        <v>Low Calls</v>
      </c>
      <c r="AF20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67" s="36" t="str">
        <f>IF(tbl_Customers[[#This Row],[Churn_Risk_Score]]&gt;=10,"High Risk", IF(tbl_Customers[[#This Row],[Churn_Risk_Score]]&gt;=5,"Medium Risk","Low Risk"))</f>
        <v>Low Risk</v>
      </c>
    </row>
    <row r="2068" spans="1:33" x14ac:dyDescent="0.35">
      <c r="A2068">
        <v>2067</v>
      </c>
      <c r="B2068" t="s">
        <v>49</v>
      </c>
      <c r="C2068">
        <v>120</v>
      </c>
      <c r="D2068" t="s">
        <v>21</v>
      </c>
      <c r="E2068" t="s">
        <v>22</v>
      </c>
      <c r="F2068" t="s">
        <v>23</v>
      </c>
      <c r="G2068">
        <v>40</v>
      </c>
      <c r="H2068">
        <v>128.1</v>
      </c>
      <c r="I2068">
        <v>99</v>
      </c>
      <c r="J2068">
        <v>21.78</v>
      </c>
      <c r="K2068">
        <v>247.7</v>
      </c>
      <c r="L2068">
        <v>78</v>
      </c>
      <c r="M2068">
        <v>21.05</v>
      </c>
      <c r="N2068">
        <v>199.7</v>
      </c>
      <c r="O2068">
        <v>121</v>
      </c>
      <c r="P2068">
        <v>8.99</v>
      </c>
      <c r="Q2068">
        <v>15.6</v>
      </c>
      <c r="R2068">
        <v>3</v>
      </c>
      <c r="S2068">
        <v>4.21</v>
      </c>
      <c r="T2068">
        <v>0</v>
      </c>
      <c r="U2068" t="s">
        <v>22</v>
      </c>
      <c r="V2068">
        <f>IF(tbl_Customers[[#This Row],[churn]] = "yes", 1, 0)</f>
        <v>0</v>
      </c>
      <c r="W2068" t="str">
        <f>IF(tbl_Customers[[#This Row],[number_customer_service_calls]] &lt;= 1, "0-1 Calls", IF(tbl_Customers[[#This Row],[number_customer_service_calls]] &lt;= 3, "2-3 Calls", IF(tbl_Customers[[#This Row],[number_customer_service_calls]] &lt;=5, "4-5 Calls", "6+ Calls")))</f>
        <v>0-1 Calls</v>
      </c>
      <c r="X2068" t="str">
        <f>IF(tbl_Customers[[#This Row],[account_length]] &lt;= 50, "0-50", IF(tbl_Customers[[#This Row],[account_length]] &lt;=100, "51-100", IF(tbl_Customers[[#This Row],[account_length]] &lt;= 150, "101-150", "151+")))</f>
        <v>101-150</v>
      </c>
      <c r="Y2068" t="str">
        <f>IF(tbl_Customers[[#This Row],[total_intl_charge]] &lt;= 3, "Low Charges", "High Charges")</f>
        <v>High Charges</v>
      </c>
      <c r="Z2068" t="str">
        <f>IF(tbl_Customers[[#This Row],[total_eve_calls]]&lt;=80,"Low Calls",
IF(tbl_Customers[[#This Row],[total_eve_calls]]&lt;=120,"Medium Calls","High Calls"))</f>
        <v>Low Calls</v>
      </c>
      <c r="AA2068" t="str">
        <f>IF(tbl_Customers[[#This Row],[total_eve_charge]]&lt;=15,"Low Charges",
IF(tbl_Customers[[#This Row],[total_eve_charge]]&lt;=20,"Medium Charges","High Charges"))</f>
        <v>High Charges</v>
      </c>
      <c r="AB20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68" t="str">
        <f>IF(tbl_Customers[[#This Row],[number_vmail_messages]] = 0, "No Usage", IF(tbl_Customers[[#This Row],[number_vmail_messages]] &lt;= 20, "Low Usage", IF(tbl_Customers[[#This Row],[number_vmail_messages]] &lt;= 40, "Medium Usgae", "High Usage")))</f>
        <v>Medium Usgae</v>
      </c>
      <c r="AD2068" t="str">
        <f>IF(tbl_Customers[[#This Row],[total_day_minutes]]&lt;=150,"Low Usage", IF(tbl_Customers[[#This Row],[total_day_minutes]]&lt;=200,"Medium Usage", IF(tbl_Customers[[#This Row],[total_day_minutes]]&lt;=250,"High Usage","Very High Usage")))</f>
        <v>Low Usage</v>
      </c>
      <c r="AE2068" t="str">
        <f>IF(tbl_Customers[[#This Row],[total_intl_calls]]&lt;=5,"Low Calls", IF(tbl_Customers[[#This Row],[total_intl_calls]]&lt;=10, "Medium Calls", "High Calls"))</f>
        <v>Low Calls</v>
      </c>
      <c r="AF20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68" s="36" t="str">
        <f>IF(tbl_Customers[[#This Row],[Churn_Risk_Score]]&gt;=10,"High Risk", IF(tbl_Customers[[#This Row],[Churn_Risk_Score]]&gt;=5,"Medium Risk","Low Risk"))</f>
        <v>Low Risk</v>
      </c>
    </row>
    <row r="2069" spans="1:33" x14ac:dyDescent="0.35">
      <c r="A2069">
        <v>2068</v>
      </c>
      <c r="B2069" t="s">
        <v>57</v>
      </c>
      <c r="C2069">
        <v>183</v>
      </c>
      <c r="D2069" t="s">
        <v>21</v>
      </c>
      <c r="E2069" t="s">
        <v>22</v>
      </c>
      <c r="F2069" t="s">
        <v>23</v>
      </c>
      <c r="G2069">
        <v>31</v>
      </c>
      <c r="H2069">
        <v>171.2</v>
      </c>
      <c r="I2069">
        <v>104</v>
      </c>
      <c r="J2069">
        <v>29.1</v>
      </c>
      <c r="K2069">
        <v>193.6</v>
      </c>
      <c r="L2069">
        <v>74</v>
      </c>
      <c r="M2069">
        <v>16.46</v>
      </c>
      <c r="N2069">
        <v>196.5</v>
      </c>
      <c r="O2069">
        <v>85</v>
      </c>
      <c r="P2069">
        <v>8.84</v>
      </c>
      <c r="Q2069">
        <v>10.199999999999999</v>
      </c>
      <c r="R2069">
        <v>4</v>
      </c>
      <c r="S2069">
        <v>2.75</v>
      </c>
      <c r="T2069">
        <v>1</v>
      </c>
      <c r="U2069" t="s">
        <v>22</v>
      </c>
      <c r="V2069">
        <f>IF(tbl_Customers[[#This Row],[churn]] = "yes", 1, 0)</f>
        <v>0</v>
      </c>
      <c r="W2069" t="str">
        <f>IF(tbl_Customers[[#This Row],[number_customer_service_calls]] &lt;= 1, "0-1 Calls", IF(tbl_Customers[[#This Row],[number_customer_service_calls]] &lt;= 3, "2-3 Calls", IF(tbl_Customers[[#This Row],[number_customer_service_calls]] &lt;=5, "4-5 Calls", "6+ Calls")))</f>
        <v>0-1 Calls</v>
      </c>
      <c r="X2069" t="str">
        <f>IF(tbl_Customers[[#This Row],[account_length]] &lt;= 50, "0-50", IF(tbl_Customers[[#This Row],[account_length]] &lt;=100, "51-100", IF(tbl_Customers[[#This Row],[account_length]] &lt;= 150, "101-150", "151+")))</f>
        <v>151+</v>
      </c>
      <c r="Y2069" t="str">
        <f>IF(tbl_Customers[[#This Row],[total_intl_charge]] &lt;= 3, "Low Charges", "High Charges")</f>
        <v>Low Charges</v>
      </c>
      <c r="Z2069" t="str">
        <f>IF(tbl_Customers[[#This Row],[total_eve_calls]]&lt;=80,"Low Calls",
IF(tbl_Customers[[#This Row],[total_eve_calls]]&lt;=120,"Medium Calls","High Calls"))</f>
        <v>Low Calls</v>
      </c>
      <c r="AA2069" t="str">
        <f>IF(tbl_Customers[[#This Row],[total_eve_charge]]&lt;=15,"Low Charges",
IF(tbl_Customers[[#This Row],[total_eve_charge]]&lt;=20,"Medium Charges","High Charges"))</f>
        <v>Medium Charges</v>
      </c>
      <c r="AB20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69" t="str">
        <f>IF(tbl_Customers[[#This Row],[number_vmail_messages]] = 0, "No Usage", IF(tbl_Customers[[#This Row],[number_vmail_messages]] &lt;= 20, "Low Usage", IF(tbl_Customers[[#This Row],[number_vmail_messages]] &lt;= 40, "Medium Usgae", "High Usage")))</f>
        <v>Medium Usgae</v>
      </c>
      <c r="AD2069" t="str">
        <f>IF(tbl_Customers[[#This Row],[total_day_minutes]]&lt;=150,"Low Usage", IF(tbl_Customers[[#This Row],[total_day_minutes]]&lt;=200,"Medium Usage", IF(tbl_Customers[[#This Row],[total_day_minutes]]&lt;=250,"High Usage","Very High Usage")))</f>
        <v>Medium Usage</v>
      </c>
      <c r="AE2069" t="str">
        <f>IF(tbl_Customers[[#This Row],[total_intl_calls]]&lt;=5,"Low Calls", IF(tbl_Customers[[#This Row],[total_intl_calls]]&lt;=10, "Medium Calls", "High Calls"))</f>
        <v>Low Calls</v>
      </c>
      <c r="AF20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69" s="36" t="str">
        <f>IF(tbl_Customers[[#This Row],[Churn_Risk_Score]]&gt;=10,"High Risk", IF(tbl_Customers[[#This Row],[Churn_Risk_Score]]&gt;=5,"Medium Risk","Low Risk"))</f>
        <v>Low Risk</v>
      </c>
    </row>
    <row r="2070" spans="1:33" x14ac:dyDescent="0.35">
      <c r="A2070">
        <v>2069</v>
      </c>
      <c r="B2070" t="s">
        <v>73</v>
      </c>
      <c r="C2070">
        <v>75</v>
      </c>
      <c r="D2070" t="s">
        <v>28</v>
      </c>
      <c r="E2070" t="s">
        <v>22</v>
      </c>
      <c r="F2070" t="s">
        <v>22</v>
      </c>
      <c r="G2070">
        <v>0</v>
      </c>
      <c r="H2070">
        <v>109</v>
      </c>
      <c r="I2070">
        <v>88</v>
      </c>
      <c r="J2070">
        <v>18.53</v>
      </c>
      <c r="K2070">
        <v>259.3</v>
      </c>
      <c r="L2070">
        <v>120</v>
      </c>
      <c r="M2070">
        <v>22.04</v>
      </c>
      <c r="N2070">
        <v>182.1</v>
      </c>
      <c r="O2070">
        <v>119</v>
      </c>
      <c r="P2070">
        <v>8.19</v>
      </c>
      <c r="Q2070">
        <v>13.3</v>
      </c>
      <c r="R2070">
        <v>3</v>
      </c>
      <c r="S2070">
        <v>3.59</v>
      </c>
      <c r="T2070">
        <v>4</v>
      </c>
      <c r="U2070" t="s">
        <v>23</v>
      </c>
      <c r="V2070">
        <f>IF(tbl_Customers[[#This Row],[churn]] = "yes", 1, 0)</f>
        <v>1</v>
      </c>
      <c r="W2070" t="str">
        <f>IF(tbl_Customers[[#This Row],[number_customer_service_calls]] &lt;= 1, "0-1 Calls", IF(tbl_Customers[[#This Row],[number_customer_service_calls]] &lt;= 3, "2-3 Calls", IF(tbl_Customers[[#This Row],[number_customer_service_calls]] &lt;=5, "4-5 Calls", "6+ Calls")))</f>
        <v>4-5 Calls</v>
      </c>
      <c r="X2070" t="str">
        <f>IF(tbl_Customers[[#This Row],[account_length]] &lt;= 50, "0-50", IF(tbl_Customers[[#This Row],[account_length]] &lt;=100, "51-100", IF(tbl_Customers[[#This Row],[account_length]] &lt;= 150, "101-150", "151+")))</f>
        <v>51-100</v>
      </c>
      <c r="Y2070" t="str">
        <f>IF(tbl_Customers[[#This Row],[total_intl_charge]] &lt;= 3, "Low Charges", "High Charges")</f>
        <v>High Charges</v>
      </c>
      <c r="Z2070" t="str">
        <f>IF(tbl_Customers[[#This Row],[total_eve_calls]]&lt;=80,"Low Calls",
IF(tbl_Customers[[#This Row],[total_eve_calls]]&lt;=120,"Medium Calls","High Calls"))</f>
        <v>Medium Calls</v>
      </c>
      <c r="AA2070" t="str">
        <f>IF(tbl_Customers[[#This Row],[total_eve_charge]]&lt;=15,"Low Charges",
IF(tbl_Customers[[#This Row],[total_eve_charge]]&lt;=20,"Medium Charges","High Charges"))</f>
        <v>High Charges</v>
      </c>
      <c r="AB20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70" t="str">
        <f>IF(tbl_Customers[[#This Row],[number_vmail_messages]] = 0, "No Usage", IF(tbl_Customers[[#This Row],[number_vmail_messages]] &lt;= 20, "Low Usage", IF(tbl_Customers[[#This Row],[number_vmail_messages]] &lt;= 40, "Medium Usgae", "High Usage")))</f>
        <v>No Usage</v>
      </c>
      <c r="AD2070" t="str">
        <f>IF(tbl_Customers[[#This Row],[total_day_minutes]]&lt;=150,"Low Usage", IF(tbl_Customers[[#This Row],[total_day_minutes]]&lt;=200,"Medium Usage", IF(tbl_Customers[[#This Row],[total_day_minutes]]&lt;=250,"High Usage","Very High Usage")))</f>
        <v>Low Usage</v>
      </c>
      <c r="AE2070" t="str">
        <f>IF(tbl_Customers[[#This Row],[total_intl_calls]]&lt;=5,"Low Calls", IF(tbl_Customers[[#This Row],[total_intl_calls]]&lt;=10, "Medium Calls", "High Calls"))</f>
        <v>Low Calls</v>
      </c>
      <c r="AF20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70" s="36" t="str">
        <f>IF(tbl_Customers[[#This Row],[Churn_Risk_Score]]&gt;=10,"High Risk", IF(tbl_Customers[[#This Row],[Churn_Risk_Score]]&gt;=5,"Medium Risk","Low Risk"))</f>
        <v>Medium Risk</v>
      </c>
    </row>
    <row r="2071" spans="1:33" x14ac:dyDescent="0.35">
      <c r="A2071">
        <v>2070</v>
      </c>
      <c r="B2071" t="s">
        <v>65</v>
      </c>
      <c r="C2071">
        <v>80</v>
      </c>
      <c r="D2071" t="s">
        <v>21</v>
      </c>
      <c r="E2071" t="s">
        <v>22</v>
      </c>
      <c r="F2071" t="s">
        <v>22</v>
      </c>
      <c r="G2071">
        <v>0</v>
      </c>
      <c r="H2071">
        <v>220</v>
      </c>
      <c r="I2071">
        <v>114</v>
      </c>
      <c r="J2071">
        <v>37.4</v>
      </c>
      <c r="K2071">
        <v>207.7</v>
      </c>
      <c r="L2071">
        <v>76</v>
      </c>
      <c r="M2071">
        <v>17.649999999999999</v>
      </c>
      <c r="N2071">
        <v>168.4</v>
      </c>
      <c r="O2071">
        <v>137</v>
      </c>
      <c r="P2071">
        <v>7.58</v>
      </c>
      <c r="Q2071">
        <v>12.1</v>
      </c>
      <c r="R2071">
        <v>3</v>
      </c>
      <c r="S2071">
        <v>3.27</v>
      </c>
      <c r="T2071">
        <v>2</v>
      </c>
      <c r="U2071" t="s">
        <v>22</v>
      </c>
      <c r="V2071">
        <f>IF(tbl_Customers[[#This Row],[churn]] = "yes", 1, 0)</f>
        <v>0</v>
      </c>
      <c r="W2071" t="str">
        <f>IF(tbl_Customers[[#This Row],[number_customer_service_calls]] &lt;= 1, "0-1 Calls", IF(tbl_Customers[[#This Row],[number_customer_service_calls]] &lt;= 3, "2-3 Calls", IF(tbl_Customers[[#This Row],[number_customer_service_calls]] &lt;=5, "4-5 Calls", "6+ Calls")))</f>
        <v>2-3 Calls</v>
      </c>
      <c r="X2071" t="str">
        <f>IF(tbl_Customers[[#This Row],[account_length]] &lt;= 50, "0-50", IF(tbl_Customers[[#This Row],[account_length]] &lt;=100, "51-100", IF(tbl_Customers[[#This Row],[account_length]] &lt;= 150, "101-150", "151+")))</f>
        <v>51-100</v>
      </c>
      <c r="Y2071" t="str">
        <f>IF(tbl_Customers[[#This Row],[total_intl_charge]] &lt;= 3, "Low Charges", "High Charges")</f>
        <v>High Charges</v>
      </c>
      <c r="Z2071" t="str">
        <f>IF(tbl_Customers[[#This Row],[total_eve_calls]]&lt;=80,"Low Calls",
IF(tbl_Customers[[#This Row],[total_eve_calls]]&lt;=120,"Medium Calls","High Calls"))</f>
        <v>Low Calls</v>
      </c>
      <c r="AA2071" t="str">
        <f>IF(tbl_Customers[[#This Row],[total_eve_charge]]&lt;=15,"Low Charges",
IF(tbl_Customers[[#This Row],[total_eve_charge]]&lt;=20,"Medium Charges","High Charges"))</f>
        <v>Medium Charges</v>
      </c>
      <c r="AB20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71" t="str">
        <f>IF(tbl_Customers[[#This Row],[number_vmail_messages]] = 0, "No Usage", IF(tbl_Customers[[#This Row],[number_vmail_messages]] &lt;= 20, "Low Usage", IF(tbl_Customers[[#This Row],[number_vmail_messages]] &lt;= 40, "Medium Usgae", "High Usage")))</f>
        <v>No Usage</v>
      </c>
      <c r="AD2071" t="str">
        <f>IF(tbl_Customers[[#This Row],[total_day_minutes]]&lt;=150,"Low Usage", IF(tbl_Customers[[#This Row],[total_day_minutes]]&lt;=200,"Medium Usage", IF(tbl_Customers[[#This Row],[total_day_minutes]]&lt;=250,"High Usage","Very High Usage")))</f>
        <v>High Usage</v>
      </c>
      <c r="AE2071" t="str">
        <f>IF(tbl_Customers[[#This Row],[total_intl_calls]]&lt;=5,"Low Calls", IF(tbl_Customers[[#This Row],[total_intl_calls]]&lt;=10, "Medium Calls", "High Calls"))</f>
        <v>Low Calls</v>
      </c>
      <c r="AF20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71" s="36" t="str">
        <f>IF(tbl_Customers[[#This Row],[Churn_Risk_Score]]&gt;=10,"High Risk", IF(tbl_Customers[[#This Row],[Churn_Risk_Score]]&gt;=5,"Medium Risk","Low Risk"))</f>
        <v>Low Risk</v>
      </c>
    </row>
    <row r="2072" spans="1:33" x14ac:dyDescent="0.35">
      <c r="A2072">
        <v>2071</v>
      </c>
      <c r="B2072" t="s">
        <v>37</v>
      </c>
      <c r="C2072">
        <v>88</v>
      </c>
      <c r="D2072" t="s">
        <v>21</v>
      </c>
      <c r="E2072" t="s">
        <v>22</v>
      </c>
      <c r="F2072" t="s">
        <v>22</v>
      </c>
      <c r="G2072">
        <v>0</v>
      </c>
      <c r="H2072">
        <v>55.6</v>
      </c>
      <c r="I2072">
        <v>65</v>
      </c>
      <c r="J2072">
        <v>9.4499999999999993</v>
      </c>
      <c r="K2072">
        <v>242.7</v>
      </c>
      <c r="L2072">
        <v>121</v>
      </c>
      <c r="M2072">
        <v>20.63</v>
      </c>
      <c r="N2072">
        <v>176.3</v>
      </c>
      <c r="O2072">
        <v>134</v>
      </c>
      <c r="P2072">
        <v>7.93</v>
      </c>
      <c r="Q2072">
        <v>11.3</v>
      </c>
      <c r="R2072">
        <v>4</v>
      </c>
      <c r="S2072">
        <v>3.05</v>
      </c>
      <c r="T2072">
        <v>0</v>
      </c>
      <c r="U2072" t="s">
        <v>22</v>
      </c>
      <c r="V2072">
        <f>IF(tbl_Customers[[#This Row],[churn]] = "yes", 1, 0)</f>
        <v>0</v>
      </c>
      <c r="W2072" t="str">
        <f>IF(tbl_Customers[[#This Row],[number_customer_service_calls]] &lt;= 1, "0-1 Calls", IF(tbl_Customers[[#This Row],[number_customer_service_calls]] &lt;= 3, "2-3 Calls", IF(tbl_Customers[[#This Row],[number_customer_service_calls]] &lt;=5, "4-5 Calls", "6+ Calls")))</f>
        <v>0-1 Calls</v>
      </c>
      <c r="X2072" t="str">
        <f>IF(tbl_Customers[[#This Row],[account_length]] &lt;= 50, "0-50", IF(tbl_Customers[[#This Row],[account_length]] &lt;=100, "51-100", IF(tbl_Customers[[#This Row],[account_length]] &lt;= 150, "101-150", "151+")))</f>
        <v>51-100</v>
      </c>
      <c r="Y2072" t="str">
        <f>IF(tbl_Customers[[#This Row],[total_intl_charge]] &lt;= 3, "Low Charges", "High Charges")</f>
        <v>High Charges</v>
      </c>
      <c r="Z2072" t="str">
        <f>IF(tbl_Customers[[#This Row],[total_eve_calls]]&lt;=80,"Low Calls",
IF(tbl_Customers[[#This Row],[total_eve_calls]]&lt;=120,"Medium Calls","High Calls"))</f>
        <v>High Calls</v>
      </c>
      <c r="AA2072" t="str">
        <f>IF(tbl_Customers[[#This Row],[total_eve_charge]]&lt;=15,"Low Charges",
IF(tbl_Customers[[#This Row],[total_eve_charge]]&lt;=20,"Medium Charges","High Charges"))</f>
        <v>High Charges</v>
      </c>
      <c r="AB20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72" t="str">
        <f>IF(tbl_Customers[[#This Row],[number_vmail_messages]] = 0, "No Usage", IF(tbl_Customers[[#This Row],[number_vmail_messages]] &lt;= 20, "Low Usage", IF(tbl_Customers[[#This Row],[number_vmail_messages]] &lt;= 40, "Medium Usgae", "High Usage")))</f>
        <v>No Usage</v>
      </c>
      <c r="AD2072" t="str">
        <f>IF(tbl_Customers[[#This Row],[total_day_minutes]]&lt;=150,"Low Usage", IF(tbl_Customers[[#This Row],[total_day_minutes]]&lt;=200,"Medium Usage", IF(tbl_Customers[[#This Row],[total_day_minutes]]&lt;=250,"High Usage","Very High Usage")))</f>
        <v>Low Usage</v>
      </c>
      <c r="AE2072" t="str">
        <f>IF(tbl_Customers[[#This Row],[total_intl_calls]]&lt;=5,"Low Calls", IF(tbl_Customers[[#This Row],[total_intl_calls]]&lt;=10, "Medium Calls", "High Calls"))</f>
        <v>Low Calls</v>
      </c>
      <c r="AF20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72" s="36" t="str">
        <f>IF(tbl_Customers[[#This Row],[Churn_Risk_Score]]&gt;=10,"High Risk", IF(tbl_Customers[[#This Row],[Churn_Risk_Score]]&gt;=5,"Medium Risk","Low Risk"))</f>
        <v>Low Risk</v>
      </c>
    </row>
    <row r="2073" spans="1:33" x14ac:dyDescent="0.35">
      <c r="A2073">
        <v>2072</v>
      </c>
      <c r="B2073" t="s">
        <v>61</v>
      </c>
      <c r="C2073">
        <v>63</v>
      </c>
      <c r="D2073" t="s">
        <v>28</v>
      </c>
      <c r="E2073" t="s">
        <v>22</v>
      </c>
      <c r="F2073" t="s">
        <v>22</v>
      </c>
      <c r="G2073">
        <v>0</v>
      </c>
      <c r="H2073">
        <v>207.6</v>
      </c>
      <c r="I2073">
        <v>96</v>
      </c>
      <c r="J2073">
        <v>35.29</v>
      </c>
      <c r="K2073">
        <v>229</v>
      </c>
      <c r="L2073">
        <v>112</v>
      </c>
      <c r="M2073">
        <v>19.47</v>
      </c>
      <c r="N2073">
        <v>162.6</v>
      </c>
      <c r="O2073">
        <v>131</v>
      </c>
      <c r="P2073">
        <v>7.32</v>
      </c>
      <c r="Q2073">
        <v>13.3</v>
      </c>
      <c r="R2073">
        <v>2</v>
      </c>
      <c r="S2073">
        <v>3.59</v>
      </c>
      <c r="T2073">
        <v>1</v>
      </c>
      <c r="U2073" t="s">
        <v>22</v>
      </c>
      <c r="V2073">
        <f>IF(tbl_Customers[[#This Row],[churn]] = "yes", 1, 0)</f>
        <v>0</v>
      </c>
      <c r="W2073" t="str">
        <f>IF(tbl_Customers[[#This Row],[number_customer_service_calls]] &lt;= 1, "0-1 Calls", IF(tbl_Customers[[#This Row],[number_customer_service_calls]] &lt;= 3, "2-3 Calls", IF(tbl_Customers[[#This Row],[number_customer_service_calls]] &lt;=5, "4-5 Calls", "6+ Calls")))</f>
        <v>0-1 Calls</v>
      </c>
      <c r="X2073" t="str">
        <f>IF(tbl_Customers[[#This Row],[account_length]] &lt;= 50, "0-50", IF(tbl_Customers[[#This Row],[account_length]] &lt;=100, "51-100", IF(tbl_Customers[[#This Row],[account_length]] &lt;= 150, "101-150", "151+")))</f>
        <v>51-100</v>
      </c>
      <c r="Y2073" t="str">
        <f>IF(tbl_Customers[[#This Row],[total_intl_charge]] &lt;= 3, "Low Charges", "High Charges")</f>
        <v>High Charges</v>
      </c>
      <c r="Z2073" t="str">
        <f>IF(tbl_Customers[[#This Row],[total_eve_calls]]&lt;=80,"Low Calls",
IF(tbl_Customers[[#This Row],[total_eve_calls]]&lt;=120,"Medium Calls","High Calls"))</f>
        <v>Medium Calls</v>
      </c>
      <c r="AA2073" t="str">
        <f>IF(tbl_Customers[[#This Row],[total_eve_charge]]&lt;=15,"Low Charges",
IF(tbl_Customers[[#This Row],[total_eve_charge]]&lt;=20,"Medium Charges","High Charges"))</f>
        <v>Medium Charges</v>
      </c>
      <c r="AB20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73" t="str">
        <f>IF(tbl_Customers[[#This Row],[number_vmail_messages]] = 0, "No Usage", IF(tbl_Customers[[#This Row],[number_vmail_messages]] &lt;= 20, "Low Usage", IF(tbl_Customers[[#This Row],[number_vmail_messages]] &lt;= 40, "Medium Usgae", "High Usage")))</f>
        <v>No Usage</v>
      </c>
      <c r="AD2073" t="str">
        <f>IF(tbl_Customers[[#This Row],[total_day_minutes]]&lt;=150,"Low Usage", IF(tbl_Customers[[#This Row],[total_day_minutes]]&lt;=200,"Medium Usage", IF(tbl_Customers[[#This Row],[total_day_minutes]]&lt;=250,"High Usage","Very High Usage")))</f>
        <v>High Usage</v>
      </c>
      <c r="AE2073" t="str">
        <f>IF(tbl_Customers[[#This Row],[total_intl_calls]]&lt;=5,"Low Calls", IF(tbl_Customers[[#This Row],[total_intl_calls]]&lt;=10, "Medium Calls", "High Calls"))</f>
        <v>Low Calls</v>
      </c>
      <c r="AF20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73" s="36" t="str">
        <f>IF(tbl_Customers[[#This Row],[Churn_Risk_Score]]&gt;=10,"High Risk", IF(tbl_Customers[[#This Row],[Churn_Risk_Score]]&gt;=5,"Medium Risk","Low Risk"))</f>
        <v>Low Risk</v>
      </c>
    </row>
    <row r="2074" spans="1:33" x14ac:dyDescent="0.35">
      <c r="A2074">
        <v>2073</v>
      </c>
      <c r="B2074" t="s">
        <v>56</v>
      </c>
      <c r="C2074">
        <v>105</v>
      </c>
      <c r="D2074" t="s">
        <v>21</v>
      </c>
      <c r="E2074" t="s">
        <v>22</v>
      </c>
      <c r="F2074" t="s">
        <v>23</v>
      </c>
      <c r="G2074">
        <v>31</v>
      </c>
      <c r="H2074">
        <v>109.6</v>
      </c>
      <c r="I2074">
        <v>108</v>
      </c>
      <c r="J2074">
        <v>18.63</v>
      </c>
      <c r="K2074">
        <v>249.3</v>
      </c>
      <c r="L2074">
        <v>119</v>
      </c>
      <c r="M2074">
        <v>21.19</v>
      </c>
      <c r="N2074">
        <v>321.2</v>
      </c>
      <c r="O2074">
        <v>101</v>
      </c>
      <c r="P2074">
        <v>14.45</v>
      </c>
      <c r="Q2074">
        <v>8.3000000000000007</v>
      </c>
      <c r="R2074">
        <v>4</v>
      </c>
      <c r="S2074">
        <v>2.2400000000000002</v>
      </c>
      <c r="T2074">
        <v>4</v>
      </c>
      <c r="U2074" t="s">
        <v>23</v>
      </c>
      <c r="V2074">
        <f>IF(tbl_Customers[[#This Row],[churn]] = "yes", 1, 0)</f>
        <v>1</v>
      </c>
      <c r="W2074" t="str">
        <f>IF(tbl_Customers[[#This Row],[number_customer_service_calls]] &lt;= 1, "0-1 Calls", IF(tbl_Customers[[#This Row],[number_customer_service_calls]] &lt;= 3, "2-3 Calls", IF(tbl_Customers[[#This Row],[number_customer_service_calls]] &lt;=5, "4-5 Calls", "6+ Calls")))</f>
        <v>4-5 Calls</v>
      </c>
      <c r="X2074" t="str">
        <f>IF(tbl_Customers[[#This Row],[account_length]] &lt;= 50, "0-50", IF(tbl_Customers[[#This Row],[account_length]] &lt;=100, "51-100", IF(tbl_Customers[[#This Row],[account_length]] &lt;= 150, "101-150", "151+")))</f>
        <v>101-150</v>
      </c>
      <c r="Y2074" t="str">
        <f>IF(tbl_Customers[[#This Row],[total_intl_charge]] &lt;= 3, "Low Charges", "High Charges")</f>
        <v>Low Charges</v>
      </c>
      <c r="Z2074" t="str">
        <f>IF(tbl_Customers[[#This Row],[total_eve_calls]]&lt;=80,"Low Calls",
IF(tbl_Customers[[#This Row],[total_eve_calls]]&lt;=120,"Medium Calls","High Calls"))</f>
        <v>Medium Calls</v>
      </c>
      <c r="AA2074" t="str">
        <f>IF(tbl_Customers[[#This Row],[total_eve_charge]]&lt;=15,"Low Charges",
IF(tbl_Customers[[#This Row],[total_eve_charge]]&lt;=20,"Medium Charges","High Charges"))</f>
        <v>High Charges</v>
      </c>
      <c r="AB20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74" t="str">
        <f>IF(tbl_Customers[[#This Row],[number_vmail_messages]] = 0, "No Usage", IF(tbl_Customers[[#This Row],[number_vmail_messages]] &lt;= 20, "Low Usage", IF(tbl_Customers[[#This Row],[number_vmail_messages]] &lt;= 40, "Medium Usgae", "High Usage")))</f>
        <v>Medium Usgae</v>
      </c>
      <c r="AD2074" t="str">
        <f>IF(tbl_Customers[[#This Row],[total_day_minutes]]&lt;=150,"Low Usage", IF(tbl_Customers[[#This Row],[total_day_minutes]]&lt;=200,"Medium Usage", IF(tbl_Customers[[#This Row],[total_day_minutes]]&lt;=250,"High Usage","Very High Usage")))</f>
        <v>Low Usage</v>
      </c>
      <c r="AE2074" t="str">
        <f>IF(tbl_Customers[[#This Row],[total_intl_calls]]&lt;=5,"Low Calls", IF(tbl_Customers[[#This Row],[total_intl_calls]]&lt;=10, "Medium Calls", "High Calls"))</f>
        <v>Low Calls</v>
      </c>
      <c r="AF20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74" s="36" t="str">
        <f>IF(tbl_Customers[[#This Row],[Churn_Risk_Score]]&gt;=10,"High Risk", IF(tbl_Customers[[#This Row],[Churn_Risk_Score]]&gt;=5,"Medium Risk","Low Risk"))</f>
        <v>Low Risk</v>
      </c>
    </row>
    <row r="2075" spans="1:33" x14ac:dyDescent="0.35">
      <c r="A2075">
        <v>2074</v>
      </c>
      <c r="B2075" t="s">
        <v>37</v>
      </c>
      <c r="C2075">
        <v>92</v>
      </c>
      <c r="D2075" t="s">
        <v>21</v>
      </c>
      <c r="E2075" t="s">
        <v>22</v>
      </c>
      <c r="F2075" t="s">
        <v>22</v>
      </c>
      <c r="G2075">
        <v>0</v>
      </c>
      <c r="H2075">
        <v>197.2</v>
      </c>
      <c r="I2075">
        <v>113</v>
      </c>
      <c r="J2075">
        <v>33.520000000000003</v>
      </c>
      <c r="K2075">
        <v>242.3</v>
      </c>
      <c r="L2075">
        <v>116</v>
      </c>
      <c r="M2075">
        <v>20.6</v>
      </c>
      <c r="N2075">
        <v>192</v>
      </c>
      <c r="O2075">
        <v>76</v>
      </c>
      <c r="P2075">
        <v>8.64</v>
      </c>
      <c r="Q2075">
        <v>11</v>
      </c>
      <c r="R2075">
        <v>5</v>
      </c>
      <c r="S2075">
        <v>2.97</v>
      </c>
      <c r="T2075">
        <v>2</v>
      </c>
      <c r="U2075" t="s">
        <v>22</v>
      </c>
      <c r="V2075">
        <f>IF(tbl_Customers[[#This Row],[churn]] = "yes", 1, 0)</f>
        <v>0</v>
      </c>
      <c r="W2075" t="str">
        <f>IF(tbl_Customers[[#This Row],[number_customer_service_calls]] &lt;= 1, "0-1 Calls", IF(tbl_Customers[[#This Row],[number_customer_service_calls]] &lt;= 3, "2-3 Calls", IF(tbl_Customers[[#This Row],[number_customer_service_calls]] &lt;=5, "4-5 Calls", "6+ Calls")))</f>
        <v>2-3 Calls</v>
      </c>
      <c r="X2075" t="str">
        <f>IF(tbl_Customers[[#This Row],[account_length]] &lt;= 50, "0-50", IF(tbl_Customers[[#This Row],[account_length]] &lt;=100, "51-100", IF(tbl_Customers[[#This Row],[account_length]] &lt;= 150, "101-150", "151+")))</f>
        <v>51-100</v>
      </c>
      <c r="Y2075" t="str">
        <f>IF(tbl_Customers[[#This Row],[total_intl_charge]] &lt;= 3, "Low Charges", "High Charges")</f>
        <v>Low Charges</v>
      </c>
      <c r="Z2075" t="str">
        <f>IF(tbl_Customers[[#This Row],[total_eve_calls]]&lt;=80,"Low Calls",
IF(tbl_Customers[[#This Row],[total_eve_calls]]&lt;=120,"Medium Calls","High Calls"))</f>
        <v>Medium Calls</v>
      </c>
      <c r="AA2075" t="str">
        <f>IF(tbl_Customers[[#This Row],[total_eve_charge]]&lt;=15,"Low Charges",
IF(tbl_Customers[[#This Row],[total_eve_charge]]&lt;=20,"Medium Charges","High Charges"))</f>
        <v>High Charges</v>
      </c>
      <c r="AB20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75" t="str">
        <f>IF(tbl_Customers[[#This Row],[number_vmail_messages]] = 0, "No Usage", IF(tbl_Customers[[#This Row],[number_vmail_messages]] &lt;= 20, "Low Usage", IF(tbl_Customers[[#This Row],[number_vmail_messages]] &lt;= 40, "Medium Usgae", "High Usage")))</f>
        <v>No Usage</v>
      </c>
      <c r="AD2075" t="str">
        <f>IF(tbl_Customers[[#This Row],[total_day_minutes]]&lt;=150,"Low Usage", IF(tbl_Customers[[#This Row],[total_day_minutes]]&lt;=200,"Medium Usage", IF(tbl_Customers[[#This Row],[total_day_minutes]]&lt;=250,"High Usage","Very High Usage")))</f>
        <v>Medium Usage</v>
      </c>
      <c r="AE2075" t="str">
        <f>IF(tbl_Customers[[#This Row],[total_intl_calls]]&lt;=5,"Low Calls", IF(tbl_Customers[[#This Row],[total_intl_calls]]&lt;=10, "Medium Calls", "High Calls"))</f>
        <v>Low Calls</v>
      </c>
      <c r="AF20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75" s="36" t="str">
        <f>IF(tbl_Customers[[#This Row],[Churn_Risk_Score]]&gt;=10,"High Risk", IF(tbl_Customers[[#This Row],[Churn_Risk_Score]]&gt;=5,"Medium Risk","Low Risk"))</f>
        <v>Low Risk</v>
      </c>
    </row>
    <row r="2076" spans="1:33" x14ac:dyDescent="0.35">
      <c r="A2076">
        <v>2075</v>
      </c>
      <c r="B2076" t="s">
        <v>44</v>
      </c>
      <c r="C2076">
        <v>177</v>
      </c>
      <c r="D2076" t="s">
        <v>21</v>
      </c>
      <c r="E2076" t="s">
        <v>22</v>
      </c>
      <c r="F2076" t="s">
        <v>22</v>
      </c>
      <c r="G2076">
        <v>0</v>
      </c>
      <c r="H2076">
        <v>175.7</v>
      </c>
      <c r="I2076">
        <v>120</v>
      </c>
      <c r="J2076">
        <v>29.87</v>
      </c>
      <c r="K2076">
        <v>168.6</v>
      </c>
      <c r="L2076">
        <v>90</v>
      </c>
      <c r="M2076">
        <v>14.33</v>
      </c>
      <c r="N2076">
        <v>198.9</v>
      </c>
      <c r="O2076">
        <v>110</v>
      </c>
      <c r="P2076">
        <v>8.9499999999999993</v>
      </c>
      <c r="Q2076">
        <v>14.6</v>
      </c>
      <c r="R2076">
        <v>4</v>
      </c>
      <c r="S2076">
        <v>3.94</v>
      </c>
      <c r="T2076">
        <v>1</v>
      </c>
      <c r="U2076" t="s">
        <v>22</v>
      </c>
      <c r="V2076">
        <f>IF(tbl_Customers[[#This Row],[churn]] = "yes", 1, 0)</f>
        <v>0</v>
      </c>
      <c r="W2076" t="str">
        <f>IF(tbl_Customers[[#This Row],[number_customer_service_calls]] &lt;= 1, "0-1 Calls", IF(tbl_Customers[[#This Row],[number_customer_service_calls]] &lt;= 3, "2-3 Calls", IF(tbl_Customers[[#This Row],[number_customer_service_calls]] &lt;=5, "4-5 Calls", "6+ Calls")))</f>
        <v>0-1 Calls</v>
      </c>
      <c r="X2076" t="str">
        <f>IF(tbl_Customers[[#This Row],[account_length]] &lt;= 50, "0-50", IF(tbl_Customers[[#This Row],[account_length]] &lt;=100, "51-100", IF(tbl_Customers[[#This Row],[account_length]] &lt;= 150, "101-150", "151+")))</f>
        <v>151+</v>
      </c>
      <c r="Y2076" t="str">
        <f>IF(tbl_Customers[[#This Row],[total_intl_charge]] &lt;= 3, "Low Charges", "High Charges")</f>
        <v>High Charges</v>
      </c>
      <c r="Z2076" t="str">
        <f>IF(tbl_Customers[[#This Row],[total_eve_calls]]&lt;=80,"Low Calls",
IF(tbl_Customers[[#This Row],[total_eve_calls]]&lt;=120,"Medium Calls","High Calls"))</f>
        <v>Medium Calls</v>
      </c>
      <c r="AA2076" t="str">
        <f>IF(tbl_Customers[[#This Row],[total_eve_charge]]&lt;=15,"Low Charges",
IF(tbl_Customers[[#This Row],[total_eve_charge]]&lt;=20,"Medium Charges","High Charges"))</f>
        <v>Low Charges</v>
      </c>
      <c r="AB20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76" t="str">
        <f>IF(tbl_Customers[[#This Row],[number_vmail_messages]] = 0, "No Usage", IF(tbl_Customers[[#This Row],[number_vmail_messages]] &lt;= 20, "Low Usage", IF(tbl_Customers[[#This Row],[number_vmail_messages]] &lt;= 40, "Medium Usgae", "High Usage")))</f>
        <v>No Usage</v>
      </c>
      <c r="AD2076" t="str">
        <f>IF(tbl_Customers[[#This Row],[total_day_minutes]]&lt;=150,"Low Usage", IF(tbl_Customers[[#This Row],[total_day_minutes]]&lt;=200,"Medium Usage", IF(tbl_Customers[[#This Row],[total_day_minutes]]&lt;=250,"High Usage","Very High Usage")))</f>
        <v>Medium Usage</v>
      </c>
      <c r="AE2076" t="str">
        <f>IF(tbl_Customers[[#This Row],[total_intl_calls]]&lt;=5,"Low Calls", IF(tbl_Customers[[#This Row],[total_intl_calls]]&lt;=10, "Medium Calls", "High Calls"))</f>
        <v>Low Calls</v>
      </c>
      <c r="AF20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76" s="36" t="str">
        <f>IF(tbl_Customers[[#This Row],[Churn_Risk_Score]]&gt;=10,"High Risk", IF(tbl_Customers[[#This Row],[Churn_Risk_Score]]&gt;=5,"Medium Risk","Low Risk"))</f>
        <v>Low Risk</v>
      </c>
    </row>
    <row r="2077" spans="1:33" x14ac:dyDescent="0.35">
      <c r="A2077">
        <v>2076</v>
      </c>
      <c r="B2077" t="s">
        <v>61</v>
      </c>
      <c r="C2077">
        <v>118</v>
      </c>
      <c r="D2077" t="s">
        <v>28</v>
      </c>
      <c r="E2077" t="s">
        <v>22</v>
      </c>
      <c r="F2077" t="s">
        <v>22</v>
      </c>
      <c r="G2077">
        <v>0</v>
      </c>
      <c r="H2077">
        <v>205.2</v>
      </c>
      <c r="I2077">
        <v>115</v>
      </c>
      <c r="J2077">
        <v>34.880000000000003</v>
      </c>
      <c r="K2077">
        <v>184.8</v>
      </c>
      <c r="L2077">
        <v>137</v>
      </c>
      <c r="M2077">
        <v>15.71</v>
      </c>
      <c r="N2077">
        <v>176.1</v>
      </c>
      <c r="O2077">
        <v>115</v>
      </c>
      <c r="P2077">
        <v>7.92</v>
      </c>
      <c r="Q2077">
        <v>7</v>
      </c>
      <c r="R2077">
        <v>6</v>
      </c>
      <c r="S2077">
        <v>1.89</v>
      </c>
      <c r="T2077">
        <v>0</v>
      </c>
      <c r="U2077" t="s">
        <v>22</v>
      </c>
      <c r="V2077">
        <f>IF(tbl_Customers[[#This Row],[churn]] = "yes", 1, 0)</f>
        <v>0</v>
      </c>
      <c r="W2077" t="str">
        <f>IF(tbl_Customers[[#This Row],[number_customer_service_calls]] &lt;= 1, "0-1 Calls", IF(tbl_Customers[[#This Row],[number_customer_service_calls]] &lt;= 3, "2-3 Calls", IF(tbl_Customers[[#This Row],[number_customer_service_calls]] &lt;=5, "4-5 Calls", "6+ Calls")))</f>
        <v>0-1 Calls</v>
      </c>
      <c r="X2077" t="str">
        <f>IF(tbl_Customers[[#This Row],[account_length]] &lt;= 50, "0-50", IF(tbl_Customers[[#This Row],[account_length]] &lt;=100, "51-100", IF(tbl_Customers[[#This Row],[account_length]] &lt;= 150, "101-150", "151+")))</f>
        <v>101-150</v>
      </c>
      <c r="Y2077" t="str">
        <f>IF(tbl_Customers[[#This Row],[total_intl_charge]] &lt;= 3, "Low Charges", "High Charges")</f>
        <v>Low Charges</v>
      </c>
      <c r="Z2077" t="str">
        <f>IF(tbl_Customers[[#This Row],[total_eve_calls]]&lt;=80,"Low Calls",
IF(tbl_Customers[[#This Row],[total_eve_calls]]&lt;=120,"Medium Calls","High Calls"))</f>
        <v>High Calls</v>
      </c>
      <c r="AA2077" t="str">
        <f>IF(tbl_Customers[[#This Row],[total_eve_charge]]&lt;=15,"Low Charges",
IF(tbl_Customers[[#This Row],[total_eve_charge]]&lt;=20,"Medium Charges","High Charges"))</f>
        <v>Medium Charges</v>
      </c>
      <c r="AB20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77" t="str">
        <f>IF(tbl_Customers[[#This Row],[number_vmail_messages]] = 0, "No Usage", IF(tbl_Customers[[#This Row],[number_vmail_messages]] &lt;= 20, "Low Usage", IF(tbl_Customers[[#This Row],[number_vmail_messages]] &lt;= 40, "Medium Usgae", "High Usage")))</f>
        <v>No Usage</v>
      </c>
      <c r="AD2077" t="str">
        <f>IF(tbl_Customers[[#This Row],[total_day_minutes]]&lt;=150,"Low Usage", IF(tbl_Customers[[#This Row],[total_day_minutes]]&lt;=200,"Medium Usage", IF(tbl_Customers[[#This Row],[total_day_minutes]]&lt;=250,"High Usage","Very High Usage")))</f>
        <v>High Usage</v>
      </c>
      <c r="AE2077" t="str">
        <f>IF(tbl_Customers[[#This Row],[total_intl_calls]]&lt;=5,"Low Calls", IF(tbl_Customers[[#This Row],[total_intl_calls]]&lt;=10, "Medium Calls", "High Calls"))</f>
        <v>Medium Calls</v>
      </c>
      <c r="AF20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77" s="36" t="str">
        <f>IF(tbl_Customers[[#This Row],[Churn_Risk_Score]]&gt;=10,"High Risk", IF(tbl_Customers[[#This Row],[Churn_Risk_Score]]&gt;=5,"Medium Risk","Low Risk"))</f>
        <v>Low Risk</v>
      </c>
    </row>
    <row r="2078" spans="1:33" x14ac:dyDescent="0.35">
      <c r="A2078">
        <v>2077</v>
      </c>
      <c r="B2078" t="s">
        <v>45</v>
      </c>
      <c r="C2078">
        <v>111</v>
      </c>
      <c r="D2078" t="s">
        <v>25</v>
      </c>
      <c r="E2078" t="s">
        <v>22</v>
      </c>
      <c r="F2078" t="s">
        <v>23</v>
      </c>
      <c r="G2078">
        <v>13</v>
      </c>
      <c r="H2078">
        <v>193.1</v>
      </c>
      <c r="I2078">
        <v>104</v>
      </c>
      <c r="J2078">
        <v>32.83</v>
      </c>
      <c r="K2078">
        <v>111.6</v>
      </c>
      <c r="L2078">
        <v>98</v>
      </c>
      <c r="M2078">
        <v>9.49</v>
      </c>
      <c r="N2078">
        <v>227.4</v>
      </c>
      <c r="O2078">
        <v>94</v>
      </c>
      <c r="P2078">
        <v>10.23</v>
      </c>
      <c r="Q2078">
        <v>12.1</v>
      </c>
      <c r="R2078">
        <v>4</v>
      </c>
      <c r="S2078">
        <v>3.27</v>
      </c>
      <c r="T2078">
        <v>1</v>
      </c>
      <c r="U2078" t="s">
        <v>22</v>
      </c>
      <c r="V2078">
        <f>IF(tbl_Customers[[#This Row],[churn]] = "yes", 1, 0)</f>
        <v>0</v>
      </c>
      <c r="W2078" t="str">
        <f>IF(tbl_Customers[[#This Row],[number_customer_service_calls]] &lt;= 1, "0-1 Calls", IF(tbl_Customers[[#This Row],[number_customer_service_calls]] &lt;= 3, "2-3 Calls", IF(tbl_Customers[[#This Row],[number_customer_service_calls]] &lt;=5, "4-5 Calls", "6+ Calls")))</f>
        <v>0-1 Calls</v>
      </c>
      <c r="X2078" t="str">
        <f>IF(tbl_Customers[[#This Row],[account_length]] &lt;= 50, "0-50", IF(tbl_Customers[[#This Row],[account_length]] &lt;=100, "51-100", IF(tbl_Customers[[#This Row],[account_length]] &lt;= 150, "101-150", "151+")))</f>
        <v>101-150</v>
      </c>
      <c r="Y2078" t="str">
        <f>IF(tbl_Customers[[#This Row],[total_intl_charge]] &lt;= 3, "Low Charges", "High Charges")</f>
        <v>High Charges</v>
      </c>
      <c r="Z2078" t="str">
        <f>IF(tbl_Customers[[#This Row],[total_eve_calls]]&lt;=80,"Low Calls",
IF(tbl_Customers[[#This Row],[total_eve_calls]]&lt;=120,"Medium Calls","High Calls"))</f>
        <v>Medium Calls</v>
      </c>
      <c r="AA2078" t="str">
        <f>IF(tbl_Customers[[#This Row],[total_eve_charge]]&lt;=15,"Low Charges",
IF(tbl_Customers[[#This Row],[total_eve_charge]]&lt;=20,"Medium Charges","High Charges"))</f>
        <v>Low Charges</v>
      </c>
      <c r="AB20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78" t="str">
        <f>IF(tbl_Customers[[#This Row],[number_vmail_messages]] = 0, "No Usage", IF(tbl_Customers[[#This Row],[number_vmail_messages]] &lt;= 20, "Low Usage", IF(tbl_Customers[[#This Row],[number_vmail_messages]] &lt;= 40, "Medium Usgae", "High Usage")))</f>
        <v>Low Usage</v>
      </c>
      <c r="AD2078" t="str">
        <f>IF(tbl_Customers[[#This Row],[total_day_minutes]]&lt;=150,"Low Usage", IF(tbl_Customers[[#This Row],[total_day_minutes]]&lt;=200,"Medium Usage", IF(tbl_Customers[[#This Row],[total_day_minutes]]&lt;=250,"High Usage","Very High Usage")))</f>
        <v>Medium Usage</v>
      </c>
      <c r="AE2078" t="str">
        <f>IF(tbl_Customers[[#This Row],[total_intl_calls]]&lt;=5,"Low Calls", IF(tbl_Customers[[#This Row],[total_intl_calls]]&lt;=10, "Medium Calls", "High Calls"))</f>
        <v>Low Calls</v>
      </c>
      <c r="AF20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78" s="36" t="str">
        <f>IF(tbl_Customers[[#This Row],[Churn_Risk_Score]]&gt;=10,"High Risk", IF(tbl_Customers[[#This Row],[Churn_Risk_Score]]&gt;=5,"Medium Risk","Low Risk"))</f>
        <v>Low Risk</v>
      </c>
    </row>
    <row r="2079" spans="1:33" x14ac:dyDescent="0.35">
      <c r="A2079">
        <v>2078</v>
      </c>
      <c r="B2079" t="s">
        <v>37</v>
      </c>
      <c r="C2079">
        <v>82</v>
      </c>
      <c r="D2079" t="s">
        <v>28</v>
      </c>
      <c r="E2079" t="s">
        <v>22</v>
      </c>
      <c r="F2079" t="s">
        <v>23</v>
      </c>
      <c r="G2079">
        <v>34</v>
      </c>
      <c r="H2079">
        <v>232.6</v>
      </c>
      <c r="I2079">
        <v>121</v>
      </c>
      <c r="J2079">
        <v>39.54</v>
      </c>
      <c r="K2079">
        <v>153.19999999999999</v>
      </c>
      <c r="L2079">
        <v>115</v>
      </c>
      <c r="M2079">
        <v>13.02</v>
      </c>
      <c r="N2079">
        <v>286.7</v>
      </c>
      <c r="O2079">
        <v>77</v>
      </c>
      <c r="P2079">
        <v>12.9</v>
      </c>
      <c r="Q2079">
        <v>4.7</v>
      </c>
      <c r="R2079">
        <v>3</v>
      </c>
      <c r="S2079">
        <v>1.27</v>
      </c>
      <c r="T2079">
        <v>3</v>
      </c>
      <c r="U2079" t="s">
        <v>22</v>
      </c>
      <c r="V2079">
        <f>IF(tbl_Customers[[#This Row],[churn]] = "yes", 1, 0)</f>
        <v>0</v>
      </c>
      <c r="W2079" t="str">
        <f>IF(tbl_Customers[[#This Row],[number_customer_service_calls]] &lt;= 1, "0-1 Calls", IF(tbl_Customers[[#This Row],[number_customer_service_calls]] &lt;= 3, "2-3 Calls", IF(tbl_Customers[[#This Row],[number_customer_service_calls]] &lt;=5, "4-5 Calls", "6+ Calls")))</f>
        <v>2-3 Calls</v>
      </c>
      <c r="X2079" t="str">
        <f>IF(tbl_Customers[[#This Row],[account_length]] &lt;= 50, "0-50", IF(tbl_Customers[[#This Row],[account_length]] &lt;=100, "51-100", IF(tbl_Customers[[#This Row],[account_length]] &lt;= 150, "101-150", "151+")))</f>
        <v>51-100</v>
      </c>
      <c r="Y2079" t="str">
        <f>IF(tbl_Customers[[#This Row],[total_intl_charge]] &lt;= 3, "Low Charges", "High Charges")</f>
        <v>Low Charges</v>
      </c>
      <c r="Z2079" t="str">
        <f>IF(tbl_Customers[[#This Row],[total_eve_calls]]&lt;=80,"Low Calls",
IF(tbl_Customers[[#This Row],[total_eve_calls]]&lt;=120,"Medium Calls","High Calls"))</f>
        <v>Medium Calls</v>
      </c>
      <c r="AA2079" t="str">
        <f>IF(tbl_Customers[[#This Row],[total_eve_charge]]&lt;=15,"Low Charges",
IF(tbl_Customers[[#This Row],[total_eve_charge]]&lt;=20,"Medium Charges","High Charges"))</f>
        <v>Low Charges</v>
      </c>
      <c r="AB20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79" t="str">
        <f>IF(tbl_Customers[[#This Row],[number_vmail_messages]] = 0, "No Usage", IF(tbl_Customers[[#This Row],[number_vmail_messages]] &lt;= 20, "Low Usage", IF(tbl_Customers[[#This Row],[number_vmail_messages]] &lt;= 40, "Medium Usgae", "High Usage")))</f>
        <v>Medium Usgae</v>
      </c>
      <c r="AD2079" t="str">
        <f>IF(tbl_Customers[[#This Row],[total_day_minutes]]&lt;=150,"Low Usage", IF(tbl_Customers[[#This Row],[total_day_minutes]]&lt;=200,"Medium Usage", IF(tbl_Customers[[#This Row],[total_day_minutes]]&lt;=250,"High Usage","Very High Usage")))</f>
        <v>High Usage</v>
      </c>
      <c r="AE2079" t="str">
        <f>IF(tbl_Customers[[#This Row],[total_intl_calls]]&lt;=5,"Low Calls", IF(tbl_Customers[[#This Row],[total_intl_calls]]&lt;=10, "Medium Calls", "High Calls"))</f>
        <v>Low Calls</v>
      </c>
      <c r="AF20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79" s="36" t="str">
        <f>IF(tbl_Customers[[#This Row],[Churn_Risk_Score]]&gt;=10,"High Risk", IF(tbl_Customers[[#This Row],[Churn_Risk_Score]]&gt;=5,"Medium Risk","Low Risk"))</f>
        <v>Low Risk</v>
      </c>
    </row>
    <row r="2080" spans="1:33" x14ac:dyDescent="0.35">
      <c r="A2080">
        <v>2079</v>
      </c>
      <c r="B2080" t="s">
        <v>58</v>
      </c>
      <c r="C2080">
        <v>74</v>
      </c>
      <c r="D2080" t="s">
        <v>21</v>
      </c>
      <c r="E2080" t="s">
        <v>22</v>
      </c>
      <c r="F2080" t="s">
        <v>22</v>
      </c>
      <c r="G2080">
        <v>0</v>
      </c>
      <c r="H2080">
        <v>102.7</v>
      </c>
      <c r="I2080">
        <v>89</v>
      </c>
      <c r="J2080">
        <v>17.46</v>
      </c>
      <c r="K2080">
        <v>149.30000000000001</v>
      </c>
      <c r="L2080">
        <v>100</v>
      </c>
      <c r="M2080">
        <v>12.69</v>
      </c>
      <c r="N2080">
        <v>188.1</v>
      </c>
      <c r="O2080">
        <v>114</v>
      </c>
      <c r="P2080">
        <v>8.4600000000000009</v>
      </c>
      <c r="Q2080">
        <v>11</v>
      </c>
      <c r="R2080">
        <v>5</v>
      </c>
      <c r="S2080">
        <v>2.97</v>
      </c>
      <c r="T2080">
        <v>0</v>
      </c>
      <c r="U2080" t="s">
        <v>22</v>
      </c>
      <c r="V2080">
        <f>IF(tbl_Customers[[#This Row],[churn]] = "yes", 1, 0)</f>
        <v>0</v>
      </c>
      <c r="W2080" t="str">
        <f>IF(tbl_Customers[[#This Row],[number_customer_service_calls]] &lt;= 1, "0-1 Calls", IF(tbl_Customers[[#This Row],[number_customer_service_calls]] &lt;= 3, "2-3 Calls", IF(tbl_Customers[[#This Row],[number_customer_service_calls]] &lt;=5, "4-5 Calls", "6+ Calls")))</f>
        <v>0-1 Calls</v>
      </c>
      <c r="X2080" t="str">
        <f>IF(tbl_Customers[[#This Row],[account_length]] &lt;= 50, "0-50", IF(tbl_Customers[[#This Row],[account_length]] &lt;=100, "51-100", IF(tbl_Customers[[#This Row],[account_length]] &lt;= 150, "101-150", "151+")))</f>
        <v>51-100</v>
      </c>
      <c r="Y2080" t="str">
        <f>IF(tbl_Customers[[#This Row],[total_intl_charge]] &lt;= 3, "Low Charges", "High Charges")</f>
        <v>Low Charges</v>
      </c>
      <c r="Z2080" t="str">
        <f>IF(tbl_Customers[[#This Row],[total_eve_calls]]&lt;=80,"Low Calls",
IF(tbl_Customers[[#This Row],[total_eve_calls]]&lt;=120,"Medium Calls","High Calls"))</f>
        <v>Medium Calls</v>
      </c>
      <c r="AA2080" t="str">
        <f>IF(tbl_Customers[[#This Row],[total_eve_charge]]&lt;=15,"Low Charges",
IF(tbl_Customers[[#This Row],[total_eve_charge]]&lt;=20,"Medium Charges","High Charges"))</f>
        <v>Low Charges</v>
      </c>
      <c r="AB20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0" t="str">
        <f>IF(tbl_Customers[[#This Row],[number_vmail_messages]] = 0, "No Usage", IF(tbl_Customers[[#This Row],[number_vmail_messages]] &lt;= 20, "Low Usage", IF(tbl_Customers[[#This Row],[number_vmail_messages]] &lt;= 40, "Medium Usgae", "High Usage")))</f>
        <v>No Usage</v>
      </c>
      <c r="AD2080" t="str">
        <f>IF(tbl_Customers[[#This Row],[total_day_minutes]]&lt;=150,"Low Usage", IF(tbl_Customers[[#This Row],[total_day_minutes]]&lt;=200,"Medium Usage", IF(tbl_Customers[[#This Row],[total_day_minutes]]&lt;=250,"High Usage","Very High Usage")))</f>
        <v>Low Usage</v>
      </c>
      <c r="AE2080" t="str">
        <f>IF(tbl_Customers[[#This Row],[total_intl_calls]]&lt;=5,"Low Calls", IF(tbl_Customers[[#This Row],[total_intl_calls]]&lt;=10, "Medium Calls", "High Calls"))</f>
        <v>Low Calls</v>
      </c>
      <c r="AF20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80" s="36" t="str">
        <f>IF(tbl_Customers[[#This Row],[Churn_Risk_Score]]&gt;=10,"High Risk", IF(tbl_Customers[[#This Row],[Churn_Risk_Score]]&gt;=5,"Medium Risk","Low Risk"))</f>
        <v>Low Risk</v>
      </c>
    </row>
    <row r="2081" spans="1:33" x14ac:dyDescent="0.35">
      <c r="A2081">
        <v>2080</v>
      </c>
      <c r="B2081" t="s">
        <v>39</v>
      </c>
      <c r="C2081">
        <v>121</v>
      </c>
      <c r="D2081" t="s">
        <v>21</v>
      </c>
      <c r="E2081" t="s">
        <v>22</v>
      </c>
      <c r="F2081" t="s">
        <v>23</v>
      </c>
      <c r="G2081">
        <v>31</v>
      </c>
      <c r="H2081">
        <v>263.10000000000002</v>
      </c>
      <c r="I2081">
        <v>70</v>
      </c>
      <c r="J2081">
        <v>44.73</v>
      </c>
      <c r="K2081">
        <v>279.3</v>
      </c>
      <c r="L2081">
        <v>118</v>
      </c>
      <c r="M2081">
        <v>23.74</v>
      </c>
      <c r="N2081">
        <v>127.1</v>
      </c>
      <c r="O2081">
        <v>143</v>
      </c>
      <c r="P2081">
        <v>5.72</v>
      </c>
      <c r="Q2081">
        <v>9.6999999999999993</v>
      </c>
      <c r="R2081">
        <v>4</v>
      </c>
      <c r="S2081">
        <v>2.62</v>
      </c>
      <c r="T2081">
        <v>5</v>
      </c>
      <c r="U2081" t="s">
        <v>22</v>
      </c>
      <c r="V2081">
        <f>IF(tbl_Customers[[#This Row],[churn]] = "yes", 1, 0)</f>
        <v>0</v>
      </c>
      <c r="W2081" t="str">
        <f>IF(tbl_Customers[[#This Row],[number_customer_service_calls]] &lt;= 1, "0-1 Calls", IF(tbl_Customers[[#This Row],[number_customer_service_calls]] &lt;= 3, "2-3 Calls", IF(tbl_Customers[[#This Row],[number_customer_service_calls]] &lt;=5, "4-5 Calls", "6+ Calls")))</f>
        <v>4-5 Calls</v>
      </c>
      <c r="X2081" t="str">
        <f>IF(tbl_Customers[[#This Row],[account_length]] &lt;= 50, "0-50", IF(tbl_Customers[[#This Row],[account_length]] &lt;=100, "51-100", IF(tbl_Customers[[#This Row],[account_length]] &lt;= 150, "101-150", "151+")))</f>
        <v>101-150</v>
      </c>
      <c r="Y2081" t="str">
        <f>IF(tbl_Customers[[#This Row],[total_intl_charge]] &lt;= 3, "Low Charges", "High Charges")</f>
        <v>Low Charges</v>
      </c>
      <c r="Z2081" t="str">
        <f>IF(tbl_Customers[[#This Row],[total_eve_calls]]&lt;=80,"Low Calls",
IF(tbl_Customers[[#This Row],[total_eve_calls]]&lt;=120,"Medium Calls","High Calls"))</f>
        <v>Medium Calls</v>
      </c>
      <c r="AA2081" t="str">
        <f>IF(tbl_Customers[[#This Row],[total_eve_charge]]&lt;=15,"Low Charges",
IF(tbl_Customers[[#This Row],[total_eve_charge]]&lt;=20,"Medium Charges","High Charges"))</f>
        <v>High Charges</v>
      </c>
      <c r="AB20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81" t="str">
        <f>IF(tbl_Customers[[#This Row],[number_vmail_messages]] = 0, "No Usage", IF(tbl_Customers[[#This Row],[number_vmail_messages]] &lt;= 20, "Low Usage", IF(tbl_Customers[[#This Row],[number_vmail_messages]] &lt;= 40, "Medium Usgae", "High Usage")))</f>
        <v>Medium Usgae</v>
      </c>
      <c r="AD2081" t="str">
        <f>IF(tbl_Customers[[#This Row],[total_day_minutes]]&lt;=150,"Low Usage", IF(tbl_Customers[[#This Row],[total_day_minutes]]&lt;=200,"Medium Usage", IF(tbl_Customers[[#This Row],[total_day_minutes]]&lt;=250,"High Usage","Very High Usage")))</f>
        <v>Very High Usage</v>
      </c>
      <c r="AE2081" t="str">
        <f>IF(tbl_Customers[[#This Row],[total_intl_calls]]&lt;=5,"Low Calls", IF(tbl_Customers[[#This Row],[total_intl_calls]]&lt;=10, "Medium Calls", "High Calls"))</f>
        <v>Low Calls</v>
      </c>
      <c r="AF20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81" s="36" t="str">
        <f>IF(tbl_Customers[[#This Row],[Churn_Risk_Score]]&gt;=10,"High Risk", IF(tbl_Customers[[#This Row],[Churn_Risk_Score]]&gt;=5,"Medium Risk","Low Risk"))</f>
        <v>Medium Risk</v>
      </c>
    </row>
    <row r="2082" spans="1:33" x14ac:dyDescent="0.35">
      <c r="A2082">
        <v>2081</v>
      </c>
      <c r="B2082" t="s">
        <v>48</v>
      </c>
      <c r="C2082">
        <v>131</v>
      </c>
      <c r="D2082" t="s">
        <v>25</v>
      </c>
      <c r="E2082" t="s">
        <v>22</v>
      </c>
      <c r="F2082" t="s">
        <v>22</v>
      </c>
      <c r="G2082">
        <v>0</v>
      </c>
      <c r="H2082">
        <v>197</v>
      </c>
      <c r="I2082">
        <v>79</v>
      </c>
      <c r="J2082">
        <v>33.49</v>
      </c>
      <c r="K2082">
        <v>201</v>
      </c>
      <c r="L2082">
        <v>114</v>
      </c>
      <c r="M2082">
        <v>17.09</v>
      </c>
      <c r="N2082">
        <v>151.19999999999999</v>
      </c>
      <c r="O2082">
        <v>111</v>
      </c>
      <c r="P2082">
        <v>6.8</v>
      </c>
      <c r="Q2082">
        <v>11.6</v>
      </c>
      <c r="R2082">
        <v>5</v>
      </c>
      <c r="S2082">
        <v>3.13</v>
      </c>
      <c r="T2082">
        <v>1</v>
      </c>
      <c r="U2082" t="s">
        <v>22</v>
      </c>
      <c r="V2082">
        <f>IF(tbl_Customers[[#This Row],[churn]] = "yes", 1, 0)</f>
        <v>0</v>
      </c>
      <c r="W2082" t="str">
        <f>IF(tbl_Customers[[#This Row],[number_customer_service_calls]] &lt;= 1, "0-1 Calls", IF(tbl_Customers[[#This Row],[number_customer_service_calls]] &lt;= 3, "2-3 Calls", IF(tbl_Customers[[#This Row],[number_customer_service_calls]] &lt;=5, "4-5 Calls", "6+ Calls")))</f>
        <v>0-1 Calls</v>
      </c>
      <c r="X2082" t="str">
        <f>IF(tbl_Customers[[#This Row],[account_length]] &lt;= 50, "0-50", IF(tbl_Customers[[#This Row],[account_length]] &lt;=100, "51-100", IF(tbl_Customers[[#This Row],[account_length]] &lt;= 150, "101-150", "151+")))</f>
        <v>101-150</v>
      </c>
      <c r="Y2082" t="str">
        <f>IF(tbl_Customers[[#This Row],[total_intl_charge]] &lt;= 3, "Low Charges", "High Charges")</f>
        <v>High Charges</v>
      </c>
      <c r="Z2082" t="str">
        <f>IF(tbl_Customers[[#This Row],[total_eve_calls]]&lt;=80,"Low Calls",
IF(tbl_Customers[[#This Row],[total_eve_calls]]&lt;=120,"Medium Calls","High Calls"))</f>
        <v>Medium Calls</v>
      </c>
      <c r="AA2082" t="str">
        <f>IF(tbl_Customers[[#This Row],[total_eve_charge]]&lt;=15,"Low Charges",
IF(tbl_Customers[[#This Row],[total_eve_charge]]&lt;=20,"Medium Charges","High Charges"))</f>
        <v>Medium Charges</v>
      </c>
      <c r="AB20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82" t="str">
        <f>IF(tbl_Customers[[#This Row],[number_vmail_messages]] = 0, "No Usage", IF(tbl_Customers[[#This Row],[number_vmail_messages]] &lt;= 20, "Low Usage", IF(tbl_Customers[[#This Row],[number_vmail_messages]] &lt;= 40, "Medium Usgae", "High Usage")))</f>
        <v>No Usage</v>
      </c>
      <c r="AD2082" t="str">
        <f>IF(tbl_Customers[[#This Row],[total_day_minutes]]&lt;=150,"Low Usage", IF(tbl_Customers[[#This Row],[total_day_minutes]]&lt;=200,"Medium Usage", IF(tbl_Customers[[#This Row],[total_day_minutes]]&lt;=250,"High Usage","Very High Usage")))</f>
        <v>Medium Usage</v>
      </c>
      <c r="AE2082" t="str">
        <f>IF(tbl_Customers[[#This Row],[total_intl_calls]]&lt;=5,"Low Calls", IF(tbl_Customers[[#This Row],[total_intl_calls]]&lt;=10, "Medium Calls", "High Calls"))</f>
        <v>Low Calls</v>
      </c>
      <c r="AF20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82" s="36" t="str">
        <f>IF(tbl_Customers[[#This Row],[Churn_Risk_Score]]&gt;=10,"High Risk", IF(tbl_Customers[[#This Row],[Churn_Risk_Score]]&gt;=5,"Medium Risk","Low Risk"))</f>
        <v>Low Risk</v>
      </c>
    </row>
    <row r="2083" spans="1:33" x14ac:dyDescent="0.35">
      <c r="A2083">
        <v>2082</v>
      </c>
      <c r="B2083" t="s">
        <v>68</v>
      </c>
      <c r="C2083">
        <v>125</v>
      </c>
      <c r="D2083" t="s">
        <v>25</v>
      </c>
      <c r="E2083" t="s">
        <v>22</v>
      </c>
      <c r="F2083" t="s">
        <v>22</v>
      </c>
      <c r="G2083">
        <v>0</v>
      </c>
      <c r="H2083">
        <v>169.3</v>
      </c>
      <c r="I2083">
        <v>90</v>
      </c>
      <c r="J2083">
        <v>28.78</v>
      </c>
      <c r="K2083">
        <v>156</v>
      </c>
      <c r="L2083">
        <v>138</v>
      </c>
      <c r="M2083">
        <v>13.26</v>
      </c>
      <c r="N2083">
        <v>210.8</v>
      </c>
      <c r="O2083">
        <v>106</v>
      </c>
      <c r="P2083">
        <v>9.49</v>
      </c>
      <c r="Q2083">
        <v>11.6</v>
      </c>
      <c r="R2083">
        <v>6</v>
      </c>
      <c r="S2083">
        <v>3.13</v>
      </c>
      <c r="T2083">
        <v>2</v>
      </c>
      <c r="U2083" t="s">
        <v>22</v>
      </c>
      <c r="V2083">
        <f>IF(tbl_Customers[[#This Row],[churn]] = "yes", 1, 0)</f>
        <v>0</v>
      </c>
      <c r="W2083" t="str">
        <f>IF(tbl_Customers[[#This Row],[number_customer_service_calls]] &lt;= 1, "0-1 Calls", IF(tbl_Customers[[#This Row],[number_customer_service_calls]] &lt;= 3, "2-3 Calls", IF(tbl_Customers[[#This Row],[number_customer_service_calls]] &lt;=5, "4-5 Calls", "6+ Calls")))</f>
        <v>2-3 Calls</v>
      </c>
      <c r="X2083" t="str">
        <f>IF(tbl_Customers[[#This Row],[account_length]] &lt;= 50, "0-50", IF(tbl_Customers[[#This Row],[account_length]] &lt;=100, "51-100", IF(tbl_Customers[[#This Row],[account_length]] &lt;= 150, "101-150", "151+")))</f>
        <v>101-150</v>
      </c>
      <c r="Y2083" t="str">
        <f>IF(tbl_Customers[[#This Row],[total_intl_charge]] &lt;= 3, "Low Charges", "High Charges")</f>
        <v>High Charges</v>
      </c>
      <c r="Z2083" t="str">
        <f>IF(tbl_Customers[[#This Row],[total_eve_calls]]&lt;=80,"Low Calls",
IF(tbl_Customers[[#This Row],[total_eve_calls]]&lt;=120,"Medium Calls","High Calls"))</f>
        <v>High Calls</v>
      </c>
      <c r="AA2083" t="str">
        <f>IF(tbl_Customers[[#This Row],[total_eve_charge]]&lt;=15,"Low Charges",
IF(tbl_Customers[[#This Row],[total_eve_charge]]&lt;=20,"Medium Charges","High Charges"))</f>
        <v>Low Charges</v>
      </c>
      <c r="AB20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3" t="str">
        <f>IF(tbl_Customers[[#This Row],[number_vmail_messages]] = 0, "No Usage", IF(tbl_Customers[[#This Row],[number_vmail_messages]] &lt;= 20, "Low Usage", IF(tbl_Customers[[#This Row],[number_vmail_messages]] &lt;= 40, "Medium Usgae", "High Usage")))</f>
        <v>No Usage</v>
      </c>
      <c r="AD2083" t="str">
        <f>IF(tbl_Customers[[#This Row],[total_day_minutes]]&lt;=150,"Low Usage", IF(tbl_Customers[[#This Row],[total_day_minutes]]&lt;=200,"Medium Usage", IF(tbl_Customers[[#This Row],[total_day_minutes]]&lt;=250,"High Usage","Very High Usage")))</f>
        <v>Medium Usage</v>
      </c>
      <c r="AE2083" t="str">
        <f>IF(tbl_Customers[[#This Row],[total_intl_calls]]&lt;=5,"Low Calls", IF(tbl_Customers[[#This Row],[total_intl_calls]]&lt;=10, "Medium Calls", "High Calls"))</f>
        <v>Medium Calls</v>
      </c>
      <c r="AF20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83" s="36" t="str">
        <f>IF(tbl_Customers[[#This Row],[Churn_Risk_Score]]&gt;=10,"High Risk", IF(tbl_Customers[[#This Row],[Churn_Risk_Score]]&gt;=5,"Medium Risk","Low Risk"))</f>
        <v>Low Risk</v>
      </c>
    </row>
    <row r="2084" spans="1:33" x14ac:dyDescent="0.35">
      <c r="A2084">
        <v>2083</v>
      </c>
      <c r="B2084" t="s">
        <v>66</v>
      </c>
      <c r="C2084">
        <v>19</v>
      </c>
      <c r="D2084" t="s">
        <v>21</v>
      </c>
      <c r="E2084" t="s">
        <v>22</v>
      </c>
      <c r="F2084" t="s">
        <v>22</v>
      </c>
      <c r="G2084">
        <v>0</v>
      </c>
      <c r="H2084">
        <v>201.5</v>
      </c>
      <c r="I2084">
        <v>123</v>
      </c>
      <c r="J2084">
        <v>34.26</v>
      </c>
      <c r="K2084">
        <v>129.19999999999999</v>
      </c>
      <c r="L2084">
        <v>110</v>
      </c>
      <c r="M2084">
        <v>10.98</v>
      </c>
      <c r="N2084">
        <v>220.6</v>
      </c>
      <c r="O2084">
        <v>98</v>
      </c>
      <c r="P2084">
        <v>9.93</v>
      </c>
      <c r="Q2084">
        <v>12.9</v>
      </c>
      <c r="R2084">
        <v>4</v>
      </c>
      <c r="S2084">
        <v>3.48</v>
      </c>
      <c r="T2084">
        <v>1</v>
      </c>
      <c r="U2084" t="s">
        <v>22</v>
      </c>
      <c r="V2084">
        <f>IF(tbl_Customers[[#This Row],[churn]] = "yes", 1, 0)</f>
        <v>0</v>
      </c>
      <c r="W2084" t="str">
        <f>IF(tbl_Customers[[#This Row],[number_customer_service_calls]] &lt;= 1, "0-1 Calls", IF(tbl_Customers[[#This Row],[number_customer_service_calls]] &lt;= 3, "2-3 Calls", IF(tbl_Customers[[#This Row],[number_customer_service_calls]] &lt;=5, "4-5 Calls", "6+ Calls")))</f>
        <v>0-1 Calls</v>
      </c>
      <c r="X2084" t="str">
        <f>IF(tbl_Customers[[#This Row],[account_length]] &lt;= 50, "0-50", IF(tbl_Customers[[#This Row],[account_length]] &lt;=100, "51-100", IF(tbl_Customers[[#This Row],[account_length]] &lt;= 150, "101-150", "151+")))</f>
        <v>0-50</v>
      </c>
      <c r="Y2084" t="str">
        <f>IF(tbl_Customers[[#This Row],[total_intl_charge]] &lt;= 3, "Low Charges", "High Charges")</f>
        <v>High Charges</v>
      </c>
      <c r="Z2084" t="str">
        <f>IF(tbl_Customers[[#This Row],[total_eve_calls]]&lt;=80,"Low Calls",
IF(tbl_Customers[[#This Row],[total_eve_calls]]&lt;=120,"Medium Calls","High Calls"))</f>
        <v>Medium Calls</v>
      </c>
      <c r="AA2084" t="str">
        <f>IF(tbl_Customers[[#This Row],[total_eve_charge]]&lt;=15,"Low Charges",
IF(tbl_Customers[[#This Row],[total_eve_charge]]&lt;=20,"Medium Charges","High Charges"))</f>
        <v>Low Charges</v>
      </c>
      <c r="AB20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4" t="str">
        <f>IF(tbl_Customers[[#This Row],[number_vmail_messages]] = 0, "No Usage", IF(tbl_Customers[[#This Row],[number_vmail_messages]] &lt;= 20, "Low Usage", IF(tbl_Customers[[#This Row],[number_vmail_messages]] &lt;= 40, "Medium Usgae", "High Usage")))</f>
        <v>No Usage</v>
      </c>
      <c r="AD2084" t="str">
        <f>IF(tbl_Customers[[#This Row],[total_day_minutes]]&lt;=150,"Low Usage", IF(tbl_Customers[[#This Row],[total_day_minutes]]&lt;=200,"Medium Usage", IF(tbl_Customers[[#This Row],[total_day_minutes]]&lt;=250,"High Usage","Very High Usage")))</f>
        <v>High Usage</v>
      </c>
      <c r="AE2084" t="str">
        <f>IF(tbl_Customers[[#This Row],[total_intl_calls]]&lt;=5,"Low Calls", IF(tbl_Customers[[#This Row],[total_intl_calls]]&lt;=10, "Medium Calls", "High Calls"))</f>
        <v>Low Calls</v>
      </c>
      <c r="AF20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84" s="36" t="str">
        <f>IF(tbl_Customers[[#This Row],[Churn_Risk_Score]]&gt;=10,"High Risk", IF(tbl_Customers[[#This Row],[Churn_Risk_Score]]&gt;=5,"Medium Risk","Low Risk"))</f>
        <v>Low Risk</v>
      </c>
    </row>
    <row r="2085" spans="1:33" x14ac:dyDescent="0.35">
      <c r="A2085">
        <v>2084</v>
      </c>
      <c r="B2085" t="s">
        <v>38</v>
      </c>
      <c r="C2085">
        <v>138</v>
      </c>
      <c r="D2085" t="s">
        <v>21</v>
      </c>
      <c r="E2085" t="s">
        <v>22</v>
      </c>
      <c r="F2085" t="s">
        <v>22</v>
      </c>
      <c r="G2085">
        <v>0</v>
      </c>
      <c r="H2085">
        <v>251</v>
      </c>
      <c r="I2085">
        <v>119</v>
      </c>
      <c r="J2085">
        <v>42.67</v>
      </c>
      <c r="K2085">
        <v>91.2</v>
      </c>
      <c r="L2085">
        <v>96</v>
      </c>
      <c r="M2085">
        <v>7.75</v>
      </c>
      <c r="N2085">
        <v>142.19999999999999</v>
      </c>
      <c r="O2085">
        <v>87</v>
      </c>
      <c r="P2085">
        <v>6.4</v>
      </c>
      <c r="Q2085">
        <v>13.8</v>
      </c>
      <c r="R2085">
        <v>3</v>
      </c>
      <c r="S2085">
        <v>3.73</v>
      </c>
      <c r="T2085">
        <v>3</v>
      </c>
      <c r="U2085" t="s">
        <v>22</v>
      </c>
      <c r="V2085">
        <f>IF(tbl_Customers[[#This Row],[churn]] = "yes", 1, 0)</f>
        <v>0</v>
      </c>
      <c r="W2085" t="str">
        <f>IF(tbl_Customers[[#This Row],[number_customer_service_calls]] &lt;= 1, "0-1 Calls", IF(tbl_Customers[[#This Row],[number_customer_service_calls]] &lt;= 3, "2-3 Calls", IF(tbl_Customers[[#This Row],[number_customer_service_calls]] &lt;=5, "4-5 Calls", "6+ Calls")))</f>
        <v>2-3 Calls</v>
      </c>
      <c r="X2085" t="str">
        <f>IF(tbl_Customers[[#This Row],[account_length]] &lt;= 50, "0-50", IF(tbl_Customers[[#This Row],[account_length]] &lt;=100, "51-100", IF(tbl_Customers[[#This Row],[account_length]] &lt;= 150, "101-150", "151+")))</f>
        <v>101-150</v>
      </c>
      <c r="Y2085" t="str">
        <f>IF(tbl_Customers[[#This Row],[total_intl_charge]] &lt;= 3, "Low Charges", "High Charges")</f>
        <v>High Charges</v>
      </c>
      <c r="Z2085" t="str">
        <f>IF(tbl_Customers[[#This Row],[total_eve_calls]]&lt;=80,"Low Calls",
IF(tbl_Customers[[#This Row],[total_eve_calls]]&lt;=120,"Medium Calls","High Calls"))</f>
        <v>Medium Calls</v>
      </c>
      <c r="AA2085" t="str">
        <f>IF(tbl_Customers[[#This Row],[total_eve_charge]]&lt;=15,"Low Charges",
IF(tbl_Customers[[#This Row],[total_eve_charge]]&lt;=20,"Medium Charges","High Charges"))</f>
        <v>Low Charges</v>
      </c>
      <c r="AB20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5" t="str">
        <f>IF(tbl_Customers[[#This Row],[number_vmail_messages]] = 0, "No Usage", IF(tbl_Customers[[#This Row],[number_vmail_messages]] &lt;= 20, "Low Usage", IF(tbl_Customers[[#This Row],[number_vmail_messages]] &lt;= 40, "Medium Usgae", "High Usage")))</f>
        <v>No Usage</v>
      </c>
      <c r="AD2085" t="str">
        <f>IF(tbl_Customers[[#This Row],[total_day_minutes]]&lt;=150,"Low Usage", IF(tbl_Customers[[#This Row],[total_day_minutes]]&lt;=200,"Medium Usage", IF(tbl_Customers[[#This Row],[total_day_minutes]]&lt;=250,"High Usage","Very High Usage")))</f>
        <v>Very High Usage</v>
      </c>
      <c r="AE2085" t="str">
        <f>IF(tbl_Customers[[#This Row],[total_intl_calls]]&lt;=5,"Low Calls", IF(tbl_Customers[[#This Row],[total_intl_calls]]&lt;=10, "Medium Calls", "High Calls"))</f>
        <v>Low Calls</v>
      </c>
      <c r="AF20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85" s="36" t="str">
        <f>IF(tbl_Customers[[#This Row],[Churn_Risk_Score]]&gt;=10,"High Risk", IF(tbl_Customers[[#This Row],[Churn_Risk_Score]]&gt;=5,"Medium Risk","Low Risk"))</f>
        <v>Medium Risk</v>
      </c>
    </row>
    <row r="2086" spans="1:33" x14ac:dyDescent="0.35">
      <c r="A2086">
        <v>2085</v>
      </c>
      <c r="B2086" t="s">
        <v>37</v>
      </c>
      <c r="C2086">
        <v>119</v>
      </c>
      <c r="D2086" t="s">
        <v>21</v>
      </c>
      <c r="E2086" t="s">
        <v>22</v>
      </c>
      <c r="F2086" t="s">
        <v>22</v>
      </c>
      <c r="G2086">
        <v>0</v>
      </c>
      <c r="H2086">
        <v>230.4</v>
      </c>
      <c r="I2086">
        <v>117</v>
      </c>
      <c r="J2086">
        <v>39.17</v>
      </c>
      <c r="K2086">
        <v>225</v>
      </c>
      <c r="L2086">
        <v>101</v>
      </c>
      <c r="M2086">
        <v>19.13</v>
      </c>
      <c r="N2086">
        <v>198.5</v>
      </c>
      <c r="O2086">
        <v>111</v>
      </c>
      <c r="P2086">
        <v>8.93</v>
      </c>
      <c r="Q2086">
        <v>7.6</v>
      </c>
      <c r="R2086">
        <v>6</v>
      </c>
      <c r="S2086">
        <v>2.0499999999999998</v>
      </c>
      <c r="T2086">
        <v>3</v>
      </c>
      <c r="U2086" t="s">
        <v>22</v>
      </c>
      <c r="V2086">
        <f>IF(tbl_Customers[[#This Row],[churn]] = "yes", 1, 0)</f>
        <v>0</v>
      </c>
      <c r="W2086" t="str">
        <f>IF(tbl_Customers[[#This Row],[number_customer_service_calls]] &lt;= 1, "0-1 Calls", IF(tbl_Customers[[#This Row],[number_customer_service_calls]] &lt;= 3, "2-3 Calls", IF(tbl_Customers[[#This Row],[number_customer_service_calls]] &lt;=5, "4-5 Calls", "6+ Calls")))</f>
        <v>2-3 Calls</v>
      </c>
      <c r="X2086" t="str">
        <f>IF(tbl_Customers[[#This Row],[account_length]] &lt;= 50, "0-50", IF(tbl_Customers[[#This Row],[account_length]] &lt;=100, "51-100", IF(tbl_Customers[[#This Row],[account_length]] &lt;= 150, "101-150", "151+")))</f>
        <v>101-150</v>
      </c>
      <c r="Y2086" t="str">
        <f>IF(tbl_Customers[[#This Row],[total_intl_charge]] &lt;= 3, "Low Charges", "High Charges")</f>
        <v>Low Charges</v>
      </c>
      <c r="Z2086" t="str">
        <f>IF(tbl_Customers[[#This Row],[total_eve_calls]]&lt;=80,"Low Calls",
IF(tbl_Customers[[#This Row],[total_eve_calls]]&lt;=120,"Medium Calls","High Calls"))</f>
        <v>Medium Calls</v>
      </c>
      <c r="AA2086" t="str">
        <f>IF(tbl_Customers[[#This Row],[total_eve_charge]]&lt;=15,"Low Charges",
IF(tbl_Customers[[#This Row],[total_eve_charge]]&lt;=20,"Medium Charges","High Charges"))</f>
        <v>Medium Charges</v>
      </c>
      <c r="AB20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86" t="str">
        <f>IF(tbl_Customers[[#This Row],[number_vmail_messages]] = 0, "No Usage", IF(tbl_Customers[[#This Row],[number_vmail_messages]] &lt;= 20, "Low Usage", IF(tbl_Customers[[#This Row],[number_vmail_messages]] &lt;= 40, "Medium Usgae", "High Usage")))</f>
        <v>No Usage</v>
      </c>
      <c r="AD2086" t="str">
        <f>IF(tbl_Customers[[#This Row],[total_day_minutes]]&lt;=150,"Low Usage", IF(tbl_Customers[[#This Row],[total_day_minutes]]&lt;=200,"Medium Usage", IF(tbl_Customers[[#This Row],[total_day_minutes]]&lt;=250,"High Usage","Very High Usage")))</f>
        <v>High Usage</v>
      </c>
      <c r="AE2086" t="str">
        <f>IF(tbl_Customers[[#This Row],[total_intl_calls]]&lt;=5,"Low Calls", IF(tbl_Customers[[#This Row],[total_intl_calls]]&lt;=10, "Medium Calls", "High Calls"))</f>
        <v>Medium Calls</v>
      </c>
      <c r="AF20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86" s="36" t="str">
        <f>IF(tbl_Customers[[#This Row],[Churn_Risk_Score]]&gt;=10,"High Risk", IF(tbl_Customers[[#This Row],[Churn_Risk_Score]]&gt;=5,"Medium Risk","Low Risk"))</f>
        <v>Low Risk</v>
      </c>
    </row>
    <row r="2087" spans="1:33" x14ac:dyDescent="0.35">
      <c r="A2087">
        <v>2086</v>
      </c>
      <c r="B2087" t="s">
        <v>36</v>
      </c>
      <c r="C2087">
        <v>137</v>
      </c>
      <c r="D2087" t="s">
        <v>28</v>
      </c>
      <c r="E2087" t="s">
        <v>22</v>
      </c>
      <c r="F2087" t="s">
        <v>22</v>
      </c>
      <c r="G2087">
        <v>0</v>
      </c>
      <c r="H2087">
        <v>109.8</v>
      </c>
      <c r="I2087">
        <v>120</v>
      </c>
      <c r="J2087">
        <v>18.670000000000002</v>
      </c>
      <c r="K2087">
        <v>230.5</v>
      </c>
      <c r="L2087">
        <v>86</v>
      </c>
      <c r="M2087">
        <v>19.59</v>
      </c>
      <c r="N2087">
        <v>255.8</v>
      </c>
      <c r="O2087">
        <v>103</v>
      </c>
      <c r="P2087">
        <v>11.51</v>
      </c>
      <c r="Q2087">
        <v>11.9</v>
      </c>
      <c r="R2087">
        <v>6</v>
      </c>
      <c r="S2087">
        <v>3.21</v>
      </c>
      <c r="T2087">
        <v>1</v>
      </c>
      <c r="U2087" t="s">
        <v>22</v>
      </c>
      <c r="V2087">
        <f>IF(tbl_Customers[[#This Row],[churn]] = "yes", 1, 0)</f>
        <v>0</v>
      </c>
      <c r="W2087" t="str">
        <f>IF(tbl_Customers[[#This Row],[number_customer_service_calls]] &lt;= 1, "0-1 Calls", IF(tbl_Customers[[#This Row],[number_customer_service_calls]] &lt;= 3, "2-3 Calls", IF(tbl_Customers[[#This Row],[number_customer_service_calls]] &lt;=5, "4-5 Calls", "6+ Calls")))</f>
        <v>0-1 Calls</v>
      </c>
      <c r="X2087" t="str">
        <f>IF(tbl_Customers[[#This Row],[account_length]] &lt;= 50, "0-50", IF(tbl_Customers[[#This Row],[account_length]] &lt;=100, "51-100", IF(tbl_Customers[[#This Row],[account_length]] &lt;= 150, "101-150", "151+")))</f>
        <v>101-150</v>
      </c>
      <c r="Y2087" t="str">
        <f>IF(tbl_Customers[[#This Row],[total_intl_charge]] &lt;= 3, "Low Charges", "High Charges")</f>
        <v>High Charges</v>
      </c>
      <c r="Z2087" t="str">
        <f>IF(tbl_Customers[[#This Row],[total_eve_calls]]&lt;=80,"Low Calls",
IF(tbl_Customers[[#This Row],[total_eve_calls]]&lt;=120,"Medium Calls","High Calls"))</f>
        <v>Medium Calls</v>
      </c>
      <c r="AA2087" t="str">
        <f>IF(tbl_Customers[[#This Row],[total_eve_charge]]&lt;=15,"Low Charges",
IF(tbl_Customers[[#This Row],[total_eve_charge]]&lt;=20,"Medium Charges","High Charges"))</f>
        <v>Medium Charges</v>
      </c>
      <c r="AB20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7" t="str">
        <f>IF(tbl_Customers[[#This Row],[number_vmail_messages]] = 0, "No Usage", IF(tbl_Customers[[#This Row],[number_vmail_messages]] &lt;= 20, "Low Usage", IF(tbl_Customers[[#This Row],[number_vmail_messages]] &lt;= 40, "Medium Usgae", "High Usage")))</f>
        <v>No Usage</v>
      </c>
      <c r="AD2087" t="str">
        <f>IF(tbl_Customers[[#This Row],[total_day_minutes]]&lt;=150,"Low Usage", IF(tbl_Customers[[#This Row],[total_day_minutes]]&lt;=200,"Medium Usage", IF(tbl_Customers[[#This Row],[total_day_minutes]]&lt;=250,"High Usage","Very High Usage")))</f>
        <v>Low Usage</v>
      </c>
      <c r="AE2087" t="str">
        <f>IF(tbl_Customers[[#This Row],[total_intl_calls]]&lt;=5,"Low Calls", IF(tbl_Customers[[#This Row],[total_intl_calls]]&lt;=10, "Medium Calls", "High Calls"))</f>
        <v>Medium Calls</v>
      </c>
      <c r="AF20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87" s="36" t="str">
        <f>IF(tbl_Customers[[#This Row],[Churn_Risk_Score]]&gt;=10,"High Risk", IF(tbl_Customers[[#This Row],[Churn_Risk_Score]]&gt;=5,"Medium Risk","Low Risk"))</f>
        <v>Low Risk</v>
      </c>
    </row>
    <row r="2088" spans="1:33" x14ac:dyDescent="0.35">
      <c r="A2088">
        <v>2087</v>
      </c>
      <c r="B2088" t="s">
        <v>20</v>
      </c>
      <c r="C2088">
        <v>135</v>
      </c>
      <c r="D2088" t="s">
        <v>21</v>
      </c>
      <c r="E2088" t="s">
        <v>22</v>
      </c>
      <c r="F2088" t="s">
        <v>22</v>
      </c>
      <c r="G2088">
        <v>0</v>
      </c>
      <c r="H2088">
        <v>173.4</v>
      </c>
      <c r="I2088">
        <v>107</v>
      </c>
      <c r="J2088">
        <v>29.48</v>
      </c>
      <c r="K2088">
        <v>222</v>
      </c>
      <c r="L2088">
        <v>84</v>
      </c>
      <c r="M2088">
        <v>18.87</v>
      </c>
      <c r="N2088">
        <v>64.2</v>
      </c>
      <c r="O2088">
        <v>94</v>
      </c>
      <c r="P2088">
        <v>2.89</v>
      </c>
      <c r="Q2088">
        <v>13.7</v>
      </c>
      <c r="R2088">
        <v>6</v>
      </c>
      <c r="S2088">
        <v>3.7</v>
      </c>
      <c r="T2088">
        <v>1</v>
      </c>
      <c r="U2088" t="s">
        <v>22</v>
      </c>
      <c r="V2088">
        <f>IF(tbl_Customers[[#This Row],[churn]] = "yes", 1, 0)</f>
        <v>0</v>
      </c>
      <c r="W2088" t="str">
        <f>IF(tbl_Customers[[#This Row],[number_customer_service_calls]] &lt;= 1, "0-1 Calls", IF(tbl_Customers[[#This Row],[number_customer_service_calls]] &lt;= 3, "2-3 Calls", IF(tbl_Customers[[#This Row],[number_customer_service_calls]] &lt;=5, "4-5 Calls", "6+ Calls")))</f>
        <v>0-1 Calls</v>
      </c>
      <c r="X2088" t="str">
        <f>IF(tbl_Customers[[#This Row],[account_length]] &lt;= 50, "0-50", IF(tbl_Customers[[#This Row],[account_length]] &lt;=100, "51-100", IF(tbl_Customers[[#This Row],[account_length]] &lt;= 150, "101-150", "151+")))</f>
        <v>101-150</v>
      </c>
      <c r="Y2088" t="str">
        <f>IF(tbl_Customers[[#This Row],[total_intl_charge]] &lt;= 3, "Low Charges", "High Charges")</f>
        <v>High Charges</v>
      </c>
      <c r="Z2088" t="str">
        <f>IF(tbl_Customers[[#This Row],[total_eve_calls]]&lt;=80,"Low Calls",
IF(tbl_Customers[[#This Row],[total_eve_calls]]&lt;=120,"Medium Calls","High Calls"))</f>
        <v>Medium Calls</v>
      </c>
      <c r="AA2088" t="str">
        <f>IF(tbl_Customers[[#This Row],[total_eve_charge]]&lt;=15,"Low Charges",
IF(tbl_Customers[[#This Row],[total_eve_charge]]&lt;=20,"Medium Charges","High Charges"))</f>
        <v>Medium Charges</v>
      </c>
      <c r="AB20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88" t="str">
        <f>IF(tbl_Customers[[#This Row],[number_vmail_messages]] = 0, "No Usage", IF(tbl_Customers[[#This Row],[number_vmail_messages]] &lt;= 20, "Low Usage", IF(tbl_Customers[[#This Row],[number_vmail_messages]] &lt;= 40, "Medium Usgae", "High Usage")))</f>
        <v>No Usage</v>
      </c>
      <c r="AD2088" t="str">
        <f>IF(tbl_Customers[[#This Row],[total_day_minutes]]&lt;=150,"Low Usage", IF(tbl_Customers[[#This Row],[total_day_minutes]]&lt;=200,"Medium Usage", IF(tbl_Customers[[#This Row],[total_day_minutes]]&lt;=250,"High Usage","Very High Usage")))</f>
        <v>Medium Usage</v>
      </c>
      <c r="AE2088" t="str">
        <f>IF(tbl_Customers[[#This Row],[total_intl_calls]]&lt;=5,"Low Calls", IF(tbl_Customers[[#This Row],[total_intl_calls]]&lt;=10, "Medium Calls", "High Calls"))</f>
        <v>Medium Calls</v>
      </c>
      <c r="AF20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88" s="36" t="str">
        <f>IF(tbl_Customers[[#This Row],[Churn_Risk_Score]]&gt;=10,"High Risk", IF(tbl_Customers[[#This Row],[Churn_Risk_Score]]&gt;=5,"Medium Risk","Low Risk"))</f>
        <v>Low Risk</v>
      </c>
    </row>
    <row r="2089" spans="1:33" x14ac:dyDescent="0.35">
      <c r="A2089">
        <v>2088</v>
      </c>
      <c r="B2089" t="s">
        <v>45</v>
      </c>
      <c r="C2089">
        <v>134</v>
      </c>
      <c r="D2089" t="s">
        <v>21</v>
      </c>
      <c r="E2089" t="s">
        <v>22</v>
      </c>
      <c r="F2089" t="s">
        <v>23</v>
      </c>
      <c r="G2089">
        <v>38</v>
      </c>
      <c r="H2089">
        <v>214.4</v>
      </c>
      <c r="I2089">
        <v>93</v>
      </c>
      <c r="J2089">
        <v>36.450000000000003</v>
      </c>
      <c r="K2089">
        <v>211.7</v>
      </c>
      <c r="L2089">
        <v>57</v>
      </c>
      <c r="M2089">
        <v>17.989999999999998</v>
      </c>
      <c r="N2089">
        <v>165</v>
      </c>
      <c r="O2089">
        <v>79</v>
      </c>
      <c r="P2089">
        <v>7.43</v>
      </c>
      <c r="Q2089">
        <v>10</v>
      </c>
      <c r="R2089">
        <v>8</v>
      </c>
      <c r="S2089">
        <v>2.7</v>
      </c>
      <c r="T2089">
        <v>1</v>
      </c>
      <c r="U2089" t="s">
        <v>22</v>
      </c>
      <c r="V2089">
        <f>IF(tbl_Customers[[#This Row],[churn]] = "yes", 1, 0)</f>
        <v>0</v>
      </c>
      <c r="W2089" t="str">
        <f>IF(tbl_Customers[[#This Row],[number_customer_service_calls]] &lt;= 1, "0-1 Calls", IF(tbl_Customers[[#This Row],[number_customer_service_calls]] &lt;= 3, "2-3 Calls", IF(tbl_Customers[[#This Row],[number_customer_service_calls]] &lt;=5, "4-5 Calls", "6+ Calls")))</f>
        <v>0-1 Calls</v>
      </c>
      <c r="X2089" t="str">
        <f>IF(tbl_Customers[[#This Row],[account_length]] &lt;= 50, "0-50", IF(tbl_Customers[[#This Row],[account_length]] &lt;=100, "51-100", IF(tbl_Customers[[#This Row],[account_length]] &lt;= 150, "101-150", "151+")))</f>
        <v>101-150</v>
      </c>
      <c r="Y2089" t="str">
        <f>IF(tbl_Customers[[#This Row],[total_intl_charge]] &lt;= 3, "Low Charges", "High Charges")</f>
        <v>Low Charges</v>
      </c>
      <c r="Z2089" t="str">
        <f>IF(tbl_Customers[[#This Row],[total_eve_calls]]&lt;=80,"Low Calls",
IF(tbl_Customers[[#This Row],[total_eve_calls]]&lt;=120,"Medium Calls","High Calls"))</f>
        <v>Low Calls</v>
      </c>
      <c r="AA2089" t="str">
        <f>IF(tbl_Customers[[#This Row],[total_eve_charge]]&lt;=15,"Low Charges",
IF(tbl_Customers[[#This Row],[total_eve_charge]]&lt;=20,"Medium Charges","High Charges"))</f>
        <v>Medium Charges</v>
      </c>
      <c r="AB20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089" t="str">
        <f>IF(tbl_Customers[[#This Row],[number_vmail_messages]] = 0, "No Usage", IF(tbl_Customers[[#This Row],[number_vmail_messages]] &lt;= 20, "Low Usage", IF(tbl_Customers[[#This Row],[number_vmail_messages]] &lt;= 40, "Medium Usgae", "High Usage")))</f>
        <v>Medium Usgae</v>
      </c>
      <c r="AD2089" t="str">
        <f>IF(tbl_Customers[[#This Row],[total_day_minutes]]&lt;=150,"Low Usage", IF(tbl_Customers[[#This Row],[total_day_minutes]]&lt;=200,"Medium Usage", IF(tbl_Customers[[#This Row],[total_day_minutes]]&lt;=250,"High Usage","Very High Usage")))</f>
        <v>High Usage</v>
      </c>
      <c r="AE2089" t="str">
        <f>IF(tbl_Customers[[#This Row],[total_intl_calls]]&lt;=5,"Low Calls", IF(tbl_Customers[[#This Row],[total_intl_calls]]&lt;=10, "Medium Calls", "High Calls"))</f>
        <v>Medium Calls</v>
      </c>
      <c r="AF20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89" s="36" t="str">
        <f>IF(tbl_Customers[[#This Row],[Churn_Risk_Score]]&gt;=10,"High Risk", IF(tbl_Customers[[#This Row],[Churn_Risk_Score]]&gt;=5,"Medium Risk","Low Risk"))</f>
        <v>Low Risk</v>
      </c>
    </row>
    <row r="2090" spans="1:33" x14ac:dyDescent="0.35">
      <c r="A2090">
        <v>2089</v>
      </c>
      <c r="B2090" t="s">
        <v>63</v>
      </c>
      <c r="C2090">
        <v>45</v>
      </c>
      <c r="D2090" t="s">
        <v>21</v>
      </c>
      <c r="E2090" t="s">
        <v>22</v>
      </c>
      <c r="F2090" t="s">
        <v>22</v>
      </c>
      <c r="G2090">
        <v>0</v>
      </c>
      <c r="H2090">
        <v>96.1</v>
      </c>
      <c r="I2090">
        <v>103</v>
      </c>
      <c r="J2090">
        <v>16.34</v>
      </c>
      <c r="K2090">
        <v>246.8</v>
      </c>
      <c r="L2090">
        <v>134</v>
      </c>
      <c r="M2090">
        <v>20.98</v>
      </c>
      <c r="N2090">
        <v>229.7</v>
      </c>
      <c r="O2090">
        <v>92</v>
      </c>
      <c r="P2090">
        <v>10.34</v>
      </c>
      <c r="Q2090">
        <v>9.6999999999999993</v>
      </c>
      <c r="R2090">
        <v>4</v>
      </c>
      <c r="S2090">
        <v>2.62</v>
      </c>
      <c r="T2090">
        <v>1</v>
      </c>
      <c r="U2090" t="s">
        <v>22</v>
      </c>
      <c r="V2090">
        <f>IF(tbl_Customers[[#This Row],[churn]] = "yes", 1, 0)</f>
        <v>0</v>
      </c>
      <c r="W2090" t="str">
        <f>IF(tbl_Customers[[#This Row],[number_customer_service_calls]] &lt;= 1, "0-1 Calls", IF(tbl_Customers[[#This Row],[number_customer_service_calls]] &lt;= 3, "2-3 Calls", IF(tbl_Customers[[#This Row],[number_customer_service_calls]] &lt;=5, "4-5 Calls", "6+ Calls")))</f>
        <v>0-1 Calls</v>
      </c>
      <c r="X2090" t="str">
        <f>IF(tbl_Customers[[#This Row],[account_length]] &lt;= 50, "0-50", IF(tbl_Customers[[#This Row],[account_length]] &lt;=100, "51-100", IF(tbl_Customers[[#This Row],[account_length]] &lt;= 150, "101-150", "151+")))</f>
        <v>0-50</v>
      </c>
      <c r="Y2090" t="str">
        <f>IF(tbl_Customers[[#This Row],[total_intl_charge]] &lt;= 3, "Low Charges", "High Charges")</f>
        <v>Low Charges</v>
      </c>
      <c r="Z2090" t="str">
        <f>IF(tbl_Customers[[#This Row],[total_eve_calls]]&lt;=80,"Low Calls",
IF(tbl_Customers[[#This Row],[total_eve_calls]]&lt;=120,"Medium Calls","High Calls"))</f>
        <v>High Calls</v>
      </c>
      <c r="AA2090" t="str">
        <f>IF(tbl_Customers[[#This Row],[total_eve_charge]]&lt;=15,"Low Charges",
IF(tbl_Customers[[#This Row],[total_eve_charge]]&lt;=20,"Medium Charges","High Charges"))</f>
        <v>High Charges</v>
      </c>
      <c r="AB20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90" t="str">
        <f>IF(tbl_Customers[[#This Row],[number_vmail_messages]] = 0, "No Usage", IF(tbl_Customers[[#This Row],[number_vmail_messages]] &lt;= 20, "Low Usage", IF(tbl_Customers[[#This Row],[number_vmail_messages]] &lt;= 40, "Medium Usgae", "High Usage")))</f>
        <v>No Usage</v>
      </c>
      <c r="AD2090" t="str">
        <f>IF(tbl_Customers[[#This Row],[total_day_minutes]]&lt;=150,"Low Usage", IF(tbl_Customers[[#This Row],[total_day_minutes]]&lt;=200,"Medium Usage", IF(tbl_Customers[[#This Row],[total_day_minutes]]&lt;=250,"High Usage","Very High Usage")))</f>
        <v>Low Usage</v>
      </c>
      <c r="AE2090" t="str">
        <f>IF(tbl_Customers[[#This Row],[total_intl_calls]]&lt;=5,"Low Calls", IF(tbl_Customers[[#This Row],[total_intl_calls]]&lt;=10, "Medium Calls", "High Calls"))</f>
        <v>Low Calls</v>
      </c>
      <c r="AF20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90" s="36" t="str">
        <f>IF(tbl_Customers[[#This Row],[Churn_Risk_Score]]&gt;=10,"High Risk", IF(tbl_Customers[[#This Row],[Churn_Risk_Score]]&gt;=5,"Medium Risk","Low Risk"))</f>
        <v>Low Risk</v>
      </c>
    </row>
    <row r="2091" spans="1:33" x14ac:dyDescent="0.35">
      <c r="A2091">
        <v>2090</v>
      </c>
      <c r="B2091" t="s">
        <v>71</v>
      </c>
      <c r="C2091">
        <v>129</v>
      </c>
      <c r="D2091" t="s">
        <v>25</v>
      </c>
      <c r="E2091" t="s">
        <v>22</v>
      </c>
      <c r="F2091" t="s">
        <v>22</v>
      </c>
      <c r="G2091">
        <v>0</v>
      </c>
      <c r="H2091">
        <v>101.4</v>
      </c>
      <c r="I2091">
        <v>145</v>
      </c>
      <c r="J2091">
        <v>17.239999999999998</v>
      </c>
      <c r="K2091">
        <v>249.1</v>
      </c>
      <c r="L2091">
        <v>116</v>
      </c>
      <c r="M2091">
        <v>21.17</v>
      </c>
      <c r="N2091">
        <v>157.6</v>
      </c>
      <c r="O2091">
        <v>107</v>
      </c>
      <c r="P2091">
        <v>7.09</v>
      </c>
      <c r="Q2091">
        <v>7.1</v>
      </c>
      <c r="R2091">
        <v>6</v>
      </c>
      <c r="S2091">
        <v>1.92</v>
      </c>
      <c r="T2091">
        <v>1</v>
      </c>
      <c r="U2091" t="s">
        <v>22</v>
      </c>
      <c r="V2091">
        <f>IF(tbl_Customers[[#This Row],[churn]] = "yes", 1, 0)</f>
        <v>0</v>
      </c>
      <c r="W2091" t="str">
        <f>IF(tbl_Customers[[#This Row],[number_customer_service_calls]] &lt;= 1, "0-1 Calls", IF(tbl_Customers[[#This Row],[number_customer_service_calls]] &lt;= 3, "2-3 Calls", IF(tbl_Customers[[#This Row],[number_customer_service_calls]] &lt;=5, "4-5 Calls", "6+ Calls")))</f>
        <v>0-1 Calls</v>
      </c>
      <c r="X2091" t="str">
        <f>IF(tbl_Customers[[#This Row],[account_length]] &lt;= 50, "0-50", IF(tbl_Customers[[#This Row],[account_length]] &lt;=100, "51-100", IF(tbl_Customers[[#This Row],[account_length]] &lt;= 150, "101-150", "151+")))</f>
        <v>101-150</v>
      </c>
      <c r="Y2091" t="str">
        <f>IF(tbl_Customers[[#This Row],[total_intl_charge]] &lt;= 3, "Low Charges", "High Charges")</f>
        <v>Low Charges</v>
      </c>
      <c r="Z2091" t="str">
        <f>IF(tbl_Customers[[#This Row],[total_eve_calls]]&lt;=80,"Low Calls",
IF(tbl_Customers[[#This Row],[total_eve_calls]]&lt;=120,"Medium Calls","High Calls"))</f>
        <v>Medium Calls</v>
      </c>
      <c r="AA2091" t="str">
        <f>IF(tbl_Customers[[#This Row],[total_eve_charge]]&lt;=15,"Low Charges",
IF(tbl_Customers[[#This Row],[total_eve_charge]]&lt;=20,"Medium Charges","High Charges"))</f>
        <v>High Charges</v>
      </c>
      <c r="AB20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91" t="str">
        <f>IF(tbl_Customers[[#This Row],[number_vmail_messages]] = 0, "No Usage", IF(tbl_Customers[[#This Row],[number_vmail_messages]] &lt;= 20, "Low Usage", IF(tbl_Customers[[#This Row],[number_vmail_messages]] &lt;= 40, "Medium Usgae", "High Usage")))</f>
        <v>No Usage</v>
      </c>
      <c r="AD2091" t="str">
        <f>IF(tbl_Customers[[#This Row],[total_day_minutes]]&lt;=150,"Low Usage", IF(tbl_Customers[[#This Row],[total_day_minutes]]&lt;=200,"Medium Usage", IF(tbl_Customers[[#This Row],[total_day_minutes]]&lt;=250,"High Usage","Very High Usage")))</f>
        <v>Low Usage</v>
      </c>
      <c r="AE2091" t="str">
        <f>IF(tbl_Customers[[#This Row],[total_intl_calls]]&lt;=5,"Low Calls", IF(tbl_Customers[[#This Row],[total_intl_calls]]&lt;=10, "Medium Calls", "High Calls"))</f>
        <v>Medium Calls</v>
      </c>
      <c r="AF20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91" s="36" t="str">
        <f>IF(tbl_Customers[[#This Row],[Churn_Risk_Score]]&gt;=10,"High Risk", IF(tbl_Customers[[#This Row],[Churn_Risk_Score]]&gt;=5,"Medium Risk","Low Risk"))</f>
        <v>Low Risk</v>
      </c>
    </row>
    <row r="2092" spans="1:33" x14ac:dyDescent="0.35">
      <c r="A2092">
        <v>2091</v>
      </c>
      <c r="B2092" t="s">
        <v>64</v>
      </c>
      <c r="C2092">
        <v>142</v>
      </c>
      <c r="D2092" t="s">
        <v>21</v>
      </c>
      <c r="E2092" t="s">
        <v>22</v>
      </c>
      <c r="F2092" t="s">
        <v>22</v>
      </c>
      <c r="G2092">
        <v>0</v>
      </c>
      <c r="H2092">
        <v>232.5</v>
      </c>
      <c r="I2092">
        <v>74</v>
      </c>
      <c r="J2092">
        <v>39.53</v>
      </c>
      <c r="K2092">
        <v>181.8</v>
      </c>
      <c r="L2092">
        <v>142</v>
      </c>
      <c r="M2092">
        <v>15.45</v>
      </c>
      <c r="N2092">
        <v>203.1</v>
      </c>
      <c r="O2092">
        <v>86</v>
      </c>
      <c r="P2092">
        <v>9.14</v>
      </c>
      <c r="Q2092">
        <v>10.4</v>
      </c>
      <c r="R2092">
        <v>6</v>
      </c>
      <c r="S2092">
        <v>2.81</v>
      </c>
      <c r="T2092">
        <v>4</v>
      </c>
      <c r="U2092" t="s">
        <v>22</v>
      </c>
      <c r="V2092">
        <f>IF(tbl_Customers[[#This Row],[churn]] = "yes", 1, 0)</f>
        <v>0</v>
      </c>
      <c r="W2092" t="str">
        <f>IF(tbl_Customers[[#This Row],[number_customer_service_calls]] &lt;= 1, "0-1 Calls", IF(tbl_Customers[[#This Row],[number_customer_service_calls]] &lt;= 3, "2-3 Calls", IF(tbl_Customers[[#This Row],[number_customer_service_calls]] &lt;=5, "4-5 Calls", "6+ Calls")))</f>
        <v>4-5 Calls</v>
      </c>
      <c r="X2092" t="str">
        <f>IF(tbl_Customers[[#This Row],[account_length]] &lt;= 50, "0-50", IF(tbl_Customers[[#This Row],[account_length]] &lt;=100, "51-100", IF(tbl_Customers[[#This Row],[account_length]] &lt;= 150, "101-150", "151+")))</f>
        <v>101-150</v>
      </c>
      <c r="Y2092" t="str">
        <f>IF(tbl_Customers[[#This Row],[total_intl_charge]] &lt;= 3, "Low Charges", "High Charges")</f>
        <v>Low Charges</v>
      </c>
      <c r="Z2092" t="str">
        <f>IF(tbl_Customers[[#This Row],[total_eve_calls]]&lt;=80,"Low Calls",
IF(tbl_Customers[[#This Row],[total_eve_calls]]&lt;=120,"Medium Calls","High Calls"))</f>
        <v>High Calls</v>
      </c>
      <c r="AA2092" t="str">
        <f>IF(tbl_Customers[[#This Row],[total_eve_charge]]&lt;=15,"Low Charges",
IF(tbl_Customers[[#This Row],[total_eve_charge]]&lt;=20,"Medium Charges","High Charges"))</f>
        <v>Medium Charges</v>
      </c>
      <c r="AB20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92" t="str">
        <f>IF(tbl_Customers[[#This Row],[number_vmail_messages]] = 0, "No Usage", IF(tbl_Customers[[#This Row],[number_vmail_messages]] &lt;= 20, "Low Usage", IF(tbl_Customers[[#This Row],[number_vmail_messages]] &lt;= 40, "Medium Usgae", "High Usage")))</f>
        <v>No Usage</v>
      </c>
      <c r="AD2092" t="str">
        <f>IF(tbl_Customers[[#This Row],[total_day_minutes]]&lt;=150,"Low Usage", IF(tbl_Customers[[#This Row],[total_day_minutes]]&lt;=200,"Medium Usage", IF(tbl_Customers[[#This Row],[total_day_minutes]]&lt;=250,"High Usage","Very High Usage")))</f>
        <v>High Usage</v>
      </c>
      <c r="AE2092" t="str">
        <f>IF(tbl_Customers[[#This Row],[total_intl_calls]]&lt;=5,"Low Calls", IF(tbl_Customers[[#This Row],[total_intl_calls]]&lt;=10, "Medium Calls", "High Calls"))</f>
        <v>Medium Calls</v>
      </c>
      <c r="AF20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092" s="36" t="str">
        <f>IF(tbl_Customers[[#This Row],[Churn_Risk_Score]]&gt;=10,"High Risk", IF(tbl_Customers[[#This Row],[Churn_Risk_Score]]&gt;=5,"Medium Risk","Low Risk"))</f>
        <v>Medium Risk</v>
      </c>
    </row>
    <row r="2093" spans="1:33" x14ac:dyDescent="0.35">
      <c r="A2093">
        <v>2092</v>
      </c>
      <c r="B2093" t="s">
        <v>49</v>
      </c>
      <c r="C2093">
        <v>130</v>
      </c>
      <c r="D2093" t="s">
        <v>21</v>
      </c>
      <c r="E2093" t="s">
        <v>22</v>
      </c>
      <c r="F2093" t="s">
        <v>23</v>
      </c>
      <c r="G2093">
        <v>45</v>
      </c>
      <c r="H2093">
        <v>174.5</v>
      </c>
      <c r="I2093">
        <v>120</v>
      </c>
      <c r="J2093">
        <v>29.67</v>
      </c>
      <c r="K2093">
        <v>217.5</v>
      </c>
      <c r="L2093">
        <v>95</v>
      </c>
      <c r="M2093">
        <v>18.489999999999998</v>
      </c>
      <c r="N2093">
        <v>220.3</v>
      </c>
      <c r="O2093">
        <v>67</v>
      </c>
      <c r="P2093">
        <v>9.91</v>
      </c>
      <c r="Q2093">
        <v>12.2</v>
      </c>
      <c r="R2093">
        <v>2</v>
      </c>
      <c r="S2093">
        <v>3.29</v>
      </c>
      <c r="T2093">
        <v>1</v>
      </c>
      <c r="U2093" t="s">
        <v>22</v>
      </c>
      <c r="V2093">
        <f>IF(tbl_Customers[[#This Row],[churn]] = "yes", 1, 0)</f>
        <v>0</v>
      </c>
      <c r="W2093" t="str">
        <f>IF(tbl_Customers[[#This Row],[number_customer_service_calls]] &lt;= 1, "0-1 Calls", IF(tbl_Customers[[#This Row],[number_customer_service_calls]] &lt;= 3, "2-3 Calls", IF(tbl_Customers[[#This Row],[number_customer_service_calls]] &lt;=5, "4-5 Calls", "6+ Calls")))</f>
        <v>0-1 Calls</v>
      </c>
      <c r="X2093" t="str">
        <f>IF(tbl_Customers[[#This Row],[account_length]] &lt;= 50, "0-50", IF(tbl_Customers[[#This Row],[account_length]] &lt;=100, "51-100", IF(tbl_Customers[[#This Row],[account_length]] &lt;= 150, "101-150", "151+")))</f>
        <v>101-150</v>
      </c>
      <c r="Y2093" t="str">
        <f>IF(tbl_Customers[[#This Row],[total_intl_charge]] &lt;= 3, "Low Charges", "High Charges")</f>
        <v>High Charges</v>
      </c>
      <c r="Z2093" t="str">
        <f>IF(tbl_Customers[[#This Row],[total_eve_calls]]&lt;=80,"Low Calls",
IF(tbl_Customers[[#This Row],[total_eve_calls]]&lt;=120,"Medium Calls","High Calls"))</f>
        <v>Medium Calls</v>
      </c>
      <c r="AA2093" t="str">
        <f>IF(tbl_Customers[[#This Row],[total_eve_charge]]&lt;=15,"Low Charges",
IF(tbl_Customers[[#This Row],[total_eve_charge]]&lt;=20,"Medium Charges","High Charges"))</f>
        <v>Medium Charges</v>
      </c>
      <c r="AB20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93" t="str">
        <f>IF(tbl_Customers[[#This Row],[number_vmail_messages]] = 0, "No Usage", IF(tbl_Customers[[#This Row],[number_vmail_messages]] &lt;= 20, "Low Usage", IF(tbl_Customers[[#This Row],[number_vmail_messages]] &lt;= 40, "Medium Usgae", "High Usage")))</f>
        <v>High Usage</v>
      </c>
      <c r="AD2093" t="str">
        <f>IF(tbl_Customers[[#This Row],[total_day_minutes]]&lt;=150,"Low Usage", IF(tbl_Customers[[#This Row],[total_day_minutes]]&lt;=200,"Medium Usage", IF(tbl_Customers[[#This Row],[total_day_minutes]]&lt;=250,"High Usage","Very High Usage")))</f>
        <v>Medium Usage</v>
      </c>
      <c r="AE2093" t="str">
        <f>IF(tbl_Customers[[#This Row],[total_intl_calls]]&lt;=5,"Low Calls", IF(tbl_Customers[[#This Row],[total_intl_calls]]&lt;=10, "Medium Calls", "High Calls"))</f>
        <v>Low Calls</v>
      </c>
      <c r="AF20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093" s="36" t="str">
        <f>IF(tbl_Customers[[#This Row],[Churn_Risk_Score]]&gt;=10,"High Risk", IF(tbl_Customers[[#This Row],[Churn_Risk_Score]]&gt;=5,"Medium Risk","Low Risk"))</f>
        <v>Low Risk</v>
      </c>
    </row>
    <row r="2094" spans="1:33" x14ac:dyDescent="0.35">
      <c r="A2094">
        <v>2093</v>
      </c>
      <c r="B2094" t="s">
        <v>45</v>
      </c>
      <c r="C2094">
        <v>105</v>
      </c>
      <c r="D2094" t="s">
        <v>21</v>
      </c>
      <c r="E2094" t="s">
        <v>22</v>
      </c>
      <c r="F2094" t="s">
        <v>22</v>
      </c>
      <c r="G2094">
        <v>0</v>
      </c>
      <c r="H2094">
        <v>211.1</v>
      </c>
      <c r="I2094">
        <v>99</v>
      </c>
      <c r="J2094">
        <v>35.89</v>
      </c>
      <c r="K2094">
        <v>176.7</v>
      </c>
      <c r="L2094">
        <v>66</v>
      </c>
      <c r="M2094">
        <v>15.02</v>
      </c>
      <c r="N2094">
        <v>221.5</v>
      </c>
      <c r="O2094">
        <v>96</v>
      </c>
      <c r="P2094">
        <v>9.9700000000000006</v>
      </c>
      <c r="Q2094">
        <v>14.7</v>
      </c>
      <c r="R2094">
        <v>7</v>
      </c>
      <c r="S2094">
        <v>3.97</v>
      </c>
      <c r="T2094">
        <v>4</v>
      </c>
      <c r="U2094" t="s">
        <v>22</v>
      </c>
      <c r="V2094">
        <f>IF(tbl_Customers[[#This Row],[churn]] = "yes", 1, 0)</f>
        <v>0</v>
      </c>
      <c r="W2094" t="str">
        <f>IF(tbl_Customers[[#This Row],[number_customer_service_calls]] &lt;= 1, "0-1 Calls", IF(tbl_Customers[[#This Row],[number_customer_service_calls]] &lt;= 3, "2-3 Calls", IF(tbl_Customers[[#This Row],[number_customer_service_calls]] &lt;=5, "4-5 Calls", "6+ Calls")))</f>
        <v>4-5 Calls</v>
      </c>
      <c r="X2094" t="str">
        <f>IF(tbl_Customers[[#This Row],[account_length]] &lt;= 50, "0-50", IF(tbl_Customers[[#This Row],[account_length]] &lt;=100, "51-100", IF(tbl_Customers[[#This Row],[account_length]] &lt;= 150, "101-150", "151+")))</f>
        <v>101-150</v>
      </c>
      <c r="Y2094" t="str">
        <f>IF(tbl_Customers[[#This Row],[total_intl_charge]] &lt;= 3, "Low Charges", "High Charges")</f>
        <v>High Charges</v>
      </c>
      <c r="Z2094" t="str">
        <f>IF(tbl_Customers[[#This Row],[total_eve_calls]]&lt;=80,"Low Calls",
IF(tbl_Customers[[#This Row],[total_eve_calls]]&lt;=120,"Medium Calls","High Calls"))</f>
        <v>Low Calls</v>
      </c>
      <c r="AA2094" t="str">
        <f>IF(tbl_Customers[[#This Row],[total_eve_charge]]&lt;=15,"Low Charges",
IF(tbl_Customers[[#This Row],[total_eve_charge]]&lt;=20,"Medium Charges","High Charges"))</f>
        <v>Medium Charges</v>
      </c>
      <c r="AB20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94" t="str">
        <f>IF(tbl_Customers[[#This Row],[number_vmail_messages]] = 0, "No Usage", IF(tbl_Customers[[#This Row],[number_vmail_messages]] &lt;= 20, "Low Usage", IF(tbl_Customers[[#This Row],[number_vmail_messages]] &lt;= 40, "Medium Usgae", "High Usage")))</f>
        <v>No Usage</v>
      </c>
      <c r="AD2094" t="str">
        <f>IF(tbl_Customers[[#This Row],[total_day_minutes]]&lt;=150,"Low Usage", IF(tbl_Customers[[#This Row],[total_day_minutes]]&lt;=200,"Medium Usage", IF(tbl_Customers[[#This Row],[total_day_minutes]]&lt;=250,"High Usage","Very High Usage")))</f>
        <v>High Usage</v>
      </c>
      <c r="AE2094" t="str">
        <f>IF(tbl_Customers[[#This Row],[total_intl_calls]]&lt;=5,"Low Calls", IF(tbl_Customers[[#This Row],[total_intl_calls]]&lt;=10, "Medium Calls", "High Calls"))</f>
        <v>Medium Calls</v>
      </c>
      <c r="AF20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094" s="36" t="str">
        <f>IF(tbl_Customers[[#This Row],[Churn_Risk_Score]]&gt;=10,"High Risk", IF(tbl_Customers[[#This Row],[Churn_Risk_Score]]&gt;=5,"Medium Risk","Low Risk"))</f>
        <v>Medium Risk</v>
      </c>
    </row>
    <row r="2095" spans="1:33" x14ac:dyDescent="0.35">
      <c r="A2095">
        <v>2094</v>
      </c>
      <c r="B2095" t="s">
        <v>40</v>
      </c>
      <c r="C2095">
        <v>119</v>
      </c>
      <c r="D2095" t="s">
        <v>21</v>
      </c>
      <c r="E2095" t="s">
        <v>22</v>
      </c>
      <c r="F2095" t="s">
        <v>22</v>
      </c>
      <c r="G2095">
        <v>0</v>
      </c>
      <c r="H2095">
        <v>109.2</v>
      </c>
      <c r="I2095">
        <v>96</v>
      </c>
      <c r="J2095">
        <v>18.559999999999999</v>
      </c>
      <c r="K2095">
        <v>153.1</v>
      </c>
      <c r="L2095">
        <v>80</v>
      </c>
      <c r="M2095">
        <v>13.01</v>
      </c>
      <c r="N2095">
        <v>240</v>
      </c>
      <c r="O2095">
        <v>102</v>
      </c>
      <c r="P2095">
        <v>10.8</v>
      </c>
      <c r="Q2095">
        <v>9.8000000000000007</v>
      </c>
      <c r="R2095">
        <v>5</v>
      </c>
      <c r="S2095">
        <v>2.65</v>
      </c>
      <c r="T2095">
        <v>2</v>
      </c>
      <c r="U2095" t="s">
        <v>22</v>
      </c>
      <c r="V2095">
        <f>IF(tbl_Customers[[#This Row],[churn]] = "yes", 1, 0)</f>
        <v>0</v>
      </c>
      <c r="W2095" t="str">
        <f>IF(tbl_Customers[[#This Row],[number_customer_service_calls]] &lt;= 1, "0-1 Calls", IF(tbl_Customers[[#This Row],[number_customer_service_calls]] &lt;= 3, "2-3 Calls", IF(tbl_Customers[[#This Row],[number_customer_service_calls]] &lt;=5, "4-5 Calls", "6+ Calls")))</f>
        <v>2-3 Calls</v>
      </c>
      <c r="X2095" t="str">
        <f>IF(tbl_Customers[[#This Row],[account_length]] &lt;= 50, "0-50", IF(tbl_Customers[[#This Row],[account_length]] &lt;=100, "51-100", IF(tbl_Customers[[#This Row],[account_length]] &lt;= 150, "101-150", "151+")))</f>
        <v>101-150</v>
      </c>
      <c r="Y2095" t="str">
        <f>IF(tbl_Customers[[#This Row],[total_intl_charge]] &lt;= 3, "Low Charges", "High Charges")</f>
        <v>Low Charges</v>
      </c>
      <c r="Z2095" t="str">
        <f>IF(tbl_Customers[[#This Row],[total_eve_calls]]&lt;=80,"Low Calls",
IF(tbl_Customers[[#This Row],[total_eve_calls]]&lt;=120,"Medium Calls","High Calls"))</f>
        <v>Low Calls</v>
      </c>
      <c r="AA2095" t="str">
        <f>IF(tbl_Customers[[#This Row],[total_eve_charge]]&lt;=15,"Low Charges",
IF(tbl_Customers[[#This Row],[total_eve_charge]]&lt;=20,"Medium Charges","High Charges"))</f>
        <v>Low Charges</v>
      </c>
      <c r="AB20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095" t="str">
        <f>IF(tbl_Customers[[#This Row],[number_vmail_messages]] = 0, "No Usage", IF(tbl_Customers[[#This Row],[number_vmail_messages]] &lt;= 20, "Low Usage", IF(tbl_Customers[[#This Row],[number_vmail_messages]] &lt;= 40, "Medium Usgae", "High Usage")))</f>
        <v>No Usage</v>
      </c>
      <c r="AD2095" t="str">
        <f>IF(tbl_Customers[[#This Row],[total_day_minutes]]&lt;=150,"Low Usage", IF(tbl_Customers[[#This Row],[total_day_minutes]]&lt;=200,"Medium Usage", IF(tbl_Customers[[#This Row],[total_day_minutes]]&lt;=250,"High Usage","Very High Usage")))</f>
        <v>Low Usage</v>
      </c>
      <c r="AE2095" t="str">
        <f>IF(tbl_Customers[[#This Row],[total_intl_calls]]&lt;=5,"Low Calls", IF(tbl_Customers[[#This Row],[total_intl_calls]]&lt;=10, "Medium Calls", "High Calls"))</f>
        <v>Low Calls</v>
      </c>
      <c r="AF20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95" s="36" t="str">
        <f>IF(tbl_Customers[[#This Row],[Churn_Risk_Score]]&gt;=10,"High Risk", IF(tbl_Customers[[#This Row],[Churn_Risk_Score]]&gt;=5,"Medium Risk","Low Risk"))</f>
        <v>Low Risk</v>
      </c>
    </row>
    <row r="2096" spans="1:33" x14ac:dyDescent="0.35">
      <c r="A2096">
        <v>2095</v>
      </c>
      <c r="B2096" t="s">
        <v>44</v>
      </c>
      <c r="C2096">
        <v>78</v>
      </c>
      <c r="D2096" t="s">
        <v>25</v>
      </c>
      <c r="E2096" t="s">
        <v>22</v>
      </c>
      <c r="F2096" t="s">
        <v>22</v>
      </c>
      <c r="G2096">
        <v>0</v>
      </c>
      <c r="H2096">
        <v>220</v>
      </c>
      <c r="I2096">
        <v>95</v>
      </c>
      <c r="J2096">
        <v>37.4</v>
      </c>
      <c r="K2096">
        <v>179.9</v>
      </c>
      <c r="L2096">
        <v>121</v>
      </c>
      <c r="M2096">
        <v>15.29</v>
      </c>
      <c r="N2096">
        <v>188.2</v>
      </c>
      <c r="O2096">
        <v>109</v>
      </c>
      <c r="P2096">
        <v>8.4700000000000006</v>
      </c>
      <c r="Q2096">
        <v>11.5</v>
      </c>
      <c r="R2096">
        <v>5</v>
      </c>
      <c r="S2096">
        <v>3.11</v>
      </c>
      <c r="T2096">
        <v>0</v>
      </c>
      <c r="U2096" t="s">
        <v>22</v>
      </c>
      <c r="V2096">
        <f>IF(tbl_Customers[[#This Row],[churn]] = "yes", 1, 0)</f>
        <v>0</v>
      </c>
      <c r="W2096" t="str">
        <f>IF(tbl_Customers[[#This Row],[number_customer_service_calls]] &lt;= 1, "0-1 Calls", IF(tbl_Customers[[#This Row],[number_customer_service_calls]] &lt;= 3, "2-3 Calls", IF(tbl_Customers[[#This Row],[number_customer_service_calls]] &lt;=5, "4-5 Calls", "6+ Calls")))</f>
        <v>0-1 Calls</v>
      </c>
      <c r="X2096" t="str">
        <f>IF(tbl_Customers[[#This Row],[account_length]] &lt;= 50, "0-50", IF(tbl_Customers[[#This Row],[account_length]] &lt;=100, "51-100", IF(tbl_Customers[[#This Row],[account_length]] &lt;= 150, "101-150", "151+")))</f>
        <v>51-100</v>
      </c>
      <c r="Y2096" t="str">
        <f>IF(tbl_Customers[[#This Row],[total_intl_charge]] &lt;= 3, "Low Charges", "High Charges")</f>
        <v>High Charges</v>
      </c>
      <c r="Z2096" t="str">
        <f>IF(tbl_Customers[[#This Row],[total_eve_calls]]&lt;=80,"Low Calls",
IF(tbl_Customers[[#This Row],[total_eve_calls]]&lt;=120,"Medium Calls","High Calls"))</f>
        <v>High Calls</v>
      </c>
      <c r="AA2096" t="str">
        <f>IF(tbl_Customers[[#This Row],[total_eve_charge]]&lt;=15,"Low Charges",
IF(tbl_Customers[[#This Row],[total_eve_charge]]&lt;=20,"Medium Charges","High Charges"))</f>
        <v>Medium Charges</v>
      </c>
      <c r="AB20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96" t="str">
        <f>IF(tbl_Customers[[#This Row],[number_vmail_messages]] = 0, "No Usage", IF(tbl_Customers[[#This Row],[number_vmail_messages]] &lt;= 20, "Low Usage", IF(tbl_Customers[[#This Row],[number_vmail_messages]] &lt;= 40, "Medium Usgae", "High Usage")))</f>
        <v>No Usage</v>
      </c>
      <c r="AD2096" t="str">
        <f>IF(tbl_Customers[[#This Row],[total_day_minutes]]&lt;=150,"Low Usage", IF(tbl_Customers[[#This Row],[total_day_minutes]]&lt;=200,"Medium Usage", IF(tbl_Customers[[#This Row],[total_day_minutes]]&lt;=250,"High Usage","Very High Usage")))</f>
        <v>High Usage</v>
      </c>
      <c r="AE2096" t="str">
        <f>IF(tbl_Customers[[#This Row],[total_intl_calls]]&lt;=5,"Low Calls", IF(tbl_Customers[[#This Row],[total_intl_calls]]&lt;=10, "Medium Calls", "High Calls"))</f>
        <v>Low Calls</v>
      </c>
      <c r="AF20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096" s="36" t="str">
        <f>IF(tbl_Customers[[#This Row],[Churn_Risk_Score]]&gt;=10,"High Risk", IF(tbl_Customers[[#This Row],[Churn_Risk_Score]]&gt;=5,"Medium Risk","Low Risk"))</f>
        <v>Low Risk</v>
      </c>
    </row>
    <row r="2097" spans="1:33" x14ac:dyDescent="0.35">
      <c r="A2097">
        <v>2096</v>
      </c>
      <c r="B2097" t="s">
        <v>69</v>
      </c>
      <c r="C2097">
        <v>92</v>
      </c>
      <c r="D2097" t="s">
        <v>21</v>
      </c>
      <c r="E2097" t="s">
        <v>22</v>
      </c>
      <c r="F2097" t="s">
        <v>22</v>
      </c>
      <c r="G2097">
        <v>0</v>
      </c>
      <c r="H2097">
        <v>181.4</v>
      </c>
      <c r="I2097">
        <v>98</v>
      </c>
      <c r="J2097">
        <v>30.84</v>
      </c>
      <c r="K2097">
        <v>164.5</v>
      </c>
      <c r="L2097">
        <v>98</v>
      </c>
      <c r="M2097">
        <v>13.98</v>
      </c>
      <c r="N2097">
        <v>171</v>
      </c>
      <c r="O2097">
        <v>110</v>
      </c>
      <c r="P2097">
        <v>7.69</v>
      </c>
      <c r="Q2097">
        <v>10.9</v>
      </c>
      <c r="R2097">
        <v>4</v>
      </c>
      <c r="S2097">
        <v>2.94</v>
      </c>
      <c r="T2097">
        <v>2</v>
      </c>
      <c r="U2097" t="s">
        <v>22</v>
      </c>
      <c r="V2097">
        <f>IF(tbl_Customers[[#This Row],[churn]] = "yes", 1, 0)</f>
        <v>0</v>
      </c>
      <c r="W2097" t="str">
        <f>IF(tbl_Customers[[#This Row],[number_customer_service_calls]] &lt;= 1, "0-1 Calls", IF(tbl_Customers[[#This Row],[number_customer_service_calls]] &lt;= 3, "2-3 Calls", IF(tbl_Customers[[#This Row],[number_customer_service_calls]] &lt;=5, "4-5 Calls", "6+ Calls")))</f>
        <v>2-3 Calls</v>
      </c>
      <c r="X2097" t="str">
        <f>IF(tbl_Customers[[#This Row],[account_length]] &lt;= 50, "0-50", IF(tbl_Customers[[#This Row],[account_length]] &lt;=100, "51-100", IF(tbl_Customers[[#This Row],[account_length]] &lt;= 150, "101-150", "151+")))</f>
        <v>51-100</v>
      </c>
      <c r="Y2097" t="str">
        <f>IF(tbl_Customers[[#This Row],[total_intl_charge]] &lt;= 3, "Low Charges", "High Charges")</f>
        <v>Low Charges</v>
      </c>
      <c r="Z2097" t="str">
        <f>IF(tbl_Customers[[#This Row],[total_eve_calls]]&lt;=80,"Low Calls",
IF(tbl_Customers[[#This Row],[total_eve_calls]]&lt;=120,"Medium Calls","High Calls"))</f>
        <v>Medium Calls</v>
      </c>
      <c r="AA2097" t="str">
        <f>IF(tbl_Customers[[#This Row],[total_eve_charge]]&lt;=15,"Low Charges",
IF(tbl_Customers[[#This Row],[total_eve_charge]]&lt;=20,"Medium Charges","High Charges"))</f>
        <v>Low Charges</v>
      </c>
      <c r="AB20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97" t="str">
        <f>IF(tbl_Customers[[#This Row],[number_vmail_messages]] = 0, "No Usage", IF(tbl_Customers[[#This Row],[number_vmail_messages]] &lt;= 20, "Low Usage", IF(tbl_Customers[[#This Row],[number_vmail_messages]] &lt;= 40, "Medium Usgae", "High Usage")))</f>
        <v>No Usage</v>
      </c>
      <c r="AD2097" t="str">
        <f>IF(tbl_Customers[[#This Row],[total_day_minutes]]&lt;=150,"Low Usage", IF(tbl_Customers[[#This Row],[total_day_minutes]]&lt;=200,"Medium Usage", IF(tbl_Customers[[#This Row],[total_day_minutes]]&lt;=250,"High Usage","Very High Usage")))</f>
        <v>Medium Usage</v>
      </c>
      <c r="AE2097" t="str">
        <f>IF(tbl_Customers[[#This Row],[total_intl_calls]]&lt;=5,"Low Calls", IF(tbl_Customers[[#This Row],[total_intl_calls]]&lt;=10, "Medium Calls", "High Calls"))</f>
        <v>Low Calls</v>
      </c>
      <c r="AF20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097" s="36" t="str">
        <f>IF(tbl_Customers[[#This Row],[Churn_Risk_Score]]&gt;=10,"High Risk", IF(tbl_Customers[[#This Row],[Churn_Risk_Score]]&gt;=5,"Medium Risk","Low Risk"))</f>
        <v>Low Risk</v>
      </c>
    </row>
    <row r="2098" spans="1:33" x14ac:dyDescent="0.35">
      <c r="A2098">
        <v>2097</v>
      </c>
      <c r="B2098" t="s">
        <v>44</v>
      </c>
      <c r="C2098">
        <v>146</v>
      </c>
      <c r="D2098" t="s">
        <v>21</v>
      </c>
      <c r="E2098" t="s">
        <v>22</v>
      </c>
      <c r="F2098" t="s">
        <v>23</v>
      </c>
      <c r="G2098">
        <v>11</v>
      </c>
      <c r="H2098">
        <v>180.7</v>
      </c>
      <c r="I2098">
        <v>82</v>
      </c>
      <c r="J2098">
        <v>30.72</v>
      </c>
      <c r="K2098">
        <v>173.7</v>
      </c>
      <c r="L2098">
        <v>90</v>
      </c>
      <c r="M2098">
        <v>14.76</v>
      </c>
      <c r="N2098">
        <v>231.5</v>
      </c>
      <c r="O2098">
        <v>89</v>
      </c>
      <c r="P2098">
        <v>10.42</v>
      </c>
      <c r="Q2098">
        <v>10.1</v>
      </c>
      <c r="R2098">
        <v>4</v>
      </c>
      <c r="S2098">
        <v>2.73</v>
      </c>
      <c r="T2098">
        <v>2</v>
      </c>
      <c r="U2098" t="s">
        <v>22</v>
      </c>
      <c r="V2098">
        <f>IF(tbl_Customers[[#This Row],[churn]] = "yes", 1, 0)</f>
        <v>0</v>
      </c>
      <c r="W2098" t="str">
        <f>IF(tbl_Customers[[#This Row],[number_customer_service_calls]] &lt;= 1, "0-1 Calls", IF(tbl_Customers[[#This Row],[number_customer_service_calls]] &lt;= 3, "2-3 Calls", IF(tbl_Customers[[#This Row],[number_customer_service_calls]] &lt;=5, "4-5 Calls", "6+ Calls")))</f>
        <v>2-3 Calls</v>
      </c>
      <c r="X2098" t="str">
        <f>IF(tbl_Customers[[#This Row],[account_length]] &lt;= 50, "0-50", IF(tbl_Customers[[#This Row],[account_length]] &lt;=100, "51-100", IF(tbl_Customers[[#This Row],[account_length]] &lt;= 150, "101-150", "151+")))</f>
        <v>101-150</v>
      </c>
      <c r="Y2098" t="str">
        <f>IF(tbl_Customers[[#This Row],[total_intl_charge]] &lt;= 3, "Low Charges", "High Charges")</f>
        <v>Low Charges</v>
      </c>
      <c r="Z2098" t="str">
        <f>IF(tbl_Customers[[#This Row],[total_eve_calls]]&lt;=80,"Low Calls",
IF(tbl_Customers[[#This Row],[total_eve_calls]]&lt;=120,"Medium Calls","High Calls"))</f>
        <v>Medium Calls</v>
      </c>
      <c r="AA2098" t="str">
        <f>IF(tbl_Customers[[#This Row],[total_eve_charge]]&lt;=15,"Low Charges",
IF(tbl_Customers[[#This Row],[total_eve_charge]]&lt;=20,"Medium Charges","High Charges"))</f>
        <v>Low Charges</v>
      </c>
      <c r="AB20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098" t="str">
        <f>IF(tbl_Customers[[#This Row],[number_vmail_messages]] = 0, "No Usage", IF(tbl_Customers[[#This Row],[number_vmail_messages]] &lt;= 20, "Low Usage", IF(tbl_Customers[[#This Row],[number_vmail_messages]] &lt;= 40, "Medium Usgae", "High Usage")))</f>
        <v>Low Usage</v>
      </c>
      <c r="AD2098" t="str">
        <f>IF(tbl_Customers[[#This Row],[total_day_minutes]]&lt;=150,"Low Usage", IF(tbl_Customers[[#This Row],[total_day_minutes]]&lt;=200,"Medium Usage", IF(tbl_Customers[[#This Row],[total_day_minutes]]&lt;=250,"High Usage","Very High Usage")))</f>
        <v>Medium Usage</v>
      </c>
      <c r="AE2098" t="str">
        <f>IF(tbl_Customers[[#This Row],[total_intl_calls]]&lt;=5,"Low Calls", IF(tbl_Customers[[#This Row],[total_intl_calls]]&lt;=10, "Medium Calls", "High Calls"))</f>
        <v>Low Calls</v>
      </c>
      <c r="AF20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98" s="36" t="str">
        <f>IF(tbl_Customers[[#This Row],[Churn_Risk_Score]]&gt;=10,"High Risk", IF(tbl_Customers[[#This Row],[Churn_Risk_Score]]&gt;=5,"Medium Risk","Low Risk"))</f>
        <v>Low Risk</v>
      </c>
    </row>
    <row r="2099" spans="1:33" x14ac:dyDescent="0.35">
      <c r="A2099">
        <v>2098</v>
      </c>
      <c r="B2099" t="s">
        <v>52</v>
      </c>
      <c r="C2099">
        <v>125</v>
      </c>
      <c r="D2099" t="s">
        <v>25</v>
      </c>
      <c r="E2099" t="s">
        <v>22</v>
      </c>
      <c r="F2099" t="s">
        <v>23</v>
      </c>
      <c r="G2099">
        <v>32</v>
      </c>
      <c r="H2099">
        <v>96.5</v>
      </c>
      <c r="I2099">
        <v>109</v>
      </c>
      <c r="J2099">
        <v>16.41</v>
      </c>
      <c r="K2099">
        <v>145.80000000000001</v>
      </c>
      <c r="L2099">
        <v>109</v>
      </c>
      <c r="M2099">
        <v>12.39</v>
      </c>
      <c r="N2099">
        <v>174.4</v>
      </c>
      <c r="O2099">
        <v>82</v>
      </c>
      <c r="P2099">
        <v>7.85</v>
      </c>
      <c r="Q2099">
        <v>9.4</v>
      </c>
      <c r="R2099">
        <v>2</v>
      </c>
      <c r="S2099">
        <v>2.54</v>
      </c>
      <c r="T2099">
        <v>1</v>
      </c>
      <c r="U2099" t="s">
        <v>22</v>
      </c>
      <c r="V2099">
        <f>IF(tbl_Customers[[#This Row],[churn]] = "yes", 1, 0)</f>
        <v>0</v>
      </c>
      <c r="W2099" t="str">
        <f>IF(tbl_Customers[[#This Row],[number_customer_service_calls]] &lt;= 1, "0-1 Calls", IF(tbl_Customers[[#This Row],[number_customer_service_calls]] &lt;= 3, "2-3 Calls", IF(tbl_Customers[[#This Row],[number_customer_service_calls]] &lt;=5, "4-5 Calls", "6+ Calls")))</f>
        <v>0-1 Calls</v>
      </c>
      <c r="X2099" t="str">
        <f>IF(tbl_Customers[[#This Row],[account_length]] &lt;= 50, "0-50", IF(tbl_Customers[[#This Row],[account_length]] &lt;=100, "51-100", IF(tbl_Customers[[#This Row],[account_length]] &lt;= 150, "101-150", "151+")))</f>
        <v>101-150</v>
      </c>
      <c r="Y2099" t="str">
        <f>IF(tbl_Customers[[#This Row],[total_intl_charge]] &lt;= 3, "Low Charges", "High Charges")</f>
        <v>Low Charges</v>
      </c>
      <c r="Z2099" t="str">
        <f>IF(tbl_Customers[[#This Row],[total_eve_calls]]&lt;=80,"Low Calls",
IF(tbl_Customers[[#This Row],[total_eve_calls]]&lt;=120,"Medium Calls","High Calls"))</f>
        <v>Medium Calls</v>
      </c>
      <c r="AA2099" t="str">
        <f>IF(tbl_Customers[[#This Row],[total_eve_charge]]&lt;=15,"Low Charges",
IF(tbl_Customers[[#This Row],[total_eve_charge]]&lt;=20,"Medium Charges","High Charges"))</f>
        <v>Low Charges</v>
      </c>
      <c r="AB20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099" t="str">
        <f>IF(tbl_Customers[[#This Row],[number_vmail_messages]] = 0, "No Usage", IF(tbl_Customers[[#This Row],[number_vmail_messages]] &lt;= 20, "Low Usage", IF(tbl_Customers[[#This Row],[number_vmail_messages]] &lt;= 40, "Medium Usgae", "High Usage")))</f>
        <v>Medium Usgae</v>
      </c>
      <c r="AD2099" t="str">
        <f>IF(tbl_Customers[[#This Row],[total_day_minutes]]&lt;=150,"Low Usage", IF(tbl_Customers[[#This Row],[total_day_minutes]]&lt;=200,"Medium Usage", IF(tbl_Customers[[#This Row],[total_day_minutes]]&lt;=250,"High Usage","Very High Usage")))</f>
        <v>Low Usage</v>
      </c>
      <c r="AE2099" t="str">
        <f>IF(tbl_Customers[[#This Row],[total_intl_calls]]&lt;=5,"Low Calls", IF(tbl_Customers[[#This Row],[total_intl_calls]]&lt;=10, "Medium Calls", "High Calls"))</f>
        <v>Low Calls</v>
      </c>
      <c r="AF20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099" s="36" t="str">
        <f>IF(tbl_Customers[[#This Row],[Churn_Risk_Score]]&gt;=10,"High Risk", IF(tbl_Customers[[#This Row],[Churn_Risk_Score]]&gt;=5,"Medium Risk","Low Risk"))</f>
        <v>Low Risk</v>
      </c>
    </row>
    <row r="2100" spans="1:33" x14ac:dyDescent="0.35">
      <c r="A2100">
        <v>2099</v>
      </c>
      <c r="B2100" t="s">
        <v>32</v>
      </c>
      <c r="C2100">
        <v>88</v>
      </c>
      <c r="D2100" t="s">
        <v>21</v>
      </c>
      <c r="E2100" t="s">
        <v>22</v>
      </c>
      <c r="F2100" t="s">
        <v>22</v>
      </c>
      <c r="G2100">
        <v>0</v>
      </c>
      <c r="H2100">
        <v>183.5</v>
      </c>
      <c r="I2100">
        <v>93</v>
      </c>
      <c r="J2100">
        <v>31.2</v>
      </c>
      <c r="K2100">
        <v>170.5</v>
      </c>
      <c r="L2100">
        <v>80</v>
      </c>
      <c r="M2100">
        <v>14.49</v>
      </c>
      <c r="N2100">
        <v>193.8</v>
      </c>
      <c r="O2100">
        <v>88</v>
      </c>
      <c r="P2100">
        <v>8.7200000000000006</v>
      </c>
      <c r="Q2100">
        <v>8.3000000000000007</v>
      </c>
      <c r="R2100">
        <v>5</v>
      </c>
      <c r="S2100">
        <v>2.2400000000000002</v>
      </c>
      <c r="T2100">
        <v>3</v>
      </c>
      <c r="U2100" t="s">
        <v>22</v>
      </c>
      <c r="V2100">
        <f>IF(tbl_Customers[[#This Row],[churn]] = "yes", 1, 0)</f>
        <v>0</v>
      </c>
      <c r="W2100" t="str">
        <f>IF(tbl_Customers[[#This Row],[number_customer_service_calls]] &lt;= 1, "0-1 Calls", IF(tbl_Customers[[#This Row],[number_customer_service_calls]] &lt;= 3, "2-3 Calls", IF(tbl_Customers[[#This Row],[number_customer_service_calls]] &lt;=5, "4-5 Calls", "6+ Calls")))</f>
        <v>2-3 Calls</v>
      </c>
      <c r="X2100" t="str">
        <f>IF(tbl_Customers[[#This Row],[account_length]] &lt;= 50, "0-50", IF(tbl_Customers[[#This Row],[account_length]] &lt;=100, "51-100", IF(tbl_Customers[[#This Row],[account_length]] &lt;= 150, "101-150", "151+")))</f>
        <v>51-100</v>
      </c>
      <c r="Y2100" t="str">
        <f>IF(tbl_Customers[[#This Row],[total_intl_charge]] &lt;= 3, "Low Charges", "High Charges")</f>
        <v>Low Charges</v>
      </c>
      <c r="Z2100" t="str">
        <f>IF(tbl_Customers[[#This Row],[total_eve_calls]]&lt;=80,"Low Calls",
IF(tbl_Customers[[#This Row],[total_eve_calls]]&lt;=120,"Medium Calls","High Calls"))</f>
        <v>Low Calls</v>
      </c>
      <c r="AA2100" t="str">
        <f>IF(tbl_Customers[[#This Row],[total_eve_charge]]&lt;=15,"Low Charges",
IF(tbl_Customers[[#This Row],[total_eve_charge]]&lt;=20,"Medium Charges","High Charges"))</f>
        <v>Low Charges</v>
      </c>
      <c r="AB21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0" t="str">
        <f>IF(tbl_Customers[[#This Row],[number_vmail_messages]] = 0, "No Usage", IF(tbl_Customers[[#This Row],[number_vmail_messages]] &lt;= 20, "Low Usage", IF(tbl_Customers[[#This Row],[number_vmail_messages]] &lt;= 40, "Medium Usgae", "High Usage")))</f>
        <v>No Usage</v>
      </c>
      <c r="AD2100" t="str">
        <f>IF(tbl_Customers[[#This Row],[total_day_minutes]]&lt;=150,"Low Usage", IF(tbl_Customers[[#This Row],[total_day_minutes]]&lt;=200,"Medium Usage", IF(tbl_Customers[[#This Row],[total_day_minutes]]&lt;=250,"High Usage","Very High Usage")))</f>
        <v>Medium Usage</v>
      </c>
      <c r="AE2100" t="str">
        <f>IF(tbl_Customers[[#This Row],[total_intl_calls]]&lt;=5,"Low Calls", IF(tbl_Customers[[#This Row],[total_intl_calls]]&lt;=10, "Medium Calls", "High Calls"))</f>
        <v>Low Calls</v>
      </c>
      <c r="AF21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00" s="36" t="str">
        <f>IF(tbl_Customers[[#This Row],[Churn_Risk_Score]]&gt;=10,"High Risk", IF(tbl_Customers[[#This Row],[Churn_Risk_Score]]&gt;=5,"Medium Risk","Low Risk"))</f>
        <v>Low Risk</v>
      </c>
    </row>
    <row r="2101" spans="1:33" x14ac:dyDescent="0.35">
      <c r="A2101">
        <v>2100</v>
      </c>
      <c r="B2101" t="s">
        <v>49</v>
      </c>
      <c r="C2101">
        <v>83</v>
      </c>
      <c r="D2101" t="s">
        <v>25</v>
      </c>
      <c r="E2101" t="s">
        <v>22</v>
      </c>
      <c r="F2101" t="s">
        <v>23</v>
      </c>
      <c r="G2101">
        <v>38</v>
      </c>
      <c r="H2101">
        <v>107.9</v>
      </c>
      <c r="I2101">
        <v>90</v>
      </c>
      <c r="J2101">
        <v>18.34</v>
      </c>
      <c r="K2101">
        <v>140.4</v>
      </c>
      <c r="L2101">
        <v>94</v>
      </c>
      <c r="M2101">
        <v>11.93</v>
      </c>
      <c r="N2101">
        <v>253.6</v>
      </c>
      <c r="O2101">
        <v>79</v>
      </c>
      <c r="P2101">
        <v>11.41</v>
      </c>
      <c r="Q2101">
        <v>10.5</v>
      </c>
      <c r="R2101">
        <v>2</v>
      </c>
      <c r="S2101">
        <v>2.84</v>
      </c>
      <c r="T2101">
        <v>0</v>
      </c>
      <c r="U2101" t="s">
        <v>22</v>
      </c>
      <c r="V2101">
        <f>IF(tbl_Customers[[#This Row],[churn]] = "yes", 1, 0)</f>
        <v>0</v>
      </c>
      <c r="W2101" t="str">
        <f>IF(tbl_Customers[[#This Row],[number_customer_service_calls]] &lt;= 1, "0-1 Calls", IF(tbl_Customers[[#This Row],[number_customer_service_calls]] &lt;= 3, "2-3 Calls", IF(tbl_Customers[[#This Row],[number_customer_service_calls]] &lt;=5, "4-5 Calls", "6+ Calls")))</f>
        <v>0-1 Calls</v>
      </c>
      <c r="X2101" t="str">
        <f>IF(tbl_Customers[[#This Row],[account_length]] &lt;= 50, "0-50", IF(tbl_Customers[[#This Row],[account_length]] &lt;=100, "51-100", IF(tbl_Customers[[#This Row],[account_length]] &lt;= 150, "101-150", "151+")))</f>
        <v>51-100</v>
      </c>
      <c r="Y2101" t="str">
        <f>IF(tbl_Customers[[#This Row],[total_intl_charge]] &lt;= 3, "Low Charges", "High Charges")</f>
        <v>Low Charges</v>
      </c>
      <c r="Z2101" t="str">
        <f>IF(tbl_Customers[[#This Row],[total_eve_calls]]&lt;=80,"Low Calls",
IF(tbl_Customers[[#This Row],[total_eve_calls]]&lt;=120,"Medium Calls","High Calls"))</f>
        <v>Medium Calls</v>
      </c>
      <c r="AA2101" t="str">
        <f>IF(tbl_Customers[[#This Row],[total_eve_charge]]&lt;=15,"Low Charges",
IF(tbl_Customers[[#This Row],[total_eve_charge]]&lt;=20,"Medium Charges","High Charges"))</f>
        <v>Low Charges</v>
      </c>
      <c r="AB21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01" t="str">
        <f>IF(tbl_Customers[[#This Row],[number_vmail_messages]] = 0, "No Usage", IF(tbl_Customers[[#This Row],[number_vmail_messages]] &lt;= 20, "Low Usage", IF(tbl_Customers[[#This Row],[number_vmail_messages]] &lt;= 40, "Medium Usgae", "High Usage")))</f>
        <v>Medium Usgae</v>
      </c>
      <c r="AD2101" t="str">
        <f>IF(tbl_Customers[[#This Row],[total_day_minutes]]&lt;=150,"Low Usage", IF(tbl_Customers[[#This Row],[total_day_minutes]]&lt;=200,"Medium Usage", IF(tbl_Customers[[#This Row],[total_day_minutes]]&lt;=250,"High Usage","Very High Usage")))</f>
        <v>Low Usage</v>
      </c>
      <c r="AE2101" t="str">
        <f>IF(tbl_Customers[[#This Row],[total_intl_calls]]&lt;=5,"Low Calls", IF(tbl_Customers[[#This Row],[total_intl_calls]]&lt;=10, "Medium Calls", "High Calls"))</f>
        <v>Low Calls</v>
      </c>
      <c r="AF21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01" s="36" t="str">
        <f>IF(tbl_Customers[[#This Row],[Churn_Risk_Score]]&gt;=10,"High Risk", IF(tbl_Customers[[#This Row],[Churn_Risk_Score]]&gt;=5,"Medium Risk","Low Risk"))</f>
        <v>Low Risk</v>
      </c>
    </row>
    <row r="2102" spans="1:33" x14ac:dyDescent="0.35">
      <c r="A2102">
        <v>2101</v>
      </c>
      <c r="B2102" t="s">
        <v>71</v>
      </c>
      <c r="C2102">
        <v>3</v>
      </c>
      <c r="D2102" t="s">
        <v>28</v>
      </c>
      <c r="E2102" t="s">
        <v>23</v>
      </c>
      <c r="F2102" t="s">
        <v>22</v>
      </c>
      <c r="G2102">
        <v>0</v>
      </c>
      <c r="H2102">
        <v>161</v>
      </c>
      <c r="I2102">
        <v>96</v>
      </c>
      <c r="J2102">
        <v>27.37</v>
      </c>
      <c r="K2102">
        <v>244.9</v>
      </c>
      <c r="L2102">
        <v>82</v>
      </c>
      <c r="M2102">
        <v>20.82</v>
      </c>
      <c r="N2102">
        <v>180.8</v>
      </c>
      <c r="O2102">
        <v>103</v>
      </c>
      <c r="P2102">
        <v>8.14</v>
      </c>
      <c r="Q2102">
        <v>7.7</v>
      </c>
      <c r="R2102">
        <v>6</v>
      </c>
      <c r="S2102">
        <v>2.08</v>
      </c>
      <c r="T2102">
        <v>1</v>
      </c>
      <c r="U2102" t="s">
        <v>22</v>
      </c>
      <c r="V2102">
        <f>IF(tbl_Customers[[#This Row],[churn]] = "yes", 1, 0)</f>
        <v>0</v>
      </c>
      <c r="W2102" t="str">
        <f>IF(tbl_Customers[[#This Row],[number_customer_service_calls]] &lt;= 1, "0-1 Calls", IF(tbl_Customers[[#This Row],[number_customer_service_calls]] &lt;= 3, "2-3 Calls", IF(tbl_Customers[[#This Row],[number_customer_service_calls]] &lt;=5, "4-5 Calls", "6+ Calls")))</f>
        <v>0-1 Calls</v>
      </c>
      <c r="X2102" t="str">
        <f>IF(tbl_Customers[[#This Row],[account_length]] &lt;= 50, "0-50", IF(tbl_Customers[[#This Row],[account_length]] &lt;=100, "51-100", IF(tbl_Customers[[#This Row],[account_length]] &lt;= 150, "101-150", "151+")))</f>
        <v>0-50</v>
      </c>
      <c r="Y2102" t="str">
        <f>IF(tbl_Customers[[#This Row],[total_intl_charge]] &lt;= 3, "Low Charges", "High Charges")</f>
        <v>Low Charges</v>
      </c>
      <c r="Z2102" t="str">
        <f>IF(tbl_Customers[[#This Row],[total_eve_calls]]&lt;=80,"Low Calls",
IF(tbl_Customers[[#This Row],[total_eve_calls]]&lt;=120,"Medium Calls","High Calls"))</f>
        <v>Medium Calls</v>
      </c>
      <c r="AA2102" t="str">
        <f>IF(tbl_Customers[[#This Row],[total_eve_charge]]&lt;=15,"Low Charges",
IF(tbl_Customers[[#This Row],[total_eve_charge]]&lt;=20,"Medium Charges","High Charges"))</f>
        <v>High Charges</v>
      </c>
      <c r="AB21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2" t="str">
        <f>IF(tbl_Customers[[#This Row],[number_vmail_messages]] = 0, "No Usage", IF(tbl_Customers[[#This Row],[number_vmail_messages]] &lt;= 20, "Low Usage", IF(tbl_Customers[[#This Row],[number_vmail_messages]] &lt;= 40, "Medium Usgae", "High Usage")))</f>
        <v>No Usage</v>
      </c>
      <c r="AD2102" t="str">
        <f>IF(tbl_Customers[[#This Row],[total_day_minutes]]&lt;=150,"Low Usage", IF(tbl_Customers[[#This Row],[total_day_minutes]]&lt;=200,"Medium Usage", IF(tbl_Customers[[#This Row],[total_day_minutes]]&lt;=250,"High Usage","Very High Usage")))</f>
        <v>Medium Usage</v>
      </c>
      <c r="AE2102" t="str">
        <f>IF(tbl_Customers[[#This Row],[total_intl_calls]]&lt;=5,"Low Calls", IF(tbl_Customers[[#This Row],[total_intl_calls]]&lt;=10, "Medium Calls", "High Calls"))</f>
        <v>Medium Calls</v>
      </c>
      <c r="AF21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02" s="36" t="str">
        <f>IF(tbl_Customers[[#This Row],[Churn_Risk_Score]]&gt;=10,"High Risk", IF(tbl_Customers[[#This Row],[Churn_Risk_Score]]&gt;=5,"Medium Risk","Low Risk"))</f>
        <v>Low Risk</v>
      </c>
    </row>
    <row r="2103" spans="1:33" x14ac:dyDescent="0.35">
      <c r="A2103">
        <v>2102</v>
      </c>
      <c r="B2103" t="s">
        <v>59</v>
      </c>
      <c r="C2103">
        <v>48</v>
      </c>
      <c r="D2103" t="s">
        <v>28</v>
      </c>
      <c r="E2103" t="s">
        <v>22</v>
      </c>
      <c r="F2103" t="s">
        <v>22</v>
      </c>
      <c r="G2103">
        <v>0</v>
      </c>
      <c r="H2103">
        <v>149.19999999999999</v>
      </c>
      <c r="I2103">
        <v>146</v>
      </c>
      <c r="J2103">
        <v>25.36</v>
      </c>
      <c r="K2103">
        <v>161.9</v>
      </c>
      <c r="L2103">
        <v>109</v>
      </c>
      <c r="M2103">
        <v>13.76</v>
      </c>
      <c r="N2103">
        <v>197.9</v>
      </c>
      <c r="O2103">
        <v>109</v>
      </c>
      <c r="P2103">
        <v>8.91</v>
      </c>
      <c r="Q2103">
        <v>8.3000000000000007</v>
      </c>
      <c r="R2103">
        <v>2</v>
      </c>
      <c r="S2103">
        <v>2.2400000000000002</v>
      </c>
      <c r="T2103">
        <v>3</v>
      </c>
      <c r="U2103" t="s">
        <v>22</v>
      </c>
      <c r="V2103">
        <f>IF(tbl_Customers[[#This Row],[churn]] = "yes", 1, 0)</f>
        <v>0</v>
      </c>
      <c r="W2103" t="str">
        <f>IF(tbl_Customers[[#This Row],[number_customer_service_calls]] &lt;= 1, "0-1 Calls", IF(tbl_Customers[[#This Row],[number_customer_service_calls]] &lt;= 3, "2-3 Calls", IF(tbl_Customers[[#This Row],[number_customer_service_calls]] &lt;=5, "4-5 Calls", "6+ Calls")))</f>
        <v>2-3 Calls</v>
      </c>
      <c r="X2103" t="str">
        <f>IF(tbl_Customers[[#This Row],[account_length]] &lt;= 50, "0-50", IF(tbl_Customers[[#This Row],[account_length]] &lt;=100, "51-100", IF(tbl_Customers[[#This Row],[account_length]] &lt;= 150, "101-150", "151+")))</f>
        <v>0-50</v>
      </c>
      <c r="Y2103" t="str">
        <f>IF(tbl_Customers[[#This Row],[total_intl_charge]] &lt;= 3, "Low Charges", "High Charges")</f>
        <v>Low Charges</v>
      </c>
      <c r="Z2103" t="str">
        <f>IF(tbl_Customers[[#This Row],[total_eve_calls]]&lt;=80,"Low Calls",
IF(tbl_Customers[[#This Row],[total_eve_calls]]&lt;=120,"Medium Calls","High Calls"))</f>
        <v>Medium Calls</v>
      </c>
      <c r="AA2103" t="str">
        <f>IF(tbl_Customers[[#This Row],[total_eve_charge]]&lt;=15,"Low Charges",
IF(tbl_Customers[[#This Row],[total_eve_charge]]&lt;=20,"Medium Charges","High Charges"))</f>
        <v>Low Charges</v>
      </c>
      <c r="AB21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03" t="str">
        <f>IF(tbl_Customers[[#This Row],[number_vmail_messages]] = 0, "No Usage", IF(tbl_Customers[[#This Row],[number_vmail_messages]] &lt;= 20, "Low Usage", IF(tbl_Customers[[#This Row],[number_vmail_messages]] &lt;= 40, "Medium Usgae", "High Usage")))</f>
        <v>No Usage</v>
      </c>
      <c r="AD2103" t="str">
        <f>IF(tbl_Customers[[#This Row],[total_day_minutes]]&lt;=150,"Low Usage", IF(tbl_Customers[[#This Row],[total_day_minutes]]&lt;=200,"Medium Usage", IF(tbl_Customers[[#This Row],[total_day_minutes]]&lt;=250,"High Usage","Very High Usage")))</f>
        <v>Low Usage</v>
      </c>
      <c r="AE2103" t="str">
        <f>IF(tbl_Customers[[#This Row],[total_intl_calls]]&lt;=5,"Low Calls", IF(tbl_Customers[[#This Row],[total_intl_calls]]&lt;=10, "Medium Calls", "High Calls"))</f>
        <v>Low Calls</v>
      </c>
      <c r="AF21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03" s="36" t="str">
        <f>IF(tbl_Customers[[#This Row],[Churn_Risk_Score]]&gt;=10,"High Risk", IF(tbl_Customers[[#This Row],[Churn_Risk_Score]]&gt;=5,"Medium Risk","Low Risk"))</f>
        <v>Low Risk</v>
      </c>
    </row>
    <row r="2104" spans="1:33" x14ac:dyDescent="0.35">
      <c r="A2104">
        <v>2103</v>
      </c>
      <c r="B2104" t="s">
        <v>67</v>
      </c>
      <c r="C2104">
        <v>189</v>
      </c>
      <c r="D2104" t="s">
        <v>21</v>
      </c>
      <c r="E2104" t="s">
        <v>22</v>
      </c>
      <c r="F2104" t="s">
        <v>22</v>
      </c>
      <c r="G2104">
        <v>0</v>
      </c>
      <c r="H2104">
        <v>227.8</v>
      </c>
      <c r="I2104">
        <v>124</v>
      </c>
      <c r="J2104">
        <v>38.729999999999997</v>
      </c>
      <c r="K2104">
        <v>169.5</v>
      </c>
      <c r="L2104">
        <v>112</v>
      </c>
      <c r="M2104">
        <v>14.41</v>
      </c>
      <c r="N2104">
        <v>201.1</v>
      </c>
      <c r="O2104">
        <v>91</v>
      </c>
      <c r="P2104">
        <v>9.0500000000000007</v>
      </c>
      <c r="Q2104">
        <v>5.6</v>
      </c>
      <c r="R2104">
        <v>4</v>
      </c>
      <c r="S2104">
        <v>1.51</v>
      </c>
      <c r="T2104">
        <v>3</v>
      </c>
      <c r="U2104" t="s">
        <v>22</v>
      </c>
      <c r="V2104">
        <f>IF(tbl_Customers[[#This Row],[churn]] = "yes", 1, 0)</f>
        <v>0</v>
      </c>
      <c r="W2104" t="str">
        <f>IF(tbl_Customers[[#This Row],[number_customer_service_calls]] &lt;= 1, "0-1 Calls", IF(tbl_Customers[[#This Row],[number_customer_service_calls]] &lt;= 3, "2-3 Calls", IF(tbl_Customers[[#This Row],[number_customer_service_calls]] &lt;=5, "4-5 Calls", "6+ Calls")))</f>
        <v>2-3 Calls</v>
      </c>
      <c r="X2104" t="str">
        <f>IF(tbl_Customers[[#This Row],[account_length]] &lt;= 50, "0-50", IF(tbl_Customers[[#This Row],[account_length]] &lt;=100, "51-100", IF(tbl_Customers[[#This Row],[account_length]] &lt;= 150, "101-150", "151+")))</f>
        <v>151+</v>
      </c>
      <c r="Y2104" t="str">
        <f>IF(tbl_Customers[[#This Row],[total_intl_charge]] &lt;= 3, "Low Charges", "High Charges")</f>
        <v>Low Charges</v>
      </c>
      <c r="Z2104" t="str">
        <f>IF(tbl_Customers[[#This Row],[total_eve_calls]]&lt;=80,"Low Calls",
IF(tbl_Customers[[#This Row],[total_eve_calls]]&lt;=120,"Medium Calls","High Calls"))</f>
        <v>Medium Calls</v>
      </c>
      <c r="AA2104" t="str">
        <f>IF(tbl_Customers[[#This Row],[total_eve_charge]]&lt;=15,"Low Charges",
IF(tbl_Customers[[#This Row],[total_eve_charge]]&lt;=20,"Medium Charges","High Charges"))</f>
        <v>Low Charges</v>
      </c>
      <c r="AB21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4" t="str">
        <f>IF(tbl_Customers[[#This Row],[number_vmail_messages]] = 0, "No Usage", IF(tbl_Customers[[#This Row],[number_vmail_messages]] &lt;= 20, "Low Usage", IF(tbl_Customers[[#This Row],[number_vmail_messages]] &lt;= 40, "Medium Usgae", "High Usage")))</f>
        <v>No Usage</v>
      </c>
      <c r="AD2104" t="str">
        <f>IF(tbl_Customers[[#This Row],[total_day_minutes]]&lt;=150,"Low Usage", IF(tbl_Customers[[#This Row],[total_day_minutes]]&lt;=200,"Medium Usage", IF(tbl_Customers[[#This Row],[total_day_minutes]]&lt;=250,"High Usage","Very High Usage")))</f>
        <v>High Usage</v>
      </c>
      <c r="AE2104" t="str">
        <f>IF(tbl_Customers[[#This Row],[total_intl_calls]]&lt;=5,"Low Calls", IF(tbl_Customers[[#This Row],[total_intl_calls]]&lt;=10, "Medium Calls", "High Calls"))</f>
        <v>Low Calls</v>
      </c>
      <c r="AF21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04" s="36" t="str">
        <f>IF(tbl_Customers[[#This Row],[Churn_Risk_Score]]&gt;=10,"High Risk", IF(tbl_Customers[[#This Row],[Churn_Risk_Score]]&gt;=5,"Medium Risk","Low Risk"))</f>
        <v>Low Risk</v>
      </c>
    </row>
    <row r="2105" spans="1:33" x14ac:dyDescent="0.35">
      <c r="A2105">
        <v>2104</v>
      </c>
      <c r="B2105" t="s">
        <v>32</v>
      </c>
      <c r="C2105">
        <v>129</v>
      </c>
      <c r="D2105" t="s">
        <v>21</v>
      </c>
      <c r="E2105" t="s">
        <v>22</v>
      </c>
      <c r="F2105" t="s">
        <v>22</v>
      </c>
      <c r="G2105">
        <v>0</v>
      </c>
      <c r="H2105">
        <v>137.80000000000001</v>
      </c>
      <c r="I2105">
        <v>120</v>
      </c>
      <c r="J2105">
        <v>23.43</v>
      </c>
      <c r="K2105">
        <v>225.8</v>
      </c>
      <c r="L2105">
        <v>110</v>
      </c>
      <c r="M2105">
        <v>19.190000000000001</v>
      </c>
      <c r="N2105">
        <v>145.19999999999999</v>
      </c>
      <c r="O2105">
        <v>95</v>
      </c>
      <c r="P2105">
        <v>6.53</v>
      </c>
      <c r="Q2105">
        <v>10.199999999999999</v>
      </c>
      <c r="R2105">
        <v>6</v>
      </c>
      <c r="S2105">
        <v>2.75</v>
      </c>
      <c r="T2105">
        <v>1</v>
      </c>
      <c r="U2105" t="s">
        <v>23</v>
      </c>
      <c r="V2105">
        <f>IF(tbl_Customers[[#This Row],[churn]] = "yes", 1, 0)</f>
        <v>1</v>
      </c>
      <c r="W2105" t="str">
        <f>IF(tbl_Customers[[#This Row],[number_customer_service_calls]] &lt;= 1, "0-1 Calls", IF(tbl_Customers[[#This Row],[number_customer_service_calls]] &lt;= 3, "2-3 Calls", IF(tbl_Customers[[#This Row],[number_customer_service_calls]] &lt;=5, "4-5 Calls", "6+ Calls")))</f>
        <v>0-1 Calls</v>
      </c>
      <c r="X2105" t="str">
        <f>IF(tbl_Customers[[#This Row],[account_length]] &lt;= 50, "0-50", IF(tbl_Customers[[#This Row],[account_length]] &lt;=100, "51-100", IF(tbl_Customers[[#This Row],[account_length]] &lt;= 150, "101-150", "151+")))</f>
        <v>101-150</v>
      </c>
      <c r="Y2105" t="str">
        <f>IF(tbl_Customers[[#This Row],[total_intl_charge]] &lt;= 3, "Low Charges", "High Charges")</f>
        <v>Low Charges</v>
      </c>
      <c r="Z2105" t="str">
        <f>IF(tbl_Customers[[#This Row],[total_eve_calls]]&lt;=80,"Low Calls",
IF(tbl_Customers[[#This Row],[total_eve_calls]]&lt;=120,"Medium Calls","High Calls"))</f>
        <v>Medium Calls</v>
      </c>
      <c r="AA2105" t="str">
        <f>IF(tbl_Customers[[#This Row],[total_eve_charge]]&lt;=15,"Low Charges",
IF(tbl_Customers[[#This Row],[total_eve_charge]]&lt;=20,"Medium Charges","High Charges"))</f>
        <v>Medium Charges</v>
      </c>
      <c r="AB21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05" t="str">
        <f>IF(tbl_Customers[[#This Row],[number_vmail_messages]] = 0, "No Usage", IF(tbl_Customers[[#This Row],[number_vmail_messages]] &lt;= 20, "Low Usage", IF(tbl_Customers[[#This Row],[number_vmail_messages]] &lt;= 40, "Medium Usgae", "High Usage")))</f>
        <v>No Usage</v>
      </c>
      <c r="AD2105" t="str">
        <f>IF(tbl_Customers[[#This Row],[total_day_minutes]]&lt;=150,"Low Usage", IF(tbl_Customers[[#This Row],[total_day_minutes]]&lt;=200,"Medium Usage", IF(tbl_Customers[[#This Row],[total_day_minutes]]&lt;=250,"High Usage","Very High Usage")))</f>
        <v>Low Usage</v>
      </c>
      <c r="AE2105" t="str">
        <f>IF(tbl_Customers[[#This Row],[total_intl_calls]]&lt;=5,"Low Calls", IF(tbl_Customers[[#This Row],[total_intl_calls]]&lt;=10, "Medium Calls", "High Calls"))</f>
        <v>Medium Calls</v>
      </c>
      <c r="AF21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05" s="36" t="str">
        <f>IF(tbl_Customers[[#This Row],[Churn_Risk_Score]]&gt;=10,"High Risk", IF(tbl_Customers[[#This Row],[Churn_Risk_Score]]&gt;=5,"Medium Risk","Low Risk"))</f>
        <v>Low Risk</v>
      </c>
    </row>
    <row r="2106" spans="1:33" x14ac:dyDescent="0.35">
      <c r="A2106">
        <v>2105</v>
      </c>
      <c r="B2106" t="s">
        <v>41</v>
      </c>
      <c r="C2106">
        <v>66</v>
      </c>
      <c r="D2106" t="s">
        <v>25</v>
      </c>
      <c r="E2106" t="s">
        <v>22</v>
      </c>
      <c r="F2106" t="s">
        <v>23</v>
      </c>
      <c r="G2106">
        <v>40</v>
      </c>
      <c r="H2106">
        <v>141.69999999999999</v>
      </c>
      <c r="I2106">
        <v>87</v>
      </c>
      <c r="J2106">
        <v>24.09</v>
      </c>
      <c r="K2106">
        <v>268.3</v>
      </c>
      <c r="L2106">
        <v>89</v>
      </c>
      <c r="M2106">
        <v>22.81</v>
      </c>
      <c r="N2106">
        <v>241.3</v>
      </c>
      <c r="O2106">
        <v>68</v>
      </c>
      <c r="P2106">
        <v>10.86</v>
      </c>
      <c r="Q2106">
        <v>8.5</v>
      </c>
      <c r="R2106">
        <v>7</v>
      </c>
      <c r="S2106">
        <v>2.2999999999999998</v>
      </c>
      <c r="T2106">
        <v>0</v>
      </c>
      <c r="U2106" t="s">
        <v>22</v>
      </c>
      <c r="V2106">
        <f>IF(tbl_Customers[[#This Row],[churn]] = "yes", 1, 0)</f>
        <v>0</v>
      </c>
      <c r="W2106" t="str">
        <f>IF(tbl_Customers[[#This Row],[number_customer_service_calls]] &lt;= 1, "0-1 Calls", IF(tbl_Customers[[#This Row],[number_customer_service_calls]] &lt;= 3, "2-3 Calls", IF(tbl_Customers[[#This Row],[number_customer_service_calls]] &lt;=5, "4-5 Calls", "6+ Calls")))</f>
        <v>0-1 Calls</v>
      </c>
      <c r="X2106" t="str">
        <f>IF(tbl_Customers[[#This Row],[account_length]] &lt;= 50, "0-50", IF(tbl_Customers[[#This Row],[account_length]] &lt;=100, "51-100", IF(tbl_Customers[[#This Row],[account_length]] &lt;= 150, "101-150", "151+")))</f>
        <v>51-100</v>
      </c>
      <c r="Y2106" t="str">
        <f>IF(tbl_Customers[[#This Row],[total_intl_charge]] &lt;= 3, "Low Charges", "High Charges")</f>
        <v>Low Charges</v>
      </c>
      <c r="Z2106" t="str">
        <f>IF(tbl_Customers[[#This Row],[total_eve_calls]]&lt;=80,"Low Calls",
IF(tbl_Customers[[#This Row],[total_eve_calls]]&lt;=120,"Medium Calls","High Calls"))</f>
        <v>Medium Calls</v>
      </c>
      <c r="AA2106" t="str">
        <f>IF(tbl_Customers[[#This Row],[total_eve_charge]]&lt;=15,"Low Charges",
IF(tbl_Customers[[#This Row],[total_eve_charge]]&lt;=20,"Medium Charges","High Charges"))</f>
        <v>High Charges</v>
      </c>
      <c r="AB21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6" t="str">
        <f>IF(tbl_Customers[[#This Row],[number_vmail_messages]] = 0, "No Usage", IF(tbl_Customers[[#This Row],[number_vmail_messages]] &lt;= 20, "Low Usage", IF(tbl_Customers[[#This Row],[number_vmail_messages]] &lt;= 40, "Medium Usgae", "High Usage")))</f>
        <v>Medium Usgae</v>
      </c>
      <c r="AD2106" t="str">
        <f>IF(tbl_Customers[[#This Row],[total_day_minutes]]&lt;=150,"Low Usage", IF(tbl_Customers[[#This Row],[total_day_minutes]]&lt;=200,"Medium Usage", IF(tbl_Customers[[#This Row],[total_day_minutes]]&lt;=250,"High Usage","Very High Usage")))</f>
        <v>Low Usage</v>
      </c>
      <c r="AE2106" t="str">
        <f>IF(tbl_Customers[[#This Row],[total_intl_calls]]&lt;=5,"Low Calls", IF(tbl_Customers[[#This Row],[total_intl_calls]]&lt;=10, "Medium Calls", "High Calls"))</f>
        <v>Medium Calls</v>
      </c>
      <c r="AF21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06" s="36" t="str">
        <f>IF(tbl_Customers[[#This Row],[Churn_Risk_Score]]&gt;=10,"High Risk", IF(tbl_Customers[[#This Row],[Churn_Risk_Score]]&gt;=5,"Medium Risk","Low Risk"))</f>
        <v>Low Risk</v>
      </c>
    </row>
    <row r="2107" spans="1:33" x14ac:dyDescent="0.35">
      <c r="A2107">
        <v>2106</v>
      </c>
      <c r="B2107" t="s">
        <v>39</v>
      </c>
      <c r="C2107">
        <v>80</v>
      </c>
      <c r="D2107" t="s">
        <v>28</v>
      </c>
      <c r="E2107" t="s">
        <v>22</v>
      </c>
      <c r="F2107" t="s">
        <v>23</v>
      </c>
      <c r="G2107">
        <v>22</v>
      </c>
      <c r="H2107">
        <v>196.4</v>
      </c>
      <c r="I2107">
        <v>115</v>
      </c>
      <c r="J2107">
        <v>33.39</v>
      </c>
      <c r="K2107">
        <v>150.30000000000001</v>
      </c>
      <c r="L2107">
        <v>109</v>
      </c>
      <c r="M2107">
        <v>12.78</v>
      </c>
      <c r="N2107">
        <v>176.2</v>
      </c>
      <c r="O2107">
        <v>75</v>
      </c>
      <c r="P2107">
        <v>7.93</v>
      </c>
      <c r="Q2107">
        <v>9.3000000000000007</v>
      </c>
      <c r="R2107">
        <v>1</v>
      </c>
      <c r="S2107">
        <v>2.5099999999999998</v>
      </c>
      <c r="T2107">
        <v>0</v>
      </c>
      <c r="U2107" t="s">
        <v>22</v>
      </c>
      <c r="V2107">
        <f>IF(tbl_Customers[[#This Row],[churn]] = "yes", 1, 0)</f>
        <v>0</v>
      </c>
      <c r="W2107" t="str">
        <f>IF(tbl_Customers[[#This Row],[number_customer_service_calls]] &lt;= 1, "0-1 Calls", IF(tbl_Customers[[#This Row],[number_customer_service_calls]] &lt;= 3, "2-3 Calls", IF(tbl_Customers[[#This Row],[number_customer_service_calls]] &lt;=5, "4-5 Calls", "6+ Calls")))</f>
        <v>0-1 Calls</v>
      </c>
      <c r="X2107" t="str">
        <f>IF(tbl_Customers[[#This Row],[account_length]] &lt;= 50, "0-50", IF(tbl_Customers[[#This Row],[account_length]] &lt;=100, "51-100", IF(tbl_Customers[[#This Row],[account_length]] &lt;= 150, "101-150", "151+")))</f>
        <v>51-100</v>
      </c>
      <c r="Y2107" t="str">
        <f>IF(tbl_Customers[[#This Row],[total_intl_charge]] &lt;= 3, "Low Charges", "High Charges")</f>
        <v>Low Charges</v>
      </c>
      <c r="Z2107" t="str">
        <f>IF(tbl_Customers[[#This Row],[total_eve_calls]]&lt;=80,"Low Calls",
IF(tbl_Customers[[#This Row],[total_eve_calls]]&lt;=120,"Medium Calls","High Calls"))</f>
        <v>Medium Calls</v>
      </c>
      <c r="AA2107" t="str">
        <f>IF(tbl_Customers[[#This Row],[total_eve_charge]]&lt;=15,"Low Charges",
IF(tbl_Customers[[#This Row],[total_eve_charge]]&lt;=20,"Medium Charges","High Charges"))</f>
        <v>Low Charges</v>
      </c>
      <c r="AB21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7" t="str">
        <f>IF(tbl_Customers[[#This Row],[number_vmail_messages]] = 0, "No Usage", IF(tbl_Customers[[#This Row],[number_vmail_messages]] &lt;= 20, "Low Usage", IF(tbl_Customers[[#This Row],[number_vmail_messages]] &lt;= 40, "Medium Usgae", "High Usage")))</f>
        <v>Medium Usgae</v>
      </c>
      <c r="AD2107" t="str">
        <f>IF(tbl_Customers[[#This Row],[total_day_minutes]]&lt;=150,"Low Usage", IF(tbl_Customers[[#This Row],[total_day_minutes]]&lt;=200,"Medium Usage", IF(tbl_Customers[[#This Row],[total_day_minutes]]&lt;=250,"High Usage","Very High Usage")))</f>
        <v>Medium Usage</v>
      </c>
      <c r="AE2107" t="str">
        <f>IF(tbl_Customers[[#This Row],[total_intl_calls]]&lt;=5,"Low Calls", IF(tbl_Customers[[#This Row],[total_intl_calls]]&lt;=10, "Medium Calls", "High Calls"))</f>
        <v>Low Calls</v>
      </c>
      <c r="AF21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07" s="36" t="str">
        <f>IF(tbl_Customers[[#This Row],[Churn_Risk_Score]]&gt;=10,"High Risk", IF(tbl_Customers[[#This Row],[Churn_Risk_Score]]&gt;=5,"Medium Risk","Low Risk"))</f>
        <v>Low Risk</v>
      </c>
    </row>
    <row r="2108" spans="1:33" x14ac:dyDescent="0.35">
      <c r="A2108">
        <v>2107</v>
      </c>
      <c r="B2108" t="s">
        <v>31</v>
      </c>
      <c r="C2108">
        <v>84</v>
      </c>
      <c r="D2108" t="s">
        <v>25</v>
      </c>
      <c r="E2108" t="s">
        <v>22</v>
      </c>
      <c r="F2108" t="s">
        <v>22</v>
      </c>
      <c r="G2108">
        <v>0</v>
      </c>
      <c r="H2108">
        <v>146.80000000000001</v>
      </c>
      <c r="I2108">
        <v>133</v>
      </c>
      <c r="J2108">
        <v>24.96</v>
      </c>
      <c r="K2108">
        <v>171.7</v>
      </c>
      <c r="L2108">
        <v>73</v>
      </c>
      <c r="M2108">
        <v>14.59</v>
      </c>
      <c r="N2108">
        <v>234.5</v>
      </c>
      <c r="O2108">
        <v>69</v>
      </c>
      <c r="P2108">
        <v>10.55</v>
      </c>
      <c r="Q2108">
        <v>9.9</v>
      </c>
      <c r="R2108">
        <v>3</v>
      </c>
      <c r="S2108">
        <v>2.67</v>
      </c>
      <c r="T2108">
        <v>1</v>
      </c>
      <c r="U2108" t="s">
        <v>22</v>
      </c>
      <c r="V2108">
        <f>IF(tbl_Customers[[#This Row],[churn]] = "yes", 1, 0)</f>
        <v>0</v>
      </c>
      <c r="W2108" t="str">
        <f>IF(tbl_Customers[[#This Row],[number_customer_service_calls]] &lt;= 1, "0-1 Calls", IF(tbl_Customers[[#This Row],[number_customer_service_calls]] &lt;= 3, "2-3 Calls", IF(tbl_Customers[[#This Row],[number_customer_service_calls]] &lt;=5, "4-5 Calls", "6+ Calls")))</f>
        <v>0-1 Calls</v>
      </c>
      <c r="X2108" t="str">
        <f>IF(tbl_Customers[[#This Row],[account_length]] &lt;= 50, "0-50", IF(tbl_Customers[[#This Row],[account_length]] &lt;=100, "51-100", IF(tbl_Customers[[#This Row],[account_length]] &lt;= 150, "101-150", "151+")))</f>
        <v>51-100</v>
      </c>
      <c r="Y2108" t="str">
        <f>IF(tbl_Customers[[#This Row],[total_intl_charge]] &lt;= 3, "Low Charges", "High Charges")</f>
        <v>Low Charges</v>
      </c>
      <c r="Z2108" t="str">
        <f>IF(tbl_Customers[[#This Row],[total_eve_calls]]&lt;=80,"Low Calls",
IF(tbl_Customers[[#This Row],[total_eve_calls]]&lt;=120,"Medium Calls","High Calls"))</f>
        <v>Low Calls</v>
      </c>
      <c r="AA2108" t="str">
        <f>IF(tbl_Customers[[#This Row],[total_eve_charge]]&lt;=15,"Low Charges",
IF(tbl_Customers[[#This Row],[total_eve_charge]]&lt;=20,"Medium Charges","High Charges"))</f>
        <v>Low Charges</v>
      </c>
      <c r="AB21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8" t="str">
        <f>IF(tbl_Customers[[#This Row],[number_vmail_messages]] = 0, "No Usage", IF(tbl_Customers[[#This Row],[number_vmail_messages]] &lt;= 20, "Low Usage", IF(tbl_Customers[[#This Row],[number_vmail_messages]] &lt;= 40, "Medium Usgae", "High Usage")))</f>
        <v>No Usage</v>
      </c>
      <c r="AD2108" t="str">
        <f>IF(tbl_Customers[[#This Row],[total_day_minutes]]&lt;=150,"Low Usage", IF(tbl_Customers[[#This Row],[total_day_minutes]]&lt;=200,"Medium Usage", IF(tbl_Customers[[#This Row],[total_day_minutes]]&lt;=250,"High Usage","Very High Usage")))</f>
        <v>Low Usage</v>
      </c>
      <c r="AE2108" t="str">
        <f>IF(tbl_Customers[[#This Row],[total_intl_calls]]&lt;=5,"Low Calls", IF(tbl_Customers[[#This Row],[total_intl_calls]]&lt;=10, "Medium Calls", "High Calls"))</f>
        <v>Low Calls</v>
      </c>
      <c r="AF21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08" s="36" t="str">
        <f>IF(tbl_Customers[[#This Row],[Churn_Risk_Score]]&gt;=10,"High Risk", IF(tbl_Customers[[#This Row],[Churn_Risk_Score]]&gt;=5,"Medium Risk","Low Risk"))</f>
        <v>Low Risk</v>
      </c>
    </row>
    <row r="2109" spans="1:33" x14ac:dyDescent="0.35">
      <c r="A2109">
        <v>2108</v>
      </c>
      <c r="B2109" t="s">
        <v>27</v>
      </c>
      <c r="C2109">
        <v>96</v>
      </c>
      <c r="D2109" t="s">
        <v>21</v>
      </c>
      <c r="E2109" t="s">
        <v>22</v>
      </c>
      <c r="F2109" t="s">
        <v>22</v>
      </c>
      <c r="G2109">
        <v>0</v>
      </c>
      <c r="H2109">
        <v>173.9</v>
      </c>
      <c r="I2109">
        <v>111</v>
      </c>
      <c r="J2109">
        <v>29.56</v>
      </c>
      <c r="K2109">
        <v>287.39999999999998</v>
      </c>
      <c r="L2109">
        <v>105</v>
      </c>
      <c r="M2109">
        <v>24.43</v>
      </c>
      <c r="N2109">
        <v>204.8</v>
      </c>
      <c r="O2109">
        <v>91</v>
      </c>
      <c r="P2109">
        <v>9.2200000000000006</v>
      </c>
      <c r="Q2109">
        <v>9.1</v>
      </c>
      <c r="R2109">
        <v>7</v>
      </c>
      <c r="S2109">
        <v>2.46</v>
      </c>
      <c r="T2109">
        <v>1</v>
      </c>
      <c r="U2109" t="s">
        <v>22</v>
      </c>
      <c r="V2109">
        <f>IF(tbl_Customers[[#This Row],[churn]] = "yes", 1, 0)</f>
        <v>0</v>
      </c>
      <c r="W2109" t="str">
        <f>IF(tbl_Customers[[#This Row],[number_customer_service_calls]] &lt;= 1, "0-1 Calls", IF(tbl_Customers[[#This Row],[number_customer_service_calls]] &lt;= 3, "2-3 Calls", IF(tbl_Customers[[#This Row],[number_customer_service_calls]] &lt;=5, "4-5 Calls", "6+ Calls")))</f>
        <v>0-1 Calls</v>
      </c>
      <c r="X2109" t="str">
        <f>IF(tbl_Customers[[#This Row],[account_length]] &lt;= 50, "0-50", IF(tbl_Customers[[#This Row],[account_length]] &lt;=100, "51-100", IF(tbl_Customers[[#This Row],[account_length]] &lt;= 150, "101-150", "151+")))</f>
        <v>51-100</v>
      </c>
      <c r="Y2109" t="str">
        <f>IF(tbl_Customers[[#This Row],[total_intl_charge]] &lt;= 3, "Low Charges", "High Charges")</f>
        <v>Low Charges</v>
      </c>
      <c r="Z2109" t="str">
        <f>IF(tbl_Customers[[#This Row],[total_eve_calls]]&lt;=80,"Low Calls",
IF(tbl_Customers[[#This Row],[total_eve_calls]]&lt;=120,"Medium Calls","High Calls"))</f>
        <v>Medium Calls</v>
      </c>
      <c r="AA2109" t="str">
        <f>IF(tbl_Customers[[#This Row],[total_eve_charge]]&lt;=15,"Low Charges",
IF(tbl_Customers[[#This Row],[total_eve_charge]]&lt;=20,"Medium Charges","High Charges"))</f>
        <v>High Charges</v>
      </c>
      <c r="AB21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09" t="str">
        <f>IF(tbl_Customers[[#This Row],[number_vmail_messages]] = 0, "No Usage", IF(tbl_Customers[[#This Row],[number_vmail_messages]] &lt;= 20, "Low Usage", IF(tbl_Customers[[#This Row],[number_vmail_messages]] &lt;= 40, "Medium Usgae", "High Usage")))</f>
        <v>No Usage</v>
      </c>
      <c r="AD2109" t="str">
        <f>IF(tbl_Customers[[#This Row],[total_day_minutes]]&lt;=150,"Low Usage", IF(tbl_Customers[[#This Row],[total_day_minutes]]&lt;=200,"Medium Usage", IF(tbl_Customers[[#This Row],[total_day_minutes]]&lt;=250,"High Usage","Very High Usage")))</f>
        <v>Medium Usage</v>
      </c>
      <c r="AE2109" t="str">
        <f>IF(tbl_Customers[[#This Row],[total_intl_calls]]&lt;=5,"Low Calls", IF(tbl_Customers[[#This Row],[total_intl_calls]]&lt;=10, "Medium Calls", "High Calls"))</f>
        <v>Medium Calls</v>
      </c>
      <c r="AF21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09" s="36" t="str">
        <f>IF(tbl_Customers[[#This Row],[Churn_Risk_Score]]&gt;=10,"High Risk", IF(tbl_Customers[[#This Row],[Churn_Risk_Score]]&gt;=5,"Medium Risk","Low Risk"))</f>
        <v>Low Risk</v>
      </c>
    </row>
    <row r="2110" spans="1:33" x14ac:dyDescent="0.35">
      <c r="A2110">
        <v>2109</v>
      </c>
      <c r="B2110" t="s">
        <v>71</v>
      </c>
      <c r="C2110">
        <v>123</v>
      </c>
      <c r="D2110" t="s">
        <v>21</v>
      </c>
      <c r="E2110" t="s">
        <v>22</v>
      </c>
      <c r="F2110" t="s">
        <v>23</v>
      </c>
      <c r="G2110">
        <v>34</v>
      </c>
      <c r="H2110">
        <v>305.2</v>
      </c>
      <c r="I2110">
        <v>80</v>
      </c>
      <c r="J2110">
        <v>51.88</v>
      </c>
      <c r="K2110">
        <v>156.5</v>
      </c>
      <c r="L2110">
        <v>109</v>
      </c>
      <c r="M2110">
        <v>13.3</v>
      </c>
      <c r="N2110">
        <v>280</v>
      </c>
      <c r="O2110">
        <v>81</v>
      </c>
      <c r="P2110">
        <v>12.6</v>
      </c>
      <c r="Q2110">
        <v>13.2</v>
      </c>
      <c r="R2110">
        <v>7</v>
      </c>
      <c r="S2110">
        <v>3.56</v>
      </c>
      <c r="T2110">
        <v>1</v>
      </c>
      <c r="U2110" t="s">
        <v>22</v>
      </c>
      <c r="V2110">
        <f>IF(tbl_Customers[[#This Row],[churn]] = "yes", 1, 0)</f>
        <v>0</v>
      </c>
      <c r="W2110" t="str">
        <f>IF(tbl_Customers[[#This Row],[number_customer_service_calls]] &lt;= 1, "0-1 Calls", IF(tbl_Customers[[#This Row],[number_customer_service_calls]] &lt;= 3, "2-3 Calls", IF(tbl_Customers[[#This Row],[number_customer_service_calls]] &lt;=5, "4-5 Calls", "6+ Calls")))</f>
        <v>0-1 Calls</v>
      </c>
      <c r="X2110" t="str">
        <f>IF(tbl_Customers[[#This Row],[account_length]] &lt;= 50, "0-50", IF(tbl_Customers[[#This Row],[account_length]] &lt;=100, "51-100", IF(tbl_Customers[[#This Row],[account_length]] &lt;= 150, "101-150", "151+")))</f>
        <v>101-150</v>
      </c>
      <c r="Y2110" t="str">
        <f>IF(tbl_Customers[[#This Row],[total_intl_charge]] &lt;= 3, "Low Charges", "High Charges")</f>
        <v>High Charges</v>
      </c>
      <c r="Z2110" t="str">
        <f>IF(tbl_Customers[[#This Row],[total_eve_calls]]&lt;=80,"Low Calls",
IF(tbl_Customers[[#This Row],[total_eve_calls]]&lt;=120,"Medium Calls","High Calls"))</f>
        <v>Medium Calls</v>
      </c>
      <c r="AA2110" t="str">
        <f>IF(tbl_Customers[[#This Row],[total_eve_charge]]&lt;=15,"Low Charges",
IF(tbl_Customers[[#This Row],[total_eve_charge]]&lt;=20,"Medium Charges","High Charges"))</f>
        <v>Low Charges</v>
      </c>
      <c r="AB21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10" t="str">
        <f>IF(tbl_Customers[[#This Row],[number_vmail_messages]] = 0, "No Usage", IF(tbl_Customers[[#This Row],[number_vmail_messages]] &lt;= 20, "Low Usage", IF(tbl_Customers[[#This Row],[number_vmail_messages]] &lt;= 40, "Medium Usgae", "High Usage")))</f>
        <v>Medium Usgae</v>
      </c>
      <c r="AD2110" t="str">
        <f>IF(tbl_Customers[[#This Row],[total_day_minutes]]&lt;=150,"Low Usage", IF(tbl_Customers[[#This Row],[total_day_minutes]]&lt;=200,"Medium Usage", IF(tbl_Customers[[#This Row],[total_day_minutes]]&lt;=250,"High Usage","Very High Usage")))</f>
        <v>Very High Usage</v>
      </c>
      <c r="AE2110" t="str">
        <f>IF(tbl_Customers[[#This Row],[total_intl_calls]]&lt;=5,"Low Calls", IF(tbl_Customers[[#This Row],[total_intl_calls]]&lt;=10, "Medium Calls", "High Calls"))</f>
        <v>Medium Calls</v>
      </c>
      <c r="AF21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110" s="36" t="str">
        <f>IF(tbl_Customers[[#This Row],[Churn_Risk_Score]]&gt;=10,"High Risk", IF(tbl_Customers[[#This Row],[Churn_Risk_Score]]&gt;=5,"Medium Risk","Low Risk"))</f>
        <v>Medium Risk</v>
      </c>
    </row>
    <row r="2111" spans="1:33" x14ac:dyDescent="0.35">
      <c r="A2111">
        <v>2110</v>
      </c>
      <c r="B2111" t="s">
        <v>54</v>
      </c>
      <c r="C2111">
        <v>105</v>
      </c>
      <c r="D2111" t="s">
        <v>21</v>
      </c>
      <c r="E2111" t="s">
        <v>23</v>
      </c>
      <c r="F2111" t="s">
        <v>22</v>
      </c>
      <c r="G2111">
        <v>0</v>
      </c>
      <c r="H2111">
        <v>150</v>
      </c>
      <c r="I2111">
        <v>106</v>
      </c>
      <c r="J2111">
        <v>25.5</v>
      </c>
      <c r="K2111">
        <v>293.8</v>
      </c>
      <c r="L2111">
        <v>123</v>
      </c>
      <c r="M2111">
        <v>24.97</v>
      </c>
      <c r="N2111">
        <v>250.7</v>
      </c>
      <c r="O2111">
        <v>65</v>
      </c>
      <c r="P2111">
        <v>11.28</v>
      </c>
      <c r="Q2111">
        <v>10.3</v>
      </c>
      <c r="R2111">
        <v>7</v>
      </c>
      <c r="S2111">
        <v>2.78</v>
      </c>
      <c r="T2111">
        <v>3</v>
      </c>
      <c r="U2111" t="s">
        <v>22</v>
      </c>
      <c r="V2111">
        <f>IF(tbl_Customers[[#This Row],[churn]] = "yes", 1, 0)</f>
        <v>0</v>
      </c>
      <c r="W2111" t="str">
        <f>IF(tbl_Customers[[#This Row],[number_customer_service_calls]] &lt;= 1, "0-1 Calls", IF(tbl_Customers[[#This Row],[number_customer_service_calls]] &lt;= 3, "2-3 Calls", IF(tbl_Customers[[#This Row],[number_customer_service_calls]] &lt;=5, "4-5 Calls", "6+ Calls")))</f>
        <v>2-3 Calls</v>
      </c>
      <c r="X2111" t="str">
        <f>IF(tbl_Customers[[#This Row],[account_length]] &lt;= 50, "0-50", IF(tbl_Customers[[#This Row],[account_length]] &lt;=100, "51-100", IF(tbl_Customers[[#This Row],[account_length]] &lt;= 150, "101-150", "151+")))</f>
        <v>101-150</v>
      </c>
      <c r="Y2111" t="str">
        <f>IF(tbl_Customers[[#This Row],[total_intl_charge]] &lt;= 3, "Low Charges", "High Charges")</f>
        <v>Low Charges</v>
      </c>
      <c r="Z2111" t="str">
        <f>IF(tbl_Customers[[#This Row],[total_eve_calls]]&lt;=80,"Low Calls",
IF(tbl_Customers[[#This Row],[total_eve_calls]]&lt;=120,"Medium Calls","High Calls"))</f>
        <v>High Calls</v>
      </c>
      <c r="AA2111" t="str">
        <f>IF(tbl_Customers[[#This Row],[total_eve_charge]]&lt;=15,"Low Charges",
IF(tbl_Customers[[#This Row],[total_eve_charge]]&lt;=20,"Medium Charges","High Charges"))</f>
        <v>High Charges</v>
      </c>
      <c r="AB21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11" t="str">
        <f>IF(tbl_Customers[[#This Row],[number_vmail_messages]] = 0, "No Usage", IF(tbl_Customers[[#This Row],[number_vmail_messages]] &lt;= 20, "Low Usage", IF(tbl_Customers[[#This Row],[number_vmail_messages]] &lt;= 40, "Medium Usgae", "High Usage")))</f>
        <v>No Usage</v>
      </c>
      <c r="AD2111" t="str">
        <f>IF(tbl_Customers[[#This Row],[total_day_minutes]]&lt;=150,"Low Usage", IF(tbl_Customers[[#This Row],[total_day_minutes]]&lt;=200,"Medium Usage", IF(tbl_Customers[[#This Row],[total_day_minutes]]&lt;=250,"High Usage","Very High Usage")))</f>
        <v>Low Usage</v>
      </c>
      <c r="AE2111" t="str">
        <f>IF(tbl_Customers[[#This Row],[total_intl_calls]]&lt;=5,"Low Calls", IF(tbl_Customers[[#This Row],[total_intl_calls]]&lt;=10, "Medium Calls", "High Calls"))</f>
        <v>Medium Calls</v>
      </c>
      <c r="AF21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11" s="36" t="str">
        <f>IF(tbl_Customers[[#This Row],[Churn_Risk_Score]]&gt;=10,"High Risk", IF(tbl_Customers[[#This Row],[Churn_Risk_Score]]&gt;=5,"Medium Risk","Low Risk"))</f>
        <v>Low Risk</v>
      </c>
    </row>
    <row r="2112" spans="1:33" x14ac:dyDescent="0.35">
      <c r="A2112">
        <v>2111</v>
      </c>
      <c r="B2112" t="s">
        <v>38</v>
      </c>
      <c r="C2112">
        <v>80</v>
      </c>
      <c r="D2112" t="s">
        <v>21</v>
      </c>
      <c r="E2112" t="s">
        <v>22</v>
      </c>
      <c r="F2112" t="s">
        <v>22</v>
      </c>
      <c r="G2112">
        <v>0</v>
      </c>
      <c r="H2112">
        <v>197.5</v>
      </c>
      <c r="I2112">
        <v>114</v>
      </c>
      <c r="J2112">
        <v>33.58</v>
      </c>
      <c r="K2112">
        <v>206.9</v>
      </c>
      <c r="L2112">
        <v>119</v>
      </c>
      <c r="M2112">
        <v>17.59</v>
      </c>
      <c r="N2112">
        <v>163.6</v>
      </c>
      <c r="O2112">
        <v>109</v>
      </c>
      <c r="P2112">
        <v>7.36</v>
      </c>
      <c r="Q2112">
        <v>11.3</v>
      </c>
      <c r="R2112">
        <v>4</v>
      </c>
      <c r="S2112">
        <v>3.05</v>
      </c>
      <c r="T2112">
        <v>1</v>
      </c>
      <c r="U2112" t="s">
        <v>22</v>
      </c>
      <c r="V2112">
        <f>IF(tbl_Customers[[#This Row],[churn]] = "yes", 1, 0)</f>
        <v>0</v>
      </c>
      <c r="W2112" t="str">
        <f>IF(tbl_Customers[[#This Row],[number_customer_service_calls]] &lt;= 1, "0-1 Calls", IF(tbl_Customers[[#This Row],[number_customer_service_calls]] &lt;= 3, "2-3 Calls", IF(tbl_Customers[[#This Row],[number_customer_service_calls]] &lt;=5, "4-5 Calls", "6+ Calls")))</f>
        <v>0-1 Calls</v>
      </c>
      <c r="X2112" t="str">
        <f>IF(tbl_Customers[[#This Row],[account_length]] &lt;= 50, "0-50", IF(tbl_Customers[[#This Row],[account_length]] &lt;=100, "51-100", IF(tbl_Customers[[#This Row],[account_length]] &lt;= 150, "101-150", "151+")))</f>
        <v>51-100</v>
      </c>
      <c r="Y2112" t="str">
        <f>IF(tbl_Customers[[#This Row],[total_intl_charge]] &lt;= 3, "Low Charges", "High Charges")</f>
        <v>High Charges</v>
      </c>
      <c r="Z2112" t="str">
        <f>IF(tbl_Customers[[#This Row],[total_eve_calls]]&lt;=80,"Low Calls",
IF(tbl_Customers[[#This Row],[total_eve_calls]]&lt;=120,"Medium Calls","High Calls"))</f>
        <v>Medium Calls</v>
      </c>
      <c r="AA2112" t="str">
        <f>IF(tbl_Customers[[#This Row],[total_eve_charge]]&lt;=15,"Low Charges",
IF(tbl_Customers[[#This Row],[total_eve_charge]]&lt;=20,"Medium Charges","High Charges"))</f>
        <v>Medium Charges</v>
      </c>
      <c r="AB21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12" t="str">
        <f>IF(tbl_Customers[[#This Row],[number_vmail_messages]] = 0, "No Usage", IF(tbl_Customers[[#This Row],[number_vmail_messages]] &lt;= 20, "Low Usage", IF(tbl_Customers[[#This Row],[number_vmail_messages]] &lt;= 40, "Medium Usgae", "High Usage")))</f>
        <v>No Usage</v>
      </c>
      <c r="AD2112" t="str">
        <f>IF(tbl_Customers[[#This Row],[total_day_minutes]]&lt;=150,"Low Usage", IF(tbl_Customers[[#This Row],[total_day_minutes]]&lt;=200,"Medium Usage", IF(tbl_Customers[[#This Row],[total_day_minutes]]&lt;=250,"High Usage","Very High Usage")))</f>
        <v>Medium Usage</v>
      </c>
      <c r="AE2112" t="str">
        <f>IF(tbl_Customers[[#This Row],[total_intl_calls]]&lt;=5,"Low Calls", IF(tbl_Customers[[#This Row],[total_intl_calls]]&lt;=10, "Medium Calls", "High Calls"))</f>
        <v>Low Calls</v>
      </c>
      <c r="AF21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12" s="36" t="str">
        <f>IF(tbl_Customers[[#This Row],[Churn_Risk_Score]]&gt;=10,"High Risk", IF(tbl_Customers[[#This Row],[Churn_Risk_Score]]&gt;=5,"Medium Risk","Low Risk"))</f>
        <v>Low Risk</v>
      </c>
    </row>
    <row r="2113" spans="1:33" x14ac:dyDescent="0.35">
      <c r="A2113">
        <v>2112</v>
      </c>
      <c r="B2113" t="s">
        <v>35</v>
      </c>
      <c r="C2113">
        <v>157</v>
      </c>
      <c r="D2113" t="s">
        <v>25</v>
      </c>
      <c r="E2113" t="s">
        <v>22</v>
      </c>
      <c r="F2113" t="s">
        <v>22</v>
      </c>
      <c r="G2113">
        <v>0</v>
      </c>
      <c r="H2113">
        <v>240.2</v>
      </c>
      <c r="I2113">
        <v>67</v>
      </c>
      <c r="J2113">
        <v>40.83</v>
      </c>
      <c r="K2113">
        <v>153</v>
      </c>
      <c r="L2113">
        <v>98</v>
      </c>
      <c r="M2113">
        <v>13.01</v>
      </c>
      <c r="N2113">
        <v>249</v>
      </c>
      <c r="O2113">
        <v>72</v>
      </c>
      <c r="P2113">
        <v>11.21</v>
      </c>
      <c r="Q2113">
        <v>10.199999999999999</v>
      </c>
      <c r="R2113">
        <v>6</v>
      </c>
      <c r="S2113">
        <v>2.75</v>
      </c>
      <c r="T2113">
        <v>2</v>
      </c>
      <c r="U2113" t="s">
        <v>22</v>
      </c>
      <c r="V2113">
        <f>IF(tbl_Customers[[#This Row],[churn]] = "yes", 1, 0)</f>
        <v>0</v>
      </c>
      <c r="W2113" t="str">
        <f>IF(tbl_Customers[[#This Row],[number_customer_service_calls]] &lt;= 1, "0-1 Calls", IF(tbl_Customers[[#This Row],[number_customer_service_calls]] &lt;= 3, "2-3 Calls", IF(tbl_Customers[[#This Row],[number_customer_service_calls]] &lt;=5, "4-5 Calls", "6+ Calls")))</f>
        <v>2-3 Calls</v>
      </c>
      <c r="X2113" t="str">
        <f>IF(tbl_Customers[[#This Row],[account_length]] &lt;= 50, "0-50", IF(tbl_Customers[[#This Row],[account_length]] &lt;=100, "51-100", IF(tbl_Customers[[#This Row],[account_length]] &lt;= 150, "101-150", "151+")))</f>
        <v>151+</v>
      </c>
      <c r="Y2113" t="str">
        <f>IF(tbl_Customers[[#This Row],[total_intl_charge]] &lt;= 3, "Low Charges", "High Charges")</f>
        <v>Low Charges</v>
      </c>
      <c r="Z2113" t="str">
        <f>IF(tbl_Customers[[#This Row],[total_eve_calls]]&lt;=80,"Low Calls",
IF(tbl_Customers[[#This Row],[total_eve_calls]]&lt;=120,"Medium Calls","High Calls"))</f>
        <v>Medium Calls</v>
      </c>
      <c r="AA2113" t="str">
        <f>IF(tbl_Customers[[#This Row],[total_eve_charge]]&lt;=15,"Low Charges",
IF(tbl_Customers[[#This Row],[total_eve_charge]]&lt;=20,"Medium Charges","High Charges"))</f>
        <v>Low Charges</v>
      </c>
      <c r="AB21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13" t="str">
        <f>IF(tbl_Customers[[#This Row],[number_vmail_messages]] = 0, "No Usage", IF(tbl_Customers[[#This Row],[number_vmail_messages]] &lt;= 20, "Low Usage", IF(tbl_Customers[[#This Row],[number_vmail_messages]] &lt;= 40, "Medium Usgae", "High Usage")))</f>
        <v>No Usage</v>
      </c>
      <c r="AD2113" t="str">
        <f>IF(tbl_Customers[[#This Row],[total_day_minutes]]&lt;=150,"Low Usage", IF(tbl_Customers[[#This Row],[total_day_minutes]]&lt;=200,"Medium Usage", IF(tbl_Customers[[#This Row],[total_day_minutes]]&lt;=250,"High Usage","Very High Usage")))</f>
        <v>High Usage</v>
      </c>
      <c r="AE2113" t="str">
        <f>IF(tbl_Customers[[#This Row],[total_intl_calls]]&lt;=5,"Low Calls", IF(tbl_Customers[[#This Row],[total_intl_calls]]&lt;=10, "Medium Calls", "High Calls"))</f>
        <v>Medium Calls</v>
      </c>
      <c r="AF21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13" s="36" t="str">
        <f>IF(tbl_Customers[[#This Row],[Churn_Risk_Score]]&gt;=10,"High Risk", IF(tbl_Customers[[#This Row],[Churn_Risk_Score]]&gt;=5,"Medium Risk","Low Risk"))</f>
        <v>Low Risk</v>
      </c>
    </row>
    <row r="2114" spans="1:33" x14ac:dyDescent="0.35">
      <c r="A2114">
        <v>2113</v>
      </c>
      <c r="B2114" t="s">
        <v>37</v>
      </c>
      <c r="C2114">
        <v>67</v>
      </c>
      <c r="D2114" t="s">
        <v>28</v>
      </c>
      <c r="E2114" t="s">
        <v>22</v>
      </c>
      <c r="F2114" t="s">
        <v>23</v>
      </c>
      <c r="G2114">
        <v>30</v>
      </c>
      <c r="H2114">
        <v>186.2</v>
      </c>
      <c r="I2114">
        <v>117</v>
      </c>
      <c r="J2114">
        <v>31.65</v>
      </c>
      <c r="K2114">
        <v>286.7</v>
      </c>
      <c r="L2114">
        <v>76</v>
      </c>
      <c r="M2114">
        <v>24.37</v>
      </c>
      <c r="N2114">
        <v>164.3</v>
      </c>
      <c r="O2114">
        <v>113</v>
      </c>
      <c r="P2114">
        <v>7.39</v>
      </c>
      <c r="Q2114">
        <v>12.9</v>
      </c>
      <c r="R2114">
        <v>3</v>
      </c>
      <c r="S2114">
        <v>3.48</v>
      </c>
      <c r="T2114">
        <v>2</v>
      </c>
      <c r="U2114" t="s">
        <v>22</v>
      </c>
      <c r="V2114">
        <f>IF(tbl_Customers[[#This Row],[churn]] = "yes", 1, 0)</f>
        <v>0</v>
      </c>
      <c r="W2114" t="str">
        <f>IF(tbl_Customers[[#This Row],[number_customer_service_calls]] &lt;= 1, "0-1 Calls", IF(tbl_Customers[[#This Row],[number_customer_service_calls]] &lt;= 3, "2-3 Calls", IF(tbl_Customers[[#This Row],[number_customer_service_calls]] &lt;=5, "4-5 Calls", "6+ Calls")))</f>
        <v>2-3 Calls</v>
      </c>
      <c r="X2114" t="str">
        <f>IF(tbl_Customers[[#This Row],[account_length]] &lt;= 50, "0-50", IF(tbl_Customers[[#This Row],[account_length]] &lt;=100, "51-100", IF(tbl_Customers[[#This Row],[account_length]] &lt;= 150, "101-150", "151+")))</f>
        <v>51-100</v>
      </c>
      <c r="Y2114" t="str">
        <f>IF(tbl_Customers[[#This Row],[total_intl_charge]] &lt;= 3, "Low Charges", "High Charges")</f>
        <v>High Charges</v>
      </c>
      <c r="Z2114" t="str">
        <f>IF(tbl_Customers[[#This Row],[total_eve_calls]]&lt;=80,"Low Calls",
IF(tbl_Customers[[#This Row],[total_eve_calls]]&lt;=120,"Medium Calls","High Calls"))</f>
        <v>Low Calls</v>
      </c>
      <c r="AA2114" t="str">
        <f>IF(tbl_Customers[[#This Row],[total_eve_charge]]&lt;=15,"Low Charges",
IF(tbl_Customers[[#This Row],[total_eve_charge]]&lt;=20,"Medium Charges","High Charges"))</f>
        <v>High Charges</v>
      </c>
      <c r="AB21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14" t="str">
        <f>IF(tbl_Customers[[#This Row],[number_vmail_messages]] = 0, "No Usage", IF(tbl_Customers[[#This Row],[number_vmail_messages]] &lt;= 20, "Low Usage", IF(tbl_Customers[[#This Row],[number_vmail_messages]] &lt;= 40, "Medium Usgae", "High Usage")))</f>
        <v>Medium Usgae</v>
      </c>
      <c r="AD2114" t="str">
        <f>IF(tbl_Customers[[#This Row],[total_day_minutes]]&lt;=150,"Low Usage", IF(tbl_Customers[[#This Row],[total_day_minutes]]&lt;=200,"Medium Usage", IF(tbl_Customers[[#This Row],[total_day_minutes]]&lt;=250,"High Usage","Very High Usage")))</f>
        <v>Medium Usage</v>
      </c>
      <c r="AE2114" t="str">
        <f>IF(tbl_Customers[[#This Row],[total_intl_calls]]&lt;=5,"Low Calls", IF(tbl_Customers[[#This Row],[total_intl_calls]]&lt;=10, "Medium Calls", "High Calls"))</f>
        <v>Low Calls</v>
      </c>
      <c r="AF21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14" s="36" t="str">
        <f>IF(tbl_Customers[[#This Row],[Churn_Risk_Score]]&gt;=10,"High Risk", IF(tbl_Customers[[#This Row],[Churn_Risk_Score]]&gt;=5,"Medium Risk","Low Risk"))</f>
        <v>Low Risk</v>
      </c>
    </row>
    <row r="2115" spans="1:33" x14ac:dyDescent="0.35">
      <c r="A2115">
        <v>2114</v>
      </c>
      <c r="B2115" t="s">
        <v>32</v>
      </c>
      <c r="C2115">
        <v>141</v>
      </c>
      <c r="D2115" t="s">
        <v>21</v>
      </c>
      <c r="E2115" t="s">
        <v>22</v>
      </c>
      <c r="F2115" t="s">
        <v>23</v>
      </c>
      <c r="G2115">
        <v>39</v>
      </c>
      <c r="H2115">
        <v>116.9</v>
      </c>
      <c r="I2115">
        <v>127</v>
      </c>
      <c r="J2115">
        <v>19.87</v>
      </c>
      <c r="K2115">
        <v>276.5</v>
      </c>
      <c r="L2115">
        <v>88</v>
      </c>
      <c r="M2115">
        <v>23.5</v>
      </c>
      <c r="N2115">
        <v>289.89999999999998</v>
      </c>
      <c r="O2115">
        <v>125</v>
      </c>
      <c r="P2115">
        <v>13.05</v>
      </c>
      <c r="Q2115">
        <v>12.3</v>
      </c>
      <c r="R2115">
        <v>2</v>
      </c>
      <c r="S2115">
        <v>3.32</v>
      </c>
      <c r="T2115">
        <v>0</v>
      </c>
      <c r="U2115" t="s">
        <v>22</v>
      </c>
      <c r="V2115">
        <f>IF(tbl_Customers[[#This Row],[churn]] = "yes", 1, 0)</f>
        <v>0</v>
      </c>
      <c r="W2115" t="str">
        <f>IF(tbl_Customers[[#This Row],[number_customer_service_calls]] &lt;= 1, "0-1 Calls", IF(tbl_Customers[[#This Row],[number_customer_service_calls]] &lt;= 3, "2-3 Calls", IF(tbl_Customers[[#This Row],[number_customer_service_calls]] &lt;=5, "4-5 Calls", "6+ Calls")))</f>
        <v>0-1 Calls</v>
      </c>
      <c r="X2115" t="str">
        <f>IF(tbl_Customers[[#This Row],[account_length]] &lt;= 50, "0-50", IF(tbl_Customers[[#This Row],[account_length]] &lt;=100, "51-100", IF(tbl_Customers[[#This Row],[account_length]] &lt;= 150, "101-150", "151+")))</f>
        <v>101-150</v>
      </c>
      <c r="Y2115" t="str">
        <f>IF(tbl_Customers[[#This Row],[total_intl_charge]] &lt;= 3, "Low Charges", "High Charges")</f>
        <v>High Charges</v>
      </c>
      <c r="Z2115" t="str">
        <f>IF(tbl_Customers[[#This Row],[total_eve_calls]]&lt;=80,"Low Calls",
IF(tbl_Customers[[#This Row],[total_eve_calls]]&lt;=120,"Medium Calls","High Calls"))</f>
        <v>Medium Calls</v>
      </c>
      <c r="AA2115" t="str">
        <f>IF(tbl_Customers[[#This Row],[total_eve_charge]]&lt;=15,"Low Charges",
IF(tbl_Customers[[#This Row],[total_eve_charge]]&lt;=20,"Medium Charges","High Charges"))</f>
        <v>High Charges</v>
      </c>
      <c r="AB21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15" t="str">
        <f>IF(tbl_Customers[[#This Row],[number_vmail_messages]] = 0, "No Usage", IF(tbl_Customers[[#This Row],[number_vmail_messages]] &lt;= 20, "Low Usage", IF(tbl_Customers[[#This Row],[number_vmail_messages]] &lt;= 40, "Medium Usgae", "High Usage")))</f>
        <v>Medium Usgae</v>
      </c>
      <c r="AD2115" t="str">
        <f>IF(tbl_Customers[[#This Row],[total_day_minutes]]&lt;=150,"Low Usage", IF(tbl_Customers[[#This Row],[total_day_minutes]]&lt;=200,"Medium Usage", IF(tbl_Customers[[#This Row],[total_day_minutes]]&lt;=250,"High Usage","Very High Usage")))</f>
        <v>Low Usage</v>
      </c>
      <c r="AE2115" t="str">
        <f>IF(tbl_Customers[[#This Row],[total_intl_calls]]&lt;=5,"Low Calls", IF(tbl_Customers[[#This Row],[total_intl_calls]]&lt;=10, "Medium Calls", "High Calls"))</f>
        <v>Low Calls</v>
      </c>
      <c r="AF21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15" s="36" t="str">
        <f>IF(tbl_Customers[[#This Row],[Churn_Risk_Score]]&gt;=10,"High Risk", IF(tbl_Customers[[#This Row],[Churn_Risk_Score]]&gt;=5,"Medium Risk","Low Risk"))</f>
        <v>Low Risk</v>
      </c>
    </row>
    <row r="2116" spans="1:33" x14ac:dyDescent="0.35">
      <c r="A2116">
        <v>2115</v>
      </c>
      <c r="B2116" t="s">
        <v>49</v>
      </c>
      <c r="C2116">
        <v>79</v>
      </c>
      <c r="D2116" t="s">
        <v>21</v>
      </c>
      <c r="E2116" t="s">
        <v>22</v>
      </c>
      <c r="F2116" t="s">
        <v>23</v>
      </c>
      <c r="G2116">
        <v>17</v>
      </c>
      <c r="H2116">
        <v>236.7</v>
      </c>
      <c r="I2116">
        <v>95</v>
      </c>
      <c r="J2116">
        <v>40.24</v>
      </c>
      <c r="K2116">
        <v>263.5</v>
      </c>
      <c r="L2116">
        <v>56</v>
      </c>
      <c r="M2116">
        <v>22.4</v>
      </c>
      <c r="N2116">
        <v>259.60000000000002</v>
      </c>
      <c r="O2116">
        <v>107</v>
      </c>
      <c r="P2116">
        <v>11.68</v>
      </c>
      <c r="Q2116">
        <v>12</v>
      </c>
      <c r="R2116">
        <v>4</v>
      </c>
      <c r="S2116">
        <v>3.24</v>
      </c>
      <c r="T2116">
        <v>1</v>
      </c>
      <c r="U2116" t="s">
        <v>22</v>
      </c>
      <c r="V2116">
        <f>IF(tbl_Customers[[#This Row],[churn]] = "yes", 1, 0)</f>
        <v>0</v>
      </c>
      <c r="W2116" t="str">
        <f>IF(tbl_Customers[[#This Row],[number_customer_service_calls]] &lt;= 1, "0-1 Calls", IF(tbl_Customers[[#This Row],[number_customer_service_calls]] &lt;= 3, "2-3 Calls", IF(tbl_Customers[[#This Row],[number_customer_service_calls]] &lt;=5, "4-5 Calls", "6+ Calls")))</f>
        <v>0-1 Calls</v>
      </c>
      <c r="X2116" t="str">
        <f>IF(tbl_Customers[[#This Row],[account_length]] &lt;= 50, "0-50", IF(tbl_Customers[[#This Row],[account_length]] &lt;=100, "51-100", IF(tbl_Customers[[#This Row],[account_length]] &lt;= 150, "101-150", "151+")))</f>
        <v>51-100</v>
      </c>
      <c r="Y2116" t="str">
        <f>IF(tbl_Customers[[#This Row],[total_intl_charge]] &lt;= 3, "Low Charges", "High Charges")</f>
        <v>High Charges</v>
      </c>
      <c r="Z2116" t="str">
        <f>IF(tbl_Customers[[#This Row],[total_eve_calls]]&lt;=80,"Low Calls",
IF(tbl_Customers[[#This Row],[total_eve_calls]]&lt;=120,"Medium Calls","High Calls"))</f>
        <v>Low Calls</v>
      </c>
      <c r="AA2116" t="str">
        <f>IF(tbl_Customers[[#This Row],[total_eve_charge]]&lt;=15,"Low Charges",
IF(tbl_Customers[[#This Row],[total_eve_charge]]&lt;=20,"Medium Charges","High Charges"))</f>
        <v>High Charges</v>
      </c>
      <c r="AB21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16" t="str">
        <f>IF(tbl_Customers[[#This Row],[number_vmail_messages]] = 0, "No Usage", IF(tbl_Customers[[#This Row],[number_vmail_messages]] &lt;= 20, "Low Usage", IF(tbl_Customers[[#This Row],[number_vmail_messages]] &lt;= 40, "Medium Usgae", "High Usage")))</f>
        <v>Low Usage</v>
      </c>
      <c r="AD2116" t="str">
        <f>IF(tbl_Customers[[#This Row],[total_day_minutes]]&lt;=150,"Low Usage", IF(tbl_Customers[[#This Row],[total_day_minutes]]&lt;=200,"Medium Usage", IF(tbl_Customers[[#This Row],[total_day_minutes]]&lt;=250,"High Usage","Very High Usage")))</f>
        <v>High Usage</v>
      </c>
      <c r="AE2116" t="str">
        <f>IF(tbl_Customers[[#This Row],[total_intl_calls]]&lt;=5,"Low Calls", IF(tbl_Customers[[#This Row],[total_intl_calls]]&lt;=10, "Medium Calls", "High Calls"))</f>
        <v>Low Calls</v>
      </c>
      <c r="AF21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16" s="36" t="str">
        <f>IF(tbl_Customers[[#This Row],[Churn_Risk_Score]]&gt;=10,"High Risk", IF(tbl_Customers[[#This Row],[Churn_Risk_Score]]&gt;=5,"Medium Risk","Low Risk"))</f>
        <v>Low Risk</v>
      </c>
    </row>
    <row r="2117" spans="1:33" x14ac:dyDescent="0.35">
      <c r="A2117">
        <v>2116</v>
      </c>
      <c r="B2117" t="s">
        <v>67</v>
      </c>
      <c r="C2117">
        <v>76</v>
      </c>
      <c r="D2117" t="s">
        <v>25</v>
      </c>
      <c r="E2117" t="s">
        <v>22</v>
      </c>
      <c r="F2117" t="s">
        <v>22</v>
      </c>
      <c r="G2117">
        <v>0</v>
      </c>
      <c r="H2117">
        <v>173.2</v>
      </c>
      <c r="I2117">
        <v>93</v>
      </c>
      <c r="J2117">
        <v>29.44</v>
      </c>
      <c r="K2117">
        <v>131.19999999999999</v>
      </c>
      <c r="L2117">
        <v>80</v>
      </c>
      <c r="M2117">
        <v>11.15</v>
      </c>
      <c r="N2117">
        <v>170.9</v>
      </c>
      <c r="O2117">
        <v>104</v>
      </c>
      <c r="P2117">
        <v>7.69</v>
      </c>
      <c r="Q2117">
        <v>5.4</v>
      </c>
      <c r="R2117">
        <v>3</v>
      </c>
      <c r="S2117">
        <v>1.46</v>
      </c>
      <c r="T2117">
        <v>0</v>
      </c>
      <c r="U2117" t="s">
        <v>22</v>
      </c>
      <c r="V2117">
        <f>IF(tbl_Customers[[#This Row],[churn]] = "yes", 1, 0)</f>
        <v>0</v>
      </c>
      <c r="W2117" t="str">
        <f>IF(tbl_Customers[[#This Row],[number_customer_service_calls]] &lt;= 1, "0-1 Calls", IF(tbl_Customers[[#This Row],[number_customer_service_calls]] &lt;= 3, "2-3 Calls", IF(tbl_Customers[[#This Row],[number_customer_service_calls]] &lt;=5, "4-5 Calls", "6+ Calls")))</f>
        <v>0-1 Calls</v>
      </c>
      <c r="X2117" t="str">
        <f>IF(tbl_Customers[[#This Row],[account_length]] &lt;= 50, "0-50", IF(tbl_Customers[[#This Row],[account_length]] &lt;=100, "51-100", IF(tbl_Customers[[#This Row],[account_length]] &lt;= 150, "101-150", "151+")))</f>
        <v>51-100</v>
      </c>
      <c r="Y2117" t="str">
        <f>IF(tbl_Customers[[#This Row],[total_intl_charge]] &lt;= 3, "Low Charges", "High Charges")</f>
        <v>Low Charges</v>
      </c>
      <c r="Z2117" t="str">
        <f>IF(tbl_Customers[[#This Row],[total_eve_calls]]&lt;=80,"Low Calls",
IF(tbl_Customers[[#This Row],[total_eve_calls]]&lt;=120,"Medium Calls","High Calls"))</f>
        <v>Low Calls</v>
      </c>
      <c r="AA2117" t="str">
        <f>IF(tbl_Customers[[#This Row],[total_eve_charge]]&lt;=15,"Low Charges",
IF(tbl_Customers[[#This Row],[total_eve_charge]]&lt;=20,"Medium Charges","High Charges"))</f>
        <v>Low Charges</v>
      </c>
      <c r="AB21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17" t="str">
        <f>IF(tbl_Customers[[#This Row],[number_vmail_messages]] = 0, "No Usage", IF(tbl_Customers[[#This Row],[number_vmail_messages]] &lt;= 20, "Low Usage", IF(tbl_Customers[[#This Row],[number_vmail_messages]] &lt;= 40, "Medium Usgae", "High Usage")))</f>
        <v>No Usage</v>
      </c>
      <c r="AD2117" t="str">
        <f>IF(tbl_Customers[[#This Row],[total_day_minutes]]&lt;=150,"Low Usage", IF(tbl_Customers[[#This Row],[total_day_minutes]]&lt;=200,"Medium Usage", IF(tbl_Customers[[#This Row],[total_day_minutes]]&lt;=250,"High Usage","Very High Usage")))</f>
        <v>Medium Usage</v>
      </c>
      <c r="AE2117" t="str">
        <f>IF(tbl_Customers[[#This Row],[total_intl_calls]]&lt;=5,"Low Calls", IF(tbl_Customers[[#This Row],[total_intl_calls]]&lt;=10, "Medium Calls", "High Calls"))</f>
        <v>Low Calls</v>
      </c>
      <c r="AF21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17" s="36" t="str">
        <f>IF(tbl_Customers[[#This Row],[Churn_Risk_Score]]&gt;=10,"High Risk", IF(tbl_Customers[[#This Row],[Churn_Risk_Score]]&gt;=5,"Medium Risk","Low Risk"))</f>
        <v>Low Risk</v>
      </c>
    </row>
    <row r="2118" spans="1:33" x14ac:dyDescent="0.35">
      <c r="A2118">
        <v>2117</v>
      </c>
      <c r="B2118" t="s">
        <v>20</v>
      </c>
      <c r="C2118">
        <v>94</v>
      </c>
      <c r="D2118" t="s">
        <v>21</v>
      </c>
      <c r="E2118" t="s">
        <v>22</v>
      </c>
      <c r="F2118" t="s">
        <v>22</v>
      </c>
      <c r="G2118">
        <v>0</v>
      </c>
      <c r="H2118">
        <v>181.3</v>
      </c>
      <c r="I2118">
        <v>135</v>
      </c>
      <c r="J2118">
        <v>30.82</v>
      </c>
      <c r="K2118">
        <v>182.4</v>
      </c>
      <c r="L2118">
        <v>108</v>
      </c>
      <c r="M2118">
        <v>15.5</v>
      </c>
      <c r="N2118">
        <v>180.6</v>
      </c>
      <c r="O2118">
        <v>103</v>
      </c>
      <c r="P2118">
        <v>8.1300000000000008</v>
      </c>
      <c r="Q2118">
        <v>6.7</v>
      </c>
      <c r="R2118">
        <v>2</v>
      </c>
      <c r="S2118">
        <v>1.81</v>
      </c>
      <c r="T2118">
        <v>0</v>
      </c>
      <c r="U2118" t="s">
        <v>22</v>
      </c>
      <c r="V2118">
        <f>IF(tbl_Customers[[#This Row],[churn]] = "yes", 1, 0)</f>
        <v>0</v>
      </c>
      <c r="W2118" t="str">
        <f>IF(tbl_Customers[[#This Row],[number_customer_service_calls]] &lt;= 1, "0-1 Calls", IF(tbl_Customers[[#This Row],[number_customer_service_calls]] &lt;= 3, "2-3 Calls", IF(tbl_Customers[[#This Row],[number_customer_service_calls]] &lt;=5, "4-5 Calls", "6+ Calls")))</f>
        <v>0-1 Calls</v>
      </c>
      <c r="X2118" t="str">
        <f>IF(tbl_Customers[[#This Row],[account_length]] &lt;= 50, "0-50", IF(tbl_Customers[[#This Row],[account_length]] &lt;=100, "51-100", IF(tbl_Customers[[#This Row],[account_length]] &lt;= 150, "101-150", "151+")))</f>
        <v>51-100</v>
      </c>
      <c r="Y2118" t="str">
        <f>IF(tbl_Customers[[#This Row],[total_intl_charge]] &lt;= 3, "Low Charges", "High Charges")</f>
        <v>Low Charges</v>
      </c>
      <c r="Z2118" t="str">
        <f>IF(tbl_Customers[[#This Row],[total_eve_calls]]&lt;=80,"Low Calls",
IF(tbl_Customers[[#This Row],[total_eve_calls]]&lt;=120,"Medium Calls","High Calls"))</f>
        <v>Medium Calls</v>
      </c>
      <c r="AA2118" t="str">
        <f>IF(tbl_Customers[[#This Row],[total_eve_charge]]&lt;=15,"Low Charges",
IF(tbl_Customers[[#This Row],[total_eve_charge]]&lt;=20,"Medium Charges","High Charges"))</f>
        <v>Medium Charges</v>
      </c>
      <c r="AB21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18" t="str">
        <f>IF(tbl_Customers[[#This Row],[number_vmail_messages]] = 0, "No Usage", IF(tbl_Customers[[#This Row],[number_vmail_messages]] &lt;= 20, "Low Usage", IF(tbl_Customers[[#This Row],[number_vmail_messages]] &lt;= 40, "Medium Usgae", "High Usage")))</f>
        <v>No Usage</v>
      </c>
      <c r="AD2118" t="str">
        <f>IF(tbl_Customers[[#This Row],[total_day_minutes]]&lt;=150,"Low Usage", IF(tbl_Customers[[#This Row],[total_day_minutes]]&lt;=200,"Medium Usage", IF(tbl_Customers[[#This Row],[total_day_minutes]]&lt;=250,"High Usage","Very High Usage")))</f>
        <v>Medium Usage</v>
      </c>
      <c r="AE2118" t="str">
        <f>IF(tbl_Customers[[#This Row],[total_intl_calls]]&lt;=5,"Low Calls", IF(tbl_Customers[[#This Row],[total_intl_calls]]&lt;=10, "Medium Calls", "High Calls"))</f>
        <v>Low Calls</v>
      </c>
      <c r="AF21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18" s="36" t="str">
        <f>IF(tbl_Customers[[#This Row],[Churn_Risk_Score]]&gt;=10,"High Risk", IF(tbl_Customers[[#This Row],[Churn_Risk_Score]]&gt;=5,"Medium Risk","Low Risk"))</f>
        <v>Low Risk</v>
      </c>
    </row>
    <row r="2119" spans="1:33" x14ac:dyDescent="0.35">
      <c r="A2119">
        <v>2118</v>
      </c>
      <c r="B2119" t="s">
        <v>33</v>
      </c>
      <c r="C2119">
        <v>143</v>
      </c>
      <c r="D2119" t="s">
        <v>25</v>
      </c>
      <c r="E2119" t="s">
        <v>22</v>
      </c>
      <c r="F2119" t="s">
        <v>22</v>
      </c>
      <c r="G2119">
        <v>0</v>
      </c>
      <c r="H2119">
        <v>167.8</v>
      </c>
      <c r="I2119">
        <v>72</v>
      </c>
      <c r="J2119">
        <v>28.53</v>
      </c>
      <c r="K2119">
        <v>211</v>
      </c>
      <c r="L2119">
        <v>99</v>
      </c>
      <c r="M2119">
        <v>17.940000000000001</v>
      </c>
      <c r="N2119">
        <v>153.5</v>
      </c>
      <c r="O2119">
        <v>109</v>
      </c>
      <c r="P2119">
        <v>6.91</v>
      </c>
      <c r="Q2119">
        <v>10.5</v>
      </c>
      <c r="R2119">
        <v>6</v>
      </c>
      <c r="S2119">
        <v>2.84</v>
      </c>
      <c r="T2119">
        <v>4</v>
      </c>
      <c r="U2119" t="s">
        <v>23</v>
      </c>
      <c r="V2119">
        <f>IF(tbl_Customers[[#This Row],[churn]] = "yes", 1, 0)</f>
        <v>1</v>
      </c>
      <c r="W2119" t="str">
        <f>IF(tbl_Customers[[#This Row],[number_customer_service_calls]] &lt;= 1, "0-1 Calls", IF(tbl_Customers[[#This Row],[number_customer_service_calls]] &lt;= 3, "2-3 Calls", IF(tbl_Customers[[#This Row],[number_customer_service_calls]] &lt;=5, "4-5 Calls", "6+ Calls")))</f>
        <v>4-5 Calls</v>
      </c>
      <c r="X2119" t="str">
        <f>IF(tbl_Customers[[#This Row],[account_length]] &lt;= 50, "0-50", IF(tbl_Customers[[#This Row],[account_length]] &lt;=100, "51-100", IF(tbl_Customers[[#This Row],[account_length]] &lt;= 150, "101-150", "151+")))</f>
        <v>101-150</v>
      </c>
      <c r="Y2119" t="str">
        <f>IF(tbl_Customers[[#This Row],[total_intl_charge]] &lt;= 3, "Low Charges", "High Charges")</f>
        <v>Low Charges</v>
      </c>
      <c r="Z2119" t="str">
        <f>IF(tbl_Customers[[#This Row],[total_eve_calls]]&lt;=80,"Low Calls",
IF(tbl_Customers[[#This Row],[total_eve_calls]]&lt;=120,"Medium Calls","High Calls"))</f>
        <v>Medium Calls</v>
      </c>
      <c r="AA2119" t="str">
        <f>IF(tbl_Customers[[#This Row],[total_eve_charge]]&lt;=15,"Low Charges",
IF(tbl_Customers[[#This Row],[total_eve_charge]]&lt;=20,"Medium Charges","High Charges"))</f>
        <v>Medium Charges</v>
      </c>
      <c r="AB21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19" t="str">
        <f>IF(tbl_Customers[[#This Row],[number_vmail_messages]] = 0, "No Usage", IF(tbl_Customers[[#This Row],[number_vmail_messages]] &lt;= 20, "Low Usage", IF(tbl_Customers[[#This Row],[number_vmail_messages]] &lt;= 40, "Medium Usgae", "High Usage")))</f>
        <v>No Usage</v>
      </c>
      <c r="AD2119" t="str">
        <f>IF(tbl_Customers[[#This Row],[total_day_minutes]]&lt;=150,"Low Usage", IF(tbl_Customers[[#This Row],[total_day_minutes]]&lt;=200,"Medium Usage", IF(tbl_Customers[[#This Row],[total_day_minutes]]&lt;=250,"High Usage","Very High Usage")))</f>
        <v>Medium Usage</v>
      </c>
      <c r="AE2119" t="str">
        <f>IF(tbl_Customers[[#This Row],[total_intl_calls]]&lt;=5,"Low Calls", IF(tbl_Customers[[#This Row],[total_intl_calls]]&lt;=10, "Medium Calls", "High Calls"))</f>
        <v>Medium Calls</v>
      </c>
      <c r="AF21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119" s="36" t="str">
        <f>IF(tbl_Customers[[#This Row],[Churn_Risk_Score]]&gt;=10,"High Risk", IF(tbl_Customers[[#This Row],[Churn_Risk_Score]]&gt;=5,"Medium Risk","Low Risk"))</f>
        <v>Medium Risk</v>
      </c>
    </row>
    <row r="2120" spans="1:33" x14ac:dyDescent="0.35">
      <c r="A2120">
        <v>2119</v>
      </c>
      <c r="B2120" t="s">
        <v>42</v>
      </c>
      <c r="C2120">
        <v>138</v>
      </c>
      <c r="D2120" t="s">
        <v>21</v>
      </c>
      <c r="E2120" t="s">
        <v>22</v>
      </c>
      <c r="F2120" t="s">
        <v>22</v>
      </c>
      <c r="G2120">
        <v>0</v>
      </c>
      <c r="H2120">
        <v>87.6</v>
      </c>
      <c r="I2120">
        <v>112</v>
      </c>
      <c r="J2120">
        <v>14.89</v>
      </c>
      <c r="K2120">
        <v>266.89999999999998</v>
      </c>
      <c r="L2120">
        <v>107</v>
      </c>
      <c r="M2120">
        <v>22.69</v>
      </c>
      <c r="N2120">
        <v>214.6</v>
      </c>
      <c r="O2120">
        <v>104</v>
      </c>
      <c r="P2120">
        <v>9.66</v>
      </c>
      <c r="Q2120">
        <v>9.8000000000000007</v>
      </c>
      <c r="R2120">
        <v>10</v>
      </c>
      <c r="S2120">
        <v>2.65</v>
      </c>
      <c r="T2120">
        <v>2</v>
      </c>
      <c r="U2120" t="s">
        <v>22</v>
      </c>
      <c r="V2120">
        <f>IF(tbl_Customers[[#This Row],[churn]] = "yes", 1, 0)</f>
        <v>0</v>
      </c>
      <c r="W2120" t="str">
        <f>IF(tbl_Customers[[#This Row],[number_customer_service_calls]] &lt;= 1, "0-1 Calls", IF(tbl_Customers[[#This Row],[number_customer_service_calls]] &lt;= 3, "2-3 Calls", IF(tbl_Customers[[#This Row],[number_customer_service_calls]] &lt;=5, "4-5 Calls", "6+ Calls")))</f>
        <v>2-3 Calls</v>
      </c>
      <c r="X2120" t="str">
        <f>IF(tbl_Customers[[#This Row],[account_length]] &lt;= 50, "0-50", IF(tbl_Customers[[#This Row],[account_length]] &lt;=100, "51-100", IF(tbl_Customers[[#This Row],[account_length]] &lt;= 150, "101-150", "151+")))</f>
        <v>101-150</v>
      </c>
      <c r="Y2120" t="str">
        <f>IF(tbl_Customers[[#This Row],[total_intl_charge]] &lt;= 3, "Low Charges", "High Charges")</f>
        <v>Low Charges</v>
      </c>
      <c r="Z2120" t="str">
        <f>IF(tbl_Customers[[#This Row],[total_eve_calls]]&lt;=80,"Low Calls",
IF(tbl_Customers[[#This Row],[total_eve_calls]]&lt;=120,"Medium Calls","High Calls"))</f>
        <v>Medium Calls</v>
      </c>
      <c r="AA2120" t="str">
        <f>IF(tbl_Customers[[#This Row],[total_eve_charge]]&lt;=15,"Low Charges",
IF(tbl_Customers[[#This Row],[total_eve_charge]]&lt;=20,"Medium Charges","High Charges"))</f>
        <v>High Charges</v>
      </c>
      <c r="AB21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20" t="str">
        <f>IF(tbl_Customers[[#This Row],[number_vmail_messages]] = 0, "No Usage", IF(tbl_Customers[[#This Row],[number_vmail_messages]] &lt;= 20, "Low Usage", IF(tbl_Customers[[#This Row],[number_vmail_messages]] &lt;= 40, "Medium Usgae", "High Usage")))</f>
        <v>No Usage</v>
      </c>
      <c r="AD2120" t="str">
        <f>IF(tbl_Customers[[#This Row],[total_day_minutes]]&lt;=150,"Low Usage", IF(tbl_Customers[[#This Row],[total_day_minutes]]&lt;=200,"Medium Usage", IF(tbl_Customers[[#This Row],[total_day_minutes]]&lt;=250,"High Usage","Very High Usage")))</f>
        <v>Low Usage</v>
      </c>
      <c r="AE2120" t="str">
        <f>IF(tbl_Customers[[#This Row],[total_intl_calls]]&lt;=5,"Low Calls", IF(tbl_Customers[[#This Row],[total_intl_calls]]&lt;=10, "Medium Calls", "High Calls"))</f>
        <v>Medium Calls</v>
      </c>
      <c r="AF21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20" s="36" t="str">
        <f>IF(tbl_Customers[[#This Row],[Churn_Risk_Score]]&gt;=10,"High Risk", IF(tbl_Customers[[#This Row],[Churn_Risk_Score]]&gt;=5,"Medium Risk","Low Risk"))</f>
        <v>Low Risk</v>
      </c>
    </row>
    <row r="2121" spans="1:33" x14ac:dyDescent="0.35">
      <c r="A2121">
        <v>2120</v>
      </c>
      <c r="B2121" t="s">
        <v>43</v>
      </c>
      <c r="C2121">
        <v>73</v>
      </c>
      <c r="D2121" t="s">
        <v>21</v>
      </c>
      <c r="E2121" t="s">
        <v>22</v>
      </c>
      <c r="F2121" t="s">
        <v>22</v>
      </c>
      <c r="G2121">
        <v>0</v>
      </c>
      <c r="H2121">
        <v>203.3</v>
      </c>
      <c r="I2121">
        <v>45</v>
      </c>
      <c r="J2121">
        <v>34.56</v>
      </c>
      <c r="K2121">
        <v>141.9</v>
      </c>
      <c r="L2121">
        <v>87</v>
      </c>
      <c r="M2121">
        <v>12.06</v>
      </c>
      <c r="N2121">
        <v>200.7</v>
      </c>
      <c r="O2121">
        <v>71</v>
      </c>
      <c r="P2121">
        <v>9.0299999999999994</v>
      </c>
      <c r="Q2121">
        <v>8.5</v>
      </c>
      <c r="R2121">
        <v>6</v>
      </c>
      <c r="S2121">
        <v>2.2999999999999998</v>
      </c>
      <c r="T2121">
        <v>0</v>
      </c>
      <c r="U2121" t="s">
        <v>22</v>
      </c>
      <c r="V2121">
        <f>IF(tbl_Customers[[#This Row],[churn]] = "yes", 1, 0)</f>
        <v>0</v>
      </c>
      <c r="W2121" t="str">
        <f>IF(tbl_Customers[[#This Row],[number_customer_service_calls]] &lt;= 1, "0-1 Calls", IF(tbl_Customers[[#This Row],[number_customer_service_calls]] &lt;= 3, "2-3 Calls", IF(tbl_Customers[[#This Row],[number_customer_service_calls]] &lt;=5, "4-5 Calls", "6+ Calls")))</f>
        <v>0-1 Calls</v>
      </c>
      <c r="X2121" t="str">
        <f>IF(tbl_Customers[[#This Row],[account_length]] &lt;= 50, "0-50", IF(tbl_Customers[[#This Row],[account_length]] &lt;=100, "51-100", IF(tbl_Customers[[#This Row],[account_length]] &lt;= 150, "101-150", "151+")))</f>
        <v>51-100</v>
      </c>
      <c r="Y2121" t="str">
        <f>IF(tbl_Customers[[#This Row],[total_intl_charge]] &lt;= 3, "Low Charges", "High Charges")</f>
        <v>Low Charges</v>
      </c>
      <c r="Z2121" t="str">
        <f>IF(tbl_Customers[[#This Row],[total_eve_calls]]&lt;=80,"Low Calls",
IF(tbl_Customers[[#This Row],[total_eve_calls]]&lt;=120,"Medium Calls","High Calls"))</f>
        <v>Medium Calls</v>
      </c>
      <c r="AA2121" t="str">
        <f>IF(tbl_Customers[[#This Row],[total_eve_charge]]&lt;=15,"Low Charges",
IF(tbl_Customers[[#This Row],[total_eve_charge]]&lt;=20,"Medium Charges","High Charges"))</f>
        <v>Low Charges</v>
      </c>
      <c r="AB21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21" t="str">
        <f>IF(tbl_Customers[[#This Row],[number_vmail_messages]] = 0, "No Usage", IF(tbl_Customers[[#This Row],[number_vmail_messages]] &lt;= 20, "Low Usage", IF(tbl_Customers[[#This Row],[number_vmail_messages]] &lt;= 40, "Medium Usgae", "High Usage")))</f>
        <v>No Usage</v>
      </c>
      <c r="AD2121" t="str">
        <f>IF(tbl_Customers[[#This Row],[total_day_minutes]]&lt;=150,"Low Usage", IF(tbl_Customers[[#This Row],[total_day_minutes]]&lt;=200,"Medium Usage", IF(tbl_Customers[[#This Row],[total_day_minutes]]&lt;=250,"High Usage","Very High Usage")))</f>
        <v>High Usage</v>
      </c>
      <c r="AE2121" t="str">
        <f>IF(tbl_Customers[[#This Row],[total_intl_calls]]&lt;=5,"Low Calls", IF(tbl_Customers[[#This Row],[total_intl_calls]]&lt;=10, "Medium Calls", "High Calls"))</f>
        <v>Medium Calls</v>
      </c>
      <c r="AF21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21" s="36" t="str">
        <f>IF(tbl_Customers[[#This Row],[Churn_Risk_Score]]&gt;=10,"High Risk", IF(tbl_Customers[[#This Row],[Churn_Risk_Score]]&gt;=5,"Medium Risk","Low Risk"))</f>
        <v>Low Risk</v>
      </c>
    </row>
    <row r="2122" spans="1:33" x14ac:dyDescent="0.35">
      <c r="A2122">
        <v>2121</v>
      </c>
      <c r="B2122" t="s">
        <v>65</v>
      </c>
      <c r="C2122">
        <v>21</v>
      </c>
      <c r="D2122" t="s">
        <v>21</v>
      </c>
      <c r="E2122" t="s">
        <v>22</v>
      </c>
      <c r="F2122" t="s">
        <v>22</v>
      </c>
      <c r="G2122">
        <v>0</v>
      </c>
      <c r="H2122">
        <v>92.6</v>
      </c>
      <c r="I2122">
        <v>95</v>
      </c>
      <c r="J2122">
        <v>15.74</v>
      </c>
      <c r="K2122">
        <v>161.9</v>
      </c>
      <c r="L2122">
        <v>70</v>
      </c>
      <c r="M2122">
        <v>13.76</v>
      </c>
      <c r="N2122">
        <v>285</v>
      </c>
      <c r="O2122">
        <v>78</v>
      </c>
      <c r="P2122">
        <v>12.83</v>
      </c>
      <c r="Q2122">
        <v>11.3</v>
      </c>
      <c r="R2122">
        <v>3</v>
      </c>
      <c r="S2122">
        <v>3.05</v>
      </c>
      <c r="T2122">
        <v>5</v>
      </c>
      <c r="U2122" t="s">
        <v>23</v>
      </c>
      <c r="V2122">
        <f>IF(tbl_Customers[[#This Row],[churn]] = "yes", 1, 0)</f>
        <v>1</v>
      </c>
      <c r="W2122" t="str">
        <f>IF(tbl_Customers[[#This Row],[number_customer_service_calls]] &lt;= 1, "0-1 Calls", IF(tbl_Customers[[#This Row],[number_customer_service_calls]] &lt;= 3, "2-3 Calls", IF(tbl_Customers[[#This Row],[number_customer_service_calls]] &lt;=5, "4-5 Calls", "6+ Calls")))</f>
        <v>4-5 Calls</v>
      </c>
      <c r="X2122" t="str">
        <f>IF(tbl_Customers[[#This Row],[account_length]] &lt;= 50, "0-50", IF(tbl_Customers[[#This Row],[account_length]] &lt;=100, "51-100", IF(tbl_Customers[[#This Row],[account_length]] &lt;= 150, "101-150", "151+")))</f>
        <v>0-50</v>
      </c>
      <c r="Y2122" t="str">
        <f>IF(tbl_Customers[[#This Row],[total_intl_charge]] &lt;= 3, "Low Charges", "High Charges")</f>
        <v>High Charges</v>
      </c>
      <c r="Z2122" t="str">
        <f>IF(tbl_Customers[[#This Row],[total_eve_calls]]&lt;=80,"Low Calls",
IF(tbl_Customers[[#This Row],[total_eve_calls]]&lt;=120,"Medium Calls","High Calls"))</f>
        <v>Low Calls</v>
      </c>
      <c r="AA2122" t="str">
        <f>IF(tbl_Customers[[#This Row],[total_eve_charge]]&lt;=15,"Low Charges",
IF(tbl_Customers[[#This Row],[total_eve_charge]]&lt;=20,"Medium Charges","High Charges"))</f>
        <v>Low Charges</v>
      </c>
      <c r="AB21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22" t="str">
        <f>IF(tbl_Customers[[#This Row],[number_vmail_messages]] = 0, "No Usage", IF(tbl_Customers[[#This Row],[number_vmail_messages]] &lt;= 20, "Low Usage", IF(tbl_Customers[[#This Row],[number_vmail_messages]] &lt;= 40, "Medium Usgae", "High Usage")))</f>
        <v>No Usage</v>
      </c>
      <c r="AD2122" t="str">
        <f>IF(tbl_Customers[[#This Row],[total_day_minutes]]&lt;=150,"Low Usage", IF(tbl_Customers[[#This Row],[total_day_minutes]]&lt;=200,"Medium Usage", IF(tbl_Customers[[#This Row],[total_day_minutes]]&lt;=250,"High Usage","Very High Usage")))</f>
        <v>Low Usage</v>
      </c>
      <c r="AE2122" t="str">
        <f>IF(tbl_Customers[[#This Row],[total_intl_calls]]&lt;=5,"Low Calls", IF(tbl_Customers[[#This Row],[total_intl_calls]]&lt;=10, "Medium Calls", "High Calls"))</f>
        <v>Low Calls</v>
      </c>
      <c r="AF21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122" s="36" t="str">
        <f>IF(tbl_Customers[[#This Row],[Churn_Risk_Score]]&gt;=10,"High Risk", IF(tbl_Customers[[#This Row],[Churn_Risk_Score]]&gt;=5,"Medium Risk","Low Risk"))</f>
        <v>Medium Risk</v>
      </c>
    </row>
    <row r="2123" spans="1:33" x14ac:dyDescent="0.35">
      <c r="A2123">
        <v>2122</v>
      </c>
      <c r="B2123" t="s">
        <v>68</v>
      </c>
      <c r="C2123">
        <v>148</v>
      </c>
      <c r="D2123" t="s">
        <v>21</v>
      </c>
      <c r="E2123" t="s">
        <v>22</v>
      </c>
      <c r="F2123" t="s">
        <v>23</v>
      </c>
      <c r="G2123">
        <v>21</v>
      </c>
      <c r="H2123">
        <v>262.89999999999998</v>
      </c>
      <c r="I2123">
        <v>135</v>
      </c>
      <c r="J2123">
        <v>44.69</v>
      </c>
      <c r="K2123">
        <v>149.5</v>
      </c>
      <c r="L2123">
        <v>96</v>
      </c>
      <c r="M2123">
        <v>12.71</v>
      </c>
      <c r="N2123">
        <v>140.5</v>
      </c>
      <c r="O2123">
        <v>109</v>
      </c>
      <c r="P2123">
        <v>6.32</v>
      </c>
      <c r="Q2123">
        <v>8.1</v>
      </c>
      <c r="R2123">
        <v>4</v>
      </c>
      <c r="S2123">
        <v>2.19</v>
      </c>
      <c r="T2123">
        <v>1</v>
      </c>
      <c r="U2123" t="s">
        <v>22</v>
      </c>
      <c r="V2123">
        <f>IF(tbl_Customers[[#This Row],[churn]] = "yes", 1, 0)</f>
        <v>0</v>
      </c>
      <c r="W2123" t="str">
        <f>IF(tbl_Customers[[#This Row],[number_customer_service_calls]] &lt;= 1, "0-1 Calls", IF(tbl_Customers[[#This Row],[number_customer_service_calls]] &lt;= 3, "2-3 Calls", IF(tbl_Customers[[#This Row],[number_customer_service_calls]] &lt;=5, "4-5 Calls", "6+ Calls")))</f>
        <v>0-1 Calls</v>
      </c>
      <c r="X2123" t="str">
        <f>IF(tbl_Customers[[#This Row],[account_length]] &lt;= 50, "0-50", IF(tbl_Customers[[#This Row],[account_length]] &lt;=100, "51-100", IF(tbl_Customers[[#This Row],[account_length]] &lt;= 150, "101-150", "151+")))</f>
        <v>101-150</v>
      </c>
      <c r="Y2123" t="str">
        <f>IF(tbl_Customers[[#This Row],[total_intl_charge]] &lt;= 3, "Low Charges", "High Charges")</f>
        <v>Low Charges</v>
      </c>
      <c r="Z2123" t="str">
        <f>IF(tbl_Customers[[#This Row],[total_eve_calls]]&lt;=80,"Low Calls",
IF(tbl_Customers[[#This Row],[total_eve_calls]]&lt;=120,"Medium Calls","High Calls"))</f>
        <v>Medium Calls</v>
      </c>
      <c r="AA2123" t="str">
        <f>IF(tbl_Customers[[#This Row],[total_eve_charge]]&lt;=15,"Low Charges",
IF(tbl_Customers[[#This Row],[total_eve_charge]]&lt;=20,"Medium Charges","High Charges"))</f>
        <v>Low Charges</v>
      </c>
      <c r="AB21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23" t="str">
        <f>IF(tbl_Customers[[#This Row],[number_vmail_messages]] = 0, "No Usage", IF(tbl_Customers[[#This Row],[number_vmail_messages]] &lt;= 20, "Low Usage", IF(tbl_Customers[[#This Row],[number_vmail_messages]] &lt;= 40, "Medium Usgae", "High Usage")))</f>
        <v>Medium Usgae</v>
      </c>
      <c r="AD2123" t="str">
        <f>IF(tbl_Customers[[#This Row],[total_day_minutes]]&lt;=150,"Low Usage", IF(tbl_Customers[[#This Row],[total_day_minutes]]&lt;=200,"Medium Usage", IF(tbl_Customers[[#This Row],[total_day_minutes]]&lt;=250,"High Usage","Very High Usage")))</f>
        <v>Very High Usage</v>
      </c>
      <c r="AE2123" t="str">
        <f>IF(tbl_Customers[[#This Row],[total_intl_calls]]&lt;=5,"Low Calls", IF(tbl_Customers[[#This Row],[total_intl_calls]]&lt;=10, "Medium Calls", "High Calls"))</f>
        <v>Low Calls</v>
      </c>
      <c r="AF21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23" s="36" t="str">
        <f>IF(tbl_Customers[[#This Row],[Churn_Risk_Score]]&gt;=10,"High Risk", IF(tbl_Customers[[#This Row],[Churn_Risk_Score]]&gt;=5,"Medium Risk","Low Risk"))</f>
        <v>Low Risk</v>
      </c>
    </row>
    <row r="2124" spans="1:33" x14ac:dyDescent="0.35">
      <c r="A2124">
        <v>2123</v>
      </c>
      <c r="B2124" t="s">
        <v>35</v>
      </c>
      <c r="C2124">
        <v>143</v>
      </c>
      <c r="D2124" t="s">
        <v>25</v>
      </c>
      <c r="E2124" t="s">
        <v>22</v>
      </c>
      <c r="F2124" t="s">
        <v>23</v>
      </c>
      <c r="G2124">
        <v>22</v>
      </c>
      <c r="H2124">
        <v>141.80000000000001</v>
      </c>
      <c r="I2124">
        <v>116</v>
      </c>
      <c r="J2124">
        <v>24.11</v>
      </c>
      <c r="K2124">
        <v>167.3</v>
      </c>
      <c r="L2124">
        <v>99</v>
      </c>
      <c r="M2124">
        <v>14.22</v>
      </c>
      <c r="N2124">
        <v>178.1</v>
      </c>
      <c r="O2124">
        <v>130</v>
      </c>
      <c r="P2124">
        <v>8.01</v>
      </c>
      <c r="Q2124">
        <v>7.8</v>
      </c>
      <c r="R2124">
        <v>3</v>
      </c>
      <c r="S2124">
        <v>2.11</v>
      </c>
      <c r="T2124">
        <v>1</v>
      </c>
      <c r="U2124" t="s">
        <v>22</v>
      </c>
      <c r="V2124">
        <f>IF(tbl_Customers[[#This Row],[churn]] = "yes", 1, 0)</f>
        <v>0</v>
      </c>
      <c r="W2124" t="str">
        <f>IF(tbl_Customers[[#This Row],[number_customer_service_calls]] &lt;= 1, "0-1 Calls", IF(tbl_Customers[[#This Row],[number_customer_service_calls]] &lt;= 3, "2-3 Calls", IF(tbl_Customers[[#This Row],[number_customer_service_calls]] &lt;=5, "4-5 Calls", "6+ Calls")))</f>
        <v>0-1 Calls</v>
      </c>
      <c r="X2124" t="str">
        <f>IF(tbl_Customers[[#This Row],[account_length]] &lt;= 50, "0-50", IF(tbl_Customers[[#This Row],[account_length]] &lt;=100, "51-100", IF(tbl_Customers[[#This Row],[account_length]] &lt;= 150, "101-150", "151+")))</f>
        <v>101-150</v>
      </c>
      <c r="Y2124" t="str">
        <f>IF(tbl_Customers[[#This Row],[total_intl_charge]] &lt;= 3, "Low Charges", "High Charges")</f>
        <v>Low Charges</v>
      </c>
      <c r="Z2124" t="str">
        <f>IF(tbl_Customers[[#This Row],[total_eve_calls]]&lt;=80,"Low Calls",
IF(tbl_Customers[[#This Row],[total_eve_calls]]&lt;=120,"Medium Calls","High Calls"))</f>
        <v>Medium Calls</v>
      </c>
      <c r="AA2124" t="str">
        <f>IF(tbl_Customers[[#This Row],[total_eve_charge]]&lt;=15,"Low Charges",
IF(tbl_Customers[[#This Row],[total_eve_charge]]&lt;=20,"Medium Charges","High Charges"))</f>
        <v>Low Charges</v>
      </c>
      <c r="AB21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24" t="str">
        <f>IF(tbl_Customers[[#This Row],[number_vmail_messages]] = 0, "No Usage", IF(tbl_Customers[[#This Row],[number_vmail_messages]] &lt;= 20, "Low Usage", IF(tbl_Customers[[#This Row],[number_vmail_messages]] &lt;= 40, "Medium Usgae", "High Usage")))</f>
        <v>Medium Usgae</v>
      </c>
      <c r="AD2124" t="str">
        <f>IF(tbl_Customers[[#This Row],[total_day_minutes]]&lt;=150,"Low Usage", IF(tbl_Customers[[#This Row],[total_day_minutes]]&lt;=200,"Medium Usage", IF(tbl_Customers[[#This Row],[total_day_minutes]]&lt;=250,"High Usage","Very High Usage")))</f>
        <v>Low Usage</v>
      </c>
      <c r="AE2124" t="str">
        <f>IF(tbl_Customers[[#This Row],[total_intl_calls]]&lt;=5,"Low Calls", IF(tbl_Customers[[#This Row],[total_intl_calls]]&lt;=10, "Medium Calls", "High Calls"))</f>
        <v>Low Calls</v>
      </c>
      <c r="AF21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24" s="36" t="str">
        <f>IF(tbl_Customers[[#This Row],[Churn_Risk_Score]]&gt;=10,"High Risk", IF(tbl_Customers[[#This Row],[Churn_Risk_Score]]&gt;=5,"Medium Risk","Low Risk"))</f>
        <v>Low Risk</v>
      </c>
    </row>
    <row r="2125" spans="1:33" x14ac:dyDescent="0.35">
      <c r="A2125">
        <v>2124</v>
      </c>
      <c r="B2125" t="s">
        <v>60</v>
      </c>
      <c r="C2125">
        <v>79</v>
      </c>
      <c r="D2125" t="s">
        <v>25</v>
      </c>
      <c r="E2125" t="s">
        <v>22</v>
      </c>
      <c r="F2125" t="s">
        <v>23</v>
      </c>
      <c r="G2125">
        <v>32</v>
      </c>
      <c r="H2125">
        <v>50.6</v>
      </c>
      <c r="I2125">
        <v>62</v>
      </c>
      <c r="J2125">
        <v>8.6</v>
      </c>
      <c r="K2125">
        <v>201.4</v>
      </c>
      <c r="L2125">
        <v>87</v>
      </c>
      <c r="M2125">
        <v>17.12</v>
      </c>
      <c r="N2125">
        <v>146.80000000000001</v>
      </c>
      <c r="O2125">
        <v>121</v>
      </c>
      <c r="P2125">
        <v>6.61</v>
      </c>
      <c r="Q2125">
        <v>4.2</v>
      </c>
      <c r="R2125">
        <v>4</v>
      </c>
      <c r="S2125">
        <v>1.1299999999999999</v>
      </c>
      <c r="T2125">
        <v>2</v>
      </c>
      <c r="U2125" t="s">
        <v>22</v>
      </c>
      <c r="V2125">
        <f>IF(tbl_Customers[[#This Row],[churn]] = "yes", 1, 0)</f>
        <v>0</v>
      </c>
      <c r="W2125" t="str">
        <f>IF(tbl_Customers[[#This Row],[number_customer_service_calls]] &lt;= 1, "0-1 Calls", IF(tbl_Customers[[#This Row],[number_customer_service_calls]] &lt;= 3, "2-3 Calls", IF(tbl_Customers[[#This Row],[number_customer_service_calls]] &lt;=5, "4-5 Calls", "6+ Calls")))</f>
        <v>2-3 Calls</v>
      </c>
      <c r="X2125" t="str">
        <f>IF(tbl_Customers[[#This Row],[account_length]] &lt;= 50, "0-50", IF(tbl_Customers[[#This Row],[account_length]] &lt;=100, "51-100", IF(tbl_Customers[[#This Row],[account_length]] &lt;= 150, "101-150", "151+")))</f>
        <v>51-100</v>
      </c>
      <c r="Y2125" t="str">
        <f>IF(tbl_Customers[[#This Row],[total_intl_charge]] &lt;= 3, "Low Charges", "High Charges")</f>
        <v>Low Charges</v>
      </c>
      <c r="Z2125" t="str">
        <f>IF(tbl_Customers[[#This Row],[total_eve_calls]]&lt;=80,"Low Calls",
IF(tbl_Customers[[#This Row],[total_eve_calls]]&lt;=120,"Medium Calls","High Calls"))</f>
        <v>Medium Calls</v>
      </c>
      <c r="AA2125" t="str">
        <f>IF(tbl_Customers[[#This Row],[total_eve_charge]]&lt;=15,"Low Charges",
IF(tbl_Customers[[#This Row],[total_eve_charge]]&lt;=20,"Medium Charges","High Charges"))</f>
        <v>Medium Charges</v>
      </c>
      <c r="AB21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25" t="str">
        <f>IF(tbl_Customers[[#This Row],[number_vmail_messages]] = 0, "No Usage", IF(tbl_Customers[[#This Row],[number_vmail_messages]] &lt;= 20, "Low Usage", IF(tbl_Customers[[#This Row],[number_vmail_messages]] &lt;= 40, "Medium Usgae", "High Usage")))</f>
        <v>Medium Usgae</v>
      </c>
      <c r="AD2125" t="str">
        <f>IF(tbl_Customers[[#This Row],[total_day_minutes]]&lt;=150,"Low Usage", IF(tbl_Customers[[#This Row],[total_day_minutes]]&lt;=200,"Medium Usage", IF(tbl_Customers[[#This Row],[total_day_minutes]]&lt;=250,"High Usage","Very High Usage")))</f>
        <v>Low Usage</v>
      </c>
      <c r="AE2125" t="str">
        <f>IF(tbl_Customers[[#This Row],[total_intl_calls]]&lt;=5,"Low Calls", IF(tbl_Customers[[#This Row],[total_intl_calls]]&lt;=10, "Medium Calls", "High Calls"))</f>
        <v>Low Calls</v>
      </c>
      <c r="AF21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25" s="36" t="str">
        <f>IF(tbl_Customers[[#This Row],[Churn_Risk_Score]]&gt;=10,"High Risk", IF(tbl_Customers[[#This Row],[Churn_Risk_Score]]&gt;=5,"Medium Risk","Low Risk"))</f>
        <v>Low Risk</v>
      </c>
    </row>
    <row r="2126" spans="1:33" x14ac:dyDescent="0.35">
      <c r="A2126">
        <v>2125</v>
      </c>
      <c r="B2126" t="s">
        <v>62</v>
      </c>
      <c r="C2126">
        <v>89</v>
      </c>
      <c r="D2126" t="s">
        <v>21</v>
      </c>
      <c r="E2126" t="s">
        <v>22</v>
      </c>
      <c r="F2126" t="s">
        <v>22</v>
      </c>
      <c r="G2126">
        <v>0</v>
      </c>
      <c r="H2126">
        <v>134.9</v>
      </c>
      <c r="I2126">
        <v>59</v>
      </c>
      <c r="J2126">
        <v>22.93</v>
      </c>
      <c r="K2126">
        <v>156</v>
      </c>
      <c r="L2126">
        <v>152</v>
      </c>
      <c r="M2126">
        <v>13.26</v>
      </c>
      <c r="N2126">
        <v>197.5</v>
      </c>
      <c r="O2126">
        <v>112</v>
      </c>
      <c r="P2126">
        <v>8.89</v>
      </c>
      <c r="Q2126">
        <v>10.199999999999999</v>
      </c>
      <c r="R2126">
        <v>5</v>
      </c>
      <c r="S2126">
        <v>2.75</v>
      </c>
      <c r="T2126">
        <v>1</v>
      </c>
      <c r="U2126" t="s">
        <v>22</v>
      </c>
      <c r="V2126">
        <f>IF(tbl_Customers[[#This Row],[churn]] = "yes", 1, 0)</f>
        <v>0</v>
      </c>
      <c r="W2126" t="str">
        <f>IF(tbl_Customers[[#This Row],[number_customer_service_calls]] &lt;= 1, "0-1 Calls", IF(tbl_Customers[[#This Row],[number_customer_service_calls]] &lt;= 3, "2-3 Calls", IF(tbl_Customers[[#This Row],[number_customer_service_calls]] &lt;=5, "4-5 Calls", "6+ Calls")))</f>
        <v>0-1 Calls</v>
      </c>
      <c r="X2126" t="str">
        <f>IF(tbl_Customers[[#This Row],[account_length]] &lt;= 50, "0-50", IF(tbl_Customers[[#This Row],[account_length]] &lt;=100, "51-100", IF(tbl_Customers[[#This Row],[account_length]] &lt;= 150, "101-150", "151+")))</f>
        <v>51-100</v>
      </c>
      <c r="Y2126" t="str">
        <f>IF(tbl_Customers[[#This Row],[total_intl_charge]] &lt;= 3, "Low Charges", "High Charges")</f>
        <v>Low Charges</v>
      </c>
      <c r="Z2126" t="str">
        <f>IF(tbl_Customers[[#This Row],[total_eve_calls]]&lt;=80,"Low Calls",
IF(tbl_Customers[[#This Row],[total_eve_calls]]&lt;=120,"Medium Calls","High Calls"))</f>
        <v>High Calls</v>
      </c>
      <c r="AA2126" t="str">
        <f>IF(tbl_Customers[[#This Row],[total_eve_charge]]&lt;=15,"Low Charges",
IF(tbl_Customers[[#This Row],[total_eve_charge]]&lt;=20,"Medium Charges","High Charges"))</f>
        <v>Low Charges</v>
      </c>
      <c r="AB21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26" t="str">
        <f>IF(tbl_Customers[[#This Row],[number_vmail_messages]] = 0, "No Usage", IF(tbl_Customers[[#This Row],[number_vmail_messages]] &lt;= 20, "Low Usage", IF(tbl_Customers[[#This Row],[number_vmail_messages]] &lt;= 40, "Medium Usgae", "High Usage")))</f>
        <v>No Usage</v>
      </c>
      <c r="AD2126" t="str">
        <f>IF(tbl_Customers[[#This Row],[total_day_minutes]]&lt;=150,"Low Usage", IF(tbl_Customers[[#This Row],[total_day_minutes]]&lt;=200,"Medium Usage", IF(tbl_Customers[[#This Row],[total_day_minutes]]&lt;=250,"High Usage","Very High Usage")))</f>
        <v>Low Usage</v>
      </c>
      <c r="AE2126" t="str">
        <f>IF(tbl_Customers[[#This Row],[total_intl_calls]]&lt;=5,"Low Calls", IF(tbl_Customers[[#This Row],[total_intl_calls]]&lt;=10, "Medium Calls", "High Calls"))</f>
        <v>Low Calls</v>
      </c>
      <c r="AF21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26" s="36" t="str">
        <f>IF(tbl_Customers[[#This Row],[Churn_Risk_Score]]&gt;=10,"High Risk", IF(tbl_Customers[[#This Row],[Churn_Risk_Score]]&gt;=5,"Medium Risk","Low Risk"))</f>
        <v>Low Risk</v>
      </c>
    </row>
    <row r="2127" spans="1:33" x14ac:dyDescent="0.35">
      <c r="A2127">
        <v>2126</v>
      </c>
      <c r="B2127" t="s">
        <v>56</v>
      </c>
      <c r="C2127">
        <v>120</v>
      </c>
      <c r="D2127" t="s">
        <v>21</v>
      </c>
      <c r="E2127" t="s">
        <v>22</v>
      </c>
      <c r="F2127" t="s">
        <v>22</v>
      </c>
      <c r="G2127">
        <v>0</v>
      </c>
      <c r="H2127">
        <v>252.1</v>
      </c>
      <c r="I2127">
        <v>110</v>
      </c>
      <c r="J2127">
        <v>42.86</v>
      </c>
      <c r="K2127">
        <v>226.1</v>
      </c>
      <c r="L2127">
        <v>103</v>
      </c>
      <c r="M2127">
        <v>19.22</v>
      </c>
      <c r="N2127">
        <v>155.6</v>
      </c>
      <c r="O2127">
        <v>83</v>
      </c>
      <c r="P2127">
        <v>7</v>
      </c>
      <c r="Q2127">
        <v>13.8</v>
      </c>
      <c r="R2127">
        <v>3</v>
      </c>
      <c r="S2127">
        <v>3.73</v>
      </c>
      <c r="T2127">
        <v>1</v>
      </c>
      <c r="U2127" t="s">
        <v>22</v>
      </c>
      <c r="V2127">
        <f>IF(tbl_Customers[[#This Row],[churn]] = "yes", 1, 0)</f>
        <v>0</v>
      </c>
      <c r="W2127" t="str">
        <f>IF(tbl_Customers[[#This Row],[number_customer_service_calls]] &lt;= 1, "0-1 Calls", IF(tbl_Customers[[#This Row],[number_customer_service_calls]] &lt;= 3, "2-3 Calls", IF(tbl_Customers[[#This Row],[number_customer_service_calls]] &lt;=5, "4-5 Calls", "6+ Calls")))</f>
        <v>0-1 Calls</v>
      </c>
      <c r="X2127" t="str">
        <f>IF(tbl_Customers[[#This Row],[account_length]] &lt;= 50, "0-50", IF(tbl_Customers[[#This Row],[account_length]] &lt;=100, "51-100", IF(tbl_Customers[[#This Row],[account_length]] &lt;= 150, "101-150", "151+")))</f>
        <v>101-150</v>
      </c>
      <c r="Y2127" t="str">
        <f>IF(tbl_Customers[[#This Row],[total_intl_charge]] &lt;= 3, "Low Charges", "High Charges")</f>
        <v>High Charges</v>
      </c>
      <c r="Z2127" t="str">
        <f>IF(tbl_Customers[[#This Row],[total_eve_calls]]&lt;=80,"Low Calls",
IF(tbl_Customers[[#This Row],[total_eve_calls]]&lt;=120,"Medium Calls","High Calls"))</f>
        <v>Medium Calls</v>
      </c>
      <c r="AA2127" t="str">
        <f>IF(tbl_Customers[[#This Row],[total_eve_charge]]&lt;=15,"Low Charges",
IF(tbl_Customers[[#This Row],[total_eve_charge]]&lt;=20,"Medium Charges","High Charges"))</f>
        <v>Medium Charges</v>
      </c>
      <c r="AB21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27" t="str">
        <f>IF(tbl_Customers[[#This Row],[number_vmail_messages]] = 0, "No Usage", IF(tbl_Customers[[#This Row],[number_vmail_messages]] &lt;= 20, "Low Usage", IF(tbl_Customers[[#This Row],[number_vmail_messages]] &lt;= 40, "Medium Usgae", "High Usage")))</f>
        <v>No Usage</v>
      </c>
      <c r="AD2127" t="str">
        <f>IF(tbl_Customers[[#This Row],[total_day_minutes]]&lt;=150,"Low Usage", IF(tbl_Customers[[#This Row],[total_day_minutes]]&lt;=200,"Medium Usage", IF(tbl_Customers[[#This Row],[total_day_minutes]]&lt;=250,"High Usage","Very High Usage")))</f>
        <v>Very High Usage</v>
      </c>
      <c r="AE2127" t="str">
        <f>IF(tbl_Customers[[#This Row],[total_intl_calls]]&lt;=5,"Low Calls", IF(tbl_Customers[[#This Row],[total_intl_calls]]&lt;=10, "Medium Calls", "High Calls"))</f>
        <v>Low Calls</v>
      </c>
      <c r="AF21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127" s="36" t="str">
        <f>IF(tbl_Customers[[#This Row],[Churn_Risk_Score]]&gt;=10,"High Risk", IF(tbl_Customers[[#This Row],[Churn_Risk_Score]]&gt;=5,"Medium Risk","Low Risk"))</f>
        <v>Medium Risk</v>
      </c>
    </row>
    <row r="2128" spans="1:33" x14ac:dyDescent="0.35">
      <c r="A2128">
        <v>2127</v>
      </c>
      <c r="B2128" t="s">
        <v>55</v>
      </c>
      <c r="C2128">
        <v>121</v>
      </c>
      <c r="D2128" t="s">
        <v>21</v>
      </c>
      <c r="E2128" t="s">
        <v>22</v>
      </c>
      <c r="F2128" t="s">
        <v>23</v>
      </c>
      <c r="G2128">
        <v>41</v>
      </c>
      <c r="H2128">
        <v>215.5</v>
      </c>
      <c r="I2128">
        <v>95</v>
      </c>
      <c r="J2128">
        <v>36.64</v>
      </c>
      <c r="K2128">
        <v>241.8</v>
      </c>
      <c r="L2128">
        <v>92</v>
      </c>
      <c r="M2128">
        <v>20.55</v>
      </c>
      <c r="N2128">
        <v>147</v>
      </c>
      <c r="O2128">
        <v>108</v>
      </c>
      <c r="P2128">
        <v>6.61</v>
      </c>
      <c r="Q2128">
        <v>9.6</v>
      </c>
      <c r="R2128">
        <v>3</v>
      </c>
      <c r="S2128">
        <v>2.59</v>
      </c>
      <c r="T2128">
        <v>1</v>
      </c>
      <c r="U2128" t="s">
        <v>22</v>
      </c>
      <c r="V2128">
        <f>IF(tbl_Customers[[#This Row],[churn]] = "yes", 1, 0)</f>
        <v>0</v>
      </c>
      <c r="W2128" t="str">
        <f>IF(tbl_Customers[[#This Row],[number_customer_service_calls]] &lt;= 1, "0-1 Calls", IF(tbl_Customers[[#This Row],[number_customer_service_calls]] &lt;= 3, "2-3 Calls", IF(tbl_Customers[[#This Row],[number_customer_service_calls]] &lt;=5, "4-5 Calls", "6+ Calls")))</f>
        <v>0-1 Calls</v>
      </c>
      <c r="X2128" t="str">
        <f>IF(tbl_Customers[[#This Row],[account_length]] &lt;= 50, "0-50", IF(tbl_Customers[[#This Row],[account_length]] &lt;=100, "51-100", IF(tbl_Customers[[#This Row],[account_length]] &lt;= 150, "101-150", "151+")))</f>
        <v>101-150</v>
      </c>
      <c r="Y2128" t="str">
        <f>IF(tbl_Customers[[#This Row],[total_intl_charge]] &lt;= 3, "Low Charges", "High Charges")</f>
        <v>Low Charges</v>
      </c>
      <c r="Z2128" t="str">
        <f>IF(tbl_Customers[[#This Row],[total_eve_calls]]&lt;=80,"Low Calls",
IF(tbl_Customers[[#This Row],[total_eve_calls]]&lt;=120,"Medium Calls","High Calls"))</f>
        <v>Medium Calls</v>
      </c>
      <c r="AA2128" t="str">
        <f>IF(tbl_Customers[[#This Row],[total_eve_charge]]&lt;=15,"Low Charges",
IF(tbl_Customers[[#This Row],[total_eve_charge]]&lt;=20,"Medium Charges","High Charges"))</f>
        <v>High Charges</v>
      </c>
      <c r="AB21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28" t="str">
        <f>IF(tbl_Customers[[#This Row],[number_vmail_messages]] = 0, "No Usage", IF(tbl_Customers[[#This Row],[number_vmail_messages]] &lt;= 20, "Low Usage", IF(tbl_Customers[[#This Row],[number_vmail_messages]] &lt;= 40, "Medium Usgae", "High Usage")))</f>
        <v>High Usage</v>
      </c>
      <c r="AD2128" t="str">
        <f>IF(tbl_Customers[[#This Row],[total_day_minutes]]&lt;=150,"Low Usage", IF(tbl_Customers[[#This Row],[total_day_minutes]]&lt;=200,"Medium Usage", IF(tbl_Customers[[#This Row],[total_day_minutes]]&lt;=250,"High Usage","Very High Usage")))</f>
        <v>High Usage</v>
      </c>
      <c r="AE2128" t="str">
        <f>IF(tbl_Customers[[#This Row],[total_intl_calls]]&lt;=5,"Low Calls", IF(tbl_Customers[[#This Row],[total_intl_calls]]&lt;=10, "Medium Calls", "High Calls"))</f>
        <v>Low Calls</v>
      </c>
      <c r="AF21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28" s="36" t="str">
        <f>IF(tbl_Customers[[#This Row],[Churn_Risk_Score]]&gt;=10,"High Risk", IF(tbl_Customers[[#This Row],[Churn_Risk_Score]]&gt;=5,"Medium Risk","Low Risk"))</f>
        <v>Low Risk</v>
      </c>
    </row>
    <row r="2129" spans="1:33" x14ac:dyDescent="0.35">
      <c r="A2129">
        <v>2128</v>
      </c>
      <c r="B2129" t="s">
        <v>72</v>
      </c>
      <c r="C2129">
        <v>101</v>
      </c>
      <c r="D2129" t="s">
        <v>21</v>
      </c>
      <c r="E2129" t="s">
        <v>22</v>
      </c>
      <c r="F2129" t="s">
        <v>22</v>
      </c>
      <c r="G2129">
        <v>0</v>
      </c>
      <c r="H2129">
        <v>124.8</v>
      </c>
      <c r="I2129">
        <v>66</v>
      </c>
      <c r="J2129">
        <v>21.22</v>
      </c>
      <c r="K2129">
        <v>257.2</v>
      </c>
      <c r="L2129">
        <v>85</v>
      </c>
      <c r="M2129">
        <v>21.86</v>
      </c>
      <c r="N2129">
        <v>193.2</v>
      </c>
      <c r="O2129">
        <v>115</v>
      </c>
      <c r="P2129">
        <v>8.69</v>
      </c>
      <c r="Q2129">
        <v>13.4</v>
      </c>
      <c r="R2129">
        <v>4</v>
      </c>
      <c r="S2129">
        <v>3.62</v>
      </c>
      <c r="T2129">
        <v>0</v>
      </c>
      <c r="U2129" t="s">
        <v>22</v>
      </c>
      <c r="V2129">
        <f>IF(tbl_Customers[[#This Row],[churn]] = "yes", 1, 0)</f>
        <v>0</v>
      </c>
      <c r="W2129" t="str">
        <f>IF(tbl_Customers[[#This Row],[number_customer_service_calls]] &lt;= 1, "0-1 Calls", IF(tbl_Customers[[#This Row],[number_customer_service_calls]] &lt;= 3, "2-3 Calls", IF(tbl_Customers[[#This Row],[number_customer_service_calls]] &lt;=5, "4-5 Calls", "6+ Calls")))</f>
        <v>0-1 Calls</v>
      </c>
      <c r="X2129" t="str">
        <f>IF(tbl_Customers[[#This Row],[account_length]] &lt;= 50, "0-50", IF(tbl_Customers[[#This Row],[account_length]] &lt;=100, "51-100", IF(tbl_Customers[[#This Row],[account_length]] &lt;= 150, "101-150", "151+")))</f>
        <v>101-150</v>
      </c>
      <c r="Y2129" t="str">
        <f>IF(tbl_Customers[[#This Row],[total_intl_charge]] &lt;= 3, "Low Charges", "High Charges")</f>
        <v>High Charges</v>
      </c>
      <c r="Z2129" t="str">
        <f>IF(tbl_Customers[[#This Row],[total_eve_calls]]&lt;=80,"Low Calls",
IF(tbl_Customers[[#This Row],[total_eve_calls]]&lt;=120,"Medium Calls","High Calls"))</f>
        <v>Medium Calls</v>
      </c>
      <c r="AA2129" t="str">
        <f>IF(tbl_Customers[[#This Row],[total_eve_charge]]&lt;=15,"Low Charges",
IF(tbl_Customers[[#This Row],[total_eve_charge]]&lt;=20,"Medium Charges","High Charges"))</f>
        <v>High Charges</v>
      </c>
      <c r="AB21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29" t="str">
        <f>IF(tbl_Customers[[#This Row],[number_vmail_messages]] = 0, "No Usage", IF(tbl_Customers[[#This Row],[number_vmail_messages]] &lt;= 20, "Low Usage", IF(tbl_Customers[[#This Row],[number_vmail_messages]] &lt;= 40, "Medium Usgae", "High Usage")))</f>
        <v>No Usage</v>
      </c>
      <c r="AD2129" t="str">
        <f>IF(tbl_Customers[[#This Row],[total_day_minutes]]&lt;=150,"Low Usage", IF(tbl_Customers[[#This Row],[total_day_minutes]]&lt;=200,"Medium Usage", IF(tbl_Customers[[#This Row],[total_day_minutes]]&lt;=250,"High Usage","Very High Usage")))</f>
        <v>Low Usage</v>
      </c>
      <c r="AE2129" t="str">
        <f>IF(tbl_Customers[[#This Row],[total_intl_calls]]&lt;=5,"Low Calls", IF(tbl_Customers[[#This Row],[total_intl_calls]]&lt;=10, "Medium Calls", "High Calls"))</f>
        <v>Low Calls</v>
      </c>
      <c r="AF21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29" s="36" t="str">
        <f>IF(tbl_Customers[[#This Row],[Churn_Risk_Score]]&gt;=10,"High Risk", IF(tbl_Customers[[#This Row],[Churn_Risk_Score]]&gt;=5,"Medium Risk","Low Risk"))</f>
        <v>Low Risk</v>
      </c>
    </row>
    <row r="2130" spans="1:33" x14ac:dyDescent="0.35">
      <c r="A2130">
        <v>2129</v>
      </c>
      <c r="B2130" t="s">
        <v>32</v>
      </c>
      <c r="C2130">
        <v>168</v>
      </c>
      <c r="D2130" t="s">
        <v>21</v>
      </c>
      <c r="E2130" t="s">
        <v>22</v>
      </c>
      <c r="F2130" t="s">
        <v>22</v>
      </c>
      <c r="G2130">
        <v>0</v>
      </c>
      <c r="H2130">
        <v>183.2</v>
      </c>
      <c r="I2130">
        <v>131</v>
      </c>
      <c r="J2130">
        <v>31.14</v>
      </c>
      <c r="K2130">
        <v>179.2</v>
      </c>
      <c r="L2130">
        <v>73</v>
      </c>
      <c r="M2130">
        <v>15.23</v>
      </c>
      <c r="N2130">
        <v>292.8</v>
      </c>
      <c r="O2130">
        <v>100</v>
      </c>
      <c r="P2130">
        <v>13.18</v>
      </c>
      <c r="Q2130">
        <v>9.9</v>
      </c>
      <c r="R2130">
        <v>5</v>
      </c>
      <c r="S2130">
        <v>2.67</v>
      </c>
      <c r="T2130">
        <v>2</v>
      </c>
      <c r="U2130" t="s">
        <v>22</v>
      </c>
      <c r="V2130">
        <f>IF(tbl_Customers[[#This Row],[churn]] = "yes", 1, 0)</f>
        <v>0</v>
      </c>
      <c r="W2130" t="str">
        <f>IF(tbl_Customers[[#This Row],[number_customer_service_calls]] &lt;= 1, "0-1 Calls", IF(tbl_Customers[[#This Row],[number_customer_service_calls]] &lt;= 3, "2-3 Calls", IF(tbl_Customers[[#This Row],[number_customer_service_calls]] &lt;=5, "4-5 Calls", "6+ Calls")))</f>
        <v>2-3 Calls</v>
      </c>
      <c r="X2130" t="str">
        <f>IF(tbl_Customers[[#This Row],[account_length]] &lt;= 50, "0-50", IF(tbl_Customers[[#This Row],[account_length]] &lt;=100, "51-100", IF(tbl_Customers[[#This Row],[account_length]] &lt;= 150, "101-150", "151+")))</f>
        <v>151+</v>
      </c>
      <c r="Y2130" t="str">
        <f>IF(tbl_Customers[[#This Row],[total_intl_charge]] &lt;= 3, "Low Charges", "High Charges")</f>
        <v>Low Charges</v>
      </c>
      <c r="Z2130" t="str">
        <f>IF(tbl_Customers[[#This Row],[total_eve_calls]]&lt;=80,"Low Calls",
IF(tbl_Customers[[#This Row],[total_eve_calls]]&lt;=120,"Medium Calls","High Calls"))</f>
        <v>Low Calls</v>
      </c>
      <c r="AA2130" t="str">
        <f>IF(tbl_Customers[[#This Row],[total_eve_charge]]&lt;=15,"Low Charges",
IF(tbl_Customers[[#This Row],[total_eve_charge]]&lt;=20,"Medium Charges","High Charges"))</f>
        <v>Medium Charges</v>
      </c>
      <c r="AB21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30" t="str">
        <f>IF(tbl_Customers[[#This Row],[number_vmail_messages]] = 0, "No Usage", IF(tbl_Customers[[#This Row],[number_vmail_messages]] &lt;= 20, "Low Usage", IF(tbl_Customers[[#This Row],[number_vmail_messages]] &lt;= 40, "Medium Usgae", "High Usage")))</f>
        <v>No Usage</v>
      </c>
      <c r="AD2130" t="str">
        <f>IF(tbl_Customers[[#This Row],[total_day_minutes]]&lt;=150,"Low Usage", IF(tbl_Customers[[#This Row],[total_day_minutes]]&lt;=200,"Medium Usage", IF(tbl_Customers[[#This Row],[total_day_minutes]]&lt;=250,"High Usage","Very High Usage")))</f>
        <v>Medium Usage</v>
      </c>
      <c r="AE2130" t="str">
        <f>IF(tbl_Customers[[#This Row],[total_intl_calls]]&lt;=5,"Low Calls", IF(tbl_Customers[[#This Row],[total_intl_calls]]&lt;=10, "Medium Calls", "High Calls"))</f>
        <v>Low Calls</v>
      </c>
      <c r="AF21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30" s="36" t="str">
        <f>IF(tbl_Customers[[#This Row],[Churn_Risk_Score]]&gt;=10,"High Risk", IF(tbl_Customers[[#This Row],[Churn_Risk_Score]]&gt;=5,"Medium Risk","Low Risk"))</f>
        <v>Low Risk</v>
      </c>
    </row>
    <row r="2131" spans="1:33" x14ac:dyDescent="0.35">
      <c r="A2131">
        <v>2130</v>
      </c>
      <c r="B2131" t="s">
        <v>64</v>
      </c>
      <c r="C2131">
        <v>138</v>
      </c>
      <c r="D2131" t="s">
        <v>21</v>
      </c>
      <c r="E2131" t="s">
        <v>22</v>
      </c>
      <c r="F2131" t="s">
        <v>22</v>
      </c>
      <c r="G2131">
        <v>0</v>
      </c>
      <c r="H2131">
        <v>230.1</v>
      </c>
      <c r="I2131">
        <v>107</v>
      </c>
      <c r="J2131">
        <v>39.119999999999997</v>
      </c>
      <c r="K2131">
        <v>212</v>
      </c>
      <c r="L2131">
        <v>120</v>
      </c>
      <c r="M2131">
        <v>18.02</v>
      </c>
      <c r="N2131">
        <v>174.9</v>
      </c>
      <c r="O2131">
        <v>119</v>
      </c>
      <c r="P2131">
        <v>7.87</v>
      </c>
      <c r="Q2131">
        <v>13.2</v>
      </c>
      <c r="R2131">
        <v>4</v>
      </c>
      <c r="S2131">
        <v>3.56</v>
      </c>
      <c r="T2131">
        <v>1</v>
      </c>
      <c r="U2131" t="s">
        <v>22</v>
      </c>
      <c r="V2131">
        <f>IF(tbl_Customers[[#This Row],[churn]] = "yes", 1, 0)</f>
        <v>0</v>
      </c>
      <c r="W2131" t="str">
        <f>IF(tbl_Customers[[#This Row],[number_customer_service_calls]] &lt;= 1, "0-1 Calls", IF(tbl_Customers[[#This Row],[number_customer_service_calls]] &lt;= 3, "2-3 Calls", IF(tbl_Customers[[#This Row],[number_customer_service_calls]] &lt;=5, "4-5 Calls", "6+ Calls")))</f>
        <v>0-1 Calls</v>
      </c>
      <c r="X2131" t="str">
        <f>IF(tbl_Customers[[#This Row],[account_length]] &lt;= 50, "0-50", IF(tbl_Customers[[#This Row],[account_length]] &lt;=100, "51-100", IF(tbl_Customers[[#This Row],[account_length]] &lt;= 150, "101-150", "151+")))</f>
        <v>101-150</v>
      </c>
      <c r="Y2131" t="str">
        <f>IF(tbl_Customers[[#This Row],[total_intl_charge]] &lt;= 3, "Low Charges", "High Charges")</f>
        <v>High Charges</v>
      </c>
      <c r="Z2131" t="str">
        <f>IF(tbl_Customers[[#This Row],[total_eve_calls]]&lt;=80,"Low Calls",
IF(tbl_Customers[[#This Row],[total_eve_calls]]&lt;=120,"Medium Calls","High Calls"))</f>
        <v>Medium Calls</v>
      </c>
      <c r="AA2131" t="str">
        <f>IF(tbl_Customers[[#This Row],[total_eve_charge]]&lt;=15,"Low Charges",
IF(tbl_Customers[[#This Row],[total_eve_charge]]&lt;=20,"Medium Charges","High Charges"))</f>
        <v>Medium Charges</v>
      </c>
      <c r="AB21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31" t="str">
        <f>IF(tbl_Customers[[#This Row],[number_vmail_messages]] = 0, "No Usage", IF(tbl_Customers[[#This Row],[number_vmail_messages]] &lt;= 20, "Low Usage", IF(tbl_Customers[[#This Row],[number_vmail_messages]] &lt;= 40, "Medium Usgae", "High Usage")))</f>
        <v>No Usage</v>
      </c>
      <c r="AD2131" t="str">
        <f>IF(tbl_Customers[[#This Row],[total_day_minutes]]&lt;=150,"Low Usage", IF(tbl_Customers[[#This Row],[total_day_minutes]]&lt;=200,"Medium Usage", IF(tbl_Customers[[#This Row],[total_day_minutes]]&lt;=250,"High Usage","Very High Usage")))</f>
        <v>High Usage</v>
      </c>
      <c r="AE2131" t="str">
        <f>IF(tbl_Customers[[#This Row],[total_intl_calls]]&lt;=5,"Low Calls", IF(tbl_Customers[[#This Row],[total_intl_calls]]&lt;=10, "Medium Calls", "High Calls"))</f>
        <v>Low Calls</v>
      </c>
      <c r="AF21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31" s="36" t="str">
        <f>IF(tbl_Customers[[#This Row],[Churn_Risk_Score]]&gt;=10,"High Risk", IF(tbl_Customers[[#This Row],[Churn_Risk_Score]]&gt;=5,"Medium Risk","Low Risk"))</f>
        <v>Low Risk</v>
      </c>
    </row>
    <row r="2132" spans="1:33" x14ac:dyDescent="0.35">
      <c r="A2132">
        <v>2131</v>
      </c>
      <c r="B2132" t="s">
        <v>64</v>
      </c>
      <c r="C2132">
        <v>43</v>
      </c>
      <c r="D2132" t="s">
        <v>25</v>
      </c>
      <c r="E2132" t="s">
        <v>22</v>
      </c>
      <c r="F2132" t="s">
        <v>22</v>
      </c>
      <c r="G2132">
        <v>0</v>
      </c>
      <c r="H2132">
        <v>135.80000000000001</v>
      </c>
      <c r="I2132">
        <v>125</v>
      </c>
      <c r="J2132">
        <v>23.09</v>
      </c>
      <c r="K2132">
        <v>163.19999999999999</v>
      </c>
      <c r="L2132">
        <v>88</v>
      </c>
      <c r="M2132">
        <v>13.87</v>
      </c>
      <c r="N2132">
        <v>229.8</v>
      </c>
      <c r="O2132">
        <v>106</v>
      </c>
      <c r="P2132">
        <v>10.34</v>
      </c>
      <c r="Q2132">
        <v>12.6</v>
      </c>
      <c r="R2132">
        <v>3</v>
      </c>
      <c r="S2132">
        <v>3.4</v>
      </c>
      <c r="T2132">
        <v>0</v>
      </c>
      <c r="U2132" t="s">
        <v>22</v>
      </c>
      <c r="V2132">
        <f>IF(tbl_Customers[[#This Row],[churn]] = "yes", 1, 0)</f>
        <v>0</v>
      </c>
      <c r="W2132" t="str">
        <f>IF(tbl_Customers[[#This Row],[number_customer_service_calls]] &lt;= 1, "0-1 Calls", IF(tbl_Customers[[#This Row],[number_customer_service_calls]] &lt;= 3, "2-3 Calls", IF(tbl_Customers[[#This Row],[number_customer_service_calls]] &lt;=5, "4-5 Calls", "6+ Calls")))</f>
        <v>0-1 Calls</v>
      </c>
      <c r="X2132" t="str">
        <f>IF(tbl_Customers[[#This Row],[account_length]] &lt;= 50, "0-50", IF(tbl_Customers[[#This Row],[account_length]] &lt;=100, "51-100", IF(tbl_Customers[[#This Row],[account_length]] &lt;= 150, "101-150", "151+")))</f>
        <v>0-50</v>
      </c>
      <c r="Y2132" t="str">
        <f>IF(tbl_Customers[[#This Row],[total_intl_charge]] &lt;= 3, "Low Charges", "High Charges")</f>
        <v>High Charges</v>
      </c>
      <c r="Z2132" t="str">
        <f>IF(tbl_Customers[[#This Row],[total_eve_calls]]&lt;=80,"Low Calls",
IF(tbl_Customers[[#This Row],[total_eve_calls]]&lt;=120,"Medium Calls","High Calls"))</f>
        <v>Medium Calls</v>
      </c>
      <c r="AA2132" t="str">
        <f>IF(tbl_Customers[[#This Row],[total_eve_charge]]&lt;=15,"Low Charges",
IF(tbl_Customers[[#This Row],[total_eve_charge]]&lt;=20,"Medium Charges","High Charges"))</f>
        <v>Low Charges</v>
      </c>
      <c r="AB21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32" t="str">
        <f>IF(tbl_Customers[[#This Row],[number_vmail_messages]] = 0, "No Usage", IF(tbl_Customers[[#This Row],[number_vmail_messages]] &lt;= 20, "Low Usage", IF(tbl_Customers[[#This Row],[number_vmail_messages]] &lt;= 40, "Medium Usgae", "High Usage")))</f>
        <v>No Usage</v>
      </c>
      <c r="AD2132" t="str">
        <f>IF(tbl_Customers[[#This Row],[total_day_minutes]]&lt;=150,"Low Usage", IF(tbl_Customers[[#This Row],[total_day_minutes]]&lt;=200,"Medium Usage", IF(tbl_Customers[[#This Row],[total_day_minutes]]&lt;=250,"High Usage","Very High Usage")))</f>
        <v>Low Usage</v>
      </c>
      <c r="AE2132" t="str">
        <f>IF(tbl_Customers[[#This Row],[total_intl_calls]]&lt;=5,"Low Calls", IF(tbl_Customers[[#This Row],[total_intl_calls]]&lt;=10, "Medium Calls", "High Calls"))</f>
        <v>Low Calls</v>
      </c>
      <c r="AF21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32" s="36" t="str">
        <f>IF(tbl_Customers[[#This Row],[Churn_Risk_Score]]&gt;=10,"High Risk", IF(tbl_Customers[[#This Row],[Churn_Risk_Score]]&gt;=5,"Medium Risk","Low Risk"))</f>
        <v>Low Risk</v>
      </c>
    </row>
    <row r="2133" spans="1:33" x14ac:dyDescent="0.35">
      <c r="A2133">
        <v>2132</v>
      </c>
      <c r="B2133" t="s">
        <v>55</v>
      </c>
      <c r="C2133">
        <v>117</v>
      </c>
      <c r="D2133" t="s">
        <v>28</v>
      </c>
      <c r="E2133" t="s">
        <v>22</v>
      </c>
      <c r="F2133" t="s">
        <v>23</v>
      </c>
      <c r="G2133">
        <v>20</v>
      </c>
      <c r="H2133">
        <v>205.7</v>
      </c>
      <c r="I2133">
        <v>98</v>
      </c>
      <c r="J2133">
        <v>34.97</v>
      </c>
      <c r="K2133">
        <v>136.1</v>
      </c>
      <c r="L2133">
        <v>107</v>
      </c>
      <c r="M2133">
        <v>11.57</v>
      </c>
      <c r="N2133">
        <v>159.4</v>
      </c>
      <c r="O2133">
        <v>147</v>
      </c>
      <c r="P2133">
        <v>7.17</v>
      </c>
      <c r="Q2133">
        <v>8.6999999999999993</v>
      </c>
      <c r="R2133">
        <v>3</v>
      </c>
      <c r="S2133">
        <v>2.35</v>
      </c>
      <c r="T2133">
        <v>2</v>
      </c>
      <c r="U2133" t="s">
        <v>22</v>
      </c>
      <c r="V2133">
        <f>IF(tbl_Customers[[#This Row],[churn]] = "yes", 1, 0)</f>
        <v>0</v>
      </c>
      <c r="W2133" t="str">
        <f>IF(tbl_Customers[[#This Row],[number_customer_service_calls]] &lt;= 1, "0-1 Calls", IF(tbl_Customers[[#This Row],[number_customer_service_calls]] &lt;= 3, "2-3 Calls", IF(tbl_Customers[[#This Row],[number_customer_service_calls]] &lt;=5, "4-5 Calls", "6+ Calls")))</f>
        <v>2-3 Calls</v>
      </c>
      <c r="X2133" t="str">
        <f>IF(tbl_Customers[[#This Row],[account_length]] &lt;= 50, "0-50", IF(tbl_Customers[[#This Row],[account_length]] &lt;=100, "51-100", IF(tbl_Customers[[#This Row],[account_length]] &lt;= 150, "101-150", "151+")))</f>
        <v>101-150</v>
      </c>
      <c r="Y2133" t="str">
        <f>IF(tbl_Customers[[#This Row],[total_intl_charge]] &lt;= 3, "Low Charges", "High Charges")</f>
        <v>Low Charges</v>
      </c>
      <c r="Z2133" t="str">
        <f>IF(tbl_Customers[[#This Row],[total_eve_calls]]&lt;=80,"Low Calls",
IF(tbl_Customers[[#This Row],[total_eve_calls]]&lt;=120,"Medium Calls","High Calls"))</f>
        <v>Medium Calls</v>
      </c>
      <c r="AA2133" t="str">
        <f>IF(tbl_Customers[[#This Row],[total_eve_charge]]&lt;=15,"Low Charges",
IF(tbl_Customers[[#This Row],[total_eve_charge]]&lt;=20,"Medium Charges","High Charges"))</f>
        <v>Low Charges</v>
      </c>
      <c r="AB21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33" t="str">
        <f>IF(tbl_Customers[[#This Row],[number_vmail_messages]] = 0, "No Usage", IF(tbl_Customers[[#This Row],[number_vmail_messages]] &lt;= 20, "Low Usage", IF(tbl_Customers[[#This Row],[number_vmail_messages]] &lt;= 40, "Medium Usgae", "High Usage")))</f>
        <v>Low Usage</v>
      </c>
      <c r="AD2133" t="str">
        <f>IF(tbl_Customers[[#This Row],[total_day_minutes]]&lt;=150,"Low Usage", IF(tbl_Customers[[#This Row],[total_day_minutes]]&lt;=200,"Medium Usage", IF(tbl_Customers[[#This Row],[total_day_minutes]]&lt;=250,"High Usage","Very High Usage")))</f>
        <v>High Usage</v>
      </c>
      <c r="AE2133" t="str">
        <f>IF(tbl_Customers[[#This Row],[total_intl_calls]]&lt;=5,"Low Calls", IF(tbl_Customers[[#This Row],[total_intl_calls]]&lt;=10, "Medium Calls", "High Calls"))</f>
        <v>Low Calls</v>
      </c>
      <c r="AF21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33" s="36" t="str">
        <f>IF(tbl_Customers[[#This Row],[Churn_Risk_Score]]&gt;=10,"High Risk", IF(tbl_Customers[[#This Row],[Churn_Risk_Score]]&gt;=5,"Medium Risk","Low Risk"))</f>
        <v>Low Risk</v>
      </c>
    </row>
    <row r="2134" spans="1:33" x14ac:dyDescent="0.35">
      <c r="A2134">
        <v>2133</v>
      </c>
      <c r="B2134" t="s">
        <v>65</v>
      </c>
      <c r="C2134">
        <v>108</v>
      </c>
      <c r="D2134" t="s">
        <v>25</v>
      </c>
      <c r="E2134" t="s">
        <v>22</v>
      </c>
      <c r="F2134" t="s">
        <v>22</v>
      </c>
      <c r="G2134">
        <v>0</v>
      </c>
      <c r="H2134">
        <v>73.8</v>
      </c>
      <c r="I2134">
        <v>105</v>
      </c>
      <c r="J2134">
        <v>12.55</v>
      </c>
      <c r="K2134">
        <v>143.4</v>
      </c>
      <c r="L2134">
        <v>114</v>
      </c>
      <c r="M2134">
        <v>12.19</v>
      </c>
      <c r="N2134">
        <v>170.2</v>
      </c>
      <c r="O2134">
        <v>98</v>
      </c>
      <c r="P2134">
        <v>7.66</v>
      </c>
      <c r="Q2134">
        <v>10.9</v>
      </c>
      <c r="R2134">
        <v>3</v>
      </c>
      <c r="S2134">
        <v>2.94</v>
      </c>
      <c r="T2134">
        <v>2</v>
      </c>
      <c r="U2134" t="s">
        <v>22</v>
      </c>
      <c r="V2134">
        <f>IF(tbl_Customers[[#This Row],[churn]] = "yes", 1, 0)</f>
        <v>0</v>
      </c>
      <c r="W2134" t="str">
        <f>IF(tbl_Customers[[#This Row],[number_customer_service_calls]] &lt;= 1, "0-1 Calls", IF(tbl_Customers[[#This Row],[number_customer_service_calls]] &lt;= 3, "2-3 Calls", IF(tbl_Customers[[#This Row],[number_customer_service_calls]] &lt;=5, "4-5 Calls", "6+ Calls")))</f>
        <v>2-3 Calls</v>
      </c>
      <c r="X2134" t="str">
        <f>IF(tbl_Customers[[#This Row],[account_length]] &lt;= 50, "0-50", IF(tbl_Customers[[#This Row],[account_length]] &lt;=100, "51-100", IF(tbl_Customers[[#This Row],[account_length]] &lt;= 150, "101-150", "151+")))</f>
        <v>101-150</v>
      </c>
      <c r="Y2134" t="str">
        <f>IF(tbl_Customers[[#This Row],[total_intl_charge]] &lt;= 3, "Low Charges", "High Charges")</f>
        <v>Low Charges</v>
      </c>
      <c r="Z2134" t="str">
        <f>IF(tbl_Customers[[#This Row],[total_eve_calls]]&lt;=80,"Low Calls",
IF(tbl_Customers[[#This Row],[total_eve_calls]]&lt;=120,"Medium Calls","High Calls"))</f>
        <v>Medium Calls</v>
      </c>
      <c r="AA2134" t="str">
        <f>IF(tbl_Customers[[#This Row],[total_eve_charge]]&lt;=15,"Low Charges",
IF(tbl_Customers[[#This Row],[total_eve_charge]]&lt;=20,"Medium Charges","High Charges"))</f>
        <v>Low Charges</v>
      </c>
      <c r="AB21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34" t="str">
        <f>IF(tbl_Customers[[#This Row],[number_vmail_messages]] = 0, "No Usage", IF(tbl_Customers[[#This Row],[number_vmail_messages]] &lt;= 20, "Low Usage", IF(tbl_Customers[[#This Row],[number_vmail_messages]] &lt;= 40, "Medium Usgae", "High Usage")))</f>
        <v>No Usage</v>
      </c>
      <c r="AD2134" t="str">
        <f>IF(tbl_Customers[[#This Row],[total_day_minutes]]&lt;=150,"Low Usage", IF(tbl_Customers[[#This Row],[total_day_minutes]]&lt;=200,"Medium Usage", IF(tbl_Customers[[#This Row],[total_day_minutes]]&lt;=250,"High Usage","Very High Usage")))</f>
        <v>Low Usage</v>
      </c>
      <c r="AE2134" t="str">
        <f>IF(tbl_Customers[[#This Row],[total_intl_calls]]&lt;=5,"Low Calls", IF(tbl_Customers[[#This Row],[total_intl_calls]]&lt;=10, "Medium Calls", "High Calls"))</f>
        <v>Low Calls</v>
      </c>
      <c r="AF21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34" s="36" t="str">
        <f>IF(tbl_Customers[[#This Row],[Churn_Risk_Score]]&gt;=10,"High Risk", IF(tbl_Customers[[#This Row],[Churn_Risk_Score]]&gt;=5,"Medium Risk","Low Risk"))</f>
        <v>Low Risk</v>
      </c>
    </row>
    <row r="2135" spans="1:33" x14ac:dyDescent="0.35">
      <c r="A2135">
        <v>2134</v>
      </c>
      <c r="B2135" t="s">
        <v>38</v>
      </c>
      <c r="C2135">
        <v>118</v>
      </c>
      <c r="D2135" t="s">
        <v>25</v>
      </c>
      <c r="E2135" t="s">
        <v>22</v>
      </c>
      <c r="F2135" t="s">
        <v>22</v>
      </c>
      <c r="G2135">
        <v>0</v>
      </c>
      <c r="H2135">
        <v>189.3</v>
      </c>
      <c r="I2135">
        <v>119</v>
      </c>
      <c r="J2135">
        <v>32.18</v>
      </c>
      <c r="K2135">
        <v>233.5</v>
      </c>
      <c r="L2135">
        <v>112</v>
      </c>
      <c r="M2135">
        <v>19.850000000000001</v>
      </c>
      <c r="N2135">
        <v>270.89999999999998</v>
      </c>
      <c r="O2135">
        <v>104</v>
      </c>
      <c r="P2135">
        <v>12.19</v>
      </c>
      <c r="Q2135">
        <v>10</v>
      </c>
      <c r="R2135">
        <v>1</v>
      </c>
      <c r="S2135">
        <v>2.7</v>
      </c>
      <c r="T2135">
        <v>2</v>
      </c>
      <c r="U2135" t="s">
        <v>22</v>
      </c>
      <c r="V2135">
        <f>IF(tbl_Customers[[#This Row],[churn]] = "yes", 1, 0)</f>
        <v>0</v>
      </c>
      <c r="W2135" t="str">
        <f>IF(tbl_Customers[[#This Row],[number_customer_service_calls]] &lt;= 1, "0-1 Calls", IF(tbl_Customers[[#This Row],[number_customer_service_calls]] &lt;= 3, "2-3 Calls", IF(tbl_Customers[[#This Row],[number_customer_service_calls]] &lt;=5, "4-5 Calls", "6+ Calls")))</f>
        <v>2-3 Calls</v>
      </c>
      <c r="X2135" t="str">
        <f>IF(tbl_Customers[[#This Row],[account_length]] &lt;= 50, "0-50", IF(tbl_Customers[[#This Row],[account_length]] &lt;=100, "51-100", IF(tbl_Customers[[#This Row],[account_length]] &lt;= 150, "101-150", "151+")))</f>
        <v>101-150</v>
      </c>
      <c r="Y2135" t="str">
        <f>IF(tbl_Customers[[#This Row],[total_intl_charge]] &lt;= 3, "Low Charges", "High Charges")</f>
        <v>Low Charges</v>
      </c>
      <c r="Z2135" t="str">
        <f>IF(tbl_Customers[[#This Row],[total_eve_calls]]&lt;=80,"Low Calls",
IF(tbl_Customers[[#This Row],[total_eve_calls]]&lt;=120,"Medium Calls","High Calls"))</f>
        <v>Medium Calls</v>
      </c>
      <c r="AA2135" t="str">
        <f>IF(tbl_Customers[[#This Row],[total_eve_charge]]&lt;=15,"Low Charges",
IF(tbl_Customers[[#This Row],[total_eve_charge]]&lt;=20,"Medium Charges","High Charges"))</f>
        <v>Medium Charges</v>
      </c>
      <c r="AB21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35" t="str">
        <f>IF(tbl_Customers[[#This Row],[number_vmail_messages]] = 0, "No Usage", IF(tbl_Customers[[#This Row],[number_vmail_messages]] &lt;= 20, "Low Usage", IF(tbl_Customers[[#This Row],[number_vmail_messages]] &lt;= 40, "Medium Usgae", "High Usage")))</f>
        <v>No Usage</v>
      </c>
      <c r="AD2135" t="str">
        <f>IF(tbl_Customers[[#This Row],[total_day_minutes]]&lt;=150,"Low Usage", IF(tbl_Customers[[#This Row],[total_day_minutes]]&lt;=200,"Medium Usage", IF(tbl_Customers[[#This Row],[total_day_minutes]]&lt;=250,"High Usage","Very High Usage")))</f>
        <v>Medium Usage</v>
      </c>
      <c r="AE2135" t="str">
        <f>IF(tbl_Customers[[#This Row],[total_intl_calls]]&lt;=5,"Low Calls", IF(tbl_Customers[[#This Row],[total_intl_calls]]&lt;=10, "Medium Calls", "High Calls"))</f>
        <v>Low Calls</v>
      </c>
      <c r="AF21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35" s="36" t="str">
        <f>IF(tbl_Customers[[#This Row],[Churn_Risk_Score]]&gt;=10,"High Risk", IF(tbl_Customers[[#This Row],[Churn_Risk_Score]]&gt;=5,"Medium Risk","Low Risk"))</f>
        <v>Low Risk</v>
      </c>
    </row>
    <row r="2136" spans="1:33" x14ac:dyDescent="0.35">
      <c r="A2136">
        <v>2135</v>
      </c>
      <c r="B2136" t="s">
        <v>20</v>
      </c>
      <c r="C2136">
        <v>169</v>
      </c>
      <c r="D2136" t="s">
        <v>25</v>
      </c>
      <c r="E2136" t="s">
        <v>22</v>
      </c>
      <c r="F2136" t="s">
        <v>22</v>
      </c>
      <c r="G2136">
        <v>0</v>
      </c>
      <c r="H2136">
        <v>147.19999999999999</v>
      </c>
      <c r="I2136">
        <v>115</v>
      </c>
      <c r="J2136">
        <v>25.02</v>
      </c>
      <c r="K2136">
        <v>161.9</v>
      </c>
      <c r="L2136">
        <v>123</v>
      </c>
      <c r="M2136">
        <v>13.76</v>
      </c>
      <c r="N2136">
        <v>142.1</v>
      </c>
      <c r="O2136">
        <v>103</v>
      </c>
      <c r="P2136">
        <v>6.39</v>
      </c>
      <c r="Q2136">
        <v>7.2</v>
      </c>
      <c r="R2136">
        <v>6</v>
      </c>
      <c r="S2136">
        <v>1.94</v>
      </c>
      <c r="T2136">
        <v>3</v>
      </c>
      <c r="U2136" t="s">
        <v>22</v>
      </c>
      <c r="V2136">
        <f>IF(tbl_Customers[[#This Row],[churn]] = "yes", 1, 0)</f>
        <v>0</v>
      </c>
      <c r="W2136" t="str">
        <f>IF(tbl_Customers[[#This Row],[number_customer_service_calls]] &lt;= 1, "0-1 Calls", IF(tbl_Customers[[#This Row],[number_customer_service_calls]] &lt;= 3, "2-3 Calls", IF(tbl_Customers[[#This Row],[number_customer_service_calls]] &lt;=5, "4-5 Calls", "6+ Calls")))</f>
        <v>2-3 Calls</v>
      </c>
      <c r="X2136" t="str">
        <f>IF(tbl_Customers[[#This Row],[account_length]] &lt;= 50, "0-50", IF(tbl_Customers[[#This Row],[account_length]] &lt;=100, "51-100", IF(tbl_Customers[[#This Row],[account_length]] &lt;= 150, "101-150", "151+")))</f>
        <v>151+</v>
      </c>
      <c r="Y2136" t="str">
        <f>IF(tbl_Customers[[#This Row],[total_intl_charge]] &lt;= 3, "Low Charges", "High Charges")</f>
        <v>Low Charges</v>
      </c>
      <c r="Z2136" t="str">
        <f>IF(tbl_Customers[[#This Row],[total_eve_calls]]&lt;=80,"Low Calls",
IF(tbl_Customers[[#This Row],[total_eve_calls]]&lt;=120,"Medium Calls","High Calls"))</f>
        <v>High Calls</v>
      </c>
      <c r="AA2136" t="str">
        <f>IF(tbl_Customers[[#This Row],[total_eve_charge]]&lt;=15,"Low Charges",
IF(tbl_Customers[[#This Row],[total_eve_charge]]&lt;=20,"Medium Charges","High Charges"))</f>
        <v>Low Charges</v>
      </c>
      <c r="AB21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36" t="str">
        <f>IF(tbl_Customers[[#This Row],[number_vmail_messages]] = 0, "No Usage", IF(tbl_Customers[[#This Row],[number_vmail_messages]] &lt;= 20, "Low Usage", IF(tbl_Customers[[#This Row],[number_vmail_messages]] &lt;= 40, "Medium Usgae", "High Usage")))</f>
        <v>No Usage</v>
      </c>
      <c r="AD2136" t="str">
        <f>IF(tbl_Customers[[#This Row],[total_day_minutes]]&lt;=150,"Low Usage", IF(tbl_Customers[[#This Row],[total_day_minutes]]&lt;=200,"Medium Usage", IF(tbl_Customers[[#This Row],[total_day_minutes]]&lt;=250,"High Usage","Very High Usage")))</f>
        <v>Low Usage</v>
      </c>
      <c r="AE2136" t="str">
        <f>IF(tbl_Customers[[#This Row],[total_intl_calls]]&lt;=5,"Low Calls", IF(tbl_Customers[[#This Row],[total_intl_calls]]&lt;=10, "Medium Calls", "High Calls"))</f>
        <v>Medium Calls</v>
      </c>
      <c r="AF21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36" s="36" t="str">
        <f>IF(tbl_Customers[[#This Row],[Churn_Risk_Score]]&gt;=10,"High Risk", IF(tbl_Customers[[#This Row],[Churn_Risk_Score]]&gt;=5,"Medium Risk","Low Risk"))</f>
        <v>Low Risk</v>
      </c>
    </row>
    <row r="2137" spans="1:33" x14ac:dyDescent="0.35">
      <c r="A2137">
        <v>2136</v>
      </c>
      <c r="B2137" t="s">
        <v>42</v>
      </c>
      <c r="C2137">
        <v>62</v>
      </c>
      <c r="D2137" t="s">
        <v>25</v>
      </c>
      <c r="E2137" t="s">
        <v>22</v>
      </c>
      <c r="F2137" t="s">
        <v>23</v>
      </c>
      <c r="G2137">
        <v>42</v>
      </c>
      <c r="H2137">
        <v>137.30000000000001</v>
      </c>
      <c r="I2137">
        <v>95</v>
      </c>
      <c r="J2137">
        <v>23.34</v>
      </c>
      <c r="K2137">
        <v>184.2</v>
      </c>
      <c r="L2137">
        <v>94</v>
      </c>
      <c r="M2137">
        <v>15.66</v>
      </c>
      <c r="N2137">
        <v>231.4</v>
      </c>
      <c r="O2137">
        <v>70</v>
      </c>
      <c r="P2137">
        <v>10.41</v>
      </c>
      <c r="Q2137">
        <v>10.199999999999999</v>
      </c>
      <c r="R2137">
        <v>3</v>
      </c>
      <c r="S2137">
        <v>2.75</v>
      </c>
      <c r="T2137">
        <v>0</v>
      </c>
      <c r="U2137" t="s">
        <v>22</v>
      </c>
      <c r="V2137">
        <f>IF(tbl_Customers[[#This Row],[churn]] = "yes", 1, 0)</f>
        <v>0</v>
      </c>
      <c r="W2137" t="str">
        <f>IF(tbl_Customers[[#This Row],[number_customer_service_calls]] &lt;= 1, "0-1 Calls", IF(tbl_Customers[[#This Row],[number_customer_service_calls]] &lt;= 3, "2-3 Calls", IF(tbl_Customers[[#This Row],[number_customer_service_calls]] &lt;=5, "4-5 Calls", "6+ Calls")))</f>
        <v>0-1 Calls</v>
      </c>
      <c r="X2137" t="str">
        <f>IF(tbl_Customers[[#This Row],[account_length]] &lt;= 50, "0-50", IF(tbl_Customers[[#This Row],[account_length]] &lt;=100, "51-100", IF(tbl_Customers[[#This Row],[account_length]] &lt;= 150, "101-150", "151+")))</f>
        <v>51-100</v>
      </c>
      <c r="Y2137" t="str">
        <f>IF(tbl_Customers[[#This Row],[total_intl_charge]] &lt;= 3, "Low Charges", "High Charges")</f>
        <v>Low Charges</v>
      </c>
      <c r="Z2137" t="str">
        <f>IF(tbl_Customers[[#This Row],[total_eve_calls]]&lt;=80,"Low Calls",
IF(tbl_Customers[[#This Row],[total_eve_calls]]&lt;=120,"Medium Calls","High Calls"))</f>
        <v>Medium Calls</v>
      </c>
      <c r="AA2137" t="str">
        <f>IF(tbl_Customers[[#This Row],[total_eve_charge]]&lt;=15,"Low Charges",
IF(tbl_Customers[[#This Row],[total_eve_charge]]&lt;=20,"Medium Charges","High Charges"))</f>
        <v>Medium Charges</v>
      </c>
      <c r="AB21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37" t="str">
        <f>IF(tbl_Customers[[#This Row],[number_vmail_messages]] = 0, "No Usage", IF(tbl_Customers[[#This Row],[number_vmail_messages]] &lt;= 20, "Low Usage", IF(tbl_Customers[[#This Row],[number_vmail_messages]] &lt;= 40, "Medium Usgae", "High Usage")))</f>
        <v>High Usage</v>
      </c>
      <c r="AD2137" t="str">
        <f>IF(tbl_Customers[[#This Row],[total_day_minutes]]&lt;=150,"Low Usage", IF(tbl_Customers[[#This Row],[total_day_minutes]]&lt;=200,"Medium Usage", IF(tbl_Customers[[#This Row],[total_day_minutes]]&lt;=250,"High Usage","Very High Usage")))</f>
        <v>Low Usage</v>
      </c>
      <c r="AE2137" t="str">
        <f>IF(tbl_Customers[[#This Row],[total_intl_calls]]&lt;=5,"Low Calls", IF(tbl_Customers[[#This Row],[total_intl_calls]]&lt;=10, "Medium Calls", "High Calls"))</f>
        <v>Low Calls</v>
      </c>
      <c r="AF21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37" s="36" t="str">
        <f>IF(tbl_Customers[[#This Row],[Churn_Risk_Score]]&gt;=10,"High Risk", IF(tbl_Customers[[#This Row],[Churn_Risk_Score]]&gt;=5,"Medium Risk","Low Risk"))</f>
        <v>Low Risk</v>
      </c>
    </row>
    <row r="2138" spans="1:33" x14ac:dyDescent="0.35">
      <c r="A2138">
        <v>2137</v>
      </c>
      <c r="B2138" t="s">
        <v>36</v>
      </c>
      <c r="C2138">
        <v>86</v>
      </c>
      <c r="D2138" t="s">
        <v>28</v>
      </c>
      <c r="E2138" t="s">
        <v>22</v>
      </c>
      <c r="F2138" t="s">
        <v>22</v>
      </c>
      <c r="G2138">
        <v>0</v>
      </c>
      <c r="H2138">
        <v>70.7</v>
      </c>
      <c r="I2138">
        <v>125</v>
      </c>
      <c r="J2138">
        <v>12.02</v>
      </c>
      <c r="K2138">
        <v>211</v>
      </c>
      <c r="L2138">
        <v>113</v>
      </c>
      <c r="M2138">
        <v>17.940000000000001</v>
      </c>
      <c r="N2138">
        <v>174.6</v>
      </c>
      <c r="O2138">
        <v>107</v>
      </c>
      <c r="P2138">
        <v>7.86</v>
      </c>
      <c r="Q2138">
        <v>0</v>
      </c>
      <c r="R2138">
        <v>0</v>
      </c>
      <c r="S2138">
        <v>0</v>
      </c>
      <c r="T2138">
        <v>2</v>
      </c>
      <c r="U2138" t="s">
        <v>22</v>
      </c>
      <c r="V2138">
        <f>IF(tbl_Customers[[#This Row],[churn]] = "yes", 1, 0)</f>
        <v>0</v>
      </c>
      <c r="W2138" t="str">
        <f>IF(tbl_Customers[[#This Row],[number_customer_service_calls]] &lt;= 1, "0-1 Calls", IF(tbl_Customers[[#This Row],[number_customer_service_calls]] &lt;= 3, "2-3 Calls", IF(tbl_Customers[[#This Row],[number_customer_service_calls]] &lt;=5, "4-5 Calls", "6+ Calls")))</f>
        <v>2-3 Calls</v>
      </c>
      <c r="X2138" t="str">
        <f>IF(tbl_Customers[[#This Row],[account_length]] &lt;= 50, "0-50", IF(tbl_Customers[[#This Row],[account_length]] &lt;=100, "51-100", IF(tbl_Customers[[#This Row],[account_length]] &lt;= 150, "101-150", "151+")))</f>
        <v>51-100</v>
      </c>
      <c r="Y2138" t="str">
        <f>IF(tbl_Customers[[#This Row],[total_intl_charge]] &lt;= 3, "Low Charges", "High Charges")</f>
        <v>Low Charges</v>
      </c>
      <c r="Z2138" t="str">
        <f>IF(tbl_Customers[[#This Row],[total_eve_calls]]&lt;=80,"Low Calls",
IF(tbl_Customers[[#This Row],[total_eve_calls]]&lt;=120,"Medium Calls","High Calls"))</f>
        <v>Medium Calls</v>
      </c>
      <c r="AA2138" t="str">
        <f>IF(tbl_Customers[[#This Row],[total_eve_charge]]&lt;=15,"Low Charges",
IF(tbl_Customers[[#This Row],[total_eve_charge]]&lt;=20,"Medium Charges","High Charges"))</f>
        <v>Medium Charges</v>
      </c>
      <c r="AB21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38" t="str">
        <f>IF(tbl_Customers[[#This Row],[number_vmail_messages]] = 0, "No Usage", IF(tbl_Customers[[#This Row],[number_vmail_messages]] &lt;= 20, "Low Usage", IF(tbl_Customers[[#This Row],[number_vmail_messages]] &lt;= 40, "Medium Usgae", "High Usage")))</f>
        <v>No Usage</v>
      </c>
      <c r="AD2138" t="str">
        <f>IF(tbl_Customers[[#This Row],[total_day_minutes]]&lt;=150,"Low Usage", IF(tbl_Customers[[#This Row],[total_day_minutes]]&lt;=200,"Medium Usage", IF(tbl_Customers[[#This Row],[total_day_minutes]]&lt;=250,"High Usage","Very High Usage")))</f>
        <v>Low Usage</v>
      </c>
      <c r="AE2138" t="str">
        <f>IF(tbl_Customers[[#This Row],[total_intl_calls]]&lt;=5,"Low Calls", IF(tbl_Customers[[#This Row],[total_intl_calls]]&lt;=10, "Medium Calls", "High Calls"))</f>
        <v>Low Calls</v>
      </c>
      <c r="AF21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38" s="36" t="str">
        <f>IF(tbl_Customers[[#This Row],[Churn_Risk_Score]]&gt;=10,"High Risk", IF(tbl_Customers[[#This Row],[Churn_Risk_Score]]&gt;=5,"Medium Risk","Low Risk"))</f>
        <v>Low Risk</v>
      </c>
    </row>
    <row r="2139" spans="1:33" x14ac:dyDescent="0.35">
      <c r="A2139">
        <v>2138</v>
      </c>
      <c r="B2139" t="s">
        <v>38</v>
      </c>
      <c r="C2139">
        <v>44</v>
      </c>
      <c r="D2139" t="s">
        <v>25</v>
      </c>
      <c r="E2139" t="s">
        <v>22</v>
      </c>
      <c r="F2139" t="s">
        <v>22</v>
      </c>
      <c r="G2139">
        <v>0</v>
      </c>
      <c r="H2139">
        <v>204.6</v>
      </c>
      <c r="I2139">
        <v>117</v>
      </c>
      <c r="J2139">
        <v>34.78</v>
      </c>
      <c r="K2139">
        <v>205.2</v>
      </c>
      <c r="L2139">
        <v>94</v>
      </c>
      <c r="M2139">
        <v>17.440000000000001</v>
      </c>
      <c r="N2139">
        <v>164.6</v>
      </c>
      <c r="O2139">
        <v>84</v>
      </c>
      <c r="P2139">
        <v>7.41</v>
      </c>
      <c r="Q2139">
        <v>10.7</v>
      </c>
      <c r="R2139">
        <v>5</v>
      </c>
      <c r="S2139">
        <v>2.89</v>
      </c>
      <c r="T2139">
        <v>0</v>
      </c>
      <c r="U2139" t="s">
        <v>22</v>
      </c>
      <c r="V2139">
        <f>IF(tbl_Customers[[#This Row],[churn]] = "yes", 1, 0)</f>
        <v>0</v>
      </c>
      <c r="W2139" t="str">
        <f>IF(tbl_Customers[[#This Row],[number_customer_service_calls]] &lt;= 1, "0-1 Calls", IF(tbl_Customers[[#This Row],[number_customer_service_calls]] &lt;= 3, "2-3 Calls", IF(tbl_Customers[[#This Row],[number_customer_service_calls]] &lt;=5, "4-5 Calls", "6+ Calls")))</f>
        <v>0-1 Calls</v>
      </c>
      <c r="X2139" t="str">
        <f>IF(tbl_Customers[[#This Row],[account_length]] &lt;= 50, "0-50", IF(tbl_Customers[[#This Row],[account_length]] &lt;=100, "51-100", IF(tbl_Customers[[#This Row],[account_length]] &lt;= 150, "101-150", "151+")))</f>
        <v>0-50</v>
      </c>
      <c r="Y2139" t="str">
        <f>IF(tbl_Customers[[#This Row],[total_intl_charge]] &lt;= 3, "Low Charges", "High Charges")</f>
        <v>Low Charges</v>
      </c>
      <c r="Z2139" t="str">
        <f>IF(tbl_Customers[[#This Row],[total_eve_calls]]&lt;=80,"Low Calls",
IF(tbl_Customers[[#This Row],[total_eve_calls]]&lt;=120,"Medium Calls","High Calls"))</f>
        <v>Medium Calls</v>
      </c>
      <c r="AA2139" t="str">
        <f>IF(tbl_Customers[[#This Row],[total_eve_charge]]&lt;=15,"Low Charges",
IF(tbl_Customers[[#This Row],[total_eve_charge]]&lt;=20,"Medium Charges","High Charges"))</f>
        <v>Medium Charges</v>
      </c>
      <c r="AB21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39" t="str">
        <f>IF(tbl_Customers[[#This Row],[number_vmail_messages]] = 0, "No Usage", IF(tbl_Customers[[#This Row],[number_vmail_messages]] &lt;= 20, "Low Usage", IF(tbl_Customers[[#This Row],[number_vmail_messages]] &lt;= 40, "Medium Usgae", "High Usage")))</f>
        <v>No Usage</v>
      </c>
      <c r="AD2139" t="str">
        <f>IF(tbl_Customers[[#This Row],[total_day_minutes]]&lt;=150,"Low Usage", IF(tbl_Customers[[#This Row],[total_day_minutes]]&lt;=200,"Medium Usage", IF(tbl_Customers[[#This Row],[total_day_minutes]]&lt;=250,"High Usage","Very High Usage")))</f>
        <v>High Usage</v>
      </c>
      <c r="AE2139" t="str">
        <f>IF(tbl_Customers[[#This Row],[total_intl_calls]]&lt;=5,"Low Calls", IF(tbl_Customers[[#This Row],[total_intl_calls]]&lt;=10, "Medium Calls", "High Calls"))</f>
        <v>Low Calls</v>
      </c>
      <c r="AF21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39" s="36" t="str">
        <f>IF(tbl_Customers[[#This Row],[Churn_Risk_Score]]&gt;=10,"High Risk", IF(tbl_Customers[[#This Row],[Churn_Risk_Score]]&gt;=5,"Medium Risk","Low Risk"))</f>
        <v>Low Risk</v>
      </c>
    </row>
    <row r="2140" spans="1:33" x14ac:dyDescent="0.35">
      <c r="A2140">
        <v>2139</v>
      </c>
      <c r="B2140" t="s">
        <v>49</v>
      </c>
      <c r="C2140">
        <v>111</v>
      </c>
      <c r="D2140" t="s">
        <v>28</v>
      </c>
      <c r="E2140" t="s">
        <v>22</v>
      </c>
      <c r="F2140" t="s">
        <v>22</v>
      </c>
      <c r="G2140">
        <v>0</v>
      </c>
      <c r="H2140">
        <v>123.1</v>
      </c>
      <c r="I2140">
        <v>88</v>
      </c>
      <c r="J2140">
        <v>20.93</v>
      </c>
      <c r="K2140">
        <v>213.9</v>
      </c>
      <c r="L2140">
        <v>84</v>
      </c>
      <c r="M2140">
        <v>18.18</v>
      </c>
      <c r="N2140">
        <v>184.9</v>
      </c>
      <c r="O2140">
        <v>88</v>
      </c>
      <c r="P2140">
        <v>8.32</v>
      </c>
      <c r="Q2140">
        <v>12</v>
      </c>
      <c r="R2140">
        <v>2</v>
      </c>
      <c r="S2140">
        <v>3.24</v>
      </c>
      <c r="T2140">
        <v>5</v>
      </c>
      <c r="U2140" t="s">
        <v>23</v>
      </c>
      <c r="V2140">
        <f>IF(tbl_Customers[[#This Row],[churn]] = "yes", 1, 0)</f>
        <v>1</v>
      </c>
      <c r="W2140" t="str">
        <f>IF(tbl_Customers[[#This Row],[number_customer_service_calls]] &lt;= 1, "0-1 Calls", IF(tbl_Customers[[#This Row],[number_customer_service_calls]] &lt;= 3, "2-3 Calls", IF(tbl_Customers[[#This Row],[number_customer_service_calls]] &lt;=5, "4-5 Calls", "6+ Calls")))</f>
        <v>4-5 Calls</v>
      </c>
      <c r="X2140" t="str">
        <f>IF(tbl_Customers[[#This Row],[account_length]] &lt;= 50, "0-50", IF(tbl_Customers[[#This Row],[account_length]] &lt;=100, "51-100", IF(tbl_Customers[[#This Row],[account_length]] &lt;= 150, "101-150", "151+")))</f>
        <v>101-150</v>
      </c>
      <c r="Y2140" t="str">
        <f>IF(tbl_Customers[[#This Row],[total_intl_charge]] &lt;= 3, "Low Charges", "High Charges")</f>
        <v>High Charges</v>
      </c>
      <c r="Z2140" t="str">
        <f>IF(tbl_Customers[[#This Row],[total_eve_calls]]&lt;=80,"Low Calls",
IF(tbl_Customers[[#This Row],[total_eve_calls]]&lt;=120,"Medium Calls","High Calls"))</f>
        <v>Medium Calls</v>
      </c>
      <c r="AA2140" t="str">
        <f>IF(tbl_Customers[[#This Row],[total_eve_charge]]&lt;=15,"Low Charges",
IF(tbl_Customers[[#This Row],[total_eve_charge]]&lt;=20,"Medium Charges","High Charges"))</f>
        <v>Medium Charges</v>
      </c>
      <c r="AB21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40" t="str">
        <f>IF(tbl_Customers[[#This Row],[number_vmail_messages]] = 0, "No Usage", IF(tbl_Customers[[#This Row],[number_vmail_messages]] &lt;= 20, "Low Usage", IF(tbl_Customers[[#This Row],[number_vmail_messages]] &lt;= 40, "Medium Usgae", "High Usage")))</f>
        <v>No Usage</v>
      </c>
      <c r="AD2140" t="str">
        <f>IF(tbl_Customers[[#This Row],[total_day_minutes]]&lt;=150,"Low Usage", IF(tbl_Customers[[#This Row],[total_day_minutes]]&lt;=200,"Medium Usage", IF(tbl_Customers[[#This Row],[total_day_minutes]]&lt;=250,"High Usage","Very High Usage")))</f>
        <v>Low Usage</v>
      </c>
      <c r="AE2140" t="str">
        <f>IF(tbl_Customers[[#This Row],[total_intl_calls]]&lt;=5,"Low Calls", IF(tbl_Customers[[#This Row],[total_intl_calls]]&lt;=10, "Medium Calls", "High Calls"))</f>
        <v>Low Calls</v>
      </c>
      <c r="AF21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140" s="36" t="str">
        <f>IF(tbl_Customers[[#This Row],[Churn_Risk_Score]]&gt;=10,"High Risk", IF(tbl_Customers[[#This Row],[Churn_Risk_Score]]&gt;=5,"Medium Risk","Low Risk"))</f>
        <v>Medium Risk</v>
      </c>
    </row>
    <row r="2141" spans="1:33" x14ac:dyDescent="0.35">
      <c r="A2141">
        <v>2140</v>
      </c>
      <c r="B2141" t="s">
        <v>27</v>
      </c>
      <c r="C2141">
        <v>127</v>
      </c>
      <c r="D2141" t="s">
        <v>28</v>
      </c>
      <c r="E2141" t="s">
        <v>22</v>
      </c>
      <c r="F2141" t="s">
        <v>23</v>
      </c>
      <c r="G2141">
        <v>19</v>
      </c>
      <c r="H2141">
        <v>129.69999999999999</v>
      </c>
      <c r="I2141">
        <v>115</v>
      </c>
      <c r="J2141">
        <v>22.05</v>
      </c>
      <c r="K2141">
        <v>160.80000000000001</v>
      </c>
      <c r="L2141">
        <v>101</v>
      </c>
      <c r="M2141">
        <v>13.67</v>
      </c>
      <c r="N2141">
        <v>265</v>
      </c>
      <c r="O2141">
        <v>63</v>
      </c>
      <c r="P2141">
        <v>11.93</v>
      </c>
      <c r="Q2141">
        <v>12.2</v>
      </c>
      <c r="R2141">
        <v>3</v>
      </c>
      <c r="S2141">
        <v>3.29</v>
      </c>
      <c r="T2141">
        <v>2</v>
      </c>
      <c r="U2141" t="s">
        <v>22</v>
      </c>
      <c r="V2141">
        <f>IF(tbl_Customers[[#This Row],[churn]] = "yes", 1, 0)</f>
        <v>0</v>
      </c>
      <c r="W2141" t="str">
        <f>IF(tbl_Customers[[#This Row],[number_customer_service_calls]] &lt;= 1, "0-1 Calls", IF(tbl_Customers[[#This Row],[number_customer_service_calls]] &lt;= 3, "2-3 Calls", IF(tbl_Customers[[#This Row],[number_customer_service_calls]] &lt;=5, "4-5 Calls", "6+ Calls")))</f>
        <v>2-3 Calls</v>
      </c>
      <c r="X2141" t="str">
        <f>IF(tbl_Customers[[#This Row],[account_length]] &lt;= 50, "0-50", IF(tbl_Customers[[#This Row],[account_length]] &lt;=100, "51-100", IF(tbl_Customers[[#This Row],[account_length]] &lt;= 150, "101-150", "151+")))</f>
        <v>101-150</v>
      </c>
      <c r="Y2141" t="str">
        <f>IF(tbl_Customers[[#This Row],[total_intl_charge]] &lt;= 3, "Low Charges", "High Charges")</f>
        <v>High Charges</v>
      </c>
      <c r="Z2141" t="str">
        <f>IF(tbl_Customers[[#This Row],[total_eve_calls]]&lt;=80,"Low Calls",
IF(tbl_Customers[[#This Row],[total_eve_calls]]&lt;=120,"Medium Calls","High Calls"))</f>
        <v>Medium Calls</v>
      </c>
      <c r="AA2141" t="str">
        <f>IF(tbl_Customers[[#This Row],[total_eve_charge]]&lt;=15,"Low Charges",
IF(tbl_Customers[[#This Row],[total_eve_charge]]&lt;=20,"Medium Charges","High Charges"))</f>
        <v>Low Charges</v>
      </c>
      <c r="AB21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41" t="str">
        <f>IF(tbl_Customers[[#This Row],[number_vmail_messages]] = 0, "No Usage", IF(tbl_Customers[[#This Row],[number_vmail_messages]] &lt;= 20, "Low Usage", IF(tbl_Customers[[#This Row],[number_vmail_messages]] &lt;= 40, "Medium Usgae", "High Usage")))</f>
        <v>Low Usage</v>
      </c>
      <c r="AD2141" t="str">
        <f>IF(tbl_Customers[[#This Row],[total_day_minutes]]&lt;=150,"Low Usage", IF(tbl_Customers[[#This Row],[total_day_minutes]]&lt;=200,"Medium Usage", IF(tbl_Customers[[#This Row],[total_day_minutes]]&lt;=250,"High Usage","Very High Usage")))</f>
        <v>Low Usage</v>
      </c>
      <c r="AE2141" t="str">
        <f>IF(tbl_Customers[[#This Row],[total_intl_calls]]&lt;=5,"Low Calls", IF(tbl_Customers[[#This Row],[total_intl_calls]]&lt;=10, "Medium Calls", "High Calls"))</f>
        <v>Low Calls</v>
      </c>
      <c r="AF21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41" s="36" t="str">
        <f>IF(tbl_Customers[[#This Row],[Churn_Risk_Score]]&gt;=10,"High Risk", IF(tbl_Customers[[#This Row],[Churn_Risk_Score]]&gt;=5,"Medium Risk","Low Risk"))</f>
        <v>Low Risk</v>
      </c>
    </row>
    <row r="2142" spans="1:33" x14ac:dyDescent="0.35">
      <c r="A2142">
        <v>2141</v>
      </c>
      <c r="B2142" t="s">
        <v>72</v>
      </c>
      <c r="C2142">
        <v>151</v>
      </c>
      <c r="D2142" t="s">
        <v>21</v>
      </c>
      <c r="E2142" t="s">
        <v>23</v>
      </c>
      <c r="F2142" t="s">
        <v>22</v>
      </c>
      <c r="G2142">
        <v>0</v>
      </c>
      <c r="H2142">
        <v>198.7</v>
      </c>
      <c r="I2142">
        <v>70</v>
      </c>
      <c r="J2142">
        <v>33.78</v>
      </c>
      <c r="K2142">
        <v>209.5</v>
      </c>
      <c r="L2142">
        <v>106</v>
      </c>
      <c r="M2142">
        <v>17.809999999999999</v>
      </c>
      <c r="N2142">
        <v>281.89999999999998</v>
      </c>
      <c r="O2142">
        <v>126</v>
      </c>
      <c r="P2142">
        <v>12.69</v>
      </c>
      <c r="Q2142">
        <v>12.4</v>
      </c>
      <c r="R2142">
        <v>4</v>
      </c>
      <c r="S2142">
        <v>3.35</v>
      </c>
      <c r="T2142">
        <v>0</v>
      </c>
      <c r="U2142" t="s">
        <v>22</v>
      </c>
      <c r="V2142">
        <f>IF(tbl_Customers[[#This Row],[churn]] = "yes", 1, 0)</f>
        <v>0</v>
      </c>
      <c r="W2142" t="str">
        <f>IF(tbl_Customers[[#This Row],[number_customer_service_calls]] &lt;= 1, "0-1 Calls", IF(tbl_Customers[[#This Row],[number_customer_service_calls]] &lt;= 3, "2-3 Calls", IF(tbl_Customers[[#This Row],[number_customer_service_calls]] &lt;=5, "4-5 Calls", "6+ Calls")))</f>
        <v>0-1 Calls</v>
      </c>
      <c r="X2142" t="str">
        <f>IF(tbl_Customers[[#This Row],[account_length]] &lt;= 50, "0-50", IF(tbl_Customers[[#This Row],[account_length]] &lt;=100, "51-100", IF(tbl_Customers[[#This Row],[account_length]] &lt;= 150, "101-150", "151+")))</f>
        <v>151+</v>
      </c>
      <c r="Y2142" t="str">
        <f>IF(tbl_Customers[[#This Row],[total_intl_charge]] &lt;= 3, "Low Charges", "High Charges")</f>
        <v>High Charges</v>
      </c>
      <c r="Z2142" t="str">
        <f>IF(tbl_Customers[[#This Row],[total_eve_calls]]&lt;=80,"Low Calls",
IF(tbl_Customers[[#This Row],[total_eve_calls]]&lt;=120,"Medium Calls","High Calls"))</f>
        <v>Medium Calls</v>
      </c>
      <c r="AA2142" t="str">
        <f>IF(tbl_Customers[[#This Row],[total_eve_charge]]&lt;=15,"Low Charges",
IF(tbl_Customers[[#This Row],[total_eve_charge]]&lt;=20,"Medium Charges","High Charges"))</f>
        <v>Medium Charges</v>
      </c>
      <c r="AB21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42" t="str">
        <f>IF(tbl_Customers[[#This Row],[number_vmail_messages]] = 0, "No Usage", IF(tbl_Customers[[#This Row],[number_vmail_messages]] &lt;= 20, "Low Usage", IF(tbl_Customers[[#This Row],[number_vmail_messages]] &lt;= 40, "Medium Usgae", "High Usage")))</f>
        <v>No Usage</v>
      </c>
      <c r="AD2142" t="str">
        <f>IF(tbl_Customers[[#This Row],[total_day_minutes]]&lt;=150,"Low Usage", IF(tbl_Customers[[#This Row],[total_day_minutes]]&lt;=200,"Medium Usage", IF(tbl_Customers[[#This Row],[total_day_minutes]]&lt;=250,"High Usage","Very High Usage")))</f>
        <v>Medium Usage</v>
      </c>
      <c r="AE2142" t="str">
        <f>IF(tbl_Customers[[#This Row],[total_intl_calls]]&lt;=5,"Low Calls", IF(tbl_Customers[[#This Row],[total_intl_calls]]&lt;=10, "Medium Calls", "High Calls"))</f>
        <v>Low Calls</v>
      </c>
      <c r="AF21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142" s="36" t="str">
        <f>IF(tbl_Customers[[#This Row],[Churn_Risk_Score]]&gt;=10,"High Risk", IF(tbl_Customers[[#This Row],[Churn_Risk_Score]]&gt;=5,"Medium Risk","Low Risk"))</f>
        <v>Medium Risk</v>
      </c>
    </row>
    <row r="2143" spans="1:33" x14ac:dyDescent="0.35">
      <c r="A2143">
        <v>2142</v>
      </c>
      <c r="B2143" t="s">
        <v>30</v>
      </c>
      <c r="C2143">
        <v>53</v>
      </c>
      <c r="D2143" t="s">
        <v>21</v>
      </c>
      <c r="E2143" t="s">
        <v>22</v>
      </c>
      <c r="F2143" t="s">
        <v>22</v>
      </c>
      <c r="G2143">
        <v>0</v>
      </c>
      <c r="H2143">
        <v>145.1</v>
      </c>
      <c r="I2143">
        <v>116</v>
      </c>
      <c r="J2143">
        <v>24.67</v>
      </c>
      <c r="K2143">
        <v>233.7</v>
      </c>
      <c r="L2143">
        <v>82</v>
      </c>
      <c r="M2143">
        <v>19.86</v>
      </c>
      <c r="N2143">
        <v>208.7</v>
      </c>
      <c r="O2143">
        <v>95</v>
      </c>
      <c r="P2143">
        <v>9.39</v>
      </c>
      <c r="Q2143">
        <v>7.9</v>
      </c>
      <c r="R2143">
        <v>5</v>
      </c>
      <c r="S2143">
        <v>2.13</v>
      </c>
      <c r="T2143">
        <v>2</v>
      </c>
      <c r="U2143" t="s">
        <v>22</v>
      </c>
      <c r="V2143">
        <f>IF(tbl_Customers[[#This Row],[churn]] = "yes", 1, 0)</f>
        <v>0</v>
      </c>
      <c r="W2143" t="str">
        <f>IF(tbl_Customers[[#This Row],[number_customer_service_calls]] &lt;= 1, "0-1 Calls", IF(tbl_Customers[[#This Row],[number_customer_service_calls]] &lt;= 3, "2-3 Calls", IF(tbl_Customers[[#This Row],[number_customer_service_calls]] &lt;=5, "4-5 Calls", "6+ Calls")))</f>
        <v>2-3 Calls</v>
      </c>
      <c r="X2143" t="str">
        <f>IF(tbl_Customers[[#This Row],[account_length]] &lt;= 50, "0-50", IF(tbl_Customers[[#This Row],[account_length]] &lt;=100, "51-100", IF(tbl_Customers[[#This Row],[account_length]] &lt;= 150, "101-150", "151+")))</f>
        <v>51-100</v>
      </c>
      <c r="Y2143" t="str">
        <f>IF(tbl_Customers[[#This Row],[total_intl_charge]] &lt;= 3, "Low Charges", "High Charges")</f>
        <v>Low Charges</v>
      </c>
      <c r="Z2143" t="str">
        <f>IF(tbl_Customers[[#This Row],[total_eve_calls]]&lt;=80,"Low Calls",
IF(tbl_Customers[[#This Row],[total_eve_calls]]&lt;=120,"Medium Calls","High Calls"))</f>
        <v>Medium Calls</v>
      </c>
      <c r="AA2143" t="str">
        <f>IF(tbl_Customers[[#This Row],[total_eve_charge]]&lt;=15,"Low Charges",
IF(tbl_Customers[[#This Row],[total_eve_charge]]&lt;=20,"Medium Charges","High Charges"))</f>
        <v>Medium Charges</v>
      </c>
      <c r="AB21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43" t="str">
        <f>IF(tbl_Customers[[#This Row],[number_vmail_messages]] = 0, "No Usage", IF(tbl_Customers[[#This Row],[number_vmail_messages]] &lt;= 20, "Low Usage", IF(tbl_Customers[[#This Row],[number_vmail_messages]] &lt;= 40, "Medium Usgae", "High Usage")))</f>
        <v>No Usage</v>
      </c>
      <c r="AD2143" t="str">
        <f>IF(tbl_Customers[[#This Row],[total_day_minutes]]&lt;=150,"Low Usage", IF(tbl_Customers[[#This Row],[total_day_minutes]]&lt;=200,"Medium Usage", IF(tbl_Customers[[#This Row],[total_day_minutes]]&lt;=250,"High Usage","Very High Usage")))</f>
        <v>Low Usage</v>
      </c>
      <c r="AE2143" t="str">
        <f>IF(tbl_Customers[[#This Row],[total_intl_calls]]&lt;=5,"Low Calls", IF(tbl_Customers[[#This Row],[total_intl_calls]]&lt;=10, "Medium Calls", "High Calls"))</f>
        <v>Low Calls</v>
      </c>
      <c r="AF21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43" s="36" t="str">
        <f>IF(tbl_Customers[[#This Row],[Churn_Risk_Score]]&gt;=10,"High Risk", IF(tbl_Customers[[#This Row],[Churn_Risk_Score]]&gt;=5,"Medium Risk","Low Risk"))</f>
        <v>Low Risk</v>
      </c>
    </row>
    <row r="2144" spans="1:33" x14ac:dyDescent="0.35">
      <c r="A2144">
        <v>2143</v>
      </c>
      <c r="B2144" t="s">
        <v>29</v>
      </c>
      <c r="C2144">
        <v>15</v>
      </c>
      <c r="D2144" t="s">
        <v>21</v>
      </c>
      <c r="E2144" t="s">
        <v>22</v>
      </c>
      <c r="F2144" t="s">
        <v>22</v>
      </c>
      <c r="G2144">
        <v>0</v>
      </c>
      <c r="H2144">
        <v>135.19999999999999</v>
      </c>
      <c r="I2144">
        <v>101</v>
      </c>
      <c r="J2144">
        <v>22.98</v>
      </c>
      <c r="K2144">
        <v>152.5</v>
      </c>
      <c r="L2144">
        <v>79</v>
      </c>
      <c r="M2144">
        <v>12.96</v>
      </c>
      <c r="N2144">
        <v>224.8</v>
      </c>
      <c r="O2144">
        <v>83</v>
      </c>
      <c r="P2144">
        <v>10.119999999999999</v>
      </c>
      <c r="Q2144">
        <v>8.4</v>
      </c>
      <c r="R2144">
        <v>5</v>
      </c>
      <c r="S2144">
        <v>2.27</v>
      </c>
      <c r="T2144">
        <v>2</v>
      </c>
      <c r="U2144" t="s">
        <v>22</v>
      </c>
      <c r="V2144">
        <f>IF(tbl_Customers[[#This Row],[churn]] = "yes", 1, 0)</f>
        <v>0</v>
      </c>
      <c r="W2144" t="str">
        <f>IF(tbl_Customers[[#This Row],[number_customer_service_calls]] &lt;= 1, "0-1 Calls", IF(tbl_Customers[[#This Row],[number_customer_service_calls]] &lt;= 3, "2-3 Calls", IF(tbl_Customers[[#This Row],[number_customer_service_calls]] &lt;=5, "4-5 Calls", "6+ Calls")))</f>
        <v>2-3 Calls</v>
      </c>
      <c r="X2144" t="str">
        <f>IF(tbl_Customers[[#This Row],[account_length]] &lt;= 50, "0-50", IF(tbl_Customers[[#This Row],[account_length]] &lt;=100, "51-100", IF(tbl_Customers[[#This Row],[account_length]] &lt;= 150, "101-150", "151+")))</f>
        <v>0-50</v>
      </c>
      <c r="Y2144" t="str">
        <f>IF(tbl_Customers[[#This Row],[total_intl_charge]] &lt;= 3, "Low Charges", "High Charges")</f>
        <v>Low Charges</v>
      </c>
      <c r="Z2144" t="str">
        <f>IF(tbl_Customers[[#This Row],[total_eve_calls]]&lt;=80,"Low Calls",
IF(tbl_Customers[[#This Row],[total_eve_calls]]&lt;=120,"Medium Calls","High Calls"))</f>
        <v>Low Calls</v>
      </c>
      <c r="AA2144" t="str">
        <f>IF(tbl_Customers[[#This Row],[total_eve_charge]]&lt;=15,"Low Charges",
IF(tbl_Customers[[#This Row],[total_eve_charge]]&lt;=20,"Medium Charges","High Charges"))</f>
        <v>Low Charges</v>
      </c>
      <c r="AB21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44" t="str">
        <f>IF(tbl_Customers[[#This Row],[number_vmail_messages]] = 0, "No Usage", IF(tbl_Customers[[#This Row],[number_vmail_messages]] &lt;= 20, "Low Usage", IF(tbl_Customers[[#This Row],[number_vmail_messages]] &lt;= 40, "Medium Usgae", "High Usage")))</f>
        <v>No Usage</v>
      </c>
      <c r="AD2144" t="str">
        <f>IF(tbl_Customers[[#This Row],[total_day_minutes]]&lt;=150,"Low Usage", IF(tbl_Customers[[#This Row],[total_day_minutes]]&lt;=200,"Medium Usage", IF(tbl_Customers[[#This Row],[total_day_minutes]]&lt;=250,"High Usage","Very High Usage")))</f>
        <v>Low Usage</v>
      </c>
      <c r="AE2144" t="str">
        <f>IF(tbl_Customers[[#This Row],[total_intl_calls]]&lt;=5,"Low Calls", IF(tbl_Customers[[#This Row],[total_intl_calls]]&lt;=10, "Medium Calls", "High Calls"))</f>
        <v>Low Calls</v>
      </c>
      <c r="AF21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44" s="36" t="str">
        <f>IF(tbl_Customers[[#This Row],[Churn_Risk_Score]]&gt;=10,"High Risk", IF(tbl_Customers[[#This Row],[Churn_Risk_Score]]&gt;=5,"Medium Risk","Low Risk"))</f>
        <v>Low Risk</v>
      </c>
    </row>
    <row r="2145" spans="1:33" x14ac:dyDescent="0.35">
      <c r="A2145">
        <v>2144</v>
      </c>
      <c r="B2145" t="s">
        <v>63</v>
      </c>
      <c r="C2145">
        <v>123</v>
      </c>
      <c r="D2145" t="s">
        <v>25</v>
      </c>
      <c r="E2145" t="s">
        <v>22</v>
      </c>
      <c r="F2145" t="s">
        <v>23</v>
      </c>
      <c r="G2145">
        <v>28</v>
      </c>
      <c r="H2145">
        <v>124.7</v>
      </c>
      <c r="I2145">
        <v>105</v>
      </c>
      <c r="J2145">
        <v>21.2</v>
      </c>
      <c r="K2145">
        <v>250.4</v>
      </c>
      <c r="L2145">
        <v>78</v>
      </c>
      <c r="M2145">
        <v>21.28</v>
      </c>
      <c r="N2145">
        <v>216.4</v>
      </c>
      <c r="O2145">
        <v>128</v>
      </c>
      <c r="P2145">
        <v>9.74</v>
      </c>
      <c r="Q2145">
        <v>7.8</v>
      </c>
      <c r="R2145">
        <v>8</v>
      </c>
      <c r="S2145">
        <v>2.11</v>
      </c>
      <c r="T2145">
        <v>1</v>
      </c>
      <c r="U2145" t="s">
        <v>22</v>
      </c>
      <c r="V2145">
        <f>IF(tbl_Customers[[#This Row],[churn]] = "yes", 1, 0)</f>
        <v>0</v>
      </c>
      <c r="W2145" t="str">
        <f>IF(tbl_Customers[[#This Row],[number_customer_service_calls]] &lt;= 1, "0-1 Calls", IF(tbl_Customers[[#This Row],[number_customer_service_calls]] &lt;= 3, "2-3 Calls", IF(tbl_Customers[[#This Row],[number_customer_service_calls]] &lt;=5, "4-5 Calls", "6+ Calls")))</f>
        <v>0-1 Calls</v>
      </c>
      <c r="X2145" t="str">
        <f>IF(tbl_Customers[[#This Row],[account_length]] &lt;= 50, "0-50", IF(tbl_Customers[[#This Row],[account_length]] &lt;=100, "51-100", IF(tbl_Customers[[#This Row],[account_length]] &lt;= 150, "101-150", "151+")))</f>
        <v>101-150</v>
      </c>
      <c r="Y2145" t="str">
        <f>IF(tbl_Customers[[#This Row],[total_intl_charge]] &lt;= 3, "Low Charges", "High Charges")</f>
        <v>Low Charges</v>
      </c>
      <c r="Z2145" t="str">
        <f>IF(tbl_Customers[[#This Row],[total_eve_calls]]&lt;=80,"Low Calls",
IF(tbl_Customers[[#This Row],[total_eve_calls]]&lt;=120,"Medium Calls","High Calls"))</f>
        <v>Low Calls</v>
      </c>
      <c r="AA2145" t="str">
        <f>IF(tbl_Customers[[#This Row],[total_eve_charge]]&lt;=15,"Low Charges",
IF(tbl_Customers[[#This Row],[total_eve_charge]]&lt;=20,"Medium Charges","High Charges"))</f>
        <v>High Charges</v>
      </c>
      <c r="AB21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45" t="str">
        <f>IF(tbl_Customers[[#This Row],[number_vmail_messages]] = 0, "No Usage", IF(tbl_Customers[[#This Row],[number_vmail_messages]] &lt;= 20, "Low Usage", IF(tbl_Customers[[#This Row],[number_vmail_messages]] &lt;= 40, "Medium Usgae", "High Usage")))</f>
        <v>Medium Usgae</v>
      </c>
      <c r="AD2145" t="str">
        <f>IF(tbl_Customers[[#This Row],[total_day_minutes]]&lt;=150,"Low Usage", IF(tbl_Customers[[#This Row],[total_day_minutes]]&lt;=200,"Medium Usage", IF(tbl_Customers[[#This Row],[total_day_minutes]]&lt;=250,"High Usage","Very High Usage")))</f>
        <v>Low Usage</v>
      </c>
      <c r="AE2145" t="str">
        <f>IF(tbl_Customers[[#This Row],[total_intl_calls]]&lt;=5,"Low Calls", IF(tbl_Customers[[#This Row],[total_intl_calls]]&lt;=10, "Medium Calls", "High Calls"))</f>
        <v>Medium Calls</v>
      </c>
      <c r="AF21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45" s="36" t="str">
        <f>IF(tbl_Customers[[#This Row],[Churn_Risk_Score]]&gt;=10,"High Risk", IF(tbl_Customers[[#This Row],[Churn_Risk_Score]]&gt;=5,"Medium Risk","Low Risk"))</f>
        <v>Low Risk</v>
      </c>
    </row>
    <row r="2146" spans="1:33" x14ac:dyDescent="0.35">
      <c r="A2146">
        <v>2145</v>
      </c>
      <c r="B2146" t="s">
        <v>73</v>
      </c>
      <c r="C2146">
        <v>137</v>
      </c>
      <c r="D2146" t="s">
        <v>21</v>
      </c>
      <c r="E2146" t="s">
        <v>22</v>
      </c>
      <c r="F2146" t="s">
        <v>22</v>
      </c>
      <c r="G2146">
        <v>0</v>
      </c>
      <c r="H2146">
        <v>215.9</v>
      </c>
      <c r="I2146">
        <v>76</v>
      </c>
      <c r="J2146">
        <v>36.700000000000003</v>
      </c>
      <c r="K2146">
        <v>145.4</v>
      </c>
      <c r="L2146">
        <v>118</v>
      </c>
      <c r="M2146">
        <v>12.36</v>
      </c>
      <c r="N2146">
        <v>186.9</v>
      </c>
      <c r="O2146">
        <v>129</v>
      </c>
      <c r="P2146">
        <v>8.41</v>
      </c>
      <c r="Q2146">
        <v>12.1</v>
      </c>
      <c r="R2146">
        <v>4</v>
      </c>
      <c r="S2146">
        <v>3.27</v>
      </c>
      <c r="T2146">
        <v>1</v>
      </c>
      <c r="U2146" t="s">
        <v>22</v>
      </c>
      <c r="V2146">
        <f>IF(tbl_Customers[[#This Row],[churn]] = "yes", 1, 0)</f>
        <v>0</v>
      </c>
      <c r="W2146" t="str">
        <f>IF(tbl_Customers[[#This Row],[number_customer_service_calls]] &lt;= 1, "0-1 Calls", IF(tbl_Customers[[#This Row],[number_customer_service_calls]] &lt;= 3, "2-3 Calls", IF(tbl_Customers[[#This Row],[number_customer_service_calls]] &lt;=5, "4-5 Calls", "6+ Calls")))</f>
        <v>0-1 Calls</v>
      </c>
      <c r="X2146" t="str">
        <f>IF(tbl_Customers[[#This Row],[account_length]] &lt;= 50, "0-50", IF(tbl_Customers[[#This Row],[account_length]] &lt;=100, "51-100", IF(tbl_Customers[[#This Row],[account_length]] &lt;= 150, "101-150", "151+")))</f>
        <v>101-150</v>
      </c>
      <c r="Y2146" t="str">
        <f>IF(tbl_Customers[[#This Row],[total_intl_charge]] &lt;= 3, "Low Charges", "High Charges")</f>
        <v>High Charges</v>
      </c>
      <c r="Z2146" t="str">
        <f>IF(tbl_Customers[[#This Row],[total_eve_calls]]&lt;=80,"Low Calls",
IF(tbl_Customers[[#This Row],[total_eve_calls]]&lt;=120,"Medium Calls","High Calls"))</f>
        <v>Medium Calls</v>
      </c>
      <c r="AA2146" t="str">
        <f>IF(tbl_Customers[[#This Row],[total_eve_charge]]&lt;=15,"Low Charges",
IF(tbl_Customers[[#This Row],[total_eve_charge]]&lt;=20,"Medium Charges","High Charges"))</f>
        <v>Low Charges</v>
      </c>
      <c r="AB21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46" t="str">
        <f>IF(tbl_Customers[[#This Row],[number_vmail_messages]] = 0, "No Usage", IF(tbl_Customers[[#This Row],[number_vmail_messages]] &lt;= 20, "Low Usage", IF(tbl_Customers[[#This Row],[number_vmail_messages]] &lt;= 40, "Medium Usgae", "High Usage")))</f>
        <v>No Usage</v>
      </c>
      <c r="AD2146" t="str">
        <f>IF(tbl_Customers[[#This Row],[total_day_minutes]]&lt;=150,"Low Usage", IF(tbl_Customers[[#This Row],[total_day_minutes]]&lt;=200,"Medium Usage", IF(tbl_Customers[[#This Row],[total_day_minutes]]&lt;=250,"High Usage","Very High Usage")))</f>
        <v>High Usage</v>
      </c>
      <c r="AE2146" t="str">
        <f>IF(tbl_Customers[[#This Row],[total_intl_calls]]&lt;=5,"Low Calls", IF(tbl_Customers[[#This Row],[total_intl_calls]]&lt;=10, "Medium Calls", "High Calls"))</f>
        <v>Low Calls</v>
      </c>
      <c r="AF21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46" s="36" t="str">
        <f>IF(tbl_Customers[[#This Row],[Churn_Risk_Score]]&gt;=10,"High Risk", IF(tbl_Customers[[#This Row],[Churn_Risk_Score]]&gt;=5,"Medium Risk","Low Risk"))</f>
        <v>Low Risk</v>
      </c>
    </row>
    <row r="2147" spans="1:33" x14ac:dyDescent="0.35">
      <c r="A2147">
        <v>2146</v>
      </c>
      <c r="B2147" t="s">
        <v>71</v>
      </c>
      <c r="C2147">
        <v>106</v>
      </c>
      <c r="D2147" t="s">
        <v>21</v>
      </c>
      <c r="E2147" t="s">
        <v>22</v>
      </c>
      <c r="F2147" t="s">
        <v>22</v>
      </c>
      <c r="G2147">
        <v>0</v>
      </c>
      <c r="H2147">
        <v>119.2</v>
      </c>
      <c r="I2147">
        <v>142</v>
      </c>
      <c r="J2147">
        <v>20.260000000000002</v>
      </c>
      <c r="K2147">
        <v>228.4</v>
      </c>
      <c r="L2147">
        <v>139</v>
      </c>
      <c r="M2147">
        <v>19.41</v>
      </c>
      <c r="N2147">
        <v>197.9</v>
      </c>
      <c r="O2147">
        <v>61</v>
      </c>
      <c r="P2147">
        <v>8.91</v>
      </c>
      <c r="Q2147">
        <v>8.4</v>
      </c>
      <c r="R2147">
        <v>9</v>
      </c>
      <c r="S2147">
        <v>2.27</v>
      </c>
      <c r="T2147">
        <v>2</v>
      </c>
      <c r="U2147" t="s">
        <v>22</v>
      </c>
      <c r="V2147">
        <f>IF(tbl_Customers[[#This Row],[churn]] = "yes", 1, 0)</f>
        <v>0</v>
      </c>
      <c r="W2147" t="str">
        <f>IF(tbl_Customers[[#This Row],[number_customer_service_calls]] &lt;= 1, "0-1 Calls", IF(tbl_Customers[[#This Row],[number_customer_service_calls]] &lt;= 3, "2-3 Calls", IF(tbl_Customers[[#This Row],[number_customer_service_calls]] &lt;=5, "4-5 Calls", "6+ Calls")))</f>
        <v>2-3 Calls</v>
      </c>
      <c r="X2147" t="str">
        <f>IF(tbl_Customers[[#This Row],[account_length]] &lt;= 50, "0-50", IF(tbl_Customers[[#This Row],[account_length]] &lt;=100, "51-100", IF(tbl_Customers[[#This Row],[account_length]] &lt;= 150, "101-150", "151+")))</f>
        <v>101-150</v>
      </c>
      <c r="Y2147" t="str">
        <f>IF(tbl_Customers[[#This Row],[total_intl_charge]] &lt;= 3, "Low Charges", "High Charges")</f>
        <v>Low Charges</v>
      </c>
      <c r="Z2147" t="str">
        <f>IF(tbl_Customers[[#This Row],[total_eve_calls]]&lt;=80,"Low Calls",
IF(tbl_Customers[[#This Row],[total_eve_calls]]&lt;=120,"Medium Calls","High Calls"))</f>
        <v>High Calls</v>
      </c>
      <c r="AA2147" t="str">
        <f>IF(tbl_Customers[[#This Row],[total_eve_charge]]&lt;=15,"Low Charges",
IF(tbl_Customers[[#This Row],[total_eve_charge]]&lt;=20,"Medium Charges","High Charges"))</f>
        <v>Medium Charges</v>
      </c>
      <c r="AB21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47" t="str">
        <f>IF(tbl_Customers[[#This Row],[number_vmail_messages]] = 0, "No Usage", IF(tbl_Customers[[#This Row],[number_vmail_messages]] &lt;= 20, "Low Usage", IF(tbl_Customers[[#This Row],[number_vmail_messages]] &lt;= 40, "Medium Usgae", "High Usage")))</f>
        <v>No Usage</v>
      </c>
      <c r="AD2147" t="str">
        <f>IF(tbl_Customers[[#This Row],[total_day_minutes]]&lt;=150,"Low Usage", IF(tbl_Customers[[#This Row],[total_day_minutes]]&lt;=200,"Medium Usage", IF(tbl_Customers[[#This Row],[total_day_minutes]]&lt;=250,"High Usage","Very High Usage")))</f>
        <v>Low Usage</v>
      </c>
      <c r="AE2147" t="str">
        <f>IF(tbl_Customers[[#This Row],[total_intl_calls]]&lt;=5,"Low Calls", IF(tbl_Customers[[#This Row],[total_intl_calls]]&lt;=10, "Medium Calls", "High Calls"))</f>
        <v>Medium Calls</v>
      </c>
      <c r="AF21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47" s="36" t="str">
        <f>IF(tbl_Customers[[#This Row],[Churn_Risk_Score]]&gt;=10,"High Risk", IF(tbl_Customers[[#This Row],[Churn_Risk_Score]]&gt;=5,"Medium Risk","Low Risk"))</f>
        <v>Low Risk</v>
      </c>
    </row>
    <row r="2148" spans="1:33" x14ac:dyDescent="0.35">
      <c r="A2148">
        <v>2147</v>
      </c>
      <c r="B2148" t="s">
        <v>24</v>
      </c>
      <c r="C2148">
        <v>88</v>
      </c>
      <c r="D2148" t="s">
        <v>28</v>
      </c>
      <c r="E2148" t="s">
        <v>22</v>
      </c>
      <c r="F2148" t="s">
        <v>22</v>
      </c>
      <c r="G2148">
        <v>0</v>
      </c>
      <c r="H2148">
        <v>144.30000000000001</v>
      </c>
      <c r="I2148">
        <v>116</v>
      </c>
      <c r="J2148">
        <v>24.53</v>
      </c>
      <c r="K2148">
        <v>156.4</v>
      </c>
      <c r="L2148">
        <v>74</v>
      </c>
      <c r="M2148">
        <v>13.29</v>
      </c>
      <c r="N2148">
        <v>214.7</v>
      </c>
      <c r="O2148">
        <v>90</v>
      </c>
      <c r="P2148">
        <v>9.66</v>
      </c>
      <c r="Q2148">
        <v>7.8</v>
      </c>
      <c r="R2148">
        <v>10</v>
      </c>
      <c r="S2148">
        <v>2.11</v>
      </c>
      <c r="T2148">
        <v>3</v>
      </c>
      <c r="U2148" t="s">
        <v>22</v>
      </c>
      <c r="V2148">
        <f>IF(tbl_Customers[[#This Row],[churn]] = "yes", 1, 0)</f>
        <v>0</v>
      </c>
      <c r="W2148" t="str">
        <f>IF(tbl_Customers[[#This Row],[number_customer_service_calls]] &lt;= 1, "0-1 Calls", IF(tbl_Customers[[#This Row],[number_customer_service_calls]] &lt;= 3, "2-3 Calls", IF(tbl_Customers[[#This Row],[number_customer_service_calls]] &lt;=5, "4-5 Calls", "6+ Calls")))</f>
        <v>2-3 Calls</v>
      </c>
      <c r="X2148" t="str">
        <f>IF(tbl_Customers[[#This Row],[account_length]] &lt;= 50, "0-50", IF(tbl_Customers[[#This Row],[account_length]] &lt;=100, "51-100", IF(tbl_Customers[[#This Row],[account_length]] &lt;= 150, "101-150", "151+")))</f>
        <v>51-100</v>
      </c>
      <c r="Y2148" t="str">
        <f>IF(tbl_Customers[[#This Row],[total_intl_charge]] &lt;= 3, "Low Charges", "High Charges")</f>
        <v>Low Charges</v>
      </c>
      <c r="Z2148" t="str">
        <f>IF(tbl_Customers[[#This Row],[total_eve_calls]]&lt;=80,"Low Calls",
IF(tbl_Customers[[#This Row],[total_eve_calls]]&lt;=120,"Medium Calls","High Calls"))</f>
        <v>Low Calls</v>
      </c>
      <c r="AA2148" t="str">
        <f>IF(tbl_Customers[[#This Row],[total_eve_charge]]&lt;=15,"Low Charges",
IF(tbl_Customers[[#This Row],[total_eve_charge]]&lt;=20,"Medium Charges","High Charges"))</f>
        <v>Low Charges</v>
      </c>
      <c r="AB21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48" t="str">
        <f>IF(tbl_Customers[[#This Row],[number_vmail_messages]] = 0, "No Usage", IF(tbl_Customers[[#This Row],[number_vmail_messages]] &lt;= 20, "Low Usage", IF(tbl_Customers[[#This Row],[number_vmail_messages]] &lt;= 40, "Medium Usgae", "High Usage")))</f>
        <v>No Usage</v>
      </c>
      <c r="AD2148" t="str">
        <f>IF(tbl_Customers[[#This Row],[total_day_minutes]]&lt;=150,"Low Usage", IF(tbl_Customers[[#This Row],[total_day_minutes]]&lt;=200,"Medium Usage", IF(tbl_Customers[[#This Row],[total_day_minutes]]&lt;=250,"High Usage","Very High Usage")))</f>
        <v>Low Usage</v>
      </c>
      <c r="AE2148" t="str">
        <f>IF(tbl_Customers[[#This Row],[total_intl_calls]]&lt;=5,"Low Calls", IF(tbl_Customers[[#This Row],[total_intl_calls]]&lt;=10, "Medium Calls", "High Calls"))</f>
        <v>Medium Calls</v>
      </c>
      <c r="AF21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48" s="36" t="str">
        <f>IF(tbl_Customers[[#This Row],[Churn_Risk_Score]]&gt;=10,"High Risk", IF(tbl_Customers[[#This Row],[Churn_Risk_Score]]&gt;=5,"Medium Risk","Low Risk"))</f>
        <v>Low Risk</v>
      </c>
    </row>
    <row r="2149" spans="1:33" x14ac:dyDescent="0.35">
      <c r="A2149">
        <v>2148</v>
      </c>
      <c r="B2149" t="s">
        <v>38</v>
      </c>
      <c r="C2149">
        <v>106</v>
      </c>
      <c r="D2149" t="s">
        <v>21</v>
      </c>
      <c r="E2149" t="s">
        <v>22</v>
      </c>
      <c r="F2149" t="s">
        <v>22</v>
      </c>
      <c r="G2149">
        <v>0</v>
      </c>
      <c r="H2149">
        <v>235.2</v>
      </c>
      <c r="I2149">
        <v>121</v>
      </c>
      <c r="J2149">
        <v>39.979999999999997</v>
      </c>
      <c r="K2149">
        <v>220.6</v>
      </c>
      <c r="L2149">
        <v>87</v>
      </c>
      <c r="M2149">
        <v>18.75</v>
      </c>
      <c r="N2149">
        <v>236.3</v>
      </c>
      <c r="O2149">
        <v>91</v>
      </c>
      <c r="P2149">
        <v>10.63</v>
      </c>
      <c r="Q2149">
        <v>11.8</v>
      </c>
      <c r="R2149">
        <v>4</v>
      </c>
      <c r="S2149">
        <v>3.19</v>
      </c>
      <c r="T2149">
        <v>1</v>
      </c>
      <c r="U2149" t="s">
        <v>22</v>
      </c>
      <c r="V2149">
        <f>IF(tbl_Customers[[#This Row],[churn]] = "yes", 1, 0)</f>
        <v>0</v>
      </c>
      <c r="W2149" t="str">
        <f>IF(tbl_Customers[[#This Row],[number_customer_service_calls]] &lt;= 1, "0-1 Calls", IF(tbl_Customers[[#This Row],[number_customer_service_calls]] &lt;= 3, "2-3 Calls", IF(tbl_Customers[[#This Row],[number_customer_service_calls]] &lt;=5, "4-5 Calls", "6+ Calls")))</f>
        <v>0-1 Calls</v>
      </c>
      <c r="X2149" t="str">
        <f>IF(tbl_Customers[[#This Row],[account_length]] &lt;= 50, "0-50", IF(tbl_Customers[[#This Row],[account_length]] &lt;=100, "51-100", IF(tbl_Customers[[#This Row],[account_length]] &lt;= 150, "101-150", "151+")))</f>
        <v>101-150</v>
      </c>
      <c r="Y2149" t="str">
        <f>IF(tbl_Customers[[#This Row],[total_intl_charge]] &lt;= 3, "Low Charges", "High Charges")</f>
        <v>High Charges</v>
      </c>
      <c r="Z2149" t="str">
        <f>IF(tbl_Customers[[#This Row],[total_eve_calls]]&lt;=80,"Low Calls",
IF(tbl_Customers[[#This Row],[total_eve_calls]]&lt;=120,"Medium Calls","High Calls"))</f>
        <v>Medium Calls</v>
      </c>
      <c r="AA2149" t="str">
        <f>IF(tbl_Customers[[#This Row],[total_eve_charge]]&lt;=15,"Low Charges",
IF(tbl_Customers[[#This Row],[total_eve_charge]]&lt;=20,"Medium Charges","High Charges"))</f>
        <v>Medium Charges</v>
      </c>
      <c r="AB21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49" t="str">
        <f>IF(tbl_Customers[[#This Row],[number_vmail_messages]] = 0, "No Usage", IF(tbl_Customers[[#This Row],[number_vmail_messages]] &lt;= 20, "Low Usage", IF(tbl_Customers[[#This Row],[number_vmail_messages]] &lt;= 40, "Medium Usgae", "High Usage")))</f>
        <v>No Usage</v>
      </c>
      <c r="AD2149" t="str">
        <f>IF(tbl_Customers[[#This Row],[total_day_minutes]]&lt;=150,"Low Usage", IF(tbl_Customers[[#This Row],[total_day_minutes]]&lt;=200,"Medium Usage", IF(tbl_Customers[[#This Row],[total_day_minutes]]&lt;=250,"High Usage","Very High Usage")))</f>
        <v>High Usage</v>
      </c>
      <c r="AE2149" t="str">
        <f>IF(tbl_Customers[[#This Row],[total_intl_calls]]&lt;=5,"Low Calls", IF(tbl_Customers[[#This Row],[total_intl_calls]]&lt;=10, "Medium Calls", "High Calls"))</f>
        <v>Low Calls</v>
      </c>
      <c r="AF21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49" s="36" t="str">
        <f>IF(tbl_Customers[[#This Row],[Churn_Risk_Score]]&gt;=10,"High Risk", IF(tbl_Customers[[#This Row],[Churn_Risk_Score]]&gt;=5,"Medium Risk","Low Risk"))</f>
        <v>Low Risk</v>
      </c>
    </row>
    <row r="2150" spans="1:33" x14ac:dyDescent="0.35">
      <c r="A2150">
        <v>2149</v>
      </c>
      <c r="B2150" t="s">
        <v>71</v>
      </c>
      <c r="C2150">
        <v>95</v>
      </c>
      <c r="D2150" t="s">
        <v>28</v>
      </c>
      <c r="E2150" t="s">
        <v>22</v>
      </c>
      <c r="F2150" t="s">
        <v>22</v>
      </c>
      <c r="G2150">
        <v>0</v>
      </c>
      <c r="H2150">
        <v>174</v>
      </c>
      <c r="I2150">
        <v>57</v>
      </c>
      <c r="J2150">
        <v>29.58</v>
      </c>
      <c r="K2150">
        <v>281.10000000000002</v>
      </c>
      <c r="L2150">
        <v>118</v>
      </c>
      <c r="M2150">
        <v>23.89</v>
      </c>
      <c r="N2150">
        <v>197.2</v>
      </c>
      <c r="O2150">
        <v>94</v>
      </c>
      <c r="P2150">
        <v>8.8699999999999992</v>
      </c>
      <c r="Q2150">
        <v>9.6999999999999993</v>
      </c>
      <c r="R2150">
        <v>2</v>
      </c>
      <c r="S2150">
        <v>2.62</v>
      </c>
      <c r="T2150">
        <v>0</v>
      </c>
      <c r="U2150" t="s">
        <v>22</v>
      </c>
      <c r="V2150">
        <f>IF(tbl_Customers[[#This Row],[churn]] = "yes", 1, 0)</f>
        <v>0</v>
      </c>
      <c r="W2150" t="str">
        <f>IF(tbl_Customers[[#This Row],[number_customer_service_calls]] &lt;= 1, "0-1 Calls", IF(tbl_Customers[[#This Row],[number_customer_service_calls]] &lt;= 3, "2-3 Calls", IF(tbl_Customers[[#This Row],[number_customer_service_calls]] &lt;=5, "4-5 Calls", "6+ Calls")))</f>
        <v>0-1 Calls</v>
      </c>
      <c r="X2150" t="str">
        <f>IF(tbl_Customers[[#This Row],[account_length]] &lt;= 50, "0-50", IF(tbl_Customers[[#This Row],[account_length]] &lt;=100, "51-100", IF(tbl_Customers[[#This Row],[account_length]] &lt;= 150, "101-150", "151+")))</f>
        <v>51-100</v>
      </c>
      <c r="Y2150" t="str">
        <f>IF(tbl_Customers[[#This Row],[total_intl_charge]] &lt;= 3, "Low Charges", "High Charges")</f>
        <v>Low Charges</v>
      </c>
      <c r="Z2150" t="str">
        <f>IF(tbl_Customers[[#This Row],[total_eve_calls]]&lt;=80,"Low Calls",
IF(tbl_Customers[[#This Row],[total_eve_calls]]&lt;=120,"Medium Calls","High Calls"))</f>
        <v>Medium Calls</v>
      </c>
      <c r="AA2150" t="str">
        <f>IF(tbl_Customers[[#This Row],[total_eve_charge]]&lt;=15,"Low Charges",
IF(tbl_Customers[[#This Row],[total_eve_charge]]&lt;=20,"Medium Charges","High Charges"))</f>
        <v>High Charges</v>
      </c>
      <c r="AB21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50" t="str">
        <f>IF(tbl_Customers[[#This Row],[number_vmail_messages]] = 0, "No Usage", IF(tbl_Customers[[#This Row],[number_vmail_messages]] &lt;= 20, "Low Usage", IF(tbl_Customers[[#This Row],[number_vmail_messages]] &lt;= 40, "Medium Usgae", "High Usage")))</f>
        <v>No Usage</v>
      </c>
      <c r="AD2150" t="str">
        <f>IF(tbl_Customers[[#This Row],[total_day_minutes]]&lt;=150,"Low Usage", IF(tbl_Customers[[#This Row],[total_day_minutes]]&lt;=200,"Medium Usage", IF(tbl_Customers[[#This Row],[total_day_minutes]]&lt;=250,"High Usage","Very High Usage")))</f>
        <v>Medium Usage</v>
      </c>
      <c r="AE2150" t="str">
        <f>IF(tbl_Customers[[#This Row],[total_intl_calls]]&lt;=5,"Low Calls", IF(tbl_Customers[[#This Row],[total_intl_calls]]&lt;=10, "Medium Calls", "High Calls"))</f>
        <v>Low Calls</v>
      </c>
      <c r="AF21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50" s="36" t="str">
        <f>IF(tbl_Customers[[#This Row],[Churn_Risk_Score]]&gt;=10,"High Risk", IF(tbl_Customers[[#This Row],[Churn_Risk_Score]]&gt;=5,"Medium Risk","Low Risk"))</f>
        <v>Low Risk</v>
      </c>
    </row>
    <row r="2151" spans="1:33" x14ac:dyDescent="0.35">
      <c r="A2151">
        <v>2150</v>
      </c>
      <c r="B2151" t="s">
        <v>24</v>
      </c>
      <c r="C2151">
        <v>57</v>
      </c>
      <c r="D2151" t="s">
        <v>28</v>
      </c>
      <c r="E2151" t="s">
        <v>23</v>
      </c>
      <c r="F2151" t="s">
        <v>22</v>
      </c>
      <c r="G2151">
        <v>0</v>
      </c>
      <c r="H2151">
        <v>115</v>
      </c>
      <c r="I2151">
        <v>65</v>
      </c>
      <c r="J2151">
        <v>19.55</v>
      </c>
      <c r="K2151">
        <v>122.3</v>
      </c>
      <c r="L2151">
        <v>96</v>
      </c>
      <c r="M2151">
        <v>10.4</v>
      </c>
      <c r="N2151">
        <v>245</v>
      </c>
      <c r="O2151">
        <v>75</v>
      </c>
      <c r="P2151">
        <v>11.03</v>
      </c>
      <c r="Q2151">
        <v>6.4</v>
      </c>
      <c r="R2151">
        <v>1</v>
      </c>
      <c r="S2151">
        <v>1.73</v>
      </c>
      <c r="T2151">
        <v>0</v>
      </c>
      <c r="U2151" t="s">
        <v>23</v>
      </c>
      <c r="V2151">
        <f>IF(tbl_Customers[[#This Row],[churn]] = "yes", 1, 0)</f>
        <v>1</v>
      </c>
      <c r="W2151" t="str">
        <f>IF(tbl_Customers[[#This Row],[number_customer_service_calls]] &lt;= 1, "0-1 Calls", IF(tbl_Customers[[#This Row],[number_customer_service_calls]] &lt;= 3, "2-3 Calls", IF(tbl_Customers[[#This Row],[number_customer_service_calls]] &lt;=5, "4-5 Calls", "6+ Calls")))</f>
        <v>0-1 Calls</v>
      </c>
      <c r="X2151" t="str">
        <f>IF(tbl_Customers[[#This Row],[account_length]] &lt;= 50, "0-50", IF(tbl_Customers[[#This Row],[account_length]] &lt;=100, "51-100", IF(tbl_Customers[[#This Row],[account_length]] &lt;= 150, "101-150", "151+")))</f>
        <v>51-100</v>
      </c>
      <c r="Y2151" t="str">
        <f>IF(tbl_Customers[[#This Row],[total_intl_charge]] &lt;= 3, "Low Charges", "High Charges")</f>
        <v>Low Charges</v>
      </c>
      <c r="Z2151" t="str">
        <f>IF(tbl_Customers[[#This Row],[total_eve_calls]]&lt;=80,"Low Calls",
IF(tbl_Customers[[#This Row],[total_eve_calls]]&lt;=120,"Medium Calls","High Calls"))</f>
        <v>Medium Calls</v>
      </c>
      <c r="AA2151" t="str">
        <f>IF(tbl_Customers[[#This Row],[total_eve_charge]]&lt;=15,"Low Charges",
IF(tbl_Customers[[#This Row],[total_eve_charge]]&lt;=20,"Medium Charges","High Charges"))</f>
        <v>Low Charges</v>
      </c>
      <c r="AB21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51" t="str">
        <f>IF(tbl_Customers[[#This Row],[number_vmail_messages]] = 0, "No Usage", IF(tbl_Customers[[#This Row],[number_vmail_messages]] &lt;= 20, "Low Usage", IF(tbl_Customers[[#This Row],[number_vmail_messages]] &lt;= 40, "Medium Usgae", "High Usage")))</f>
        <v>No Usage</v>
      </c>
      <c r="AD2151" t="str">
        <f>IF(tbl_Customers[[#This Row],[total_day_minutes]]&lt;=150,"Low Usage", IF(tbl_Customers[[#This Row],[total_day_minutes]]&lt;=200,"Medium Usage", IF(tbl_Customers[[#This Row],[total_day_minutes]]&lt;=250,"High Usage","Very High Usage")))</f>
        <v>Low Usage</v>
      </c>
      <c r="AE2151" t="str">
        <f>IF(tbl_Customers[[#This Row],[total_intl_calls]]&lt;=5,"Low Calls", IF(tbl_Customers[[#This Row],[total_intl_calls]]&lt;=10, "Medium Calls", "High Calls"))</f>
        <v>Low Calls</v>
      </c>
      <c r="AF21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51" s="36" t="str">
        <f>IF(tbl_Customers[[#This Row],[Churn_Risk_Score]]&gt;=10,"High Risk", IF(tbl_Customers[[#This Row],[Churn_Risk_Score]]&gt;=5,"Medium Risk","Low Risk"))</f>
        <v>Low Risk</v>
      </c>
    </row>
    <row r="2152" spans="1:33" x14ac:dyDescent="0.35">
      <c r="A2152">
        <v>2151</v>
      </c>
      <c r="B2152" t="s">
        <v>59</v>
      </c>
      <c r="C2152">
        <v>184</v>
      </c>
      <c r="D2152" t="s">
        <v>25</v>
      </c>
      <c r="E2152" t="s">
        <v>22</v>
      </c>
      <c r="F2152" t="s">
        <v>22</v>
      </c>
      <c r="G2152">
        <v>0</v>
      </c>
      <c r="H2152">
        <v>151.69999999999999</v>
      </c>
      <c r="I2152">
        <v>93</v>
      </c>
      <c r="J2152">
        <v>25.79</v>
      </c>
      <c r="K2152">
        <v>178.5</v>
      </c>
      <c r="L2152">
        <v>77</v>
      </c>
      <c r="M2152">
        <v>15.17</v>
      </c>
      <c r="N2152">
        <v>229.1</v>
      </c>
      <c r="O2152">
        <v>111</v>
      </c>
      <c r="P2152">
        <v>10.31</v>
      </c>
      <c r="Q2152">
        <v>13.1</v>
      </c>
      <c r="R2152">
        <v>8</v>
      </c>
      <c r="S2152">
        <v>3.54</v>
      </c>
      <c r="T2152">
        <v>2</v>
      </c>
      <c r="U2152" t="s">
        <v>22</v>
      </c>
      <c r="V2152">
        <f>IF(tbl_Customers[[#This Row],[churn]] = "yes", 1, 0)</f>
        <v>0</v>
      </c>
      <c r="W2152" t="str">
        <f>IF(tbl_Customers[[#This Row],[number_customer_service_calls]] &lt;= 1, "0-1 Calls", IF(tbl_Customers[[#This Row],[number_customer_service_calls]] &lt;= 3, "2-3 Calls", IF(tbl_Customers[[#This Row],[number_customer_service_calls]] &lt;=5, "4-5 Calls", "6+ Calls")))</f>
        <v>2-3 Calls</v>
      </c>
      <c r="X2152" t="str">
        <f>IF(tbl_Customers[[#This Row],[account_length]] &lt;= 50, "0-50", IF(tbl_Customers[[#This Row],[account_length]] &lt;=100, "51-100", IF(tbl_Customers[[#This Row],[account_length]] &lt;= 150, "101-150", "151+")))</f>
        <v>151+</v>
      </c>
      <c r="Y2152" t="str">
        <f>IF(tbl_Customers[[#This Row],[total_intl_charge]] &lt;= 3, "Low Charges", "High Charges")</f>
        <v>High Charges</v>
      </c>
      <c r="Z2152" t="str">
        <f>IF(tbl_Customers[[#This Row],[total_eve_calls]]&lt;=80,"Low Calls",
IF(tbl_Customers[[#This Row],[total_eve_calls]]&lt;=120,"Medium Calls","High Calls"))</f>
        <v>Low Calls</v>
      </c>
      <c r="AA2152" t="str">
        <f>IF(tbl_Customers[[#This Row],[total_eve_charge]]&lt;=15,"Low Charges",
IF(tbl_Customers[[#This Row],[total_eve_charge]]&lt;=20,"Medium Charges","High Charges"))</f>
        <v>Medium Charges</v>
      </c>
      <c r="AB21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52" t="str">
        <f>IF(tbl_Customers[[#This Row],[number_vmail_messages]] = 0, "No Usage", IF(tbl_Customers[[#This Row],[number_vmail_messages]] &lt;= 20, "Low Usage", IF(tbl_Customers[[#This Row],[number_vmail_messages]] &lt;= 40, "Medium Usgae", "High Usage")))</f>
        <v>No Usage</v>
      </c>
      <c r="AD2152" t="str">
        <f>IF(tbl_Customers[[#This Row],[total_day_minutes]]&lt;=150,"Low Usage", IF(tbl_Customers[[#This Row],[total_day_minutes]]&lt;=200,"Medium Usage", IF(tbl_Customers[[#This Row],[total_day_minutes]]&lt;=250,"High Usage","Very High Usage")))</f>
        <v>Medium Usage</v>
      </c>
      <c r="AE2152" t="str">
        <f>IF(tbl_Customers[[#This Row],[total_intl_calls]]&lt;=5,"Low Calls", IF(tbl_Customers[[#This Row],[total_intl_calls]]&lt;=10, "Medium Calls", "High Calls"))</f>
        <v>Medium Calls</v>
      </c>
      <c r="AF21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52" s="36" t="str">
        <f>IF(tbl_Customers[[#This Row],[Churn_Risk_Score]]&gt;=10,"High Risk", IF(tbl_Customers[[#This Row],[Churn_Risk_Score]]&gt;=5,"Medium Risk","Low Risk"))</f>
        <v>Low Risk</v>
      </c>
    </row>
    <row r="2153" spans="1:33" x14ac:dyDescent="0.35">
      <c r="A2153">
        <v>2152</v>
      </c>
      <c r="B2153" t="s">
        <v>51</v>
      </c>
      <c r="C2153">
        <v>127</v>
      </c>
      <c r="D2153" t="s">
        <v>21</v>
      </c>
      <c r="E2153" t="s">
        <v>22</v>
      </c>
      <c r="F2153" t="s">
        <v>22</v>
      </c>
      <c r="G2153">
        <v>0</v>
      </c>
      <c r="H2153">
        <v>218.6</v>
      </c>
      <c r="I2153">
        <v>93</v>
      </c>
      <c r="J2153">
        <v>37.159999999999997</v>
      </c>
      <c r="K2153">
        <v>149.9</v>
      </c>
      <c r="L2153">
        <v>130</v>
      </c>
      <c r="M2153">
        <v>12.74</v>
      </c>
      <c r="N2153">
        <v>204.6</v>
      </c>
      <c r="O2153">
        <v>131</v>
      </c>
      <c r="P2153">
        <v>9.2100000000000009</v>
      </c>
      <c r="Q2153">
        <v>9.1999999999999993</v>
      </c>
      <c r="R2153">
        <v>5</v>
      </c>
      <c r="S2153">
        <v>2.48</v>
      </c>
      <c r="T2153">
        <v>2</v>
      </c>
      <c r="U2153" t="s">
        <v>22</v>
      </c>
      <c r="V2153">
        <f>IF(tbl_Customers[[#This Row],[churn]] = "yes", 1, 0)</f>
        <v>0</v>
      </c>
      <c r="W2153" t="str">
        <f>IF(tbl_Customers[[#This Row],[number_customer_service_calls]] &lt;= 1, "0-1 Calls", IF(tbl_Customers[[#This Row],[number_customer_service_calls]] &lt;= 3, "2-3 Calls", IF(tbl_Customers[[#This Row],[number_customer_service_calls]] &lt;=5, "4-5 Calls", "6+ Calls")))</f>
        <v>2-3 Calls</v>
      </c>
      <c r="X2153" t="str">
        <f>IF(tbl_Customers[[#This Row],[account_length]] &lt;= 50, "0-50", IF(tbl_Customers[[#This Row],[account_length]] &lt;=100, "51-100", IF(tbl_Customers[[#This Row],[account_length]] &lt;= 150, "101-150", "151+")))</f>
        <v>101-150</v>
      </c>
      <c r="Y2153" t="str">
        <f>IF(tbl_Customers[[#This Row],[total_intl_charge]] &lt;= 3, "Low Charges", "High Charges")</f>
        <v>Low Charges</v>
      </c>
      <c r="Z2153" t="str">
        <f>IF(tbl_Customers[[#This Row],[total_eve_calls]]&lt;=80,"Low Calls",
IF(tbl_Customers[[#This Row],[total_eve_calls]]&lt;=120,"Medium Calls","High Calls"))</f>
        <v>High Calls</v>
      </c>
      <c r="AA2153" t="str">
        <f>IF(tbl_Customers[[#This Row],[total_eve_charge]]&lt;=15,"Low Charges",
IF(tbl_Customers[[#This Row],[total_eve_charge]]&lt;=20,"Medium Charges","High Charges"))</f>
        <v>Low Charges</v>
      </c>
      <c r="AB21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53" t="str">
        <f>IF(tbl_Customers[[#This Row],[number_vmail_messages]] = 0, "No Usage", IF(tbl_Customers[[#This Row],[number_vmail_messages]] &lt;= 20, "Low Usage", IF(tbl_Customers[[#This Row],[number_vmail_messages]] &lt;= 40, "Medium Usgae", "High Usage")))</f>
        <v>No Usage</v>
      </c>
      <c r="AD2153" t="str">
        <f>IF(tbl_Customers[[#This Row],[total_day_minutes]]&lt;=150,"Low Usage", IF(tbl_Customers[[#This Row],[total_day_minutes]]&lt;=200,"Medium Usage", IF(tbl_Customers[[#This Row],[total_day_minutes]]&lt;=250,"High Usage","Very High Usage")))</f>
        <v>High Usage</v>
      </c>
      <c r="AE2153" t="str">
        <f>IF(tbl_Customers[[#This Row],[total_intl_calls]]&lt;=5,"Low Calls", IF(tbl_Customers[[#This Row],[total_intl_calls]]&lt;=10, "Medium Calls", "High Calls"))</f>
        <v>Low Calls</v>
      </c>
      <c r="AF21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53" s="36" t="str">
        <f>IF(tbl_Customers[[#This Row],[Churn_Risk_Score]]&gt;=10,"High Risk", IF(tbl_Customers[[#This Row],[Churn_Risk_Score]]&gt;=5,"Medium Risk","Low Risk"))</f>
        <v>Low Risk</v>
      </c>
    </row>
    <row r="2154" spans="1:33" x14ac:dyDescent="0.35">
      <c r="A2154">
        <v>2153</v>
      </c>
      <c r="B2154" t="s">
        <v>66</v>
      </c>
      <c r="C2154">
        <v>174</v>
      </c>
      <c r="D2154" t="s">
        <v>21</v>
      </c>
      <c r="E2154" t="s">
        <v>22</v>
      </c>
      <c r="F2154" t="s">
        <v>22</v>
      </c>
      <c r="G2154">
        <v>0</v>
      </c>
      <c r="H2154">
        <v>190.3</v>
      </c>
      <c r="I2154">
        <v>98</v>
      </c>
      <c r="J2154">
        <v>32.35</v>
      </c>
      <c r="K2154">
        <v>252.7</v>
      </c>
      <c r="L2154">
        <v>70</v>
      </c>
      <c r="M2154">
        <v>21.48</v>
      </c>
      <c r="N2154">
        <v>220.6</v>
      </c>
      <c r="O2154">
        <v>97</v>
      </c>
      <c r="P2154">
        <v>9.93</v>
      </c>
      <c r="Q2154">
        <v>7.2</v>
      </c>
      <c r="R2154">
        <v>9</v>
      </c>
      <c r="S2154">
        <v>1.94</v>
      </c>
      <c r="T2154">
        <v>2</v>
      </c>
      <c r="U2154" t="s">
        <v>22</v>
      </c>
      <c r="V2154">
        <f>IF(tbl_Customers[[#This Row],[churn]] = "yes", 1, 0)</f>
        <v>0</v>
      </c>
      <c r="W2154" t="str">
        <f>IF(tbl_Customers[[#This Row],[number_customer_service_calls]] &lt;= 1, "0-1 Calls", IF(tbl_Customers[[#This Row],[number_customer_service_calls]] &lt;= 3, "2-3 Calls", IF(tbl_Customers[[#This Row],[number_customer_service_calls]] &lt;=5, "4-5 Calls", "6+ Calls")))</f>
        <v>2-3 Calls</v>
      </c>
      <c r="X2154" t="str">
        <f>IF(tbl_Customers[[#This Row],[account_length]] &lt;= 50, "0-50", IF(tbl_Customers[[#This Row],[account_length]] &lt;=100, "51-100", IF(tbl_Customers[[#This Row],[account_length]] &lt;= 150, "101-150", "151+")))</f>
        <v>151+</v>
      </c>
      <c r="Y2154" t="str">
        <f>IF(tbl_Customers[[#This Row],[total_intl_charge]] &lt;= 3, "Low Charges", "High Charges")</f>
        <v>Low Charges</v>
      </c>
      <c r="Z2154" t="str">
        <f>IF(tbl_Customers[[#This Row],[total_eve_calls]]&lt;=80,"Low Calls",
IF(tbl_Customers[[#This Row],[total_eve_calls]]&lt;=120,"Medium Calls","High Calls"))</f>
        <v>Low Calls</v>
      </c>
      <c r="AA2154" t="str">
        <f>IF(tbl_Customers[[#This Row],[total_eve_charge]]&lt;=15,"Low Charges",
IF(tbl_Customers[[#This Row],[total_eve_charge]]&lt;=20,"Medium Charges","High Charges"))</f>
        <v>High Charges</v>
      </c>
      <c r="AB21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54" t="str">
        <f>IF(tbl_Customers[[#This Row],[number_vmail_messages]] = 0, "No Usage", IF(tbl_Customers[[#This Row],[number_vmail_messages]] &lt;= 20, "Low Usage", IF(tbl_Customers[[#This Row],[number_vmail_messages]] &lt;= 40, "Medium Usgae", "High Usage")))</f>
        <v>No Usage</v>
      </c>
      <c r="AD2154" t="str">
        <f>IF(tbl_Customers[[#This Row],[total_day_minutes]]&lt;=150,"Low Usage", IF(tbl_Customers[[#This Row],[total_day_minutes]]&lt;=200,"Medium Usage", IF(tbl_Customers[[#This Row],[total_day_minutes]]&lt;=250,"High Usage","Very High Usage")))</f>
        <v>Medium Usage</v>
      </c>
      <c r="AE2154" t="str">
        <f>IF(tbl_Customers[[#This Row],[total_intl_calls]]&lt;=5,"Low Calls", IF(tbl_Customers[[#This Row],[total_intl_calls]]&lt;=10, "Medium Calls", "High Calls"))</f>
        <v>Medium Calls</v>
      </c>
      <c r="AF21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54" s="36" t="str">
        <f>IF(tbl_Customers[[#This Row],[Churn_Risk_Score]]&gt;=10,"High Risk", IF(tbl_Customers[[#This Row],[Churn_Risk_Score]]&gt;=5,"Medium Risk","Low Risk"))</f>
        <v>Low Risk</v>
      </c>
    </row>
    <row r="2155" spans="1:33" x14ac:dyDescent="0.35">
      <c r="A2155">
        <v>2154</v>
      </c>
      <c r="B2155" t="s">
        <v>41</v>
      </c>
      <c r="C2155">
        <v>92</v>
      </c>
      <c r="D2155" t="s">
        <v>21</v>
      </c>
      <c r="E2155" t="s">
        <v>22</v>
      </c>
      <c r="F2155" t="s">
        <v>22</v>
      </c>
      <c r="G2155">
        <v>0</v>
      </c>
      <c r="H2155">
        <v>184.7</v>
      </c>
      <c r="I2155">
        <v>60</v>
      </c>
      <c r="J2155">
        <v>31.4</v>
      </c>
      <c r="K2155">
        <v>262</v>
      </c>
      <c r="L2155">
        <v>73</v>
      </c>
      <c r="M2155">
        <v>22.27</v>
      </c>
      <c r="N2155">
        <v>239.5</v>
      </c>
      <c r="O2155">
        <v>120</v>
      </c>
      <c r="P2155">
        <v>10.78</v>
      </c>
      <c r="Q2155">
        <v>12.3</v>
      </c>
      <c r="R2155">
        <v>6</v>
      </c>
      <c r="S2155">
        <v>3.32</v>
      </c>
      <c r="T2155">
        <v>2</v>
      </c>
      <c r="U2155" t="s">
        <v>23</v>
      </c>
      <c r="V2155">
        <f>IF(tbl_Customers[[#This Row],[churn]] = "yes", 1, 0)</f>
        <v>1</v>
      </c>
      <c r="W2155" t="str">
        <f>IF(tbl_Customers[[#This Row],[number_customer_service_calls]] &lt;= 1, "0-1 Calls", IF(tbl_Customers[[#This Row],[number_customer_service_calls]] &lt;= 3, "2-3 Calls", IF(tbl_Customers[[#This Row],[number_customer_service_calls]] &lt;=5, "4-5 Calls", "6+ Calls")))</f>
        <v>2-3 Calls</v>
      </c>
      <c r="X2155" t="str">
        <f>IF(tbl_Customers[[#This Row],[account_length]] &lt;= 50, "0-50", IF(tbl_Customers[[#This Row],[account_length]] &lt;=100, "51-100", IF(tbl_Customers[[#This Row],[account_length]] &lt;= 150, "101-150", "151+")))</f>
        <v>51-100</v>
      </c>
      <c r="Y2155" t="str">
        <f>IF(tbl_Customers[[#This Row],[total_intl_charge]] &lt;= 3, "Low Charges", "High Charges")</f>
        <v>High Charges</v>
      </c>
      <c r="Z2155" t="str">
        <f>IF(tbl_Customers[[#This Row],[total_eve_calls]]&lt;=80,"Low Calls",
IF(tbl_Customers[[#This Row],[total_eve_calls]]&lt;=120,"Medium Calls","High Calls"))</f>
        <v>Low Calls</v>
      </c>
      <c r="AA2155" t="str">
        <f>IF(tbl_Customers[[#This Row],[total_eve_charge]]&lt;=15,"Low Charges",
IF(tbl_Customers[[#This Row],[total_eve_charge]]&lt;=20,"Medium Charges","High Charges"))</f>
        <v>High Charges</v>
      </c>
      <c r="AB21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55" t="str">
        <f>IF(tbl_Customers[[#This Row],[number_vmail_messages]] = 0, "No Usage", IF(tbl_Customers[[#This Row],[number_vmail_messages]] &lt;= 20, "Low Usage", IF(tbl_Customers[[#This Row],[number_vmail_messages]] &lt;= 40, "Medium Usgae", "High Usage")))</f>
        <v>No Usage</v>
      </c>
      <c r="AD2155" t="str">
        <f>IF(tbl_Customers[[#This Row],[total_day_minutes]]&lt;=150,"Low Usage", IF(tbl_Customers[[#This Row],[total_day_minutes]]&lt;=200,"Medium Usage", IF(tbl_Customers[[#This Row],[total_day_minutes]]&lt;=250,"High Usage","Very High Usage")))</f>
        <v>Medium Usage</v>
      </c>
      <c r="AE2155" t="str">
        <f>IF(tbl_Customers[[#This Row],[total_intl_calls]]&lt;=5,"Low Calls", IF(tbl_Customers[[#This Row],[total_intl_calls]]&lt;=10, "Medium Calls", "High Calls"))</f>
        <v>Medium Calls</v>
      </c>
      <c r="AF21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55" s="36" t="str">
        <f>IF(tbl_Customers[[#This Row],[Churn_Risk_Score]]&gt;=10,"High Risk", IF(tbl_Customers[[#This Row],[Churn_Risk_Score]]&gt;=5,"Medium Risk","Low Risk"))</f>
        <v>Low Risk</v>
      </c>
    </row>
    <row r="2156" spans="1:33" x14ac:dyDescent="0.35">
      <c r="A2156">
        <v>2155</v>
      </c>
      <c r="B2156" t="s">
        <v>41</v>
      </c>
      <c r="C2156">
        <v>81</v>
      </c>
      <c r="D2156" t="s">
        <v>25</v>
      </c>
      <c r="E2156" t="s">
        <v>22</v>
      </c>
      <c r="F2156" t="s">
        <v>22</v>
      </c>
      <c r="G2156">
        <v>0</v>
      </c>
      <c r="H2156">
        <v>115.3</v>
      </c>
      <c r="I2156">
        <v>99</v>
      </c>
      <c r="J2156">
        <v>19.600000000000001</v>
      </c>
      <c r="K2156">
        <v>224.7</v>
      </c>
      <c r="L2156">
        <v>117</v>
      </c>
      <c r="M2156">
        <v>19.100000000000001</v>
      </c>
      <c r="N2156">
        <v>152.5</v>
      </c>
      <c r="O2156">
        <v>98</v>
      </c>
      <c r="P2156">
        <v>6.86</v>
      </c>
      <c r="Q2156">
        <v>18</v>
      </c>
      <c r="R2156">
        <v>2</v>
      </c>
      <c r="S2156">
        <v>4.8600000000000003</v>
      </c>
      <c r="T2156">
        <v>1</v>
      </c>
      <c r="U2156" t="s">
        <v>22</v>
      </c>
      <c r="V2156">
        <f>IF(tbl_Customers[[#This Row],[churn]] = "yes", 1, 0)</f>
        <v>0</v>
      </c>
      <c r="W2156" t="str">
        <f>IF(tbl_Customers[[#This Row],[number_customer_service_calls]] &lt;= 1, "0-1 Calls", IF(tbl_Customers[[#This Row],[number_customer_service_calls]] &lt;= 3, "2-3 Calls", IF(tbl_Customers[[#This Row],[number_customer_service_calls]] &lt;=5, "4-5 Calls", "6+ Calls")))</f>
        <v>0-1 Calls</v>
      </c>
      <c r="X2156" t="str">
        <f>IF(tbl_Customers[[#This Row],[account_length]] &lt;= 50, "0-50", IF(tbl_Customers[[#This Row],[account_length]] &lt;=100, "51-100", IF(tbl_Customers[[#This Row],[account_length]] &lt;= 150, "101-150", "151+")))</f>
        <v>51-100</v>
      </c>
      <c r="Y2156" t="str">
        <f>IF(tbl_Customers[[#This Row],[total_intl_charge]] &lt;= 3, "Low Charges", "High Charges")</f>
        <v>High Charges</v>
      </c>
      <c r="Z2156" t="str">
        <f>IF(tbl_Customers[[#This Row],[total_eve_calls]]&lt;=80,"Low Calls",
IF(tbl_Customers[[#This Row],[total_eve_calls]]&lt;=120,"Medium Calls","High Calls"))</f>
        <v>Medium Calls</v>
      </c>
      <c r="AA2156" t="str">
        <f>IF(tbl_Customers[[#This Row],[total_eve_charge]]&lt;=15,"Low Charges",
IF(tbl_Customers[[#This Row],[total_eve_charge]]&lt;=20,"Medium Charges","High Charges"))</f>
        <v>Medium Charges</v>
      </c>
      <c r="AB21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56" t="str">
        <f>IF(tbl_Customers[[#This Row],[number_vmail_messages]] = 0, "No Usage", IF(tbl_Customers[[#This Row],[number_vmail_messages]] &lt;= 20, "Low Usage", IF(tbl_Customers[[#This Row],[number_vmail_messages]] &lt;= 40, "Medium Usgae", "High Usage")))</f>
        <v>No Usage</v>
      </c>
      <c r="AD2156" t="str">
        <f>IF(tbl_Customers[[#This Row],[total_day_minutes]]&lt;=150,"Low Usage", IF(tbl_Customers[[#This Row],[total_day_minutes]]&lt;=200,"Medium Usage", IF(tbl_Customers[[#This Row],[total_day_minutes]]&lt;=250,"High Usage","Very High Usage")))</f>
        <v>Low Usage</v>
      </c>
      <c r="AE2156" t="str">
        <f>IF(tbl_Customers[[#This Row],[total_intl_calls]]&lt;=5,"Low Calls", IF(tbl_Customers[[#This Row],[total_intl_calls]]&lt;=10, "Medium Calls", "High Calls"))</f>
        <v>Low Calls</v>
      </c>
      <c r="AF21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56" s="36" t="str">
        <f>IF(tbl_Customers[[#This Row],[Churn_Risk_Score]]&gt;=10,"High Risk", IF(tbl_Customers[[#This Row],[Churn_Risk_Score]]&gt;=5,"Medium Risk","Low Risk"))</f>
        <v>Low Risk</v>
      </c>
    </row>
    <row r="2157" spans="1:33" x14ac:dyDescent="0.35">
      <c r="A2157">
        <v>2156</v>
      </c>
      <c r="B2157" t="s">
        <v>33</v>
      </c>
      <c r="C2157">
        <v>125</v>
      </c>
      <c r="D2157" t="s">
        <v>25</v>
      </c>
      <c r="E2157" t="s">
        <v>22</v>
      </c>
      <c r="F2157" t="s">
        <v>22</v>
      </c>
      <c r="G2157">
        <v>0</v>
      </c>
      <c r="H2157">
        <v>113</v>
      </c>
      <c r="I2157">
        <v>108</v>
      </c>
      <c r="J2157">
        <v>19.21</v>
      </c>
      <c r="K2157">
        <v>169.2</v>
      </c>
      <c r="L2157">
        <v>107</v>
      </c>
      <c r="M2157">
        <v>14.38</v>
      </c>
      <c r="N2157">
        <v>156.6</v>
      </c>
      <c r="O2157">
        <v>61</v>
      </c>
      <c r="P2157">
        <v>7.05</v>
      </c>
      <c r="Q2157">
        <v>9.1999999999999993</v>
      </c>
      <c r="R2157">
        <v>5</v>
      </c>
      <c r="S2157">
        <v>2.48</v>
      </c>
      <c r="T2157">
        <v>2</v>
      </c>
      <c r="U2157" t="s">
        <v>23</v>
      </c>
      <c r="V2157">
        <f>IF(tbl_Customers[[#This Row],[churn]] = "yes", 1, 0)</f>
        <v>1</v>
      </c>
      <c r="W2157" t="str">
        <f>IF(tbl_Customers[[#This Row],[number_customer_service_calls]] &lt;= 1, "0-1 Calls", IF(tbl_Customers[[#This Row],[number_customer_service_calls]] &lt;= 3, "2-3 Calls", IF(tbl_Customers[[#This Row],[number_customer_service_calls]] &lt;=5, "4-5 Calls", "6+ Calls")))</f>
        <v>2-3 Calls</v>
      </c>
      <c r="X2157" t="str">
        <f>IF(tbl_Customers[[#This Row],[account_length]] &lt;= 50, "0-50", IF(tbl_Customers[[#This Row],[account_length]] &lt;=100, "51-100", IF(tbl_Customers[[#This Row],[account_length]] &lt;= 150, "101-150", "151+")))</f>
        <v>101-150</v>
      </c>
      <c r="Y2157" t="str">
        <f>IF(tbl_Customers[[#This Row],[total_intl_charge]] &lt;= 3, "Low Charges", "High Charges")</f>
        <v>Low Charges</v>
      </c>
      <c r="Z2157" t="str">
        <f>IF(tbl_Customers[[#This Row],[total_eve_calls]]&lt;=80,"Low Calls",
IF(tbl_Customers[[#This Row],[total_eve_calls]]&lt;=120,"Medium Calls","High Calls"))</f>
        <v>Medium Calls</v>
      </c>
      <c r="AA2157" t="str">
        <f>IF(tbl_Customers[[#This Row],[total_eve_charge]]&lt;=15,"Low Charges",
IF(tbl_Customers[[#This Row],[total_eve_charge]]&lt;=20,"Medium Charges","High Charges"))</f>
        <v>Low Charges</v>
      </c>
      <c r="AB21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57" t="str">
        <f>IF(tbl_Customers[[#This Row],[number_vmail_messages]] = 0, "No Usage", IF(tbl_Customers[[#This Row],[number_vmail_messages]] &lt;= 20, "Low Usage", IF(tbl_Customers[[#This Row],[number_vmail_messages]] &lt;= 40, "Medium Usgae", "High Usage")))</f>
        <v>No Usage</v>
      </c>
      <c r="AD2157" t="str">
        <f>IF(tbl_Customers[[#This Row],[total_day_minutes]]&lt;=150,"Low Usage", IF(tbl_Customers[[#This Row],[total_day_minutes]]&lt;=200,"Medium Usage", IF(tbl_Customers[[#This Row],[total_day_minutes]]&lt;=250,"High Usage","Very High Usage")))</f>
        <v>Low Usage</v>
      </c>
      <c r="AE2157" t="str">
        <f>IF(tbl_Customers[[#This Row],[total_intl_calls]]&lt;=5,"Low Calls", IF(tbl_Customers[[#This Row],[total_intl_calls]]&lt;=10, "Medium Calls", "High Calls"))</f>
        <v>Low Calls</v>
      </c>
      <c r="AF21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57" s="36" t="str">
        <f>IF(tbl_Customers[[#This Row],[Churn_Risk_Score]]&gt;=10,"High Risk", IF(tbl_Customers[[#This Row],[Churn_Risk_Score]]&gt;=5,"Medium Risk","Low Risk"))</f>
        <v>Low Risk</v>
      </c>
    </row>
    <row r="2158" spans="1:33" x14ac:dyDescent="0.35">
      <c r="A2158">
        <v>2157</v>
      </c>
      <c r="B2158" t="s">
        <v>74</v>
      </c>
      <c r="C2158">
        <v>119</v>
      </c>
      <c r="D2158" t="s">
        <v>25</v>
      </c>
      <c r="E2158" t="s">
        <v>22</v>
      </c>
      <c r="F2158" t="s">
        <v>22</v>
      </c>
      <c r="G2158">
        <v>0</v>
      </c>
      <c r="H2158">
        <v>294.2</v>
      </c>
      <c r="I2158">
        <v>100</v>
      </c>
      <c r="J2158">
        <v>50.01</v>
      </c>
      <c r="K2158">
        <v>232.5</v>
      </c>
      <c r="L2158">
        <v>53</v>
      </c>
      <c r="M2158">
        <v>19.760000000000002</v>
      </c>
      <c r="N2158">
        <v>195</v>
      </c>
      <c r="O2158">
        <v>64</v>
      </c>
      <c r="P2158">
        <v>8.7799999999999994</v>
      </c>
      <c r="Q2158">
        <v>9</v>
      </c>
      <c r="R2158">
        <v>1</v>
      </c>
      <c r="S2158">
        <v>2.4300000000000002</v>
      </c>
      <c r="T2158">
        <v>0</v>
      </c>
      <c r="U2158" t="s">
        <v>23</v>
      </c>
      <c r="V2158">
        <f>IF(tbl_Customers[[#This Row],[churn]] = "yes", 1, 0)</f>
        <v>1</v>
      </c>
      <c r="W2158" t="str">
        <f>IF(tbl_Customers[[#This Row],[number_customer_service_calls]] &lt;= 1, "0-1 Calls", IF(tbl_Customers[[#This Row],[number_customer_service_calls]] &lt;= 3, "2-3 Calls", IF(tbl_Customers[[#This Row],[number_customer_service_calls]] &lt;=5, "4-5 Calls", "6+ Calls")))</f>
        <v>0-1 Calls</v>
      </c>
      <c r="X2158" t="str">
        <f>IF(tbl_Customers[[#This Row],[account_length]] &lt;= 50, "0-50", IF(tbl_Customers[[#This Row],[account_length]] &lt;=100, "51-100", IF(tbl_Customers[[#This Row],[account_length]] &lt;= 150, "101-150", "151+")))</f>
        <v>101-150</v>
      </c>
      <c r="Y2158" t="str">
        <f>IF(tbl_Customers[[#This Row],[total_intl_charge]] &lt;= 3, "Low Charges", "High Charges")</f>
        <v>Low Charges</v>
      </c>
      <c r="Z2158" t="str">
        <f>IF(tbl_Customers[[#This Row],[total_eve_calls]]&lt;=80,"Low Calls",
IF(tbl_Customers[[#This Row],[total_eve_calls]]&lt;=120,"Medium Calls","High Calls"))</f>
        <v>Low Calls</v>
      </c>
      <c r="AA2158" t="str">
        <f>IF(tbl_Customers[[#This Row],[total_eve_charge]]&lt;=15,"Low Charges",
IF(tbl_Customers[[#This Row],[total_eve_charge]]&lt;=20,"Medium Charges","High Charges"))</f>
        <v>Medium Charges</v>
      </c>
      <c r="AB21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58" t="str">
        <f>IF(tbl_Customers[[#This Row],[number_vmail_messages]] = 0, "No Usage", IF(tbl_Customers[[#This Row],[number_vmail_messages]] &lt;= 20, "Low Usage", IF(tbl_Customers[[#This Row],[number_vmail_messages]] &lt;= 40, "Medium Usgae", "High Usage")))</f>
        <v>No Usage</v>
      </c>
      <c r="AD2158" t="str">
        <f>IF(tbl_Customers[[#This Row],[total_day_minutes]]&lt;=150,"Low Usage", IF(tbl_Customers[[#This Row],[total_day_minutes]]&lt;=200,"Medium Usage", IF(tbl_Customers[[#This Row],[total_day_minutes]]&lt;=250,"High Usage","Very High Usage")))</f>
        <v>Very High Usage</v>
      </c>
      <c r="AE2158" t="str">
        <f>IF(tbl_Customers[[#This Row],[total_intl_calls]]&lt;=5,"Low Calls", IF(tbl_Customers[[#This Row],[total_intl_calls]]&lt;=10, "Medium Calls", "High Calls"))</f>
        <v>Low Calls</v>
      </c>
      <c r="AF21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158" s="36" t="str">
        <f>IF(tbl_Customers[[#This Row],[Churn_Risk_Score]]&gt;=10,"High Risk", IF(tbl_Customers[[#This Row],[Churn_Risk_Score]]&gt;=5,"Medium Risk","Low Risk"))</f>
        <v>Medium Risk</v>
      </c>
    </row>
    <row r="2159" spans="1:33" x14ac:dyDescent="0.35">
      <c r="A2159">
        <v>2158</v>
      </c>
      <c r="B2159" t="s">
        <v>58</v>
      </c>
      <c r="C2159">
        <v>122</v>
      </c>
      <c r="D2159" t="s">
        <v>21</v>
      </c>
      <c r="E2159" t="s">
        <v>22</v>
      </c>
      <c r="F2159" t="s">
        <v>22</v>
      </c>
      <c r="G2159">
        <v>0</v>
      </c>
      <c r="H2159">
        <v>215.6</v>
      </c>
      <c r="I2159">
        <v>86</v>
      </c>
      <c r="J2159">
        <v>36.65</v>
      </c>
      <c r="K2159">
        <v>167.8</v>
      </c>
      <c r="L2159">
        <v>59</v>
      </c>
      <c r="M2159">
        <v>14.26</v>
      </c>
      <c r="N2159">
        <v>207</v>
      </c>
      <c r="O2159">
        <v>67</v>
      </c>
      <c r="P2159">
        <v>9.32</v>
      </c>
      <c r="Q2159">
        <v>6.4</v>
      </c>
      <c r="R2159">
        <v>8</v>
      </c>
      <c r="S2159">
        <v>1.73</v>
      </c>
      <c r="T2159">
        <v>3</v>
      </c>
      <c r="U2159" t="s">
        <v>22</v>
      </c>
      <c r="V2159">
        <f>IF(tbl_Customers[[#This Row],[churn]] = "yes", 1, 0)</f>
        <v>0</v>
      </c>
      <c r="W2159" t="str">
        <f>IF(tbl_Customers[[#This Row],[number_customer_service_calls]] &lt;= 1, "0-1 Calls", IF(tbl_Customers[[#This Row],[number_customer_service_calls]] &lt;= 3, "2-3 Calls", IF(tbl_Customers[[#This Row],[number_customer_service_calls]] &lt;=5, "4-5 Calls", "6+ Calls")))</f>
        <v>2-3 Calls</v>
      </c>
      <c r="X2159" t="str">
        <f>IF(tbl_Customers[[#This Row],[account_length]] &lt;= 50, "0-50", IF(tbl_Customers[[#This Row],[account_length]] &lt;=100, "51-100", IF(tbl_Customers[[#This Row],[account_length]] &lt;= 150, "101-150", "151+")))</f>
        <v>101-150</v>
      </c>
      <c r="Y2159" t="str">
        <f>IF(tbl_Customers[[#This Row],[total_intl_charge]] &lt;= 3, "Low Charges", "High Charges")</f>
        <v>Low Charges</v>
      </c>
      <c r="Z2159" t="str">
        <f>IF(tbl_Customers[[#This Row],[total_eve_calls]]&lt;=80,"Low Calls",
IF(tbl_Customers[[#This Row],[total_eve_calls]]&lt;=120,"Medium Calls","High Calls"))</f>
        <v>Low Calls</v>
      </c>
      <c r="AA2159" t="str">
        <f>IF(tbl_Customers[[#This Row],[total_eve_charge]]&lt;=15,"Low Charges",
IF(tbl_Customers[[#This Row],[total_eve_charge]]&lt;=20,"Medium Charges","High Charges"))</f>
        <v>Low Charges</v>
      </c>
      <c r="AB21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59" t="str">
        <f>IF(tbl_Customers[[#This Row],[number_vmail_messages]] = 0, "No Usage", IF(tbl_Customers[[#This Row],[number_vmail_messages]] &lt;= 20, "Low Usage", IF(tbl_Customers[[#This Row],[number_vmail_messages]] &lt;= 40, "Medium Usgae", "High Usage")))</f>
        <v>No Usage</v>
      </c>
      <c r="AD2159" t="str">
        <f>IF(tbl_Customers[[#This Row],[total_day_minutes]]&lt;=150,"Low Usage", IF(tbl_Customers[[#This Row],[total_day_minutes]]&lt;=200,"Medium Usage", IF(tbl_Customers[[#This Row],[total_day_minutes]]&lt;=250,"High Usage","Very High Usage")))</f>
        <v>High Usage</v>
      </c>
      <c r="AE2159" t="str">
        <f>IF(tbl_Customers[[#This Row],[total_intl_calls]]&lt;=5,"Low Calls", IF(tbl_Customers[[#This Row],[total_intl_calls]]&lt;=10, "Medium Calls", "High Calls"))</f>
        <v>Medium Calls</v>
      </c>
      <c r="AF21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59" s="36" t="str">
        <f>IF(tbl_Customers[[#This Row],[Churn_Risk_Score]]&gt;=10,"High Risk", IF(tbl_Customers[[#This Row],[Churn_Risk_Score]]&gt;=5,"Medium Risk","Low Risk"))</f>
        <v>Low Risk</v>
      </c>
    </row>
    <row r="2160" spans="1:33" x14ac:dyDescent="0.35">
      <c r="A2160">
        <v>2159</v>
      </c>
      <c r="B2160" t="s">
        <v>44</v>
      </c>
      <c r="C2160">
        <v>34</v>
      </c>
      <c r="D2160" t="s">
        <v>25</v>
      </c>
      <c r="E2160" t="s">
        <v>22</v>
      </c>
      <c r="F2160" t="s">
        <v>22</v>
      </c>
      <c r="G2160">
        <v>0</v>
      </c>
      <c r="H2160">
        <v>128.80000000000001</v>
      </c>
      <c r="I2160">
        <v>80</v>
      </c>
      <c r="J2160">
        <v>21.9</v>
      </c>
      <c r="K2160">
        <v>208.7</v>
      </c>
      <c r="L2160">
        <v>93</v>
      </c>
      <c r="M2160">
        <v>17.739999999999998</v>
      </c>
      <c r="N2160">
        <v>202.1</v>
      </c>
      <c r="O2160">
        <v>103</v>
      </c>
      <c r="P2160">
        <v>9.09</v>
      </c>
      <c r="Q2160">
        <v>14</v>
      </c>
      <c r="R2160">
        <v>7</v>
      </c>
      <c r="S2160">
        <v>3.78</v>
      </c>
      <c r="T2160">
        <v>1</v>
      </c>
      <c r="U2160" t="s">
        <v>22</v>
      </c>
      <c r="V2160">
        <f>IF(tbl_Customers[[#This Row],[churn]] = "yes", 1, 0)</f>
        <v>0</v>
      </c>
      <c r="W2160" t="str">
        <f>IF(tbl_Customers[[#This Row],[number_customer_service_calls]] &lt;= 1, "0-1 Calls", IF(tbl_Customers[[#This Row],[number_customer_service_calls]] &lt;= 3, "2-3 Calls", IF(tbl_Customers[[#This Row],[number_customer_service_calls]] &lt;=5, "4-5 Calls", "6+ Calls")))</f>
        <v>0-1 Calls</v>
      </c>
      <c r="X2160" t="str">
        <f>IF(tbl_Customers[[#This Row],[account_length]] &lt;= 50, "0-50", IF(tbl_Customers[[#This Row],[account_length]] &lt;=100, "51-100", IF(tbl_Customers[[#This Row],[account_length]] &lt;= 150, "101-150", "151+")))</f>
        <v>0-50</v>
      </c>
      <c r="Y2160" t="str">
        <f>IF(tbl_Customers[[#This Row],[total_intl_charge]] &lt;= 3, "Low Charges", "High Charges")</f>
        <v>High Charges</v>
      </c>
      <c r="Z2160" t="str">
        <f>IF(tbl_Customers[[#This Row],[total_eve_calls]]&lt;=80,"Low Calls",
IF(tbl_Customers[[#This Row],[total_eve_calls]]&lt;=120,"Medium Calls","High Calls"))</f>
        <v>Medium Calls</v>
      </c>
      <c r="AA2160" t="str">
        <f>IF(tbl_Customers[[#This Row],[total_eve_charge]]&lt;=15,"Low Charges",
IF(tbl_Customers[[#This Row],[total_eve_charge]]&lt;=20,"Medium Charges","High Charges"))</f>
        <v>Medium Charges</v>
      </c>
      <c r="AB21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60" t="str">
        <f>IF(tbl_Customers[[#This Row],[number_vmail_messages]] = 0, "No Usage", IF(tbl_Customers[[#This Row],[number_vmail_messages]] &lt;= 20, "Low Usage", IF(tbl_Customers[[#This Row],[number_vmail_messages]] &lt;= 40, "Medium Usgae", "High Usage")))</f>
        <v>No Usage</v>
      </c>
      <c r="AD2160" t="str">
        <f>IF(tbl_Customers[[#This Row],[total_day_minutes]]&lt;=150,"Low Usage", IF(tbl_Customers[[#This Row],[total_day_minutes]]&lt;=200,"Medium Usage", IF(tbl_Customers[[#This Row],[total_day_minutes]]&lt;=250,"High Usage","Very High Usage")))</f>
        <v>Low Usage</v>
      </c>
      <c r="AE2160" t="str">
        <f>IF(tbl_Customers[[#This Row],[total_intl_calls]]&lt;=5,"Low Calls", IF(tbl_Customers[[#This Row],[total_intl_calls]]&lt;=10, "Medium Calls", "High Calls"))</f>
        <v>Medium Calls</v>
      </c>
      <c r="AF21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60" s="36" t="str">
        <f>IF(tbl_Customers[[#This Row],[Churn_Risk_Score]]&gt;=10,"High Risk", IF(tbl_Customers[[#This Row],[Churn_Risk_Score]]&gt;=5,"Medium Risk","Low Risk"))</f>
        <v>Low Risk</v>
      </c>
    </row>
    <row r="2161" spans="1:33" x14ac:dyDescent="0.35">
      <c r="A2161">
        <v>2160</v>
      </c>
      <c r="B2161" t="s">
        <v>52</v>
      </c>
      <c r="C2161">
        <v>138</v>
      </c>
      <c r="D2161" t="s">
        <v>21</v>
      </c>
      <c r="E2161" t="s">
        <v>23</v>
      </c>
      <c r="F2161" t="s">
        <v>23</v>
      </c>
      <c r="G2161">
        <v>28</v>
      </c>
      <c r="H2161">
        <v>211.2</v>
      </c>
      <c r="I2161">
        <v>117</v>
      </c>
      <c r="J2161">
        <v>35.9</v>
      </c>
      <c r="K2161">
        <v>312.5</v>
      </c>
      <c r="L2161">
        <v>98</v>
      </c>
      <c r="M2161">
        <v>26.56</v>
      </c>
      <c r="N2161">
        <v>178</v>
      </c>
      <c r="O2161">
        <v>118</v>
      </c>
      <c r="P2161">
        <v>8.01</v>
      </c>
      <c r="Q2161">
        <v>10.7</v>
      </c>
      <c r="R2161">
        <v>2</v>
      </c>
      <c r="S2161">
        <v>2.89</v>
      </c>
      <c r="T2161">
        <v>3</v>
      </c>
      <c r="U2161" t="s">
        <v>23</v>
      </c>
      <c r="V2161">
        <f>IF(tbl_Customers[[#This Row],[churn]] = "yes", 1, 0)</f>
        <v>1</v>
      </c>
      <c r="W2161" t="str">
        <f>IF(tbl_Customers[[#This Row],[number_customer_service_calls]] &lt;= 1, "0-1 Calls", IF(tbl_Customers[[#This Row],[number_customer_service_calls]] &lt;= 3, "2-3 Calls", IF(tbl_Customers[[#This Row],[number_customer_service_calls]] &lt;=5, "4-5 Calls", "6+ Calls")))</f>
        <v>2-3 Calls</v>
      </c>
      <c r="X2161" t="str">
        <f>IF(tbl_Customers[[#This Row],[account_length]] &lt;= 50, "0-50", IF(tbl_Customers[[#This Row],[account_length]] &lt;=100, "51-100", IF(tbl_Customers[[#This Row],[account_length]] &lt;= 150, "101-150", "151+")))</f>
        <v>101-150</v>
      </c>
      <c r="Y2161" t="str">
        <f>IF(tbl_Customers[[#This Row],[total_intl_charge]] &lt;= 3, "Low Charges", "High Charges")</f>
        <v>Low Charges</v>
      </c>
      <c r="Z2161" t="str">
        <f>IF(tbl_Customers[[#This Row],[total_eve_calls]]&lt;=80,"Low Calls",
IF(tbl_Customers[[#This Row],[total_eve_calls]]&lt;=120,"Medium Calls","High Calls"))</f>
        <v>Medium Calls</v>
      </c>
      <c r="AA2161" t="str">
        <f>IF(tbl_Customers[[#This Row],[total_eve_charge]]&lt;=15,"Low Charges",
IF(tbl_Customers[[#This Row],[total_eve_charge]]&lt;=20,"Medium Charges","High Charges"))</f>
        <v>High Charges</v>
      </c>
      <c r="AB21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61" t="str">
        <f>IF(tbl_Customers[[#This Row],[number_vmail_messages]] = 0, "No Usage", IF(tbl_Customers[[#This Row],[number_vmail_messages]] &lt;= 20, "Low Usage", IF(tbl_Customers[[#This Row],[number_vmail_messages]] &lt;= 40, "Medium Usgae", "High Usage")))</f>
        <v>Medium Usgae</v>
      </c>
      <c r="AD2161" t="str">
        <f>IF(tbl_Customers[[#This Row],[total_day_minutes]]&lt;=150,"Low Usage", IF(tbl_Customers[[#This Row],[total_day_minutes]]&lt;=200,"Medium Usage", IF(tbl_Customers[[#This Row],[total_day_minutes]]&lt;=250,"High Usage","Very High Usage")))</f>
        <v>High Usage</v>
      </c>
      <c r="AE2161" t="str">
        <f>IF(tbl_Customers[[#This Row],[total_intl_calls]]&lt;=5,"Low Calls", IF(tbl_Customers[[#This Row],[total_intl_calls]]&lt;=10, "Medium Calls", "High Calls"))</f>
        <v>Low Calls</v>
      </c>
      <c r="AF21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61" s="36" t="str">
        <f>IF(tbl_Customers[[#This Row],[Churn_Risk_Score]]&gt;=10,"High Risk", IF(tbl_Customers[[#This Row],[Churn_Risk_Score]]&gt;=5,"Medium Risk","Low Risk"))</f>
        <v>Low Risk</v>
      </c>
    </row>
    <row r="2162" spans="1:33" x14ac:dyDescent="0.35">
      <c r="A2162">
        <v>2161</v>
      </c>
      <c r="B2162" t="s">
        <v>40</v>
      </c>
      <c r="C2162">
        <v>90</v>
      </c>
      <c r="D2162" t="s">
        <v>21</v>
      </c>
      <c r="E2162" t="s">
        <v>22</v>
      </c>
      <c r="F2162" t="s">
        <v>23</v>
      </c>
      <c r="G2162">
        <v>24</v>
      </c>
      <c r="H2162">
        <v>71.2</v>
      </c>
      <c r="I2162">
        <v>82</v>
      </c>
      <c r="J2162">
        <v>12.1</v>
      </c>
      <c r="K2162">
        <v>181.6</v>
      </c>
      <c r="L2162">
        <v>103</v>
      </c>
      <c r="M2162">
        <v>15.44</v>
      </c>
      <c r="N2162">
        <v>186.9</v>
      </c>
      <c r="O2162">
        <v>111</v>
      </c>
      <c r="P2162">
        <v>8.41</v>
      </c>
      <c r="Q2162">
        <v>12.9</v>
      </c>
      <c r="R2162">
        <v>1</v>
      </c>
      <c r="S2162">
        <v>3.48</v>
      </c>
      <c r="T2162">
        <v>1</v>
      </c>
      <c r="U2162" t="s">
        <v>22</v>
      </c>
      <c r="V2162">
        <f>IF(tbl_Customers[[#This Row],[churn]] = "yes", 1, 0)</f>
        <v>0</v>
      </c>
      <c r="W2162" t="str">
        <f>IF(tbl_Customers[[#This Row],[number_customer_service_calls]] &lt;= 1, "0-1 Calls", IF(tbl_Customers[[#This Row],[number_customer_service_calls]] &lt;= 3, "2-3 Calls", IF(tbl_Customers[[#This Row],[number_customer_service_calls]] &lt;=5, "4-5 Calls", "6+ Calls")))</f>
        <v>0-1 Calls</v>
      </c>
      <c r="X2162" t="str">
        <f>IF(tbl_Customers[[#This Row],[account_length]] &lt;= 50, "0-50", IF(tbl_Customers[[#This Row],[account_length]] &lt;=100, "51-100", IF(tbl_Customers[[#This Row],[account_length]] &lt;= 150, "101-150", "151+")))</f>
        <v>51-100</v>
      </c>
      <c r="Y2162" t="str">
        <f>IF(tbl_Customers[[#This Row],[total_intl_charge]] &lt;= 3, "Low Charges", "High Charges")</f>
        <v>High Charges</v>
      </c>
      <c r="Z2162" t="str">
        <f>IF(tbl_Customers[[#This Row],[total_eve_calls]]&lt;=80,"Low Calls",
IF(tbl_Customers[[#This Row],[total_eve_calls]]&lt;=120,"Medium Calls","High Calls"))</f>
        <v>Medium Calls</v>
      </c>
      <c r="AA2162" t="str">
        <f>IF(tbl_Customers[[#This Row],[total_eve_charge]]&lt;=15,"Low Charges",
IF(tbl_Customers[[#This Row],[total_eve_charge]]&lt;=20,"Medium Charges","High Charges"))</f>
        <v>Medium Charges</v>
      </c>
      <c r="AB21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62" t="str">
        <f>IF(tbl_Customers[[#This Row],[number_vmail_messages]] = 0, "No Usage", IF(tbl_Customers[[#This Row],[number_vmail_messages]] &lt;= 20, "Low Usage", IF(tbl_Customers[[#This Row],[number_vmail_messages]] &lt;= 40, "Medium Usgae", "High Usage")))</f>
        <v>Medium Usgae</v>
      </c>
      <c r="AD2162" t="str">
        <f>IF(tbl_Customers[[#This Row],[total_day_minutes]]&lt;=150,"Low Usage", IF(tbl_Customers[[#This Row],[total_day_minutes]]&lt;=200,"Medium Usage", IF(tbl_Customers[[#This Row],[total_day_minutes]]&lt;=250,"High Usage","Very High Usage")))</f>
        <v>Low Usage</v>
      </c>
      <c r="AE2162" t="str">
        <f>IF(tbl_Customers[[#This Row],[total_intl_calls]]&lt;=5,"Low Calls", IF(tbl_Customers[[#This Row],[total_intl_calls]]&lt;=10, "Medium Calls", "High Calls"))</f>
        <v>Low Calls</v>
      </c>
      <c r="AF21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62" s="36" t="str">
        <f>IF(tbl_Customers[[#This Row],[Churn_Risk_Score]]&gt;=10,"High Risk", IF(tbl_Customers[[#This Row],[Churn_Risk_Score]]&gt;=5,"Medium Risk","Low Risk"))</f>
        <v>Low Risk</v>
      </c>
    </row>
    <row r="2163" spans="1:33" x14ac:dyDescent="0.35">
      <c r="A2163">
        <v>2162</v>
      </c>
      <c r="B2163" t="s">
        <v>65</v>
      </c>
      <c r="C2163">
        <v>73</v>
      </c>
      <c r="D2163" t="s">
        <v>25</v>
      </c>
      <c r="E2163" t="s">
        <v>22</v>
      </c>
      <c r="F2163" t="s">
        <v>22</v>
      </c>
      <c r="G2163">
        <v>0</v>
      </c>
      <c r="H2163">
        <v>94.9</v>
      </c>
      <c r="I2163">
        <v>121</v>
      </c>
      <c r="J2163">
        <v>16.13</v>
      </c>
      <c r="K2163">
        <v>253.2</v>
      </c>
      <c r="L2163">
        <v>83</v>
      </c>
      <c r="M2163">
        <v>21.52</v>
      </c>
      <c r="N2163">
        <v>175.1</v>
      </c>
      <c r="O2163">
        <v>86</v>
      </c>
      <c r="P2163">
        <v>7.88</v>
      </c>
      <c r="Q2163">
        <v>14.2</v>
      </c>
      <c r="R2163">
        <v>2</v>
      </c>
      <c r="S2163">
        <v>3.83</v>
      </c>
      <c r="T2163">
        <v>2</v>
      </c>
      <c r="U2163" t="s">
        <v>22</v>
      </c>
      <c r="V2163">
        <f>IF(tbl_Customers[[#This Row],[churn]] = "yes", 1, 0)</f>
        <v>0</v>
      </c>
      <c r="W2163" t="str">
        <f>IF(tbl_Customers[[#This Row],[number_customer_service_calls]] &lt;= 1, "0-1 Calls", IF(tbl_Customers[[#This Row],[number_customer_service_calls]] &lt;= 3, "2-3 Calls", IF(tbl_Customers[[#This Row],[number_customer_service_calls]] &lt;=5, "4-5 Calls", "6+ Calls")))</f>
        <v>2-3 Calls</v>
      </c>
      <c r="X2163" t="str">
        <f>IF(tbl_Customers[[#This Row],[account_length]] &lt;= 50, "0-50", IF(tbl_Customers[[#This Row],[account_length]] &lt;=100, "51-100", IF(tbl_Customers[[#This Row],[account_length]] &lt;= 150, "101-150", "151+")))</f>
        <v>51-100</v>
      </c>
      <c r="Y2163" t="str">
        <f>IF(tbl_Customers[[#This Row],[total_intl_charge]] &lt;= 3, "Low Charges", "High Charges")</f>
        <v>High Charges</v>
      </c>
      <c r="Z2163" t="str">
        <f>IF(tbl_Customers[[#This Row],[total_eve_calls]]&lt;=80,"Low Calls",
IF(tbl_Customers[[#This Row],[total_eve_calls]]&lt;=120,"Medium Calls","High Calls"))</f>
        <v>Medium Calls</v>
      </c>
      <c r="AA2163" t="str">
        <f>IF(tbl_Customers[[#This Row],[total_eve_charge]]&lt;=15,"Low Charges",
IF(tbl_Customers[[#This Row],[total_eve_charge]]&lt;=20,"Medium Charges","High Charges"))</f>
        <v>High Charges</v>
      </c>
      <c r="AB21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63" t="str">
        <f>IF(tbl_Customers[[#This Row],[number_vmail_messages]] = 0, "No Usage", IF(tbl_Customers[[#This Row],[number_vmail_messages]] &lt;= 20, "Low Usage", IF(tbl_Customers[[#This Row],[number_vmail_messages]] &lt;= 40, "Medium Usgae", "High Usage")))</f>
        <v>No Usage</v>
      </c>
      <c r="AD2163" t="str">
        <f>IF(tbl_Customers[[#This Row],[total_day_minutes]]&lt;=150,"Low Usage", IF(tbl_Customers[[#This Row],[total_day_minutes]]&lt;=200,"Medium Usage", IF(tbl_Customers[[#This Row],[total_day_minutes]]&lt;=250,"High Usage","Very High Usage")))</f>
        <v>Low Usage</v>
      </c>
      <c r="AE2163" t="str">
        <f>IF(tbl_Customers[[#This Row],[total_intl_calls]]&lt;=5,"Low Calls", IF(tbl_Customers[[#This Row],[total_intl_calls]]&lt;=10, "Medium Calls", "High Calls"))</f>
        <v>Low Calls</v>
      </c>
      <c r="AF21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63" s="36" t="str">
        <f>IF(tbl_Customers[[#This Row],[Churn_Risk_Score]]&gt;=10,"High Risk", IF(tbl_Customers[[#This Row],[Churn_Risk_Score]]&gt;=5,"Medium Risk","Low Risk"))</f>
        <v>Low Risk</v>
      </c>
    </row>
    <row r="2164" spans="1:33" x14ac:dyDescent="0.35">
      <c r="A2164">
        <v>2163</v>
      </c>
      <c r="B2164" t="s">
        <v>43</v>
      </c>
      <c r="C2164">
        <v>19</v>
      </c>
      <c r="D2164" t="s">
        <v>28</v>
      </c>
      <c r="E2164" t="s">
        <v>22</v>
      </c>
      <c r="F2164" t="s">
        <v>22</v>
      </c>
      <c r="G2164">
        <v>0</v>
      </c>
      <c r="H2164">
        <v>259.39999999999998</v>
      </c>
      <c r="I2164">
        <v>116</v>
      </c>
      <c r="J2164">
        <v>44.1</v>
      </c>
      <c r="K2164">
        <v>269.7</v>
      </c>
      <c r="L2164">
        <v>109</v>
      </c>
      <c r="M2164">
        <v>22.92</v>
      </c>
      <c r="N2164">
        <v>175.3</v>
      </c>
      <c r="O2164">
        <v>130</v>
      </c>
      <c r="P2164">
        <v>7.89</v>
      </c>
      <c r="Q2164">
        <v>9.5</v>
      </c>
      <c r="R2164">
        <v>3</v>
      </c>
      <c r="S2164">
        <v>2.57</v>
      </c>
      <c r="T2164">
        <v>1</v>
      </c>
      <c r="U2164" t="s">
        <v>23</v>
      </c>
      <c r="V2164">
        <f>IF(tbl_Customers[[#This Row],[churn]] = "yes", 1, 0)</f>
        <v>1</v>
      </c>
      <c r="W2164" t="str">
        <f>IF(tbl_Customers[[#This Row],[number_customer_service_calls]] &lt;= 1, "0-1 Calls", IF(tbl_Customers[[#This Row],[number_customer_service_calls]] &lt;= 3, "2-3 Calls", IF(tbl_Customers[[#This Row],[number_customer_service_calls]] &lt;=5, "4-5 Calls", "6+ Calls")))</f>
        <v>0-1 Calls</v>
      </c>
      <c r="X2164" t="str">
        <f>IF(tbl_Customers[[#This Row],[account_length]] &lt;= 50, "0-50", IF(tbl_Customers[[#This Row],[account_length]] &lt;=100, "51-100", IF(tbl_Customers[[#This Row],[account_length]] &lt;= 150, "101-150", "151+")))</f>
        <v>0-50</v>
      </c>
      <c r="Y2164" t="str">
        <f>IF(tbl_Customers[[#This Row],[total_intl_charge]] &lt;= 3, "Low Charges", "High Charges")</f>
        <v>Low Charges</v>
      </c>
      <c r="Z2164" t="str">
        <f>IF(tbl_Customers[[#This Row],[total_eve_calls]]&lt;=80,"Low Calls",
IF(tbl_Customers[[#This Row],[total_eve_calls]]&lt;=120,"Medium Calls","High Calls"))</f>
        <v>Medium Calls</v>
      </c>
      <c r="AA2164" t="str">
        <f>IF(tbl_Customers[[#This Row],[total_eve_charge]]&lt;=15,"Low Charges",
IF(tbl_Customers[[#This Row],[total_eve_charge]]&lt;=20,"Medium Charges","High Charges"))</f>
        <v>High Charges</v>
      </c>
      <c r="AB21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64" t="str">
        <f>IF(tbl_Customers[[#This Row],[number_vmail_messages]] = 0, "No Usage", IF(tbl_Customers[[#This Row],[number_vmail_messages]] &lt;= 20, "Low Usage", IF(tbl_Customers[[#This Row],[number_vmail_messages]] &lt;= 40, "Medium Usgae", "High Usage")))</f>
        <v>No Usage</v>
      </c>
      <c r="AD2164" t="str">
        <f>IF(tbl_Customers[[#This Row],[total_day_minutes]]&lt;=150,"Low Usage", IF(tbl_Customers[[#This Row],[total_day_minutes]]&lt;=200,"Medium Usage", IF(tbl_Customers[[#This Row],[total_day_minutes]]&lt;=250,"High Usage","Very High Usage")))</f>
        <v>Very High Usage</v>
      </c>
      <c r="AE2164" t="str">
        <f>IF(tbl_Customers[[#This Row],[total_intl_calls]]&lt;=5,"Low Calls", IF(tbl_Customers[[#This Row],[total_intl_calls]]&lt;=10, "Medium Calls", "High Calls"))</f>
        <v>Low Calls</v>
      </c>
      <c r="AF21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164" s="36" t="str">
        <f>IF(tbl_Customers[[#This Row],[Churn_Risk_Score]]&gt;=10,"High Risk", IF(tbl_Customers[[#This Row],[Churn_Risk_Score]]&gt;=5,"Medium Risk","Low Risk"))</f>
        <v>Medium Risk</v>
      </c>
    </row>
    <row r="2165" spans="1:33" x14ac:dyDescent="0.35">
      <c r="A2165">
        <v>2164</v>
      </c>
      <c r="B2165" t="s">
        <v>59</v>
      </c>
      <c r="C2165">
        <v>120</v>
      </c>
      <c r="D2165" t="s">
        <v>25</v>
      </c>
      <c r="E2165" t="s">
        <v>22</v>
      </c>
      <c r="F2165" t="s">
        <v>23</v>
      </c>
      <c r="G2165">
        <v>28</v>
      </c>
      <c r="H2165">
        <v>215.8</v>
      </c>
      <c r="I2165">
        <v>123</v>
      </c>
      <c r="J2165">
        <v>36.69</v>
      </c>
      <c r="K2165">
        <v>285.2</v>
      </c>
      <c r="L2165">
        <v>76</v>
      </c>
      <c r="M2165">
        <v>24.24</v>
      </c>
      <c r="N2165">
        <v>192.1</v>
      </c>
      <c r="O2165">
        <v>78</v>
      </c>
      <c r="P2165">
        <v>8.64</v>
      </c>
      <c r="Q2165">
        <v>6.9</v>
      </c>
      <c r="R2165">
        <v>3</v>
      </c>
      <c r="S2165">
        <v>1.86</v>
      </c>
      <c r="T2165">
        <v>1</v>
      </c>
      <c r="U2165" t="s">
        <v>22</v>
      </c>
      <c r="V2165">
        <f>IF(tbl_Customers[[#This Row],[churn]] = "yes", 1, 0)</f>
        <v>0</v>
      </c>
      <c r="W2165" t="str">
        <f>IF(tbl_Customers[[#This Row],[number_customer_service_calls]] &lt;= 1, "0-1 Calls", IF(tbl_Customers[[#This Row],[number_customer_service_calls]] &lt;= 3, "2-3 Calls", IF(tbl_Customers[[#This Row],[number_customer_service_calls]] &lt;=5, "4-5 Calls", "6+ Calls")))</f>
        <v>0-1 Calls</v>
      </c>
      <c r="X2165" t="str">
        <f>IF(tbl_Customers[[#This Row],[account_length]] &lt;= 50, "0-50", IF(tbl_Customers[[#This Row],[account_length]] &lt;=100, "51-100", IF(tbl_Customers[[#This Row],[account_length]] &lt;= 150, "101-150", "151+")))</f>
        <v>101-150</v>
      </c>
      <c r="Y2165" t="str">
        <f>IF(tbl_Customers[[#This Row],[total_intl_charge]] &lt;= 3, "Low Charges", "High Charges")</f>
        <v>Low Charges</v>
      </c>
      <c r="Z2165" t="str">
        <f>IF(tbl_Customers[[#This Row],[total_eve_calls]]&lt;=80,"Low Calls",
IF(tbl_Customers[[#This Row],[total_eve_calls]]&lt;=120,"Medium Calls","High Calls"))</f>
        <v>Low Calls</v>
      </c>
      <c r="AA2165" t="str">
        <f>IF(tbl_Customers[[#This Row],[total_eve_charge]]&lt;=15,"Low Charges",
IF(tbl_Customers[[#This Row],[total_eve_charge]]&lt;=20,"Medium Charges","High Charges"))</f>
        <v>High Charges</v>
      </c>
      <c r="AB21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65" t="str">
        <f>IF(tbl_Customers[[#This Row],[number_vmail_messages]] = 0, "No Usage", IF(tbl_Customers[[#This Row],[number_vmail_messages]] &lt;= 20, "Low Usage", IF(tbl_Customers[[#This Row],[number_vmail_messages]] &lt;= 40, "Medium Usgae", "High Usage")))</f>
        <v>Medium Usgae</v>
      </c>
      <c r="AD2165" t="str">
        <f>IF(tbl_Customers[[#This Row],[total_day_minutes]]&lt;=150,"Low Usage", IF(tbl_Customers[[#This Row],[total_day_minutes]]&lt;=200,"Medium Usage", IF(tbl_Customers[[#This Row],[total_day_minutes]]&lt;=250,"High Usage","Very High Usage")))</f>
        <v>High Usage</v>
      </c>
      <c r="AE2165" t="str">
        <f>IF(tbl_Customers[[#This Row],[total_intl_calls]]&lt;=5,"Low Calls", IF(tbl_Customers[[#This Row],[total_intl_calls]]&lt;=10, "Medium Calls", "High Calls"))</f>
        <v>Low Calls</v>
      </c>
      <c r="AF21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65" s="36" t="str">
        <f>IF(tbl_Customers[[#This Row],[Churn_Risk_Score]]&gt;=10,"High Risk", IF(tbl_Customers[[#This Row],[Churn_Risk_Score]]&gt;=5,"Medium Risk","Low Risk"))</f>
        <v>Low Risk</v>
      </c>
    </row>
    <row r="2166" spans="1:33" x14ac:dyDescent="0.35">
      <c r="A2166">
        <v>2165</v>
      </c>
      <c r="B2166" t="s">
        <v>35</v>
      </c>
      <c r="C2166">
        <v>160</v>
      </c>
      <c r="D2166" t="s">
        <v>21</v>
      </c>
      <c r="E2166" t="s">
        <v>22</v>
      </c>
      <c r="F2166" t="s">
        <v>22</v>
      </c>
      <c r="G2166">
        <v>0</v>
      </c>
      <c r="H2166">
        <v>97.5</v>
      </c>
      <c r="I2166">
        <v>113</v>
      </c>
      <c r="J2166">
        <v>16.579999999999998</v>
      </c>
      <c r="K2166">
        <v>268.10000000000002</v>
      </c>
      <c r="L2166">
        <v>69</v>
      </c>
      <c r="M2166">
        <v>22.79</v>
      </c>
      <c r="N2166">
        <v>255.3</v>
      </c>
      <c r="O2166">
        <v>62</v>
      </c>
      <c r="P2166">
        <v>11.49</v>
      </c>
      <c r="Q2166">
        <v>13.2</v>
      </c>
      <c r="R2166">
        <v>4</v>
      </c>
      <c r="S2166">
        <v>3.56</v>
      </c>
      <c r="T2166">
        <v>3</v>
      </c>
      <c r="U2166" t="s">
        <v>22</v>
      </c>
      <c r="V2166">
        <f>IF(tbl_Customers[[#This Row],[churn]] = "yes", 1, 0)</f>
        <v>0</v>
      </c>
      <c r="W2166" t="str">
        <f>IF(tbl_Customers[[#This Row],[number_customer_service_calls]] &lt;= 1, "0-1 Calls", IF(tbl_Customers[[#This Row],[number_customer_service_calls]] &lt;= 3, "2-3 Calls", IF(tbl_Customers[[#This Row],[number_customer_service_calls]] &lt;=5, "4-5 Calls", "6+ Calls")))</f>
        <v>2-3 Calls</v>
      </c>
      <c r="X2166" t="str">
        <f>IF(tbl_Customers[[#This Row],[account_length]] &lt;= 50, "0-50", IF(tbl_Customers[[#This Row],[account_length]] &lt;=100, "51-100", IF(tbl_Customers[[#This Row],[account_length]] &lt;= 150, "101-150", "151+")))</f>
        <v>151+</v>
      </c>
      <c r="Y2166" t="str">
        <f>IF(tbl_Customers[[#This Row],[total_intl_charge]] &lt;= 3, "Low Charges", "High Charges")</f>
        <v>High Charges</v>
      </c>
      <c r="Z2166" t="str">
        <f>IF(tbl_Customers[[#This Row],[total_eve_calls]]&lt;=80,"Low Calls",
IF(tbl_Customers[[#This Row],[total_eve_calls]]&lt;=120,"Medium Calls","High Calls"))</f>
        <v>Low Calls</v>
      </c>
      <c r="AA2166" t="str">
        <f>IF(tbl_Customers[[#This Row],[total_eve_charge]]&lt;=15,"Low Charges",
IF(tbl_Customers[[#This Row],[total_eve_charge]]&lt;=20,"Medium Charges","High Charges"))</f>
        <v>High Charges</v>
      </c>
      <c r="AB21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66" t="str">
        <f>IF(tbl_Customers[[#This Row],[number_vmail_messages]] = 0, "No Usage", IF(tbl_Customers[[#This Row],[number_vmail_messages]] &lt;= 20, "Low Usage", IF(tbl_Customers[[#This Row],[number_vmail_messages]] &lt;= 40, "Medium Usgae", "High Usage")))</f>
        <v>No Usage</v>
      </c>
      <c r="AD2166" t="str">
        <f>IF(tbl_Customers[[#This Row],[total_day_minutes]]&lt;=150,"Low Usage", IF(tbl_Customers[[#This Row],[total_day_minutes]]&lt;=200,"Medium Usage", IF(tbl_Customers[[#This Row],[total_day_minutes]]&lt;=250,"High Usage","Very High Usage")))</f>
        <v>Low Usage</v>
      </c>
      <c r="AE2166" t="str">
        <f>IF(tbl_Customers[[#This Row],[total_intl_calls]]&lt;=5,"Low Calls", IF(tbl_Customers[[#This Row],[total_intl_calls]]&lt;=10, "Medium Calls", "High Calls"))</f>
        <v>Low Calls</v>
      </c>
      <c r="AF21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66" s="36" t="str">
        <f>IF(tbl_Customers[[#This Row],[Churn_Risk_Score]]&gt;=10,"High Risk", IF(tbl_Customers[[#This Row],[Churn_Risk_Score]]&gt;=5,"Medium Risk","Low Risk"))</f>
        <v>Low Risk</v>
      </c>
    </row>
    <row r="2167" spans="1:33" x14ac:dyDescent="0.35">
      <c r="A2167">
        <v>2166</v>
      </c>
      <c r="B2167" t="s">
        <v>73</v>
      </c>
      <c r="C2167">
        <v>141</v>
      </c>
      <c r="D2167" t="s">
        <v>28</v>
      </c>
      <c r="E2167" t="s">
        <v>22</v>
      </c>
      <c r="F2167" t="s">
        <v>22</v>
      </c>
      <c r="G2167">
        <v>0</v>
      </c>
      <c r="H2167">
        <v>146.5</v>
      </c>
      <c r="I2167">
        <v>121</v>
      </c>
      <c r="J2167">
        <v>24.91</v>
      </c>
      <c r="K2167">
        <v>169.9</v>
      </c>
      <c r="L2167">
        <v>125</v>
      </c>
      <c r="M2167">
        <v>14.44</v>
      </c>
      <c r="N2167">
        <v>238.8</v>
      </c>
      <c r="O2167">
        <v>112</v>
      </c>
      <c r="P2167">
        <v>10.75</v>
      </c>
      <c r="Q2167">
        <v>8.1999999999999993</v>
      </c>
      <c r="R2167">
        <v>5</v>
      </c>
      <c r="S2167">
        <v>2.21</v>
      </c>
      <c r="T2167">
        <v>0</v>
      </c>
      <c r="U2167" t="s">
        <v>22</v>
      </c>
      <c r="V2167">
        <f>IF(tbl_Customers[[#This Row],[churn]] = "yes", 1, 0)</f>
        <v>0</v>
      </c>
      <c r="W2167" t="str">
        <f>IF(tbl_Customers[[#This Row],[number_customer_service_calls]] &lt;= 1, "0-1 Calls", IF(tbl_Customers[[#This Row],[number_customer_service_calls]] &lt;= 3, "2-3 Calls", IF(tbl_Customers[[#This Row],[number_customer_service_calls]] &lt;=5, "4-5 Calls", "6+ Calls")))</f>
        <v>0-1 Calls</v>
      </c>
      <c r="X2167" t="str">
        <f>IF(tbl_Customers[[#This Row],[account_length]] &lt;= 50, "0-50", IF(tbl_Customers[[#This Row],[account_length]] &lt;=100, "51-100", IF(tbl_Customers[[#This Row],[account_length]] &lt;= 150, "101-150", "151+")))</f>
        <v>101-150</v>
      </c>
      <c r="Y2167" t="str">
        <f>IF(tbl_Customers[[#This Row],[total_intl_charge]] &lt;= 3, "Low Charges", "High Charges")</f>
        <v>Low Charges</v>
      </c>
      <c r="Z2167" t="str">
        <f>IF(tbl_Customers[[#This Row],[total_eve_calls]]&lt;=80,"Low Calls",
IF(tbl_Customers[[#This Row],[total_eve_calls]]&lt;=120,"Medium Calls","High Calls"))</f>
        <v>High Calls</v>
      </c>
      <c r="AA2167" t="str">
        <f>IF(tbl_Customers[[#This Row],[total_eve_charge]]&lt;=15,"Low Charges",
IF(tbl_Customers[[#This Row],[total_eve_charge]]&lt;=20,"Medium Charges","High Charges"))</f>
        <v>Low Charges</v>
      </c>
      <c r="AB21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67" t="str">
        <f>IF(tbl_Customers[[#This Row],[number_vmail_messages]] = 0, "No Usage", IF(tbl_Customers[[#This Row],[number_vmail_messages]] &lt;= 20, "Low Usage", IF(tbl_Customers[[#This Row],[number_vmail_messages]] &lt;= 40, "Medium Usgae", "High Usage")))</f>
        <v>No Usage</v>
      </c>
      <c r="AD2167" t="str">
        <f>IF(tbl_Customers[[#This Row],[total_day_minutes]]&lt;=150,"Low Usage", IF(tbl_Customers[[#This Row],[total_day_minutes]]&lt;=200,"Medium Usage", IF(tbl_Customers[[#This Row],[total_day_minutes]]&lt;=250,"High Usage","Very High Usage")))</f>
        <v>Low Usage</v>
      </c>
      <c r="AE2167" t="str">
        <f>IF(tbl_Customers[[#This Row],[total_intl_calls]]&lt;=5,"Low Calls", IF(tbl_Customers[[#This Row],[total_intl_calls]]&lt;=10, "Medium Calls", "High Calls"))</f>
        <v>Low Calls</v>
      </c>
      <c r="AF21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67" s="36" t="str">
        <f>IF(tbl_Customers[[#This Row],[Churn_Risk_Score]]&gt;=10,"High Risk", IF(tbl_Customers[[#This Row],[Churn_Risk_Score]]&gt;=5,"Medium Risk","Low Risk"))</f>
        <v>Low Risk</v>
      </c>
    </row>
    <row r="2168" spans="1:33" x14ac:dyDescent="0.35">
      <c r="A2168">
        <v>2167</v>
      </c>
      <c r="B2168" t="s">
        <v>27</v>
      </c>
      <c r="C2168">
        <v>90</v>
      </c>
      <c r="D2168" t="s">
        <v>25</v>
      </c>
      <c r="E2168" t="s">
        <v>22</v>
      </c>
      <c r="F2168" t="s">
        <v>22</v>
      </c>
      <c r="G2168">
        <v>0</v>
      </c>
      <c r="H2168">
        <v>157.9</v>
      </c>
      <c r="I2168">
        <v>72</v>
      </c>
      <c r="J2168">
        <v>26.84</v>
      </c>
      <c r="K2168">
        <v>234</v>
      </c>
      <c r="L2168">
        <v>93</v>
      </c>
      <c r="M2168">
        <v>19.89</v>
      </c>
      <c r="N2168">
        <v>210</v>
      </c>
      <c r="O2168">
        <v>86</v>
      </c>
      <c r="P2168">
        <v>9.4499999999999993</v>
      </c>
      <c r="Q2168">
        <v>12.2</v>
      </c>
      <c r="R2168">
        <v>5</v>
      </c>
      <c r="S2168">
        <v>3.29</v>
      </c>
      <c r="T2168">
        <v>2</v>
      </c>
      <c r="U2168" t="s">
        <v>22</v>
      </c>
      <c r="V2168">
        <f>IF(tbl_Customers[[#This Row],[churn]] = "yes", 1, 0)</f>
        <v>0</v>
      </c>
      <c r="W2168" t="str">
        <f>IF(tbl_Customers[[#This Row],[number_customer_service_calls]] &lt;= 1, "0-1 Calls", IF(tbl_Customers[[#This Row],[number_customer_service_calls]] &lt;= 3, "2-3 Calls", IF(tbl_Customers[[#This Row],[number_customer_service_calls]] &lt;=5, "4-5 Calls", "6+ Calls")))</f>
        <v>2-3 Calls</v>
      </c>
      <c r="X2168" t="str">
        <f>IF(tbl_Customers[[#This Row],[account_length]] &lt;= 50, "0-50", IF(tbl_Customers[[#This Row],[account_length]] &lt;=100, "51-100", IF(tbl_Customers[[#This Row],[account_length]] &lt;= 150, "101-150", "151+")))</f>
        <v>51-100</v>
      </c>
      <c r="Y2168" t="str">
        <f>IF(tbl_Customers[[#This Row],[total_intl_charge]] &lt;= 3, "Low Charges", "High Charges")</f>
        <v>High Charges</v>
      </c>
      <c r="Z2168" t="str">
        <f>IF(tbl_Customers[[#This Row],[total_eve_calls]]&lt;=80,"Low Calls",
IF(tbl_Customers[[#This Row],[total_eve_calls]]&lt;=120,"Medium Calls","High Calls"))</f>
        <v>Medium Calls</v>
      </c>
      <c r="AA2168" t="str">
        <f>IF(tbl_Customers[[#This Row],[total_eve_charge]]&lt;=15,"Low Charges",
IF(tbl_Customers[[#This Row],[total_eve_charge]]&lt;=20,"Medium Charges","High Charges"))</f>
        <v>Medium Charges</v>
      </c>
      <c r="AB21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68" t="str">
        <f>IF(tbl_Customers[[#This Row],[number_vmail_messages]] = 0, "No Usage", IF(tbl_Customers[[#This Row],[number_vmail_messages]] &lt;= 20, "Low Usage", IF(tbl_Customers[[#This Row],[number_vmail_messages]] &lt;= 40, "Medium Usgae", "High Usage")))</f>
        <v>No Usage</v>
      </c>
      <c r="AD2168" t="str">
        <f>IF(tbl_Customers[[#This Row],[total_day_minutes]]&lt;=150,"Low Usage", IF(tbl_Customers[[#This Row],[total_day_minutes]]&lt;=200,"Medium Usage", IF(tbl_Customers[[#This Row],[total_day_minutes]]&lt;=250,"High Usage","Very High Usage")))</f>
        <v>Medium Usage</v>
      </c>
      <c r="AE2168" t="str">
        <f>IF(tbl_Customers[[#This Row],[total_intl_calls]]&lt;=5,"Low Calls", IF(tbl_Customers[[#This Row],[total_intl_calls]]&lt;=10, "Medium Calls", "High Calls"))</f>
        <v>Low Calls</v>
      </c>
      <c r="AF21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68" s="36" t="str">
        <f>IF(tbl_Customers[[#This Row],[Churn_Risk_Score]]&gt;=10,"High Risk", IF(tbl_Customers[[#This Row],[Churn_Risk_Score]]&gt;=5,"Medium Risk","Low Risk"))</f>
        <v>Low Risk</v>
      </c>
    </row>
    <row r="2169" spans="1:33" x14ac:dyDescent="0.35">
      <c r="A2169">
        <v>2168</v>
      </c>
      <c r="B2169" t="s">
        <v>64</v>
      </c>
      <c r="C2169">
        <v>72</v>
      </c>
      <c r="D2169" t="s">
        <v>21</v>
      </c>
      <c r="E2169" t="s">
        <v>22</v>
      </c>
      <c r="F2169" t="s">
        <v>22</v>
      </c>
      <c r="G2169">
        <v>0</v>
      </c>
      <c r="H2169">
        <v>139.9</v>
      </c>
      <c r="I2169">
        <v>117</v>
      </c>
      <c r="J2169">
        <v>23.78</v>
      </c>
      <c r="K2169">
        <v>223.6</v>
      </c>
      <c r="L2169">
        <v>96</v>
      </c>
      <c r="M2169">
        <v>19.010000000000002</v>
      </c>
      <c r="N2169">
        <v>240.8</v>
      </c>
      <c r="O2169">
        <v>93</v>
      </c>
      <c r="P2169">
        <v>10.84</v>
      </c>
      <c r="Q2169">
        <v>12.7</v>
      </c>
      <c r="R2169">
        <v>4</v>
      </c>
      <c r="S2169">
        <v>3.43</v>
      </c>
      <c r="T2169">
        <v>2</v>
      </c>
      <c r="U2169" t="s">
        <v>22</v>
      </c>
      <c r="V2169">
        <f>IF(tbl_Customers[[#This Row],[churn]] = "yes", 1, 0)</f>
        <v>0</v>
      </c>
      <c r="W2169" t="str">
        <f>IF(tbl_Customers[[#This Row],[number_customer_service_calls]] &lt;= 1, "0-1 Calls", IF(tbl_Customers[[#This Row],[number_customer_service_calls]] &lt;= 3, "2-3 Calls", IF(tbl_Customers[[#This Row],[number_customer_service_calls]] &lt;=5, "4-5 Calls", "6+ Calls")))</f>
        <v>2-3 Calls</v>
      </c>
      <c r="X2169" t="str">
        <f>IF(tbl_Customers[[#This Row],[account_length]] &lt;= 50, "0-50", IF(tbl_Customers[[#This Row],[account_length]] &lt;=100, "51-100", IF(tbl_Customers[[#This Row],[account_length]] &lt;= 150, "101-150", "151+")))</f>
        <v>51-100</v>
      </c>
      <c r="Y2169" t="str">
        <f>IF(tbl_Customers[[#This Row],[total_intl_charge]] &lt;= 3, "Low Charges", "High Charges")</f>
        <v>High Charges</v>
      </c>
      <c r="Z2169" t="str">
        <f>IF(tbl_Customers[[#This Row],[total_eve_calls]]&lt;=80,"Low Calls",
IF(tbl_Customers[[#This Row],[total_eve_calls]]&lt;=120,"Medium Calls","High Calls"))</f>
        <v>Medium Calls</v>
      </c>
      <c r="AA2169" t="str">
        <f>IF(tbl_Customers[[#This Row],[total_eve_charge]]&lt;=15,"Low Charges",
IF(tbl_Customers[[#This Row],[total_eve_charge]]&lt;=20,"Medium Charges","High Charges"))</f>
        <v>Medium Charges</v>
      </c>
      <c r="AB21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69" t="str">
        <f>IF(tbl_Customers[[#This Row],[number_vmail_messages]] = 0, "No Usage", IF(tbl_Customers[[#This Row],[number_vmail_messages]] &lt;= 20, "Low Usage", IF(tbl_Customers[[#This Row],[number_vmail_messages]] &lt;= 40, "Medium Usgae", "High Usage")))</f>
        <v>No Usage</v>
      </c>
      <c r="AD2169" t="str">
        <f>IF(tbl_Customers[[#This Row],[total_day_minutes]]&lt;=150,"Low Usage", IF(tbl_Customers[[#This Row],[total_day_minutes]]&lt;=200,"Medium Usage", IF(tbl_Customers[[#This Row],[total_day_minutes]]&lt;=250,"High Usage","Very High Usage")))</f>
        <v>Low Usage</v>
      </c>
      <c r="AE2169" t="str">
        <f>IF(tbl_Customers[[#This Row],[total_intl_calls]]&lt;=5,"Low Calls", IF(tbl_Customers[[#This Row],[total_intl_calls]]&lt;=10, "Medium Calls", "High Calls"))</f>
        <v>Low Calls</v>
      </c>
      <c r="AF21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69" s="36" t="str">
        <f>IF(tbl_Customers[[#This Row],[Churn_Risk_Score]]&gt;=10,"High Risk", IF(tbl_Customers[[#This Row],[Churn_Risk_Score]]&gt;=5,"Medium Risk","Low Risk"))</f>
        <v>Low Risk</v>
      </c>
    </row>
    <row r="2170" spans="1:33" x14ac:dyDescent="0.35">
      <c r="A2170">
        <v>2169</v>
      </c>
      <c r="B2170" t="s">
        <v>60</v>
      </c>
      <c r="C2170">
        <v>117</v>
      </c>
      <c r="D2170" t="s">
        <v>25</v>
      </c>
      <c r="E2170" t="s">
        <v>22</v>
      </c>
      <c r="F2170" t="s">
        <v>23</v>
      </c>
      <c r="G2170">
        <v>21</v>
      </c>
      <c r="H2170">
        <v>153.19999999999999</v>
      </c>
      <c r="I2170">
        <v>112</v>
      </c>
      <c r="J2170">
        <v>26.04</v>
      </c>
      <c r="K2170">
        <v>263.3</v>
      </c>
      <c r="L2170">
        <v>110</v>
      </c>
      <c r="M2170">
        <v>22.38</v>
      </c>
      <c r="N2170">
        <v>135</v>
      </c>
      <c r="O2170">
        <v>85</v>
      </c>
      <c r="P2170">
        <v>6.08</v>
      </c>
      <c r="Q2170">
        <v>11.9</v>
      </c>
      <c r="R2170">
        <v>7</v>
      </c>
      <c r="S2170">
        <v>3.21</v>
      </c>
      <c r="T2170">
        <v>1</v>
      </c>
      <c r="U2170" t="s">
        <v>22</v>
      </c>
      <c r="V2170">
        <f>IF(tbl_Customers[[#This Row],[churn]] = "yes", 1, 0)</f>
        <v>0</v>
      </c>
      <c r="W2170" t="str">
        <f>IF(tbl_Customers[[#This Row],[number_customer_service_calls]] &lt;= 1, "0-1 Calls", IF(tbl_Customers[[#This Row],[number_customer_service_calls]] &lt;= 3, "2-3 Calls", IF(tbl_Customers[[#This Row],[number_customer_service_calls]] &lt;=5, "4-5 Calls", "6+ Calls")))</f>
        <v>0-1 Calls</v>
      </c>
      <c r="X2170" t="str">
        <f>IF(tbl_Customers[[#This Row],[account_length]] &lt;= 50, "0-50", IF(tbl_Customers[[#This Row],[account_length]] &lt;=100, "51-100", IF(tbl_Customers[[#This Row],[account_length]] &lt;= 150, "101-150", "151+")))</f>
        <v>101-150</v>
      </c>
      <c r="Y2170" t="str">
        <f>IF(tbl_Customers[[#This Row],[total_intl_charge]] &lt;= 3, "Low Charges", "High Charges")</f>
        <v>High Charges</v>
      </c>
      <c r="Z2170" t="str">
        <f>IF(tbl_Customers[[#This Row],[total_eve_calls]]&lt;=80,"Low Calls",
IF(tbl_Customers[[#This Row],[total_eve_calls]]&lt;=120,"Medium Calls","High Calls"))</f>
        <v>Medium Calls</v>
      </c>
      <c r="AA2170" t="str">
        <f>IF(tbl_Customers[[#This Row],[total_eve_charge]]&lt;=15,"Low Charges",
IF(tbl_Customers[[#This Row],[total_eve_charge]]&lt;=20,"Medium Charges","High Charges"))</f>
        <v>High Charges</v>
      </c>
      <c r="AB21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70" t="str">
        <f>IF(tbl_Customers[[#This Row],[number_vmail_messages]] = 0, "No Usage", IF(tbl_Customers[[#This Row],[number_vmail_messages]] &lt;= 20, "Low Usage", IF(tbl_Customers[[#This Row],[number_vmail_messages]] &lt;= 40, "Medium Usgae", "High Usage")))</f>
        <v>Medium Usgae</v>
      </c>
      <c r="AD2170" t="str">
        <f>IF(tbl_Customers[[#This Row],[total_day_minutes]]&lt;=150,"Low Usage", IF(tbl_Customers[[#This Row],[total_day_minutes]]&lt;=200,"Medium Usage", IF(tbl_Customers[[#This Row],[total_day_minutes]]&lt;=250,"High Usage","Very High Usage")))</f>
        <v>Medium Usage</v>
      </c>
      <c r="AE2170" t="str">
        <f>IF(tbl_Customers[[#This Row],[total_intl_calls]]&lt;=5,"Low Calls", IF(tbl_Customers[[#This Row],[total_intl_calls]]&lt;=10, "Medium Calls", "High Calls"))</f>
        <v>Medium Calls</v>
      </c>
      <c r="AF21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70" s="36" t="str">
        <f>IF(tbl_Customers[[#This Row],[Churn_Risk_Score]]&gt;=10,"High Risk", IF(tbl_Customers[[#This Row],[Churn_Risk_Score]]&gt;=5,"Medium Risk","Low Risk"))</f>
        <v>Low Risk</v>
      </c>
    </row>
    <row r="2171" spans="1:33" x14ac:dyDescent="0.35">
      <c r="A2171">
        <v>2170</v>
      </c>
      <c r="B2171" t="s">
        <v>50</v>
      </c>
      <c r="C2171">
        <v>87</v>
      </c>
      <c r="D2171" t="s">
        <v>25</v>
      </c>
      <c r="E2171" t="s">
        <v>22</v>
      </c>
      <c r="F2171" t="s">
        <v>22</v>
      </c>
      <c r="G2171">
        <v>0</v>
      </c>
      <c r="H2171">
        <v>185.8</v>
      </c>
      <c r="I2171">
        <v>119</v>
      </c>
      <c r="J2171">
        <v>31.59</v>
      </c>
      <c r="K2171">
        <v>192.3</v>
      </c>
      <c r="L2171">
        <v>83</v>
      </c>
      <c r="M2171">
        <v>16.350000000000001</v>
      </c>
      <c r="N2171">
        <v>200</v>
      </c>
      <c r="O2171">
        <v>96</v>
      </c>
      <c r="P2171">
        <v>9</v>
      </c>
      <c r="Q2171">
        <v>6.6</v>
      </c>
      <c r="R2171">
        <v>4</v>
      </c>
      <c r="S2171">
        <v>1.78</v>
      </c>
      <c r="T2171">
        <v>1</v>
      </c>
      <c r="U2171" t="s">
        <v>22</v>
      </c>
      <c r="V2171">
        <f>IF(tbl_Customers[[#This Row],[churn]] = "yes", 1, 0)</f>
        <v>0</v>
      </c>
      <c r="W2171" t="str">
        <f>IF(tbl_Customers[[#This Row],[number_customer_service_calls]] &lt;= 1, "0-1 Calls", IF(tbl_Customers[[#This Row],[number_customer_service_calls]] &lt;= 3, "2-3 Calls", IF(tbl_Customers[[#This Row],[number_customer_service_calls]] &lt;=5, "4-5 Calls", "6+ Calls")))</f>
        <v>0-1 Calls</v>
      </c>
      <c r="X2171" t="str">
        <f>IF(tbl_Customers[[#This Row],[account_length]] &lt;= 50, "0-50", IF(tbl_Customers[[#This Row],[account_length]] &lt;=100, "51-100", IF(tbl_Customers[[#This Row],[account_length]] &lt;= 150, "101-150", "151+")))</f>
        <v>51-100</v>
      </c>
      <c r="Y2171" t="str">
        <f>IF(tbl_Customers[[#This Row],[total_intl_charge]] &lt;= 3, "Low Charges", "High Charges")</f>
        <v>Low Charges</v>
      </c>
      <c r="Z2171" t="str">
        <f>IF(tbl_Customers[[#This Row],[total_eve_calls]]&lt;=80,"Low Calls",
IF(tbl_Customers[[#This Row],[total_eve_calls]]&lt;=120,"Medium Calls","High Calls"))</f>
        <v>Medium Calls</v>
      </c>
      <c r="AA2171" t="str">
        <f>IF(tbl_Customers[[#This Row],[total_eve_charge]]&lt;=15,"Low Charges",
IF(tbl_Customers[[#This Row],[total_eve_charge]]&lt;=20,"Medium Charges","High Charges"))</f>
        <v>Medium Charges</v>
      </c>
      <c r="AB21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71" t="str">
        <f>IF(tbl_Customers[[#This Row],[number_vmail_messages]] = 0, "No Usage", IF(tbl_Customers[[#This Row],[number_vmail_messages]] &lt;= 20, "Low Usage", IF(tbl_Customers[[#This Row],[number_vmail_messages]] &lt;= 40, "Medium Usgae", "High Usage")))</f>
        <v>No Usage</v>
      </c>
      <c r="AD2171" t="str">
        <f>IF(tbl_Customers[[#This Row],[total_day_minutes]]&lt;=150,"Low Usage", IF(tbl_Customers[[#This Row],[total_day_minutes]]&lt;=200,"Medium Usage", IF(tbl_Customers[[#This Row],[total_day_minutes]]&lt;=250,"High Usage","Very High Usage")))</f>
        <v>Medium Usage</v>
      </c>
      <c r="AE2171" t="str">
        <f>IF(tbl_Customers[[#This Row],[total_intl_calls]]&lt;=5,"Low Calls", IF(tbl_Customers[[#This Row],[total_intl_calls]]&lt;=10, "Medium Calls", "High Calls"))</f>
        <v>Low Calls</v>
      </c>
      <c r="AF21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71" s="36" t="str">
        <f>IF(tbl_Customers[[#This Row],[Churn_Risk_Score]]&gt;=10,"High Risk", IF(tbl_Customers[[#This Row],[Churn_Risk_Score]]&gt;=5,"Medium Risk","Low Risk"))</f>
        <v>Low Risk</v>
      </c>
    </row>
    <row r="2172" spans="1:33" x14ac:dyDescent="0.35">
      <c r="A2172">
        <v>2171</v>
      </c>
      <c r="B2172" t="s">
        <v>58</v>
      </c>
      <c r="C2172">
        <v>190</v>
      </c>
      <c r="D2172" t="s">
        <v>25</v>
      </c>
      <c r="E2172" t="s">
        <v>22</v>
      </c>
      <c r="F2172" t="s">
        <v>22</v>
      </c>
      <c r="G2172">
        <v>0</v>
      </c>
      <c r="H2172">
        <v>182.2</v>
      </c>
      <c r="I2172">
        <v>101</v>
      </c>
      <c r="J2172">
        <v>30.97</v>
      </c>
      <c r="K2172">
        <v>212.3</v>
      </c>
      <c r="L2172">
        <v>95</v>
      </c>
      <c r="M2172">
        <v>18.05</v>
      </c>
      <c r="N2172">
        <v>233</v>
      </c>
      <c r="O2172">
        <v>123</v>
      </c>
      <c r="P2172">
        <v>10.49</v>
      </c>
      <c r="Q2172">
        <v>9.3000000000000007</v>
      </c>
      <c r="R2172">
        <v>4</v>
      </c>
      <c r="S2172">
        <v>2.5099999999999998</v>
      </c>
      <c r="T2172">
        <v>2</v>
      </c>
      <c r="U2172" t="s">
        <v>22</v>
      </c>
      <c r="V2172">
        <f>IF(tbl_Customers[[#This Row],[churn]] = "yes", 1, 0)</f>
        <v>0</v>
      </c>
      <c r="W2172" t="str">
        <f>IF(tbl_Customers[[#This Row],[number_customer_service_calls]] &lt;= 1, "0-1 Calls", IF(tbl_Customers[[#This Row],[number_customer_service_calls]] &lt;= 3, "2-3 Calls", IF(tbl_Customers[[#This Row],[number_customer_service_calls]] &lt;=5, "4-5 Calls", "6+ Calls")))</f>
        <v>2-3 Calls</v>
      </c>
      <c r="X2172" t="str">
        <f>IF(tbl_Customers[[#This Row],[account_length]] &lt;= 50, "0-50", IF(tbl_Customers[[#This Row],[account_length]] &lt;=100, "51-100", IF(tbl_Customers[[#This Row],[account_length]] &lt;= 150, "101-150", "151+")))</f>
        <v>151+</v>
      </c>
      <c r="Y2172" t="str">
        <f>IF(tbl_Customers[[#This Row],[total_intl_charge]] &lt;= 3, "Low Charges", "High Charges")</f>
        <v>Low Charges</v>
      </c>
      <c r="Z2172" t="str">
        <f>IF(tbl_Customers[[#This Row],[total_eve_calls]]&lt;=80,"Low Calls",
IF(tbl_Customers[[#This Row],[total_eve_calls]]&lt;=120,"Medium Calls","High Calls"))</f>
        <v>Medium Calls</v>
      </c>
      <c r="AA2172" t="str">
        <f>IF(tbl_Customers[[#This Row],[total_eve_charge]]&lt;=15,"Low Charges",
IF(tbl_Customers[[#This Row],[total_eve_charge]]&lt;=20,"Medium Charges","High Charges"))</f>
        <v>Medium Charges</v>
      </c>
      <c r="AB21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72" t="str">
        <f>IF(tbl_Customers[[#This Row],[number_vmail_messages]] = 0, "No Usage", IF(tbl_Customers[[#This Row],[number_vmail_messages]] &lt;= 20, "Low Usage", IF(tbl_Customers[[#This Row],[number_vmail_messages]] &lt;= 40, "Medium Usgae", "High Usage")))</f>
        <v>No Usage</v>
      </c>
      <c r="AD2172" t="str">
        <f>IF(tbl_Customers[[#This Row],[total_day_minutes]]&lt;=150,"Low Usage", IF(tbl_Customers[[#This Row],[total_day_minutes]]&lt;=200,"Medium Usage", IF(tbl_Customers[[#This Row],[total_day_minutes]]&lt;=250,"High Usage","Very High Usage")))</f>
        <v>Medium Usage</v>
      </c>
      <c r="AE2172" t="str">
        <f>IF(tbl_Customers[[#This Row],[total_intl_calls]]&lt;=5,"Low Calls", IF(tbl_Customers[[#This Row],[total_intl_calls]]&lt;=10, "Medium Calls", "High Calls"))</f>
        <v>Low Calls</v>
      </c>
      <c r="AF21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72" s="36" t="str">
        <f>IF(tbl_Customers[[#This Row],[Churn_Risk_Score]]&gt;=10,"High Risk", IF(tbl_Customers[[#This Row],[Churn_Risk_Score]]&gt;=5,"Medium Risk","Low Risk"))</f>
        <v>Low Risk</v>
      </c>
    </row>
    <row r="2173" spans="1:33" x14ac:dyDescent="0.35">
      <c r="A2173">
        <v>2172</v>
      </c>
      <c r="B2173" t="s">
        <v>71</v>
      </c>
      <c r="C2173">
        <v>120</v>
      </c>
      <c r="D2173" t="s">
        <v>21</v>
      </c>
      <c r="E2173" t="s">
        <v>22</v>
      </c>
      <c r="F2173" t="s">
        <v>22</v>
      </c>
      <c r="G2173">
        <v>0</v>
      </c>
      <c r="H2173">
        <v>185.7</v>
      </c>
      <c r="I2173">
        <v>133</v>
      </c>
      <c r="J2173">
        <v>31.57</v>
      </c>
      <c r="K2173">
        <v>235.1</v>
      </c>
      <c r="L2173">
        <v>149</v>
      </c>
      <c r="M2173">
        <v>19.98</v>
      </c>
      <c r="N2173">
        <v>256.39999999999998</v>
      </c>
      <c r="O2173">
        <v>78</v>
      </c>
      <c r="P2173">
        <v>11.54</v>
      </c>
      <c r="Q2173">
        <v>16.899999999999999</v>
      </c>
      <c r="R2173">
        <v>6</v>
      </c>
      <c r="S2173">
        <v>4.5599999999999996</v>
      </c>
      <c r="T2173">
        <v>0</v>
      </c>
      <c r="U2173" t="s">
        <v>22</v>
      </c>
      <c r="V2173">
        <f>IF(tbl_Customers[[#This Row],[churn]] = "yes", 1, 0)</f>
        <v>0</v>
      </c>
      <c r="W2173" t="str">
        <f>IF(tbl_Customers[[#This Row],[number_customer_service_calls]] &lt;= 1, "0-1 Calls", IF(tbl_Customers[[#This Row],[number_customer_service_calls]] &lt;= 3, "2-3 Calls", IF(tbl_Customers[[#This Row],[number_customer_service_calls]] &lt;=5, "4-5 Calls", "6+ Calls")))</f>
        <v>0-1 Calls</v>
      </c>
      <c r="X2173" t="str">
        <f>IF(tbl_Customers[[#This Row],[account_length]] &lt;= 50, "0-50", IF(tbl_Customers[[#This Row],[account_length]] &lt;=100, "51-100", IF(tbl_Customers[[#This Row],[account_length]] &lt;= 150, "101-150", "151+")))</f>
        <v>101-150</v>
      </c>
      <c r="Y2173" t="str">
        <f>IF(tbl_Customers[[#This Row],[total_intl_charge]] &lt;= 3, "Low Charges", "High Charges")</f>
        <v>High Charges</v>
      </c>
      <c r="Z2173" t="str">
        <f>IF(tbl_Customers[[#This Row],[total_eve_calls]]&lt;=80,"Low Calls",
IF(tbl_Customers[[#This Row],[total_eve_calls]]&lt;=120,"Medium Calls","High Calls"))</f>
        <v>High Calls</v>
      </c>
      <c r="AA2173" t="str">
        <f>IF(tbl_Customers[[#This Row],[total_eve_charge]]&lt;=15,"Low Charges",
IF(tbl_Customers[[#This Row],[total_eve_charge]]&lt;=20,"Medium Charges","High Charges"))</f>
        <v>Medium Charges</v>
      </c>
      <c r="AB21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73" t="str">
        <f>IF(tbl_Customers[[#This Row],[number_vmail_messages]] = 0, "No Usage", IF(tbl_Customers[[#This Row],[number_vmail_messages]] &lt;= 20, "Low Usage", IF(tbl_Customers[[#This Row],[number_vmail_messages]] &lt;= 40, "Medium Usgae", "High Usage")))</f>
        <v>No Usage</v>
      </c>
      <c r="AD2173" t="str">
        <f>IF(tbl_Customers[[#This Row],[total_day_minutes]]&lt;=150,"Low Usage", IF(tbl_Customers[[#This Row],[total_day_minutes]]&lt;=200,"Medium Usage", IF(tbl_Customers[[#This Row],[total_day_minutes]]&lt;=250,"High Usage","Very High Usage")))</f>
        <v>Medium Usage</v>
      </c>
      <c r="AE2173" t="str">
        <f>IF(tbl_Customers[[#This Row],[total_intl_calls]]&lt;=5,"Low Calls", IF(tbl_Customers[[#This Row],[total_intl_calls]]&lt;=10, "Medium Calls", "High Calls"))</f>
        <v>Medium Calls</v>
      </c>
      <c r="AF21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73" s="36" t="str">
        <f>IF(tbl_Customers[[#This Row],[Churn_Risk_Score]]&gt;=10,"High Risk", IF(tbl_Customers[[#This Row],[Churn_Risk_Score]]&gt;=5,"Medium Risk","Low Risk"))</f>
        <v>Low Risk</v>
      </c>
    </row>
    <row r="2174" spans="1:33" x14ac:dyDescent="0.35">
      <c r="A2174">
        <v>2173</v>
      </c>
      <c r="B2174" t="s">
        <v>63</v>
      </c>
      <c r="C2174">
        <v>115</v>
      </c>
      <c r="D2174" t="s">
        <v>28</v>
      </c>
      <c r="E2174" t="s">
        <v>22</v>
      </c>
      <c r="F2174" t="s">
        <v>23</v>
      </c>
      <c r="G2174">
        <v>29</v>
      </c>
      <c r="H2174">
        <v>222.6</v>
      </c>
      <c r="I2174">
        <v>81</v>
      </c>
      <c r="J2174">
        <v>37.840000000000003</v>
      </c>
      <c r="K2174">
        <v>190.3</v>
      </c>
      <c r="L2174">
        <v>109</v>
      </c>
      <c r="M2174">
        <v>16.18</v>
      </c>
      <c r="N2174">
        <v>201.2</v>
      </c>
      <c r="O2174">
        <v>87</v>
      </c>
      <c r="P2174">
        <v>9.0500000000000007</v>
      </c>
      <c r="Q2174">
        <v>11.5</v>
      </c>
      <c r="R2174">
        <v>2</v>
      </c>
      <c r="S2174">
        <v>3.11</v>
      </c>
      <c r="T2174">
        <v>1</v>
      </c>
      <c r="U2174" t="s">
        <v>22</v>
      </c>
      <c r="V2174">
        <f>IF(tbl_Customers[[#This Row],[churn]] = "yes", 1, 0)</f>
        <v>0</v>
      </c>
      <c r="W2174" t="str">
        <f>IF(tbl_Customers[[#This Row],[number_customer_service_calls]] &lt;= 1, "0-1 Calls", IF(tbl_Customers[[#This Row],[number_customer_service_calls]] &lt;= 3, "2-3 Calls", IF(tbl_Customers[[#This Row],[number_customer_service_calls]] &lt;=5, "4-5 Calls", "6+ Calls")))</f>
        <v>0-1 Calls</v>
      </c>
      <c r="X2174" t="str">
        <f>IF(tbl_Customers[[#This Row],[account_length]] &lt;= 50, "0-50", IF(tbl_Customers[[#This Row],[account_length]] &lt;=100, "51-100", IF(tbl_Customers[[#This Row],[account_length]] &lt;= 150, "101-150", "151+")))</f>
        <v>101-150</v>
      </c>
      <c r="Y2174" t="str">
        <f>IF(tbl_Customers[[#This Row],[total_intl_charge]] &lt;= 3, "Low Charges", "High Charges")</f>
        <v>High Charges</v>
      </c>
      <c r="Z2174" t="str">
        <f>IF(tbl_Customers[[#This Row],[total_eve_calls]]&lt;=80,"Low Calls",
IF(tbl_Customers[[#This Row],[total_eve_calls]]&lt;=120,"Medium Calls","High Calls"))</f>
        <v>Medium Calls</v>
      </c>
      <c r="AA2174" t="str">
        <f>IF(tbl_Customers[[#This Row],[total_eve_charge]]&lt;=15,"Low Charges",
IF(tbl_Customers[[#This Row],[total_eve_charge]]&lt;=20,"Medium Charges","High Charges"))</f>
        <v>Medium Charges</v>
      </c>
      <c r="AB21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74" t="str">
        <f>IF(tbl_Customers[[#This Row],[number_vmail_messages]] = 0, "No Usage", IF(tbl_Customers[[#This Row],[number_vmail_messages]] &lt;= 20, "Low Usage", IF(tbl_Customers[[#This Row],[number_vmail_messages]] &lt;= 40, "Medium Usgae", "High Usage")))</f>
        <v>Medium Usgae</v>
      </c>
      <c r="AD2174" t="str">
        <f>IF(tbl_Customers[[#This Row],[total_day_minutes]]&lt;=150,"Low Usage", IF(tbl_Customers[[#This Row],[total_day_minutes]]&lt;=200,"Medium Usage", IF(tbl_Customers[[#This Row],[total_day_minutes]]&lt;=250,"High Usage","Very High Usage")))</f>
        <v>High Usage</v>
      </c>
      <c r="AE2174" t="str">
        <f>IF(tbl_Customers[[#This Row],[total_intl_calls]]&lt;=5,"Low Calls", IF(tbl_Customers[[#This Row],[total_intl_calls]]&lt;=10, "Medium Calls", "High Calls"))</f>
        <v>Low Calls</v>
      </c>
      <c r="AF21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74" s="36" t="str">
        <f>IF(tbl_Customers[[#This Row],[Churn_Risk_Score]]&gt;=10,"High Risk", IF(tbl_Customers[[#This Row],[Churn_Risk_Score]]&gt;=5,"Medium Risk","Low Risk"))</f>
        <v>Low Risk</v>
      </c>
    </row>
    <row r="2175" spans="1:33" x14ac:dyDescent="0.35">
      <c r="A2175">
        <v>2174</v>
      </c>
      <c r="B2175" t="s">
        <v>60</v>
      </c>
      <c r="C2175">
        <v>61</v>
      </c>
      <c r="D2175" t="s">
        <v>21</v>
      </c>
      <c r="E2175" t="s">
        <v>22</v>
      </c>
      <c r="F2175" t="s">
        <v>22</v>
      </c>
      <c r="G2175">
        <v>0</v>
      </c>
      <c r="H2175">
        <v>197.3</v>
      </c>
      <c r="I2175">
        <v>67</v>
      </c>
      <c r="J2175">
        <v>33.54</v>
      </c>
      <c r="K2175">
        <v>264.5</v>
      </c>
      <c r="L2175">
        <v>106</v>
      </c>
      <c r="M2175">
        <v>22.48</v>
      </c>
      <c r="N2175">
        <v>210.5</v>
      </c>
      <c r="O2175">
        <v>116</v>
      </c>
      <c r="P2175">
        <v>9.4700000000000006</v>
      </c>
      <c r="Q2175">
        <v>9</v>
      </c>
      <c r="R2175">
        <v>6</v>
      </c>
      <c r="S2175">
        <v>2.4300000000000002</v>
      </c>
      <c r="T2175">
        <v>1</v>
      </c>
      <c r="U2175" t="s">
        <v>22</v>
      </c>
      <c r="V2175">
        <f>IF(tbl_Customers[[#This Row],[churn]] = "yes", 1, 0)</f>
        <v>0</v>
      </c>
      <c r="W2175" t="str">
        <f>IF(tbl_Customers[[#This Row],[number_customer_service_calls]] &lt;= 1, "0-1 Calls", IF(tbl_Customers[[#This Row],[number_customer_service_calls]] &lt;= 3, "2-3 Calls", IF(tbl_Customers[[#This Row],[number_customer_service_calls]] &lt;=5, "4-5 Calls", "6+ Calls")))</f>
        <v>0-1 Calls</v>
      </c>
      <c r="X2175" t="str">
        <f>IF(tbl_Customers[[#This Row],[account_length]] &lt;= 50, "0-50", IF(tbl_Customers[[#This Row],[account_length]] &lt;=100, "51-100", IF(tbl_Customers[[#This Row],[account_length]] &lt;= 150, "101-150", "151+")))</f>
        <v>51-100</v>
      </c>
      <c r="Y2175" t="str">
        <f>IF(tbl_Customers[[#This Row],[total_intl_charge]] &lt;= 3, "Low Charges", "High Charges")</f>
        <v>Low Charges</v>
      </c>
      <c r="Z2175" t="str">
        <f>IF(tbl_Customers[[#This Row],[total_eve_calls]]&lt;=80,"Low Calls",
IF(tbl_Customers[[#This Row],[total_eve_calls]]&lt;=120,"Medium Calls","High Calls"))</f>
        <v>Medium Calls</v>
      </c>
      <c r="AA2175" t="str">
        <f>IF(tbl_Customers[[#This Row],[total_eve_charge]]&lt;=15,"Low Charges",
IF(tbl_Customers[[#This Row],[total_eve_charge]]&lt;=20,"Medium Charges","High Charges"))</f>
        <v>High Charges</v>
      </c>
      <c r="AB21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75" t="str">
        <f>IF(tbl_Customers[[#This Row],[number_vmail_messages]] = 0, "No Usage", IF(tbl_Customers[[#This Row],[number_vmail_messages]] &lt;= 20, "Low Usage", IF(tbl_Customers[[#This Row],[number_vmail_messages]] &lt;= 40, "Medium Usgae", "High Usage")))</f>
        <v>No Usage</v>
      </c>
      <c r="AD2175" t="str">
        <f>IF(tbl_Customers[[#This Row],[total_day_minutes]]&lt;=150,"Low Usage", IF(tbl_Customers[[#This Row],[total_day_minutes]]&lt;=200,"Medium Usage", IF(tbl_Customers[[#This Row],[total_day_minutes]]&lt;=250,"High Usage","Very High Usage")))</f>
        <v>Medium Usage</v>
      </c>
      <c r="AE2175" t="str">
        <f>IF(tbl_Customers[[#This Row],[total_intl_calls]]&lt;=5,"Low Calls", IF(tbl_Customers[[#This Row],[total_intl_calls]]&lt;=10, "Medium Calls", "High Calls"))</f>
        <v>Medium Calls</v>
      </c>
      <c r="AF21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75" s="36" t="str">
        <f>IF(tbl_Customers[[#This Row],[Churn_Risk_Score]]&gt;=10,"High Risk", IF(tbl_Customers[[#This Row],[Churn_Risk_Score]]&gt;=5,"Medium Risk","Low Risk"))</f>
        <v>Low Risk</v>
      </c>
    </row>
    <row r="2176" spans="1:33" x14ac:dyDescent="0.35">
      <c r="A2176">
        <v>2175</v>
      </c>
      <c r="B2176" t="s">
        <v>34</v>
      </c>
      <c r="C2176">
        <v>143</v>
      </c>
      <c r="D2176" t="s">
        <v>28</v>
      </c>
      <c r="E2176" t="s">
        <v>22</v>
      </c>
      <c r="F2176" t="s">
        <v>23</v>
      </c>
      <c r="G2176">
        <v>33</v>
      </c>
      <c r="H2176">
        <v>141.4</v>
      </c>
      <c r="I2176">
        <v>130</v>
      </c>
      <c r="J2176">
        <v>24.04</v>
      </c>
      <c r="K2176">
        <v>186.4</v>
      </c>
      <c r="L2176">
        <v>114</v>
      </c>
      <c r="M2176">
        <v>15.84</v>
      </c>
      <c r="N2176">
        <v>210</v>
      </c>
      <c r="O2176">
        <v>111</v>
      </c>
      <c r="P2176">
        <v>9.4499999999999993</v>
      </c>
      <c r="Q2176">
        <v>7.7</v>
      </c>
      <c r="R2176">
        <v>6</v>
      </c>
      <c r="S2176">
        <v>2.08</v>
      </c>
      <c r="T2176">
        <v>1</v>
      </c>
      <c r="U2176" t="s">
        <v>22</v>
      </c>
      <c r="V2176">
        <f>IF(tbl_Customers[[#This Row],[churn]] = "yes", 1, 0)</f>
        <v>0</v>
      </c>
      <c r="W2176" t="str">
        <f>IF(tbl_Customers[[#This Row],[number_customer_service_calls]] &lt;= 1, "0-1 Calls", IF(tbl_Customers[[#This Row],[number_customer_service_calls]] &lt;= 3, "2-3 Calls", IF(tbl_Customers[[#This Row],[number_customer_service_calls]] &lt;=5, "4-5 Calls", "6+ Calls")))</f>
        <v>0-1 Calls</v>
      </c>
      <c r="X2176" t="str">
        <f>IF(tbl_Customers[[#This Row],[account_length]] &lt;= 50, "0-50", IF(tbl_Customers[[#This Row],[account_length]] &lt;=100, "51-100", IF(tbl_Customers[[#This Row],[account_length]] &lt;= 150, "101-150", "151+")))</f>
        <v>101-150</v>
      </c>
      <c r="Y2176" t="str">
        <f>IF(tbl_Customers[[#This Row],[total_intl_charge]] &lt;= 3, "Low Charges", "High Charges")</f>
        <v>Low Charges</v>
      </c>
      <c r="Z2176" t="str">
        <f>IF(tbl_Customers[[#This Row],[total_eve_calls]]&lt;=80,"Low Calls",
IF(tbl_Customers[[#This Row],[total_eve_calls]]&lt;=120,"Medium Calls","High Calls"))</f>
        <v>Medium Calls</v>
      </c>
      <c r="AA2176" t="str">
        <f>IF(tbl_Customers[[#This Row],[total_eve_charge]]&lt;=15,"Low Charges",
IF(tbl_Customers[[#This Row],[total_eve_charge]]&lt;=20,"Medium Charges","High Charges"))</f>
        <v>Medium Charges</v>
      </c>
      <c r="AB21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76" t="str">
        <f>IF(tbl_Customers[[#This Row],[number_vmail_messages]] = 0, "No Usage", IF(tbl_Customers[[#This Row],[number_vmail_messages]] &lt;= 20, "Low Usage", IF(tbl_Customers[[#This Row],[number_vmail_messages]] &lt;= 40, "Medium Usgae", "High Usage")))</f>
        <v>Medium Usgae</v>
      </c>
      <c r="AD2176" t="str">
        <f>IF(tbl_Customers[[#This Row],[total_day_minutes]]&lt;=150,"Low Usage", IF(tbl_Customers[[#This Row],[total_day_minutes]]&lt;=200,"Medium Usage", IF(tbl_Customers[[#This Row],[total_day_minutes]]&lt;=250,"High Usage","Very High Usage")))</f>
        <v>Low Usage</v>
      </c>
      <c r="AE2176" t="str">
        <f>IF(tbl_Customers[[#This Row],[total_intl_calls]]&lt;=5,"Low Calls", IF(tbl_Customers[[#This Row],[total_intl_calls]]&lt;=10, "Medium Calls", "High Calls"))</f>
        <v>Medium Calls</v>
      </c>
      <c r="AF21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76" s="36" t="str">
        <f>IF(tbl_Customers[[#This Row],[Churn_Risk_Score]]&gt;=10,"High Risk", IF(tbl_Customers[[#This Row],[Churn_Risk_Score]]&gt;=5,"Medium Risk","Low Risk"))</f>
        <v>Low Risk</v>
      </c>
    </row>
    <row r="2177" spans="1:33" x14ac:dyDescent="0.35">
      <c r="A2177">
        <v>2176</v>
      </c>
      <c r="B2177" t="s">
        <v>70</v>
      </c>
      <c r="C2177">
        <v>110</v>
      </c>
      <c r="D2177" t="s">
        <v>28</v>
      </c>
      <c r="E2177" t="s">
        <v>22</v>
      </c>
      <c r="F2177" t="s">
        <v>22</v>
      </c>
      <c r="G2177">
        <v>0</v>
      </c>
      <c r="H2177">
        <v>208</v>
      </c>
      <c r="I2177">
        <v>69</v>
      </c>
      <c r="J2177">
        <v>35.36</v>
      </c>
      <c r="K2177">
        <v>95.1</v>
      </c>
      <c r="L2177">
        <v>94</v>
      </c>
      <c r="M2177">
        <v>8.08</v>
      </c>
      <c r="N2177">
        <v>178.5</v>
      </c>
      <c r="O2177">
        <v>129</v>
      </c>
      <c r="P2177">
        <v>8.0299999999999994</v>
      </c>
      <c r="Q2177">
        <v>8</v>
      </c>
      <c r="R2177">
        <v>11</v>
      </c>
      <c r="S2177">
        <v>2.16</v>
      </c>
      <c r="T2177">
        <v>1</v>
      </c>
      <c r="U2177" t="s">
        <v>22</v>
      </c>
      <c r="V2177">
        <f>IF(tbl_Customers[[#This Row],[churn]] = "yes", 1, 0)</f>
        <v>0</v>
      </c>
      <c r="W2177" t="str">
        <f>IF(tbl_Customers[[#This Row],[number_customer_service_calls]] &lt;= 1, "0-1 Calls", IF(tbl_Customers[[#This Row],[number_customer_service_calls]] &lt;= 3, "2-3 Calls", IF(tbl_Customers[[#This Row],[number_customer_service_calls]] &lt;=5, "4-5 Calls", "6+ Calls")))</f>
        <v>0-1 Calls</v>
      </c>
      <c r="X2177" t="str">
        <f>IF(tbl_Customers[[#This Row],[account_length]] &lt;= 50, "0-50", IF(tbl_Customers[[#This Row],[account_length]] &lt;=100, "51-100", IF(tbl_Customers[[#This Row],[account_length]] &lt;= 150, "101-150", "151+")))</f>
        <v>101-150</v>
      </c>
      <c r="Y2177" t="str">
        <f>IF(tbl_Customers[[#This Row],[total_intl_charge]] &lt;= 3, "Low Charges", "High Charges")</f>
        <v>Low Charges</v>
      </c>
      <c r="Z2177" t="str">
        <f>IF(tbl_Customers[[#This Row],[total_eve_calls]]&lt;=80,"Low Calls",
IF(tbl_Customers[[#This Row],[total_eve_calls]]&lt;=120,"Medium Calls","High Calls"))</f>
        <v>Medium Calls</v>
      </c>
      <c r="AA2177" t="str">
        <f>IF(tbl_Customers[[#This Row],[total_eve_charge]]&lt;=15,"Low Charges",
IF(tbl_Customers[[#This Row],[total_eve_charge]]&lt;=20,"Medium Charges","High Charges"))</f>
        <v>Low Charges</v>
      </c>
      <c r="AB21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77" t="str">
        <f>IF(tbl_Customers[[#This Row],[number_vmail_messages]] = 0, "No Usage", IF(tbl_Customers[[#This Row],[number_vmail_messages]] &lt;= 20, "Low Usage", IF(tbl_Customers[[#This Row],[number_vmail_messages]] &lt;= 40, "Medium Usgae", "High Usage")))</f>
        <v>No Usage</v>
      </c>
      <c r="AD2177" t="str">
        <f>IF(tbl_Customers[[#This Row],[total_day_minutes]]&lt;=150,"Low Usage", IF(tbl_Customers[[#This Row],[total_day_minutes]]&lt;=200,"Medium Usage", IF(tbl_Customers[[#This Row],[total_day_minutes]]&lt;=250,"High Usage","Very High Usage")))</f>
        <v>High Usage</v>
      </c>
      <c r="AE2177" t="str">
        <f>IF(tbl_Customers[[#This Row],[total_intl_calls]]&lt;=5,"Low Calls", IF(tbl_Customers[[#This Row],[total_intl_calls]]&lt;=10, "Medium Calls", "High Calls"))</f>
        <v>High Calls</v>
      </c>
      <c r="AF21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77" s="36" t="str">
        <f>IF(tbl_Customers[[#This Row],[Churn_Risk_Score]]&gt;=10,"High Risk", IF(tbl_Customers[[#This Row],[Churn_Risk_Score]]&gt;=5,"Medium Risk","Low Risk"))</f>
        <v>Low Risk</v>
      </c>
    </row>
    <row r="2178" spans="1:33" x14ac:dyDescent="0.35">
      <c r="A2178">
        <v>2177</v>
      </c>
      <c r="B2178" t="s">
        <v>75</v>
      </c>
      <c r="C2178">
        <v>104</v>
      </c>
      <c r="D2178" t="s">
        <v>21</v>
      </c>
      <c r="E2178" t="s">
        <v>22</v>
      </c>
      <c r="F2178" t="s">
        <v>22</v>
      </c>
      <c r="G2178">
        <v>0</v>
      </c>
      <c r="H2178">
        <v>118.5</v>
      </c>
      <c r="I2178">
        <v>92</v>
      </c>
      <c r="J2178">
        <v>20.149999999999999</v>
      </c>
      <c r="K2178">
        <v>177.8</v>
      </c>
      <c r="L2178">
        <v>109</v>
      </c>
      <c r="M2178">
        <v>15.11</v>
      </c>
      <c r="N2178">
        <v>255.7</v>
      </c>
      <c r="O2178">
        <v>98</v>
      </c>
      <c r="P2178">
        <v>11.51</v>
      </c>
      <c r="Q2178">
        <v>12.1</v>
      </c>
      <c r="R2178">
        <v>4</v>
      </c>
      <c r="S2178">
        <v>3.27</v>
      </c>
      <c r="T2178">
        <v>1</v>
      </c>
      <c r="U2178" t="s">
        <v>22</v>
      </c>
      <c r="V2178">
        <f>IF(tbl_Customers[[#This Row],[churn]] = "yes", 1, 0)</f>
        <v>0</v>
      </c>
      <c r="W2178" t="str">
        <f>IF(tbl_Customers[[#This Row],[number_customer_service_calls]] &lt;= 1, "0-1 Calls", IF(tbl_Customers[[#This Row],[number_customer_service_calls]] &lt;= 3, "2-3 Calls", IF(tbl_Customers[[#This Row],[number_customer_service_calls]] &lt;=5, "4-5 Calls", "6+ Calls")))</f>
        <v>0-1 Calls</v>
      </c>
      <c r="X2178" t="str">
        <f>IF(tbl_Customers[[#This Row],[account_length]] &lt;= 50, "0-50", IF(tbl_Customers[[#This Row],[account_length]] &lt;=100, "51-100", IF(tbl_Customers[[#This Row],[account_length]] &lt;= 150, "101-150", "151+")))</f>
        <v>101-150</v>
      </c>
      <c r="Y2178" t="str">
        <f>IF(tbl_Customers[[#This Row],[total_intl_charge]] &lt;= 3, "Low Charges", "High Charges")</f>
        <v>High Charges</v>
      </c>
      <c r="Z2178" t="str">
        <f>IF(tbl_Customers[[#This Row],[total_eve_calls]]&lt;=80,"Low Calls",
IF(tbl_Customers[[#This Row],[total_eve_calls]]&lt;=120,"Medium Calls","High Calls"))</f>
        <v>Medium Calls</v>
      </c>
      <c r="AA2178" t="str">
        <f>IF(tbl_Customers[[#This Row],[total_eve_charge]]&lt;=15,"Low Charges",
IF(tbl_Customers[[#This Row],[total_eve_charge]]&lt;=20,"Medium Charges","High Charges"))</f>
        <v>Medium Charges</v>
      </c>
      <c r="AB21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78" t="str">
        <f>IF(tbl_Customers[[#This Row],[number_vmail_messages]] = 0, "No Usage", IF(tbl_Customers[[#This Row],[number_vmail_messages]] &lt;= 20, "Low Usage", IF(tbl_Customers[[#This Row],[number_vmail_messages]] &lt;= 40, "Medium Usgae", "High Usage")))</f>
        <v>No Usage</v>
      </c>
      <c r="AD2178" t="str">
        <f>IF(tbl_Customers[[#This Row],[total_day_minutes]]&lt;=150,"Low Usage", IF(tbl_Customers[[#This Row],[total_day_minutes]]&lt;=200,"Medium Usage", IF(tbl_Customers[[#This Row],[total_day_minutes]]&lt;=250,"High Usage","Very High Usage")))</f>
        <v>Low Usage</v>
      </c>
      <c r="AE2178" t="str">
        <f>IF(tbl_Customers[[#This Row],[total_intl_calls]]&lt;=5,"Low Calls", IF(tbl_Customers[[#This Row],[total_intl_calls]]&lt;=10, "Medium Calls", "High Calls"))</f>
        <v>Low Calls</v>
      </c>
      <c r="AF21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78" s="36" t="str">
        <f>IF(tbl_Customers[[#This Row],[Churn_Risk_Score]]&gt;=10,"High Risk", IF(tbl_Customers[[#This Row],[Churn_Risk_Score]]&gt;=5,"Medium Risk","Low Risk"))</f>
        <v>Low Risk</v>
      </c>
    </row>
    <row r="2179" spans="1:33" x14ac:dyDescent="0.35">
      <c r="A2179">
        <v>2178</v>
      </c>
      <c r="B2179" t="s">
        <v>35</v>
      </c>
      <c r="C2179">
        <v>16</v>
      </c>
      <c r="D2179" t="s">
        <v>28</v>
      </c>
      <c r="E2179" t="s">
        <v>22</v>
      </c>
      <c r="F2179" t="s">
        <v>22</v>
      </c>
      <c r="G2179">
        <v>0</v>
      </c>
      <c r="H2179">
        <v>153.19999999999999</v>
      </c>
      <c r="I2179">
        <v>65</v>
      </c>
      <c r="J2179">
        <v>26.04</v>
      </c>
      <c r="K2179">
        <v>229.7</v>
      </c>
      <c r="L2179">
        <v>90</v>
      </c>
      <c r="M2179">
        <v>19.52</v>
      </c>
      <c r="N2179">
        <v>148.19999999999999</v>
      </c>
      <c r="O2179">
        <v>94</v>
      </c>
      <c r="P2179">
        <v>6.67</v>
      </c>
      <c r="Q2179">
        <v>10.7</v>
      </c>
      <c r="R2179">
        <v>8</v>
      </c>
      <c r="S2179">
        <v>2.89</v>
      </c>
      <c r="T2179">
        <v>1</v>
      </c>
      <c r="U2179" t="s">
        <v>22</v>
      </c>
      <c r="V2179">
        <f>IF(tbl_Customers[[#This Row],[churn]] = "yes", 1, 0)</f>
        <v>0</v>
      </c>
      <c r="W2179" t="str">
        <f>IF(tbl_Customers[[#This Row],[number_customer_service_calls]] &lt;= 1, "0-1 Calls", IF(tbl_Customers[[#This Row],[number_customer_service_calls]] &lt;= 3, "2-3 Calls", IF(tbl_Customers[[#This Row],[number_customer_service_calls]] &lt;=5, "4-5 Calls", "6+ Calls")))</f>
        <v>0-1 Calls</v>
      </c>
      <c r="X2179" t="str">
        <f>IF(tbl_Customers[[#This Row],[account_length]] &lt;= 50, "0-50", IF(tbl_Customers[[#This Row],[account_length]] &lt;=100, "51-100", IF(tbl_Customers[[#This Row],[account_length]] &lt;= 150, "101-150", "151+")))</f>
        <v>0-50</v>
      </c>
      <c r="Y2179" t="str">
        <f>IF(tbl_Customers[[#This Row],[total_intl_charge]] &lt;= 3, "Low Charges", "High Charges")</f>
        <v>Low Charges</v>
      </c>
      <c r="Z2179" t="str">
        <f>IF(tbl_Customers[[#This Row],[total_eve_calls]]&lt;=80,"Low Calls",
IF(tbl_Customers[[#This Row],[total_eve_calls]]&lt;=120,"Medium Calls","High Calls"))</f>
        <v>Medium Calls</v>
      </c>
      <c r="AA2179" t="str">
        <f>IF(tbl_Customers[[#This Row],[total_eve_charge]]&lt;=15,"Low Charges",
IF(tbl_Customers[[#This Row],[total_eve_charge]]&lt;=20,"Medium Charges","High Charges"))</f>
        <v>Medium Charges</v>
      </c>
      <c r="AB21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79" t="str">
        <f>IF(tbl_Customers[[#This Row],[number_vmail_messages]] = 0, "No Usage", IF(tbl_Customers[[#This Row],[number_vmail_messages]] &lt;= 20, "Low Usage", IF(tbl_Customers[[#This Row],[number_vmail_messages]] &lt;= 40, "Medium Usgae", "High Usage")))</f>
        <v>No Usage</v>
      </c>
      <c r="AD2179" t="str">
        <f>IF(tbl_Customers[[#This Row],[total_day_minutes]]&lt;=150,"Low Usage", IF(tbl_Customers[[#This Row],[total_day_minutes]]&lt;=200,"Medium Usage", IF(tbl_Customers[[#This Row],[total_day_minutes]]&lt;=250,"High Usage","Very High Usage")))</f>
        <v>Medium Usage</v>
      </c>
      <c r="AE2179" t="str">
        <f>IF(tbl_Customers[[#This Row],[total_intl_calls]]&lt;=5,"Low Calls", IF(tbl_Customers[[#This Row],[total_intl_calls]]&lt;=10, "Medium Calls", "High Calls"))</f>
        <v>Medium Calls</v>
      </c>
      <c r="AF21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79" s="36" t="str">
        <f>IF(tbl_Customers[[#This Row],[Churn_Risk_Score]]&gt;=10,"High Risk", IF(tbl_Customers[[#This Row],[Churn_Risk_Score]]&gt;=5,"Medium Risk","Low Risk"))</f>
        <v>Low Risk</v>
      </c>
    </row>
    <row r="2180" spans="1:33" x14ac:dyDescent="0.35">
      <c r="A2180">
        <v>2179</v>
      </c>
      <c r="B2180" t="s">
        <v>72</v>
      </c>
      <c r="C2180">
        <v>183</v>
      </c>
      <c r="D2180" t="s">
        <v>28</v>
      </c>
      <c r="E2180" t="s">
        <v>22</v>
      </c>
      <c r="F2180" t="s">
        <v>22</v>
      </c>
      <c r="G2180">
        <v>0</v>
      </c>
      <c r="H2180">
        <v>108.3</v>
      </c>
      <c r="I2180">
        <v>87</v>
      </c>
      <c r="J2180">
        <v>18.41</v>
      </c>
      <c r="K2180">
        <v>183.6</v>
      </c>
      <c r="L2180">
        <v>116</v>
      </c>
      <c r="M2180">
        <v>15.61</v>
      </c>
      <c r="N2180">
        <v>176.6</v>
      </c>
      <c r="O2180">
        <v>109</v>
      </c>
      <c r="P2180">
        <v>7.95</v>
      </c>
      <c r="Q2180">
        <v>13.5</v>
      </c>
      <c r="R2180">
        <v>2</v>
      </c>
      <c r="S2180">
        <v>3.65</v>
      </c>
      <c r="T2180">
        <v>0</v>
      </c>
      <c r="U2180" t="s">
        <v>22</v>
      </c>
      <c r="V2180">
        <f>IF(tbl_Customers[[#This Row],[churn]] = "yes", 1, 0)</f>
        <v>0</v>
      </c>
      <c r="W2180" t="str">
        <f>IF(tbl_Customers[[#This Row],[number_customer_service_calls]] &lt;= 1, "0-1 Calls", IF(tbl_Customers[[#This Row],[number_customer_service_calls]] &lt;= 3, "2-3 Calls", IF(tbl_Customers[[#This Row],[number_customer_service_calls]] &lt;=5, "4-5 Calls", "6+ Calls")))</f>
        <v>0-1 Calls</v>
      </c>
      <c r="X2180" t="str">
        <f>IF(tbl_Customers[[#This Row],[account_length]] &lt;= 50, "0-50", IF(tbl_Customers[[#This Row],[account_length]] &lt;=100, "51-100", IF(tbl_Customers[[#This Row],[account_length]] &lt;= 150, "101-150", "151+")))</f>
        <v>151+</v>
      </c>
      <c r="Y2180" t="str">
        <f>IF(tbl_Customers[[#This Row],[total_intl_charge]] &lt;= 3, "Low Charges", "High Charges")</f>
        <v>High Charges</v>
      </c>
      <c r="Z2180" t="str">
        <f>IF(tbl_Customers[[#This Row],[total_eve_calls]]&lt;=80,"Low Calls",
IF(tbl_Customers[[#This Row],[total_eve_calls]]&lt;=120,"Medium Calls","High Calls"))</f>
        <v>Medium Calls</v>
      </c>
      <c r="AA2180" t="str">
        <f>IF(tbl_Customers[[#This Row],[total_eve_charge]]&lt;=15,"Low Charges",
IF(tbl_Customers[[#This Row],[total_eve_charge]]&lt;=20,"Medium Charges","High Charges"))</f>
        <v>Medium Charges</v>
      </c>
      <c r="AB21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80" t="str">
        <f>IF(tbl_Customers[[#This Row],[number_vmail_messages]] = 0, "No Usage", IF(tbl_Customers[[#This Row],[number_vmail_messages]] &lt;= 20, "Low Usage", IF(tbl_Customers[[#This Row],[number_vmail_messages]] &lt;= 40, "Medium Usgae", "High Usage")))</f>
        <v>No Usage</v>
      </c>
      <c r="AD2180" t="str">
        <f>IF(tbl_Customers[[#This Row],[total_day_minutes]]&lt;=150,"Low Usage", IF(tbl_Customers[[#This Row],[total_day_minutes]]&lt;=200,"Medium Usage", IF(tbl_Customers[[#This Row],[total_day_minutes]]&lt;=250,"High Usage","Very High Usage")))</f>
        <v>Low Usage</v>
      </c>
      <c r="AE2180" t="str">
        <f>IF(tbl_Customers[[#This Row],[total_intl_calls]]&lt;=5,"Low Calls", IF(tbl_Customers[[#This Row],[total_intl_calls]]&lt;=10, "Medium Calls", "High Calls"))</f>
        <v>Low Calls</v>
      </c>
      <c r="AF21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80" s="36" t="str">
        <f>IF(tbl_Customers[[#This Row],[Churn_Risk_Score]]&gt;=10,"High Risk", IF(tbl_Customers[[#This Row],[Churn_Risk_Score]]&gt;=5,"Medium Risk","Low Risk"))</f>
        <v>Low Risk</v>
      </c>
    </row>
    <row r="2181" spans="1:33" x14ac:dyDescent="0.35">
      <c r="A2181">
        <v>2180</v>
      </c>
      <c r="B2181" t="s">
        <v>65</v>
      </c>
      <c r="C2181">
        <v>58</v>
      </c>
      <c r="D2181" t="s">
        <v>21</v>
      </c>
      <c r="E2181" t="s">
        <v>22</v>
      </c>
      <c r="F2181" t="s">
        <v>22</v>
      </c>
      <c r="G2181">
        <v>0</v>
      </c>
      <c r="H2181">
        <v>247.2</v>
      </c>
      <c r="I2181">
        <v>116</v>
      </c>
      <c r="J2181">
        <v>42.02</v>
      </c>
      <c r="K2181">
        <v>303.7</v>
      </c>
      <c r="L2181">
        <v>103</v>
      </c>
      <c r="M2181">
        <v>25.81</v>
      </c>
      <c r="N2181">
        <v>105.4</v>
      </c>
      <c r="O2181">
        <v>94</v>
      </c>
      <c r="P2181">
        <v>4.74</v>
      </c>
      <c r="Q2181">
        <v>9.3000000000000007</v>
      </c>
      <c r="R2181">
        <v>2</v>
      </c>
      <c r="S2181">
        <v>2.5099999999999998</v>
      </c>
      <c r="T2181">
        <v>2</v>
      </c>
      <c r="U2181" t="s">
        <v>23</v>
      </c>
      <c r="V2181">
        <f>IF(tbl_Customers[[#This Row],[churn]] = "yes", 1, 0)</f>
        <v>1</v>
      </c>
      <c r="W2181" t="str">
        <f>IF(tbl_Customers[[#This Row],[number_customer_service_calls]] &lt;= 1, "0-1 Calls", IF(tbl_Customers[[#This Row],[number_customer_service_calls]] &lt;= 3, "2-3 Calls", IF(tbl_Customers[[#This Row],[number_customer_service_calls]] &lt;=5, "4-5 Calls", "6+ Calls")))</f>
        <v>2-3 Calls</v>
      </c>
      <c r="X2181" t="str">
        <f>IF(tbl_Customers[[#This Row],[account_length]] &lt;= 50, "0-50", IF(tbl_Customers[[#This Row],[account_length]] &lt;=100, "51-100", IF(tbl_Customers[[#This Row],[account_length]] &lt;= 150, "101-150", "151+")))</f>
        <v>51-100</v>
      </c>
      <c r="Y2181" t="str">
        <f>IF(tbl_Customers[[#This Row],[total_intl_charge]] &lt;= 3, "Low Charges", "High Charges")</f>
        <v>Low Charges</v>
      </c>
      <c r="Z2181" t="str">
        <f>IF(tbl_Customers[[#This Row],[total_eve_calls]]&lt;=80,"Low Calls",
IF(tbl_Customers[[#This Row],[total_eve_calls]]&lt;=120,"Medium Calls","High Calls"))</f>
        <v>Medium Calls</v>
      </c>
      <c r="AA2181" t="str">
        <f>IF(tbl_Customers[[#This Row],[total_eve_charge]]&lt;=15,"Low Charges",
IF(tbl_Customers[[#This Row],[total_eve_charge]]&lt;=20,"Medium Charges","High Charges"))</f>
        <v>High Charges</v>
      </c>
      <c r="AB21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81" t="str">
        <f>IF(tbl_Customers[[#This Row],[number_vmail_messages]] = 0, "No Usage", IF(tbl_Customers[[#This Row],[number_vmail_messages]] &lt;= 20, "Low Usage", IF(tbl_Customers[[#This Row],[number_vmail_messages]] &lt;= 40, "Medium Usgae", "High Usage")))</f>
        <v>No Usage</v>
      </c>
      <c r="AD2181" t="str">
        <f>IF(tbl_Customers[[#This Row],[total_day_minutes]]&lt;=150,"Low Usage", IF(tbl_Customers[[#This Row],[total_day_minutes]]&lt;=200,"Medium Usage", IF(tbl_Customers[[#This Row],[total_day_minutes]]&lt;=250,"High Usage","Very High Usage")))</f>
        <v>High Usage</v>
      </c>
      <c r="AE2181" t="str">
        <f>IF(tbl_Customers[[#This Row],[total_intl_calls]]&lt;=5,"Low Calls", IF(tbl_Customers[[#This Row],[total_intl_calls]]&lt;=10, "Medium Calls", "High Calls"))</f>
        <v>Low Calls</v>
      </c>
      <c r="AF21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81" s="36" t="str">
        <f>IF(tbl_Customers[[#This Row],[Churn_Risk_Score]]&gt;=10,"High Risk", IF(tbl_Customers[[#This Row],[Churn_Risk_Score]]&gt;=5,"Medium Risk","Low Risk"))</f>
        <v>Low Risk</v>
      </c>
    </row>
    <row r="2182" spans="1:33" x14ac:dyDescent="0.35">
      <c r="A2182">
        <v>2181</v>
      </c>
      <c r="B2182" t="s">
        <v>67</v>
      </c>
      <c r="C2182">
        <v>102</v>
      </c>
      <c r="D2182" t="s">
        <v>28</v>
      </c>
      <c r="E2182" t="s">
        <v>23</v>
      </c>
      <c r="F2182" t="s">
        <v>22</v>
      </c>
      <c r="G2182">
        <v>0</v>
      </c>
      <c r="H2182">
        <v>224.2</v>
      </c>
      <c r="I2182">
        <v>81</v>
      </c>
      <c r="J2182">
        <v>38.11</v>
      </c>
      <c r="K2182">
        <v>243.3</v>
      </c>
      <c r="L2182">
        <v>90</v>
      </c>
      <c r="M2182">
        <v>20.68</v>
      </c>
      <c r="N2182">
        <v>147.80000000000001</v>
      </c>
      <c r="O2182">
        <v>66</v>
      </c>
      <c r="P2182">
        <v>6.65</v>
      </c>
      <c r="Q2182">
        <v>12</v>
      </c>
      <c r="R2182">
        <v>8</v>
      </c>
      <c r="S2182">
        <v>3.24</v>
      </c>
      <c r="T2182">
        <v>3</v>
      </c>
      <c r="U2182" t="s">
        <v>22</v>
      </c>
      <c r="V2182">
        <f>IF(tbl_Customers[[#This Row],[churn]] = "yes", 1, 0)</f>
        <v>0</v>
      </c>
      <c r="W2182" t="str">
        <f>IF(tbl_Customers[[#This Row],[number_customer_service_calls]] &lt;= 1, "0-1 Calls", IF(tbl_Customers[[#This Row],[number_customer_service_calls]] &lt;= 3, "2-3 Calls", IF(tbl_Customers[[#This Row],[number_customer_service_calls]] &lt;=5, "4-5 Calls", "6+ Calls")))</f>
        <v>2-3 Calls</v>
      </c>
      <c r="X2182" t="str">
        <f>IF(tbl_Customers[[#This Row],[account_length]] &lt;= 50, "0-50", IF(tbl_Customers[[#This Row],[account_length]] &lt;=100, "51-100", IF(tbl_Customers[[#This Row],[account_length]] &lt;= 150, "101-150", "151+")))</f>
        <v>101-150</v>
      </c>
      <c r="Y2182" t="str">
        <f>IF(tbl_Customers[[#This Row],[total_intl_charge]] &lt;= 3, "Low Charges", "High Charges")</f>
        <v>High Charges</v>
      </c>
      <c r="Z2182" t="str">
        <f>IF(tbl_Customers[[#This Row],[total_eve_calls]]&lt;=80,"Low Calls",
IF(tbl_Customers[[#This Row],[total_eve_calls]]&lt;=120,"Medium Calls","High Calls"))</f>
        <v>Medium Calls</v>
      </c>
      <c r="AA2182" t="str">
        <f>IF(tbl_Customers[[#This Row],[total_eve_charge]]&lt;=15,"Low Charges",
IF(tbl_Customers[[#This Row],[total_eve_charge]]&lt;=20,"Medium Charges","High Charges"))</f>
        <v>High Charges</v>
      </c>
      <c r="AB21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82" t="str">
        <f>IF(tbl_Customers[[#This Row],[number_vmail_messages]] = 0, "No Usage", IF(tbl_Customers[[#This Row],[number_vmail_messages]] &lt;= 20, "Low Usage", IF(tbl_Customers[[#This Row],[number_vmail_messages]] &lt;= 40, "Medium Usgae", "High Usage")))</f>
        <v>No Usage</v>
      </c>
      <c r="AD2182" t="str">
        <f>IF(tbl_Customers[[#This Row],[total_day_minutes]]&lt;=150,"Low Usage", IF(tbl_Customers[[#This Row],[total_day_minutes]]&lt;=200,"Medium Usage", IF(tbl_Customers[[#This Row],[total_day_minutes]]&lt;=250,"High Usage","Very High Usage")))</f>
        <v>High Usage</v>
      </c>
      <c r="AE2182" t="str">
        <f>IF(tbl_Customers[[#This Row],[total_intl_calls]]&lt;=5,"Low Calls", IF(tbl_Customers[[#This Row],[total_intl_calls]]&lt;=10, "Medium Calls", "High Calls"))</f>
        <v>Medium Calls</v>
      </c>
      <c r="AF21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182" s="36" t="str">
        <f>IF(tbl_Customers[[#This Row],[Churn_Risk_Score]]&gt;=10,"High Risk", IF(tbl_Customers[[#This Row],[Churn_Risk_Score]]&gt;=5,"Medium Risk","Low Risk"))</f>
        <v>Medium Risk</v>
      </c>
    </row>
    <row r="2183" spans="1:33" x14ac:dyDescent="0.35">
      <c r="A2183">
        <v>2182</v>
      </c>
      <c r="B2183" t="s">
        <v>34</v>
      </c>
      <c r="C2183">
        <v>64</v>
      </c>
      <c r="D2183" t="s">
        <v>21</v>
      </c>
      <c r="E2183" t="s">
        <v>22</v>
      </c>
      <c r="F2183" t="s">
        <v>23</v>
      </c>
      <c r="G2183">
        <v>43</v>
      </c>
      <c r="H2183">
        <v>118.4</v>
      </c>
      <c r="I2183">
        <v>100</v>
      </c>
      <c r="J2183">
        <v>20.13</v>
      </c>
      <c r="K2183">
        <v>144.1</v>
      </c>
      <c r="L2183">
        <v>108</v>
      </c>
      <c r="M2183">
        <v>12.25</v>
      </c>
      <c r="N2183">
        <v>158.1</v>
      </c>
      <c r="O2183">
        <v>91</v>
      </c>
      <c r="P2183">
        <v>7.11</v>
      </c>
      <c r="Q2183">
        <v>8.5</v>
      </c>
      <c r="R2183">
        <v>6</v>
      </c>
      <c r="S2183">
        <v>2.2999999999999998</v>
      </c>
      <c r="T2183">
        <v>1</v>
      </c>
      <c r="U2183" t="s">
        <v>22</v>
      </c>
      <c r="V2183">
        <f>IF(tbl_Customers[[#This Row],[churn]] = "yes", 1, 0)</f>
        <v>0</v>
      </c>
      <c r="W2183" t="str">
        <f>IF(tbl_Customers[[#This Row],[number_customer_service_calls]] &lt;= 1, "0-1 Calls", IF(tbl_Customers[[#This Row],[number_customer_service_calls]] &lt;= 3, "2-3 Calls", IF(tbl_Customers[[#This Row],[number_customer_service_calls]] &lt;=5, "4-5 Calls", "6+ Calls")))</f>
        <v>0-1 Calls</v>
      </c>
      <c r="X2183" t="str">
        <f>IF(tbl_Customers[[#This Row],[account_length]] &lt;= 50, "0-50", IF(tbl_Customers[[#This Row],[account_length]] &lt;=100, "51-100", IF(tbl_Customers[[#This Row],[account_length]] &lt;= 150, "101-150", "151+")))</f>
        <v>51-100</v>
      </c>
      <c r="Y2183" t="str">
        <f>IF(tbl_Customers[[#This Row],[total_intl_charge]] &lt;= 3, "Low Charges", "High Charges")</f>
        <v>Low Charges</v>
      </c>
      <c r="Z2183" t="str">
        <f>IF(tbl_Customers[[#This Row],[total_eve_calls]]&lt;=80,"Low Calls",
IF(tbl_Customers[[#This Row],[total_eve_calls]]&lt;=120,"Medium Calls","High Calls"))</f>
        <v>Medium Calls</v>
      </c>
      <c r="AA2183" t="str">
        <f>IF(tbl_Customers[[#This Row],[total_eve_charge]]&lt;=15,"Low Charges",
IF(tbl_Customers[[#This Row],[total_eve_charge]]&lt;=20,"Medium Charges","High Charges"))</f>
        <v>Low Charges</v>
      </c>
      <c r="AB21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183" t="str">
        <f>IF(tbl_Customers[[#This Row],[number_vmail_messages]] = 0, "No Usage", IF(tbl_Customers[[#This Row],[number_vmail_messages]] &lt;= 20, "Low Usage", IF(tbl_Customers[[#This Row],[number_vmail_messages]] &lt;= 40, "Medium Usgae", "High Usage")))</f>
        <v>High Usage</v>
      </c>
      <c r="AD2183" t="str">
        <f>IF(tbl_Customers[[#This Row],[total_day_minutes]]&lt;=150,"Low Usage", IF(tbl_Customers[[#This Row],[total_day_minutes]]&lt;=200,"Medium Usage", IF(tbl_Customers[[#This Row],[total_day_minutes]]&lt;=250,"High Usage","Very High Usage")))</f>
        <v>Low Usage</v>
      </c>
      <c r="AE2183" t="str">
        <f>IF(tbl_Customers[[#This Row],[total_intl_calls]]&lt;=5,"Low Calls", IF(tbl_Customers[[#This Row],[total_intl_calls]]&lt;=10, "Medium Calls", "High Calls"))</f>
        <v>Medium Calls</v>
      </c>
      <c r="AF21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83" s="36" t="str">
        <f>IF(tbl_Customers[[#This Row],[Churn_Risk_Score]]&gt;=10,"High Risk", IF(tbl_Customers[[#This Row],[Churn_Risk_Score]]&gt;=5,"Medium Risk","Low Risk"))</f>
        <v>Low Risk</v>
      </c>
    </row>
    <row r="2184" spans="1:33" x14ac:dyDescent="0.35">
      <c r="A2184">
        <v>2183</v>
      </c>
      <c r="B2184" t="s">
        <v>47</v>
      </c>
      <c r="C2184">
        <v>103</v>
      </c>
      <c r="D2184" t="s">
        <v>28</v>
      </c>
      <c r="E2184" t="s">
        <v>22</v>
      </c>
      <c r="F2184" t="s">
        <v>22</v>
      </c>
      <c r="G2184">
        <v>0</v>
      </c>
      <c r="H2184">
        <v>190.9</v>
      </c>
      <c r="I2184">
        <v>62</v>
      </c>
      <c r="J2184">
        <v>32.450000000000003</v>
      </c>
      <c r="K2184">
        <v>226.6</v>
      </c>
      <c r="L2184">
        <v>53</v>
      </c>
      <c r="M2184">
        <v>19.260000000000002</v>
      </c>
      <c r="N2184">
        <v>230.1</v>
      </c>
      <c r="O2184">
        <v>96</v>
      </c>
      <c r="P2184">
        <v>10.35</v>
      </c>
      <c r="Q2184">
        <v>7.8</v>
      </c>
      <c r="R2184">
        <v>3</v>
      </c>
      <c r="S2184">
        <v>2.11</v>
      </c>
      <c r="T2184">
        <v>2</v>
      </c>
      <c r="U2184" t="s">
        <v>22</v>
      </c>
      <c r="V2184">
        <f>IF(tbl_Customers[[#This Row],[churn]] = "yes", 1, 0)</f>
        <v>0</v>
      </c>
      <c r="W2184" t="str">
        <f>IF(tbl_Customers[[#This Row],[number_customer_service_calls]] &lt;= 1, "0-1 Calls", IF(tbl_Customers[[#This Row],[number_customer_service_calls]] &lt;= 3, "2-3 Calls", IF(tbl_Customers[[#This Row],[number_customer_service_calls]] &lt;=5, "4-5 Calls", "6+ Calls")))</f>
        <v>2-3 Calls</v>
      </c>
      <c r="X2184" t="str">
        <f>IF(tbl_Customers[[#This Row],[account_length]] &lt;= 50, "0-50", IF(tbl_Customers[[#This Row],[account_length]] &lt;=100, "51-100", IF(tbl_Customers[[#This Row],[account_length]] &lt;= 150, "101-150", "151+")))</f>
        <v>101-150</v>
      </c>
      <c r="Y2184" t="str">
        <f>IF(tbl_Customers[[#This Row],[total_intl_charge]] &lt;= 3, "Low Charges", "High Charges")</f>
        <v>Low Charges</v>
      </c>
      <c r="Z2184" t="str">
        <f>IF(tbl_Customers[[#This Row],[total_eve_calls]]&lt;=80,"Low Calls",
IF(tbl_Customers[[#This Row],[total_eve_calls]]&lt;=120,"Medium Calls","High Calls"))</f>
        <v>Low Calls</v>
      </c>
      <c r="AA2184" t="str">
        <f>IF(tbl_Customers[[#This Row],[total_eve_charge]]&lt;=15,"Low Charges",
IF(tbl_Customers[[#This Row],[total_eve_charge]]&lt;=20,"Medium Charges","High Charges"))</f>
        <v>Medium Charges</v>
      </c>
      <c r="AB21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84" t="str">
        <f>IF(tbl_Customers[[#This Row],[number_vmail_messages]] = 0, "No Usage", IF(tbl_Customers[[#This Row],[number_vmail_messages]] &lt;= 20, "Low Usage", IF(tbl_Customers[[#This Row],[number_vmail_messages]] &lt;= 40, "Medium Usgae", "High Usage")))</f>
        <v>No Usage</v>
      </c>
      <c r="AD2184" t="str">
        <f>IF(tbl_Customers[[#This Row],[total_day_minutes]]&lt;=150,"Low Usage", IF(tbl_Customers[[#This Row],[total_day_minutes]]&lt;=200,"Medium Usage", IF(tbl_Customers[[#This Row],[total_day_minutes]]&lt;=250,"High Usage","Very High Usage")))</f>
        <v>Medium Usage</v>
      </c>
      <c r="AE2184" t="str">
        <f>IF(tbl_Customers[[#This Row],[total_intl_calls]]&lt;=5,"Low Calls", IF(tbl_Customers[[#This Row],[total_intl_calls]]&lt;=10, "Medium Calls", "High Calls"))</f>
        <v>Low Calls</v>
      </c>
      <c r="AF21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84" s="36" t="str">
        <f>IF(tbl_Customers[[#This Row],[Churn_Risk_Score]]&gt;=10,"High Risk", IF(tbl_Customers[[#This Row],[Churn_Risk_Score]]&gt;=5,"Medium Risk","Low Risk"))</f>
        <v>Low Risk</v>
      </c>
    </row>
    <row r="2185" spans="1:33" x14ac:dyDescent="0.35">
      <c r="A2185">
        <v>2184</v>
      </c>
      <c r="B2185" t="s">
        <v>60</v>
      </c>
      <c r="C2185">
        <v>152</v>
      </c>
      <c r="D2185" t="s">
        <v>21</v>
      </c>
      <c r="E2185" t="s">
        <v>22</v>
      </c>
      <c r="F2185" t="s">
        <v>22</v>
      </c>
      <c r="G2185">
        <v>0</v>
      </c>
      <c r="H2185">
        <v>317.8</v>
      </c>
      <c r="I2185">
        <v>60</v>
      </c>
      <c r="J2185">
        <v>54.03</v>
      </c>
      <c r="K2185">
        <v>152.9</v>
      </c>
      <c r="L2185">
        <v>100</v>
      </c>
      <c r="M2185">
        <v>13</v>
      </c>
      <c r="N2185">
        <v>123.4</v>
      </c>
      <c r="O2185">
        <v>63</v>
      </c>
      <c r="P2185">
        <v>5.55</v>
      </c>
      <c r="Q2185">
        <v>10.4</v>
      </c>
      <c r="R2185">
        <v>7</v>
      </c>
      <c r="S2185">
        <v>2.81</v>
      </c>
      <c r="T2185">
        <v>1</v>
      </c>
      <c r="U2185" t="s">
        <v>23</v>
      </c>
      <c r="V2185">
        <f>IF(tbl_Customers[[#This Row],[churn]] = "yes", 1, 0)</f>
        <v>1</v>
      </c>
      <c r="W2185" t="str">
        <f>IF(tbl_Customers[[#This Row],[number_customer_service_calls]] &lt;= 1, "0-1 Calls", IF(tbl_Customers[[#This Row],[number_customer_service_calls]] &lt;= 3, "2-3 Calls", IF(tbl_Customers[[#This Row],[number_customer_service_calls]] &lt;=5, "4-5 Calls", "6+ Calls")))</f>
        <v>0-1 Calls</v>
      </c>
      <c r="X2185" t="str">
        <f>IF(tbl_Customers[[#This Row],[account_length]] &lt;= 50, "0-50", IF(tbl_Customers[[#This Row],[account_length]] &lt;=100, "51-100", IF(tbl_Customers[[#This Row],[account_length]] &lt;= 150, "101-150", "151+")))</f>
        <v>151+</v>
      </c>
      <c r="Y2185" t="str">
        <f>IF(tbl_Customers[[#This Row],[total_intl_charge]] &lt;= 3, "Low Charges", "High Charges")</f>
        <v>Low Charges</v>
      </c>
      <c r="Z2185" t="str">
        <f>IF(tbl_Customers[[#This Row],[total_eve_calls]]&lt;=80,"Low Calls",
IF(tbl_Customers[[#This Row],[total_eve_calls]]&lt;=120,"Medium Calls","High Calls"))</f>
        <v>Medium Calls</v>
      </c>
      <c r="AA2185" t="str">
        <f>IF(tbl_Customers[[#This Row],[total_eve_charge]]&lt;=15,"Low Charges",
IF(tbl_Customers[[#This Row],[total_eve_charge]]&lt;=20,"Medium Charges","High Charges"))</f>
        <v>Low Charges</v>
      </c>
      <c r="AB21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85" t="str">
        <f>IF(tbl_Customers[[#This Row],[number_vmail_messages]] = 0, "No Usage", IF(tbl_Customers[[#This Row],[number_vmail_messages]] &lt;= 20, "Low Usage", IF(tbl_Customers[[#This Row],[number_vmail_messages]] &lt;= 40, "Medium Usgae", "High Usage")))</f>
        <v>No Usage</v>
      </c>
      <c r="AD2185" t="str">
        <f>IF(tbl_Customers[[#This Row],[total_day_minutes]]&lt;=150,"Low Usage", IF(tbl_Customers[[#This Row],[total_day_minutes]]&lt;=200,"Medium Usage", IF(tbl_Customers[[#This Row],[total_day_minutes]]&lt;=250,"High Usage","Very High Usage")))</f>
        <v>Very High Usage</v>
      </c>
      <c r="AE2185" t="str">
        <f>IF(tbl_Customers[[#This Row],[total_intl_calls]]&lt;=5,"Low Calls", IF(tbl_Customers[[#This Row],[total_intl_calls]]&lt;=10, "Medium Calls", "High Calls"))</f>
        <v>Medium Calls</v>
      </c>
      <c r="AF21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185" s="36" t="str">
        <f>IF(tbl_Customers[[#This Row],[Churn_Risk_Score]]&gt;=10,"High Risk", IF(tbl_Customers[[#This Row],[Churn_Risk_Score]]&gt;=5,"Medium Risk","Low Risk"))</f>
        <v>Medium Risk</v>
      </c>
    </row>
    <row r="2186" spans="1:33" x14ac:dyDescent="0.35">
      <c r="A2186">
        <v>2185</v>
      </c>
      <c r="B2186" t="s">
        <v>31</v>
      </c>
      <c r="C2186">
        <v>124</v>
      </c>
      <c r="D2186" t="s">
        <v>21</v>
      </c>
      <c r="E2186" t="s">
        <v>22</v>
      </c>
      <c r="F2186" t="s">
        <v>22</v>
      </c>
      <c r="G2186">
        <v>0</v>
      </c>
      <c r="H2186">
        <v>312</v>
      </c>
      <c r="I2186">
        <v>112</v>
      </c>
      <c r="J2186">
        <v>53.04</v>
      </c>
      <c r="K2186">
        <v>180</v>
      </c>
      <c r="L2186">
        <v>109</v>
      </c>
      <c r="M2186">
        <v>15.3</v>
      </c>
      <c r="N2186">
        <v>168.6</v>
      </c>
      <c r="O2186">
        <v>94</v>
      </c>
      <c r="P2186">
        <v>7.59</v>
      </c>
      <c r="Q2186">
        <v>12.8</v>
      </c>
      <c r="R2186">
        <v>4</v>
      </c>
      <c r="S2186">
        <v>3.46</v>
      </c>
      <c r="T2186">
        <v>1</v>
      </c>
      <c r="U2186" t="s">
        <v>23</v>
      </c>
      <c r="V2186">
        <f>IF(tbl_Customers[[#This Row],[churn]] = "yes", 1, 0)</f>
        <v>1</v>
      </c>
      <c r="W2186" t="str">
        <f>IF(tbl_Customers[[#This Row],[number_customer_service_calls]] &lt;= 1, "0-1 Calls", IF(tbl_Customers[[#This Row],[number_customer_service_calls]] &lt;= 3, "2-3 Calls", IF(tbl_Customers[[#This Row],[number_customer_service_calls]] &lt;=5, "4-5 Calls", "6+ Calls")))</f>
        <v>0-1 Calls</v>
      </c>
      <c r="X2186" t="str">
        <f>IF(tbl_Customers[[#This Row],[account_length]] &lt;= 50, "0-50", IF(tbl_Customers[[#This Row],[account_length]] &lt;=100, "51-100", IF(tbl_Customers[[#This Row],[account_length]] &lt;= 150, "101-150", "151+")))</f>
        <v>101-150</v>
      </c>
      <c r="Y2186" t="str">
        <f>IF(tbl_Customers[[#This Row],[total_intl_charge]] &lt;= 3, "Low Charges", "High Charges")</f>
        <v>High Charges</v>
      </c>
      <c r="Z2186" t="str">
        <f>IF(tbl_Customers[[#This Row],[total_eve_calls]]&lt;=80,"Low Calls",
IF(tbl_Customers[[#This Row],[total_eve_calls]]&lt;=120,"Medium Calls","High Calls"))</f>
        <v>Medium Calls</v>
      </c>
      <c r="AA2186" t="str">
        <f>IF(tbl_Customers[[#This Row],[total_eve_charge]]&lt;=15,"Low Charges",
IF(tbl_Customers[[#This Row],[total_eve_charge]]&lt;=20,"Medium Charges","High Charges"))</f>
        <v>Medium Charges</v>
      </c>
      <c r="AB21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86" t="str">
        <f>IF(tbl_Customers[[#This Row],[number_vmail_messages]] = 0, "No Usage", IF(tbl_Customers[[#This Row],[number_vmail_messages]] &lt;= 20, "Low Usage", IF(tbl_Customers[[#This Row],[number_vmail_messages]] &lt;= 40, "Medium Usgae", "High Usage")))</f>
        <v>No Usage</v>
      </c>
      <c r="AD2186" t="str">
        <f>IF(tbl_Customers[[#This Row],[total_day_minutes]]&lt;=150,"Low Usage", IF(tbl_Customers[[#This Row],[total_day_minutes]]&lt;=200,"Medium Usage", IF(tbl_Customers[[#This Row],[total_day_minutes]]&lt;=250,"High Usage","Very High Usage")))</f>
        <v>Very High Usage</v>
      </c>
      <c r="AE2186" t="str">
        <f>IF(tbl_Customers[[#This Row],[total_intl_calls]]&lt;=5,"Low Calls", IF(tbl_Customers[[#This Row],[total_intl_calls]]&lt;=10, "Medium Calls", "High Calls"))</f>
        <v>Low Calls</v>
      </c>
      <c r="AF21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186" s="36" t="str">
        <f>IF(tbl_Customers[[#This Row],[Churn_Risk_Score]]&gt;=10,"High Risk", IF(tbl_Customers[[#This Row],[Churn_Risk_Score]]&gt;=5,"Medium Risk","Low Risk"))</f>
        <v>Medium Risk</v>
      </c>
    </row>
    <row r="2187" spans="1:33" x14ac:dyDescent="0.35">
      <c r="A2187">
        <v>2186</v>
      </c>
      <c r="B2187" t="s">
        <v>67</v>
      </c>
      <c r="C2187">
        <v>131</v>
      </c>
      <c r="D2187" t="s">
        <v>21</v>
      </c>
      <c r="E2187" t="s">
        <v>22</v>
      </c>
      <c r="F2187" t="s">
        <v>22</v>
      </c>
      <c r="G2187">
        <v>0</v>
      </c>
      <c r="H2187">
        <v>131.6</v>
      </c>
      <c r="I2187">
        <v>95</v>
      </c>
      <c r="J2187">
        <v>22.37</v>
      </c>
      <c r="K2187">
        <v>179.3</v>
      </c>
      <c r="L2187">
        <v>109</v>
      </c>
      <c r="M2187">
        <v>15.24</v>
      </c>
      <c r="N2187">
        <v>251.2</v>
      </c>
      <c r="O2187">
        <v>129</v>
      </c>
      <c r="P2187">
        <v>11.3</v>
      </c>
      <c r="Q2187">
        <v>15.5</v>
      </c>
      <c r="R2187">
        <v>3</v>
      </c>
      <c r="S2187">
        <v>4.1900000000000004</v>
      </c>
      <c r="T2187">
        <v>1</v>
      </c>
      <c r="U2187" t="s">
        <v>23</v>
      </c>
      <c r="V2187">
        <f>IF(tbl_Customers[[#This Row],[churn]] = "yes", 1, 0)</f>
        <v>1</v>
      </c>
      <c r="W2187" t="str">
        <f>IF(tbl_Customers[[#This Row],[number_customer_service_calls]] &lt;= 1, "0-1 Calls", IF(tbl_Customers[[#This Row],[number_customer_service_calls]] &lt;= 3, "2-3 Calls", IF(tbl_Customers[[#This Row],[number_customer_service_calls]] &lt;=5, "4-5 Calls", "6+ Calls")))</f>
        <v>0-1 Calls</v>
      </c>
      <c r="X2187" t="str">
        <f>IF(tbl_Customers[[#This Row],[account_length]] &lt;= 50, "0-50", IF(tbl_Customers[[#This Row],[account_length]] &lt;=100, "51-100", IF(tbl_Customers[[#This Row],[account_length]] &lt;= 150, "101-150", "151+")))</f>
        <v>101-150</v>
      </c>
      <c r="Y2187" t="str">
        <f>IF(tbl_Customers[[#This Row],[total_intl_charge]] &lt;= 3, "Low Charges", "High Charges")</f>
        <v>High Charges</v>
      </c>
      <c r="Z2187" t="str">
        <f>IF(tbl_Customers[[#This Row],[total_eve_calls]]&lt;=80,"Low Calls",
IF(tbl_Customers[[#This Row],[total_eve_calls]]&lt;=120,"Medium Calls","High Calls"))</f>
        <v>Medium Calls</v>
      </c>
      <c r="AA2187" t="str">
        <f>IF(tbl_Customers[[#This Row],[total_eve_charge]]&lt;=15,"Low Charges",
IF(tbl_Customers[[#This Row],[total_eve_charge]]&lt;=20,"Medium Charges","High Charges"))</f>
        <v>Medium Charges</v>
      </c>
      <c r="AB21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87" t="str">
        <f>IF(tbl_Customers[[#This Row],[number_vmail_messages]] = 0, "No Usage", IF(tbl_Customers[[#This Row],[number_vmail_messages]] &lt;= 20, "Low Usage", IF(tbl_Customers[[#This Row],[number_vmail_messages]] &lt;= 40, "Medium Usgae", "High Usage")))</f>
        <v>No Usage</v>
      </c>
      <c r="AD2187" t="str">
        <f>IF(tbl_Customers[[#This Row],[total_day_minutes]]&lt;=150,"Low Usage", IF(tbl_Customers[[#This Row],[total_day_minutes]]&lt;=200,"Medium Usage", IF(tbl_Customers[[#This Row],[total_day_minutes]]&lt;=250,"High Usage","Very High Usage")))</f>
        <v>Low Usage</v>
      </c>
      <c r="AE2187" t="str">
        <f>IF(tbl_Customers[[#This Row],[total_intl_calls]]&lt;=5,"Low Calls", IF(tbl_Customers[[#This Row],[total_intl_calls]]&lt;=10, "Medium Calls", "High Calls"))</f>
        <v>Low Calls</v>
      </c>
      <c r="AF21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87" s="36" t="str">
        <f>IF(tbl_Customers[[#This Row],[Churn_Risk_Score]]&gt;=10,"High Risk", IF(tbl_Customers[[#This Row],[Churn_Risk_Score]]&gt;=5,"Medium Risk","Low Risk"))</f>
        <v>Low Risk</v>
      </c>
    </row>
    <row r="2188" spans="1:33" x14ac:dyDescent="0.35">
      <c r="A2188">
        <v>2187</v>
      </c>
      <c r="B2188" t="s">
        <v>66</v>
      </c>
      <c r="C2188">
        <v>57</v>
      </c>
      <c r="D2188" t="s">
        <v>21</v>
      </c>
      <c r="E2188" t="s">
        <v>22</v>
      </c>
      <c r="F2188" t="s">
        <v>23</v>
      </c>
      <c r="G2188">
        <v>33</v>
      </c>
      <c r="H2188">
        <v>193.4</v>
      </c>
      <c r="I2188">
        <v>105</v>
      </c>
      <c r="J2188">
        <v>32.880000000000003</v>
      </c>
      <c r="K2188">
        <v>231.6</v>
      </c>
      <c r="L2188">
        <v>79</v>
      </c>
      <c r="M2188">
        <v>19.690000000000001</v>
      </c>
      <c r="N2188">
        <v>226.2</v>
      </c>
      <c r="O2188">
        <v>90</v>
      </c>
      <c r="P2188">
        <v>10.18</v>
      </c>
      <c r="Q2188">
        <v>11.1</v>
      </c>
      <c r="R2188">
        <v>11</v>
      </c>
      <c r="S2188">
        <v>3</v>
      </c>
      <c r="T2188">
        <v>2</v>
      </c>
      <c r="U2188" t="s">
        <v>22</v>
      </c>
      <c r="V2188">
        <f>IF(tbl_Customers[[#This Row],[churn]] = "yes", 1, 0)</f>
        <v>0</v>
      </c>
      <c r="W2188" t="str">
        <f>IF(tbl_Customers[[#This Row],[number_customer_service_calls]] &lt;= 1, "0-1 Calls", IF(tbl_Customers[[#This Row],[number_customer_service_calls]] &lt;= 3, "2-3 Calls", IF(tbl_Customers[[#This Row],[number_customer_service_calls]] &lt;=5, "4-5 Calls", "6+ Calls")))</f>
        <v>2-3 Calls</v>
      </c>
      <c r="X2188" t="str">
        <f>IF(tbl_Customers[[#This Row],[account_length]] &lt;= 50, "0-50", IF(tbl_Customers[[#This Row],[account_length]] &lt;=100, "51-100", IF(tbl_Customers[[#This Row],[account_length]] &lt;= 150, "101-150", "151+")))</f>
        <v>51-100</v>
      </c>
      <c r="Y2188" t="str">
        <f>IF(tbl_Customers[[#This Row],[total_intl_charge]] &lt;= 3, "Low Charges", "High Charges")</f>
        <v>Low Charges</v>
      </c>
      <c r="Z2188" t="str">
        <f>IF(tbl_Customers[[#This Row],[total_eve_calls]]&lt;=80,"Low Calls",
IF(tbl_Customers[[#This Row],[total_eve_calls]]&lt;=120,"Medium Calls","High Calls"))</f>
        <v>Low Calls</v>
      </c>
      <c r="AA2188" t="str">
        <f>IF(tbl_Customers[[#This Row],[total_eve_charge]]&lt;=15,"Low Charges",
IF(tbl_Customers[[#This Row],[total_eve_charge]]&lt;=20,"Medium Charges","High Charges"))</f>
        <v>Medium Charges</v>
      </c>
      <c r="AB21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88" t="str">
        <f>IF(tbl_Customers[[#This Row],[number_vmail_messages]] = 0, "No Usage", IF(tbl_Customers[[#This Row],[number_vmail_messages]] &lt;= 20, "Low Usage", IF(tbl_Customers[[#This Row],[number_vmail_messages]] &lt;= 40, "Medium Usgae", "High Usage")))</f>
        <v>Medium Usgae</v>
      </c>
      <c r="AD2188" t="str">
        <f>IF(tbl_Customers[[#This Row],[total_day_minutes]]&lt;=150,"Low Usage", IF(tbl_Customers[[#This Row],[total_day_minutes]]&lt;=200,"Medium Usage", IF(tbl_Customers[[#This Row],[total_day_minutes]]&lt;=250,"High Usage","Very High Usage")))</f>
        <v>Medium Usage</v>
      </c>
      <c r="AE2188" t="str">
        <f>IF(tbl_Customers[[#This Row],[total_intl_calls]]&lt;=5,"Low Calls", IF(tbl_Customers[[#This Row],[total_intl_calls]]&lt;=10, "Medium Calls", "High Calls"))</f>
        <v>High Calls</v>
      </c>
      <c r="AF21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188" s="36" t="str">
        <f>IF(tbl_Customers[[#This Row],[Churn_Risk_Score]]&gt;=10,"High Risk", IF(tbl_Customers[[#This Row],[Churn_Risk_Score]]&gt;=5,"Medium Risk","Low Risk"))</f>
        <v>Low Risk</v>
      </c>
    </row>
    <row r="2189" spans="1:33" x14ac:dyDescent="0.35">
      <c r="A2189">
        <v>2188</v>
      </c>
      <c r="B2189" t="s">
        <v>60</v>
      </c>
      <c r="C2189">
        <v>157</v>
      </c>
      <c r="D2189" t="s">
        <v>28</v>
      </c>
      <c r="E2189" t="s">
        <v>22</v>
      </c>
      <c r="F2189" t="s">
        <v>22</v>
      </c>
      <c r="G2189">
        <v>0</v>
      </c>
      <c r="H2189">
        <v>185.1</v>
      </c>
      <c r="I2189">
        <v>92</v>
      </c>
      <c r="J2189">
        <v>31.47</v>
      </c>
      <c r="K2189">
        <v>213</v>
      </c>
      <c r="L2189">
        <v>85</v>
      </c>
      <c r="M2189">
        <v>18.11</v>
      </c>
      <c r="N2189">
        <v>196.1</v>
      </c>
      <c r="O2189">
        <v>85</v>
      </c>
      <c r="P2189">
        <v>8.82</v>
      </c>
      <c r="Q2189">
        <v>8.5</v>
      </c>
      <c r="R2189">
        <v>5</v>
      </c>
      <c r="S2189">
        <v>2.2999999999999998</v>
      </c>
      <c r="T2189">
        <v>2</v>
      </c>
      <c r="U2189" t="s">
        <v>22</v>
      </c>
      <c r="V2189">
        <f>IF(tbl_Customers[[#This Row],[churn]] = "yes", 1, 0)</f>
        <v>0</v>
      </c>
      <c r="W2189" t="str">
        <f>IF(tbl_Customers[[#This Row],[number_customer_service_calls]] &lt;= 1, "0-1 Calls", IF(tbl_Customers[[#This Row],[number_customer_service_calls]] &lt;= 3, "2-3 Calls", IF(tbl_Customers[[#This Row],[number_customer_service_calls]] &lt;=5, "4-5 Calls", "6+ Calls")))</f>
        <v>2-3 Calls</v>
      </c>
      <c r="X2189" t="str">
        <f>IF(tbl_Customers[[#This Row],[account_length]] &lt;= 50, "0-50", IF(tbl_Customers[[#This Row],[account_length]] &lt;=100, "51-100", IF(tbl_Customers[[#This Row],[account_length]] &lt;= 150, "101-150", "151+")))</f>
        <v>151+</v>
      </c>
      <c r="Y2189" t="str">
        <f>IF(tbl_Customers[[#This Row],[total_intl_charge]] &lt;= 3, "Low Charges", "High Charges")</f>
        <v>Low Charges</v>
      </c>
      <c r="Z2189" t="str">
        <f>IF(tbl_Customers[[#This Row],[total_eve_calls]]&lt;=80,"Low Calls",
IF(tbl_Customers[[#This Row],[total_eve_calls]]&lt;=120,"Medium Calls","High Calls"))</f>
        <v>Medium Calls</v>
      </c>
      <c r="AA2189" t="str">
        <f>IF(tbl_Customers[[#This Row],[total_eve_charge]]&lt;=15,"Low Charges",
IF(tbl_Customers[[#This Row],[total_eve_charge]]&lt;=20,"Medium Charges","High Charges"))</f>
        <v>Medium Charges</v>
      </c>
      <c r="AB21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89" t="str">
        <f>IF(tbl_Customers[[#This Row],[number_vmail_messages]] = 0, "No Usage", IF(tbl_Customers[[#This Row],[number_vmail_messages]] &lt;= 20, "Low Usage", IF(tbl_Customers[[#This Row],[number_vmail_messages]] &lt;= 40, "Medium Usgae", "High Usage")))</f>
        <v>No Usage</v>
      </c>
      <c r="AD2189" t="str">
        <f>IF(tbl_Customers[[#This Row],[total_day_minutes]]&lt;=150,"Low Usage", IF(tbl_Customers[[#This Row],[total_day_minutes]]&lt;=200,"Medium Usage", IF(tbl_Customers[[#This Row],[total_day_minutes]]&lt;=250,"High Usage","Very High Usage")))</f>
        <v>Medium Usage</v>
      </c>
      <c r="AE2189" t="str">
        <f>IF(tbl_Customers[[#This Row],[total_intl_calls]]&lt;=5,"Low Calls", IF(tbl_Customers[[#This Row],[total_intl_calls]]&lt;=10, "Medium Calls", "High Calls"))</f>
        <v>Low Calls</v>
      </c>
      <c r="AF21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89" s="36" t="str">
        <f>IF(tbl_Customers[[#This Row],[Churn_Risk_Score]]&gt;=10,"High Risk", IF(tbl_Customers[[#This Row],[Churn_Risk_Score]]&gt;=5,"Medium Risk","Low Risk"))</f>
        <v>Low Risk</v>
      </c>
    </row>
    <row r="2190" spans="1:33" x14ac:dyDescent="0.35">
      <c r="A2190">
        <v>2189</v>
      </c>
      <c r="B2190" t="s">
        <v>48</v>
      </c>
      <c r="C2190">
        <v>194</v>
      </c>
      <c r="D2190" t="s">
        <v>28</v>
      </c>
      <c r="E2190" t="s">
        <v>22</v>
      </c>
      <c r="F2190" t="s">
        <v>22</v>
      </c>
      <c r="G2190">
        <v>0</v>
      </c>
      <c r="H2190">
        <v>193.3</v>
      </c>
      <c r="I2190">
        <v>106</v>
      </c>
      <c r="J2190">
        <v>32.86</v>
      </c>
      <c r="K2190">
        <v>169</v>
      </c>
      <c r="L2190">
        <v>150</v>
      </c>
      <c r="M2190">
        <v>14.37</v>
      </c>
      <c r="N2190">
        <v>225.2</v>
      </c>
      <c r="O2190">
        <v>122</v>
      </c>
      <c r="P2190">
        <v>10.130000000000001</v>
      </c>
      <c r="Q2190">
        <v>11.8</v>
      </c>
      <c r="R2190">
        <v>4</v>
      </c>
      <c r="S2190">
        <v>3.19</v>
      </c>
      <c r="T2190">
        <v>0</v>
      </c>
      <c r="U2190" t="s">
        <v>22</v>
      </c>
      <c r="V2190">
        <f>IF(tbl_Customers[[#This Row],[churn]] = "yes", 1, 0)</f>
        <v>0</v>
      </c>
      <c r="W2190" t="str">
        <f>IF(tbl_Customers[[#This Row],[number_customer_service_calls]] &lt;= 1, "0-1 Calls", IF(tbl_Customers[[#This Row],[number_customer_service_calls]] &lt;= 3, "2-3 Calls", IF(tbl_Customers[[#This Row],[number_customer_service_calls]] &lt;=5, "4-5 Calls", "6+ Calls")))</f>
        <v>0-1 Calls</v>
      </c>
      <c r="X2190" t="str">
        <f>IF(tbl_Customers[[#This Row],[account_length]] &lt;= 50, "0-50", IF(tbl_Customers[[#This Row],[account_length]] &lt;=100, "51-100", IF(tbl_Customers[[#This Row],[account_length]] &lt;= 150, "101-150", "151+")))</f>
        <v>151+</v>
      </c>
      <c r="Y2190" t="str">
        <f>IF(tbl_Customers[[#This Row],[total_intl_charge]] &lt;= 3, "Low Charges", "High Charges")</f>
        <v>High Charges</v>
      </c>
      <c r="Z2190" t="str">
        <f>IF(tbl_Customers[[#This Row],[total_eve_calls]]&lt;=80,"Low Calls",
IF(tbl_Customers[[#This Row],[total_eve_calls]]&lt;=120,"Medium Calls","High Calls"))</f>
        <v>High Calls</v>
      </c>
      <c r="AA2190" t="str">
        <f>IF(tbl_Customers[[#This Row],[total_eve_charge]]&lt;=15,"Low Charges",
IF(tbl_Customers[[#This Row],[total_eve_charge]]&lt;=20,"Medium Charges","High Charges"))</f>
        <v>Low Charges</v>
      </c>
      <c r="AB21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90" t="str">
        <f>IF(tbl_Customers[[#This Row],[number_vmail_messages]] = 0, "No Usage", IF(tbl_Customers[[#This Row],[number_vmail_messages]] &lt;= 20, "Low Usage", IF(tbl_Customers[[#This Row],[number_vmail_messages]] &lt;= 40, "Medium Usgae", "High Usage")))</f>
        <v>No Usage</v>
      </c>
      <c r="AD2190" t="str">
        <f>IF(tbl_Customers[[#This Row],[total_day_minutes]]&lt;=150,"Low Usage", IF(tbl_Customers[[#This Row],[total_day_minutes]]&lt;=200,"Medium Usage", IF(tbl_Customers[[#This Row],[total_day_minutes]]&lt;=250,"High Usage","Very High Usage")))</f>
        <v>Medium Usage</v>
      </c>
      <c r="AE2190" t="str">
        <f>IF(tbl_Customers[[#This Row],[total_intl_calls]]&lt;=5,"Low Calls", IF(tbl_Customers[[#This Row],[total_intl_calls]]&lt;=10, "Medium Calls", "High Calls"))</f>
        <v>Low Calls</v>
      </c>
      <c r="AF21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90" s="36" t="str">
        <f>IF(tbl_Customers[[#This Row],[Churn_Risk_Score]]&gt;=10,"High Risk", IF(tbl_Customers[[#This Row],[Churn_Risk_Score]]&gt;=5,"Medium Risk","Low Risk"))</f>
        <v>Low Risk</v>
      </c>
    </row>
    <row r="2191" spans="1:33" x14ac:dyDescent="0.35">
      <c r="A2191">
        <v>2190</v>
      </c>
      <c r="B2191" t="s">
        <v>63</v>
      </c>
      <c r="C2191">
        <v>66</v>
      </c>
      <c r="D2191" t="s">
        <v>21</v>
      </c>
      <c r="E2191" t="s">
        <v>22</v>
      </c>
      <c r="F2191" t="s">
        <v>22</v>
      </c>
      <c r="G2191">
        <v>0</v>
      </c>
      <c r="H2191">
        <v>146.4</v>
      </c>
      <c r="I2191">
        <v>107</v>
      </c>
      <c r="J2191">
        <v>24.89</v>
      </c>
      <c r="K2191">
        <v>196.5</v>
      </c>
      <c r="L2191">
        <v>99</v>
      </c>
      <c r="M2191">
        <v>16.7</v>
      </c>
      <c r="N2191">
        <v>230.1</v>
      </c>
      <c r="O2191">
        <v>106</v>
      </c>
      <c r="P2191">
        <v>10.35</v>
      </c>
      <c r="Q2191">
        <v>7.8</v>
      </c>
      <c r="R2191">
        <v>2</v>
      </c>
      <c r="S2191">
        <v>2.11</v>
      </c>
      <c r="T2191">
        <v>1</v>
      </c>
      <c r="U2191" t="s">
        <v>22</v>
      </c>
      <c r="V2191">
        <f>IF(tbl_Customers[[#This Row],[churn]] = "yes", 1, 0)</f>
        <v>0</v>
      </c>
      <c r="W2191" t="str">
        <f>IF(tbl_Customers[[#This Row],[number_customer_service_calls]] &lt;= 1, "0-1 Calls", IF(tbl_Customers[[#This Row],[number_customer_service_calls]] &lt;= 3, "2-3 Calls", IF(tbl_Customers[[#This Row],[number_customer_service_calls]] &lt;=5, "4-5 Calls", "6+ Calls")))</f>
        <v>0-1 Calls</v>
      </c>
      <c r="X2191" t="str">
        <f>IF(tbl_Customers[[#This Row],[account_length]] &lt;= 50, "0-50", IF(tbl_Customers[[#This Row],[account_length]] &lt;=100, "51-100", IF(tbl_Customers[[#This Row],[account_length]] &lt;= 150, "101-150", "151+")))</f>
        <v>51-100</v>
      </c>
      <c r="Y2191" t="str">
        <f>IF(tbl_Customers[[#This Row],[total_intl_charge]] &lt;= 3, "Low Charges", "High Charges")</f>
        <v>Low Charges</v>
      </c>
      <c r="Z2191" t="str">
        <f>IF(tbl_Customers[[#This Row],[total_eve_calls]]&lt;=80,"Low Calls",
IF(tbl_Customers[[#This Row],[total_eve_calls]]&lt;=120,"Medium Calls","High Calls"))</f>
        <v>Medium Calls</v>
      </c>
      <c r="AA2191" t="str">
        <f>IF(tbl_Customers[[#This Row],[total_eve_charge]]&lt;=15,"Low Charges",
IF(tbl_Customers[[#This Row],[total_eve_charge]]&lt;=20,"Medium Charges","High Charges"))</f>
        <v>Medium Charges</v>
      </c>
      <c r="AB21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91" t="str">
        <f>IF(tbl_Customers[[#This Row],[number_vmail_messages]] = 0, "No Usage", IF(tbl_Customers[[#This Row],[number_vmail_messages]] &lt;= 20, "Low Usage", IF(tbl_Customers[[#This Row],[number_vmail_messages]] &lt;= 40, "Medium Usgae", "High Usage")))</f>
        <v>No Usage</v>
      </c>
      <c r="AD2191" t="str">
        <f>IF(tbl_Customers[[#This Row],[total_day_minutes]]&lt;=150,"Low Usage", IF(tbl_Customers[[#This Row],[total_day_minutes]]&lt;=200,"Medium Usage", IF(tbl_Customers[[#This Row],[total_day_minutes]]&lt;=250,"High Usage","Very High Usage")))</f>
        <v>Low Usage</v>
      </c>
      <c r="AE2191" t="str">
        <f>IF(tbl_Customers[[#This Row],[total_intl_calls]]&lt;=5,"Low Calls", IF(tbl_Customers[[#This Row],[total_intl_calls]]&lt;=10, "Medium Calls", "High Calls"))</f>
        <v>Low Calls</v>
      </c>
      <c r="AF21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91" s="36" t="str">
        <f>IF(tbl_Customers[[#This Row],[Churn_Risk_Score]]&gt;=10,"High Risk", IF(tbl_Customers[[#This Row],[Churn_Risk_Score]]&gt;=5,"Medium Risk","Low Risk"))</f>
        <v>Low Risk</v>
      </c>
    </row>
    <row r="2192" spans="1:33" x14ac:dyDescent="0.35">
      <c r="A2192">
        <v>2191</v>
      </c>
      <c r="B2192" t="s">
        <v>48</v>
      </c>
      <c r="C2192">
        <v>155</v>
      </c>
      <c r="D2192" t="s">
        <v>28</v>
      </c>
      <c r="E2192" t="s">
        <v>22</v>
      </c>
      <c r="F2192" t="s">
        <v>22</v>
      </c>
      <c r="G2192">
        <v>0</v>
      </c>
      <c r="H2192">
        <v>71.2</v>
      </c>
      <c r="I2192">
        <v>90</v>
      </c>
      <c r="J2192">
        <v>12.1</v>
      </c>
      <c r="K2192">
        <v>304.39999999999998</v>
      </c>
      <c r="L2192">
        <v>119</v>
      </c>
      <c r="M2192">
        <v>25.87</v>
      </c>
      <c r="N2192">
        <v>183.3</v>
      </c>
      <c r="O2192">
        <v>103</v>
      </c>
      <c r="P2192">
        <v>8.25</v>
      </c>
      <c r="Q2192">
        <v>8.6</v>
      </c>
      <c r="R2192">
        <v>4</v>
      </c>
      <c r="S2192">
        <v>2.3199999999999998</v>
      </c>
      <c r="T2192">
        <v>0</v>
      </c>
      <c r="U2192" t="s">
        <v>22</v>
      </c>
      <c r="V2192">
        <f>IF(tbl_Customers[[#This Row],[churn]] = "yes", 1, 0)</f>
        <v>0</v>
      </c>
      <c r="W2192" t="str">
        <f>IF(tbl_Customers[[#This Row],[number_customer_service_calls]] &lt;= 1, "0-1 Calls", IF(tbl_Customers[[#This Row],[number_customer_service_calls]] &lt;= 3, "2-3 Calls", IF(tbl_Customers[[#This Row],[number_customer_service_calls]] &lt;=5, "4-5 Calls", "6+ Calls")))</f>
        <v>0-1 Calls</v>
      </c>
      <c r="X2192" t="str">
        <f>IF(tbl_Customers[[#This Row],[account_length]] &lt;= 50, "0-50", IF(tbl_Customers[[#This Row],[account_length]] &lt;=100, "51-100", IF(tbl_Customers[[#This Row],[account_length]] &lt;= 150, "101-150", "151+")))</f>
        <v>151+</v>
      </c>
      <c r="Y2192" t="str">
        <f>IF(tbl_Customers[[#This Row],[total_intl_charge]] &lt;= 3, "Low Charges", "High Charges")</f>
        <v>Low Charges</v>
      </c>
      <c r="Z2192" t="str">
        <f>IF(tbl_Customers[[#This Row],[total_eve_calls]]&lt;=80,"Low Calls",
IF(tbl_Customers[[#This Row],[total_eve_calls]]&lt;=120,"Medium Calls","High Calls"))</f>
        <v>Medium Calls</v>
      </c>
      <c r="AA2192" t="str">
        <f>IF(tbl_Customers[[#This Row],[total_eve_charge]]&lt;=15,"Low Charges",
IF(tbl_Customers[[#This Row],[total_eve_charge]]&lt;=20,"Medium Charges","High Charges"))</f>
        <v>High Charges</v>
      </c>
      <c r="AB21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92" t="str">
        <f>IF(tbl_Customers[[#This Row],[number_vmail_messages]] = 0, "No Usage", IF(tbl_Customers[[#This Row],[number_vmail_messages]] &lt;= 20, "Low Usage", IF(tbl_Customers[[#This Row],[number_vmail_messages]] &lt;= 40, "Medium Usgae", "High Usage")))</f>
        <v>No Usage</v>
      </c>
      <c r="AD2192" t="str">
        <f>IF(tbl_Customers[[#This Row],[total_day_minutes]]&lt;=150,"Low Usage", IF(tbl_Customers[[#This Row],[total_day_minutes]]&lt;=200,"Medium Usage", IF(tbl_Customers[[#This Row],[total_day_minutes]]&lt;=250,"High Usage","Very High Usage")))</f>
        <v>Low Usage</v>
      </c>
      <c r="AE2192" t="str">
        <f>IF(tbl_Customers[[#This Row],[total_intl_calls]]&lt;=5,"Low Calls", IF(tbl_Customers[[#This Row],[total_intl_calls]]&lt;=10, "Medium Calls", "High Calls"))</f>
        <v>Low Calls</v>
      </c>
      <c r="AF21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92" s="36" t="str">
        <f>IF(tbl_Customers[[#This Row],[Churn_Risk_Score]]&gt;=10,"High Risk", IF(tbl_Customers[[#This Row],[Churn_Risk_Score]]&gt;=5,"Medium Risk","Low Risk"))</f>
        <v>Low Risk</v>
      </c>
    </row>
    <row r="2193" spans="1:33" x14ac:dyDescent="0.35">
      <c r="A2193">
        <v>2192</v>
      </c>
      <c r="B2193" t="s">
        <v>26</v>
      </c>
      <c r="C2193">
        <v>116</v>
      </c>
      <c r="D2193" t="s">
        <v>28</v>
      </c>
      <c r="E2193" t="s">
        <v>22</v>
      </c>
      <c r="F2193" t="s">
        <v>22</v>
      </c>
      <c r="G2193">
        <v>0</v>
      </c>
      <c r="H2193">
        <v>205</v>
      </c>
      <c r="I2193">
        <v>90</v>
      </c>
      <c r="J2193">
        <v>34.85</v>
      </c>
      <c r="K2193">
        <v>140.9</v>
      </c>
      <c r="L2193">
        <v>114</v>
      </c>
      <c r="M2193">
        <v>11.98</v>
      </c>
      <c r="N2193">
        <v>272.60000000000002</v>
      </c>
      <c r="O2193">
        <v>96</v>
      </c>
      <c r="P2193">
        <v>12.27</v>
      </c>
      <c r="Q2193">
        <v>7.5</v>
      </c>
      <c r="R2193">
        <v>4</v>
      </c>
      <c r="S2193">
        <v>2.0299999999999998</v>
      </c>
      <c r="T2193">
        <v>2</v>
      </c>
      <c r="U2193" t="s">
        <v>22</v>
      </c>
      <c r="V2193">
        <f>IF(tbl_Customers[[#This Row],[churn]] = "yes", 1, 0)</f>
        <v>0</v>
      </c>
      <c r="W2193" t="str">
        <f>IF(tbl_Customers[[#This Row],[number_customer_service_calls]] &lt;= 1, "0-1 Calls", IF(tbl_Customers[[#This Row],[number_customer_service_calls]] &lt;= 3, "2-3 Calls", IF(tbl_Customers[[#This Row],[number_customer_service_calls]] &lt;=5, "4-5 Calls", "6+ Calls")))</f>
        <v>2-3 Calls</v>
      </c>
      <c r="X2193" t="str">
        <f>IF(tbl_Customers[[#This Row],[account_length]] &lt;= 50, "0-50", IF(tbl_Customers[[#This Row],[account_length]] &lt;=100, "51-100", IF(tbl_Customers[[#This Row],[account_length]] &lt;= 150, "101-150", "151+")))</f>
        <v>101-150</v>
      </c>
      <c r="Y2193" t="str">
        <f>IF(tbl_Customers[[#This Row],[total_intl_charge]] &lt;= 3, "Low Charges", "High Charges")</f>
        <v>Low Charges</v>
      </c>
      <c r="Z2193" t="str">
        <f>IF(tbl_Customers[[#This Row],[total_eve_calls]]&lt;=80,"Low Calls",
IF(tbl_Customers[[#This Row],[total_eve_calls]]&lt;=120,"Medium Calls","High Calls"))</f>
        <v>Medium Calls</v>
      </c>
      <c r="AA2193" t="str">
        <f>IF(tbl_Customers[[#This Row],[total_eve_charge]]&lt;=15,"Low Charges",
IF(tbl_Customers[[#This Row],[total_eve_charge]]&lt;=20,"Medium Charges","High Charges"))</f>
        <v>Low Charges</v>
      </c>
      <c r="AB21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93" t="str">
        <f>IF(tbl_Customers[[#This Row],[number_vmail_messages]] = 0, "No Usage", IF(tbl_Customers[[#This Row],[number_vmail_messages]] &lt;= 20, "Low Usage", IF(tbl_Customers[[#This Row],[number_vmail_messages]] &lt;= 40, "Medium Usgae", "High Usage")))</f>
        <v>No Usage</v>
      </c>
      <c r="AD2193" t="str">
        <f>IF(tbl_Customers[[#This Row],[total_day_minutes]]&lt;=150,"Low Usage", IF(tbl_Customers[[#This Row],[total_day_minutes]]&lt;=200,"Medium Usage", IF(tbl_Customers[[#This Row],[total_day_minutes]]&lt;=250,"High Usage","Very High Usage")))</f>
        <v>High Usage</v>
      </c>
      <c r="AE2193" t="str">
        <f>IF(tbl_Customers[[#This Row],[total_intl_calls]]&lt;=5,"Low Calls", IF(tbl_Customers[[#This Row],[total_intl_calls]]&lt;=10, "Medium Calls", "High Calls"))</f>
        <v>Low Calls</v>
      </c>
      <c r="AF21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93" s="36" t="str">
        <f>IF(tbl_Customers[[#This Row],[Churn_Risk_Score]]&gt;=10,"High Risk", IF(tbl_Customers[[#This Row],[Churn_Risk_Score]]&gt;=5,"Medium Risk","Low Risk"))</f>
        <v>Low Risk</v>
      </c>
    </row>
    <row r="2194" spans="1:33" x14ac:dyDescent="0.35">
      <c r="A2194">
        <v>2193</v>
      </c>
      <c r="B2194" t="s">
        <v>48</v>
      </c>
      <c r="C2194">
        <v>64</v>
      </c>
      <c r="D2194" t="s">
        <v>28</v>
      </c>
      <c r="E2194" t="s">
        <v>22</v>
      </c>
      <c r="F2194" t="s">
        <v>22</v>
      </c>
      <c r="G2194">
        <v>0</v>
      </c>
      <c r="H2194">
        <v>216.9</v>
      </c>
      <c r="I2194">
        <v>78</v>
      </c>
      <c r="J2194">
        <v>36.869999999999997</v>
      </c>
      <c r="K2194">
        <v>211</v>
      </c>
      <c r="L2194">
        <v>115</v>
      </c>
      <c r="M2194">
        <v>17.940000000000001</v>
      </c>
      <c r="N2194">
        <v>179.8</v>
      </c>
      <c r="O2194">
        <v>116</v>
      </c>
      <c r="P2194">
        <v>8.09</v>
      </c>
      <c r="Q2194">
        <v>11.4</v>
      </c>
      <c r="R2194">
        <v>5</v>
      </c>
      <c r="S2194">
        <v>3.08</v>
      </c>
      <c r="T2194">
        <v>3</v>
      </c>
      <c r="U2194" t="s">
        <v>22</v>
      </c>
      <c r="V2194">
        <f>IF(tbl_Customers[[#This Row],[churn]] = "yes", 1, 0)</f>
        <v>0</v>
      </c>
      <c r="W2194" t="str">
        <f>IF(tbl_Customers[[#This Row],[number_customer_service_calls]] &lt;= 1, "0-1 Calls", IF(tbl_Customers[[#This Row],[number_customer_service_calls]] &lt;= 3, "2-3 Calls", IF(tbl_Customers[[#This Row],[number_customer_service_calls]] &lt;=5, "4-5 Calls", "6+ Calls")))</f>
        <v>2-3 Calls</v>
      </c>
      <c r="X2194" t="str">
        <f>IF(tbl_Customers[[#This Row],[account_length]] &lt;= 50, "0-50", IF(tbl_Customers[[#This Row],[account_length]] &lt;=100, "51-100", IF(tbl_Customers[[#This Row],[account_length]] &lt;= 150, "101-150", "151+")))</f>
        <v>51-100</v>
      </c>
      <c r="Y2194" t="str">
        <f>IF(tbl_Customers[[#This Row],[total_intl_charge]] &lt;= 3, "Low Charges", "High Charges")</f>
        <v>High Charges</v>
      </c>
      <c r="Z2194" t="str">
        <f>IF(tbl_Customers[[#This Row],[total_eve_calls]]&lt;=80,"Low Calls",
IF(tbl_Customers[[#This Row],[total_eve_calls]]&lt;=120,"Medium Calls","High Calls"))</f>
        <v>Medium Calls</v>
      </c>
      <c r="AA2194" t="str">
        <f>IF(tbl_Customers[[#This Row],[total_eve_charge]]&lt;=15,"Low Charges",
IF(tbl_Customers[[#This Row],[total_eve_charge]]&lt;=20,"Medium Charges","High Charges"))</f>
        <v>Medium Charges</v>
      </c>
      <c r="AB21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94" t="str">
        <f>IF(tbl_Customers[[#This Row],[number_vmail_messages]] = 0, "No Usage", IF(tbl_Customers[[#This Row],[number_vmail_messages]] &lt;= 20, "Low Usage", IF(tbl_Customers[[#This Row],[number_vmail_messages]] &lt;= 40, "Medium Usgae", "High Usage")))</f>
        <v>No Usage</v>
      </c>
      <c r="AD2194" t="str">
        <f>IF(tbl_Customers[[#This Row],[total_day_minutes]]&lt;=150,"Low Usage", IF(tbl_Customers[[#This Row],[total_day_minutes]]&lt;=200,"Medium Usage", IF(tbl_Customers[[#This Row],[total_day_minutes]]&lt;=250,"High Usage","Very High Usage")))</f>
        <v>High Usage</v>
      </c>
      <c r="AE2194" t="str">
        <f>IF(tbl_Customers[[#This Row],[total_intl_calls]]&lt;=5,"Low Calls", IF(tbl_Customers[[#This Row],[total_intl_calls]]&lt;=10, "Medium Calls", "High Calls"))</f>
        <v>Low Calls</v>
      </c>
      <c r="AF21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94" s="36" t="str">
        <f>IF(tbl_Customers[[#This Row],[Churn_Risk_Score]]&gt;=10,"High Risk", IF(tbl_Customers[[#This Row],[Churn_Risk_Score]]&gt;=5,"Medium Risk","Low Risk"))</f>
        <v>Low Risk</v>
      </c>
    </row>
    <row r="2195" spans="1:33" x14ac:dyDescent="0.35">
      <c r="A2195">
        <v>2194</v>
      </c>
      <c r="B2195" t="s">
        <v>24</v>
      </c>
      <c r="C2195">
        <v>96</v>
      </c>
      <c r="D2195" t="s">
        <v>28</v>
      </c>
      <c r="E2195" t="s">
        <v>22</v>
      </c>
      <c r="F2195" t="s">
        <v>22</v>
      </c>
      <c r="G2195">
        <v>0</v>
      </c>
      <c r="H2195">
        <v>150</v>
      </c>
      <c r="I2195">
        <v>122</v>
      </c>
      <c r="J2195">
        <v>25.5</v>
      </c>
      <c r="K2195">
        <v>218.5</v>
      </c>
      <c r="L2195">
        <v>116</v>
      </c>
      <c r="M2195">
        <v>18.57</v>
      </c>
      <c r="N2195">
        <v>212.4</v>
      </c>
      <c r="O2195">
        <v>89</v>
      </c>
      <c r="P2195">
        <v>9.56</v>
      </c>
      <c r="Q2195">
        <v>9.8000000000000007</v>
      </c>
      <c r="R2195">
        <v>1</v>
      </c>
      <c r="S2195">
        <v>2.65</v>
      </c>
      <c r="T2195">
        <v>3</v>
      </c>
      <c r="U2195" t="s">
        <v>22</v>
      </c>
      <c r="V2195">
        <f>IF(tbl_Customers[[#This Row],[churn]] = "yes", 1, 0)</f>
        <v>0</v>
      </c>
      <c r="W2195" t="str">
        <f>IF(tbl_Customers[[#This Row],[number_customer_service_calls]] &lt;= 1, "0-1 Calls", IF(tbl_Customers[[#This Row],[number_customer_service_calls]] &lt;= 3, "2-3 Calls", IF(tbl_Customers[[#This Row],[number_customer_service_calls]] &lt;=5, "4-5 Calls", "6+ Calls")))</f>
        <v>2-3 Calls</v>
      </c>
      <c r="X2195" t="str">
        <f>IF(tbl_Customers[[#This Row],[account_length]] &lt;= 50, "0-50", IF(tbl_Customers[[#This Row],[account_length]] &lt;=100, "51-100", IF(tbl_Customers[[#This Row],[account_length]] &lt;= 150, "101-150", "151+")))</f>
        <v>51-100</v>
      </c>
      <c r="Y2195" t="str">
        <f>IF(tbl_Customers[[#This Row],[total_intl_charge]] &lt;= 3, "Low Charges", "High Charges")</f>
        <v>Low Charges</v>
      </c>
      <c r="Z2195" t="str">
        <f>IF(tbl_Customers[[#This Row],[total_eve_calls]]&lt;=80,"Low Calls",
IF(tbl_Customers[[#This Row],[total_eve_calls]]&lt;=120,"Medium Calls","High Calls"))</f>
        <v>Medium Calls</v>
      </c>
      <c r="AA2195" t="str">
        <f>IF(tbl_Customers[[#This Row],[total_eve_charge]]&lt;=15,"Low Charges",
IF(tbl_Customers[[#This Row],[total_eve_charge]]&lt;=20,"Medium Charges","High Charges"))</f>
        <v>Medium Charges</v>
      </c>
      <c r="AB21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195" t="str">
        <f>IF(tbl_Customers[[#This Row],[number_vmail_messages]] = 0, "No Usage", IF(tbl_Customers[[#This Row],[number_vmail_messages]] &lt;= 20, "Low Usage", IF(tbl_Customers[[#This Row],[number_vmail_messages]] &lt;= 40, "Medium Usgae", "High Usage")))</f>
        <v>No Usage</v>
      </c>
      <c r="AD2195" t="str">
        <f>IF(tbl_Customers[[#This Row],[total_day_minutes]]&lt;=150,"Low Usage", IF(tbl_Customers[[#This Row],[total_day_minutes]]&lt;=200,"Medium Usage", IF(tbl_Customers[[#This Row],[total_day_minutes]]&lt;=250,"High Usage","Very High Usage")))</f>
        <v>Low Usage</v>
      </c>
      <c r="AE2195" t="str">
        <f>IF(tbl_Customers[[#This Row],[total_intl_calls]]&lt;=5,"Low Calls", IF(tbl_Customers[[#This Row],[total_intl_calls]]&lt;=10, "Medium Calls", "High Calls"))</f>
        <v>Low Calls</v>
      </c>
      <c r="AF21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95" s="36" t="str">
        <f>IF(tbl_Customers[[#This Row],[Churn_Risk_Score]]&gt;=10,"High Risk", IF(tbl_Customers[[#This Row],[Churn_Risk_Score]]&gt;=5,"Medium Risk","Low Risk"))</f>
        <v>Low Risk</v>
      </c>
    </row>
    <row r="2196" spans="1:33" x14ac:dyDescent="0.35">
      <c r="A2196">
        <v>2195</v>
      </c>
      <c r="B2196" t="s">
        <v>60</v>
      </c>
      <c r="C2196">
        <v>53</v>
      </c>
      <c r="D2196" t="s">
        <v>21</v>
      </c>
      <c r="E2196" t="s">
        <v>22</v>
      </c>
      <c r="F2196" t="s">
        <v>22</v>
      </c>
      <c r="G2196">
        <v>0</v>
      </c>
      <c r="H2196">
        <v>164.1</v>
      </c>
      <c r="I2196">
        <v>106</v>
      </c>
      <c r="J2196">
        <v>27.9</v>
      </c>
      <c r="K2196">
        <v>206</v>
      </c>
      <c r="L2196">
        <v>56</v>
      </c>
      <c r="M2196">
        <v>17.510000000000002</v>
      </c>
      <c r="N2196">
        <v>194.7</v>
      </c>
      <c r="O2196">
        <v>124</v>
      </c>
      <c r="P2196">
        <v>8.76</v>
      </c>
      <c r="Q2196">
        <v>11.4</v>
      </c>
      <c r="R2196">
        <v>2</v>
      </c>
      <c r="S2196">
        <v>3.08</v>
      </c>
      <c r="T2196">
        <v>1</v>
      </c>
      <c r="U2196" t="s">
        <v>22</v>
      </c>
      <c r="V2196">
        <f>IF(tbl_Customers[[#This Row],[churn]] = "yes", 1, 0)</f>
        <v>0</v>
      </c>
      <c r="W2196" t="str">
        <f>IF(tbl_Customers[[#This Row],[number_customer_service_calls]] &lt;= 1, "0-1 Calls", IF(tbl_Customers[[#This Row],[number_customer_service_calls]] &lt;= 3, "2-3 Calls", IF(tbl_Customers[[#This Row],[number_customer_service_calls]] &lt;=5, "4-5 Calls", "6+ Calls")))</f>
        <v>0-1 Calls</v>
      </c>
      <c r="X2196" t="str">
        <f>IF(tbl_Customers[[#This Row],[account_length]] &lt;= 50, "0-50", IF(tbl_Customers[[#This Row],[account_length]] &lt;=100, "51-100", IF(tbl_Customers[[#This Row],[account_length]] &lt;= 150, "101-150", "151+")))</f>
        <v>51-100</v>
      </c>
      <c r="Y2196" t="str">
        <f>IF(tbl_Customers[[#This Row],[total_intl_charge]] &lt;= 3, "Low Charges", "High Charges")</f>
        <v>High Charges</v>
      </c>
      <c r="Z2196" t="str">
        <f>IF(tbl_Customers[[#This Row],[total_eve_calls]]&lt;=80,"Low Calls",
IF(tbl_Customers[[#This Row],[total_eve_calls]]&lt;=120,"Medium Calls","High Calls"))</f>
        <v>Low Calls</v>
      </c>
      <c r="AA2196" t="str">
        <f>IF(tbl_Customers[[#This Row],[total_eve_charge]]&lt;=15,"Low Charges",
IF(tbl_Customers[[#This Row],[total_eve_charge]]&lt;=20,"Medium Charges","High Charges"))</f>
        <v>Medium Charges</v>
      </c>
      <c r="AB21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96" t="str">
        <f>IF(tbl_Customers[[#This Row],[number_vmail_messages]] = 0, "No Usage", IF(tbl_Customers[[#This Row],[number_vmail_messages]] &lt;= 20, "Low Usage", IF(tbl_Customers[[#This Row],[number_vmail_messages]] &lt;= 40, "Medium Usgae", "High Usage")))</f>
        <v>No Usage</v>
      </c>
      <c r="AD2196" t="str">
        <f>IF(tbl_Customers[[#This Row],[total_day_minutes]]&lt;=150,"Low Usage", IF(tbl_Customers[[#This Row],[total_day_minutes]]&lt;=200,"Medium Usage", IF(tbl_Customers[[#This Row],[total_day_minutes]]&lt;=250,"High Usage","Very High Usage")))</f>
        <v>Medium Usage</v>
      </c>
      <c r="AE2196" t="str">
        <f>IF(tbl_Customers[[#This Row],[total_intl_calls]]&lt;=5,"Low Calls", IF(tbl_Customers[[#This Row],[total_intl_calls]]&lt;=10, "Medium Calls", "High Calls"))</f>
        <v>Low Calls</v>
      </c>
      <c r="AF21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96" s="36" t="str">
        <f>IF(tbl_Customers[[#This Row],[Churn_Risk_Score]]&gt;=10,"High Risk", IF(tbl_Customers[[#This Row],[Churn_Risk_Score]]&gt;=5,"Medium Risk","Low Risk"))</f>
        <v>Low Risk</v>
      </c>
    </row>
    <row r="2197" spans="1:33" x14ac:dyDescent="0.35">
      <c r="A2197">
        <v>2196</v>
      </c>
      <c r="B2197" t="s">
        <v>66</v>
      </c>
      <c r="C2197">
        <v>105</v>
      </c>
      <c r="D2197" t="s">
        <v>28</v>
      </c>
      <c r="E2197" t="s">
        <v>22</v>
      </c>
      <c r="F2197" t="s">
        <v>22</v>
      </c>
      <c r="G2197">
        <v>0</v>
      </c>
      <c r="H2197">
        <v>212</v>
      </c>
      <c r="I2197">
        <v>113</v>
      </c>
      <c r="J2197">
        <v>36.04</v>
      </c>
      <c r="K2197">
        <v>226.6</v>
      </c>
      <c r="L2197">
        <v>128</v>
      </c>
      <c r="M2197">
        <v>19.260000000000002</v>
      </c>
      <c r="N2197">
        <v>193.6</v>
      </c>
      <c r="O2197">
        <v>114</v>
      </c>
      <c r="P2197">
        <v>8.7100000000000009</v>
      </c>
      <c r="Q2197">
        <v>8.9</v>
      </c>
      <c r="R2197">
        <v>7</v>
      </c>
      <c r="S2197">
        <v>2.4</v>
      </c>
      <c r="T2197">
        <v>3</v>
      </c>
      <c r="U2197" t="s">
        <v>22</v>
      </c>
      <c r="V2197">
        <f>IF(tbl_Customers[[#This Row],[churn]] = "yes", 1, 0)</f>
        <v>0</v>
      </c>
      <c r="W2197" t="str">
        <f>IF(tbl_Customers[[#This Row],[number_customer_service_calls]] &lt;= 1, "0-1 Calls", IF(tbl_Customers[[#This Row],[number_customer_service_calls]] &lt;= 3, "2-3 Calls", IF(tbl_Customers[[#This Row],[number_customer_service_calls]] &lt;=5, "4-5 Calls", "6+ Calls")))</f>
        <v>2-3 Calls</v>
      </c>
      <c r="X2197" t="str">
        <f>IF(tbl_Customers[[#This Row],[account_length]] &lt;= 50, "0-50", IF(tbl_Customers[[#This Row],[account_length]] &lt;=100, "51-100", IF(tbl_Customers[[#This Row],[account_length]] &lt;= 150, "101-150", "151+")))</f>
        <v>101-150</v>
      </c>
      <c r="Y2197" t="str">
        <f>IF(tbl_Customers[[#This Row],[total_intl_charge]] &lt;= 3, "Low Charges", "High Charges")</f>
        <v>Low Charges</v>
      </c>
      <c r="Z2197" t="str">
        <f>IF(tbl_Customers[[#This Row],[total_eve_calls]]&lt;=80,"Low Calls",
IF(tbl_Customers[[#This Row],[total_eve_calls]]&lt;=120,"Medium Calls","High Calls"))</f>
        <v>High Calls</v>
      </c>
      <c r="AA2197" t="str">
        <f>IF(tbl_Customers[[#This Row],[total_eve_charge]]&lt;=15,"Low Charges",
IF(tbl_Customers[[#This Row],[total_eve_charge]]&lt;=20,"Medium Charges","High Charges"))</f>
        <v>Medium Charges</v>
      </c>
      <c r="AB21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197" t="str">
        <f>IF(tbl_Customers[[#This Row],[number_vmail_messages]] = 0, "No Usage", IF(tbl_Customers[[#This Row],[number_vmail_messages]] &lt;= 20, "Low Usage", IF(tbl_Customers[[#This Row],[number_vmail_messages]] &lt;= 40, "Medium Usgae", "High Usage")))</f>
        <v>No Usage</v>
      </c>
      <c r="AD2197" t="str">
        <f>IF(tbl_Customers[[#This Row],[total_day_minutes]]&lt;=150,"Low Usage", IF(tbl_Customers[[#This Row],[total_day_minutes]]&lt;=200,"Medium Usage", IF(tbl_Customers[[#This Row],[total_day_minutes]]&lt;=250,"High Usage","Very High Usage")))</f>
        <v>High Usage</v>
      </c>
      <c r="AE2197" t="str">
        <f>IF(tbl_Customers[[#This Row],[total_intl_calls]]&lt;=5,"Low Calls", IF(tbl_Customers[[#This Row],[total_intl_calls]]&lt;=10, "Medium Calls", "High Calls"))</f>
        <v>Medium Calls</v>
      </c>
      <c r="AF21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197" s="36" t="str">
        <f>IF(tbl_Customers[[#This Row],[Churn_Risk_Score]]&gt;=10,"High Risk", IF(tbl_Customers[[#This Row],[Churn_Risk_Score]]&gt;=5,"Medium Risk","Low Risk"))</f>
        <v>Low Risk</v>
      </c>
    </row>
    <row r="2198" spans="1:33" x14ac:dyDescent="0.35">
      <c r="A2198">
        <v>2197</v>
      </c>
      <c r="B2198" t="s">
        <v>53</v>
      </c>
      <c r="C2198">
        <v>53</v>
      </c>
      <c r="D2198" t="s">
        <v>28</v>
      </c>
      <c r="E2198" t="s">
        <v>22</v>
      </c>
      <c r="F2198" t="s">
        <v>23</v>
      </c>
      <c r="G2198">
        <v>37</v>
      </c>
      <c r="H2198">
        <v>167.3</v>
      </c>
      <c r="I2198">
        <v>99</v>
      </c>
      <c r="J2198">
        <v>28.44</v>
      </c>
      <c r="K2198">
        <v>194.7</v>
      </c>
      <c r="L2198">
        <v>99</v>
      </c>
      <c r="M2198">
        <v>16.55</v>
      </c>
      <c r="N2198">
        <v>236.7</v>
      </c>
      <c r="O2198">
        <v>112</v>
      </c>
      <c r="P2198">
        <v>10.65</v>
      </c>
      <c r="Q2198">
        <v>12</v>
      </c>
      <c r="R2198">
        <v>9</v>
      </c>
      <c r="S2198">
        <v>3.24</v>
      </c>
      <c r="T2198">
        <v>2</v>
      </c>
      <c r="U2198" t="s">
        <v>22</v>
      </c>
      <c r="V2198">
        <f>IF(tbl_Customers[[#This Row],[churn]] = "yes", 1, 0)</f>
        <v>0</v>
      </c>
      <c r="W2198" t="str">
        <f>IF(tbl_Customers[[#This Row],[number_customer_service_calls]] &lt;= 1, "0-1 Calls", IF(tbl_Customers[[#This Row],[number_customer_service_calls]] &lt;= 3, "2-3 Calls", IF(tbl_Customers[[#This Row],[number_customer_service_calls]] &lt;=5, "4-5 Calls", "6+ Calls")))</f>
        <v>2-3 Calls</v>
      </c>
      <c r="X2198" t="str">
        <f>IF(tbl_Customers[[#This Row],[account_length]] &lt;= 50, "0-50", IF(tbl_Customers[[#This Row],[account_length]] &lt;=100, "51-100", IF(tbl_Customers[[#This Row],[account_length]] &lt;= 150, "101-150", "151+")))</f>
        <v>51-100</v>
      </c>
      <c r="Y2198" t="str">
        <f>IF(tbl_Customers[[#This Row],[total_intl_charge]] &lt;= 3, "Low Charges", "High Charges")</f>
        <v>High Charges</v>
      </c>
      <c r="Z2198" t="str">
        <f>IF(tbl_Customers[[#This Row],[total_eve_calls]]&lt;=80,"Low Calls",
IF(tbl_Customers[[#This Row],[total_eve_calls]]&lt;=120,"Medium Calls","High Calls"))</f>
        <v>Medium Calls</v>
      </c>
      <c r="AA2198" t="str">
        <f>IF(tbl_Customers[[#This Row],[total_eve_charge]]&lt;=15,"Low Charges",
IF(tbl_Customers[[#This Row],[total_eve_charge]]&lt;=20,"Medium Charges","High Charges"))</f>
        <v>Medium Charges</v>
      </c>
      <c r="AB21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98" t="str">
        <f>IF(tbl_Customers[[#This Row],[number_vmail_messages]] = 0, "No Usage", IF(tbl_Customers[[#This Row],[number_vmail_messages]] &lt;= 20, "Low Usage", IF(tbl_Customers[[#This Row],[number_vmail_messages]] &lt;= 40, "Medium Usgae", "High Usage")))</f>
        <v>Medium Usgae</v>
      </c>
      <c r="AD2198" t="str">
        <f>IF(tbl_Customers[[#This Row],[total_day_minutes]]&lt;=150,"Low Usage", IF(tbl_Customers[[#This Row],[total_day_minutes]]&lt;=200,"Medium Usage", IF(tbl_Customers[[#This Row],[total_day_minutes]]&lt;=250,"High Usage","Very High Usage")))</f>
        <v>Medium Usage</v>
      </c>
      <c r="AE2198" t="str">
        <f>IF(tbl_Customers[[#This Row],[total_intl_calls]]&lt;=5,"Low Calls", IF(tbl_Customers[[#This Row],[total_intl_calls]]&lt;=10, "Medium Calls", "High Calls"))</f>
        <v>Medium Calls</v>
      </c>
      <c r="AF21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198" s="36" t="str">
        <f>IF(tbl_Customers[[#This Row],[Churn_Risk_Score]]&gt;=10,"High Risk", IF(tbl_Customers[[#This Row],[Churn_Risk_Score]]&gt;=5,"Medium Risk","Low Risk"))</f>
        <v>Low Risk</v>
      </c>
    </row>
    <row r="2199" spans="1:33" x14ac:dyDescent="0.35">
      <c r="A2199">
        <v>2198</v>
      </c>
      <c r="B2199" t="s">
        <v>35</v>
      </c>
      <c r="C2199">
        <v>101</v>
      </c>
      <c r="D2199" t="s">
        <v>21</v>
      </c>
      <c r="E2199" t="s">
        <v>22</v>
      </c>
      <c r="F2199" t="s">
        <v>22</v>
      </c>
      <c r="G2199">
        <v>0</v>
      </c>
      <c r="H2199">
        <v>154.4</v>
      </c>
      <c r="I2199">
        <v>130</v>
      </c>
      <c r="J2199">
        <v>26.25</v>
      </c>
      <c r="K2199">
        <v>217.2</v>
      </c>
      <c r="L2199">
        <v>101</v>
      </c>
      <c r="M2199">
        <v>18.46</v>
      </c>
      <c r="N2199">
        <v>185.4</v>
      </c>
      <c r="O2199">
        <v>52</v>
      </c>
      <c r="P2199">
        <v>8.34</v>
      </c>
      <c r="Q2199">
        <v>13.9</v>
      </c>
      <c r="R2199">
        <v>4</v>
      </c>
      <c r="S2199">
        <v>3.75</v>
      </c>
      <c r="T2199">
        <v>1</v>
      </c>
      <c r="U2199" t="s">
        <v>22</v>
      </c>
      <c r="V2199">
        <f>IF(tbl_Customers[[#This Row],[churn]] = "yes", 1, 0)</f>
        <v>0</v>
      </c>
      <c r="W2199" t="str">
        <f>IF(tbl_Customers[[#This Row],[number_customer_service_calls]] &lt;= 1, "0-1 Calls", IF(tbl_Customers[[#This Row],[number_customer_service_calls]] &lt;= 3, "2-3 Calls", IF(tbl_Customers[[#This Row],[number_customer_service_calls]] &lt;=5, "4-5 Calls", "6+ Calls")))</f>
        <v>0-1 Calls</v>
      </c>
      <c r="X2199" t="str">
        <f>IF(tbl_Customers[[#This Row],[account_length]] &lt;= 50, "0-50", IF(tbl_Customers[[#This Row],[account_length]] &lt;=100, "51-100", IF(tbl_Customers[[#This Row],[account_length]] &lt;= 150, "101-150", "151+")))</f>
        <v>101-150</v>
      </c>
      <c r="Y2199" t="str">
        <f>IF(tbl_Customers[[#This Row],[total_intl_charge]] &lt;= 3, "Low Charges", "High Charges")</f>
        <v>High Charges</v>
      </c>
      <c r="Z2199" t="str">
        <f>IF(tbl_Customers[[#This Row],[total_eve_calls]]&lt;=80,"Low Calls",
IF(tbl_Customers[[#This Row],[total_eve_calls]]&lt;=120,"Medium Calls","High Calls"))</f>
        <v>Medium Calls</v>
      </c>
      <c r="AA2199" t="str">
        <f>IF(tbl_Customers[[#This Row],[total_eve_charge]]&lt;=15,"Low Charges",
IF(tbl_Customers[[#This Row],[total_eve_charge]]&lt;=20,"Medium Charges","High Charges"))</f>
        <v>Medium Charges</v>
      </c>
      <c r="AB21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199" t="str">
        <f>IF(tbl_Customers[[#This Row],[number_vmail_messages]] = 0, "No Usage", IF(tbl_Customers[[#This Row],[number_vmail_messages]] &lt;= 20, "Low Usage", IF(tbl_Customers[[#This Row],[number_vmail_messages]] &lt;= 40, "Medium Usgae", "High Usage")))</f>
        <v>No Usage</v>
      </c>
      <c r="AD2199" t="str">
        <f>IF(tbl_Customers[[#This Row],[total_day_minutes]]&lt;=150,"Low Usage", IF(tbl_Customers[[#This Row],[total_day_minutes]]&lt;=200,"Medium Usage", IF(tbl_Customers[[#This Row],[total_day_minutes]]&lt;=250,"High Usage","Very High Usage")))</f>
        <v>Medium Usage</v>
      </c>
      <c r="AE2199" t="str">
        <f>IF(tbl_Customers[[#This Row],[total_intl_calls]]&lt;=5,"Low Calls", IF(tbl_Customers[[#This Row],[total_intl_calls]]&lt;=10, "Medium Calls", "High Calls"))</f>
        <v>Low Calls</v>
      </c>
      <c r="AF21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199" s="36" t="str">
        <f>IF(tbl_Customers[[#This Row],[Churn_Risk_Score]]&gt;=10,"High Risk", IF(tbl_Customers[[#This Row],[Churn_Risk_Score]]&gt;=5,"Medium Risk","Low Risk"))</f>
        <v>Low Risk</v>
      </c>
    </row>
    <row r="2200" spans="1:33" x14ac:dyDescent="0.35">
      <c r="A2200">
        <v>2199</v>
      </c>
      <c r="B2200" t="s">
        <v>69</v>
      </c>
      <c r="C2200">
        <v>129</v>
      </c>
      <c r="D2200" t="s">
        <v>28</v>
      </c>
      <c r="E2200" t="s">
        <v>22</v>
      </c>
      <c r="F2200" t="s">
        <v>23</v>
      </c>
      <c r="G2200">
        <v>30</v>
      </c>
      <c r="H2200">
        <v>177.3</v>
      </c>
      <c r="I2200">
        <v>95</v>
      </c>
      <c r="J2200">
        <v>30.14</v>
      </c>
      <c r="K2200">
        <v>211.8</v>
      </c>
      <c r="L2200">
        <v>102</v>
      </c>
      <c r="M2200">
        <v>18</v>
      </c>
      <c r="N2200">
        <v>240.2</v>
      </c>
      <c r="O2200">
        <v>108</v>
      </c>
      <c r="P2200">
        <v>10.81</v>
      </c>
      <c r="Q2200">
        <v>9.3000000000000007</v>
      </c>
      <c r="R2200">
        <v>7</v>
      </c>
      <c r="S2200">
        <v>2.5099999999999998</v>
      </c>
      <c r="T2200">
        <v>3</v>
      </c>
      <c r="U2200" t="s">
        <v>22</v>
      </c>
      <c r="V2200">
        <f>IF(tbl_Customers[[#This Row],[churn]] = "yes", 1, 0)</f>
        <v>0</v>
      </c>
      <c r="W2200" t="str">
        <f>IF(tbl_Customers[[#This Row],[number_customer_service_calls]] &lt;= 1, "0-1 Calls", IF(tbl_Customers[[#This Row],[number_customer_service_calls]] &lt;= 3, "2-3 Calls", IF(tbl_Customers[[#This Row],[number_customer_service_calls]] &lt;=5, "4-5 Calls", "6+ Calls")))</f>
        <v>2-3 Calls</v>
      </c>
      <c r="X2200" t="str">
        <f>IF(tbl_Customers[[#This Row],[account_length]] &lt;= 50, "0-50", IF(tbl_Customers[[#This Row],[account_length]] &lt;=100, "51-100", IF(tbl_Customers[[#This Row],[account_length]] &lt;= 150, "101-150", "151+")))</f>
        <v>101-150</v>
      </c>
      <c r="Y2200" t="str">
        <f>IF(tbl_Customers[[#This Row],[total_intl_charge]] &lt;= 3, "Low Charges", "High Charges")</f>
        <v>Low Charges</v>
      </c>
      <c r="Z2200" t="str">
        <f>IF(tbl_Customers[[#This Row],[total_eve_calls]]&lt;=80,"Low Calls",
IF(tbl_Customers[[#This Row],[total_eve_calls]]&lt;=120,"Medium Calls","High Calls"))</f>
        <v>Medium Calls</v>
      </c>
      <c r="AA2200" t="str">
        <f>IF(tbl_Customers[[#This Row],[total_eve_charge]]&lt;=15,"Low Charges",
IF(tbl_Customers[[#This Row],[total_eve_charge]]&lt;=20,"Medium Charges","High Charges"))</f>
        <v>Medium Charges</v>
      </c>
      <c r="AB22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00" t="str">
        <f>IF(tbl_Customers[[#This Row],[number_vmail_messages]] = 0, "No Usage", IF(tbl_Customers[[#This Row],[number_vmail_messages]] &lt;= 20, "Low Usage", IF(tbl_Customers[[#This Row],[number_vmail_messages]] &lt;= 40, "Medium Usgae", "High Usage")))</f>
        <v>Medium Usgae</v>
      </c>
      <c r="AD2200" t="str">
        <f>IF(tbl_Customers[[#This Row],[total_day_minutes]]&lt;=150,"Low Usage", IF(tbl_Customers[[#This Row],[total_day_minutes]]&lt;=200,"Medium Usage", IF(tbl_Customers[[#This Row],[total_day_minutes]]&lt;=250,"High Usage","Very High Usage")))</f>
        <v>Medium Usage</v>
      </c>
      <c r="AE2200" t="str">
        <f>IF(tbl_Customers[[#This Row],[total_intl_calls]]&lt;=5,"Low Calls", IF(tbl_Customers[[#This Row],[total_intl_calls]]&lt;=10, "Medium Calls", "High Calls"))</f>
        <v>Medium Calls</v>
      </c>
      <c r="AF22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00" s="36" t="str">
        <f>IF(tbl_Customers[[#This Row],[Churn_Risk_Score]]&gt;=10,"High Risk", IF(tbl_Customers[[#This Row],[Churn_Risk_Score]]&gt;=5,"Medium Risk","Low Risk"))</f>
        <v>Low Risk</v>
      </c>
    </row>
    <row r="2201" spans="1:33" x14ac:dyDescent="0.35">
      <c r="A2201">
        <v>2200</v>
      </c>
      <c r="B2201" t="s">
        <v>75</v>
      </c>
      <c r="C2201">
        <v>122</v>
      </c>
      <c r="D2201" t="s">
        <v>25</v>
      </c>
      <c r="E2201" t="s">
        <v>22</v>
      </c>
      <c r="F2201" t="s">
        <v>22</v>
      </c>
      <c r="G2201">
        <v>0</v>
      </c>
      <c r="H2201">
        <v>231.2</v>
      </c>
      <c r="I2201">
        <v>141</v>
      </c>
      <c r="J2201">
        <v>39.299999999999997</v>
      </c>
      <c r="K2201">
        <v>267.8</v>
      </c>
      <c r="L2201">
        <v>136</v>
      </c>
      <c r="M2201">
        <v>22.76</v>
      </c>
      <c r="N2201">
        <v>240.3</v>
      </c>
      <c r="O2201">
        <v>100</v>
      </c>
      <c r="P2201">
        <v>10.81</v>
      </c>
      <c r="Q2201">
        <v>8.8000000000000007</v>
      </c>
      <c r="R2201">
        <v>5</v>
      </c>
      <c r="S2201">
        <v>2.38</v>
      </c>
      <c r="T2201">
        <v>1</v>
      </c>
      <c r="U2201" t="s">
        <v>23</v>
      </c>
      <c r="V2201">
        <f>IF(tbl_Customers[[#This Row],[churn]] = "yes", 1, 0)</f>
        <v>1</v>
      </c>
      <c r="W2201" t="str">
        <f>IF(tbl_Customers[[#This Row],[number_customer_service_calls]] &lt;= 1, "0-1 Calls", IF(tbl_Customers[[#This Row],[number_customer_service_calls]] &lt;= 3, "2-3 Calls", IF(tbl_Customers[[#This Row],[number_customer_service_calls]] &lt;=5, "4-5 Calls", "6+ Calls")))</f>
        <v>0-1 Calls</v>
      </c>
      <c r="X2201" t="str">
        <f>IF(tbl_Customers[[#This Row],[account_length]] &lt;= 50, "0-50", IF(tbl_Customers[[#This Row],[account_length]] &lt;=100, "51-100", IF(tbl_Customers[[#This Row],[account_length]] &lt;= 150, "101-150", "151+")))</f>
        <v>101-150</v>
      </c>
      <c r="Y2201" t="str">
        <f>IF(tbl_Customers[[#This Row],[total_intl_charge]] &lt;= 3, "Low Charges", "High Charges")</f>
        <v>Low Charges</v>
      </c>
      <c r="Z2201" t="str">
        <f>IF(tbl_Customers[[#This Row],[total_eve_calls]]&lt;=80,"Low Calls",
IF(tbl_Customers[[#This Row],[total_eve_calls]]&lt;=120,"Medium Calls","High Calls"))</f>
        <v>High Calls</v>
      </c>
      <c r="AA2201" t="str">
        <f>IF(tbl_Customers[[#This Row],[total_eve_charge]]&lt;=15,"Low Charges",
IF(tbl_Customers[[#This Row],[total_eve_charge]]&lt;=20,"Medium Charges","High Charges"))</f>
        <v>High Charges</v>
      </c>
      <c r="AB22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01" t="str">
        <f>IF(tbl_Customers[[#This Row],[number_vmail_messages]] = 0, "No Usage", IF(tbl_Customers[[#This Row],[number_vmail_messages]] &lt;= 20, "Low Usage", IF(tbl_Customers[[#This Row],[number_vmail_messages]] &lt;= 40, "Medium Usgae", "High Usage")))</f>
        <v>No Usage</v>
      </c>
      <c r="AD2201" t="str">
        <f>IF(tbl_Customers[[#This Row],[total_day_minutes]]&lt;=150,"Low Usage", IF(tbl_Customers[[#This Row],[total_day_minutes]]&lt;=200,"Medium Usage", IF(tbl_Customers[[#This Row],[total_day_minutes]]&lt;=250,"High Usage","Very High Usage")))</f>
        <v>High Usage</v>
      </c>
      <c r="AE2201" t="str">
        <f>IF(tbl_Customers[[#This Row],[total_intl_calls]]&lt;=5,"Low Calls", IF(tbl_Customers[[#This Row],[total_intl_calls]]&lt;=10, "Medium Calls", "High Calls"))</f>
        <v>Low Calls</v>
      </c>
      <c r="AF22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01" s="36" t="str">
        <f>IF(tbl_Customers[[#This Row],[Churn_Risk_Score]]&gt;=10,"High Risk", IF(tbl_Customers[[#This Row],[Churn_Risk_Score]]&gt;=5,"Medium Risk","Low Risk"))</f>
        <v>Low Risk</v>
      </c>
    </row>
    <row r="2202" spans="1:33" x14ac:dyDescent="0.35">
      <c r="A2202">
        <v>2201</v>
      </c>
      <c r="B2202" t="s">
        <v>38</v>
      </c>
      <c r="C2202">
        <v>163</v>
      </c>
      <c r="D2202" t="s">
        <v>21</v>
      </c>
      <c r="E2202" t="s">
        <v>22</v>
      </c>
      <c r="F2202" t="s">
        <v>22</v>
      </c>
      <c r="G2202">
        <v>0</v>
      </c>
      <c r="H2202">
        <v>202.9</v>
      </c>
      <c r="I2202">
        <v>100</v>
      </c>
      <c r="J2202">
        <v>34.49</v>
      </c>
      <c r="K2202">
        <v>178.6</v>
      </c>
      <c r="L2202">
        <v>46</v>
      </c>
      <c r="M2202">
        <v>15.18</v>
      </c>
      <c r="N2202">
        <v>203.8</v>
      </c>
      <c r="O2202">
        <v>116</v>
      </c>
      <c r="P2202">
        <v>9.17</v>
      </c>
      <c r="Q2202">
        <v>12.8</v>
      </c>
      <c r="R2202">
        <v>3</v>
      </c>
      <c r="S2202">
        <v>3.46</v>
      </c>
      <c r="T2202">
        <v>5</v>
      </c>
      <c r="U2202" t="s">
        <v>22</v>
      </c>
      <c r="V2202">
        <f>IF(tbl_Customers[[#This Row],[churn]] = "yes", 1, 0)</f>
        <v>0</v>
      </c>
      <c r="W2202" t="str">
        <f>IF(tbl_Customers[[#This Row],[number_customer_service_calls]] &lt;= 1, "0-1 Calls", IF(tbl_Customers[[#This Row],[number_customer_service_calls]] &lt;= 3, "2-3 Calls", IF(tbl_Customers[[#This Row],[number_customer_service_calls]] &lt;=5, "4-5 Calls", "6+ Calls")))</f>
        <v>4-5 Calls</v>
      </c>
      <c r="X2202" t="str">
        <f>IF(tbl_Customers[[#This Row],[account_length]] &lt;= 50, "0-50", IF(tbl_Customers[[#This Row],[account_length]] &lt;=100, "51-100", IF(tbl_Customers[[#This Row],[account_length]] &lt;= 150, "101-150", "151+")))</f>
        <v>151+</v>
      </c>
      <c r="Y2202" t="str">
        <f>IF(tbl_Customers[[#This Row],[total_intl_charge]] &lt;= 3, "Low Charges", "High Charges")</f>
        <v>High Charges</v>
      </c>
      <c r="Z2202" t="str">
        <f>IF(tbl_Customers[[#This Row],[total_eve_calls]]&lt;=80,"Low Calls",
IF(tbl_Customers[[#This Row],[total_eve_calls]]&lt;=120,"Medium Calls","High Calls"))</f>
        <v>Low Calls</v>
      </c>
      <c r="AA2202" t="str">
        <f>IF(tbl_Customers[[#This Row],[total_eve_charge]]&lt;=15,"Low Charges",
IF(tbl_Customers[[#This Row],[total_eve_charge]]&lt;=20,"Medium Charges","High Charges"))</f>
        <v>Medium Charges</v>
      </c>
      <c r="AB22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02" t="str">
        <f>IF(tbl_Customers[[#This Row],[number_vmail_messages]] = 0, "No Usage", IF(tbl_Customers[[#This Row],[number_vmail_messages]] &lt;= 20, "Low Usage", IF(tbl_Customers[[#This Row],[number_vmail_messages]] &lt;= 40, "Medium Usgae", "High Usage")))</f>
        <v>No Usage</v>
      </c>
      <c r="AD2202" t="str">
        <f>IF(tbl_Customers[[#This Row],[total_day_minutes]]&lt;=150,"Low Usage", IF(tbl_Customers[[#This Row],[total_day_minutes]]&lt;=200,"Medium Usage", IF(tbl_Customers[[#This Row],[total_day_minutes]]&lt;=250,"High Usage","Very High Usage")))</f>
        <v>High Usage</v>
      </c>
      <c r="AE2202" t="str">
        <f>IF(tbl_Customers[[#This Row],[total_intl_calls]]&lt;=5,"Low Calls", IF(tbl_Customers[[#This Row],[total_intl_calls]]&lt;=10, "Medium Calls", "High Calls"))</f>
        <v>Low Calls</v>
      </c>
      <c r="AF22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202" s="36" t="str">
        <f>IF(tbl_Customers[[#This Row],[Churn_Risk_Score]]&gt;=10,"High Risk", IF(tbl_Customers[[#This Row],[Churn_Risk_Score]]&gt;=5,"Medium Risk","Low Risk"))</f>
        <v>Medium Risk</v>
      </c>
    </row>
    <row r="2203" spans="1:33" x14ac:dyDescent="0.35">
      <c r="A2203">
        <v>2202</v>
      </c>
      <c r="B2203" t="s">
        <v>64</v>
      </c>
      <c r="C2203">
        <v>93</v>
      </c>
      <c r="D2203" t="s">
        <v>25</v>
      </c>
      <c r="E2203" t="s">
        <v>22</v>
      </c>
      <c r="F2203" t="s">
        <v>22</v>
      </c>
      <c r="G2203">
        <v>0</v>
      </c>
      <c r="H2203">
        <v>149.6</v>
      </c>
      <c r="I2203">
        <v>120</v>
      </c>
      <c r="J2203">
        <v>25.43</v>
      </c>
      <c r="K2203">
        <v>200.7</v>
      </c>
      <c r="L2203">
        <v>85</v>
      </c>
      <c r="M2203">
        <v>17.059999999999999</v>
      </c>
      <c r="N2203">
        <v>181.2</v>
      </c>
      <c r="O2203">
        <v>107</v>
      </c>
      <c r="P2203">
        <v>8.15</v>
      </c>
      <c r="Q2203">
        <v>14.3</v>
      </c>
      <c r="R2203">
        <v>9</v>
      </c>
      <c r="S2203">
        <v>3.86</v>
      </c>
      <c r="T2203">
        <v>0</v>
      </c>
      <c r="U2203" t="s">
        <v>22</v>
      </c>
      <c r="V2203">
        <f>IF(tbl_Customers[[#This Row],[churn]] = "yes", 1, 0)</f>
        <v>0</v>
      </c>
      <c r="W2203" t="str">
        <f>IF(tbl_Customers[[#This Row],[number_customer_service_calls]] &lt;= 1, "0-1 Calls", IF(tbl_Customers[[#This Row],[number_customer_service_calls]] &lt;= 3, "2-3 Calls", IF(tbl_Customers[[#This Row],[number_customer_service_calls]] &lt;=5, "4-5 Calls", "6+ Calls")))</f>
        <v>0-1 Calls</v>
      </c>
      <c r="X2203" t="str">
        <f>IF(tbl_Customers[[#This Row],[account_length]] &lt;= 50, "0-50", IF(tbl_Customers[[#This Row],[account_length]] &lt;=100, "51-100", IF(tbl_Customers[[#This Row],[account_length]] &lt;= 150, "101-150", "151+")))</f>
        <v>51-100</v>
      </c>
      <c r="Y2203" t="str">
        <f>IF(tbl_Customers[[#This Row],[total_intl_charge]] &lt;= 3, "Low Charges", "High Charges")</f>
        <v>High Charges</v>
      </c>
      <c r="Z2203" t="str">
        <f>IF(tbl_Customers[[#This Row],[total_eve_calls]]&lt;=80,"Low Calls",
IF(tbl_Customers[[#This Row],[total_eve_calls]]&lt;=120,"Medium Calls","High Calls"))</f>
        <v>Medium Calls</v>
      </c>
      <c r="AA2203" t="str">
        <f>IF(tbl_Customers[[#This Row],[total_eve_charge]]&lt;=15,"Low Charges",
IF(tbl_Customers[[#This Row],[total_eve_charge]]&lt;=20,"Medium Charges","High Charges"))</f>
        <v>Medium Charges</v>
      </c>
      <c r="AB22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03" t="str">
        <f>IF(tbl_Customers[[#This Row],[number_vmail_messages]] = 0, "No Usage", IF(tbl_Customers[[#This Row],[number_vmail_messages]] &lt;= 20, "Low Usage", IF(tbl_Customers[[#This Row],[number_vmail_messages]] &lt;= 40, "Medium Usgae", "High Usage")))</f>
        <v>No Usage</v>
      </c>
      <c r="AD2203" t="str">
        <f>IF(tbl_Customers[[#This Row],[total_day_minutes]]&lt;=150,"Low Usage", IF(tbl_Customers[[#This Row],[total_day_minutes]]&lt;=200,"Medium Usage", IF(tbl_Customers[[#This Row],[total_day_minutes]]&lt;=250,"High Usage","Very High Usage")))</f>
        <v>Low Usage</v>
      </c>
      <c r="AE2203" t="str">
        <f>IF(tbl_Customers[[#This Row],[total_intl_calls]]&lt;=5,"Low Calls", IF(tbl_Customers[[#This Row],[total_intl_calls]]&lt;=10, "Medium Calls", "High Calls"))</f>
        <v>Medium Calls</v>
      </c>
      <c r="AF22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03" s="36" t="str">
        <f>IF(tbl_Customers[[#This Row],[Churn_Risk_Score]]&gt;=10,"High Risk", IF(tbl_Customers[[#This Row],[Churn_Risk_Score]]&gt;=5,"Medium Risk","Low Risk"))</f>
        <v>Low Risk</v>
      </c>
    </row>
    <row r="2204" spans="1:33" x14ac:dyDescent="0.35">
      <c r="A2204">
        <v>2203</v>
      </c>
      <c r="B2204" t="s">
        <v>20</v>
      </c>
      <c r="C2204">
        <v>115</v>
      </c>
      <c r="D2204" t="s">
        <v>28</v>
      </c>
      <c r="E2204" t="s">
        <v>23</v>
      </c>
      <c r="F2204" t="s">
        <v>22</v>
      </c>
      <c r="G2204">
        <v>0</v>
      </c>
      <c r="H2204">
        <v>345.3</v>
      </c>
      <c r="I2204">
        <v>81</v>
      </c>
      <c r="J2204">
        <v>58.7</v>
      </c>
      <c r="K2204">
        <v>203.4</v>
      </c>
      <c r="L2204">
        <v>106</v>
      </c>
      <c r="M2204">
        <v>17.29</v>
      </c>
      <c r="N2204">
        <v>217.5</v>
      </c>
      <c r="O2204">
        <v>107</v>
      </c>
      <c r="P2204">
        <v>9.7899999999999991</v>
      </c>
      <c r="Q2204">
        <v>11.8</v>
      </c>
      <c r="R2204">
        <v>8</v>
      </c>
      <c r="S2204">
        <v>3.19</v>
      </c>
      <c r="T2204">
        <v>1</v>
      </c>
      <c r="U2204" t="s">
        <v>23</v>
      </c>
      <c r="V2204">
        <f>IF(tbl_Customers[[#This Row],[churn]] = "yes", 1, 0)</f>
        <v>1</v>
      </c>
      <c r="W2204" t="str">
        <f>IF(tbl_Customers[[#This Row],[number_customer_service_calls]] &lt;= 1, "0-1 Calls", IF(tbl_Customers[[#This Row],[number_customer_service_calls]] &lt;= 3, "2-3 Calls", IF(tbl_Customers[[#This Row],[number_customer_service_calls]] &lt;=5, "4-5 Calls", "6+ Calls")))</f>
        <v>0-1 Calls</v>
      </c>
      <c r="X2204" t="str">
        <f>IF(tbl_Customers[[#This Row],[account_length]] &lt;= 50, "0-50", IF(tbl_Customers[[#This Row],[account_length]] &lt;=100, "51-100", IF(tbl_Customers[[#This Row],[account_length]] &lt;= 150, "101-150", "151+")))</f>
        <v>101-150</v>
      </c>
      <c r="Y2204" t="str">
        <f>IF(tbl_Customers[[#This Row],[total_intl_charge]] &lt;= 3, "Low Charges", "High Charges")</f>
        <v>High Charges</v>
      </c>
      <c r="Z2204" t="str">
        <f>IF(tbl_Customers[[#This Row],[total_eve_calls]]&lt;=80,"Low Calls",
IF(tbl_Customers[[#This Row],[total_eve_calls]]&lt;=120,"Medium Calls","High Calls"))</f>
        <v>Medium Calls</v>
      </c>
      <c r="AA2204" t="str">
        <f>IF(tbl_Customers[[#This Row],[total_eve_charge]]&lt;=15,"Low Charges",
IF(tbl_Customers[[#This Row],[total_eve_charge]]&lt;=20,"Medium Charges","High Charges"))</f>
        <v>Medium Charges</v>
      </c>
      <c r="AB22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04" t="str">
        <f>IF(tbl_Customers[[#This Row],[number_vmail_messages]] = 0, "No Usage", IF(tbl_Customers[[#This Row],[number_vmail_messages]] &lt;= 20, "Low Usage", IF(tbl_Customers[[#This Row],[number_vmail_messages]] &lt;= 40, "Medium Usgae", "High Usage")))</f>
        <v>No Usage</v>
      </c>
      <c r="AD2204" t="str">
        <f>IF(tbl_Customers[[#This Row],[total_day_minutes]]&lt;=150,"Low Usage", IF(tbl_Customers[[#This Row],[total_day_minutes]]&lt;=200,"Medium Usage", IF(tbl_Customers[[#This Row],[total_day_minutes]]&lt;=250,"High Usage","Very High Usage")))</f>
        <v>Very High Usage</v>
      </c>
      <c r="AE2204" t="str">
        <f>IF(tbl_Customers[[#This Row],[total_intl_calls]]&lt;=5,"Low Calls", IF(tbl_Customers[[#This Row],[total_intl_calls]]&lt;=10, "Medium Calls", "High Calls"))</f>
        <v>Medium Calls</v>
      </c>
      <c r="AF22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204" s="36" t="str">
        <f>IF(tbl_Customers[[#This Row],[Churn_Risk_Score]]&gt;=10,"High Risk", IF(tbl_Customers[[#This Row],[Churn_Risk_Score]]&gt;=5,"Medium Risk","Low Risk"))</f>
        <v>High Risk</v>
      </c>
    </row>
    <row r="2205" spans="1:33" x14ac:dyDescent="0.35">
      <c r="A2205">
        <v>2204</v>
      </c>
      <c r="B2205" t="s">
        <v>68</v>
      </c>
      <c r="C2205">
        <v>25</v>
      </c>
      <c r="D2205" t="s">
        <v>25</v>
      </c>
      <c r="E2205" t="s">
        <v>22</v>
      </c>
      <c r="F2205" t="s">
        <v>22</v>
      </c>
      <c r="G2205">
        <v>0</v>
      </c>
      <c r="H2205">
        <v>264.89999999999998</v>
      </c>
      <c r="I2205">
        <v>80</v>
      </c>
      <c r="J2205">
        <v>45.03</v>
      </c>
      <c r="K2205">
        <v>281.2</v>
      </c>
      <c r="L2205">
        <v>66</v>
      </c>
      <c r="M2205">
        <v>23.9</v>
      </c>
      <c r="N2205">
        <v>166.1</v>
      </c>
      <c r="O2205">
        <v>80</v>
      </c>
      <c r="P2205">
        <v>7.47</v>
      </c>
      <c r="Q2205">
        <v>8.4</v>
      </c>
      <c r="R2205">
        <v>4</v>
      </c>
      <c r="S2205">
        <v>2.27</v>
      </c>
      <c r="T2205">
        <v>1</v>
      </c>
      <c r="U2205" t="s">
        <v>23</v>
      </c>
      <c r="V2205">
        <f>IF(tbl_Customers[[#This Row],[churn]] = "yes", 1, 0)</f>
        <v>1</v>
      </c>
      <c r="W2205" t="str">
        <f>IF(tbl_Customers[[#This Row],[number_customer_service_calls]] &lt;= 1, "0-1 Calls", IF(tbl_Customers[[#This Row],[number_customer_service_calls]] &lt;= 3, "2-3 Calls", IF(tbl_Customers[[#This Row],[number_customer_service_calls]] &lt;=5, "4-5 Calls", "6+ Calls")))</f>
        <v>0-1 Calls</v>
      </c>
      <c r="X2205" t="str">
        <f>IF(tbl_Customers[[#This Row],[account_length]] &lt;= 50, "0-50", IF(tbl_Customers[[#This Row],[account_length]] &lt;=100, "51-100", IF(tbl_Customers[[#This Row],[account_length]] &lt;= 150, "101-150", "151+")))</f>
        <v>0-50</v>
      </c>
      <c r="Y2205" t="str">
        <f>IF(tbl_Customers[[#This Row],[total_intl_charge]] &lt;= 3, "Low Charges", "High Charges")</f>
        <v>Low Charges</v>
      </c>
      <c r="Z2205" t="str">
        <f>IF(tbl_Customers[[#This Row],[total_eve_calls]]&lt;=80,"Low Calls",
IF(tbl_Customers[[#This Row],[total_eve_calls]]&lt;=120,"Medium Calls","High Calls"))</f>
        <v>Low Calls</v>
      </c>
      <c r="AA2205" t="str">
        <f>IF(tbl_Customers[[#This Row],[total_eve_charge]]&lt;=15,"Low Charges",
IF(tbl_Customers[[#This Row],[total_eve_charge]]&lt;=20,"Medium Charges","High Charges"))</f>
        <v>High Charges</v>
      </c>
      <c r="AB22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05" t="str">
        <f>IF(tbl_Customers[[#This Row],[number_vmail_messages]] = 0, "No Usage", IF(tbl_Customers[[#This Row],[number_vmail_messages]] &lt;= 20, "Low Usage", IF(tbl_Customers[[#This Row],[number_vmail_messages]] &lt;= 40, "Medium Usgae", "High Usage")))</f>
        <v>No Usage</v>
      </c>
      <c r="AD2205" t="str">
        <f>IF(tbl_Customers[[#This Row],[total_day_minutes]]&lt;=150,"Low Usage", IF(tbl_Customers[[#This Row],[total_day_minutes]]&lt;=200,"Medium Usage", IF(tbl_Customers[[#This Row],[total_day_minutes]]&lt;=250,"High Usage","Very High Usage")))</f>
        <v>Very High Usage</v>
      </c>
      <c r="AE2205" t="str">
        <f>IF(tbl_Customers[[#This Row],[total_intl_calls]]&lt;=5,"Low Calls", IF(tbl_Customers[[#This Row],[total_intl_calls]]&lt;=10, "Medium Calls", "High Calls"))</f>
        <v>Low Calls</v>
      </c>
      <c r="AF22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205" s="36" t="str">
        <f>IF(tbl_Customers[[#This Row],[Churn_Risk_Score]]&gt;=10,"High Risk", IF(tbl_Customers[[#This Row],[Churn_Risk_Score]]&gt;=5,"Medium Risk","Low Risk"))</f>
        <v>Medium Risk</v>
      </c>
    </row>
    <row r="2206" spans="1:33" x14ac:dyDescent="0.35">
      <c r="A2206">
        <v>2205</v>
      </c>
      <c r="B2206" t="s">
        <v>63</v>
      </c>
      <c r="C2206">
        <v>73</v>
      </c>
      <c r="D2206" t="s">
        <v>25</v>
      </c>
      <c r="E2206" t="s">
        <v>22</v>
      </c>
      <c r="F2206" t="s">
        <v>22</v>
      </c>
      <c r="G2206">
        <v>0</v>
      </c>
      <c r="H2206">
        <v>122</v>
      </c>
      <c r="I2206">
        <v>92</v>
      </c>
      <c r="J2206">
        <v>20.74</v>
      </c>
      <c r="K2206">
        <v>138.30000000000001</v>
      </c>
      <c r="L2206">
        <v>114</v>
      </c>
      <c r="M2206">
        <v>11.76</v>
      </c>
      <c r="N2206">
        <v>224.2</v>
      </c>
      <c r="O2206">
        <v>128</v>
      </c>
      <c r="P2206">
        <v>10.09</v>
      </c>
      <c r="Q2206">
        <v>5.8</v>
      </c>
      <c r="R2206">
        <v>5</v>
      </c>
      <c r="S2206">
        <v>1.57</v>
      </c>
      <c r="T2206">
        <v>1</v>
      </c>
      <c r="U2206" t="s">
        <v>22</v>
      </c>
      <c r="V2206">
        <f>IF(tbl_Customers[[#This Row],[churn]] = "yes", 1, 0)</f>
        <v>0</v>
      </c>
      <c r="W2206" t="str">
        <f>IF(tbl_Customers[[#This Row],[number_customer_service_calls]] &lt;= 1, "0-1 Calls", IF(tbl_Customers[[#This Row],[number_customer_service_calls]] &lt;= 3, "2-3 Calls", IF(tbl_Customers[[#This Row],[number_customer_service_calls]] &lt;=5, "4-5 Calls", "6+ Calls")))</f>
        <v>0-1 Calls</v>
      </c>
      <c r="X2206" t="str">
        <f>IF(tbl_Customers[[#This Row],[account_length]] &lt;= 50, "0-50", IF(tbl_Customers[[#This Row],[account_length]] &lt;=100, "51-100", IF(tbl_Customers[[#This Row],[account_length]] &lt;= 150, "101-150", "151+")))</f>
        <v>51-100</v>
      </c>
      <c r="Y2206" t="str">
        <f>IF(tbl_Customers[[#This Row],[total_intl_charge]] &lt;= 3, "Low Charges", "High Charges")</f>
        <v>Low Charges</v>
      </c>
      <c r="Z2206" t="str">
        <f>IF(tbl_Customers[[#This Row],[total_eve_calls]]&lt;=80,"Low Calls",
IF(tbl_Customers[[#This Row],[total_eve_calls]]&lt;=120,"Medium Calls","High Calls"))</f>
        <v>Medium Calls</v>
      </c>
      <c r="AA2206" t="str">
        <f>IF(tbl_Customers[[#This Row],[total_eve_charge]]&lt;=15,"Low Charges",
IF(tbl_Customers[[#This Row],[total_eve_charge]]&lt;=20,"Medium Charges","High Charges"))</f>
        <v>Low Charges</v>
      </c>
      <c r="AB22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06" t="str">
        <f>IF(tbl_Customers[[#This Row],[number_vmail_messages]] = 0, "No Usage", IF(tbl_Customers[[#This Row],[number_vmail_messages]] &lt;= 20, "Low Usage", IF(tbl_Customers[[#This Row],[number_vmail_messages]] &lt;= 40, "Medium Usgae", "High Usage")))</f>
        <v>No Usage</v>
      </c>
      <c r="AD2206" t="str">
        <f>IF(tbl_Customers[[#This Row],[total_day_minutes]]&lt;=150,"Low Usage", IF(tbl_Customers[[#This Row],[total_day_minutes]]&lt;=200,"Medium Usage", IF(tbl_Customers[[#This Row],[total_day_minutes]]&lt;=250,"High Usage","Very High Usage")))</f>
        <v>Low Usage</v>
      </c>
      <c r="AE2206" t="str">
        <f>IF(tbl_Customers[[#This Row],[total_intl_calls]]&lt;=5,"Low Calls", IF(tbl_Customers[[#This Row],[total_intl_calls]]&lt;=10, "Medium Calls", "High Calls"))</f>
        <v>Low Calls</v>
      </c>
      <c r="AF22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06" s="36" t="str">
        <f>IF(tbl_Customers[[#This Row],[Churn_Risk_Score]]&gt;=10,"High Risk", IF(tbl_Customers[[#This Row],[Churn_Risk_Score]]&gt;=5,"Medium Risk","Low Risk"))</f>
        <v>Low Risk</v>
      </c>
    </row>
    <row r="2207" spans="1:33" x14ac:dyDescent="0.35">
      <c r="A2207">
        <v>2206</v>
      </c>
      <c r="B2207" t="s">
        <v>75</v>
      </c>
      <c r="C2207">
        <v>120</v>
      </c>
      <c r="D2207" t="s">
        <v>21</v>
      </c>
      <c r="E2207" t="s">
        <v>22</v>
      </c>
      <c r="F2207" t="s">
        <v>22</v>
      </c>
      <c r="G2207">
        <v>0</v>
      </c>
      <c r="H2207">
        <v>177.2</v>
      </c>
      <c r="I2207">
        <v>88</v>
      </c>
      <c r="J2207">
        <v>30.12</v>
      </c>
      <c r="K2207">
        <v>270.39999999999998</v>
      </c>
      <c r="L2207">
        <v>99</v>
      </c>
      <c r="M2207">
        <v>22.98</v>
      </c>
      <c r="N2207">
        <v>231.5</v>
      </c>
      <c r="O2207">
        <v>90</v>
      </c>
      <c r="P2207">
        <v>10.42</v>
      </c>
      <c r="Q2207">
        <v>14</v>
      </c>
      <c r="R2207">
        <v>2</v>
      </c>
      <c r="S2207">
        <v>3.78</v>
      </c>
      <c r="T2207">
        <v>2</v>
      </c>
      <c r="U2207" t="s">
        <v>22</v>
      </c>
      <c r="V2207">
        <f>IF(tbl_Customers[[#This Row],[churn]] = "yes", 1, 0)</f>
        <v>0</v>
      </c>
      <c r="W2207" t="str">
        <f>IF(tbl_Customers[[#This Row],[number_customer_service_calls]] &lt;= 1, "0-1 Calls", IF(tbl_Customers[[#This Row],[number_customer_service_calls]] &lt;= 3, "2-3 Calls", IF(tbl_Customers[[#This Row],[number_customer_service_calls]] &lt;=5, "4-5 Calls", "6+ Calls")))</f>
        <v>2-3 Calls</v>
      </c>
      <c r="X2207" t="str">
        <f>IF(tbl_Customers[[#This Row],[account_length]] &lt;= 50, "0-50", IF(tbl_Customers[[#This Row],[account_length]] &lt;=100, "51-100", IF(tbl_Customers[[#This Row],[account_length]] &lt;= 150, "101-150", "151+")))</f>
        <v>101-150</v>
      </c>
      <c r="Y2207" t="str">
        <f>IF(tbl_Customers[[#This Row],[total_intl_charge]] &lt;= 3, "Low Charges", "High Charges")</f>
        <v>High Charges</v>
      </c>
      <c r="Z2207" t="str">
        <f>IF(tbl_Customers[[#This Row],[total_eve_calls]]&lt;=80,"Low Calls",
IF(tbl_Customers[[#This Row],[total_eve_calls]]&lt;=120,"Medium Calls","High Calls"))</f>
        <v>Medium Calls</v>
      </c>
      <c r="AA2207" t="str">
        <f>IF(tbl_Customers[[#This Row],[total_eve_charge]]&lt;=15,"Low Charges",
IF(tbl_Customers[[#This Row],[total_eve_charge]]&lt;=20,"Medium Charges","High Charges"))</f>
        <v>High Charges</v>
      </c>
      <c r="AB22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07" t="str">
        <f>IF(tbl_Customers[[#This Row],[number_vmail_messages]] = 0, "No Usage", IF(tbl_Customers[[#This Row],[number_vmail_messages]] &lt;= 20, "Low Usage", IF(tbl_Customers[[#This Row],[number_vmail_messages]] &lt;= 40, "Medium Usgae", "High Usage")))</f>
        <v>No Usage</v>
      </c>
      <c r="AD2207" t="str">
        <f>IF(tbl_Customers[[#This Row],[total_day_minutes]]&lt;=150,"Low Usage", IF(tbl_Customers[[#This Row],[total_day_minutes]]&lt;=200,"Medium Usage", IF(tbl_Customers[[#This Row],[total_day_minutes]]&lt;=250,"High Usage","Very High Usage")))</f>
        <v>Medium Usage</v>
      </c>
      <c r="AE2207" t="str">
        <f>IF(tbl_Customers[[#This Row],[total_intl_calls]]&lt;=5,"Low Calls", IF(tbl_Customers[[#This Row],[total_intl_calls]]&lt;=10, "Medium Calls", "High Calls"))</f>
        <v>Low Calls</v>
      </c>
      <c r="AF22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07" s="36" t="str">
        <f>IF(tbl_Customers[[#This Row],[Churn_Risk_Score]]&gt;=10,"High Risk", IF(tbl_Customers[[#This Row],[Churn_Risk_Score]]&gt;=5,"Medium Risk","Low Risk"))</f>
        <v>Low Risk</v>
      </c>
    </row>
    <row r="2208" spans="1:33" x14ac:dyDescent="0.35">
      <c r="A2208">
        <v>2207</v>
      </c>
      <c r="B2208" t="s">
        <v>71</v>
      </c>
      <c r="C2208">
        <v>196</v>
      </c>
      <c r="D2208" t="s">
        <v>21</v>
      </c>
      <c r="E2208" t="s">
        <v>22</v>
      </c>
      <c r="F2208" t="s">
        <v>22</v>
      </c>
      <c r="G2208">
        <v>0</v>
      </c>
      <c r="H2208">
        <v>133.1</v>
      </c>
      <c r="I2208">
        <v>80</v>
      </c>
      <c r="J2208">
        <v>22.63</v>
      </c>
      <c r="K2208">
        <v>206.5</v>
      </c>
      <c r="L2208">
        <v>120</v>
      </c>
      <c r="M2208">
        <v>17.55</v>
      </c>
      <c r="N2208">
        <v>221.6</v>
      </c>
      <c r="O2208">
        <v>96</v>
      </c>
      <c r="P2208">
        <v>9.9700000000000006</v>
      </c>
      <c r="Q2208">
        <v>10.3</v>
      </c>
      <c r="R2208">
        <v>8</v>
      </c>
      <c r="S2208">
        <v>2.78</v>
      </c>
      <c r="T2208">
        <v>1</v>
      </c>
      <c r="U2208" t="s">
        <v>22</v>
      </c>
      <c r="V2208">
        <f>IF(tbl_Customers[[#This Row],[churn]] = "yes", 1, 0)</f>
        <v>0</v>
      </c>
      <c r="W2208" t="str">
        <f>IF(tbl_Customers[[#This Row],[number_customer_service_calls]] &lt;= 1, "0-1 Calls", IF(tbl_Customers[[#This Row],[number_customer_service_calls]] &lt;= 3, "2-3 Calls", IF(tbl_Customers[[#This Row],[number_customer_service_calls]] &lt;=5, "4-5 Calls", "6+ Calls")))</f>
        <v>0-1 Calls</v>
      </c>
      <c r="X2208" t="str">
        <f>IF(tbl_Customers[[#This Row],[account_length]] &lt;= 50, "0-50", IF(tbl_Customers[[#This Row],[account_length]] &lt;=100, "51-100", IF(tbl_Customers[[#This Row],[account_length]] &lt;= 150, "101-150", "151+")))</f>
        <v>151+</v>
      </c>
      <c r="Y2208" t="str">
        <f>IF(tbl_Customers[[#This Row],[total_intl_charge]] &lt;= 3, "Low Charges", "High Charges")</f>
        <v>Low Charges</v>
      </c>
      <c r="Z2208" t="str">
        <f>IF(tbl_Customers[[#This Row],[total_eve_calls]]&lt;=80,"Low Calls",
IF(tbl_Customers[[#This Row],[total_eve_calls]]&lt;=120,"Medium Calls","High Calls"))</f>
        <v>Medium Calls</v>
      </c>
      <c r="AA2208" t="str">
        <f>IF(tbl_Customers[[#This Row],[total_eve_charge]]&lt;=15,"Low Charges",
IF(tbl_Customers[[#This Row],[total_eve_charge]]&lt;=20,"Medium Charges","High Charges"))</f>
        <v>Medium Charges</v>
      </c>
      <c r="AB22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08" t="str">
        <f>IF(tbl_Customers[[#This Row],[number_vmail_messages]] = 0, "No Usage", IF(tbl_Customers[[#This Row],[number_vmail_messages]] &lt;= 20, "Low Usage", IF(tbl_Customers[[#This Row],[number_vmail_messages]] &lt;= 40, "Medium Usgae", "High Usage")))</f>
        <v>No Usage</v>
      </c>
      <c r="AD2208" t="str">
        <f>IF(tbl_Customers[[#This Row],[total_day_minutes]]&lt;=150,"Low Usage", IF(tbl_Customers[[#This Row],[total_day_minutes]]&lt;=200,"Medium Usage", IF(tbl_Customers[[#This Row],[total_day_minutes]]&lt;=250,"High Usage","Very High Usage")))</f>
        <v>Low Usage</v>
      </c>
      <c r="AE2208" t="str">
        <f>IF(tbl_Customers[[#This Row],[total_intl_calls]]&lt;=5,"Low Calls", IF(tbl_Customers[[#This Row],[total_intl_calls]]&lt;=10, "Medium Calls", "High Calls"))</f>
        <v>Medium Calls</v>
      </c>
      <c r="AF22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08" s="36" t="str">
        <f>IF(tbl_Customers[[#This Row],[Churn_Risk_Score]]&gt;=10,"High Risk", IF(tbl_Customers[[#This Row],[Churn_Risk_Score]]&gt;=5,"Medium Risk","Low Risk"))</f>
        <v>Low Risk</v>
      </c>
    </row>
    <row r="2209" spans="1:33" x14ac:dyDescent="0.35">
      <c r="A2209">
        <v>2208</v>
      </c>
      <c r="B2209" t="s">
        <v>54</v>
      </c>
      <c r="C2209">
        <v>97</v>
      </c>
      <c r="D2209" t="s">
        <v>28</v>
      </c>
      <c r="E2209" t="s">
        <v>22</v>
      </c>
      <c r="F2209" t="s">
        <v>22</v>
      </c>
      <c r="G2209">
        <v>0</v>
      </c>
      <c r="H2209">
        <v>225.1</v>
      </c>
      <c r="I2209">
        <v>90</v>
      </c>
      <c r="J2209">
        <v>38.270000000000003</v>
      </c>
      <c r="K2209">
        <v>279.5</v>
      </c>
      <c r="L2209">
        <v>127</v>
      </c>
      <c r="M2209">
        <v>23.76</v>
      </c>
      <c r="N2209">
        <v>233.8</v>
      </c>
      <c r="O2209">
        <v>103</v>
      </c>
      <c r="P2209">
        <v>10.52</v>
      </c>
      <c r="Q2209">
        <v>8.8000000000000007</v>
      </c>
      <c r="R2209">
        <v>4</v>
      </c>
      <c r="S2209">
        <v>2.38</v>
      </c>
      <c r="T2209">
        <v>0</v>
      </c>
      <c r="U2209" t="s">
        <v>23</v>
      </c>
      <c r="V2209">
        <f>IF(tbl_Customers[[#This Row],[churn]] = "yes", 1, 0)</f>
        <v>1</v>
      </c>
      <c r="W2209" t="str">
        <f>IF(tbl_Customers[[#This Row],[number_customer_service_calls]] &lt;= 1, "0-1 Calls", IF(tbl_Customers[[#This Row],[number_customer_service_calls]] &lt;= 3, "2-3 Calls", IF(tbl_Customers[[#This Row],[number_customer_service_calls]] &lt;=5, "4-5 Calls", "6+ Calls")))</f>
        <v>0-1 Calls</v>
      </c>
      <c r="X2209" t="str">
        <f>IF(tbl_Customers[[#This Row],[account_length]] &lt;= 50, "0-50", IF(tbl_Customers[[#This Row],[account_length]] &lt;=100, "51-100", IF(tbl_Customers[[#This Row],[account_length]] &lt;= 150, "101-150", "151+")))</f>
        <v>51-100</v>
      </c>
      <c r="Y2209" t="str">
        <f>IF(tbl_Customers[[#This Row],[total_intl_charge]] &lt;= 3, "Low Charges", "High Charges")</f>
        <v>Low Charges</v>
      </c>
      <c r="Z2209" t="str">
        <f>IF(tbl_Customers[[#This Row],[total_eve_calls]]&lt;=80,"Low Calls",
IF(tbl_Customers[[#This Row],[total_eve_calls]]&lt;=120,"Medium Calls","High Calls"))</f>
        <v>High Calls</v>
      </c>
      <c r="AA2209" t="str">
        <f>IF(tbl_Customers[[#This Row],[total_eve_charge]]&lt;=15,"Low Charges",
IF(tbl_Customers[[#This Row],[total_eve_charge]]&lt;=20,"Medium Charges","High Charges"))</f>
        <v>High Charges</v>
      </c>
      <c r="AB22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09" t="str">
        <f>IF(tbl_Customers[[#This Row],[number_vmail_messages]] = 0, "No Usage", IF(tbl_Customers[[#This Row],[number_vmail_messages]] &lt;= 20, "Low Usage", IF(tbl_Customers[[#This Row],[number_vmail_messages]] &lt;= 40, "Medium Usgae", "High Usage")))</f>
        <v>No Usage</v>
      </c>
      <c r="AD2209" t="str">
        <f>IF(tbl_Customers[[#This Row],[total_day_minutes]]&lt;=150,"Low Usage", IF(tbl_Customers[[#This Row],[total_day_minutes]]&lt;=200,"Medium Usage", IF(tbl_Customers[[#This Row],[total_day_minutes]]&lt;=250,"High Usage","Very High Usage")))</f>
        <v>High Usage</v>
      </c>
      <c r="AE2209" t="str">
        <f>IF(tbl_Customers[[#This Row],[total_intl_calls]]&lt;=5,"Low Calls", IF(tbl_Customers[[#This Row],[total_intl_calls]]&lt;=10, "Medium Calls", "High Calls"))</f>
        <v>Low Calls</v>
      </c>
      <c r="AF22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09" s="36" t="str">
        <f>IF(tbl_Customers[[#This Row],[Churn_Risk_Score]]&gt;=10,"High Risk", IF(tbl_Customers[[#This Row],[Churn_Risk_Score]]&gt;=5,"Medium Risk","Low Risk"))</f>
        <v>Low Risk</v>
      </c>
    </row>
    <row r="2210" spans="1:33" x14ac:dyDescent="0.35">
      <c r="A2210">
        <v>2209</v>
      </c>
      <c r="B2210" t="s">
        <v>36</v>
      </c>
      <c r="C2210">
        <v>148</v>
      </c>
      <c r="D2210" t="s">
        <v>25</v>
      </c>
      <c r="E2210" t="s">
        <v>22</v>
      </c>
      <c r="F2210" t="s">
        <v>22</v>
      </c>
      <c r="G2210">
        <v>0</v>
      </c>
      <c r="H2210">
        <v>208.4</v>
      </c>
      <c r="I2210">
        <v>120</v>
      </c>
      <c r="J2210">
        <v>35.43</v>
      </c>
      <c r="K2210">
        <v>174.4</v>
      </c>
      <c r="L2210">
        <v>99</v>
      </c>
      <c r="M2210">
        <v>14.82</v>
      </c>
      <c r="N2210">
        <v>310.7</v>
      </c>
      <c r="O2210">
        <v>105</v>
      </c>
      <c r="P2210">
        <v>13.98</v>
      </c>
      <c r="Q2210">
        <v>11.2</v>
      </c>
      <c r="R2210">
        <v>4</v>
      </c>
      <c r="S2210">
        <v>3.02</v>
      </c>
      <c r="T2210">
        <v>1</v>
      </c>
      <c r="U2210" t="s">
        <v>22</v>
      </c>
      <c r="V2210">
        <f>IF(tbl_Customers[[#This Row],[churn]] = "yes", 1, 0)</f>
        <v>0</v>
      </c>
      <c r="W2210" t="str">
        <f>IF(tbl_Customers[[#This Row],[number_customer_service_calls]] &lt;= 1, "0-1 Calls", IF(tbl_Customers[[#This Row],[number_customer_service_calls]] &lt;= 3, "2-3 Calls", IF(tbl_Customers[[#This Row],[number_customer_service_calls]] &lt;=5, "4-5 Calls", "6+ Calls")))</f>
        <v>0-1 Calls</v>
      </c>
      <c r="X2210" t="str">
        <f>IF(tbl_Customers[[#This Row],[account_length]] &lt;= 50, "0-50", IF(tbl_Customers[[#This Row],[account_length]] &lt;=100, "51-100", IF(tbl_Customers[[#This Row],[account_length]] &lt;= 150, "101-150", "151+")))</f>
        <v>101-150</v>
      </c>
      <c r="Y2210" t="str">
        <f>IF(tbl_Customers[[#This Row],[total_intl_charge]] &lt;= 3, "Low Charges", "High Charges")</f>
        <v>High Charges</v>
      </c>
      <c r="Z2210" t="str">
        <f>IF(tbl_Customers[[#This Row],[total_eve_calls]]&lt;=80,"Low Calls",
IF(tbl_Customers[[#This Row],[total_eve_calls]]&lt;=120,"Medium Calls","High Calls"))</f>
        <v>Medium Calls</v>
      </c>
      <c r="AA2210" t="str">
        <f>IF(tbl_Customers[[#This Row],[total_eve_charge]]&lt;=15,"Low Charges",
IF(tbl_Customers[[#This Row],[total_eve_charge]]&lt;=20,"Medium Charges","High Charges"))</f>
        <v>Low Charges</v>
      </c>
      <c r="AB22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10" t="str">
        <f>IF(tbl_Customers[[#This Row],[number_vmail_messages]] = 0, "No Usage", IF(tbl_Customers[[#This Row],[number_vmail_messages]] &lt;= 20, "Low Usage", IF(tbl_Customers[[#This Row],[number_vmail_messages]] &lt;= 40, "Medium Usgae", "High Usage")))</f>
        <v>No Usage</v>
      </c>
      <c r="AD2210" t="str">
        <f>IF(tbl_Customers[[#This Row],[total_day_minutes]]&lt;=150,"Low Usage", IF(tbl_Customers[[#This Row],[total_day_minutes]]&lt;=200,"Medium Usage", IF(tbl_Customers[[#This Row],[total_day_minutes]]&lt;=250,"High Usage","Very High Usage")))</f>
        <v>High Usage</v>
      </c>
      <c r="AE2210" t="str">
        <f>IF(tbl_Customers[[#This Row],[total_intl_calls]]&lt;=5,"Low Calls", IF(tbl_Customers[[#This Row],[total_intl_calls]]&lt;=10, "Medium Calls", "High Calls"))</f>
        <v>Low Calls</v>
      </c>
      <c r="AF22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10" s="36" t="str">
        <f>IF(tbl_Customers[[#This Row],[Churn_Risk_Score]]&gt;=10,"High Risk", IF(tbl_Customers[[#This Row],[Churn_Risk_Score]]&gt;=5,"Medium Risk","Low Risk"))</f>
        <v>Low Risk</v>
      </c>
    </row>
    <row r="2211" spans="1:33" x14ac:dyDescent="0.35">
      <c r="A2211">
        <v>2210</v>
      </c>
      <c r="B2211" t="s">
        <v>68</v>
      </c>
      <c r="C2211">
        <v>85</v>
      </c>
      <c r="D2211" t="s">
        <v>25</v>
      </c>
      <c r="E2211" t="s">
        <v>22</v>
      </c>
      <c r="F2211" t="s">
        <v>23</v>
      </c>
      <c r="G2211">
        <v>30</v>
      </c>
      <c r="H2211">
        <v>173.1</v>
      </c>
      <c r="I2211">
        <v>107</v>
      </c>
      <c r="J2211">
        <v>29.43</v>
      </c>
      <c r="K2211">
        <v>247.2</v>
      </c>
      <c r="L2211">
        <v>101</v>
      </c>
      <c r="M2211">
        <v>21.01</v>
      </c>
      <c r="N2211">
        <v>158.69999999999999</v>
      </c>
      <c r="O2211">
        <v>104</v>
      </c>
      <c r="P2211">
        <v>7.14</v>
      </c>
      <c r="Q2211">
        <v>11.5</v>
      </c>
      <c r="R2211">
        <v>5</v>
      </c>
      <c r="S2211">
        <v>3.11</v>
      </c>
      <c r="T2211">
        <v>1</v>
      </c>
      <c r="U2211" t="s">
        <v>22</v>
      </c>
      <c r="V2211">
        <f>IF(tbl_Customers[[#This Row],[churn]] = "yes", 1, 0)</f>
        <v>0</v>
      </c>
      <c r="W2211" t="str">
        <f>IF(tbl_Customers[[#This Row],[number_customer_service_calls]] &lt;= 1, "0-1 Calls", IF(tbl_Customers[[#This Row],[number_customer_service_calls]] &lt;= 3, "2-3 Calls", IF(tbl_Customers[[#This Row],[number_customer_service_calls]] &lt;=5, "4-5 Calls", "6+ Calls")))</f>
        <v>0-1 Calls</v>
      </c>
      <c r="X2211" t="str">
        <f>IF(tbl_Customers[[#This Row],[account_length]] &lt;= 50, "0-50", IF(tbl_Customers[[#This Row],[account_length]] &lt;=100, "51-100", IF(tbl_Customers[[#This Row],[account_length]] &lt;= 150, "101-150", "151+")))</f>
        <v>51-100</v>
      </c>
      <c r="Y2211" t="str">
        <f>IF(tbl_Customers[[#This Row],[total_intl_charge]] &lt;= 3, "Low Charges", "High Charges")</f>
        <v>High Charges</v>
      </c>
      <c r="Z2211" t="str">
        <f>IF(tbl_Customers[[#This Row],[total_eve_calls]]&lt;=80,"Low Calls",
IF(tbl_Customers[[#This Row],[total_eve_calls]]&lt;=120,"Medium Calls","High Calls"))</f>
        <v>Medium Calls</v>
      </c>
      <c r="AA2211" t="str">
        <f>IF(tbl_Customers[[#This Row],[total_eve_charge]]&lt;=15,"Low Charges",
IF(tbl_Customers[[#This Row],[total_eve_charge]]&lt;=20,"Medium Charges","High Charges"))</f>
        <v>High Charges</v>
      </c>
      <c r="AB22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11" t="str">
        <f>IF(tbl_Customers[[#This Row],[number_vmail_messages]] = 0, "No Usage", IF(tbl_Customers[[#This Row],[number_vmail_messages]] &lt;= 20, "Low Usage", IF(tbl_Customers[[#This Row],[number_vmail_messages]] &lt;= 40, "Medium Usgae", "High Usage")))</f>
        <v>Medium Usgae</v>
      </c>
      <c r="AD2211" t="str">
        <f>IF(tbl_Customers[[#This Row],[total_day_minutes]]&lt;=150,"Low Usage", IF(tbl_Customers[[#This Row],[total_day_minutes]]&lt;=200,"Medium Usage", IF(tbl_Customers[[#This Row],[total_day_minutes]]&lt;=250,"High Usage","Very High Usage")))</f>
        <v>Medium Usage</v>
      </c>
      <c r="AE2211" t="str">
        <f>IF(tbl_Customers[[#This Row],[total_intl_calls]]&lt;=5,"Low Calls", IF(tbl_Customers[[#This Row],[total_intl_calls]]&lt;=10, "Medium Calls", "High Calls"))</f>
        <v>Low Calls</v>
      </c>
      <c r="AF22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11" s="36" t="str">
        <f>IF(tbl_Customers[[#This Row],[Churn_Risk_Score]]&gt;=10,"High Risk", IF(tbl_Customers[[#This Row],[Churn_Risk_Score]]&gt;=5,"Medium Risk","Low Risk"))</f>
        <v>Low Risk</v>
      </c>
    </row>
    <row r="2212" spans="1:33" x14ac:dyDescent="0.35">
      <c r="A2212">
        <v>2211</v>
      </c>
      <c r="B2212" t="s">
        <v>26</v>
      </c>
      <c r="C2212">
        <v>86</v>
      </c>
      <c r="D2212" t="s">
        <v>28</v>
      </c>
      <c r="E2212" t="s">
        <v>23</v>
      </c>
      <c r="F2212" t="s">
        <v>22</v>
      </c>
      <c r="G2212">
        <v>0</v>
      </c>
      <c r="H2212">
        <v>162.4</v>
      </c>
      <c r="I2212">
        <v>131</v>
      </c>
      <c r="J2212">
        <v>27.61</v>
      </c>
      <c r="K2212">
        <v>167</v>
      </c>
      <c r="L2212">
        <v>102</v>
      </c>
      <c r="M2212">
        <v>14.2</v>
      </c>
      <c r="N2212">
        <v>128.9</v>
      </c>
      <c r="O2212">
        <v>118</v>
      </c>
      <c r="P2212">
        <v>5.8</v>
      </c>
      <c r="Q2212">
        <v>11.4</v>
      </c>
      <c r="R2212">
        <v>2</v>
      </c>
      <c r="S2212">
        <v>3.08</v>
      </c>
      <c r="T2212">
        <v>2</v>
      </c>
      <c r="U2212" t="s">
        <v>23</v>
      </c>
      <c r="V2212">
        <f>IF(tbl_Customers[[#This Row],[churn]] = "yes", 1, 0)</f>
        <v>1</v>
      </c>
      <c r="W2212" t="str">
        <f>IF(tbl_Customers[[#This Row],[number_customer_service_calls]] &lt;= 1, "0-1 Calls", IF(tbl_Customers[[#This Row],[number_customer_service_calls]] &lt;= 3, "2-3 Calls", IF(tbl_Customers[[#This Row],[number_customer_service_calls]] &lt;=5, "4-5 Calls", "6+ Calls")))</f>
        <v>2-3 Calls</v>
      </c>
      <c r="X2212" t="str">
        <f>IF(tbl_Customers[[#This Row],[account_length]] &lt;= 50, "0-50", IF(tbl_Customers[[#This Row],[account_length]] &lt;=100, "51-100", IF(tbl_Customers[[#This Row],[account_length]] &lt;= 150, "101-150", "151+")))</f>
        <v>51-100</v>
      </c>
      <c r="Y2212" t="str">
        <f>IF(tbl_Customers[[#This Row],[total_intl_charge]] &lt;= 3, "Low Charges", "High Charges")</f>
        <v>High Charges</v>
      </c>
      <c r="Z2212" t="str">
        <f>IF(tbl_Customers[[#This Row],[total_eve_calls]]&lt;=80,"Low Calls",
IF(tbl_Customers[[#This Row],[total_eve_calls]]&lt;=120,"Medium Calls","High Calls"))</f>
        <v>Medium Calls</v>
      </c>
      <c r="AA2212" t="str">
        <f>IF(tbl_Customers[[#This Row],[total_eve_charge]]&lt;=15,"Low Charges",
IF(tbl_Customers[[#This Row],[total_eve_charge]]&lt;=20,"Medium Charges","High Charges"))</f>
        <v>Low Charges</v>
      </c>
      <c r="AB22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12" t="str">
        <f>IF(tbl_Customers[[#This Row],[number_vmail_messages]] = 0, "No Usage", IF(tbl_Customers[[#This Row],[number_vmail_messages]] &lt;= 20, "Low Usage", IF(tbl_Customers[[#This Row],[number_vmail_messages]] &lt;= 40, "Medium Usgae", "High Usage")))</f>
        <v>No Usage</v>
      </c>
      <c r="AD2212" t="str">
        <f>IF(tbl_Customers[[#This Row],[total_day_minutes]]&lt;=150,"Low Usage", IF(tbl_Customers[[#This Row],[total_day_minutes]]&lt;=200,"Medium Usage", IF(tbl_Customers[[#This Row],[total_day_minutes]]&lt;=250,"High Usage","Very High Usage")))</f>
        <v>Medium Usage</v>
      </c>
      <c r="AE2212" t="str">
        <f>IF(tbl_Customers[[#This Row],[total_intl_calls]]&lt;=5,"Low Calls", IF(tbl_Customers[[#This Row],[total_intl_calls]]&lt;=10, "Medium Calls", "High Calls"))</f>
        <v>Low Calls</v>
      </c>
      <c r="AF22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212" s="36" t="str">
        <f>IF(tbl_Customers[[#This Row],[Churn_Risk_Score]]&gt;=10,"High Risk", IF(tbl_Customers[[#This Row],[Churn_Risk_Score]]&gt;=5,"Medium Risk","Low Risk"))</f>
        <v>Medium Risk</v>
      </c>
    </row>
    <row r="2213" spans="1:33" x14ac:dyDescent="0.35">
      <c r="A2213">
        <v>2212</v>
      </c>
      <c r="B2213" t="s">
        <v>69</v>
      </c>
      <c r="C2213">
        <v>147</v>
      </c>
      <c r="D2213" t="s">
        <v>21</v>
      </c>
      <c r="E2213" t="s">
        <v>22</v>
      </c>
      <c r="F2213" t="s">
        <v>23</v>
      </c>
      <c r="G2213">
        <v>38</v>
      </c>
      <c r="H2213">
        <v>243.4</v>
      </c>
      <c r="I2213">
        <v>126</v>
      </c>
      <c r="J2213">
        <v>41.38</v>
      </c>
      <c r="K2213">
        <v>273.8</v>
      </c>
      <c r="L2213">
        <v>109</v>
      </c>
      <c r="M2213">
        <v>23.27</v>
      </c>
      <c r="N2213">
        <v>282.89999999999998</v>
      </c>
      <c r="O2213">
        <v>91</v>
      </c>
      <c r="P2213">
        <v>12.73</v>
      </c>
      <c r="Q2213">
        <v>14.1</v>
      </c>
      <c r="R2213">
        <v>8</v>
      </c>
      <c r="S2213">
        <v>3.81</v>
      </c>
      <c r="T2213">
        <v>2</v>
      </c>
      <c r="U2213" t="s">
        <v>22</v>
      </c>
      <c r="V2213">
        <f>IF(tbl_Customers[[#This Row],[churn]] = "yes", 1, 0)</f>
        <v>0</v>
      </c>
      <c r="W2213" t="str">
        <f>IF(tbl_Customers[[#This Row],[number_customer_service_calls]] &lt;= 1, "0-1 Calls", IF(tbl_Customers[[#This Row],[number_customer_service_calls]] &lt;= 3, "2-3 Calls", IF(tbl_Customers[[#This Row],[number_customer_service_calls]] &lt;=5, "4-5 Calls", "6+ Calls")))</f>
        <v>2-3 Calls</v>
      </c>
      <c r="X2213" t="str">
        <f>IF(tbl_Customers[[#This Row],[account_length]] &lt;= 50, "0-50", IF(tbl_Customers[[#This Row],[account_length]] &lt;=100, "51-100", IF(tbl_Customers[[#This Row],[account_length]] &lt;= 150, "101-150", "151+")))</f>
        <v>101-150</v>
      </c>
      <c r="Y2213" t="str">
        <f>IF(tbl_Customers[[#This Row],[total_intl_charge]] &lt;= 3, "Low Charges", "High Charges")</f>
        <v>High Charges</v>
      </c>
      <c r="Z2213" t="str">
        <f>IF(tbl_Customers[[#This Row],[total_eve_calls]]&lt;=80,"Low Calls",
IF(tbl_Customers[[#This Row],[total_eve_calls]]&lt;=120,"Medium Calls","High Calls"))</f>
        <v>Medium Calls</v>
      </c>
      <c r="AA2213" t="str">
        <f>IF(tbl_Customers[[#This Row],[total_eve_charge]]&lt;=15,"Low Charges",
IF(tbl_Customers[[#This Row],[total_eve_charge]]&lt;=20,"Medium Charges","High Charges"))</f>
        <v>High Charges</v>
      </c>
      <c r="AB22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13" t="str">
        <f>IF(tbl_Customers[[#This Row],[number_vmail_messages]] = 0, "No Usage", IF(tbl_Customers[[#This Row],[number_vmail_messages]] &lt;= 20, "Low Usage", IF(tbl_Customers[[#This Row],[number_vmail_messages]] &lt;= 40, "Medium Usgae", "High Usage")))</f>
        <v>Medium Usgae</v>
      </c>
      <c r="AD2213" t="str">
        <f>IF(tbl_Customers[[#This Row],[total_day_minutes]]&lt;=150,"Low Usage", IF(tbl_Customers[[#This Row],[total_day_minutes]]&lt;=200,"Medium Usage", IF(tbl_Customers[[#This Row],[total_day_minutes]]&lt;=250,"High Usage","Very High Usage")))</f>
        <v>High Usage</v>
      </c>
      <c r="AE2213" t="str">
        <f>IF(tbl_Customers[[#This Row],[total_intl_calls]]&lt;=5,"Low Calls", IF(tbl_Customers[[#This Row],[total_intl_calls]]&lt;=10, "Medium Calls", "High Calls"))</f>
        <v>Medium Calls</v>
      </c>
      <c r="AF22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13" s="36" t="str">
        <f>IF(tbl_Customers[[#This Row],[Churn_Risk_Score]]&gt;=10,"High Risk", IF(tbl_Customers[[#This Row],[Churn_Risk_Score]]&gt;=5,"Medium Risk","Low Risk"))</f>
        <v>Low Risk</v>
      </c>
    </row>
    <row r="2214" spans="1:33" x14ac:dyDescent="0.35">
      <c r="A2214">
        <v>2213</v>
      </c>
      <c r="B2214" t="s">
        <v>72</v>
      </c>
      <c r="C2214">
        <v>91</v>
      </c>
      <c r="D2214" t="s">
        <v>21</v>
      </c>
      <c r="E2214" t="s">
        <v>22</v>
      </c>
      <c r="F2214" t="s">
        <v>22</v>
      </c>
      <c r="G2214">
        <v>0</v>
      </c>
      <c r="H2214">
        <v>189.3</v>
      </c>
      <c r="I2214">
        <v>100</v>
      </c>
      <c r="J2214">
        <v>32.18</v>
      </c>
      <c r="K2214">
        <v>239.3</v>
      </c>
      <c r="L2214">
        <v>107</v>
      </c>
      <c r="M2214">
        <v>20.34</v>
      </c>
      <c r="N2214">
        <v>89.7</v>
      </c>
      <c r="O2214">
        <v>89</v>
      </c>
      <c r="P2214">
        <v>4.04</v>
      </c>
      <c r="Q2214">
        <v>9.9</v>
      </c>
      <c r="R2214">
        <v>3</v>
      </c>
      <c r="S2214">
        <v>2.67</v>
      </c>
      <c r="T2214">
        <v>3</v>
      </c>
      <c r="U2214" t="s">
        <v>22</v>
      </c>
      <c r="V2214">
        <f>IF(tbl_Customers[[#This Row],[churn]] = "yes", 1, 0)</f>
        <v>0</v>
      </c>
      <c r="W2214" t="str">
        <f>IF(tbl_Customers[[#This Row],[number_customer_service_calls]] &lt;= 1, "0-1 Calls", IF(tbl_Customers[[#This Row],[number_customer_service_calls]] &lt;= 3, "2-3 Calls", IF(tbl_Customers[[#This Row],[number_customer_service_calls]] &lt;=5, "4-5 Calls", "6+ Calls")))</f>
        <v>2-3 Calls</v>
      </c>
      <c r="X2214" t="str">
        <f>IF(tbl_Customers[[#This Row],[account_length]] &lt;= 50, "0-50", IF(tbl_Customers[[#This Row],[account_length]] &lt;=100, "51-100", IF(tbl_Customers[[#This Row],[account_length]] &lt;= 150, "101-150", "151+")))</f>
        <v>51-100</v>
      </c>
      <c r="Y2214" t="str">
        <f>IF(tbl_Customers[[#This Row],[total_intl_charge]] &lt;= 3, "Low Charges", "High Charges")</f>
        <v>Low Charges</v>
      </c>
      <c r="Z2214" t="str">
        <f>IF(tbl_Customers[[#This Row],[total_eve_calls]]&lt;=80,"Low Calls",
IF(tbl_Customers[[#This Row],[total_eve_calls]]&lt;=120,"Medium Calls","High Calls"))</f>
        <v>Medium Calls</v>
      </c>
      <c r="AA2214" t="str">
        <f>IF(tbl_Customers[[#This Row],[total_eve_charge]]&lt;=15,"Low Charges",
IF(tbl_Customers[[#This Row],[total_eve_charge]]&lt;=20,"Medium Charges","High Charges"))</f>
        <v>High Charges</v>
      </c>
      <c r="AB22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14" t="str">
        <f>IF(tbl_Customers[[#This Row],[number_vmail_messages]] = 0, "No Usage", IF(tbl_Customers[[#This Row],[number_vmail_messages]] &lt;= 20, "Low Usage", IF(tbl_Customers[[#This Row],[number_vmail_messages]] &lt;= 40, "Medium Usgae", "High Usage")))</f>
        <v>No Usage</v>
      </c>
      <c r="AD2214" t="str">
        <f>IF(tbl_Customers[[#This Row],[total_day_minutes]]&lt;=150,"Low Usage", IF(tbl_Customers[[#This Row],[total_day_minutes]]&lt;=200,"Medium Usage", IF(tbl_Customers[[#This Row],[total_day_minutes]]&lt;=250,"High Usage","Very High Usage")))</f>
        <v>Medium Usage</v>
      </c>
      <c r="AE2214" t="str">
        <f>IF(tbl_Customers[[#This Row],[total_intl_calls]]&lt;=5,"Low Calls", IF(tbl_Customers[[#This Row],[total_intl_calls]]&lt;=10, "Medium Calls", "High Calls"))</f>
        <v>Low Calls</v>
      </c>
      <c r="AF22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14" s="36" t="str">
        <f>IF(tbl_Customers[[#This Row],[Churn_Risk_Score]]&gt;=10,"High Risk", IF(tbl_Customers[[#This Row],[Churn_Risk_Score]]&gt;=5,"Medium Risk","Low Risk"))</f>
        <v>Low Risk</v>
      </c>
    </row>
    <row r="2215" spans="1:33" x14ac:dyDescent="0.35">
      <c r="A2215">
        <v>2214</v>
      </c>
      <c r="B2215" t="s">
        <v>32</v>
      </c>
      <c r="C2215">
        <v>81</v>
      </c>
      <c r="D2215" t="s">
        <v>25</v>
      </c>
      <c r="E2215" t="s">
        <v>22</v>
      </c>
      <c r="F2215" t="s">
        <v>23</v>
      </c>
      <c r="G2215">
        <v>46</v>
      </c>
      <c r="H2215">
        <v>168.3</v>
      </c>
      <c r="I2215">
        <v>124</v>
      </c>
      <c r="J2215">
        <v>28.61</v>
      </c>
      <c r="K2215">
        <v>270.89999999999998</v>
      </c>
      <c r="L2215">
        <v>103</v>
      </c>
      <c r="M2215">
        <v>23.03</v>
      </c>
      <c r="N2215">
        <v>222.5</v>
      </c>
      <c r="O2215">
        <v>98</v>
      </c>
      <c r="P2215">
        <v>10.01</v>
      </c>
      <c r="Q2215">
        <v>6.7</v>
      </c>
      <c r="R2215">
        <v>2</v>
      </c>
      <c r="S2215">
        <v>1.81</v>
      </c>
      <c r="T2215">
        <v>4</v>
      </c>
      <c r="U2215" t="s">
        <v>22</v>
      </c>
      <c r="V2215">
        <f>IF(tbl_Customers[[#This Row],[churn]] = "yes", 1, 0)</f>
        <v>0</v>
      </c>
      <c r="W2215" t="str">
        <f>IF(tbl_Customers[[#This Row],[number_customer_service_calls]] &lt;= 1, "0-1 Calls", IF(tbl_Customers[[#This Row],[number_customer_service_calls]] &lt;= 3, "2-3 Calls", IF(tbl_Customers[[#This Row],[number_customer_service_calls]] &lt;=5, "4-5 Calls", "6+ Calls")))</f>
        <v>4-5 Calls</v>
      </c>
      <c r="X2215" t="str">
        <f>IF(tbl_Customers[[#This Row],[account_length]] &lt;= 50, "0-50", IF(tbl_Customers[[#This Row],[account_length]] &lt;=100, "51-100", IF(tbl_Customers[[#This Row],[account_length]] &lt;= 150, "101-150", "151+")))</f>
        <v>51-100</v>
      </c>
      <c r="Y2215" t="str">
        <f>IF(tbl_Customers[[#This Row],[total_intl_charge]] &lt;= 3, "Low Charges", "High Charges")</f>
        <v>Low Charges</v>
      </c>
      <c r="Z2215" t="str">
        <f>IF(tbl_Customers[[#This Row],[total_eve_calls]]&lt;=80,"Low Calls",
IF(tbl_Customers[[#This Row],[total_eve_calls]]&lt;=120,"Medium Calls","High Calls"))</f>
        <v>Medium Calls</v>
      </c>
      <c r="AA2215" t="str">
        <f>IF(tbl_Customers[[#This Row],[total_eve_charge]]&lt;=15,"Low Charges",
IF(tbl_Customers[[#This Row],[total_eve_charge]]&lt;=20,"Medium Charges","High Charges"))</f>
        <v>High Charges</v>
      </c>
      <c r="AB22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15" t="str">
        <f>IF(tbl_Customers[[#This Row],[number_vmail_messages]] = 0, "No Usage", IF(tbl_Customers[[#This Row],[number_vmail_messages]] &lt;= 20, "Low Usage", IF(tbl_Customers[[#This Row],[number_vmail_messages]] &lt;= 40, "Medium Usgae", "High Usage")))</f>
        <v>High Usage</v>
      </c>
      <c r="AD2215" t="str">
        <f>IF(tbl_Customers[[#This Row],[total_day_minutes]]&lt;=150,"Low Usage", IF(tbl_Customers[[#This Row],[total_day_minutes]]&lt;=200,"Medium Usage", IF(tbl_Customers[[#This Row],[total_day_minutes]]&lt;=250,"High Usage","Very High Usage")))</f>
        <v>Medium Usage</v>
      </c>
      <c r="AE2215" t="str">
        <f>IF(tbl_Customers[[#This Row],[total_intl_calls]]&lt;=5,"Low Calls", IF(tbl_Customers[[#This Row],[total_intl_calls]]&lt;=10, "Medium Calls", "High Calls"))</f>
        <v>Low Calls</v>
      </c>
      <c r="AF22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15" s="36" t="str">
        <f>IF(tbl_Customers[[#This Row],[Churn_Risk_Score]]&gt;=10,"High Risk", IF(tbl_Customers[[#This Row],[Churn_Risk_Score]]&gt;=5,"Medium Risk","Low Risk"))</f>
        <v>Low Risk</v>
      </c>
    </row>
    <row r="2216" spans="1:33" x14ac:dyDescent="0.35">
      <c r="A2216">
        <v>2215</v>
      </c>
      <c r="B2216" t="s">
        <v>55</v>
      </c>
      <c r="C2216">
        <v>116</v>
      </c>
      <c r="D2216" t="s">
        <v>21</v>
      </c>
      <c r="E2216" t="s">
        <v>22</v>
      </c>
      <c r="F2216" t="s">
        <v>23</v>
      </c>
      <c r="G2216">
        <v>24</v>
      </c>
      <c r="H2216">
        <v>232.9</v>
      </c>
      <c r="I2216">
        <v>90</v>
      </c>
      <c r="J2216">
        <v>39.590000000000003</v>
      </c>
      <c r="K2216">
        <v>152.1</v>
      </c>
      <c r="L2216">
        <v>94</v>
      </c>
      <c r="M2216">
        <v>12.93</v>
      </c>
      <c r="N2216">
        <v>344.3</v>
      </c>
      <c r="O2216">
        <v>82</v>
      </c>
      <c r="P2216">
        <v>15.49</v>
      </c>
      <c r="Q2216">
        <v>10.7</v>
      </c>
      <c r="R2216">
        <v>6</v>
      </c>
      <c r="S2216">
        <v>2.89</v>
      </c>
      <c r="T2216">
        <v>1</v>
      </c>
      <c r="U2216" t="s">
        <v>22</v>
      </c>
      <c r="V2216">
        <f>IF(tbl_Customers[[#This Row],[churn]] = "yes", 1, 0)</f>
        <v>0</v>
      </c>
      <c r="W2216" t="str">
        <f>IF(tbl_Customers[[#This Row],[number_customer_service_calls]] &lt;= 1, "0-1 Calls", IF(tbl_Customers[[#This Row],[number_customer_service_calls]] &lt;= 3, "2-3 Calls", IF(tbl_Customers[[#This Row],[number_customer_service_calls]] &lt;=5, "4-5 Calls", "6+ Calls")))</f>
        <v>0-1 Calls</v>
      </c>
      <c r="X2216" t="str">
        <f>IF(tbl_Customers[[#This Row],[account_length]] &lt;= 50, "0-50", IF(tbl_Customers[[#This Row],[account_length]] &lt;=100, "51-100", IF(tbl_Customers[[#This Row],[account_length]] &lt;= 150, "101-150", "151+")))</f>
        <v>101-150</v>
      </c>
      <c r="Y2216" t="str">
        <f>IF(tbl_Customers[[#This Row],[total_intl_charge]] &lt;= 3, "Low Charges", "High Charges")</f>
        <v>Low Charges</v>
      </c>
      <c r="Z2216" t="str">
        <f>IF(tbl_Customers[[#This Row],[total_eve_calls]]&lt;=80,"Low Calls",
IF(tbl_Customers[[#This Row],[total_eve_calls]]&lt;=120,"Medium Calls","High Calls"))</f>
        <v>Medium Calls</v>
      </c>
      <c r="AA2216" t="str">
        <f>IF(tbl_Customers[[#This Row],[total_eve_charge]]&lt;=15,"Low Charges",
IF(tbl_Customers[[#This Row],[total_eve_charge]]&lt;=20,"Medium Charges","High Charges"))</f>
        <v>Low Charges</v>
      </c>
      <c r="AB22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16" t="str">
        <f>IF(tbl_Customers[[#This Row],[number_vmail_messages]] = 0, "No Usage", IF(tbl_Customers[[#This Row],[number_vmail_messages]] &lt;= 20, "Low Usage", IF(tbl_Customers[[#This Row],[number_vmail_messages]] &lt;= 40, "Medium Usgae", "High Usage")))</f>
        <v>Medium Usgae</v>
      </c>
      <c r="AD2216" t="str">
        <f>IF(tbl_Customers[[#This Row],[total_day_minutes]]&lt;=150,"Low Usage", IF(tbl_Customers[[#This Row],[total_day_minutes]]&lt;=200,"Medium Usage", IF(tbl_Customers[[#This Row],[total_day_minutes]]&lt;=250,"High Usage","Very High Usage")))</f>
        <v>High Usage</v>
      </c>
      <c r="AE2216" t="str">
        <f>IF(tbl_Customers[[#This Row],[total_intl_calls]]&lt;=5,"Low Calls", IF(tbl_Customers[[#This Row],[total_intl_calls]]&lt;=10, "Medium Calls", "High Calls"))</f>
        <v>Medium Calls</v>
      </c>
      <c r="AF22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16" s="36" t="str">
        <f>IF(tbl_Customers[[#This Row],[Churn_Risk_Score]]&gt;=10,"High Risk", IF(tbl_Customers[[#This Row],[Churn_Risk_Score]]&gt;=5,"Medium Risk","Low Risk"))</f>
        <v>Low Risk</v>
      </c>
    </row>
    <row r="2217" spans="1:33" x14ac:dyDescent="0.35">
      <c r="A2217">
        <v>2216</v>
      </c>
      <c r="B2217" t="s">
        <v>30</v>
      </c>
      <c r="C2217">
        <v>69</v>
      </c>
      <c r="D2217" t="s">
        <v>21</v>
      </c>
      <c r="E2217" t="s">
        <v>22</v>
      </c>
      <c r="F2217" t="s">
        <v>23</v>
      </c>
      <c r="G2217">
        <v>37</v>
      </c>
      <c r="H2217">
        <v>155</v>
      </c>
      <c r="I2217">
        <v>98</v>
      </c>
      <c r="J2217">
        <v>26.35</v>
      </c>
      <c r="K2217">
        <v>142.4</v>
      </c>
      <c r="L2217">
        <v>105</v>
      </c>
      <c r="M2217">
        <v>12.1</v>
      </c>
      <c r="N2217">
        <v>143.69999999999999</v>
      </c>
      <c r="O2217">
        <v>117</v>
      </c>
      <c r="P2217">
        <v>6.47</v>
      </c>
      <c r="Q2217">
        <v>5.9</v>
      </c>
      <c r="R2217">
        <v>4</v>
      </c>
      <c r="S2217">
        <v>1.59</v>
      </c>
      <c r="T2217">
        <v>1</v>
      </c>
      <c r="U2217" t="s">
        <v>22</v>
      </c>
      <c r="V2217">
        <f>IF(tbl_Customers[[#This Row],[churn]] = "yes", 1, 0)</f>
        <v>0</v>
      </c>
      <c r="W2217" t="str">
        <f>IF(tbl_Customers[[#This Row],[number_customer_service_calls]] &lt;= 1, "0-1 Calls", IF(tbl_Customers[[#This Row],[number_customer_service_calls]] &lt;= 3, "2-3 Calls", IF(tbl_Customers[[#This Row],[number_customer_service_calls]] &lt;=5, "4-5 Calls", "6+ Calls")))</f>
        <v>0-1 Calls</v>
      </c>
      <c r="X2217" t="str">
        <f>IF(tbl_Customers[[#This Row],[account_length]] &lt;= 50, "0-50", IF(tbl_Customers[[#This Row],[account_length]] &lt;=100, "51-100", IF(tbl_Customers[[#This Row],[account_length]] &lt;= 150, "101-150", "151+")))</f>
        <v>51-100</v>
      </c>
      <c r="Y2217" t="str">
        <f>IF(tbl_Customers[[#This Row],[total_intl_charge]] &lt;= 3, "Low Charges", "High Charges")</f>
        <v>Low Charges</v>
      </c>
      <c r="Z2217" t="str">
        <f>IF(tbl_Customers[[#This Row],[total_eve_calls]]&lt;=80,"Low Calls",
IF(tbl_Customers[[#This Row],[total_eve_calls]]&lt;=120,"Medium Calls","High Calls"))</f>
        <v>Medium Calls</v>
      </c>
      <c r="AA2217" t="str">
        <f>IF(tbl_Customers[[#This Row],[total_eve_charge]]&lt;=15,"Low Charges",
IF(tbl_Customers[[#This Row],[total_eve_charge]]&lt;=20,"Medium Charges","High Charges"))</f>
        <v>Low Charges</v>
      </c>
      <c r="AB22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217" t="str">
        <f>IF(tbl_Customers[[#This Row],[number_vmail_messages]] = 0, "No Usage", IF(tbl_Customers[[#This Row],[number_vmail_messages]] &lt;= 20, "Low Usage", IF(tbl_Customers[[#This Row],[number_vmail_messages]] &lt;= 40, "Medium Usgae", "High Usage")))</f>
        <v>Medium Usgae</v>
      </c>
      <c r="AD2217" t="str">
        <f>IF(tbl_Customers[[#This Row],[total_day_minutes]]&lt;=150,"Low Usage", IF(tbl_Customers[[#This Row],[total_day_minutes]]&lt;=200,"Medium Usage", IF(tbl_Customers[[#This Row],[total_day_minutes]]&lt;=250,"High Usage","Very High Usage")))</f>
        <v>Medium Usage</v>
      </c>
      <c r="AE2217" t="str">
        <f>IF(tbl_Customers[[#This Row],[total_intl_calls]]&lt;=5,"Low Calls", IF(tbl_Customers[[#This Row],[total_intl_calls]]&lt;=10, "Medium Calls", "High Calls"))</f>
        <v>Low Calls</v>
      </c>
      <c r="AF22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17" s="36" t="str">
        <f>IF(tbl_Customers[[#This Row],[Churn_Risk_Score]]&gt;=10,"High Risk", IF(tbl_Customers[[#This Row],[Churn_Risk_Score]]&gt;=5,"Medium Risk","Low Risk"))</f>
        <v>Low Risk</v>
      </c>
    </row>
    <row r="2218" spans="1:33" x14ac:dyDescent="0.35">
      <c r="A2218">
        <v>2217</v>
      </c>
      <c r="B2218" t="s">
        <v>37</v>
      </c>
      <c r="C2218">
        <v>135</v>
      </c>
      <c r="D2218" t="s">
        <v>28</v>
      </c>
      <c r="E2218" t="s">
        <v>22</v>
      </c>
      <c r="F2218" t="s">
        <v>22</v>
      </c>
      <c r="G2218">
        <v>0</v>
      </c>
      <c r="H2218">
        <v>154.4</v>
      </c>
      <c r="I2218">
        <v>130</v>
      </c>
      <c r="J2218">
        <v>26.25</v>
      </c>
      <c r="K2218">
        <v>203.8</v>
      </c>
      <c r="L2218">
        <v>90</v>
      </c>
      <c r="M2218">
        <v>17.32</v>
      </c>
      <c r="N2218">
        <v>158.69999999999999</v>
      </c>
      <c r="O2218">
        <v>59</v>
      </c>
      <c r="P2218">
        <v>7.14</v>
      </c>
      <c r="Q2218">
        <v>11.8</v>
      </c>
      <c r="R2218">
        <v>3</v>
      </c>
      <c r="S2218">
        <v>3.19</v>
      </c>
      <c r="T2218">
        <v>0</v>
      </c>
      <c r="U2218" t="s">
        <v>22</v>
      </c>
      <c r="V2218">
        <f>IF(tbl_Customers[[#This Row],[churn]] = "yes", 1, 0)</f>
        <v>0</v>
      </c>
      <c r="W2218" t="str">
        <f>IF(tbl_Customers[[#This Row],[number_customer_service_calls]] &lt;= 1, "0-1 Calls", IF(tbl_Customers[[#This Row],[number_customer_service_calls]] &lt;= 3, "2-3 Calls", IF(tbl_Customers[[#This Row],[number_customer_service_calls]] &lt;=5, "4-5 Calls", "6+ Calls")))</f>
        <v>0-1 Calls</v>
      </c>
      <c r="X2218" t="str">
        <f>IF(tbl_Customers[[#This Row],[account_length]] &lt;= 50, "0-50", IF(tbl_Customers[[#This Row],[account_length]] &lt;=100, "51-100", IF(tbl_Customers[[#This Row],[account_length]] &lt;= 150, "101-150", "151+")))</f>
        <v>101-150</v>
      </c>
      <c r="Y2218" t="str">
        <f>IF(tbl_Customers[[#This Row],[total_intl_charge]] &lt;= 3, "Low Charges", "High Charges")</f>
        <v>High Charges</v>
      </c>
      <c r="Z2218" t="str">
        <f>IF(tbl_Customers[[#This Row],[total_eve_calls]]&lt;=80,"Low Calls",
IF(tbl_Customers[[#This Row],[total_eve_calls]]&lt;=120,"Medium Calls","High Calls"))</f>
        <v>Medium Calls</v>
      </c>
      <c r="AA2218" t="str">
        <f>IF(tbl_Customers[[#This Row],[total_eve_charge]]&lt;=15,"Low Charges",
IF(tbl_Customers[[#This Row],[total_eve_charge]]&lt;=20,"Medium Charges","High Charges"))</f>
        <v>Medium Charges</v>
      </c>
      <c r="AB22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18" t="str">
        <f>IF(tbl_Customers[[#This Row],[number_vmail_messages]] = 0, "No Usage", IF(tbl_Customers[[#This Row],[number_vmail_messages]] &lt;= 20, "Low Usage", IF(tbl_Customers[[#This Row],[number_vmail_messages]] &lt;= 40, "Medium Usgae", "High Usage")))</f>
        <v>No Usage</v>
      </c>
      <c r="AD2218" t="str">
        <f>IF(tbl_Customers[[#This Row],[total_day_minutes]]&lt;=150,"Low Usage", IF(tbl_Customers[[#This Row],[total_day_minutes]]&lt;=200,"Medium Usage", IF(tbl_Customers[[#This Row],[total_day_minutes]]&lt;=250,"High Usage","Very High Usage")))</f>
        <v>Medium Usage</v>
      </c>
      <c r="AE2218" t="str">
        <f>IF(tbl_Customers[[#This Row],[total_intl_calls]]&lt;=5,"Low Calls", IF(tbl_Customers[[#This Row],[total_intl_calls]]&lt;=10, "Medium Calls", "High Calls"))</f>
        <v>Low Calls</v>
      </c>
      <c r="AF22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18" s="36" t="str">
        <f>IF(tbl_Customers[[#This Row],[Churn_Risk_Score]]&gt;=10,"High Risk", IF(tbl_Customers[[#This Row],[Churn_Risk_Score]]&gt;=5,"Medium Risk","Low Risk"))</f>
        <v>Low Risk</v>
      </c>
    </row>
    <row r="2219" spans="1:33" x14ac:dyDescent="0.35">
      <c r="A2219">
        <v>2218</v>
      </c>
      <c r="B2219" t="s">
        <v>65</v>
      </c>
      <c r="C2219">
        <v>73</v>
      </c>
      <c r="D2219" t="s">
        <v>28</v>
      </c>
      <c r="E2219" t="s">
        <v>22</v>
      </c>
      <c r="F2219" t="s">
        <v>22</v>
      </c>
      <c r="G2219">
        <v>0</v>
      </c>
      <c r="H2219">
        <v>234.7</v>
      </c>
      <c r="I2219">
        <v>102</v>
      </c>
      <c r="J2219">
        <v>39.9</v>
      </c>
      <c r="K2219">
        <v>195.7</v>
      </c>
      <c r="L2219">
        <v>110</v>
      </c>
      <c r="M2219">
        <v>16.63</v>
      </c>
      <c r="N2219">
        <v>253.4</v>
      </c>
      <c r="O2219">
        <v>71</v>
      </c>
      <c r="P2219">
        <v>11.4</v>
      </c>
      <c r="Q2219">
        <v>8.4</v>
      </c>
      <c r="R2219">
        <v>8</v>
      </c>
      <c r="S2219">
        <v>2.27</v>
      </c>
      <c r="T2219">
        <v>2</v>
      </c>
      <c r="U2219" t="s">
        <v>22</v>
      </c>
      <c r="V2219">
        <f>IF(tbl_Customers[[#This Row],[churn]] = "yes", 1, 0)</f>
        <v>0</v>
      </c>
      <c r="W2219" t="str">
        <f>IF(tbl_Customers[[#This Row],[number_customer_service_calls]] &lt;= 1, "0-1 Calls", IF(tbl_Customers[[#This Row],[number_customer_service_calls]] &lt;= 3, "2-3 Calls", IF(tbl_Customers[[#This Row],[number_customer_service_calls]] &lt;=5, "4-5 Calls", "6+ Calls")))</f>
        <v>2-3 Calls</v>
      </c>
      <c r="X2219" t="str">
        <f>IF(tbl_Customers[[#This Row],[account_length]] &lt;= 50, "0-50", IF(tbl_Customers[[#This Row],[account_length]] &lt;=100, "51-100", IF(tbl_Customers[[#This Row],[account_length]] &lt;= 150, "101-150", "151+")))</f>
        <v>51-100</v>
      </c>
      <c r="Y2219" t="str">
        <f>IF(tbl_Customers[[#This Row],[total_intl_charge]] &lt;= 3, "Low Charges", "High Charges")</f>
        <v>Low Charges</v>
      </c>
      <c r="Z2219" t="str">
        <f>IF(tbl_Customers[[#This Row],[total_eve_calls]]&lt;=80,"Low Calls",
IF(tbl_Customers[[#This Row],[total_eve_calls]]&lt;=120,"Medium Calls","High Calls"))</f>
        <v>Medium Calls</v>
      </c>
      <c r="AA2219" t="str">
        <f>IF(tbl_Customers[[#This Row],[total_eve_charge]]&lt;=15,"Low Charges",
IF(tbl_Customers[[#This Row],[total_eve_charge]]&lt;=20,"Medium Charges","High Charges"))</f>
        <v>Medium Charges</v>
      </c>
      <c r="AB22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19" t="str">
        <f>IF(tbl_Customers[[#This Row],[number_vmail_messages]] = 0, "No Usage", IF(tbl_Customers[[#This Row],[number_vmail_messages]] &lt;= 20, "Low Usage", IF(tbl_Customers[[#This Row],[number_vmail_messages]] &lt;= 40, "Medium Usgae", "High Usage")))</f>
        <v>No Usage</v>
      </c>
      <c r="AD2219" t="str">
        <f>IF(tbl_Customers[[#This Row],[total_day_minutes]]&lt;=150,"Low Usage", IF(tbl_Customers[[#This Row],[total_day_minutes]]&lt;=200,"Medium Usage", IF(tbl_Customers[[#This Row],[total_day_minutes]]&lt;=250,"High Usage","Very High Usage")))</f>
        <v>High Usage</v>
      </c>
      <c r="AE2219" t="str">
        <f>IF(tbl_Customers[[#This Row],[total_intl_calls]]&lt;=5,"Low Calls", IF(tbl_Customers[[#This Row],[total_intl_calls]]&lt;=10, "Medium Calls", "High Calls"))</f>
        <v>Medium Calls</v>
      </c>
      <c r="AF22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19" s="36" t="str">
        <f>IF(tbl_Customers[[#This Row],[Churn_Risk_Score]]&gt;=10,"High Risk", IF(tbl_Customers[[#This Row],[Churn_Risk_Score]]&gt;=5,"Medium Risk","Low Risk"))</f>
        <v>Low Risk</v>
      </c>
    </row>
    <row r="2220" spans="1:33" x14ac:dyDescent="0.35">
      <c r="A2220">
        <v>2219</v>
      </c>
      <c r="B2220" t="s">
        <v>46</v>
      </c>
      <c r="C2220">
        <v>125</v>
      </c>
      <c r="D2220" t="s">
        <v>21</v>
      </c>
      <c r="E2220" t="s">
        <v>23</v>
      </c>
      <c r="F2220" t="s">
        <v>22</v>
      </c>
      <c r="G2220">
        <v>0</v>
      </c>
      <c r="H2220">
        <v>298.39999999999998</v>
      </c>
      <c r="I2220">
        <v>78</v>
      </c>
      <c r="J2220">
        <v>50.73</v>
      </c>
      <c r="K2220">
        <v>270.5</v>
      </c>
      <c r="L2220">
        <v>142</v>
      </c>
      <c r="M2220">
        <v>22.99</v>
      </c>
      <c r="N2220">
        <v>107.3</v>
      </c>
      <c r="O2220">
        <v>84</v>
      </c>
      <c r="P2220">
        <v>4.83</v>
      </c>
      <c r="Q2220">
        <v>12.2</v>
      </c>
      <c r="R2220">
        <v>2</v>
      </c>
      <c r="S2220">
        <v>3.29</v>
      </c>
      <c r="T2220">
        <v>0</v>
      </c>
      <c r="U2220" t="s">
        <v>23</v>
      </c>
      <c r="V2220">
        <f>IF(tbl_Customers[[#This Row],[churn]] = "yes", 1, 0)</f>
        <v>1</v>
      </c>
      <c r="W2220" t="str">
        <f>IF(tbl_Customers[[#This Row],[number_customer_service_calls]] &lt;= 1, "0-1 Calls", IF(tbl_Customers[[#This Row],[number_customer_service_calls]] &lt;= 3, "2-3 Calls", IF(tbl_Customers[[#This Row],[number_customer_service_calls]] &lt;=5, "4-5 Calls", "6+ Calls")))</f>
        <v>0-1 Calls</v>
      </c>
      <c r="X2220" t="str">
        <f>IF(tbl_Customers[[#This Row],[account_length]] &lt;= 50, "0-50", IF(tbl_Customers[[#This Row],[account_length]] &lt;=100, "51-100", IF(tbl_Customers[[#This Row],[account_length]] &lt;= 150, "101-150", "151+")))</f>
        <v>101-150</v>
      </c>
      <c r="Y2220" t="str">
        <f>IF(tbl_Customers[[#This Row],[total_intl_charge]] &lt;= 3, "Low Charges", "High Charges")</f>
        <v>High Charges</v>
      </c>
      <c r="Z2220" t="str">
        <f>IF(tbl_Customers[[#This Row],[total_eve_calls]]&lt;=80,"Low Calls",
IF(tbl_Customers[[#This Row],[total_eve_calls]]&lt;=120,"Medium Calls","High Calls"))</f>
        <v>High Calls</v>
      </c>
      <c r="AA2220" t="str">
        <f>IF(tbl_Customers[[#This Row],[total_eve_charge]]&lt;=15,"Low Charges",
IF(tbl_Customers[[#This Row],[total_eve_charge]]&lt;=20,"Medium Charges","High Charges"))</f>
        <v>High Charges</v>
      </c>
      <c r="AB22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20" t="str">
        <f>IF(tbl_Customers[[#This Row],[number_vmail_messages]] = 0, "No Usage", IF(tbl_Customers[[#This Row],[number_vmail_messages]] &lt;= 20, "Low Usage", IF(tbl_Customers[[#This Row],[number_vmail_messages]] &lt;= 40, "Medium Usgae", "High Usage")))</f>
        <v>No Usage</v>
      </c>
      <c r="AD2220" t="str">
        <f>IF(tbl_Customers[[#This Row],[total_day_minutes]]&lt;=150,"Low Usage", IF(tbl_Customers[[#This Row],[total_day_minutes]]&lt;=200,"Medium Usage", IF(tbl_Customers[[#This Row],[total_day_minutes]]&lt;=250,"High Usage","Very High Usage")))</f>
        <v>Very High Usage</v>
      </c>
      <c r="AE2220" t="str">
        <f>IF(tbl_Customers[[#This Row],[total_intl_calls]]&lt;=5,"Low Calls", IF(tbl_Customers[[#This Row],[total_intl_calls]]&lt;=10, "Medium Calls", "High Calls"))</f>
        <v>Low Calls</v>
      </c>
      <c r="AF22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220" s="36" t="str">
        <f>IF(tbl_Customers[[#This Row],[Churn_Risk_Score]]&gt;=10,"High Risk", IF(tbl_Customers[[#This Row],[Churn_Risk_Score]]&gt;=5,"Medium Risk","Low Risk"))</f>
        <v>High Risk</v>
      </c>
    </row>
    <row r="2221" spans="1:33" x14ac:dyDescent="0.35">
      <c r="A2221">
        <v>2220</v>
      </c>
      <c r="B2221" t="s">
        <v>52</v>
      </c>
      <c r="C2221">
        <v>165</v>
      </c>
      <c r="D2221" t="s">
        <v>21</v>
      </c>
      <c r="E2221" t="s">
        <v>22</v>
      </c>
      <c r="F2221" t="s">
        <v>23</v>
      </c>
      <c r="G2221">
        <v>33</v>
      </c>
      <c r="H2221">
        <v>111.6</v>
      </c>
      <c r="I2221">
        <v>140</v>
      </c>
      <c r="J2221">
        <v>18.97</v>
      </c>
      <c r="K2221">
        <v>213.3</v>
      </c>
      <c r="L2221">
        <v>111</v>
      </c>
      <c r="M2221">
        <v>18.13</v>
      </c>
      <c r="N2221">
        <v>267.60000000000002</v>
      </c>
      <c r="O2221">
        <v>115</v>
      </c>
      <c r="P2221">
        <v>12.04</v>
      </c>
      <c r="Q2221">
        <v>16</v>
      </c>
      <c r="R2221">
        <v>3</v>
      </c>
      <c r="S2221">
        <v>4.32</v>
      </c>
      <c r="T2221">
        <v>0</v>
      </c>
      <c r="U2221" t="s">
        <v>22</v>
      </c>
      <c r="V2221">
        <f>IF(tbl_Customers[[#This Row],[churn]] = "yes", 1, 0)</f>
        <v>0</v>
      </c>
      <c r="W2221" t="str">
        <f>IF(tbl_Customers[[#This Row],[number_customer_service_calls]] &lt;= 1, "0-1 Calls", IF(tbl_Customers[[#This Row],[number_customer_service_calls]] &lt;= 3, "2-3 Calls", IF(tbl_Customers[[#This Row],[number_customer_service_calls]] &lt;=5, "4-5 Calls", "6+ Calls")))</f>
        <v>0-1 Calls</v>
      </c>
      <c r="X2221" t="str">
        <f>IF(tbl_Customers[[#This Row],[account_length]] &lt;= 50, "0-50", IF(tbl_Customers[[#This Row],[account_length]] &lt;=100, "51-100", IF(tbl_Customers[[#This Row],[account_length]] &lt;= 150, "101-150", "151+")))</f>
        <v>151+</v>
      </c>
      <c r="Y2221" t="str">
        <f>IF(tbl_Customers[[#This Row],[total_intl_charge]] &lt;= 3, "Low Charges", "High Charges")</f>
        <v>High Charges</v>
      </c>
      <c r="Z2221" t="str">
        <f>IF(tbl_Customers[[#This Row],[total_eve_calls]]&lt;=80,"Low Calls",
IF(tbl_Customers[[#This Row],[total_eve_calls]]&lt;=120,"Medium Calls","High Calls"))</f>
        <v>Medium Calls</v>
      </c>
      <c r="AA2221" t="str">
        <f>IF(tbl_Customers[[#This Row],[total_eve_charge]]&lt;=15,"Low Charges",
IF(tbl_Customers[[#This Row],[total_eve_charge]]&lt;=20,"Medium Charges","High Charges"))</f>
        <v>Medium Charges</v>
      </c>
      <c r="AB22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1" t="str">
        <f>IF(tbl_Customers[[#This Row],[number_vmail_messages]] = 0, "No Usage", IF(tbl_Customers[[#This Row],[number_vmail_messages]] &lt;= 20, "Low Usage", IF(tbl_Customers[[#This Row],[number_vmail_messages]] &lt;= 40, "Medium Usgae", "High Usage")))</f>
        <v>Medium Usgae</v>
      </c>
      <c r="AD2221" t="str">
        <f>IF(tbl_Customers[[#This Row],[total_day_minutes]]&lt;=150,"Low Usage", IF(tbl_Customers[[#This Row],[total_day_minutes]]&lt;=200,"Medium Usage", IF(tbl_Customers[[#This Row],[total_day_minutes]]&lt;=250,"High Usage","Very High Usage")))</f>
        <v>Low Usage</v>
      </c>
      <c r="AE2221" t="str">
        <f>IF(tbl_Customers[[#This Row],[total_intl_calls]]&lt;=5,"Low Calls", IF(tbl_Customers[[#This Row],[total_intl_calls]]&lt;=10, "Medium Calls", "High Calls"))</f>
        <v>Low Calls</v>
      </c>
      <c r="AF22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21" s="36" t="str">
        <f>IF(tbl_Customers[[#This Row],[Churn_Risk_Score]]&gt;=10,"High Risk", IF(tbl_Customers[[#This Row],[Churn_Risk_Score]]&gt;=5,"Medium Risk","Low Risk"))</f>
        <v>Low Risk</v>
      </c>
    </row>
    <row r="2222" spans="1:33" x14ac:dyDescent="0.35">
      <c r="A2222">
        <v>2221</v>
      </c>
      <c r="B2222" t="s">
        <v>57</v>
      </c>
      <c r="C2222">
        <v>64</v>
      </c>
      <c r="D2222" t="s">
        <v>21</v>
      </c>
      <c r="E2222" t="s">
        <v>22</v>
      </c>
      <c r="F2222" t="s">
        <v>22</v>
      </c>
      <c r="G2222">
        <v>0</v>
      </c>
      <c r="H2222">
        <v>174.5</v>
      </c>
      <c r="I2222">
        <v>98</v>
      </c>
      <c r="J2222">
        <v>29.67</v>
      </c>
      <c r="K2222">
        <v>180.2</v>
      </c>
      <c r="L2222">
        <v>103</v>
      </c>
      <c r="M2222">
        <v>15.32</v>
      </c>
      <c r="N2222">
        <v>179</v>
      </c>
      <c r="O2222">
        <v>89</v>
      </c>
      <c r="P2222">
        <v>8.06</v>
      </c>
      <c r="Q2222">
        <v>10.7</v>
      </c>
      <c r="R2222">
        <v>2</v>
      </c>
      <c r="S2222">
        <v>2.89</v>
      </c>
      <c r="T2222">
        <v>2</v>
      </c>
      <c r="U2222" t="s">
        <v>22</v>
      </c>
      <c r="V2222">
        <f>IF(tbl_Customers[[#This Row],[churn]] = "yes", 1, 0)</f>
        <v>0</v>
      </c>
      <c r="W2222" t="str">
        <f>IF(tbl_Customers[[#This Row],[number_customer_service_calls]] &lt;= 1, "0-1 Calls", IF(tbl_Customers[[#This Row],[number_customer_service_calls]] &lt;= 3, "2-3 Calls", IF(tbl_Customers[[#This Row],[number_customer_service_calls]] &lt;=5, "4-5 Calls", "6+ Calls")))</f>
        <v>2-3 Calls</v>
      </c>
      <c r="X2222" t="str">
        <f>IF(tbl_Customers[[#This Row],[account_length]] &lt;= 50, "0-50", IF(tbl_Customers[[#This Row],[account_length]] &lt;=100, "51-100", IF(tbl_Customers[[#This Row],[account_length]] &lt;= 150, "101-150", "151+")))</f>
        <v>51-100</v>
      </c>
      <c r="Y2222" t="str">
        <f>IF(tbl_Customers[[#This Row],[total_intl_charge]] &lt;= 3, "Low Charges", "High Charges")</f>
        <v>Low Charges</v>
      </c>
      <c r="Z2222" t="str">
        <f>IF(tbl_Customers[[#This Row],[total_eve_calls]]&lt;=80,"Low Calls",
IF(tbl_Customers[[#This Row],[total_eve_calls]]&lt;=120,"Medium Calls","High Calls"))</f>
        <v>Medium Calls</v>
      </c>
      <c r="AA2222" t="str">
        <f>IF(tbl_Customers[[#This Row],[total_eve_charge]]&lt;=15,"Low Charges",
IF(tbl_Customers[[#This Row],[total_eve_charge]]&lt;=20,"Medium Charges","High Charges"))</f>
        <v>Medium Charges</v>
      </c>
      <c r="AB22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2" t="str">
        <f>IF(tbl_Customers[[#This Row],[number_vmail_messages]] = 0, "No Usage", IF(tbl_Customers[[#This Row],[number_vmail_messages]] &lt;= 20, "Low Usage", IF(tbl_Customers[[#This Row],[number_vmail_messages]] &lt;= 40, "Medium Usgae", "High Usage")))</f>
        <v>No Usage</v>
      </c>
      <c r="AD2222" t="str">
        <f>IF(tbl_Customers[[#This Row],[total_day_minutes]]&lt;=150,"Low Usage", IF(tbl_Customers[[#This Row],[total_day_minutes]]&lt;=200,"Medium Usage", IF(tbl_Customers[[#This Row],[total_day_minutes]]&lt;=250,"High Usage","Very High Usage")))</f>
        <v>Medium Usage</v>
      </c>
      <c r="AE2222" t="str">
        <f>IF(tbl_Customers[[#This Row],[total_intl_calls]]&lt;=5,"Low Calls", IF(tbl_Customers[[#This Row],[total_intl_calls]]&lt;=10, "Medium Calls", "High Calls"))</f>
        <v>Low Calls</v>
      </c>
      <c r="AF22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22" s="36" t="str">
        <f>IF(tbl_Customers[[#This Row],[Churn_Risk_Score]]&gt;=10,"High Risk", IF(tbl_Customers[[#This Row],[Churn_Risk_Score]]&gt;=5,"Medium Risk","Low Risk"))</f>
        <v>Low Risk</v>
      </c>
    </row>
    <row r="2223" spans="1:33" x14ac:dyDescent="0.35">
      <c r="A2223">
        <v>2222</v>
      </c>
      <c r="B2223" t="s">
        <v>49</v>
      </c>
      <c r="C2223">
        <v>116</v>
      </c>
      <c r="D2223" t="s">
        <v>28</v>
      </c>
      <c r="E2223" t="s">
        <v>23</v>
      </c>
      <c r="F2223" t="s">
        <v>23</v>
      </c>
      <c r="G2223">
        <v>27</v>
      </c>
      <c r="H2223">
        <v>175.5</v>
      </c>
      <c r="I2223">
        <v>137</v>
      </c>
      <c r="J2223">
        <v>29.84</v>
      </c>
      <c r="K2223">
        <v>210.6</v>
      </c>
      <c r="L2223">
        <v>60</v>
      </c>
      <c r="M2223">
        <v>17.899999999999999</v>
      </c>
      <c r="N2223">
        <v>294.8</v>
      </c>
      <c r="O2223">
        <v>121</v>
      </c>
      <c r="P2223">
        <v>13.27</v>
      </c>
      <c r="Q2223">
        <v>6.9</v>
      </c>
      <c r="R2223">
        <v>5</v>
      </c>
      <c r="S2223">
        <v>1.86</v>
      </c>
      <c r="T2223">
        <v>1</v>
      </c>
      <c r="U2223" t="s">
        <v>22</v>
      </c>
      <c r="V2223">
        <f>IF(tbl_Customers[[#This Row],[churn]] = "yes", 1, 0)</f>
        <v>0</v>
      </c>
      <c r="W2223" t="str">
        <f>IF(tbl_Customers[[#This Row],[number_customer_service_calls]] &lt;= 1, "0-1 Calls", IF(tbl_Customers[[#This Row],[number_customer_service_calls]] &lt;= 3, "2-3 Calls", IF(tbl_Customers[[#This Row],[number_customer_service_calls]] &lt;=5, "4-5 Calls", "6+ Calls")))</f>
        <v>0-1 Calls</v>
      </c>
      <c r="X2223" t="str">
        <f>IF(tbl_Customers[[#This Row],[account_length]] &lt;= 50, "0-50", IF(tbl_Customers[[#This Row],[account_length]] &lt;=100, "51-100", IF(tbl_Customers[[#This Row],[account_length]] &lt;= 150, "101-150", "151+")))</f>
        <v>101-150</v>
      </c>
      <c r="Y2223" t="str">
        <f>IF(tbl_Customers[[#This Row],[total_intl_charge]] &lt;= 3, "Low Charges", "High Charges")</f>
        <v>Low Charges</v>
      </c>
      <c r="Z2223" t="str">
        <f>IF(tbl_Customers[[#This Row],[total_eve_calls]]&lt;=80,"Low Calls",
IF(tbl_Customers[[#This Row],[total_eve_calls]]&lt;=120,"Medium Calls","High Calls"))</f>
        <v>Low Calls</v>
      </c>
      <c r="AA2223" t="str">
        <f>IF(tbl_Customers[[#This Row],[total_eve_charge]]&lt;=15,"Low Charges",
IF(tbl_Customers[[#This Row],[total_eve_charge]]&lt;=20,"Medium Charges","High Charges"))</f>
        <v>Medium Charges</v>
      </c>
      <c r="AB22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23" t="str">
        <f>IF(tbl_Customers[[#This Row],[number_vmail_messages]] = 0, "No Usage", IF(tbl_Customers[[#This Row],[number_vmail_messages]] &lt;= 20, "Low Usage", IF(tbl_Customers[[#This Row],[number_vmail_messages]] &lt;= 40, "Medium Usgae", "High Usage")))</f>
        <v>Medium Usgae</v>
      </c>
      <c r="AD2223" t="str">
        <f>IF(tbl_Customers[[#This Row],[total_day_minutes]]&lt;=150,"Low Usage", IF(tbl_Customers[[#This Row],[total_day_minutes]]&lt;=200,"Medium Usage", IF(tbl_Customers[[#This Row],[total_day_minutes]]&lt;=250,"High Usage","Very High Usage")))</f>
        <v>Medium Usage</v>
      </c>
      <c r="AE2223" t="str">
        <f>IF(tbl_Customers[[#This Row],[total_intl_calls]]&lt;=5,"Low Calls", IF(tbl_Customers[[#This Row],[total_intl_calls]]&lt;=10, "Medium Calls", "High Calls"))</f>
        <v>Low Calls</v>
      </c>
      <c r="AF22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23" s="36" t="str">
        <f>IF(tbl_Customers[[#This Row],[Churn_Risk_Score]]&gt;=10,"High Risk", IF(tbl_Customers[[#This Row],[Churn_Risk_Score]]&gt;=5,"Medium Risk","Low Risk"))</f>
        <v>Low Risk</v>
      </c>
    </row>
    <row r="2224" spans="1:33" x14ac:dyDescent="0.35">
      <c r="A2224">
        <v>2223</v>
      </c>
      <c r="B2224" t="s">
        <v>29</v>
      </c>
      <c r="C2224">
        <v>84</v>
      </c>
      <c r="D2224" t="s">
        <v>21</v>
      </c>
      <c r="E2224" t="s">
        <v>22</v>
      </c>
      <c r="F2224" t="s">
        <v>23</v>
      </c>
      <c r="G2224">
        <v>35</v>
      </c>
      <c r="H2224">
        <v>207.5</v>
      </c>
      <c r="I2224">
        <v>138</v>
      </c>
      <c r="J2224">
        <v>35.28</v>
      </c>
      <c r="K2224">
        <v>201</v>
      </c>
      <c r="L2224">
        <v>116</v>
      </c>
      <c r="M2224">
        <v>17.09</v>
      </c>
      <c r="N2224">
        <v>164.5</v>
      </c>
      <c r="O2224">
        <v>107</v>
      </c>
      <c r="P2224">
        <v>7.4</v>
      </c>
      <c r="Q2224">
        <v>7.5</v>
      </c>
      <c r="R2224">
        <v>16</v>
      </c>
      <c r="S2224">
        <v>2.0299999999999998</v>
      </c>
      <c r="T2224">
        <v>4</v>
      </c>
      <c r="U2224" t="s">
        <v>22</v>
      </c>
      <c r="V2224">
        <f>IF(tbl_Customers[[#This Row],[churn]] = "yes", 1, 0)</f>
        <v>0</v>
      </c>
      <c r="W2224" t="str">
        <f>IF(tbl_Customers[[#This Row],[number_customer_service_calls]] &lt;= 1, "0-1 Calls", IF(tbl_Customers[[#This Row],[number_customer_service_calls]] &lt;= 3, "2-3 Calls", IF(tbl_Customers[[#This Row],[number_customer_service_calls]] &lt;=5, "4-5 Calls", "6+ Calls")))</f>
        <v>4-5 Calls</v>
      </c>
      <c r="X2224" t="str">
        <f>IF(tbl_Customers[[#This Row],[account_length]] &lt;= 50, "0-50", IF(tbl_Customers[[#This Row],[account_length]] &lt;=100, "51-100", IF(tbl_Customers[[#This Row],[account_length]] &lt;= 150, "101-150", "151+")))</f>
        <v>51-100</v>
      </c>
      <c r="Y2224" t="str">
        <f>IF(tbl_Customers[[#This Row],[total_intl_charge]] &lt;= 3, "Low Charges", "High Charges")</f>
        <v>Low Charges</v>
      </c>
      <c r="Z2224" t="str">
        <f>IF(tbl_Customers[[#This Row],[total_eve_calls]]&lt;=80,"Low Calls",
IF(tbl_Customers[[#This Row],[total_eve_calls]]&lt;=120,"Medium Calls","High Calls"))</f>
        <v>Medium Calls</v>
      </c>
      <c r="AA2224" t="str">
        <f>IF(tbl_Customers[[#This Row],[total_eve_charge]]&lt;=15,"Low Charges",
IF(tbl_Customers[[#This Row],[total_eve_charge]]&lt;=20,"Medium Charges","High Charges"))</f>
        <v>Medium Charges</v>
      </c>
      <c r="AB22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24" t="str">
        <f>IF(tbl_Customers[[#This Row],[number_vmail_messages]] = 0, "No Usage", IF(tbl_Customers[[#This Row],[number_vmail_messages]] &lt;= 20, "Low Usage", IF(tbl_Customers[[#This Row],[number_vmail_messages]] &lt;= 40, "Medium Usgae", "High Usage")))</f>
        <v>Medium Usgae</v>
      </c>
      <c r="AD2224" t="str">
        <f>IF(tbl_Customers[[#This Row],[total_day_minutes]]&lt;=150,"Low Usage", IF(tbl_Customers[[#This Row],[total_day_minutes]]&lt;=200,"Medium Usage", IF(tbl_Customers[[#This Row],[total_day_minutes]]&lt;=250,"High Usage","Very High Usage")))</f>
        <v>High Usage</v>
      </c>
      <c r="AE2224" t="str">
        <f>IF(tbl_Customers[[#This Row],[total_intl_calls]]&lt;=5,"Low Calls", IF(tbl_Customers[[#This Row],[total_intl_calls]]&lt;=10, "Medium Calls", "High Calls"))</f>
        <v>High Calls</v>
      </c>
      <c r="AF22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24" s="36" t="str">
        <f>IF(tbl_Customers[[#This Row],[Churn_Risk_Score]]&gt;=10,"High Risk", IF(tbl_Customers[[#This Row],[Churn_Risk_Score]]&gt;=5,"Medium Risk","Low Risk"))</f>
        <v>Low Risk</v>
      </c>
    </row>
    <row r="2225" spans="1:33" x14ac:dyDescent="0.35">
      <c r="A2225">
        <v>2224</v>
      </c>
      <c r="B2225" t="s">
        <v>55</v>
      </c>
      <c r="C2225">
        <v>134</v>
      </c>
      <c r="D2225" t="s">
        <v>21</v>
      </c>
      <c r="E2225" t="s">
        <v>22</v>
      </c>
      <c r="F2225" t="s">
        <v>22</v>
      </c>
      <c r="G2225">
        <v>0</v>
      </c>
      <c r="H2225">
        <v>258.8</v>
      </c>
      <c r="I2225">
        <v>85</v>
      </c>
      <c r="J2225">
        <v>44</v>
      </c>
      <c r="K2225">
        <v>129.5</v>
      </c>
      <c r="L2225">
        <v>114</v>
      </c>
      <c r="M2225">
        <v>11.01</v>
      </c>
      <c r="N2225">
        <v>193.6</v>
      </c>
      <c r="O2225">
        <v>106</v>
      </c>
      <c r="P2225">
        <v>8.7100000000000009</v>
      </c>
      <c r="Q2225">
        <v>10.9</v>
      </c>
      <c r="R2225">
        <v>7</v>
      </c>
      <c r="S2225">
        <v>2.94</v>
      </c>
      <c r="T2225">
        <v>2</v>
      </c>
      <c r="U2225" t="s">
        <v>22</v>
      </c>
      <c r="V2225">
        <f>IF(tbl_Customers[[#This Row],[churn]] = "yes", 1, 0)</f>
        <v>0</v>
      </c>
      <c r="W2225" t="str">
        <f>IF(tbl_Customers[[#This Row],[number_customer_service_calls]] &lt;= 1, "0-1 Calls", IF(tbl_Customers[[#This Row],[number_customer_service_calls]] &lt;= 3, "2-3 Calls", IF(tbl_Customers[[#This Row],[number_customer_service_calls]] &lt;=5, "4-5 Calls", "6+ Calls")))</f>
        <v>2-3 Calls</v>
      </c>
      <c r="X2225" t="str">
        <f>IF(tbl_Customers[[#This Row],[account_length]] &lt;= 50, "0-50", IF(tbl_Customers[[#This Row],[account_length]] &lt;=100, "51-100", IF(tbl_Customers[[#This Row],[account_length]] &lt;= 150, "101-150", "151+")))</f>
        <v>101-150</v>
      </c>
      <c r="Y2225" t="str">
        <f>IF(tbl_Customers[[#This Row],[total_intl_charge]] &lt;= 3, "Low Charges", "High Charges")</f>
        <v>Low Charges</v>
      </c>
      <c r="Z2225" t="str">
        <f>IF(tbl_Customers[[#This Row],[total_eve_calls]]&lt;=80,"Low Calls",
IF(tbl_Customers[[#This Row],[total_eve_calls]]&lt;=120,"Medium Calls","High Calls"))</f>
        <v>Medium Calls</v>
      </c>
      <c r="AA2225" t="str">
        <f>IF(tbl_Customers[[#This Row],[total_eve_charge]]&lt;=15,"Low Charges",
IF(tbl_Customers[[#This Row],[total_eve_charge]]&lt;=20,"Medium Charges","High Charges"))</f>
        <v>Low Charges</v>
      </c>
      <c r="AB22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5" t="str">
        <f>IF(tbl_Customers[[#This Row],[number_vmail_messages]] = 0, "No Usage", IF(tbl_Customers[[#This Row],[number_vmail_messages]] &lt;= 20, "Low Usage", IF(tbl_Customers[[#This Row],[number_vmail_messages]] &lt;= 40, "Medium Usgae", "High Usage")))</f>
        <v>No Usage</v>
      </c>
      <c r="AD2225" t="str">
        <f>IF(tbl_Customers[[#This Row],[total_day_minutes]]&lt;=150,"Low Usage", IF(tbl_Customers[[#This Row],[total_day_minutes]]&lt;=200,"Medium Usage", IF(tbl_Customers[[#This Row],[total_day_minutes]]&lt;=250,"High Usage","Very High Usage")))</f>
        <v>Very High Usage</v>
      </c>
      <c r="AE2225" t="str">
        <f>IF(tbl_Customers[[#This Row],[total_intl_calls]]&lt;=5,"Low Calls", IF(tbl_Customers[[#This Row],[total_intl_calls]]&lt;=10, "Medium Calls", "High Calls"))</f>
        <v>Medium Calls</v>
      </c>
      <c r="AF22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225" s="36" t="str">
        <f>IF(tbl_Customers[[#This Row],[Churn_Risk_Score]]&gt;=10,"High Risk", IF(tbl_Customers[[#This Row],[Churn_Risk_Score]]&gt;=5,"Medium Risk","Low Risk"))</f>
        <v>Medium Risk</v>
      </c>
    </row>
    <row r="2226" spans="1:33" x14ac:dyDescent="0.35">
      <c r="A2226">
        <v>2225</v>
      </c>
      <c r="B2226" t="s">
        <v>53</v>
      </c>
      <c r="C2226">
        <v>105</v>
      </c>
      <c r="D2226" t="s">
        <v>21</v>
      </c>
      <c r="E2226" t="s">
        <v>22</v>
      </c>
      <c r="F2226" t="s">
        <v>22</v>
      </c>
      <c r="G2226">
        <v>0</v>
      </c>
      <c r="H2226">
        <v>226.9</v>
      </c>
      <c r="I2226">
        <v>106</v>
      </c>
      <c r="J2226">
        <v>38.57</v>
      </c>
      <c r="K2226">
        <v>182.2</v>
      </c>
      <c r="L2226">
        <v>77</v>
      </c>
      <c r="M2226">
        <v>15.49</v>
      </c>
      <c r="N2226">
        <v>203.9</v>
      </c>
      <c r="O2226">
        <v>107</v>
      </c>
      <c r="P2226">
        <v>9.18</v>
      </c>
      <c r="Q2226">
        <v>11.6</v>
      </c>
      <c r="R2226">
        <v>2</v>
      </c>
      <c r="S2226">
        <v>3.13</v>
      </c>
      <c r="T2226">
        <v>0</v>
      </c>
      <c r="U2226" t="s">
        <v>23</v>
      </c>
      <c r="V2226">
        <f>IF(tbl_Customers[[#This Row],[churn]] = "yes", 1, 0)</f>
        <v>1</v>
      </c>
      <c r="W2226" t="str">
        <f>IF(tbl_Customers[[#This Row],[number_customer_service_calls]] &lt;= 1, "0-1 Calls", IF(tbl_Customers[[#This Row],[number_customer_service_calls]] &lt;= 3, "2-3 Calls", IF(tbl_Customers[[#This Row],[number_customer_service_calls]] &lt;=5, "4-5 Calls", "6+ Calls")))</f>
        <v>0-1 Calls</v>
      </c>
      <c r="X2226" t="str">
        <f>IF(tbl_Customers[[#This Row],[account_length]] &lt;= 50, "0-50", IF(tbl_Customers[[#This Row],[account_length]] &lt;=100, "51-100", IF(tbl_Customers[[#This Row],[account_length]] &lt;= 150, "101-150", "151+")))</f>
        <v>101-150</v>
      </c>
      <c r="Y2226" t="str">
        <f>IF(tbl_Customers[[#This Row],[total_intl_charge]] &lt;= 3, "Low Charges", "High Charges")</f>
        <v>High Charges</v>
      </c>
      <c r="Z2226" t="str">
        <f>IF(tbl_Customers[[#This Row],[total_eve_calls]]&lt;=80,"Low Calls",
IF(tbl_Customers[[#This Row],[total_eve_calls]]&lt;=120,"Medium Calls","High Calls"))</f>
        <v>Low Calls</v>
      </c>
      <c r="AA2226" t="str">
        <f>IF(tbl_Customers[[#This Row],[total_eve_charge]]&lt;=15,"Low Charges",
IF(tbl_Customers[[#This Row],[total_eve_charge]]&lt;=20,"Medium Charges","High Charges"))</f>
        <v>Medium Charges</v>
      </c>
      <c r="AB22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6" t="str">
        <f>IF(tbl_Customers[[#This Row],[number_vmail_messages]] = 0, "No Usage", IF(tbl_Customers[[#This Row],[number_vmail_messages]] &lt;= 20, "Low Usage", IF(tbl_Customers[[#This Row],[number_vmail_messages]] &lt;= 40, "Medium Usgae", "High Usage")))</f>
        <v>No Usage</v>
      </c>
      <c r="AD2226" t="str">
        <f>IF(tbl_Customers[[#This Row],[total_day_minutes]]&lt;=150,"Low Usage", IF(tbl_Customers[[#This Row],[total_day_minutes]]&lt;=200,"Medium Usage", IF(tbl_Customers[[#This Row],[total_day_minutes]]&lt;=250,"High Usage","Very High Usage")))</f>
        <v>High Usage</v>
      </c>
      <c r="AE2226" t="str">
        <f>IF(tbl_Customers[[#This Row],[total_intl_calls]]&lt;=5,"Low Calls", IF(tbl_Customers[[#This Row],[total_intl_calls]]&lt;=10, "Medium Calls", "High Calls"))</f>
        <v>Low Calls</v>
      </c>
      <c r="AF22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26" s="36" t="str">
        <f>IF(tbl_Customers[[#This Row],[Churn_Risk_Score]]&gt;=10,"High Risk", IF(tbl_Customers[[#This Row],[Churn_Risk_Score]]&gt;=5,"Medium Risk","Low Risk"))</f>
        <v>Low Risk</v>
      </c>
    </row>
    <row r="2227" spans="1:33" x14ac:dyDescent="0.35">
      <c r="A2227">
        <v>2226</v>
      </c>
      <c r="B2227" t="s">
        <v>50</v>
      </c>
      <c r="C2227">
        <v>88</v>
      </c>
      <c r="D2227" t="s">
        <v>25</v>
      </c>
      <c r="E2227" t="s">
        <v>22</v>
      </c>
      <c r="F2227" t="s">
        <v>22</v>
      </c>
      <c r="G2227">
        <v>0</v>
      </c>
      <c r="H2227">
        <v>152.9</v>
      </c>
      <c r="I2227">
        <v>119</v>
      </c>
      <c r="J2227">
        <v>25.99</v>
      </c>
      <c r="K2227">
        <v>171.2</v>
      </c>
      <c r="L2227">
        <v>107</v>
      </c>
      <c r="M2227">
        <v>14.55</v>
      </c>
      <c r="N2227">
        <v>257</v>
      </c>
      <c r="O2227">
        <v>106</v>
      </c>
      <c r="P2227">
        <v>11.57</v>
      </c>
      <c r="Q2227">
        <v>12</v>
      </c>
      <c r="R2227">
        <v>5</v>
      </c>
      <c r="S2227">
        <v>3.24</v>
      </c>
      <c r="T2227">
        <v>2</v>
      </c>
      <c r="U2227" t="s">
        <v>22</v>
      </c>
      <c r="V2227">
        <f>IF(tbl_Customers[[#This Row],[churn]] = "yes", 1, 0)</f>
        <v>0</v>
      </c>
      <c r="W2227" t="str">
        <f>IF(tbl_Customers[[#This Row],[number_customer_service_calls]] &lt;= 1, "0-1 Calls", IF(tbl_Customers[[#This Row],[number_customer_service_calls]] &lt;= 3, "2-3 Calls", IF(tbl_Customers[[#This Row],[number_customer_service_calls]] &lt;=5, "4-5 Calls", "6+ Calls")))</f>
        <v>2-3 Calls</v>
      </c>
      <c r="X2227" t="str">
        <f>IF(tbl_Customers[[#This Row],[account_length]] &lt;= 50, "0-50", IF(tbl_Customers[[#This Row],[account_length]] &lt;=100, "51-100", IF(tbl_Customers[[#This Row],[account_length]] &lt;= 150, "101-150", "151+")))</f>
        <v>51-100</v>
      </c>
      <c r="Y2227" t="str">
        <f>IF(tbl_Customers[[#This Row],[total_intl_charge]] &lt;= 3, "Low Charges", "High Charges")</f>
        <v>High Charges</v>
      </c>
      <c r="Z2227" t="str">
        <f>IF(tbl_Customers[[#This Row],[total_eve_calls]]&lt;=80,"Low Calls",
IF(tbl_Customers[[#This Row],[total_eve_calls]]&lt;=120,"Medium Calls","High Calls"))</f>
        <v>Medium Calls</v>
      </c>
      <c r="AA2227" t="str">
        <f>IF(tbl_Customers[[#This Row],[total_eve_charge]]&lt;=15,"Low Charges",
IF(tbl_Customers[[#This Row],[total_eve_charge]]&lt;=20,"Medium Charges","High Charges"))</f>
        <v>Low Charges</v>
      </c>
      <c r="AB22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7" t="str">
        <f>IF(tbl_Customers[[#This Row],[number_vmail_messages]] = 0, "No Usage", IF(tbl_Customers[[#This Row],[number_vmail_messages]] &lt;= 20, "Low Usage", IF(tbl_Customers[[#This Row],[number_vmail_messages]] &lt;= 40, "Medium Usgae", "High Usage")))</f>
        <v>No Usage</v>
      </c>
      <c r="AD2227" t="str">
        <f>IF(tbl_Customers[[#This Row],[total_day_minutes]]&lt;=150,"Low Usage", IF(tbl_Customers[[#This Row],[total_day_minutes]]&lt;=200,"Medium Usage", IF(tbl_Customers[[#This Row],[total_day_minutes]]&lt;=250,"High Usage","Very High Usage")))</f>
        <v>Medium Usage</v>
      </c>
      <c r="AE2227" t="str">
        <f>IF(tbl_Customers[[#This Row],[total_intl_calls]]&lt;=5,"Low Calls", IF(tbl_Customers[[#This Row],[total_intl_calls]]&lt;=10, "Medium Calls", "High Calls"))</f>
        <v>Low Calls</v>
      </c>
      <c r="AF22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27" s="36" t="str">
        <f>IF(tbl_Customers[[#This Row],[Churn_Risk_Score]]&gt;=10,"High Risk", IF(tbl_Customers[[#This Row],[Churn_Risk_Score]]&gt;=5,"Medium Risk","Low Risk"))</f>
        <v>Low Risk</v>
      </c>
    </row>
    <row r="2228" spans="1:33" x14ac:dyDescent="0.35">
      <c r="A2228">
        <v>2227</v>
      </c>
      <c r="B2228" t="s">
        <v>39</v>
      </c>
      <c r="C2228">
        <v>90</v>
      </c>
      <c r="D2228" t="s">
        <v>25</v>
      </c>
      <c r="E2228" t="s">
        <v>22</v>
      </c>
      <c r="F2228" t="s">
        <v>23</v>
      </c>
      <c r="G2228">
        <v>27</v>
      </c>
      <c r="H2228">
        <v>156.69999999999999</v>
      </c>
      <c r="I2228">
        <v>51</v>
      </c>
      <c r="J2228">
        <v>26.64</v>
      </c>
      <c r="K2228">
        <v>236.5</v>
      </c>
      <c r="L2228">
        <v>118</v>
      </c>
      <c r="M2228">
        <v>20.100000000000001</v>
      </c>
      <c r="N2228">
        <v>123.2</v>
      </c>
      <c r="O2228">
        <v>111</v>
      </c>
      <c r="P2228">
        <v>5.54</v>
      </c>
      <c r="Q2228">
        <v>12.6</v>
      </c>
      <c r="R2228">
        <v>6</v>
      </c>
      <c r="S2228">
        <v>3.4</v>
      </c>
      <c r="T2228">
        <v>2</v>
      </c>
      <c r="U2228" t="s">
        <v>22</v>
      </c>
      <c r="V2228">
        <f>IF(tbl_Customers[[#This Row],[churn]] = "yes", 1, 0)</f>
        <v>0</v>
      </c>
      <c r="W2228" t="str">
        <f>IF(tbl_Customers[[#This Row],[number_customer_service_calls]] &lt;= 1, "0-1 Calls", IF(tbl_Customers[[#This Row],[number_customer_service_calls]] &lt;= 3, "2-3 Calls", IF(tbl_Customers[[#This Row],[number_customer_service_calls]] &lt;=5, "4-5 Calls", "6+ Calls")))</f>
        <v>2-3 Calls</v>
      </c>
      <c r="X2228" t="str">
        <f>IF(tbl_Customers[[#This Row],[account_length]] &lt;= 50, "0-50", IF(tbl_Customers[[#This Row],[account_length]] &lt;=100, "51-100", IF(tbl_Customers[[#This Row],[account_length]] &lt;= 150, "101-150", "151+")))</f>
        <v>51-100</v>
      </c>
      <c r="Y2228" t="str">
        <f>IF(tbl_Customers[[#This Row],[total_intl_charge]] &lt;= 3, "Low Charges", "High Charges")</f>
        <v>High Charges</v>
      </c>
      <c r="Z2228" t="str">
        <f>IF(tbl_Customers[[#This Row],[total_eve_calls]]&lt;=80,"Low Calls",
IF(tbl_Customers[[#This Row],[total_eve_calls]]&lt;=120,"Medium Calls","High Calls"))</f>
        <v>Medium Calls</v>
      </c>
      <c r="AA2228" t="str">
        <f>IF(tbl_Customers[[#This Row],[total_eve_charge]]&lt;=15,"Low Charges",
IF(tbl_Customers[[#This Row],[total_eve_charge]]&lt;=20,"Medium Charges","High Charges"))</f>
        <v>High Charges</v>
      </c>
      <c r="AB22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8" t="str">
        <f>IF(tbl_Customers[[#This Row],[number_vmail_messages]] = 0, "No Usage", IF(tbl_Customers[[#This Row],[number_vmail_messages]] &lt;= 20, "Low Usage", IF(tbl_Customers[[#This Row],[number_vmail_messages]] &lt;= 40, "Medium Usgae", "High Usage")))</f>
        <v>Medium Usgae</v>
      </c>
      <c r="AD2228" t="str">
        <f>IF(tbl_Customers[[#This Row],[total_day_minutes]]&lt;=150,"Low Usage", IF(tbl_Customers[[#This Row],[total_day_minutes]]&lt;=200,"Medium Usage", IF(tbl_Customers[[#This Row],[total_day_minutes]]&lt;=250,"High Usage","Very High Usage")))</f>
        <v>Medium Usage</v>
      </c>
      <c r="AE2228" t="str">
        <f>IF(tbl_Customers[[#This Row],[total_intl_calls]]&lt;=5,"Low Calls", IF(tbl_Customers[[#This Row],[total_intl_calls]]&lt;=10, "Medium Calls", "High Calls"))</f>
        <v>Medium Calls</v>
      </c>
      <c r="AF22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28" s="36" t="str">
        <f>IF(tbl_Customers[[#This Row],[Churn_Risk_Score]]&gt;=10,"High Risk", IF(tbl_Customers[[#This Row],[Churn_Risk_Score]]&gt;=5,"Medium Risk","Low Risk"))</f>
        <v>Low Risk</v>
      </c>
    </row>
    <row r="2229" spans="1:33" x14ac:dyDescent="0.35">
      <c r="A2229">
        <v>2228</v>
      </c>
      <c r="B2229" t="s">
        <v>47</v>
      </c>
      <c r="C2229">
        <v>86</v>
      </c>
      <c r="D2229" t="s">
        <v>25</v>
      </c>
      <c r="E2229" t="s">
        <v>22</v>
      </c>
      <c r="F2229" t="s">
        <v>22</v>
      </c>
      <c r="G2229">
        <v>0</v>
      </c>
      <c r="H2229">
        <v>150.80000000000001</v>
      </c>
      <c r="I2229">
        <v>85</v>
      </c>
      <c r="J2229">
        <v>25.64</v>
      </c>
      <c r="K2229">
        <v>295.89999999999998</v>
      </c>
      <c r="L2229">
        <v>88</v>
      </c>
      <c r="M2229">
        <v>25.15</v>
      </c>
      <c r="N2229">
        <v>247.2</v>
      </c>
      <c r="O2229">
        <v>104</v>
      </c>
      <c r="P2229">
        <v>11.12</v>
      </c>
      <c r="Q2229">
        <v>12.5</v>
      </c>
      <c r="R2229">
        <v>1</v>
      </c>
      <c r="S2229">
        <v>3.38</v>
      </c>
      <c r="T2229">
        <v>1</v>
      </c>
      <c r="U2229" t="s">
        <v>22</v>
      </c>
      <c r="V2229">
        <f>IF(tbl_Customers[[#This Row],[churn]] = "yes", 1, 0)</f>
        <v>0</v>
      </c>
      <c r="W2229" t="str">
        <f>IF(tbl_Customers[[#This Row],[number_customer_service_calls]] &lt;= 1, "0-1 Calls", IF(tbl_Customers[[#This Row],[number_customer_service_calls]] &lt;= 3, "2-3 Calls", IF(tbl_Customers[[#This Row],[number_customer_service_calls]] &lt;=5, "4-5 Calls", "6+ Calls")))</f>
        <v>0-1 Calls</v>
      </c>
      <c r="X2229" t="str">
        <f>IF(tbl_Customers[[#This Row],[account_length]] &lt;= 50, "0-50", IF(tbl_Customers[[#This Row],[account_length]] &lt;=100, "51-100", IF(tbl_Customers[[#This Row],[account_length]] &lt;= 150, "101-150", "151+")))</f>
        <v>51-100</v>
      </c>
      <c r="Y2229" t="str">
        <f>IF(tbl_Customers[[#This Row],[total_intl_charge]] &lt;= 3, "Low Charges", "High Charges")</f>
        <v>High Charges</v>
      </c>
      <c r="Z2229" t="str">
        <f>IF(tbl_Customers[[#This Row],[total_eve_calls]]&lt;=80,"Low Calls",
IF(tbl_Customers[[#This Row],[total_eve_calls]]&lt;=120,"Medium Calls","High Calls"))</f>
        <v>Medium Calls</v>
      </c>
      <c r="AA2229" t="str">
        <f>IF(tbl_Customers[[#This Row],[total_eve_charge]]&lt;=15,"Low Charges",
IF(tbl_Customers[[#This Row],[total_eve_charge]]&lt;=20,"Medium Charges","High Charges"))</f>
        <v>High Charges</v>
      </c>
      <c r="AB22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29" t="str">
        <f>IF(tbl_Customers[[#This Row],[number_vmail_messages]] = 0, "No Usage", IF(tbl_Customers[[#This Row],[number_vmail_messages]] &lt;= 20, "Low Usage", IF(tbl_Customers[[#This Row],[number_vmail_messages]] &lt;= 40, "Medium Usgae", "High Usage")))</f>
        <v>No Usage</v>
      </c>
      <c r="AD2229" t="str">
        <f>IF(tbl_Customers[[#This Row],[total_day_minutes]]&lt;=150,"Low Usage", IF(tbl_Customers[[#This Row],[total_day_minutes]]&lt;=200,"Medium Usage", IF(tbl_Customers[[#This Row],[total_day_minutes]]&lt;=250,"High Usage","Very High Usage")))</f>
        <v>Medium Usage</v>
      </c>
      <c r="AE2229" t="str">
        <f>IF(tbl_Customers[[#This Row],[total_intl_calls]]&lt;=5,"Low Calls", IF(tbl_Customers[[#This Row],[total_intl_calls]]&lt;=10, "Medium Calls", "High Calls"))</f>
        <v>Low Calls</v>
      </c>
      <c r="AF22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29" s="36" t="str">
        <f>IF(tbl_Customers[[#This Row],[Churn_Risk_Score]]&gt;=10,"High Risk", IF(tbl_Customers[[#This Row],[Churn_Risk_Score]]&gt;=5,"Medium Risk","Low Risk"))</f>
        <v>Low Risk</v>
      </c>
    </row>
    <row r="2230" spans="1:33" x14ac:dyDescent="0.35">
      <c r="A2230">
        <v>2229</v>
      </c>
      <c r="B2230" t="s">
        <v>71</v>
      </c>
      <c r="C2230">
        <v>37</v>
      </c>
      <c r="D2230" t="s">
        <v>21</v>
      </c>
      <c r="E2230" t="s">
        <v>22</v>
      </c>
      <c r="F2230" t="s">
        <v>22</v>
      </c>
      <c r="G2230">
        <v>0</v>
      </c>
      <c r="H2230">
        <v>221</v>
      </c>
      <c r="I2230">
        <v>126</v>
      </c>
      <c r="J2230">
        <v>37.57</v>
      </c>
      <c r="K2230">
        <v>204.5</v>
      </c>
      <c r="L2230">
        <v>110</v>
      </c>
      <c r="M2230">
        <v>17.38</v>
      </c>
      <c r="N2230">
        <v>118</v>
      </c>
      <c r="O2230">
        <v>98</v>
      </c>
      <c r="P2230">
        <v>5.31</v>
      </c>
      <c r="Q2230">
        <v>6.8</v>
      </c>
      <c r="R2230">
        <v>3</v>
      </c>
      <c r="S2230">
        <v>1.84</v>
      </c>
      <c r="T2230">
        <v>4</v>
      </c>
      <c r="U2230" t="s">
        <v>22</v>
      </c>
      <c r="V2230">
        <f>IF(tbl_Customers[[#This Row],[churn]] = "yes", 1, 0)</f>
        <v>0</v>
      </c>
      <c r="W2230" t="str">
        <f>IF(tbl_Customers[[#This Row],[number_customer_service_calls]] &lt;= 1, "0-1 Calls", IF(tbl_Customers[[#This Row],[number_customer_service_calls]] &lt;= 3, "2-3 Calls", IF(tbl_Customers[[#This Row],[number_customer_service_calls]] &lt;=5, "4-5 Calls", "6+ Calls")))</f>
        <v>4-5 Calls</v>
      </c>
      <c r="X2230" t="str">
        <f>IF(tbl_Customers[[#This Row],[account_length]] &lt;= 50, "0-50", IF(tbl_Customers[[#This Row],[account_length]] &lt;=100, "51-100", IF(tbl_Customers[[#This Row],[account_length]] &lt;= 150, "101-150", "151+")))</f>
        <v>0-50</v>
      </c>
      <c r="Y2230" t="str">
        <f>IF(tbl_Customers[[#This Row],[total_intl_charge]] &lt;= 3, "Low Charges", "High Charges")</f>
        <v>Low Charges</v>
      </c>
      <c r="Z2230" t="str">
        <f>IF(tbl_Customers[[#This Row],[total_eve_calls]]&lt;=80,"Low Calls",
IF(tbl_Customers[[#This Row],[total_eve_calls]]&lt;=120,"Medium Calls","High Calls"))</f>
        <v>Medium Calls</v>
      </c>
      <c r="AA2230" t="str">
        <f>IF(tbl_Customers[[#This Row],[total_eve_charge]]&lt;=15,"Low Charges",
IF(tbl_Customers[[#This Row],[total_eve_charge]]&lt;=20,"Medium Charges","High Charges"))</f>
        <v>Medium Charges</v>
      </c>
      <c r="AB22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30" t="str">
        <f>IF(tbl_Customers[[#This Row],[number_vmail_messages]] = 0, "No Usage", IF(tbl_Customers[[#This Row],[number_vmail_messages]] &lt;= 20, "Low Usage", IF(tbl_Customers[[#This Row],[number_vmail_messages]] &lt;= 40, "Medium Usgae", "High Usage")))</f>
        <v>No Usage</v>
      </c>
      <c r="AD2230" t="str">
        <f>IF(tbl_Customers[[#This Row],[total_day_minutes]]&lt;=150,"Low Usage", IF(tbl_Customers[[#This Row],[total_day_minutes]]&lt;=200,"Medium Usage", IF(tbl_Customers[[#This Row],[total_day_minutes]]&lt;=250,"High Usage","Very High Usage")))</f>
        <v>High Usage</v>
      </c>
      <c r="AE2230" t="str">
        <f>IF(tbl_Customers[[#This Row],[total_intl_calls]]&lt;=5,"Low Calls", IF(tbl_Customers[[#This Row],[total_intl_calls]]&lt;=10, "Medium Calls", "High Calls"))</f>
        <v>Low Calls</v>
      </c>
      <c r="AF22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230" s="36" t="str">
        <f>IF(tbl_Customers[[#This Row],[Churn_Risk_Score]]&gt;=10,"High Risk", IF(tbl_Customers[[#This Row],[Churn_Risk_Score]]&gt;=5,"Medium Risk","Low Risk"))</f>
        <v>Medium Risk</v>
      </c>
    </row>
    <row r="2231" spans="1:33" x14ac:dyDescent="0.35">
      <c r="A2231">
        <v>2230</v>
      </c>
      <c r="B2231" t="s">
        <v>61</v>
      </c>
      <c r="C2231">
        <v>148</v>
      </c>
      <c r="D2231" t="s">
        <v>25</v>
      </c>
      <c r="E2231" t="s">
        <v>22</v>
      </c>
      <c r="F2231" t="s">
        <v>22</v>
      </c>
      <c r="G2231">
        <v>0</v>
      </c>
      <c r="H2231">
        <v>153.6</v>
      </c>
      <c r="I2231">
        <v>148</v>
      </c>
      <c r="J2231">
        <v>26.11</v>
      </c>
      <c r="K2231">
        <v>262.10000000000002</v>
      </c>
      <c r="L2231">
        <v>87</v>
      </c>
      <c r="M2231">
        <v>22.28</v>
      </c>
      <c r="N2231">
        <v>225.5</v>
      </c>
      <c r="O2231">
        <v>99</v>
      </c>
      <c r="P2231">
        <v>10.15</v>
      </c>
      <c r="Q2231">
        <v>9.8000000000000007</v>
      </c>
      <c r="R2231">
        <v>3</v>
      </c>
      <c r="S2231">
        <v>2.65</v>
      </c>
      <c r="T2231">
        <v>2</v>
      </c>
      <c r="U2231" t="s">
        <v>22</v>
      </c>
      <c r="V2231">
        <f>IF(tbl_Customers[[#This Row],[churn]] = "yes", 1, 0)</f>
        <v>0</v>
      </c>
      <c r="W2231" t="str">
        <f>IF(tbl_Customers[[#This Row],[number_customer_service_calls]] &lt;= 1, "0-1 Calls", IF(tbl_Customers[[#This Row],[number_customer_service_calls]] &lt;= 3, "2-3 Calls", IF(tbl_Customers[[#This Row],[number_customer_service_calls]] &lt;=5, "4-5 Calls", "6+ Calls")))</f>
        <v>2-3 Calls</v>
      </c>
      <c r="X2231" t="str">
        <f>IF(tbl_Customers[[#This Row],[account_length]] &lt;= 50, "0-50", IF(tbl_Customers[[#This Row],[account_length]] &lt;=100, "51-100", IF(tbl_Customers[[#This Row],[account_length]] &lt;= 150, "101-150", "151+")))</f>
        <v>101-150</v>
      </c>
      <c r="Y2231" t="str">
        <f>IF(tbl_Customers[[#This Row],[total_intl_charge]] &lt;= 3, "Low Charges", "High Charges")</f>
        <v>Low Charges</v>
      </c>
      <c r="Z2231" t="str">
        <f>IF(tbl_Customers[[#This Row],[total_eve_calls]]&lt;=80,"Low Calls",
IF(tbl_Customers[[#This Row],[total_eve_calls]]&lt;=120,"Medium Calls","High Calls"))</f>
        <v>Medium Calls</v>
      </c>
      <c r="AA2231" t="str">
        <f>IF(tbl_Customers[[#This Row],[total_eve_charge]]&lt;=15,"Low Charges",
IF(tbl_Customers[[#This Row],[total_eve_charge]]&lt;=20,"Medium Charges","High Charges"))</f>
        <v>High Charges</v>
      </c>
      <c r="AB22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31" t="str">
        <f>IF(tbl_Customers[[#This Row],[number_vmail_messages]] = 0, "No Usage", IF(tbl_Customers[[#This Row],[number_vmail_messages]] &lt;= 20, "Low Usage", IF(tbl_Customers[[#This Row],[number_vmail_messages]] &lt;= 40, "Medium Usgae", "High Usage")))</f>
        <v>No Usage</v>
      </c>
      <c r="AD2231" t="str">
        <f>IF(tbl_Customers[[#This Row],[total_day_minutes]]&lt;=150,"Low Usage", IF(tbl_Customers[[#This Row],[total_day_minutes]]&lt;=200,"Medium Usage", IF(tbl_Customers[[#This Row],[total_day_minutes]]&lt;=250,"High Usage","Very High Usage")))</f>
        <v>Medium Usage</v>
      </c>
      <c r="AE2231" t="str">
        <f>IF(tbl_Customers[[#This Row],[total_intl_calls]]&lt;=5,"Low Calls", IF(tbl_Customers[[#This Row],[total_intl_calls]]&lt;=10, "Medium Calls", "High Calls"))</f>
        <v>Low Calls</v>
      </c>
      <c r="AF22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31" s="36" t="str">
        <f>IF(tbl_Customers[[#This Row],[Churn_Risk_Score]]&gt;=10,"High Risk", IF(tbl_Customers[[#This Row],[Churn_Risk_Score]]&gt;=5,"Medium Risk","Low Risk"))</f>
        <v>Low Risk</v>
      </c>
    </row>
    <row r="2232" spans="1:33" x14ac:dyDescent="0.35">
      <c r="A2232">
        <v>2231</v>
      </c>
      <c r="B2232" t="s">
        <v>33</v>
      </c>
      <c r="C2232">
        <v>63</v>
      </c>
      <c r="D2232" t="s">
        <v>21</v>
      </c>
      <c r="E2232" t="s">
        <v>22</v>
      </c>
      <c r="F2232" t="s">
        <v>22</v>
      </c>
      <c r="G2232">
        <v>0</v>
      </c>
      <c r="H2232">
        <v>180.5</v>
      </c>
      <c r="I2232">
        <v>126</v>
      </c>
      <c r="J2232">
        <v>30.69</v>
      </c>
      <c r="K2232">
        <v>230</v>
      </c>
      <c r="L2232">
        <v>98</v>
      </c>
      <c r="M2232">
        <v>19.55</v>
      </c>
      <c r="N2232">
        <v>232.5</v>
      </c>
      <c r="O2232">
        <v>73</v>
      </c>
      <c r="P2232">
        <v>10.46</v>
      </c>
      <c r="Q2232">
        <v>10.6</v>
      </c>
      <c r="R2232">
        <v>3</v>
      </c>
      <c r="S2232">
        <v>2.86</v>
      </c>
      <c r="T2232">
        <v>0</v>
      </c>
      <c r="U2232" t="s">
        <v>22</v>
      </c>
      <c r="V2232">
        <f>IF(tbl_Customers[[#This Row],[churn]] = "yes", 1, 0)</f>
        <v>0</v>
      </c>
      <c r="W2232" t="str">
        <f>IF(tbl_Customers[[#This Row],[number_customer_service_calls]] &lt;= 1, "0-1 Calls", IF(tbl_Customers[[#This Row],[number_customer_service_calls]] &lt;= 3, "2-3 Calls", IF(tbl_Customers[[#This Row],[number_customer_service_calls]] &lt;=5, "4-5 Calls", "6+ Calls")))</f>
        <v>0-1 Calls</v>
      </c>
      <c r="X2232" t="str">
        <f>IF(tbl_Customers[[#This Row],[account_length]] &lt;= 50, "0-50", IF(tbl_Customers[[#This Row],[account_length]] &lt;=100, "51-100", IF(tbl_Customers[[#This Row],[account_length]] &lt;= 150, "101-150", "151+")))</f>
        <v>51-100</v>
      </c>
      <c r="Y2232" t="str">
        <f>IF(tbl_Customers[[#This Row],[total_intl_charge]] &lt;= 3, "Low Charges", "High Charges")</f>
        <v>Low Charges</v>
      </c>
      <c r="Z2232" t="str">
        <f>IF(tbl_Customers[[#This Row],[total_eve_calls]]&lt;=80,"Low Calls",
IF(tbl_Customers[[#This Row],[total_eve_calls]]&lt;=120,"Medium Calls","High Calls"))</f>
        <v>Medium Calls</v>
      </c>
      <c r="AA2232" t="str">
        <f>IF(tbl_Customers[[#This Row],[total_eve_charge]]&lt;=15,"Low Charges",
IF(tbl_Customers[[#This Row],[total_eve_charge]]&lt;=20,"Medium Charges","High Charges"))</f>
        <v>Medium Charges</v>
      </c>
      <c r="AB22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32" t="str">
        <f>IF(tbl_Customers[[#This Row],[number_vmail_messages]] = 0, "No Usage", IF(tbl_Customers[[#This Row],[number_vmail_messages]] &lt;= 20, "Low Usage", IF(tbl_Customers[[#This Row],[number_vmail_messages]] &lt;= 40, "Medium Usgae", "High Usage")))</f>
        <v>No Usage</v>
      </c>
      <c r="AD2232" t="str">
        <f>IF(tbl_Customers[[#This Row],[total_day_minutes]]&lt;=150,"Low Usage", IF(tbl_Customers[[#This Row],[total_day_minutes]]&lt;=200,"Medium Usage", IF(tbl_Customers[[#This Row],[total_day_minutes]]&lt;=250,"High Usage","Very High Usage")))</f>
        <v>Medium Usage</v>
      </c>
      <c r="AE2232" t="str">
        <f>IF(tbl_Customers[[#This Row],[total_intl_calls]]&lt;=5,"Low Calls", IF(tbl_Customers[[#This Row],[total_intl_calls]]&lt;=10, "Medium Calls", "High Calls"))</f>
        <v>Low Calls</v>
      </c>
      <c r="AF22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32" s="36" t="str">
        <f>IF(tbl_Customers[[#This Row],[Churn_Risk_Score]]&gt;=10,"High Risk", IF(tbl_Customers[[#This Row],[Churn_Risk_Score]]&gt;=5,"Medium Risk","Low Risk"))</f>
        <v>Low Risk</v>
      </c>
    </row>
    <row r="2233" spans="1:33" x14ac:dyDescent="0.35">
      <c r="A2233">
        <v>2232</v>
      </c>
      <c r="B2233" t="s">
        <v>68</v>
      </c>
      <c r="C2233">
        <v>102</v>
      </c>
      <c r="D2233" t="s">
        <v>21</v>
      </c>
      <c r="E2233" t="s">
        <v>22</v>
      </c>
      <c r="F2233" t="s">
        <v>22</v>
      </c>
      <c r="G2233">
        <v>0</v>
      </c>
      <c r="H2233">
        <v>123.1</v>
      </c>
      <c r="I2233">
        <v>106</v>
      </c>
      <c r="J2233">
        <v>20.93</v>
      </c>
      <c r="K2233">
        <v>182</v>
      </c>
      <c r="L2233">
        <v>102</v>
      </c>
      <c r="M2233">
        <v>15.47</v>
      </c>
      <c r="N2233">
        <v>244.6</v>
      </c>
      <c r="O2233">
        <v>75</v>
      </c>
      <c r="P2233">
        <v>11.01</v>
      </c>
      <c r="Q2233">
        <v>12.6</v>
      </c>
      <c r="R2233">
        <v>7</v>
      </c>
      <c r="S2233">
        <v>3.4</v>
      </c>
      <c r="T2233">
        <v>2</v>
      </c>
      <c r="U2233" t="s">
        <v>22</v>
      </c>
      <c r="V2233">
        <f>IF(tbl_Customers[[#This Row],[churn]] = "yes", 1, 0)</f>
        <v>0</v>
      </c>
      <c r="W2233" t="str">
        <f>IF(tbl_Customers[[#This Row],[number_customer_service_calls]] &lt;= 1, "0-1 Calls", IF(tbl_Customers[[#This Row],[number_customer_service_calls]] &lt;= 3, "2-3 Calls", IF(tbl_Customers[[#This Row],[number_customer_service_calls]] &lt;=5, "4-5 Calls", "6+ Calls")))</f>
        <v>2-3 Calls</v>
      </c>
      <c r="X2233" t="str">
        <f>IF(tbl_Customers[[#This Row],[account_length]] &lt;= 50, "0-50", IF(tbl_Customers[[#This Row],[account_length]] &lt;=100, "51-100", IF(tbl_Customers[[#This Row],[account_length]] &lt;= 150, "101-150", "151+")))</f>
        <v>101-150</v>
      </c>
      <c r="Y2233" t="str">
        <f>IF(tbl_Customers[[#This Row],[total_intl_charge]] &lt;= 3, "Low Charges", "High Charges")</f>
        <v>High Charges</v>
      </c>
      <c r="Z2233" t="str">
        <f>IF(tbl_Customers[[#This Row],[total_eve_calls]]&lt;=80,"Low Calls",
IF(tbl_Customers[[#This Row],[total_eve_calls]]&lt;=120,"Medium Calls","High Calls"))</f>
        <v>Medium Calls</v>
      </c>
      <c r="AA2233" t="str">
        <f>IF(tbl_Customers[[#This Row],[total_eve_charge]]&lt;=15,"Low Charges",
IF(tbl_Customers[[#This Row],[total_eve_charge]]&lt;=20,"Medium Charges","High Charges"))</f>
        <v>Medium Charges</v>
      </c>
      <c r="AB22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33" t="str">
        <f>IF(tbl_Customers[[#This Row],[number_vmail_messages]] = 0, "No Usage", IF(tbl_Customers[[#This Row],[number_vmail_messages]] &lt;= 20, "Low Usage", IF(tbl_Customers[[#This Row],[number_vmail_messages]] &lt;= 40, "Medium Usgae", "High Usage")))</f>
        <v>No Usage</v>
      </c>
      <c r="AD2233" t="str">
        <f>IF(tbl_Customers[[#This Row],[total_day_minutes]]&lt;=150,"Low Usage", IF(tbl_Customers[[#This Row],[total_day_minutes]]&lt;=200,"Medium Usage", IF(tbl_Customers[[#This Row],[total_day_minutes]]&lt;=250,"High Usage","Very High Usage")))</f>
        <v>Low Usage</v>
      </c>
      <c r="AE2233" t="str">
        <f>IF(tbl_Customers[[#This Row],[total_intl_calls]]&lt;=5,"Low Calls", IF(tbl_Customers[[#This Row],[total_intl_calls]]&lt;=10, "Medium Calls", "High Calls"))</f>
        <v>Medium Calls</v>
      </c>
      <c r="AF22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33" s="36" t="str">
        <f>IF(tbl_Customers[[#This Row],[Churn_Risk_Score]]&gt;=10,"High Risk", IF(tbl_Customers[[#This Row],[Churn_Risk_Score]]&gt;=5,"Medium Risk","Low Risk"))</f>
        <v>Low Risk</v>
      </c>
    </row>
    <row r="2234" spans="1:33" x14ac:dyDescent="0.35">
      <c r="A2234">
        <v>2233</v>
      </c>
      <c r="B2234" t="s">
        <v>58</v>
      </c>
      <c r="C2234">
        <v>76</v>
      </c>
      <c r="D2234" t="s">
        <v>28</v>
      </c>
      <c r="E2234" t="s">
        <v>22</v>
      </c>
      <c r="F2234" t="s">
        <v>22</v>
      </c>
      <c r="G2234">
        <v>0</v>
      </c>
      <c r="H2234">
        <v>165.7</v>
      </c>
      <c r="I2234">
        <v>94</v>
      </c>
      <c r="J2234">
        <v>28.17</v>
      </c>
      <c r="K2234">
        <v>257.39999999999998</v>
      </c>
      <c r="L2234">
        <v>80</v>
      </c>
      <c r="M2234">
        <v>21.88</v>
      </c>
      <c r="N2234">
        <v>170.8</v>
      </c>
      <c r="O2234">
        <v>114</v>
      </c>
      <c r="P2234">
        <v>7.69</v>
      </c>
      <c r="Q2234">
        <v>10</v>
      </c>
      <c r="R2234">
        <v>4</v>
      </c>
      <c r="S2234">
        <v>2.7</v>
      </c>
      <c r="T2234">
        <v>1</v>
      </c>
      <c r="U2234" t="s">
        <v>22</v>
      </c>
      <c r="V2234">
        <f>IF(tbl_Customers[[#This Row],[churn]] = "yes", 1, 0)</f>
        <v>0</v>
      </c>
      <c r="W2234" t="str">
        <f>IF(tbl_Customers[[#This Row],[number_customer_service_calls]] &lt;= 1, "0-1 Calls", IF(tbl_Customers[[#This Row],[number_customer_service_calls]] &lt;= 3, "2-3 Calls", IF(tbl_Customers[[#This Row],[number_customer_service_calls]] &lt;=5, "4-5 Calls", "6+ Calls")))</f>
        <v>0-1 Calls</v>
      </c>
      <c r="X2234" t="str">
        <f>IF(tbl_Customers[[#This Row],[account_length]] &lt;= 50, "0-50", IF(tbl_Customers[[#This Row],[account_length]] &lt;=100, "51-100", IF(tbl_Customers[[#This Row],[account_length]] &lt;= 150, "101-150", "151+")))</f>
        <v>51-100</v>
      </c>
      <c r="Y2234" t="str">
        <f>IF(tbl_Customers[[#This Row],[total_intl_charge]] &lt;= 3, "Low Charges", "High Charges")</f>
        <v>Low Charges</v>
      </c>
      <c r="Z2234" t="str">
        <f>IF(tbl_Customers[[#This Row],[total_eve_calls]]&lt;=80,"Low Calls",
IF(tbl_Customers[[#This Row],[total_eve_calls]]&lt;=120,"Medium Calls","High Calls"))</f>
        <v>Low Calls</v>
      </c>
      <c r="AA2234" t="str">
        <f>IF(tbl_Customers[[#This Row],[total_eve_charge]]&lt;=15,"Low Charges",
IF(tbl_Customers[[#This Row],[total_eve_charge]]&lt;=20,"Medium Charges","High Charges"))</f>
        <v>High Charges</v>
      </c>
      <c r="AB22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34" t="str">
        <f>IF(tbl_Customers[[#This Row],[number_vmail_messages]] = 0, "No Usage", IF(tbl_Customers[[#This Row],[number_vmail_messages]] &lt;= 20, "Low Usage", IF(tbl_Customers[[#This Row],[number_vmail_messages]] &lt;= 40, "Medium Usgae", "High Usage")))</f>
        <v>No Usage</v>
      </c>
      <c r="AD2234" t="str">
        <f>IF(tbl_Customers[[#This Row],[total_day_minutes]]&lt;=150,"Low Usage", IF(tbl_Customers[[#This Row],[total_day_minutes]]&lt;=200,"Medium Usage", IF(tbl_Customers[[#This Row],[total_day_minutes]]&lt;=250,"High Usage","Very High Usage")))</f>
        <v>Medium Usage</v>
      </c>
      <c r="AE2234" t="str">
        <f>IF(tbl_Customers[[#This Row],[total_intl_calls]]&lt;=5,"Low Calls", IF(tbl_Customers[[#This Row],[total_intl_calls]]&lt;=10, "Medium Calls", "High Calls"))</f>
        <v>Low Calls</v>
      </c>
      <c r="AF22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34" s="36" t="str">
        <f>IF(tbl_Customers[[#This Row],[Churn_Risk_Score]]&gt;=10,"High Risk", IF(tbl_Customers[[#This Row],[Churn_Risk_Score]]&gt;=5,"Medium Risk","Low Risk"))</f>
        <v>Low Risk</v>
      </c>
    </row>
    <row r="2235" spans="1:33" x14ac:dyDescent="0.35">
      <c r="A2235">
        <v>2234</v>
      </c>
      <c r="B2235" t="s">
        <v>57</v>
      </c>
      <c r="C2235">
        <v>104</v>
      </c>
      <c r="D2235" t="s">
        <v>25</v>
      </c>
      <c r="E2235" t="s">
        <v>22</v>
      </c>
      <c r="F2235" t="s">
        <v>22</v>
      </c>
      <c r="G2235">
        <v>0</v>
      </c>
      <c r="H2235">
        <v>200.2</v>
      </c>
      <c r="I2235">
        <v>92</v>
      </c>
      <c r="J2235">
        <v>34.03</v>
      </c>
      <c r="K2235">
        <v>118.7</v>
      </c>
      <c r="L2235">
        <v>87</v>
      </c>
      <c r="M2235">
        <v>10.09</v>
      </c>
      <c r="N2235">
        <v>236.6</v>
      </c>
      <c r="O2235">
        <v>65</v>
      </c>
      <c r="P2235">
        <v>10.65</v>
      </c>
      <c r="Q2235">
        <v>6</v>
      </c>
      <c r="R2235">
        <v>6</v>
      </c>
      <c r="S2235">
        <v>1.62</v>
      </c>
      <c r="T2235">
        <v>2</v>
      </c>
      <c r="U2235" t="s">
        <v>22</v>
      </c>
      <c r="V2235">
        <f>IF(tbl_Customers[[#This Row],[churn]] = "yes", 1, 0)</f>
        <v>0</v>
      </c>
      <c r="W2235" t="str">
        <f>IF(tbl_Customers[[#This Row],[number_customer_service_calls]] &lt;= 1, "0-1 Calls", IF(tbl_Customers[[#This Row],[number_customer_service_calls]] &lt;= 3, "2-3 Calls", IF(tbl_Customers[[#This Row],[number_customer_service_calls]] &lt;=5, "4-5 Calls", "6+ Calls")))</f>
        <v>2-3 Calls</v>
      </c>
      <c r="X2235" t="str">
        <f>IF(tbl_Customers[[#This Row],[account_length]] &lt;= 50, "0-50", IF(tbl_Customers[[#This Row],[account_length]] &lt;=100, "51-100", IF(tbl_Customers[[#This Row],[account_length]] &lt;= 150, "101-150", "151+")))</f>
        <v>101-150</v>
      </c>
      <c r="Y2235" t="str">
        <f>IF(tbl_Customers[[#This Row],[total_intl_charge]] &lt;= 3, "Low Charges", "High Charges")</f>
        <v>Low Charges</v>
      </c>
      <c r="Z2235" t="str">
        <f>IF(tbl_Customers[[#This Row],[total_eve_calls]]&lt;=80,"Low Calls",
IF(tbl_Customers[[#This Row],[total_eve_calls]]&lt;=120,"Medium Calls","High Calls"))</f>
        <v>Medium Calls</v>
      </c>
      <c r="AA2235" t="str">
        <f>IF(tbl_Customers[[#This Row],[total_eve_charge]]&lt;=15,"Low Charges",
IF(tbl_Customers[[#This Row],[total_eve_charge]]&lt;=20,"Medium Charges","High Charges"))</f>
        <v>Low Charges</v>
      </c>
      <c r="AB22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35" t="str">
        <f>IF(tbl_Customers[[#This Row],[number_vmail_messages]] = 0, "No Usage", IF(tbl_Customers[[#This Row],[number_vmail_messages]] &lt;= 20, "Low Usage", IF(tbl_Customers[[#This Row],[number_vmail_messages]] &lt;= 40, "Medium Usgae", "High Usage")))</f>
        <v>No Usage</v>
      </c>
      <c r="AD2235" t="str">
        <f>IF(tbl_Customers[[#This Row],[total_day_minutes]]&lt;=150,"Low Usage", IF(tbl_Customers[[#This Row],[total_day_minutes]]&lt;=200,"Medium Usage", IF(tbl_Customers[[#This Row],[total_day_minutes]]&lt;=250,"High Usage","Very High Usage")))</f>
        <v>High Usage</v>
      </c>
      <c r="AE2235" t="str">
        <f>IF(tbl_Customers[[#This Row],[total_intl_calls]]&lt;=5,"Low Calls", IF(tbl_Customers[[#This Row],[total_intl_calls]]&lt;=10, "Medium Calls", "High Calls"))</f>
        <v>Medium Calls</v>
      </c>
      <c r="AF22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35" s="36" t="str">
        <f>IF(tbl_Customers[[#This Row],[Churn_Risk_Score]]&gt;=10,"High Risk", IF(tbl_Customers[[#This Row],[Churn_Risk_Score]]&gt;=5,"Medium Risk","Low Risk"))</f>
        <v>Low Risk</v>
      </c>
    </row>
    <row r="2236" spans="1:33" x14ac:dyDescent="0.35">
      <c r="A2236">
        <v>2235</v>
      </c>
      <c r="B2236" t="s">
        <v>35</v>
      </c>
      <c r="C2236">
        <v>109</v>
      </c>
      <c r="D2236" t="s">
        <v>28</v>
      </c>
      <c r="E2236" t="s">
        <v>22</v>
      </c>
      <c r="F2236" t="s">
        <v>22</v>
      </c>
      <c r="G2236">
        <v>0</v>
      </c>
      <c r="H2236">
        <v>154.80000000000001</v>
      </c>
      <c r="I2236">
        <v>82</v>
      </c>
      <c r="J2236">
        <v>26.32</v>
      </c>
      <c r="K2236">
        <v>287.7</v>
      </c>
      <c r="L2236">
        <v>109</v>
      </c>
      <c r="M2236">
        <v>24.45</v>
      </c>
      <c r="N2236">
        <v>208.4</v>
      </c>
      <c r="O2236">
        <v>80</v>
      </c>
      <c r="P2236">
        <v>9.3800000000000008</v>
      </c>
      <c r="Q2236">
        <v>5.9</v>
      </c>
      <c r="R2236">
        <v>9</v>
      </c>
      <c r="S2236">
        <v>1.59</v>
      </c>
      <c r="T2236">
        <v>3</v>
      </c>
      <c r="U2236" t="s">
        <v>22</v>
      </c>
      <c r="V2236">
        <f>IF(tbl_Customers[[#This Row],[churn]] = "yes", 1, 0)</f>
        <v>0</v>
      </c>
      <c r="W2236" t="str">
        <f>IF(tbl_Customers[[#This Row],[number_customer_service_calls]] &lt;= 1, "0-1 Calls", IF(tbl_Customers[[#This Row],[number_customer_service_calls]] &lt;= 3, "2-3 Calls", IF(tbl_Customers[[#This Row],[number_customer_service_calls]] &lt;=5, "4-5 Calls", "6+ Calls")))</f>
        <v>2-3 Calls</v>
      </c>
      <c r="X2236" t="str">
        <f>IF(tbl_Customers[[#This Row],[account_length]] &lt;= 50, "0-50", IF(tbl_Customers[[#This Row],[account_length]] &lt;=100, "51-100", IF(tbl_Customers[[#This Row],[account_length]] &lt;= 150, "101-150", "151+")))</f>
        <v>101-150</v>
      </c>
      <c r="Y2236" t="str">
        <f>IF(tbl_Customers[[#This Row],[total_intl_charge]] &lt;= 3, "Low Charges", "High Charges")</f>
        <v>Low Charges</v>
      </c>
      <c r="Z2236" t="str">
        <f>IF(tbl_Customers[[#This Row],[total_eve_calls]]&lt;=80,"Low Calls",
IF(tbl_Customers[[#This Row],[total_eve_calls]]&lt;=120,"Medium Calls","High Calls"))</f>
        <v>Medium Calls</v>
      </c>
      <c r="AA2236" t="str">
        <f>IF(tbl_Customers[[#This Row],[total_eve_charge]]&lt;=15,"Low Charges",
IF(tbl_Customers[[#This Row],[total_eve_charge]]&lt;=20,"Medium Charges","High Charges"))</f>
        <v>High Charges</v>
      </c>
      <c r="AB22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36" t="str">
        <f>IF(tbl_Customers[[#This Row],[number_vmail_messages]] = 0, "No Usage", IF(tbl_Customers[[#This Row],[number_vmail_messages]] &lt;= 20, "Low Usage", IF(tbl_Customers[[#This Row],[number_vmail_messages]] &lt;= 40, "Medium Usgae", "High Usage")))</f>
        <v>No Usage</v>
      </c>
      <c r="AD2236" t="str">
        <f>IF(tbl_Customers[[#This Row],[total_day_minutes]]&lt;=150,"Low Usage", IF(tbl_Customers[[#This Row],[total_day_minutes]]&lt;=200,"Medium Usage", IF(tbl_Customers[[#This Row],[total_day_minutes]]&lt;=250,"High Usage","Very High Usage")))</f>
        <v>Medium Usage</v>
      </c>
      <c r="AE2236" t="str">
        <f>IF(tbl_Customers[[#This Row],[total_intl_calls]]&lt;=5,"Low Calls", IF(tbl_Customers[[#This Row],[total_intl_calls]]&lt;=10, "Medium Calls", "High Calls"))</f>
        <v>Medium Calls</v>
      </c>
      <c r="AF22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36" s="36" t="str">
        <f>IF(tbl_Customers[[#This Row],[Churn_Risk_Score]]&gt;=10,"High Risk", IF(tbl_Customers[[#This Row],[Churn_Risk_Score]]&gt;=5,"Medium Risk","Low Risk"))</f>
        <v>Low Risk</v>
      </c>
    </row>
    <row r="2237" spans="1:33" x14ac:dyDescent="0.35">
      <c r="A2237">
        <v>2236</v>
      </c>
      <c r="B2237" t="s">
        <v>45</v>
      </c>
      <c r="C2237">
        <v>105</v>
      </c>
      <c r="D2237" t="s">
        <v>28</v>
      </c>
      <c r="E2237" t="s">
        <v>22</v>
      </c>
      <c r="F2237" t="s">
        <v>22</v>
      </c>
      <c r="G2237">
        <v>0</v>
      </c>
      <c r="H2237">
        <v>125.4</v>
      </c>
      <c r="I2237">
        <v>116</v>
      </c>
      <c r="J2237">
        <v>21.32</v>
      </c>
      <c r="K2237">
        <v>261.5</v>
      </c>
      <c r="L2237">
        <v>95</v>
      </c>
      <c r="M2237">
        <v>22.23</v>
      </c>
      <c r="N2237">
        <v>241.6</v>
      </c>
      <c r="O2237">
        <v>104</v>
      </c>
      <c r="P2237">
        <v>10.87</v>
      </c>
      <c r="Q2237">
        <v>11.4</v>
      </c>
      <c r="R2237">
        <v>9</v>
      </c>
      <c r="S2237">
        <v>3.08</v>
      </c>
      <c r="T2237">
        <v>2</v>
      </c>
      <c r="U2237" t="s">
        <v>22</v>
      </c>
      <c r="V2237">
        <f>IF(tbl_Customers[[#This Row],[churn]] = "yes", 1, 0)</f>
        <v>0</v>
      </c>
      <c r="W2237" t="str">
        <f>IF(tbl_Customers[[#This Row],[number_customer_service_calls]] &lt;= 1, "0-1 Calls", IF(tbl_Customers[[#This Row],[number_customer_service_calls]] &lt;= 3, "2-3 Calls", IF(tbl_Customers[[#This Row],[number_customer_service_calls]] &lt;=5, "4-5 Calls", "6+ Calls")))</f>
        <v>2-3 Calls</v>
      </c>
      <c r="X2237" t="str">
        <f>IF(tbl_Customers[[#This Row],[account_length]] &lt;= 50, "0-50", IF(tbl_Customers[[#This Row],[account_length]] &lt;=100, "51-100", IF(tbl_Customers[[#This Row],[account_length]] &lt;= 150, "101-150", "151+")))</f>
        <v>101-150</v>
      </c>
      <c r="Y2237" t="str">
        <f>IF(tbl_Customers[[#This Row],[total_intl_charge]] &lt;= 3, "Low Charges", "High Charges")</f>
        <v>High Charges</v>
      </c>
      <c r="Z2237" t="str">
        <f>IF(tbl_Customers[[#This Row],[total_eve_calls]]&lt;=80,"Low Calls",
IF(tbl_Customers[[#This Row],[total_eve_calls]]&lt;=120,"Medium Calls","High Calls"))</f>
        <v>Medium Calls</v>
      </c>
      <c r="AA2237" t="str">
        <f>IF(tbl_Customers[[#This Row],[total_eve_charge]]&lt;=15,"Low Charges",
IF(tbl_Customers[[#This Row],[total_eve_charge]]&lt;=20,"Medium Charges","High Charges"))</f>
        <v>High Charges</v>
      </c>
      <c r="AB22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37" t="str">
        <f>IF(tbl_Customers[[#This Row],[number_vmail_messages]] = 0, "No Usage", IF(tbl_Customers[[#This Row],[number_vmail_messages]] &lt;= 20, "Low Usage", IF(tbl_Customers[[#This Row],[number_vmail_messages]] &lt;= 40, "Medium Usgae", "High Usage")))</f>
        <v>No Usage</v>
      </c>
      <c r="AD2237" t="str">
        <f>IF(tbl_Customers[[#This Row],[total_day_minutes]]&lt;=150,"Low Usage", IF(tbl_Customers[[#This Row],[total_day_minutes]]&lt;=200,"Medium Usage", IF(tbl_Customers[[#This Row],[total_day_minutes]]&lt;=250,"High Usage","Very High Usage")))</f>
        <v>Low Usage</v>
      </c>
      <c r="AE2237" t="str">
        <f>IF(tbl_Customers[[#This Row],[total_intl_calls]]&lt;=5,"Low Calls", IF(tbl_Customers[[#This Row],[total_intl_calls]]&lt;=10, "Medium Calls", "High Calls"))</f>
        <v>Medium Calls</v>
      </c>
      <c r="AF22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37" s="36" t="str">
        <f>IF(tbl_Customers[[#This Row],[Churn_Risk_Score]]&gt;=10,"High Risk", IF(tbl_Customers[[#This Row],[Churn_Risk_Score]]&gt;=5,"Medium Risk","Low Risk"))</f>
        <v>Low Risk</v>
      </c>
    </row>
    <row r="2238" spans="1:33" x14ac:dyDescent="0.35">
      <c r="A2238">
        <v>2237</v>
      </c>
      <c r="B2238" t="s">
        <v>35</v>
      </c>
      <c r="C2238">
        <v>63</v>
      </c>
      <c r="D2238" t="s">
        <v>21</v>
      </c>
      <c r="E2238" t="s">
        <v>22</v>
      </c>
      <c r="F2238" t="s">
        <v>23</v>
      </c>
      <c r="G2238">
        <v>33</v>
      </c>
      <c r="H2238">
        <v>184.2</v>
      </c>
      <c r="I2238">
        <v>111</v>
      </c>
      <c r="J2238">
        <v>31.31</v>
      </c>
      <c r="K2238">
        <v>312.60000000000002</v>
      </c>
      <c r="L2238">
        <v>89</v>
      </c>
      <c r="M2238">
        <v>26.57</v>
      </c>
      <c r="N2238">
        <v>264</v>
      </c>
      <c r="O2238">
        <v>55</v>
      </c>
      <c r="P2238">
        <v>11.88</v>
      </c>
      <c r="Q2238">
        <v>12.2</v>
      </c>
      <c r="R2238">
        <v>4</v>
      </c>
      <c r="S2238">
        <v>3.29</v>
      </c>
      <c r="T2238">
        <v>1</v>
      </c>
      <c r="U2238" t="s">
        <v>22</v>
      </c>
      <c r="V2238">
        <f>IF(tbl_Customers[[#This Row],[churn]] = "yes", 1, 0)</f>
        <v>0</v>
      </c>
      <c r="W2238" t="str">
        <f>IF(tbl_Customers[[#This Row],[number_customer_service_calls]] &lt;= 1, "0-1 Calls", IF(tbl_Customers[[#This Row],[number_customer_service_calls]] &lt;= 3, "2-3 Calls", IF(tbl_Customers[[#This Row],[number_customer_service_calls]] &lt;=5, "4-5 Calls", "6+ Calls")))</f>
        <v>0-1 Calls</v>
      </c>
      <c r="X2238" t="str">
        <f>IF(tbl_Customers[[#This Row],[account_length]] &lt;= 50, "0-50", IF(tbl_Customers[[#This Row],[account_length]] &lt;=100, "51-100", IF(tbl_Customers[[#This Row],[account_length]] &lt;= 150, "101-150", "151+")))</f>
        <v>51-100</v>
      </c>
      <c r="Y2238" t="str">
        <f>IF(tbl_Customers[[#This Row],[total_intl_charge]] &lt;= 3, "Low Charges", "High Charges")</f>
        <v>High Charges</v>
      </c>
      <c r="Z2238" t="str">
        <f>IF(tbl_Customers[[#This Row],[total_eve_calls]]&lt;=80,"Low Calls",
IF(tbl_Customers[[#This Row],[total_eve_calls]]&lt;=120,"Medium Calls","High Calls"))</f>
        <v>Medium Calls</v>
      </c>
      <c r="AA2238" t="str">
        <f>IF(tbl_Customers[[#This Row],[total_eve_charge]]&lt;=15,"Low Charges",
IF(tbl_Customers[[#This Row],[total_eve_charge]]&lt;=20,"Medium Charges","High Charges"))</f>
        <v>High Charges</v>
      </c>
      <c r="AB22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38" t="str">
        <f>IF(tbl_Customers[[#This Row],[number_vmail_messages]] = 0, "No Usage", IF(tbl_Customers[[#This Row],[number_vmail_messages]] &lt;= 20, "Low Usage", IF(tbl_Customers[[#This Row],[number_vmail_messages]] &lt;= 40, "Medium Usgae", "High Usage")))</f>
        <v>Medium Usgae</v>
      </c>
      <c r="AD2238" t="str">
        <f>IF(tbl_Customers[[#This Row],[total_day_minutes]]&lt;=150,"Low Usage", IF(tbl_Customers[[#This Row],[total_day_minutes]]&lt;=200,"Medium Usage", IF(tbl_Customers[[#This Row],[total_day_minutes]]&lt;=250,"High Usage","Very High Usage")))</f>
        <v>Medium Usage</v>
      </c>
      <c r="AE2238" t="str">
        <f>IF(tbl_Customers[[#This Row],[total_intl_calls]]&lt;=5,"Low Calls", IF(tbl_Customers[[#This Row],[total_intl_calls]]&lt;=10, "Medium Calls", "High Calls"))</f>
        <v>Low Calls</v>
      </c>
      <c r="AF22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38" s="36" t="str">
        <f>IF(tbl_Customers[[#This Row],[Churn_Risk_Score]]&gt;=10,"High Risk", IF(tbl_Customers[[#This Row],[Churn_Risk_Score]]&gt;=5,"Medium Risk","Low Risk"))</f>
        <v>Low Risk</v>
      </c>
    </row>
    <row r="2239" spans="1:33" x14ac:dyDescent="0.35">
      <c r="A2239">
        <v>2238</v>
      </c>
      <c r="B2239" t="s">
        <v>65</v>
      </c>
      <c r="C2239">
        <v>105</v>
      </c>
      <c r="D2239" t="s">
        <v>21</v>
      </c>
      <c r="E2239" t="s">
        <v>22</v>
      </c>
      <c r="F2239" t="s">
        <v>23</v>
      </c>
      <c r="G2239">
        <v>24</v>
      </c>
      <c r="H2239">
        <v>274.7</v>
      </c>
      <c r="I2239">
        <v>99</v>
      </c>
      <c r="J2239">
        <v>46.7</v>
      </c>
      <c r="K2239">
        <v>193.5</v>
      </c>
      <c r="L2239">
        <v>118</v>
      </c>
      <c r="M2239">
        <v>16.45</v>
      </c>
      <c r="N2239">
        <v>299.60000000000002</v>
      </c>
      <c r="O2239">
        <v>109</v>
      </c>
      <c r="P2239">
        <v>13.48</v>
      </c>
      <c r="Q2239">
        <v>10.8</v>
      </c>
      <c r="R2239">
        <v>3</v>
      </c>
      <c r="S2239">
        <v>2.92</v>
      </c>
      <c r="T2239">
        <v>3</v>
      </c>
      <c r="U2239" t="s">
        <v>22</v>
      </c>
      <c r="V2239">
        <f>IF(tbl_Customers[[#This Row],[churn]] = "yes", 1, 0)</f>
        <v>0</v>
      </c>
      <c r="W2239" t="str">
        <f>IF(tbl_Customers[[#This Row],[number_customer_service_calls]] &lt;= 1, "0-1 Calls", IF(tbl_Customers[[#This Row],[number_customer_service_calls]] &lt;= 3, "2-3 Calls", IF(tbl_Customers[[#This Row],[number_customer_service_calls]] &lt;=5, "4-5 Calls", "6+ Calls")))</f>
        <v>2-3 Calls</v>
      </c>
      <c r="X2239" t="str">
        <f>IF(tbl_Customers[[#This Row],[account_length]] &lt;= 50, "0-50", IF(tbl_Customers[[#This Row],[account_length]] &lt;=100, "51-100", IF(tbl_Customers[[#This Row],[account_length]] &lt;= 150, "101-150", "151+")))</f>
        <v>101-150</v>
      </c>
      <c r="Y2239" t="str">
        <f>IF(tbl_Customers[[#This Row],[total_intl_charge]] &lt;= 3, "Low Charges", "High Charges")</f>
        <v>Low Charges</v>
      </c>
      <c r="Z2239" t="str">
        <f>IF(tbl_Customers[[#This Row],[total_eve_calls]]&lt;=80,"Low Calls",
IF(tbl_Customers[[#This Row],[total_eve_calls]]&lt;=120,"Medium Calls","High Calls"))</f>
        <v>Medium Calls</v>
      </c>
      <c r="AA2239" t="str">
        <f>IF(tbl_Customers[[#This Row],[total_eve_charge]]&lt;=15,"Low Charges",
IF(tbl_Customers[[#This Row],[total_eve_charge]]&lt;=20,"Medium Charges","High Charges"))</f>
        <v>Medium Charges</v>
      </c>
      <c r="AB22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39" t="str">
        <f>IF(tbl_Customers[[#This Row],[number_vmail_messages]] = 0, "No Usage", IF(tbl_Customers[[#This Row],[number_vmail_messages]] &lt;= 20, "Low Usage", IF(tbl_Customers[[#This Row],[number_vmail_messages]] &lt;= 40, "Medium Usgae", "High Usage")))</f>
        <v>Medium Usgae</v>
      </c>
      <c r="AD2239" t="str">
        <f>IF(tbl_Customers[[#This Row],[total_day_minutes]]&lt;=150,"Low Usage", IF(tbl_Customers[[#This Row],[total_day_minutes]]&lt;=200,"Medium Usage", IF(tbl_Customers[[#This Row],[total_day_minutes]]&lt;=250,"High Usage","Very High Usage")))</f>
        <v>Very High Usage</v>
      </c>
      <c r="AE2239" t="str">
        <f>IF(tbl_Customers[[#This Row],[total_intl_calls]]&lt;=5,"Low Calls", IF(tbl_Customers[[#This Row],[total_intl_calls]]&lt;=10, "Medium Calls", "High Calls"))</f>
        <v>Low Calls</v>
      </c>
      <c r="AF22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39" s="36" t="str">
        <f>IF(tbl_Customers[[#This Row],[Churn_Risk_Score]]&gt;=10,"High Risk", IF(tbl_Customers[[#This Row],[Churn_Risk_Score]]&gt;=5,"Medium Risk","Low Risk"))</f>
        <v>Low Risk</v>
      </c>
    </row>
    <row r="2240" spans="1:33" x14ac:dyDescent="0.35">
      <c r="A2240">
        <v>2239</v>
      </c>
      <c r="B2240" t="s">
        <v>63</v>
      </c>
      <c r="C2240">
        <v>68</v>
      </c>
      <c r="D2240" t="s">
        <v>21</v>
      </c>
      <c r="E2240" t="s">
        <v>23</v>
      </c>
      <c r="F2240" t="s">
        <v>23</v>
      </c>
      <c r="G2240">
        <v>39</v>
      </c>
      <c r="H2240">
        <v>142</v>
      </c>
      <c r="I2240">
        <v>140</v>
      </c>
      <c r="J2240">
        <v>24.14</v>
      </c>
      <c r="K2240">
        <v>241.6</v>
      </c>
      <c r="L2240">
        <v>89</v>
      </c>
      <c r="M2240">
        <v>20.54</v>
      </c>
      <c r="N2240">
        <v>302</v>
      </c>
      <c r="O2240">
        <v>72</v>
      </c>
      <c r="P2240">
        <v>13.59</v>
      </c>
      <c r="Q2240">
        <v>11.3</v>
      </c>
      <c r="R2240">
        <v>5</v>
      </c>
      <c r="S2240">
        <v>3.05</v>
      </c>
      <c r="T2240">
        <v>1</v>
      </c>
      <c r="U2240" t="s">
        <v>22</v>
      </c>
      <c r="V2240">
        <f>IF(tbl_Customers[[#This Row],[churn]] = "yes", 1, 0)</f>
        <v>0</v>
      </c>
      <c r="W2240" t="str">
        <f>IF(tbl_Customers[[#This Row],[number_customer_service_calls]] &lt;= 1, "0-1 Calls", IF(tbl_Customers[[#This Row],[number_customer_service_calls]] &lt;= 3, "2-3 Calls", IF(tbl_Customers[[#This Row],[number_customer_service_calls]] &lt;=5, "4-5 Calls", "6+ Calls")))</f>
        <v>0-1 Calls</v>
      </c>
      <c r="X2240" t="str">
        <f>IF(tbl_Customers[[#This Row],[account_length]] &lt;= 50, "0-50", IF(tbl_Customers[[#This Row],[account_length]] &lt;=100, "51-100", IF(tbl_Customers[[#This Row],[account_length]] &lt;= 150, "101-150", "151+")))</f>
        <v>51-100</v>
      </c>
      <c r="Y2240" t="str">
        <f>IF(tbl_Customers[[#This Row],[total_intl_charge]] &lt;= 3, "Low Charges", "High Charges")</f>
        <v>High Charges</v>
      </c>
      <c r="Z2240" t="str">
        <f>IF(tbl_Customers[[#This Row],[total_eve_calls]]&lt;=80,"Low Calls",
IF(tbl_Customers[[#This Row],[total_eve_calls]]&lt;=120,"Medium Calls","High Calls"))</f>
        <v>Medium Calls</v>
      </c>
      <c r="AA2240" t="str">
        <f>IF(tbl_Customers[[#This Row],[total_eve_charge]]&lt;=15,"Low Charges",
IF(tbl_Customers[[#This Row],[total_eve_charge]]&lt;=20,"Medium Charges","High Charges"))</f>
        <v>High Charges</v>
      </c>
      <c r="AB22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40" t="str">
        <f>IF(tbl_Customers[[#This Row],[number_vmail_messages]] = 0, "No Usage", IF(tbl_Customers[[#This Row],[number_vmail_messages]] &lt;= 20, "Low Usage", IF(tbl_Customers[[#This Row],[number_vmail_messages]] &lt;= 40, "Medium Usgae", "High Usage")))</f>
        <v>Medium Usgae</v>
      </c>
      <c r="AD2240" t="str">
        <f>IF(tbl_Customers[[#This Row],[total_day_minutes]]&lt;=150,"Low Usage", IF(tbl_Customers[[#This Row],[total_day_minutes]]&lt;=200,"Medium Usage", IF(tbl_Customers[[#This Row],[total_day_minutes]]&lt;=250,"High Usage","Very High Usage")))</f>
        <v>Low Usage</v>
      </c>
      <c r="AE2240" t="str">
        <f>IF(tbl_Customers[[#This Row],[total_intl_calls]]&lt;=5,"Low Calls", IF(tbl_Customers[[#This Row],[total_intl_calls]]&lt;=10, "Medium Calls", "High Calls"))</f>
        <v>Low Calls</v>
      </c>
      <c r="AF22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240" s="36" t="str">
        <f>IF(tbl_Customers[[#This Row],[Churn_Risk_Score]]&gt;=10,"High Risk", IF(tbl_Customers[[#This Row],[Churn_Risk_Score]]&gt;=5,"Medium Risk","Low Risk"))</f>
        <v>Medium Risk</v>
      </c>
    </row>
    <row r="2241" spans="1:33" x14ac:dyDescent="0.35">
      <c r="A2241">
        <v>2240</v>
      </c>
      <c r="B2241" t="s">
        <v>41</v>
      </c>
      <c r="C2241">
        <v>63</v>
      </c>
      <c r="D2241" t="s">
        <v>25</v>
      </c>
      <c r="E2241" t="s">
        <v>23</v>
      </c>
      <c r="F2241" t="s">
        <v>23</v>
      </c>
      <c r="G2241">
        <v>21</v>
      </c>
      <c r="H2241">
        <v>151.5</v>
      </c>
      <c r="I2241">
        <v>99</v>
      </c>
      <c r="J2241">
        <v>25.76</v>
      </c>
      <c r="K2241">
        <v>147.80000000000001</v>
      </c>
      <c r="L2241">
        <v>89</v>
      </c>
      <c r="M2241">
        <v>12.56</v>
      </c>
      <c r="N2241">
        <v>210.4</v>
      </c>
      <c r="O2241">
        <v>114</v>
      </c>
      <c r="P2241">
        <v>9.4700000000000006</v>
      </c>
      <c r="Q2241">
        <v>10</v>
      </c>
      <c r="R2241">
        <v>4</v>
      </c>
      <c r="S2241">
        <v>2.7</v>
      </c>
      <c r="T2241">
        <v>1</v>
      </c>
      <c r="U2241" t="s">
        <v>22</v>
      </c>
      <c r="V2241">
        <f>IF(tbl_Customers[[#This Row],[churn]] = "yes", 1, 0)</f>
        <v>0</v>
      </c>
      <c r="W2241" t="str">
        <f>IF(tbl_Customers[[#This Row],[number_customer_service_calls]] &lt;= 1, "0-1 Calls", IF(tbl_Customers[[#This Row],[number_customer_service_calls]] &lt;= 3, "2-3 Calls", IF(tbl_Customers[[#This Row],[number_customer_service_calls]] &lt;=5, "4-5 Calls", "6+ Calls")))</f>
        <v>0-1 Calls</v>
      </c>
      <c r="X2241" t="str">
        <f>IF(tbl_Customers[[#This Row],[account_length]] &lt;= 50, "0-50", IF(tbl_Customers[[#This Row],[account_length]] &lt;=100, "51-100", IF(tbl_Customers[[#This Row],[account_length]] &lt;= 150, "101-150", "151+")))</f>
        <v>51-100</v>
      </c>
      <c r="Y2241" t="str">
        <f>IF(tbl_Customers[[#This Row],[total_intl_charge]] &lt;= 3, "Low Charges", "High Charges")</f>
        <v>Low Charges</v>
      </c>
      <c r="Z2241" t="str">
        <f>IF(tbl_Customers[[#This Row],[total_eve_calls]]&lt;=80,"Low Calls",
IF(tbl_Customers[[#This Row],[total_eve_calls]]&lt;=120,"Medium Calls","High Calls"))</f>
        <v>Medium Calls</v>
      </c>
      <c r="AA2241" t="str">
        <f>IF(tbl_Customers[[#This Row],[total_eve_charge]]&lt;=15,"Low Charges",
IF(tbl_Customers[[#This Row],[total_eve_charge]]&lt;=20,"Medium Charges","High Charges"))</f>
        <v>Low Charges</v>
      </c>
      <c r="AB22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41" t="str">
        <f>IF(tbl_Customers[[#This Row],[number_vmail_messages]] = 0, "No Usage", IF(tbl_Customers[[#This Row],[number_vmail_messages]] &lt;= 20, "Low Usage", IF(tbl_Customers[[#This Row],[number_vmail_messages]] &lt;= 40, "Medium Usgae", "High Usage")))</f>
        <v>Medium Usgae</v>
      </c>
      <c r="AD2241" t="str">
        <f>IF(tbl_Customers[[#This Row],[total_day_minutes]]&lt;=150,"Low Usage", IF(tbl_Customers[[#This Row],[total_day_minutes]]&lt;=200,"Medium Usage", IF(tbl_Customers[[#This Row],[total_day_minutes]]&lt;=250,"High Usage","Very High Usage")))</f>
        <v>Medium Usage</v>
      </c>
      <c r="AE2241" t="str">
        <f>IF(tbl_Customers[[#This Row],[total_intl_calls]]&lt;=5,"Low Calls", IF(tbl_Customers[[#This Row],[total_intl_calls]]&lt;=10, "Medium Calls", "High Calls"))</f>
        <v>Low Calls</v>
      </c>
      <c r="AF22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41" s="36" t="str">
        <f>IF(tbl_Customers[[#This Row],[Churn_Risk_Score]]&gt;=10,"High Risk", IF(tbl_Customers[[#This Row],[Churn_Risk_Score]]&gt;=5,"Medium Risk","Low Risk"))</f>
        <v>Low Risk</v>
      </c>
    </row>
    <row r="2242" spans="1:33" x14ac:dyDescent="0.35">
      <c r="A2242">
        <v>2241</v>
      </c>
      <c r="B2242" t="s">
        <v>53</v>
      </c>
      <c r="C2242">
        <v>74</v>
      </c>
      <c r="D2242" t="s">
        <v>21</v>
      </c>
      <c r="E2242" t="s">
        <v>22</v>
      </c>
      <c r="F2242" t="s">
        <v>22</v>
      </c>
      <c r="G2242">
        <v>0</v>
      </c>
      <c r="H2242">
        <v>124.8</v>
      </c>
      <c r="I2242">
        <v>114</v>
      </c>
      <c r="J2242">
        <v>21.22</v>
      </c>
      <c r="K2242">
        <v>133</v>
      </c>
      <c r="L2242">
        <v>121</v>
      </c>
      <c r="M2242">
        <v>11.31</v>
      </c>
      <c r="N2242">
        <v>160.30000000000001</v>
      </c>
      <c r="O2242">
        <v>85</v>
      </c>
      <c r="P2242">
        <v>7.21</v>
      </c>
      <c r="Q2242">
        <v>10.6</v>
      </c>
      <c r="R2242">
        <v>7</v>
      </c>
      <c r="S2242">
        <v>2.86</v>
      </c>
      <c r="T2242">
        <v>3</v>
      </c>
      <c r="U2242" t="s">
        <v>22</v>
      </c>
      <c r="V2242">
        <f>IF(tbl_Customers[[#This Row],[churn]] = "yes", 1, 0)</f>
        <v>0</v>
      </c>
      <c r="W2242" t="str">
        <f>IF(tbl_Customers[[#This Row],[number_customer_service_calls]] &lt;= 1, "0-1 Calls", IF(tbl_Customers[[#This Row],[number_customer_service_calls]] &lt;= 3, "2-3 Calls", IF(tbl_Customers[[#This Row],[number_customer_service_calls]] &lt;=5, "4-5 Calls", "6+ Calls")))</f>
        <v>2-3 Calls</v>
      </c>
      <c r="X2242" t="str">
        <f>IF(tbl_Customers[[#This Row],[account_length]] &lt;= 50, "0-50", IF(tbl_Customers[[#This Row],[account_length]] &lt;=100, "51-100", IF(tbl_Customers[[#This Row],[account_length]] &lt;= 150, "101-150", "151+")))</f>
        <v>51-100</v>
      </c>
      <c r="Y2242" t="str">
        <f>IF(tbl_Customers[[#This Row],[total_intl_charge]] &lt;= 3, "Low Charges", "High Charges")</f>
        <v>Low Charges</v>
      </c>
      <c r="Z2242" t="str">
        <f>IF(tbl_Customers[[#This Row],[total_eve_calls]]&lt;=80,"Low Calls",
IF(tbl_Customers[[#This Row],[total_eve_calls]]&lt;=120,"Medium Calls","High Calls"))</f>
        <v>High Calls</v>
      </c>
      <c r="AA2242" t="str">
        <f>IF(tbl_Customers[[#This Row],[total_eve_charge]]&lt;=15,"Low Charges",
IF(tbl_Customers[[#This Row],[total_eve_charge]]&lt;=20,"Medium Charges","High Charges"))</f>
        <v>Low Charges</v>
      </c>
      <c r="AB22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42" t="str">
        <f>IF(tbl_Customers[[#This Row],[number_vmail_messages]] = 0, "No Usage", IF(tbl_Customers[[#This Row],[number_vmail_messages]] &lt;= 20, "Low Usage", IF(tbl_Customers[[#This Row],[number_vmail_messages]] &lt;= 40, "Medium Usgae", "High Usage")))</f>
        <v>No Usage</v>
      </c>
      <c r="AD2242" t="str">
        <f>IF(tbl_Customers[[#This Row],[total_day_minutes]]&lt;=150,"Low Usage", IF(tbl_Customers[[#This Row],[total_day_minutes]]&lt;=200,"Medium Usage", IF(tbl_Customers[[#This Row],[total_day_minutes]]&lt;=250,"High Usage","Very High Usage")))</f>
        <v>Low Usage</v>
      </c>
      <c r="AE2242" t="str">
        <f>IF(tbl_Customers[[#This Row],[total_intl_calls]]&lt;=5,"Low Calls", IF(tbl_Customers[[#This Row],[total_intl_calls]]&lt;=10, "Medium Calls", "High Calls"))</f>
        <v>Medium Calls</v>
      </c>
      <c r="AF22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42" s="36" t="str">
        <f>IF(tbl_Customers[[#This Row],[Churn_Risk_Score]]&gt;=10,"High Risk", IF(tbl_Customers[[#This Row],[Churn_Risk_Score]]&gt;=5,"Medium Risk","Low Risk"))</f>
        <v>Low Risk</v>
      </c>
    </row>
    <row r="2243" spans="1:33" x14ac:dyDescent="0.35">
      <c r="A2243">
        <v>2242</v>
      </c>
      <c r="B2243" t="s">
        <v>58</v>
      </c>
      <c r="C2243">
        <v>101</v>
      </c>
      <c r="D2243" t="s">
        <v>21</v>
      </c>
      <c r="E2243" t="s">
        <v>22</v>
      </c>
      <c r="F2243" t="s">
        <v>22</v>
      </c>
      <c r="G2243">
        <v>0</v>
      </c>
      <c r="H2243">
        <v>232.7</v>
      </c>
      <c r="I2243">
        <v>114</v>
      </c>
      <c r="J2243">
        <v>39.56</v>
      </c>
      <c r="K2243">
        <v>186.4</v>
      </c>
      <c r="L2243">
        <v>123</v>
      </c>
      <c r="M2243">
        <v>15.84</v>
      </c>
      <c r="N2243">
        <v>153.30000000000001</v>
      </c>
      <c r="O2243">
        <v>122</v>
      </c>
      <c r="P2243">
        <v>6.9</v>
      </c>
      <c r="Q2243">
        <v>11.5</v>
      </c>
      <c r="R2243">
        <v>6</v>
      </c>
      <c r="S2243">
        <v>3.11</v>
      </c>
      <c r="T2243">
        <v>5</v>
      </c>
      <c r="U2243" t="s">
        <v>22</v>
      </c>
      <c r="V2243">
        <f>IF(tbl_Customers[[#This Row],[churn]] = "yes", 1, 0)</f>
        <v>0</v>
      </c>
      <c r="W2243" t="str">
        <f>IF(tbl_Customers[[#This Row],[number_customer_service_calls]] &lt;= 1, "0-1 Calls", IF(tbl_Customers[[#This Row],[number_customer_service_calls]] &lt;= 3, "2-3 Calls", IF(tbl_Customers[[#This Row],[number_customer_service_calls]] &lt;=5, "4-5 Calls", "6+ Calls")))</f>
        <v>4-5 Calls</v>
      </c>
      <c r="X2243" t="str">
        <f>IF(tbl_Customers[[#This Row],[account_length]] &lt;= 50, "0-50", IF(tbl_Customers[[#This Row],[account_length]] &lt;=100, "51-100", IF(tbl_Customers[[#This Row],[account_length]] &lt;= 150, "101-150", "151+")))</f>
        <v>101-150</v>
      </c>
      <c r="Y2243" t="str">
        <f>IF(tbl_Customers[[#This Row],[total_intl_charge]] &lt;= 3, "Low Charges", "High Charges")</f>
        <v>High Charges</v>
      </c>
      <c r="Z2243" t="str">
        <f>IF(tbl_Customers[[#This Row],[total_eve_calls]]&lt;=80,"Low Calls",
IF(tbl_Customers[[#This Row],[total_eve_calls]]&lt;=120,"Medium Calls","High Calls"))</f>
        <v>High Calls</v>
      </c>
      <c r="AA2243" t="str">
        <f>IF(tbl_Customers[[#This Row],[total_eve_charge]]&lt;=15,"Low Charges",
IF(tbl_Customers[[#This Row],[total_eve_charge]]&lt;=20,"Medium Charges","High Charges"))</f>
        <v>Medium Charges</v>
      </c>
      <c r="AB22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43" t="str">
        <f>IF(tbl_Customers[[#This Row],[number_vmail_messages]] = 0, "No Usage", IF(tbl_Customers[[#This Row],[number_vmail_messages]] &lt;= 20, "Low Usage", IF(tbl_Customers[[#This Row],[number_vmail_messages]] &lt;= 40, "Medium Usgae", "High Usage")))</f>
        <v>No Usage</v>
      </c>
      <c r="AD2243" t="str">
        <f>IF(tbl_Customers[[#This Row],[total_day_minutes]]&lt;=150,"Low Usage", IF(tbl_Customers[[#This Row],[total_day_minutes]]&lt;=200,"Medium Usage", IF(tbl_Customers[[#This Row],[total_day_minutes]]&lt;=250,"High Usage","Very High Usage")))</f>
        <v>High Usage</v>
      </c>
      <c r="AE2243" t="str">
        <f>IF(tbl_Customers[[#This Row],[total_intl_calls]]&lt;=5,"Low Calls", IF(tbl_Customers[[#This Row],[total_intl_calls]]&lt;=10, "Medium Calls", "High Calls"))</f>
        <v>Medium Calls</v>
      </c>
      <c r="AF22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243" s="36" t="str">
        <f>IF(tbl_Customers[[#This Row],[Churn_Risk_Score]]&gt;=10,"High Risk", IF(tbl_Customers[[#This Row],[Churn_Risk_Score]]&gt;=5,"Medium Risk","Low Risk"))</f>
        <v>Medium Risk</v>
      </c>
    </row>
    <row r="2244" spans="1:33" x14ac:dyDescent="0.35">
      <c r="A2244">
        <v>2243</v>
      </c>
      <c r="B2244" t="s">
        <v>43</v>
      </c>
      <c r="C2244">
        <v>116</v>
      </c>
      <c r="D2244" t="s">
        <v>25</v>
      </c>
      <c r="E2244" t="s">
        <v>22</v>
      </c>
      <c r="F2244" t="s">
        <v>22</v>
      </c>
      <c r="G2244">
        <v>0</v>
      </c>
      <c r="H2244">
        <v>288</v>
      </c>
      <c r="I2244">
        <v>120</v>
      </c>
      <c r="J2244">
        <v>48.96</v>
      </c>
      <c r="K2244">
        <v>255.8</v>
      </c>
      <c r="L2244">
        <v>90</v>
      </c>
      <c r="M2244">
        <v>21.74</v>
      </c>
      <c r="N2244">
        <v>233.4</v>
      </c>
      <c r="O2244">
        <v>99</v>
      </c>
      <c r="P2244">
        <v>10.5</v>
      </c>
      <c r="Q2244">
        <v>13.4</v>
      </c>
      <c r="R2244">
        <v>4</v>
      </c>
      <c r="S2244">
        <v>3.62</v>
      </c>
      <c r="T2244">
        <v>0</v>
      </c>
      <c r="U2244" t="s">
        <v>23</v>
      </c>
      <c r="V2244">
        <f>IF(tbl_Customers[[#This Row],[churn]] = "yes", 1, 0)</f>
        <v>1</v>
      </c>
      <c r="W2244" t="str">
        <f>IF(tbl_Customers[[#This Row],[number_customer_service_calls]] &lt;= 1, "0-1 Calls", IF(tbl_Customers[[#This Row],[number_customer_service_calls]] &lt;= 3, "2-3 Calls", IF(tbl_Customers[[#This Row],[number_customer_service_calls]] &lt;=5, "4-5 Calls", "6+ Calls")))</f>
        <v>0-1 Calls</v>
      </c>
      <c r="X2244" t="str">
        <f>IF(tbl_Customers[[#This Row],[account_length]] &lt;= 50, "0-50", IF(tbl_Customers[[#This Row],[account_length]] &lt;=100, "51-100", IF(tbl_Customers[[#This Row],[account_length]] &lt;= 150, "101-150", "151+")))</f>
        <v>101-150</v>
      </c>
      <c r="Y2244" t="str">
        <f>IF(tbl_Customers[[#This Row],[total_intl_charge]] &lt;= 3, "Low Charges", "High Charges")</f>
        <v>High Charges</v>
      </c>
      <c r="Z2244" t="str">
        <f>IF(tbl_Customers[[#This Row],[total_eve_calls]]&lt;=80,"Low Calls",
IF(tbl_Customers[[#This Row],[total_eve_calls]]&lt;=120,"Medium Calls","High Calls"))</f>
        <v>Medium Calls</v>
      </c>
      <c r="AA2244" t="str">
        <f>IF(tbl_Customers[[#This Row],[total_eve_charge]]&lt;=15,"Low Charges",
IF(tbl_Customers[[#This Row],[total_eve_charge]]&lt;=20,"Medium Charges","High Charges"))</f>
        <v>High Charges</v>
      </c>
      <c r="AB22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44" t="str">
        <f>IF(tbl_Customers[[#This Row],[number_vmail_messages]] = 0, "No Usage", IF(tbl_Customers[[#This Row],[number_vmail_messages]] &lt;= 20, "Low Usage", IF(tbl_Customers[[#This Row],[number_vmail_messages]] &lt;= 40, "Medium Usgae", "High Usage")))</f>
        <v>No Usage</v>
      </c>
      <c r="AD2244" t="str">
        <f>IF(tbl_Customers[[#This Row],[total_day_minutes]]&lt;=150,"Low Usage", IF(tbl_Customers[[#This Row],[total_day_minutes]]&lt;=200,"Medium Usage", IF(tbl_Customers[[#This Row],[total_day_minutes]]&lt;=250,"High Usage","Very High Usage")))</f>
        <v>Very High Usage</v>
      </c>
      <c r="AE2244" t="str">
        <f>IF(tbl_Customers[[#This Row],[total_intl_calls]]&lt;=5,"Low Calls", IF(tbl_Customers[[#This Row],[total_intl_calls]]&lt;=10, "Medium Calls", "High Calls"))</f>
        <v>Low Calls</v>
      </c>
      <c r="AF22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244" s="36" t="str">
        <f>IF(tbl_Customers[[#This Row],[Churn_Risk_Score]]&gt;=10,"High Risk", IF(tbl_Customers[[#This Row],[Churn_Risk_Score]]&gt;=5,"Medium Risk","Low Risk"))</f>
        <v>Medium Risk</v>
      </c>
    </row>
    <row r="2245" spans="1:33" x14ac:dyDescent="0.35">
      <c r="A2245">
        <v>2244</v>
      </c>
      <c r="B2245" t="s">
        <v>41</v>
      </c>
      <c r="C2245">
        <v>131</v>
      </c>
      <c r="D2245" t="s">
        <v>21</v>
      </c>
      <c r="E2245" t="s">
        <v>22</v>
      </c>
      <c r="F2245" t="s">
        <v>23</v>
      </c>
      <c r="G2245">
        <v>23</v>
      </c>
      <c r="H2245">
        <v>170.8</v>
      </c>
      <c r="I2245">
        <v>145</v>
      </c>
      <c r="J2245">
        <v>29.04</v>
      </c>
      <c r="K2245">
        <v>236.7</v>
      </c>
      <c r="L2245">
        <v>93</v>
      </c>
      <c r="M2245">
        <v>20.12</v>
      </c>
      <c r="N2245">
        <v>294.5</v>
      </c>
      <c r="O2245">
        <v>100</v>
      </c>
      <c r="P2245">
        <v>13.25</v>
      </c>
      <c r="Q2245">
        <v>12.7</v>
      </c>
      <c r="R2245">
        <v>1</v>
      </c>
      <c r="S2245">
        <v>3.43</v>
      </c>
      <c r="T2245">
        <v>1</v>
      </c>
      <c r="U2245" t="s">
        <v>22</v>
      </c>
      <c r="V2245">
        <f>IF(tbl_Customers[[#This Row],[churn]] = "yes", 1, 0)</f>
        <v>0</v>
      </c>
      <c r="W2245" t="str">
        <f>IF(tbl_Customers[[#This Row],[number_customer_service_calls]] &lt;= 1, "0-1 Calls", IF(tbl_Customers[[#This Row],[number_customer_service_calls]] &lt;= 3, "2-3 Calls", IF(tbl_Customers[[#This Row],[number_customer_service_calls]] &lt;=5, "4-5 Calls", "6+ Calls")))</f>
        <v>0-1 Calls</v>
      </c>
      <c r="X2245" t="str">
        <f>IF(tbl_Customers[[#This Row],[account_length]] &lt;= 50, "0-50", IF(tbl_Customers[[#This Row],[account_length]] &lt;=100, "51-100", IF(tbl_Customers[[#This Row],[account_length]] &lt;= 150, "101-150", "151+")))</f>
        <v>101-150</v>
      </c>
      <c r="Y2245" t="str">
        <f>IF(tbl_Customers[[#This Row],[total_intl_charge]] &lt;= 3, "Low Charges", "High Charges")</f>
        <v>High Charges</v>
      </c>
      <c r="Z2245" t="str">
        <f>IF(tbl_Customers[[#This Row],[total_eve_calls]]&lt;=80,"Low Calls",
IF(tbl_Customers[[#This Row],[total_eve_calls]]&lt;=120,"Medium Calls","High Calls"))</f>
        <v>Medium Calls</v>
      </c>
      <c r="AA2245" t="str">
        <f>IF(tbl_Customers[[#This Row],[total_eve_charge]]&lt;=15,"Low Charges",
IF(tbl_Customers[[#This Row],[total_eve_charge]]&lt;=20,"Medium Charges","High Charges"))</f>
        <v>High Charges</v>
      </c>
      <c r="AB22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45" t="str">
        <f>IF(tbl_Customers[[#This Row],[number_vmail_messages]] = 0, "No Usage", IF(tbl_Customers[[#This Row],[number_vmail_messages]] &lt;= 20, "Low Usage", IF(tbl_Customers[[#This Row],[number_vmail_messages]] &lt;= 40, "Medium Usgae", "High Usage")))</f>
        <v>Medium Usgae</v>
      </c>
      <c r="AD2245" t="str">
        <f>IF(tbl_Customers[[#This Row],[total_day_minutes]]&lt;=150,"Low Usage", IF(tbl_Customers[[#This Row],[total_day_minutes]]&lt;=200,"Medium Usage", IF(tbl_Customers[[#This Row],[total_day_minutes]]&lt;=250,"High Usage","Very High Usage")))</f>
        <v>Medium Usage</v>
      </c>
      <c r="AE2245" t="str">
        <f>IF(tbl_Customers[[#This Row],[total_intl_calls]]&lt;=5,"Low Calls", IF(tbl_Customers[[#This Row],[total_intl_calls]]&lt;=10, "Medium Calls", "High Calls"))</f>
        <v>Low Calls</v>
      </c>
      <c r="AF22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45" s="36" t="str">
        <f>IF(tbl_Customers[[#This Row],[Churn_Risk_Score]]&gt;=10,"High Risk", IF(tbl_Customers[[#This Row],[Churn_Risk_Score]]&gt;=5,"Medium Risk","Low Risk"))</f>
        <v>Low Risk</v>
      </c>
    </row>
    <row r="2246" spans="1:33" x14ac:dyDescent="0.35">
      <c r="A2246">
        <v>2245</v>
      </c>
      <c r="B2246" t="s">
        <v>60</v>
      </c>
      <c r="C2246">
        <v>84</v>
      </c>
      <c r="D2246" t="s">
        <v>21</v>
      </c>
      <c r="E2246" t="s">
        <v>22</v>
      </c>
      <c r="F2246" t="s">
        <v>22</v>
      </c>
      <c r="G2246">
        <v>0</v>
      </c>
      <c r="H2246">
        <v>216.1</v>
      </c>
      <c r="I2246">
        <v>114</v>
      </c>
      <c r="J2246">
        <v>36.74</v>
      </c>
      <c r="K2246">
        <v>197.5</v>
      </c>
      <c r="L2246">
        <v>107</v>
      </c>
      <c r="M2246">
        <v>16.79</v>
      </c>
      <c r="N2246">
        <v>217.8</v>
      </c>
      <c r="O2246">
        <v>104</v>
      </c>
      <c r="P2246">
        <v>9.8000000000000007</v>
      </c>
      <c r="Q2246">
        <v>9.8000000000000007</v>
      </c>
      <c r="R2246">
        <v>3</v>
      </c>
      <c r="S2246">
        <v>2.65</v>
      </c>
      <c r="T2246">
        <v>1</v>
      </c>
      <c r="U2246" t="s">
        <v>22</v>
      </c>
      <c r="V2246">
        <f>IF(tbl_Customers[[#This Row],[churn]] = "yes", 1, 0)</f>
        <v>0</v>
      </c>
      <c r="W2246" t="str">
        <f>IF(tbl_Customers[[#This Row],[number_customer_service_calls]] &lt;= 1, "0-1 Calls", IF(tbl_Customers[[#This Row],[number_customer_service_calls]] &lt;= 3, "2-3 Calls", IF(tbl_Customers[[#This Row],[number_customer_service_calls]] &lt;=5, "4-5 Calls", "6+ Calls")))</f>
        <v>0-1 Calls</v>
      </c>
      <c r="X2246" t="str">
        <f>IF(tbl_Customers[[#This Row],[account_length]] &lt;= 50, "0-50", IF(tbl_Customers[[#This Row],[account_length]] &lt;=100, "51-100", IF(tbl_Customers[[#This Row],[account_length]] &lt;= 150, "101-150", "151+")))</f>
        <v>51-100</v>
      </c>
      <c r="Y2246" t="str">
        <f>IF(tbl_Customers[[#This Row],[total_intl_charge]] &lt;= 3, "Low Charges", "High Charges")</f>
        <v>Low Charges</v>
      </c>
      <c r="Z2246" t="str">
        <f>IF(tbl_Customers[[#This Row],[total_eve_calls]]&lt;=80,"Low Calls",
IF(tbl_Customers[[#This Row],[total_eve_calls]]&lt;=120,"Medium Calls","High Calls"))</f>
        <v>Medium Calls</v>
      </c>
      <c r="AA2246" t="str">
        <f>IF(tbl_Customers[[#This Row],[total_eve_charge]]&lt;=15,"Low Charges",
IF(tbl_Customers[[#This Row],[total_eve_charge]]&lt;=20,"Medium Charges","High Charges"))</f>
        <v>Medium Charges</v>
      </c>
      <c r="AB22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46" t="str">
        <f>IF(tbl_Customers[[#This Row],[number_vmail_messages]] = 0, "No Usage", IF(tbl_Customers[[#This Row],[number_vmail_messages]] &lt;= 20, "Low Usage", IF(tbl_Customers[[#This Row],[number_vmail_messages]] &lt;= 40, "Medium Usgae", "High Usage")))</f>
        <v>No Usage</v>
      </c>
      <c r="AD2246" t="str">
        <f>IF(tbl_Customers[[#This Row],[total_day_minutes]]&lt;=150,"Low Usage", IF(tbl_Customers[[#This Row],[total_day_minutes]]&lt;=200,"Medium Usage", IF(tbl_Customers[[#This Row],[total_day_minutes]]&lt;=250,"High Usage","Very High Usage")))</f>
        <v>High Usage</v>
      </c>
      <c r="AE2246" t="str">
        <f>IF(tbl_Customers[[#This Row],[total_intl_calls]]&lt;=5,"Low Calls", IF(tbl_Customers[[#This Row],[total_intl_calls]]&lt;=10, "Medium Calls", "High Calls"))</f>
        <v>Low Calls</v>
      </c>
      <c r="AF22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46" s="36" t="str">
        <f>IF(tbl_Customers[[#This Row],[Churn_Risk_Score]]&gt;=10,"High Risk", IF(tbl_Customers[[#This Row],[Churn_Risk_Score]]&gt;=5,"Medium Risk","Low Risk"))</f>
        <v>Low Risk</v>
      </c>
    </row>
    <row r="2247" spans="1:33" x14ac:dyDescent="0.35">
      <c r="A2247">
        <v>2246</v>
      </c>
      <c r="B2247" t="s">
        <v>44</v>
      </c>
      <c r="C2247">
        <v>104</v>
      </c>
      <c r="D2247" t="s">
        <v>21</v>
      </c>
      <c r="E2247" t="s">
        <v>22</v>
      </c>
      <c r="F2247" t="s">
        <v>22</v>
      </c>
      <c r="G2247">
        <v>0</v>
      </c>
      <c r="H2247">
        <v>138.69999999999999</v>
      </c>
      <c r="I2247">
        <v>100</v>
      </c>
      <c r="J2247">
        <v>23.58</v>
      </c>
      <c r="K2247">
        <v>215.4</v>
      </c>
      <c r="L2247">
        <v>58</v>
      </c>
      <c r="M2247">
        <v>18.309999999999999</v>
      </c>
      <c r="N2247">
        <v>164.3</v>
      </c>
      <c r="O2247">
        <v>98</v>
      </c>
      <c r="P2247">
        <v>7.39</v>
      </c>
      <c r="Q2247">
        <v>4.9000000000000004</v>
      </c>
      <c r="R2247">
        <v>4</v>
      </c>
      <c r="S2247">
        <v>1.32</v>
      </c>
      <c r="T2247">
        <v>2</v>
      </c>
      <c r="U2247" t="s">
        <v>22</v>
      </c>
      <c r="V2247">
        <f>IF(tbl_Customers[[#This Row],[churn]] = "yes", 1, 0)</f>
        <v>0</v>
      </c>
      <c r="W2247" t="str">
        <f>IF(tbl_Customers[[#This Row],[number_customer_service_calls]] &lt;= 1, "0-1 Calls", IF(tbl_Customers[[#This Row],[number_customer_service_calls]] &lt;= 3, "2-3 Calls", IF(tbl_Customers[[#This Row],[number_customer_service_calls]] &lt;=5, "4-5 Calls", "6+ Calls")))</f>
        <v>2-3 Calls</v>
      </c>
      <c r="X2247" t="str">
        <f>IF(tbl_Customers[[#This Row],[account_length]] &lt;= 50, "0-50", IF(tbl_Customers[[#This Row],[account_length]] &lt;=100, "51-100", IF(tbl_Customers[[#This Row],[account_length]] &lt;= 150, "101-150", "151+")))</f>
        <v>101-150</v>
      </c>
      <c r="Y2247" t="str">
        <f>IF(tbl_Customers[[#This Row],[total_intl_charge]] &lt;= 3, "Low Charges", "High Charges")</f>
        <v>Low Charges</v>
      </c>
      <c r="Z2247" t="str">
        <f>IF(tbl_Customers[[#This Row],[total_eve_calls]]&lt;=80,"Low Calls",
IF(tbl_Customers[[#This Row],[total_eve_calls]]&lt;=120,"Medium Calls","High Calls"))</f>
        <v>Low Calls</v>
      </c>
      <c r="AA2247" t="str">
        <f>IF(tbl_Customers[[#This Row],[total_eve_charge]]&lt;=15,"Low Charges",
IF(tbl_Customers[[#This Row],[total_eve_charge]]&lt;=20,"Medium Charges","High Charges"))</f>
        <v>Medium Charges</v>
      </c>
      <c r="AB22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47" t="str">
        <f>IF(tbl_Customers[[#This Row],[number_vmail_messages]] = 0, "No Usage", IF(tbl_Customers[[#This Row],[number_vmail_messages]] &lt;= 20, "Low Usage", IF(tbl_Customers[[#This Row],[number_vmail_messages]] &lt;= 40, "Medium Usgae", "High Usage")))</f>
        <v>No Usage</v>
      </c>
      <c r="AD2247" t="str">
        <f>IF(tbl_Customers[[#This Row],[total_day_minutes]]&lt;=150,"Low Usage", IF(tbl_Customers[[#This Row],[total_day_minutes]]&lt;=200,"Medium Usage", IF(tbl_Customers[[#This Row],[total_day_minutes]]&lt;=250,"High Usage","Very High Usage")))</f>
        <v>Low Usage</v>
      </c>
      <c r="AE2247" t="str">
        <f>IF(tbl_Customers[[#This Row],[total_intl_calls]]&lt;=5,"Low Calls", IF(tbl_Customers[[#This Row],[total_intl_calls]]&lt;=10, "Medium Calls", "High Calls"))</f>
        <v>Low Calls</v>
      </c>
      <c r="AF22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47" s="36" t="str">
        <f>IF(tbl_Customers[[#This Row],[Churn_Risk_Score]]&gt;=10,"High Risk", IF(tbl_Customers[[#This Row],[Churn_Risk_Score]]&gt;=5,"Medium Risk","Low Risk"))</f>
        <v>Low Risk</v>
      </c>
    </row>
    <row r="2248" spans="1:33" x14ac:dyDescent="0.35">
      <c r="A2248">
        <v>2247</v>
      </c>
      <c r="B2248" t="s">
        <v>40</v>
      </c>
      <c r="C2248">
        <v>108</v>
      </c>
      <c r="D2248" t="s">
        <v>28</v>
      </c>
      <c r="E2248" t="s">
        <v>22</v>
      </c>
      <c r="F2248" t="s">
        <v>22</v>
      </c>
      <c r="G2248">
        <v>0</v>
      </c>
      <c r="H2248">
        <v>210.7</v>
      </c>
      <c r="I2248">
        <v>112</v>
      </c>
      <c r="J2248">
        <v>35.82</v>
      </c>
      <c r="K2248">
        <v>238.7</v>
      </c>
      <c r="L2248">
        <v>73</v>
      </c>
      <c r="M2248">
        <v>20.29</v>
      </c>
      <c r="N2248">
        <v>253.6</v>
      </c>
      <c r="O2248">
        <v>90</v>
      </c>
      <c r="P2248">
        <v>11.41</v>
      </c>
      <c r="Q2248">
        <v>9.1999999999999993</v>
      </c>
      <c r="R2248">
        <v>5</v>
      </c>
      <c r="S2248">
        <v>2.48</v>
      </c>
      <c r="T2248">
        <v>3</v>
      </c>
      <c r="U2248" t="s">
        <v>22</v>
      </c>
      <c r="V2248">
        <f>IF(tbl_Customers[[#This Row],[churn]] = "yes", 1, 0)</f>
        <v>0</v>
      </c>
      <c r="W2248" t="str">
        <f>IF(tbl_Customers[[#This Row],[number_customer_service_calls]] &lt;= 1, "0-1 Calls", IF(tbl_Customers[[#This Row],[number_customer_service_calls]] &lt;= 3, "2-3 Calls", IF(tbl_Customers[[#This Row],[number_customer_service_calls]] &lt;=5, "4-5 Calls", "6+ Calls")))</f>
        <v>2-3 Calls</v>
      </c>
      <c r="X2248" t="str">
        <f>IF(tbl_Customers[[#This Row],[account_length]] &lt;= 50, "0-50", IF(tbl_Customers[[#This Row],[account_length]] &lt;=100, "51-100", IF(tbl_Customers[[#This Row],[account_length]] &lt;= 150, "101-150", "151+")))</f>
        <v>101-150</v>
      </c>
      <c r="Y2248" t="str">
        <f>IF(tbl_Customers[[#This Row],[total_intl_charge]] &lt;= 3, "Low Charges", "High Charges")</f>
        <v>Low Charges</v>
      </c>
      <c r="Z2248" t="str">
        <f>IF(tbl_Customers[[#This Row],[total_eve_calls]]&lt;=80,"Low Calls",
IF(tbl_Customers[[#This Row],[total_eve_calls]]&lt;=120,"Medium Calls","High Calls"))</f>
        <v>Low Calls</v>
      </c>
      <c r="AA2248" t="str">
        <f>IF(tbl_Customers[[#This Row],[total_eve_charge]]&lt;=15,"Low Charges",
IF(tbl_Customers[[#This Row],[total_eve_charge]]&lt;=20,"Medium Charges","High Charges"))</f>
        <v>High Charges</v>
      </c>
      <c r="AB22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48" t="str">
        <f>IF(tbl_Customers[[#This Row],[number_vmail_messages]] = 0, "No Usage", IF(tbl_Customers[[#This Row],[number_vmail_messages]] &lt;= 20, "Low Usage", IF(tbl_Customers[[#This Row],[number_vmail_messages]] &lt;= 40, "Medium Usgae", "High Usage")))</f>
        <v>No Usage</v>
      </c>
      <c r="AD2248" t="str">
        <f>IF(tbl_Customers[[#This Row],[total_day_minutes]]&lt;=150,"Low Usage", IF(tbl_Customers[[#This Row],[total_day_minutes]]&lt;=200,"Medium Usage", IF(tbl_Customers[[#This Row],[total_day_minutes]]&lt;=250,"High Usage","Very High Usage")))</f>
        <v>High Usage</v>
      </c>
      <c r="AE2248" t="str">
        <f>IF(tbl_Customers[[#This Row],[total_intl_calls]]&lt;=5,"Low Calls", IF(tbl_Customers[[#This Row],[total_intl_calls]]&lt;=10, "Medium Calls", "High Calls"))</f>
        <v>Low Calls</v>
      </c>
      <c r="AF22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48" s="36" t="str">
        <f>IF(tbl_Customers[[#This Row],[Churn_Risk_Score]]&gt;=10,"High Risk", IF(tbl_Customers[[#This Row],[Churn_Risk_Score]]&gt;=5,"Medium Risk","Low Risk"))</f>
        <v>Low Risk</v>
      </c>
    </row>
    <row r="2249" spans="1:33" x14ac:dyDescent="0.35">
      <c r="A2249">
        <v>2248</v>
      </c>
      <c r="B2249" t="s">
        <v>36</v>
      </c>
      <c r="C2249">
        <v>111</v>
      </c>
      <c r="D2249" t="s">
        <v>21</v>
      </c>
      <c r="E2249" t="s">
        <v>22</v>
      </c>
      <c r="F2249" t="s">
        <v>22</v>
      </c>
      <c r="G2249">
        <v>0</v>
      </c>
      <c r="H2249">
        <v>181.8</v>
      </c>
      <c r="I2249">
        <v>117</v>
      </c>
      <c r="J2249">
        <v>30.91</v>
      </c>
      <c r="K2249">
        <v>158.1</v>
      </c>
      <c r="L2249">
        <v>91</v>
      </c>
      <c r="M2249">
        <v>13.44</v>
      </c>
      <c r="N2249">
        <v>266.2</v>
      </c>
      <c r="O2249">
        <v>123</v>
      </c>
      <c r="P2249">
        <v>11.98</v>
      </c>
      <c r="Q2249">
        <v>9.6999999999999993</v>
      </c>
      <c r="R2249">
        <v>9</v>
      </c>
      <c r="S2249">
        <v>2.62</v>
      </c>
      <c r="T2249">
        <v>0</v>
      </c>
      <c r="U2249" t="s">
        <v>22</v>
      </c>
      <c r="V2249">
        <f>IF(tbl_Customers[[#This Row],[churn]] = "yes", 1, 0)</f>
        <v>0</v>
      </c>
      <c r="W2249" t="str">
        <f>IF(tbl_Customers[[#This Row],[number_customer_service_calls]] &lt;= 1, "0-1 Calls", IF(tbl_Customers[[#This Row],[number_customer_service_calls]] &lt;= 3, "2-3 Calls", IF(tbl_Customers[[#This Row],[number_customer_service_calls]] &lt;=5, "4-5 Calls", "6+ Calls")))</f>
        <v>0-1 Calls</v>
      </c>
      <c r="X2249" t="str">
        <f>IF(tbl_Customers[[#This Row],[account_length]] &lt;= 50, "0-50", IF(tbl_Customers[[#This Row],[account_length]] &lt;=100, "51-100", IF(tbl_Customers[[#This Row],[account_length]] &lt;= 150, "101-150", "151+")))</f>
        <v>101-150</v>
      </c>
      <c r="Y2249" t="str">
        <f>IF(tbl_Customers[[#This Row],[total_intl_charge]] &lt;= 3, "Low Charges", "High Charges")</f>
        <v>Low Charges</v>
      </c>
      <c r="Z2249" t="str">
        <f>IF(tbl_Customers[[#This Row],[total_eve_calls]]&lt;=80,"Low Calls",
IF(tbl_Customers[[#This Row],[total_eve_calls]]&lt;=120,"Medium Calls","High Calls"))</f>
        <v>Medium Calls</v>
      </c>
      <c r="AA2249" t="str">
        <f>IF(tbl_Customers[[#This Row],[total_eve_charge]]&lt;=15,"Low Charges",
IF(tbl_Customers[[#This Row],[total_eve_charge]]&lt;=20,"Medium Charges","High Charges"))</f>
        <v>Low Charges</v>
      </c>
      <c r="AB22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49" t="str">
        <f>IF(tbl_Customers[[#This Row],[number_vmail_messages]] = 0, "No Usage", IF(tbl_Customers[[#This Row],[number_vmail_messages]] &lt;= 20, "Low Usage", IF(tbl_Customers[[#This Row],[number_vmail_messages]] &lt;= 40, "Medium Usgae", "High Usage")))</f>
        <v>No Usage</v>
      </c>
      <c r="AD2249" t="str">
        <f>IF(tbl_Customers[[#This Row],[total_day_minutes]]&lt;=150,"Low Usage", IF(tbl_Customers[[#This Row],[total_day_minutes]]&lt;=200,"Medium Usage", IF(tbl_Customers[[#This Row],[total_day_minutes]]&lt;=250,"High Usage","Very High Usage")))</f>
        <v>Medium Usage</v>
      </c>
      <c r="AE2249" t="str">
        <f>IF(tbl_Customers[[#This Row],[total_intl_calls]]&lt;=5,"Low Calls", IF(tbl_Customers[[#This Row],[total_intl_calls]]&lt;=10, "Medium Calls", "High Calls"))</f>
        <v>Medium Calls</v>
      </c>
      <c r="AF22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49" s="36" t="str">
        <f>IF(tbl_Customers[[#This Row],[Churn_Risk_Score]]&gt;=10,"High Risk", IF(tbl_Customers[[#This Row],[Churn_Risk_Score]]&gt;=5,"Medium Risk","Low Risk"))</f>
        <v>Low Risk</v>
      </c>
    </row>
    <row r="2250" spans="1:33" x14ac:dyDescent="0.35">
      <c r="A2250">
        <v>2249</v>
      </c>
      <c r="B2250" t="s">
        <v>26</v>
      </c>
      <c r="C2250">
        <v>155</v>
      </c>
      <c r="D2250" t="s">
        <v>25</v>
      </c>
      <c r="E2250" t="s">
        <v>22</v>
      </c>
      <c r="F2250" t="s">
        <v>23</v>
      </c>
      <c r="G2250">
        <v>30</v>
      </c>
      <c r="H2250">
        <v>61.6</v>
      </c>
      <c r="I2250">
        <v>103</v>
      </c>
      <c r="J2250">
        <v>10.47</v>
      </c>
      <c r="K2250">
        <v>255.1</v>
      </c>
      <c r="L2250">
        <v>110</v>
      </c>
      <c r="M2250">
        <v>21.68</v>
      </c>
      <c r="N2250">
        <v>225.9</v>
      </c>
      <c r="O2250">
        <v>96</v>
      </c>
      <c r="P2250">
        <v>10.17</v>
      </c>
      <c r="Q2250">
        <v>12.4</v>
      </c>
      <c r="R2250">
        <v>5</v>
      </c>
      <c r="S2250">
        <v>3.35</v>
      </c>
      <c r="T2250">
        <v>1</v>
      </c>
      <c r="U2250" t="s">
        <v>22</v>
      </c>
      <c r="V2250">
        <f>IF(tbl_Customers[[#This Row],[churn]] = "yes", 1, 0)</f>
        <v>0</v>
      </c>
      <c r="W2250" t="str">
        <f>IF(tbl_Customers[[#This Row],[number_customer_service_calls]] &lt;= 1, "0-1 Calls", IF(tbl_Customers[[#This Row],[number_customer_service_calls]] &lt;= 3, "2-3 Calls", IF(tbl_Customers[[#This Row],[number_customer_service_calls]] &lt;=5, "4-5 Calls", "6+ Calls")))</f>
        <v>0-1 Calls</v>
      </c>
      <c r="X2250" t="str">
        <f>IF(tbl_Customers[[#This Row],[account_length]] &lt;= 50, "0-50", IF(tbl_Customers[[#This Row],[account_length]] &lt;=100, "51-100", IF(tbl_Customers[[#This Row],[account_length]] &lt;= 150, "101-150", "151+")))</f>
        <v>151+</v>
      </c>
      <c r="Y2250" t="str">
        <f>IF(tbl_Customers[[#This Row],[total_intl_charge]] &lt;= 3, "Low Charges", "High Charges")</f>
        <v>High Charges</v>
      </c>
      <c r="Z2250" t="str">
        <f>IF(tbl_Customers[[#This Row],[total_eve_calls]]&lt;=80,"Low Calls",
IF(tbl_Customers[[#This Row],[total_eve_calls]]&lt;=120,"Medium Calls","High Calls"))</f>
        <v>Medium Calls</v>
      </c>
      <c r="AA2250" t="str">
        <f>IF(tbl_Customers[[#This Row],[total_eve_charge]]&lt;=15,"Low Charges",
IF(tbl_Customers[[#This Row],[total_eve_charge]]&lt;=20,"Medium Charges","High Charges"))</f>
        <v>High Charges</v>
      </c>
      <c r="AB22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50" t="str">
        <f>IF(tbl_Customers[[#This Row],[number_vmail_messages]] = 0, "No Usage", IF(tbl_Customers[[#This Row],[number_vmail_messages]] &lt;= 20, "Low Usage", IF(tbl_Customers[[#This Row],[number_vmail_messages]] &lt;= 40, "Medium Usgae", "High Usage")))</f>
        <v>Medium Usgae</v>
      </c>
      <c r="AD2250" t="str">
        <f>IF(tbl_Customers[[#This Row],[total_day_minutes]]&lt;=150,"Low Usage", IF(tbl_Customers[[#This Row],[total_day_minutes]]&lt;=200,"Medium Usage", IF(tbl_Customers[[#This Row],[total_day_minutes]]&lt;=250,"High Usage","Very High Usage")))</f>
        <v>Low Usage</v>
      </c>
      <c r="AE2250" t="str">
        <f>IF(tbl_Customers[[#This Row],[total_intl_calls]]&lt;=5,"Low Calls", IF(tbl_Customers[[#This Row],[total_intl_calls]]&lt;=10, "Medium Calls", "High Calls"))</f>
        <v>Low Calls</v>
      </c>
      <c r="AF22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50" s="36" t="str">
        <f>IF(tbl_Customers[[#This Row],[Churn_Risk_Score]]&gt;=10,"High Risk", IF(tbl_Customers[[#This Row],[Churn_Risk_Score]]&gt;=5,"Medium Risk","Low Risk"))</f>
        <v>Low Risk</v>
      </c>
    </row>
    <row r="2251" spans="1:33" x14ac:dyDescent="0.35">
      <c r="A2251">
        <v>2250</v>
      </c>
      <c r="B2251" t="s">
        <v>66</v>
      </c>
      <c r="C2251">
        <v>66</v>
      </c>
      <c r="D2251" t="s">
        <v>28</v>
      </c>
      <c r="E2251" t="s">
        <v>22</v>
      </c>
      <c r="F2251" t="s">
        <v>22</v>
      </c>
      <c r="G2251">
        <v>0</v>
      </c>
      <c r="H2251">
        <v>207.7</v>
      </c>
      <c r="I2251">
        <v>85</v>
      </c>
      <c r="J2251">
        <v>35.31</v>
      </c>
      <c r="K2251">
        <v>196.7</v>
      </c>
      <c r="L2251">
        <v>112</v>
      </c>
      <c r="M2251">
        <v>16.72</v>
      </c>
      <c r="N2251">
        <v>261.7</v>
      </c>
      <c r="O2251">
        <v>83</v>
      </c>
      <c r="P2251">
        <v>11.78</v>
      </c>
      <c r="Q2251">
        <v>6.8</v>
      </c>
      <c r="R2251">
        <v>3</v>
      </c>
      <c r="S2251">
        <v>1.84</v>
      </c>
      <c r="T2251">
        <v>1</v>
      </c>
      <c r="U2251" t="s">
        <v>22</v>
      </c>
      <c r="V2251">
        <f>IF(tbl_Customers[[#This Row],[churn]] = "yes", 1, 0)</f>
        <v>0</v>
      </c>
      <c r="W2251" t="str">
        <f>IF(tbl_Customers[[#This Row],[number_customer_service_calls]] &lt;= 1, "0-1 Calls", IF(tbl_Customers[[#This Row],[number_customer_service_calls]] &lt;= 3, "2-3 Calls", IF(tbl_Customers[[#This Row],[number_customer_service_calls]] &lt;=5, "4-5 Calls", "6+ Calls")))</f>
        <v>0-1 Calls</v>
      </c>
      <c r="X2251" t="str">
        <f>IF(tbl_Customers[[#This Row],[account_length]] &lt;= 50, "0-50", IF(tbl_Customers[[#This Row],[account_length]] &lt;=100, "51-100", IF(tbl_Customers[[#This Row],[account_length]] &lt;= 150, "101-150", "151+")))</f>
        <v>51-100</v>
      </c>
      <c r="Y2251" t="str">
        <f>IF(tbl_Customers[[#This Row],[total_intl_charge]] &lt;= 3, "Low Charges", "High Charges")</f>
        <v>Low Charges</v>
      </c>
      <c r="Z2251" t="str">
        <f>IF(tbl_Customers[[#This Row],[total_eve_calls]]&lt;=80,"Low Calls",
IF(tbl_Customers[[#This Row],[total_eve_calls]]&lt;=120,"Medium Calls","High Calls"))</f>
        <v>Medium Calls</v>
      </c>
      <c r="AA2251" t="str">
        <f>IF(tbl_Customers[[#This Row],[total_eve_charge]]&lt;=15,"Low Charges",
IF(tbl_Customers[[#This Row],[total_eve_charge]]&lt;=20,"Medium Charges","High Charges"))</f>
        <v>Medium Charges</v>
      </c>
      <c r="AB22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51" t="str">
        <f>IF(tbl_Customers[[#This Row],[number_vmail_messages]] = 0, "No Usage", IF(tbl_Customers[[#This Row],[number_vmail_messages]] &lt;= 20, "Low Usage", IF(tbl_Customers[[#This Row],[number_vmail_messages]] &lt;= 40, "Medium Usgae", "High Usage")))</f>
        <v>No Usage</v>
      </c>
      <c r="AD2251" t="str">
        <f>IF(tbl_Customers[[#This Row],[total_day_minutes]]&lt;=150,"Low Usage", IF(tbl_Customers[[#This Row],[total_day_minutes]]&lt;=200,"Medium Usage", IF(tbl_Customers[[#This Row],[total_day_minutes]]&lt;=250,"High Usage","Very High Usage")))</f>
        <v>High Usage</v>
      </c>
      <c r="AE2251" t="str">
        <f>IF(tbl_Customers[[#This Row],[total_intl_calls]]&lt;=5,"Low Calls", IF(tbl_Customers[[#This Row],[total_intl_calls]]&lt;=10, "Medium Calls", "High Calls"))</f>
        <v>Low Calls</v>
      </c>
      <c r="AF22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51" s="36" t="str">
        <f>IF(tbl_Customers[[#This Row],[Churn_Risk_Score]]&gt;=10,"High Risk", IF(tbl_Customers[[#This Row],[Churn_Risk_Score]]&gt;=5,"Medium Risk","Low Risk"))</f>
        <v>Low Risk</v>
      </c>
    </row>
    <row r="2252" spans="1:33" x14ac:dyDescent="0.35">
      <c r="A2252">
        <v>2251</v>
      </c>
      <c r="B2252" t="s">
        <v>69</v>
      </c>
      <c r="C2252">
        <v>64</v>
      </c>
      <c r="D2252" t="s">
        <v>28</v>
      </c>
      <c r="E2252" t="s">
        <v>22</v>
      </c>
      <c r="F2252" t="s">
        <v>22</v>
      </c>
      <c r="G2252">
        <v>0</v>
      </c>
      <c r="H2252">
        <v>219.2</v>
      </c>
      <c r="I2252">
        <v>73</v>
      </c>
      <c r="J2252">
        <v>37.26</v>
      </c>
      <c r="K2252">
        <v>167</v>
      </c>
      <c r="L2252">
        <v>65</v>
      </c>
      <c r="M2252">
        <v>14.2</v>
      </c>
      <c r="N2252">
        <v>161.4</v>
      </c>
      <c r="O2252">
        <v>119</v>
      </c>
      <c r="P2252">
        <v>7.26</v>
      </c>
      <c r="Q2252">
        <v>10</v>
      </c>
      <c r="R2252">
        <v>5</v>
      </c>
      <c r="S2252">
        <v>2.7</v>
      </c>
      <c r="T2252">
        <v>1</v>
      </c>
      <c r="U2252" t="s">
        <v>22</v>
      </c>
      <c r="V2252">
        <f>IF(tbl_Customers[[#This Row],[churn]] = "yes", 1, 0)</f>
        <v>0</v>
      </c>
      <c r="W2252" t="str">
        <f>IF(tbl_Customers[[#This Row],[number_customer_service_calls]] &lt;= 1, "0-1 Calls", IF(tbl_Customers[[#This Row],[number_customer_service_calls]] &lt;= 3, "2-3 Calls", IF(tbl_Customers[[#This Row],[number_customer_service_calls]] &lt;=5, "4-5 Calls", "6+ Calls")))</f>
        <v>0-1 Calls</v>
      </c>
      <c r="X2252" t="str">
        <f>IF(tbl_Customers[[#This Row],[account_length]] &lt;= 50, "0-50", IF(tbl_Customers[[#This Row],[account_length]] &lt;=100, "51-100", IF(tbl_Customers[[#This Row],[account_length]] &lt;= 150, "101-150", "151+")))</f>
        <v>51-100</v>
      </c>
      <c r="Y2252" t="str">
        <f>IF(tbl_Customers[[#This Row],[total_intl_charge]] &lt;= 3, "Low Charges", "High Charges")</f>
        <v>Low Charges</v>
      </c>
      <c r="Z2252" t="str">
        <f>IF(tbl_Customers[[#This Row],[total_eve_calls]]&lt;=80,"Low Calls",
IF(tbl_Customers[[#This Row],[total_eve_calls]]&lt;=120,"Medium Calls","High Calls"))</f>
        <v>Low Calls</v>
      </c>
      <c r="AA2252" t="str">
        <f>IF(tbl_Customers[[#This Row],[total_eve_charge]]&lt;=15,"Low Charges",
IF(tbl_Customers[[#This Row],[total_eve_charge]]&lt;=20,"Medium Charges","High Charges"))</f>
        <v>Low Charges</v>
      </c>
      <c r="AB22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52" t="str">
        <f>IF(tbl_Customers[[#This Row],[number_vmail_messages]] = 0, "No Usage", IF(tbl_Customers[[#This Row],[number_vmail_messages]] &lt;= 20, "Low Usage", IF(tbl_Customers[[#This Row],[number_vmail_messages]] &lt;= 40, "Medium Usgae", "High Usage")))</f>
        <v>No Usage</v>
      </c>
      <c r="AD2252" t="str">
        <f>IF(tbl_Customers[[#This Row],[total_day_minutes]]&lt;=150,"Low Usage", IF(tbl_Customers[[#This Row],[total_day_minutes]]&lt;=200,"Medium Usage", IF(tbl_Customers[[#This Row],[total_day_minutes]]&lt;=250,"High Usage","Very High Usage")))</f>
        <v>High Usage</v>
      </c>
      <c r="AE2252" t="str">
        <f>IF(tbl_Customers[[#This Row],[total_intl_calls]]&lt;=5,"Low Calls", IF(tbl_Customers[[#This Row],[total_intl_calls]]&lt;=10, "Medium Calls", "High Calls"))</f>
        <v>Low Calls</v>
      </c>
      <c r="AF22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52" s="36" t="str">
        <f>IF(tbl_Customers[[#This Row],[Churn_Risk_Score]]&gt;=10,"High Risk", IF(tbl_Customers[[#This Row],[Churn_Risk_Score]]&gt;=5,"Medium Risk","Low Risk"))</f>
        <v>Low Risk</v>
      </c>
    </row>
    <row r="2253" spans="1:33" x14ac:dyDescent="0.35">
      <c r="A2253">
        <v>2252</v>
      </c>
      <c r="B2253" t="s">
        <v>74</v>
      </c>
      <c r="C2253">
        <v>116</v>
      </c>
      <c r="D2253" t="s">
        <v>21</v>
      </c>
      <c r="E2253" t="s">
        <v>22</v>
      </c>
      <c r="F2253" t="s">
        <v>22</v>
      </c>
      <c r="G2253">
        <v>0</v>
      </c>
      <c r="H2253">
        <v>245.9</v>
      </c>
      <c r="I2253">
        <v>73</v>
      </c>
      <c r="J2253">
        <v>41.8</v>
      </c>
      <c r="K2253">
        <v>240.1</v>
      </c>
      <c r="L2253">
        <v>87</v>
      </c>
      <c r="M2253">
        <v>20.41</v>
      </c>
      <c r="N2253">
        <v>158.69999999999999</v>
      </c>
      <c r="O2253">
        <v>89</v>
      </c>
      <c r="P2253">
        <v>7.14</v>
      </c>
      <c r="Q2253">
        <v>8.9</v>
      </c>
      <c r="R2253">
        <v>5</v>
      </c>
      <c r="S2253">
        <v>2.4</v>
      </c>
      <c r="T2253">
        <v>3</v>
      </c>
      <c r="U2253" t="s">
        <v>22</v>
      </c>
      <c r="V2253">
        <f>IF(tbl_Customers[[#This Row],[churn]] = "yes", 1, 0)</f>
        <v>0</v>
      </c>
      <c r="W2253" t="str">
        <f>IF(tbl_Customers[[#This Row],[number_customer_service_calls]] &lt;= 1, "0-1 Calls", IF(tbl_Customers[[#This Row],[number_customer_service_calls]] &lt;= 3, "2-3 Calls", IF(tbl_Customers[[#This Row],[number_customer_service_calls]] &lt;=5, "4-5 Calls", "6+ Calls")))</f>
        <v>2-3 Calls</v>
      </c>
      <c r="X2253" t="str">
        <f>IF(tbl_Customers[[#This Row],[account_length]] &lt;= 50, "0-50", IF(tbl_Customers[[#This Row],[account_length]] &lt;=100, "51-100", IF(tbl_Customers[[#This Row],[account_length]] &lt;= 150, "101-150", "151+")))</f>
        <v>101-150</v>
      </c>
      <c r="Y2253" t="str">
        <f>IF(tbl_Customers[[#This Row],[total_intl_charge]] &lt;= 3, "Low Charges", "High Charges")</f>
        <v>Low Charges</v>
      </c>
      <c r="Z2253" t="str">
        <f>IF(tbl_Customers[[#This Row],[total_eve_calls]]&lt;=80,"Low Calls",
IF(tbl_Customers[[#This Row],[total_eve_calls]]&lt;=120,"Medium Calls","High Calls"))</f>
        <v>Medium Calls</v>
      </c>
      <c r="AA2253" t="str">
        <f>IF(tbl_Customers[[#This Row],[total_eve_charge]]&lt;=15,"Low Charges",
IF(tbl_Customers[[#This Row],[total_eve_charge]]&lt;=20,"Medium Charges","High Charges"))</f>
        <v>High Charges</v>
      </c>
      <c r="AB22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53" t="str">
        <f>IF(tbl_Customers[[#This Row],[number_vmail_messages]] = 0, "No Usage", IF(tbl_Customers[[#This Row],[number_vmail_messages]] &lt;= 20, "Low Usage", IF(tbl_Customers[[#This Row],[number_vmail_messages]] &lt;= 40, "Medium Usgae", "High Usage")))</f>
        <v>No Usage</v>
      </c>
      <c r="AD2253" t="str">
        <f>IF(tbl_Customers[[#This Row],[total_day_minutes]]&lt;=150,"Low Usage", IF(tbl_Customers[[#This Row],[total_day_minutes]]&lt;=200,"Medium Usage", IF(tbl_Customers[[#This Row],[total_day_minutes]]&lt;=250,"High Usage","Very High Usage")))</f>
        <v>High Usage</v>
      </c>
      <c r="AE2253" t="str">
        <f>IF(tbl_Customers[[#This Row],[total_intl_calls]]&lt;=5,"Low Calls", IF(tbl_Customers[[#This Row],[total_intl_calls]]&lt;=10, "Medium Calls", "High Calls"))</f>
        <v>Low Calls</v>
      </c>
      <c r="AF22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53" s="36" t="str">
        <f>IF(tbl_Customers[[#This Row],[Churn_Risk_Score]]&gt;=10,"High Risk", IF(tbl_Customers[[#This Row],[Churn_Risk_Score]]&gt;=5,"Medium Risk","Low Risk"))</f>
        <v>Low Risk</v>
      </c>
    </row>
    <row r="2254" spans="1:33" x14ac:dyDescent="0.35">
      <c r="A2254">
        <v>2253</v>
      </c>
      <c r="B2254" t="s">
        <v>63</v>
      </c>
      <c r="C2254">
        <v>101</v>
      </c>
      <c r="D2254" t="s">
        <v>21</v>
      </c>
      <c r="E2254" t="s">
        <v>22</v>
      </c>
      <c r="F2254" t="s">
        <v>22</v>
      </c>
      <c r="G2254">
        <v>0</v>
      </c>
      <c r="H2254">
        <v>257.3</v>
      </c>
      <c r="I2254">
        <v>84</v>
      </c>
      <c r="J2254">
        <v>43.74</v>
      </c>
      <c r="K2254">
        <v>184.8</v>
      </c>
      <c r="L2254">
        <v>115</v>
      </c>
      <c r="M2254">
        <v>15.71</v>
      </c>
      <c r="N2254">
        <v>108.9</v>
      </c>
      <c r="O2254">
        <v>109</v>
      </c>
      <c r="P2254">
        <v>4.9000000000000004</v>
      </c>
      <c r="Q2254">
        <v>13.5</v>
      </c>
      <c r="R2254">
        <v>7</v>
      </c>
      <c r="S2254">
        <v>3.65</v>
      </c>
      <c r="T2254">
        <v>0</v>
      </c>
      <c r="U2254" t="s">
        <v>22</v>
      </c>
      <c r="V2254">
        <f>IF(tbl_Customers[[#This Row],[churn]] = "yes", 1, 0)</f>
        <v>0</v>
      </c>
      <c r="W2254" t="str">
        <f>IF(tbl_Customers[[#This Row],[number_customer_service_calls]] &lt;= 1, "0-1 Calls", IF(tbl_Customers[[#This Row],[number_customer_service_calls]] &lt;= 3, "2-3 Calls", IF(tbl_Customers[[#This Row],[number_customer_service_calls]] &lt;=5, "4-5 Calls", "6+ Calls")))</f>
        <v>0-1 Calls</v>
      </c>
      <c r="X2254" t="str">
        <f>IF(tbl_Customers[[#This Row],[account_length]] &lt;= 50, "0-50", IF(tbl_Customers[[#This Row],[account_length]] &lt;=100, "51-100", IF(tbl_Customers[[#This Row],[account_length]] &lt;= 150, "101-150", "151+")))</f>
        <v>101-150</v>
      </c>
      <c r="Y2254" t="str">
        <f>IF(tbl_Customers[[#This Row],[total_intl_charge]] &lt;= 3, "Low Charges", "High Charges")</f>
        <v>High Charges</v>
      </c>
      <c r="Z2254" t="str">
        <f>IF(tbl_Customers[[#This Row],[total_eve_calls]]&lt;=80,"Low Calls",
IF(tbl_Customers[[#This Row],[total_eve_calls]]&lt;=120,"Medium Calls","High Calls"))</f>
        <v>Medium Calls</v>
      </c>
      <c r="AA2254" t="str">
        <f>IF(tbl_Customers[[#This Row],[total_eve_charge]]&lt;=15,"Low Charges",
IF(tbl_Customers[[#This Row],[total_eve_charge]]&lt;=20,"Medium Charges","High Charges"))</f>
        <v>Medium Charges</v>
      </c>
      <c r="AB22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54" t="str">
        <f>IF(tbl_Customers[[#This Row],[number_vmail_messages]] = 0, "No Usage", IF(tbl_Customers[[#This Row],[number_vmail_messages]] &lt;= 20, "Low Usage", IF(tbl_Customers[[#This Row],[number_vmail_messages]] &lt;= 40, "Medium Usgae", "High Usage")))</f>
        <v>No Usage</v>
      </c>
      <c r="AD2254" t="str">
        <f>IF(tbl_Customers[[#This Row],[total_day_minutes]]&lt;=150,"Low Usage", IF(tbl_Customers[[#This Row],[total_day_minutes]]&lt;=200,"Medium Usage", IF(tbl_Customers[[#This Row],[total_day_minutes]]&lt;=250,"High Usage","Very High Usage")))</f>
        <v>Very High Usage</v>
      </c>
      <c r="AE2254" t="str">
        <f>IF(tbl_Customers[[#This Row],[total_intl_calls]]&lt;=5,"Low Calls", IF(tbl_Customers[[#This Row],[total_intl_calls]]&lt;=10, "Medium Calls", "High Calls"))</f>
        <v>Medium Calls</v>
      </c>
      <c r="AF22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254" s="36" t="str">
        <f>IF(tbl_Customers[[#This Row],[Churn_Risk_Score]]&gt;=10,"High Risk", IF(tbl_Customers[[#This Row],[Churn_Risk_Score]]&gt;=5,"Medium Risk","Low Risk"))</f>
        <v>Medium Risk</v>
      </c>
    </row>
    <row r="2255" spans="1:33" x14ac:dyDescent="0.35">
      <c r="A2255">
        <v>2254</v>
      </c>
      <c r="B2255" t="s">
        <v>26</v>
      </c>
      <c r="C2255">
        <v>15</v>
      </c>
      <c r="D2255" t="s">
        <v>21</v>
      </c>
      <c r="E2255" t="s">
        <v>22</v>
      </c>
      <c r="F2255" t="s">
        <v>22</v>
      </c>
      <c r="G2255">
        <v>0</v>
      </c>
      <c r="H2255">
        <v>121.1</v>
      </c>
      <c r="I2255">
        <v>130</v>
      </c>
      <c r="J2255">
        <v>20.59</v>
      </c>
      <c r="K2255">
        <v>216</v>
      </c>
      <c r="L2255">
        <v>86</v>
      </c>
      <c r="M2255">
        <v>18.36</v>
      </c>
      <c r="N2255">
        <v>235.1</v>
      </c>
      <c r="O2255">
        <v>33</v>
      </c>
      <c r="P2255">
        <v>10.58</v>
      </c>
      <c r="Q2255">
        <v>16.100000000000001</v>
      </c>
      <c r="R2255">
        <v>5</v>
      </c>
      <c r="S2255">
        <v>4.3499999999999996</v>
      </c>
      <c r="T2255">
        <v>2</v>
      </c>
      <c r="U2255" t="s">
        <v>22</v>
      </c>
      <c r="V2255">
        <f>IF(tbl_Customers[[#This Row],[churn]] = "yes", 1, 0)</f>
        <v>0</v>
      </c>
      <c r="W2255" t="str">
        <f>IF(tbl_Customers[[#This Row],[number_customer_service_calls]] &lt;= 1, "0-1 Calls", IF(tbl_Customers[[#This Row],[number_customer_service_calls]] &lt;= 3, "2-3 Calls", IF(tbl_Customers[[#This Row],[number_customer_service_calls]] &lt;=5, "4-5 Calls", "6+ Calls")))</f>
        <v>2-3 Calls</v>
      </c>
      <c r="X2255" t="str">
        <f>IF(tbl_Customers[[#This Row],[account_length]] &lt;= 50, "0-50", IF(tbl_Customers[[#This Row],[account_length]] &lt;=100, "51-100", IF(tbl_Customers[[#This Row],[account_length]] &lt;= 150, "101-150", "151+")))</f>
        <v>0-50</v>
      </c>
      <c r="Y2255" t="str">
        <f>IF(tbl_Customers[[#This Row],[total_intl_charge]] &lt;= 3, "Low Charges", "High Charges")</f>
        <v>High Charges</v>
      </c>
      <c r="Z2255" t="str">
        <f>IF(tbl_Customers[[#This Row],[total_eve_calls]]&lt;=80,"Low Calls",
IF(tbl_Customers[[#This Row],[total_eve_calls]]&lt;=120,"Medium Calls","High Calls"))</f>
        <v>Medium Calls</v>
      </c>
      <c r="AA2255" t="str">
        <f>IF(tbl_Customers[[#This Row],[total_eve_charge]]&lt;=15,"Low Charges",
IF(tbl_Customers[[#This Row],[total_eve_charge]]&lt;=20,"Medium Charges","High Charges"))</f>
        <v>Medium Charges</v>
      </c>
      <c r="AB22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55" t="str">
        <f>IF(tbl_Customers[[#This Row],[number_vmail_messages]] = 0, "No Usage", IF(tbl_Customers[[#This Row],[number_vmail_messages]] &lt;= 20, "Low Usage", IF(tbl_Customers[[#This Row],[number_vmail_messages]] &lt;= 40, "Medium Usgae", "High Usage")))</f>
        <v>No Usage</v>
      </c>
      <c r="AD2255" t="str">
        <f>IF(tbl_Customers[[#This Row],[total_day_minutes]]&lt;=150,"Low Usage", IF(tbl_Customers[[#This Row],[total_day_minutes]]&lt;=200,"Medium Usage", IF(tbl_Customers[[#This Row],[total_day_minutes]]&lt;=250,"High Usage","Very High Usage")))</f>
        <v>Low Usage</v>
      </c>
      <c r="AE2255" t="str">
        <f>IF(tbl_Customers[[#This Row],[total_intl_calls]]&lt;=5,"Low Calls", IF(tbl_Customers[[#This Row],[total_intl_calls]]&lt;=10, "Medium Calls", "High Calls"))</f>
        <v>Low Calls</v>
      </c>
      <c r="AF22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55" s="36" t="str">
        <f>IF(tbl_Customers[[#This Row],[Churn_Risk_Score]]&gt;=10,"High Risk", IF(tbl_Customers[[#This Row],[Churn_Risk_Score]]&gt;=5,"Medium Risk","Low Risk"))</f>
        <v>Low Risk</v>
      </c>
    </row>
    <row r="2256" spans="1:33" x14ac:dyDescent="0.35">
      <c r="A2256">
        <v>2255</v>
      </c>
      <c r="B2256" t="s">
        <v>24</v>
      </c>
      <c r="C2256">
        <v>88</v>
      </c>
      <c r="D2256" t="s">
        <v>21</v>
      </c>
      <c r="E2256" t="s">
        <v>22</v>
      </c>
      <c r="F2256" t="s">
        <v>22</v>
      </c>
      <c r="G2256">
        <v>0</v>
      </c>
      <c r="H2256">
        <v>301.5</v>
      </c>
      <c r="I2256">
        <v>136</v>
      </c>
      <c r="J2256">
        <v>51.26</v>
      </c>
      <c r="K2256">
        <v>257.7</v>
      </c>
      <c r="L2256">
        <v>72</v>
      </c>
      <c r="M2256">
        <v>21.9</v>
      </c>
      <c r="N2256">
        <v>132.9</v>
      </c>
      <c r="O2256">
        <v>118</v>
      </c>
      <c r="P2256">
        <v>5.98</v>
      </c>
      <c r="Q2256">
        <v>13.4</v>
      </c>
      <c r="R2256">
        <v>2</v>
      </c>
      <c r="S2256">
        <v>3.62</v>
      </c>
      <c r="T2256">
        <v>4</v>
      </c>
      <c r="U2256" t="s">
        <v>23</v>
      </c>
      <c r="V2256">
        <f>IF(tbl_Customers[[#This Row],[churn]] = "yes", 1, 0)</f>
        <v>1</v>
      </c>
      <c r="W2256" t="str">
        <f>IF(tbl_Customers[[#This Row],[number_customer_service_calls]] &lt;= 1, "0-1 Calls", IF(tbl_Customers[[#This Row],[number_customer_service_calls]] &lt;= 3, "2-3 Calls", IF(tbl_Customers[[#This Row],[number_customer_service_calls]] &lt;=5, "4-5 Calls", "6+ Calls")))</f>
        <v>4-5 Calls</v>
      </c>
      <c r="X2256" t="str">
        <f>IF(tbl_Customers[[#This Row],[account_length]] &lt;= 50, "0-50", IF(tbl_Customers[[#This Row],[account_length]] &lt;=100, "51-100", IF(tbl_Customers[[#This Row],[account_length]] &lt;= 150, "101-150", "151+")))</f>
        <v>51-100</v>
      </c>
      <c r="Y2256" t="str">
        <f>IF(tbl_Customers[[#This Row],[total_intl_charge]] &lt;= 3, "Low Charges", "High Charges")</f>
        <v>High Charges</v>
      </c>
      <c r="Z2256" t="str">
        <f>IF(tbl_Customers[[#This Row],[total_eve_calls]]&lt;=80,"Low Calls",
IF(tbl_Customers[[#This Row],[total_eve_calls]]&lt;=120,"Medium Calls","High Calls"))</f>
        <v>Low Calls</v>
      </c>
      <c r="AA2256" t="str">
        <f>IF(tbl_Customers[[#This Row],[total_eve_charge]]&lt;=15,"Low Charges",
IF(tbl_Customers[[#This Row],[total_eve_charge]]&lt;=20,"Medium Charges","High Charges"))</f>
        <v>High Charges</v>
      </c>
      <c r="AB22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56" t="str">
        <f>IF(tbl_Customers[[#This Row],[number_vmail_messages]] = 0, "No Usage", IF(tbl_Customers[[#This Row],[number_vmail_messages]] &lt;= 20, "Low Usage", IF(tbl_Customers[[#This Row],[number_vmail_messages]] &lt;= 40, "Medium Usgae", "High Usage")))</f>
        <v>No Usage</v>
      </c>
      <c r="AD2256" t="str">
        <f>IF(tbl_Customers[[#This Row],[total_day_minutes]]&lt;=150,"Low Usage", IF(tbl_Customers[[#This Row],[total_day_minutes]]&lt;=200,"Medium Usage", IF(tbl_Customers[[#This Row],[total_day_minutes]]&lt;=250,"High Usage","Very High Usage")))</f>
        <v>Very High Usage</v>
      </c>
      <c r="AE2256" t="str">
        <f>IF(tbl_Customers[[#This Row],[total_intl_calls]]&lt;=5,"Low Calls", IF(tbl_Customers[[#This Row],[total_intl_calls]]&lt;=10, "Medium Calls", "High Calls"))</f>
        <v>Low Calls</v>
      </c>
      <c r="AF22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2256" s="36" t="str">
        <f>IF(tbl_Customers[[#This Row],[Churn_Risk_Score]]&gt;=10,"High Risk", IF(tbl_Customers[[#This Row],[Churn_Risk_Score]]&gt;=5,"Medium Risk","Low Risk"))</f>
        <v>High Risk</v>
      </c>
    </row>
    <row r="2257" spans="1:33" x14ac:dyDescent="0.35">
      <c r="A2257">
        <v>2256</v>
      </c>
      <c r="B2257" t="s">
        <v>34</v>
      </c>
      <c r="C2257">
        <v>197</v>
      </c>
      <c r="D2257" t="s">
        <v>21</v>
      </c>
      <c r="E2257" t="s">
        <v>22</v>
      </c>
      <c r="F2257" t="s">
        <v>22</v>
      </c>
      <c r="G2257">
        <v>0</v>
      </c>
      <c r="H2257">
        <v>233.9</v>
      </c>
      <c r="I2257">
        <v>96</v>
      </c>
      <c r="J2257">
        <v>39.76</v>
      </c>
      <c r="K2257">
        <v>218.9</v>
      </c>
      <c r="L2257">
        <v>111</v>
      </c>
      <c r="M2257">
        <v>18.61</v>
      </c>
      <c r="N2257">
        <v>182.9</v>
      </c>
      <c r="O2257">
        <v>109</v>
      </c>
      <c r="P2257">
        <v>8.23</v>
      </c>
      <c r="Q2257">
        <v>9.5</v>
      </c>
      <c r="R2257">
        <v>3</v>
      </c>
      <c r="S2257">
        <v>2.57</v>
      </c>
      <c r="T2257">
        <v>0</v>
      </c>
      <c r="U2257" t="s">
        <v>22</v>
      </c>
      <c r="V2257">
        <f>IF(tbl_Customers[[#This Row],[churn]] = "yes", 1, 0)</f>
        <v>0</v>
      </c>
      <c r="W2257" t="str">
        <f>IF(tbl_Customers[[#This Row],[number_customer_service_calls]] &lt;= 1, "0-1 Calls", IF(tbl_Customers[[#This Row],[number_customer_service_calls]] &lt;= 3, "2-3 Calls", IF(tbl_Customers[[#This Row],[number_customer_service_calls]] &lt;=5, "4-5 Calls", "6+ Calls")))</f>
        <v>0-1 Calls</v>
      </c>
      <c r="X2257" t="str">
        <f>IF(tbl_Customers[[#This Row],[account_length]] &lt;= 50, "0-50", IF(tbl_Customers[[#This Row],[account_length]] &lt;=100, "51-100", IF(tbl_Customers[[#This Row],[account_length]] &lt;= 150, "101-150", "151+")))</f>
        <v>151+</v>
      </c>
      <c r="Y2257" t="str">
        <f>IF(tbl_Customers[[#This Row],[total_intl_charge]] &lt;= 3, "Low Charges", "High Charges")</f>
        <v>Low Charges</v>
      </c>
      <c r="Z2257" t="str">
        <f>IF(tbl_Customers[[#This Row],[total_eve_calls]]&lt;=80,"Low Calls",
IF(tbl_Customers[[#This Row],[total_eve_calls]]&lt;=120,"Medium Calls","High Calls"))</f>
        <v>Medium Calls</v>
      </c>
      <c r="AA2257" t="str">
        <f>IF(tbl_Customers[[#This Row],[total_eve_charge]]&lt;=15,"Low Charges",
IF(tbl_Customers[[#This Row],[total_eve_charge]]&lt;=20,"Medium Charges","High Charges"))</f>
        <v>Medium Charges</v>
      </c>
      <c r="AB22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57" t="str">
        <f>IF(tbl_Customers[[#This Row],[number_vmail_messages]] = 0, "No Usage", IF(tbl_Customers[[#This Row],[number_vmail_messages]] &lt;= 20, "Low Usage", IF(tbl_Customers[[#This Row],[number_vmail_messages]] &lt;= 40, "Medium Usgae", "High Usage")))</f>
        <v>No Usage</v>
      </c>
      <c r="AD2257" t="str">
        <f>IF(tbl_Customers[[#This Row],[total_day_minutes]]&lt;=150,"Low Usage", IF(tbl_Customers[[#This Row],[total_day_minutes]]&lt;=200,"Medium Usage", IF(tbl_Customers[[#This Row],[total_day_minutes]]&lt;=250,"High Usage","Very High Usage")))</f>
        <v>High Usage</v>
      </c>
      <c r="AE2257" t="str">
        <f>IF(tbl_Customers[[#This Row],[total_intl_calls]]&lt;=5,"Low Calls", IF(tbl_Customers[[#This Row],[total_intl_calls]]&lt;=10, "Medium Calls", "High Calls"))</f>
        <v>Low Calls</v>
      </c>
      <c r="AF22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57" s="36" t="str">
        <f>IF(tbl_Customers[[#This Row],[Churn_Risk_Score]]&gt;=10,"High Risk", IF(tbl_Customers[[#This Row],[Churn_Risk_Score]]&gt;=5,"Medium Risk","Low Risk"))</f>
        <v>Low Risk</v>
      </c>
    </row>
    <row r="2258" spans="1:33" x14ac:dyDescent="0.35">
      <c r="A2258">
        <v>2257</v>
      </c>
      <c r="B2258" t="s">
        <v>38</v>
      </c>
      <c r="C2258">
        <v>50</v>
      </c>
      <c r="D2258" t="s">
        <v>21</v>
      </c>
      <c r="E2258" t="s">
        <v>23</v>
      </c>
      <c r="F2258" t="s">
        <v>22</v>
      </c>
      <c r="G2258">
        <v>0</v>
      </c>
      <c r="H2258">
        <v>99.6</v>
      </c>
      <c r="I2258">
        <v>108</v>
      </c>
      <c r="J2258">
        <v>16.93</v>
      </c>
      <c r="K2258">
        <v>308.7</v>
      </c>
      <c r="L2258">
        <v>102</v>
      </c>
      <c r="M2258">
        <v>26.24</v>
      </c>
      <c r="N2258">
        <v>161.19999999999999</v>
      </c>
      <c r="O2258">
        <v>62</v>
      </c>
      <c r="P2258">
        <v>7.25</v>
      </c>
      <c r="Q2258">
        <v>13.7</v>
      </c>
      <c r="R2258">
        <v>6</v>
      </c>
      <c r="S2258">
        <v>3.7</v>
      </c>
      <c r="T2258">
        <v>2</v>
      </c>
      <c r="U2258" t="s">
        <v>23</v>
      </c>
      <c r="V2258">
        <f>IF(tbl_Customers[[#This Row],[churn]] = "yes", 1, 0)</f>
        <v>1</v>
      </c>
      <c r="W2258" t="str">
        <f>IF(tbl_Customers[[#This Row],[number_customer_service_calls]] &lt;= 1, "0-1 Calls", IF(tbl_Customers[[#This Row],[number_customer_service_calls]] &lt;= 3, "2-3 Calls", IF(tbl_Customers[[#This Row],[number_customer_service_calls]] &lt;=5, "4-5 Calls", "6+ Calls")))</f>
        <v>2-3 Calls</v>
      </c>
      <c r="X2258" t="str">
        <f>IF(tbl_Customers[[#This Row],[account_length]] &lt;= 50, "0-50", IF(tbl_Customers[[#This Row],[account_length]] &lt;=100, "51-100", IF(tbl_Customers[[#This Row],[account_length]] &lt;= 150, "101-150", "151+")))</f>
        <v>0-50</v>
      </c>
      <c r="Y2258" t="str">
        <f>IF(tbl_Customers[[#This Row],[total_intl_charge]] &lt;= 3, "Low Charges", "High Charges")</f>
        <v>High Charges</v>
      </c>
      <c r="Z2258" t="str">
        <f>IF(tbl_Customers[[#This Row],[total_eve_calls]]&lt;=80,"Low Calls",
IF(tbl_Customers[[#This Row],[total_eve_calls]]&lt;=120,"Medium Calls","High Calls"))</f>
        <v>Medium Calls</v>
      </c>
      <c r="AA2258" t="str">
        <f>IF(tbl_Customers[[#This Row],[total_eve_charge]]&lt;=15,"Low Charges",
IF(tbl_Customers[[#This Row],[total_eve_charge]]&lt;=20,"Medium Charges","High Charges"))</f>
        <v>High Charges</v>
      </c>
      <c r="AB22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58" t="str">
        <f>IF(tbl_Customers[[#This Row],[number_vmail_messages]] = 0, "No Usage", IF(tbl_Customers[[#This Row],[number_vmail_messages]] &lt;= 20, "Low Usage", IF(tbl_Customers[[#This Row],[number_vmail_messages]] &lt;= 40, "Medium Usgae", "High Usage")))</f>
        <v>No Usage</v>
      </c>
      <c r="AD2258" t="str">
        <f>IF(tbl_Customers[[#This Row],[total_day_minutes]]&lt;=150,"Low Usage", IF(tbl_Customers[[#This Row],[total_day_minutes]]&lt;=200,"Medium Usage", IF(tbl_Customers[[#This Row],[total_day_minutes]]&lt;=250,"High Usage","Very High Usage")))</f>
        <v>Low Usage</v>
      </c>
      <c r="AE2258" t="str">
        <f>IF(tbl_Customers[[#This Row],[total_intl_calls]]&lt;=5,"Low Calls", IF(tbl_Customers[[#This Row],[total_intl_calls]]&lt;=10, "Medium Calls", "High Calls"))</f>
        <v>Medium Calls</v>
      </c>
      <c r="AF22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258" s="36" t="str">
        <f>IF(tbl_Customers[[#This Row],[Churn_Risk_Score]]&gt;=10,"High Risk", IF(tbl_Customers[[#This Row],[Churn_Risk_Score]]&gt;=5,"Medium Risk","Low Risk"))</f>
        <v>Medium Risk</v>
      </c>
    </row>
    <row r="2259" spans="1:33" x14ac:dyDescent="0.35">
      <c r="A2259">
        <v>2258</v>
      </c>
      <c r="B2259" t="s">
        <v>38</v>
      </c>
      <c r="C2259">
        <v>172</v>
      </c>
      <c r="D2259" t="s">
        <v>28</v>
      </c>
      <c r="E2259" t="s">
        <v>22</v>
      </c>
      <c r="F2259" t="s">
        <v>22</v>
      </c>
      <c r="G2259">
        <v>0</v>
      </c>
      <c r="H2259">
        <v>169.8</v>
      </c>
      <c r="I2259">
        <v>123</v>
      </c>
      <c r="J2259">
        <v>28.87</v>
      </c>
      <c r="K2259">
        <v>183.1</v>
      </c>
      <c r="L2259">
        <v>94</v>
      </c>
      <c r="M2259">
        <v>15.56</v>
      </c>
      <c r="N2259">
        <v>395</v>
      </c>
      <c r="O2259">
        <v>72</v>
      </c>
      <c r="P2259">
        <v>17.77</v>
      </c>
      <c r="Q2259">
        <v>12.7</v>
      </c>
      <c r="R2259">
        <v>7</v>
      </c>
      <c r="S2259">
        <v>3.43</v>
      </c>
      <c r="T2259">
        <v>2</v>
      </c>
      <c r="U2259" t="s">
        <v>22</v>
      </c>
      <c r="V2259">
        <f>IF(tbl_Customers[[#This Row],[churn]] = "yes", 1, 0)</f>
        <v>0</v>
      </c>
      <c r="W2259" t="str">
        <f>IF(tbl_Customers[[#This Row],[number_customer_service_calls]] &lt;= 1, "0-1 Calls", IF(tbl_Customers[[#This Row],[number_customer_service_calls]] &lt;= 3, "2-3 Calls", IF(tbl_Customers[[#This Row],[number_customer_service_calls]] &lt;=5, "4-5 Calls", "6+ Calls")))</f>
        <v>2-3 Calls</v>
      </c>
      <c r="X2259" t="str">
        <f>IF(tbl_Customers[[#This Row],[account_length]] &lt;= 50, "0-50", IF(tbl_Customers[[#This Row],[account_length]] &lt;=100, "51-100", IF(tbl_Customers[[#This Row],[account_length]] &lt;= 150, "101-150", "151+")))</f>
        <v>151+</v>
      </c>
      <c r="Y2259" t="str">
        <f>IF(tbl_Customers[[#This Row],[total_intl_charge]] &lt;= 3, "Low Charges", "High Charges")</f>
        <v>High Charges</v>
      </c>
      <c r="Z2259" t="str">
        <f>IF(tbl_Customers[[#This Row],[total_eve_calls]]&lt;=80,"Low Calls",
IF(tbl_Customers[[#This Row],[total_eve_calls]]&lt;=120,"Medium Calls","High Calls"))</f>
        <v>Medium Calls</v>
      </c>
      <c r="AA2259" t="str">
        <f>IF(tbl_Customers[[#This Row],[total_eve_charge]]&lt;=15,"Low Charges",
IF(tbl_Customers[[#This Row],[total_eve_charge]]&lt;=20,"Medium Charges","High Charges"))</f>
        <v>Medium Charges</v>
      </c>
      <c r="AB22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59" t="str">
        <f>IF(tbl_Customers[[#This Row],[number_vmail_messages]] = 0, "No Usage", IF(tbl_Customers[[#This Row],[number_vmail_messages]] &lt;= 20, "Low Usage", IF(tbl_Customers[[#This Row],[number_vmail_messages]] &lt;= 40, "Medium Usgae", "High Usage")))</f>
        <v>No Usage</v>
      </c>
      <c r="AD2259" t="str">
        <f>IF(tbl_Customers[[#This Row],[total_day_minutes]]&lt;=150,"Low Usage", IF(tbl_Customers[[#This Row],[total_day_minutes]]&lt;=200,"Medium Usage", IF(tbl_Customers[[#This Row],[total_day_minutes]]&lt;=250,"High Usage","Very High Usage")))</f>
        <v>Medium Usage</v>
      </c>
      <c r="AE2259" t="str">
        <f>IF(tbl_Customers[[#This Row],[total_intl_calls]]&lt;=5,"Low Calls", IF(tbl_Customers[[#This Row],[total_intl_calls]]&lt;=10, "Medium Calls", "High Calls"))</f>
        <v>Medium Calls</v>
      </c>
      <c r="AF22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59" s="36" t="str">
        <f>IF(tbl_Customers[[#This Row],[Churn_Risk_Score]]&gt;=10,"High Risk", IF(tbl_Customers[[#This Row],[Churn_Risk_Score]]&gt;=5,"Medium Risk","Low Risk"))</f>
        <v>Low Risk</v>
      </c>
    </row>
    <row r="2260" spans="1:33" x14ac:dyDescent="0.35">
      <c r="A2260">
        <v>2259</v>
      </c>
      <c r="B2260" t="s">
        <v>61</v>
      </c>
      <c r="C2260">
        <v>188</v>
      </c>
      <c r="D2260" t="s">
        <v>21</v>
      </c>
      <c r="E2260" t="s">
        <v>23</v>
      </c>
      <c r="F2260" t="s">
        <v>23</v>
      </c>
      <c r="G2260">
        <v>26</v>
      </c>
      <c r="H2260">
        <v>198.8</v>
      </c>
      <c r="I2260">
        <v>115</v>
      </c>
      <c r="J2260">
        <v>33.799999999999997</v>
      </c>
      <c r="K2260">
        <v>166.6</v>
      </c>
      <c r="L2260">
        <v>67</v>
      </c>
      <c r="M2260">
        <v>14.16</v>
      </c>
      <c r="N2260">
        <v>198.5</v>
      </c>
      <c r="O2260">
        <v>118</v>
      </c>
      <c r="P2260">
        <v>8.93</v>
      </c>
      <c r="Q2260">
        <v>14.4</v>
      </c>
      <c r="R2260">
        <v>3</v>
      </c>
      <c r="S2260">
        <v>3.89</v>
      </c>
      <c r="T2260">
        <v>1</v>
      </c>
      <c r="U2260" t="s">
        <v>23</v>
      </c>
      <c r="V2260">
        <f>IF(tbl_Customers[[#This Row],[churn]] = "yes", 1, 0)</f>
        <v>1</v>
      </c>
      <c r="W2260" t="str">
        <f>IF(tbl_Customers[[#This Row],[number_customer_service_calls]] &lt;= 1, "0-1 Calls", IF(tbl_Customers[[#This Row],[number_customer_service_calls]] &lt;= 3, "2-3 Calls", IF(tbl_Customers[[#This Row],[number_customer_service_calls]] &lt;=5, "4-5 Calls", "6+ Calls")))</f>
        <v>0-1 Calls</v>
      </c>
      <c r="X2260" t="str">
        <f>IF(tbl_Customers[[#This Row],[account_length]] &lt;= 50, "0-50", IF(tbl_Customers[[#This Row],[account_length]] &lt;=100, "51-100", IF(tbl_Customers[[#This Row],[account_length]] &lt;= 150, "101-150", "151+")))</f>
        <v>151+</v>
      </c>
      <c r="Y2260" t="str">
        <f>IF(tbl_Customers[[#This Row],[total_intl_charge]] &lt;= 3, "Low Charges", "High Charges")</f>
        <v>High Charges</v>
      </c>
      <c r="Z2260" t="str">
        <f>IF(tbl_Customers[[#This Row],[total_eve_calls]]&lt;=80,"Low Calls",
IF(tbl_Customers[[#This Row],[total_eve_calls]]&lt;=120,"Medium Calls","High Calls"))</f>
        <v>Low Calls</v>
      </c>
      <c r="AA2260" t="str">
        <f>IF(tbl_Customers[[#This Row],[total_eve_charge]]&lt;=15,"Low Charges",
IF(tbl_Customers[[#This Row],[total_eve_charge]]&lt;=20,"Medium Charges","High Charges"))</f>
        <v>Low Charges</v>
      </c>
      <c r="AB22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60" t="str">
        <f>IF(tbl_Customers[[#This Row],[number_vmail_messages]] = 0, "No Usage", IF(tbl_Customers[[#This Row],[number_vmail_messages]] &lt;= 20, "Low Usage", IF(tbl_Customers[[#This Row],[number_vmail_messages]] &lt;= 40, "Medium Usgae", "High Usage")))</f>
        <v>Medium Usgae</v>
      </c>
      <c r="AD2260" t="str">
        <f>IF(tbl_Customers[[#This Row],[total_day_minutes]]&lt;=150,"Low Usage", IF(tbl_Customers[[#This Row],[total_day_minutes]]&lt;=200,"Medium Usage", IF(tbl_Customers[[#This Row],[total_day_minutes]]&lt;=250,"High Usage","Very High Usage")))</f>
        <v>Medium Usage</v>
      </c>
      <c r="AE2260" t="str">
        <f>IF(tbl_Customers[[#This Row],[total_intl_calls]]&lt;=5,"Low Calls", IF(tbl_Customers[[#This Row],[total_intl_calls]]&lt;=10, "Medium Calls", "High Calls"))</f>
        <v>Low Calls</v>
      </c>
      <c r="AF22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260" s="36" t="str">
        <f>IF(tbl_Customers[[#This Row],[Churn_Risk_Score]]&gt;=10,"High Risk", IF(tbl_Customers[[#This Row],[Churn_Risk_Score]]&gt;=5,"Medium Risk","Low Risk"))</f>
        <v>Medium Risk</v>
      </c>
    </row>
    <row r="2261" spans="1:33" x14ac:dyDescent="0.35">
      <c r="A2261">
        <v>2260</v>
      </c>
      <c r="B2261" t="s">
        <v>40</v>
      </c>
      <c r="C2261">
        <v>85</v>
      </c>
      <c r="D2261" t="s">
        <v>25</v>
      </c>
      <c r="E2261" t="s">
        <v>23</v>
      </c>
      <c r="F2261" t="s">
        <v>22</v>
      </c>
      <c r="G2261">
        <v>0</v>
      </c>
      <c r="H2261">
        <v>116.2</v>
      </c>
      <c r="I2261">
        <v>86</v>
      </c>
      <c r="J2261">
        <v>19.75</v>
      </c>
      <c r="K2261">
        <v>229.7</v>
      </c>
      <c r="L2261">
        <v>127</v>
      </c>
      <c r="M2261">
        <v>19.52</v>
      </c>
      <c r="N2261">
        <v>204.2</v>
      </c>
      <c r="O2261">
        <v>109</v>
      </c>
      <c r="P2261">
        <v>9.19</v>
      </c>
      <c r="Q2261">
        <v>10.1</v>
      </c>
      <c r="R2261">
        <v>3</v>
      </c>
      <c r="S2261">
        <v>2.73</v>
      </c>
      <c r="T2261">
        <v>3</v>
      </c>
      <c r="U2261" t="s">
        <v>22</v>
      </c>
      <c r="V2261">
        <f>IF(tbl_Customers[[#This Row],[churn]] = "yes", 1, 0)</f>
        <v>0</v>
      </c>
      <c r="W2261" t="str">
        <f>IF(tbl_Customers[[#This Row],[number_customer_service_calls]] &lt;= 1, "0-1 Calls", IF(tbl_Customers[[#This Row],[number_customer_service_calls]] &lt;= 3, "2-3 Calls", IF(tbl_Customers[[#This Row],[number_customer_service_calls]] &lt;=5, "4-5 Calls", "6+ Calls")))</f>
        <v>2-3 Calls</v>
      </c>
      <c r="X2261" t="str">
        <f>IF(tbl_Customers[[#This Row],[account_length]] &lt;= 50, "0-50", IF(tbl_Customers[[#This Row],[account_length]] &lt;=100, "51-100", IF(tbl_Customers[[#This Row],[account_length]] &lt;= 150, "101-150", "151+")))</f>
        <v>51-100</v>
      </c>
      <c r="Y2261" t="str">
        <f>IF(tbl_Customers[[#This Row],[total_intl_charge]] &lt;= 3, "Low Charges", "High Charges")</f>
        <v>Low Charges</v>
      </c>
      <c r="Z2261" t="str">
        <f>IF(tbl_Customers[[#This Row],[total_eve_calls]]&lt;=80,"Low Calls",
IF(tbl_Customers[[#This Row],[total_eve_calls]]&lt;=120,"Medium Calls","High Calls"))</f>
        <v>High Calls</v>
      </c>
      <c r="AA2261" t="str">
        <f>IF(tbl_Customers[[#This Row],[total_eve_charge]]&lt;=15,"Low Charges",
IF(tbl_Customers[[#This Row],[total_eve_charge]]&lt;=20,"Medium Charges","High Charges"))</f>
        <v>Medium Charges</v>
      </c>
      <c r="AB22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61" t="str">
        <f>IF(tbl_Customers[[#This Row],[number_vmail_messages]] = 0, "No Usage", IF(tbl_Customers[[#This Row],[number_vmail_messages]] &lt;= 20, "Low Usage", IF(tbl_Customers[[#This Row],[number_vmail_messages]] &lt;= 40, "Medium Usgae", "High Usage")))</f>
        <v>No Usage</v>
      </c>
      <c r="AD2261" t="str">
        <f>IF(tbl_Customers[[#This Row],[total_day_minutes]]&lt;=150,"Low Usage", IF(tbl_Customers[[#This Row],[total_day_minutes]]&lt;=200,"Medium Usage", IF(tbl_Customers[[#This Row],[total_day_minutes]]&lt;=250,"High Usage","Very High Usage")))</f>
        <v>Low Usage</v>
      </c>
      <c r="AE2261" t="str">
        <f>IF(tbl_Customers[[#This Row],[total_intl_calls]]&lt;=5,"Low Calls", IF(tbl_Customers[[#This Row],[total_intl_calls]]&lt;=10, "Medium Calls", "High Calls"))</f>
        <v>Low Calls</v>
      </c>
      <c r="AF22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61" s="36" t="str">
        <f>IF(tbl_Customers[[#This Row],[Churn_Risk_Score]]&gt;=10,"High Risk", IF(tbl_Customers[[#This Row],[Churn_Risk_Score]]&gt;=5,"Medium Risk","Low Risk"))</f>
        <v>Low Risk</v>
      </c>
    </row>
    <row r="2262" spans="1:33" x14ac:dyDescent="0.35">
      <c r="A2262">
        <v>2261</v>
      </c>
      <c r="B2262" t="s">
        <v>33</v>
      </c>
      <c r="C2262">
        <v>103</v>
      </c>
      <c r="D2262" t="s">
        <v>28</v>
      </c>
      <c r="E2262" t="s">
        <v>23</v>
      </c>
      <c r="F2262" t="s">
        <v>22</v>
      </c>
      <c r="G2262">
        <v>0</v>
      </c>
      <c r="H2262">
        <v>255.9</v>
      </c>
      <c r="I2262">
        <v>128</v>
      </c>
      <c r="J2262">
        <v>43.5</v>
      </c>
      <c r="K2262">
        <v>140.9</v>
      </c>
      <c r="L2262">
        <v>92</v>
      </c>
      <c r="M2262">
        <v>11.98</v>
      </c>
      <c r="N2262">
        <v>308.89999999999998</v>
      </c>
      <c r="O2262">
        <v>130</v>
      </c>
      <c r="P2262">
        <v>13.9</v>
      </c>
      <c r="Q2262">
        <v>12.1</v>
      </c>
      <c r="R2262">
        <v>2</v>
      </c>
      <c r="S2262">
        <v>3.27</v>
      </c>
      <c r="T2262">
        <v>1</v>
      </c>
      <c r="U2262" t="s">
        <v>23</v>
      </c>
      <c r="V2262">
        <f>IF(tbl_Customers[[#This Row],[churn]] = "yes", 1, 0)</f>
        <v>1</v>
      </c>
      <c r="W2262" t="str">
        <f>IF(tbl_Customers[[#This Row],[number_customer_service_calls]] &lt;= 1, "0-1 Calls", IF(tbl_Customers[[#This Row],[number_customer_service_calls]] &lt;= 3, "2-3 Calls", IF(tbl_Customers[[#This Row],[number_customer_service_calls]] &lt;=5, "4-5 Calls", "6+ Calls")))</f>
        <v>0-1 Calls</v>
      </c>
      <c r="X2262" t="str">
        <f>IF(tbl_Customers[[#This Row],[account_length]] &lt;= 50, "0-50", IF(tbl_Customers[[#This Row],[account_length]] &lt;=100, "51-100", IF(tbl_Customers[[#This Row],[account_length]] &lt;= 150, "101-150", "151+")))</f>
        <v>101-150</v>
      </c>
      <c r="Y2262" t="str">
        <f>IF(tbl_Customers[[#This Row],[total_intl_charge]] &lt;= 3, "Low Charges", "High Charges")</f>
        <v>High Charges</v>
      </c>
      <c r="Z2262" t="str">
        <f>IF(tbl_Customers[[#This Row],[total_eve_calls]]&lt;=80,"Low Calls",
IF(tbl_Customers[[#This Row],[total_eve_calls]]&lt;=120,"Medium Calls","High Calls"))</f>
        <v>Medium Calls</v>
      </c>
      <c r="AA2262" t="str">
        <f>IF(tbl_Customers[[#This Row],[total_eve_charge]]&lt;=15,"Low Charges",
IF(tbl_Customers[[#This Row],[total_eve_charge]]&lt;=20,"Medium Charges","High Charges"))</f>
        <v>Low Charges</v>
      </c>
      <c r="AB22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62" t="str">
        <f>IF(tbl_Customers[[#This Row],[number_vmail_messages]] = 0, "No Usage", IF(tbl_Customers[[#This Row],[number_vmail_messages]] &lt;= 20, "Low Usage", IF(tbl_Customers[[#This Row],[number_vmail_messages]] &lt;= 40, "Medium Usgae", "High Usage")))</f>
        <v>No Usage</v>
      </c>
      <c r="AD2262" t="str">
        <f>IF(tbl_Customers[[#This Row],[total_day_minutes]]&lt;=150,"Low Usage", IF(tbl_Customers[[#This Row],[total_day_minutes]]&lt;=200,"Medium Usage", IF(tbl_Customers[[#This Row],[total_day_minutes]]&lt;=250,"High Usage","Very High Usage")))</f>
        <v>Very High Usage</v>
      </c>
      <c r="AE2262" t="str">
        <f>IF(tbl_Customers[[#This Row],[total_intl_calls]]&lt;=5,"Low Calls", IF(tbl_Customers[[#This Row],[total_intl_calls]]&lt;=10, "Medium Calls", "High Calls"))</f>
        <v>Low Calls</v>
      </c>
      <c r="AF22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262" s="36" t="str">
        <f>IF(tbl_Customers[[#This Row],[Churn_Risk_Score]]&gt;=10,"High Risk", IF(tbl_Customers[[#This Row],[Churn_Risk_Score]]&gt;=5,"Medium Risk","Low Risk"))</f>
        <v>High Risk</v>
      </c>
    </row>
    <row r="2263" spans="1:33" x14ac:dyDescent="0.35">
      <c r="A2263">
        <v>2262</v>
      </c>
      <c r="B2263" t="s">
        <v>24</v>
      </c>
      <c r="C2263">
        <v>136</v>
      </c>
      <c r="D2263" t="s">
        <v>25</v>
      </c>
      <c r="E2263" t="s">
        <v>22</v>
      </c>
      <c r="F2263" t="s">
        <v>23</v>
      </c>
      <c r="G2263">
        <v>27</v>
      </c>
      <c r="H2263">
        <v>187.7</v>
      </c>
      <c r="I2263">
        <v>84</v>
      </c>
      <c r="J2263">
        <v>31.91</v>
      </c>
      <c r="K2263">
        <v>221</v>
      </c>
      <c r="L2263">
        <v>147</v>
      </c>
      <c r="M2263">
        <v>18.79</v>
      </c>
      <c r="N2263">
        <v>145.69999999999999</v>
      </c>
      <c r="O2263">
        <v>110</v>
      </c>
      <c r="P2263">
        <v>6.56</v>
      </c>
      <c r="Q2263">
        <v>10</v>
      </c>
      <c r="R2263">
        <v>4</v>
      </c>
      <c r="S2263">
        <v>2.7</v>
      </c>
      <c r="T2263">
        <v>3</v>
      </c>
      <c r="U2263" t="s">
        <v>22</v>
      </c>
      <c r="V2263">
        <f>IF(tbl_Customers[[#This Row],[churn]] = "yes", 1, 0)</f>
        <v>0</v>
      </c>
      <c r="W2263" t="str">
        <f>IF(tbl_Customers[[#This Row],[number_customer_service_calls]] &lt;= 1, "0-1 Calls", IF(tbl_Customers[[#This Row],[number_customer_service_calls]] &lt;= 3, "2-3 Calls", IF(tbl_Customers[[#This Row],[number_customer_service_calls]] &lt;=5, "4-5 Calls", "6+ Calls")))</f>
        <v>2-3 Calls</v>
      </c>
      <c r="X2263" t="str">
        <f>IF(tbl_Customers[[#This Row],[account_length]] &lt;= 50, "0-50", IF(tbl_Customers[[#This Row],[account_length]] &lt;=100, "51-100", IF(tbl_Customers[[#This Row],[account_length]] &lt;= 150, "101-150", "151+")))</f>
        <v>101-150</v>
      </c>
      <c r="Y2263" t="str">
        <f>IF(tbl_Customers[[#This Row],[total_intl_charge]] &lt;= 3, "Low Charges", "High Charges")</f>
        <v>Low Charges</v>
      </c>
      <c r="Z2263" t="str">
        <f>IF(tbl_Customers[[#This Row],[total_eve_calls]]&lt;=80,"Low Calls",
IF(tbl_Customers[[#This Row],[total_eve_calls]]&lt;=120,"Medium Calls","High Calls"))</f>
        <v>High Calls</v>
      </c>
      <c r="AA2263" t="str">
        <f>IF(tbl_Customers[[#This Row],[total_eve_charge]]&lt;=15,"Low Charges",
IF(tbl_Customers[[#This Row],[total_eve_charge]]&lt;=20,"Medium Charges","High Charges"))</f>
        <v>Medium Charges</v>
      </c>
      <c r="AB22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63" t="str">
        <f>IF(tbl_Customers[[#This Row],[number_vmail_messages]] = 0, "No Usage", IF(tbl_Customers[[#This Row],[number_vmail_messages]] &lt;= 20, "Low Usage", IF(tbl_Customers[[#This Row],[number_vmail_messages]] &lt;= 40, "Medium Usgae", "High Usage")))</f>
        <v>Medium Usgae</v>
      </c>
      <c r="AD2263" t="str">
        <f>IF(tbl_Customers[[#This Row],[total_day_minutes]]&lt;=150,"Low Usage", IF(tbl_Customers[[#This Row],[total_day_minutes]]&lt;=200,"Medium Usage", IF(tbl_Customers[[#This Row],[total_day_minutes]]&lt;=250,"High Usage","Very High Usage")))</f>
        <v>Medium Usage</v>
      </c>
      <c r="AE2263" t="str">
        <f>IF(tbl_Customers[[#This Row],[total_intl_calls]]&lt;=5,"Low Calls", IF(tbl_Customers[[#This Row],[total_intl_calls]]&lt;=10, "Medium Calls", "High Calls"))</f>
        <v>Low Calls</v>
      </c>
      <c r="AF22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63" s="36" t="str">
        <f>IF(tbl_Customers[[#This Row],[Churn_Risk_Score]]&gt;=10,"High Risk", IF(tbl_Customers[[#This Row],[Churn_Risk_Score]]&gt;=5,"Medium Risk","Low Risk"))</f>
        <v>Low Risk</v>
      </c>
    </row>
    <row r="2264" spans="1:33" x14ac:dyDescent="0.35">
      <c r="A2264">
        <v>2263</v>
      </c>
      <c r="B2264" t="s">
        <v>69</v>
      </c>
      <c r="C2264">
        <v>155</v>
      </c>
      <c r="D2264" t="s">
        <v>25</v>
      </c>
      <c r="E2264" t="s">
        <v>22</v>
      </c>
      <c r="F2264" t="s">
        <v>23</v>
      </c>
      <c r="G2264">
        <v>21</v>
      </c>
      <c r="H2264">
        <v>195.9</v>
      </c>
      <c r="I2264">
        <v>91</v>
      </c>
      <c r="J2264">
        <v>33.299999999999997</v>
      </c>
      <c r="K2264">
        <v>213.9</v>
      </c>
      <c r="L2264">
        <v>84</v>
      </c>
      <c r="M2264">
        <v>18.18</v>
      </c>
      <c r="N2264">
        <v>88.2</v>
      </c>
      <c r="O2264">
        <v>111</v>
      </c>
      <c r="P2264">
        <v>3.97</v>
      </c>
      <c r="Q2264">
        <v>8.6</v>
      </c>
      <c r="R2264">
        <v>4</v>
      </c>
      <c r="S2264">
        <v>2.3199999999999998</v>
      </c>
      <c r="T2264">
        <v>0</v>
      </c>
      <c r="U2264" t="s">
        <v>22</v>
      </c>
      <c r="V2264">
        <f>IF(tbl_Customers[[#This Row],[churn]] = "yes", 1, 0)</f>
        <v>0</v>
      </c>
      <c r="W2264" t="str">
        <f>IF(tbl_Customers[[#This Row],[number_customer_service_calls]] &lt;= 1, "0-1 Calls", IF(tbl_Customers[[#This Row],[number_customer_service_calls]] &lt;= 3, "2-3 Calls", IF(tbl_Customers[[#This Row],[number_customer_service_calls]] &lt;=5, "4-5 Calls", "6+ Calls")))</f>
        <v>0-1 Calls</v>
      </c>
      <c r="X2264" t="str">
        <f>IF(tbl_Customers[[#This Row],[account_length]] &lt;= 50, "0-50", IF(tbl_Customers[[#This Row],[account_length]] &lt;=100, "51-100", IF(tbl_Customers[[#This Row],[account_length]] &lt;= 150, "101-150", "151+")))</f>
        <v>151+</v>
      </c>
      <c r="Y2264" t="str">
        <f>IF(tbl_Customers[[#This Row],[total_intl_charge]] &lt;= 3, "Low Charges", "High Charges")</f>
        <v>Low Charges</v>
      </c>
      <c r="Z2264" t="str">
        <f>IF(tbl_Customers[[#This Row],[total_eve_calls]]&lt;=80,"Low Calls",
IF(tbl_Customers[[#This Row],[total_eve_calls]]&lt;=120,"Medium Calls","High Calls"))</f>
        <v>Medium Calls</v>
      </c>
      <c r="AA2264" t="str">
        <f>IF(tbl_Customers[[#This Row],[total_eve_charge]]&lt;=15,"Low Charges",
IF(tbl_Customers[[#This Row],[total_eve_charge]]&lt;=20,"Medium Charges","High Charges"))</f>
        <v>Medium Charges</v>
      </c>
      <c r="AB22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64" t="str">
        <f>IF(tbl_Customers[[#This Row],[number_vmail_messages]] = 0, "No Usage", IF(tbl_Customers[[#This Row],[number_vmail_messages]] &lt;= 20, "Low Usage", IF(tbl_Customers[[#This Row],[number_vmail_messages]] &lt;= 40, "Medium Usgae", "High Usage")))</f>
        <v>Medium Usgae</v>
      </c>
      <c r="AD2264" t="str">
        <f>IF(tbl_Customers[[#This Row],[total_day_minutes]]&lt;=150,"Low Usage", IF(tbl_Customers[[#This Row],[total_day_minutes]]&lt;=200,"Medium Usage", IF(tbl_Customers[[#This Row],[total_day_minutes]]&lt;=250,"High Usage","Very High Usage")))</f>
        <v>Medium Usage</v>
      </c>
      <c r="AE2264" t="str">
        <f>IF(tbl_Customers[[#This Row],[total_intl_calls]]&lt;=5,"Low Calls", IF(tbl_Customers[[#This Row],[total_intl_calls]]&lt;=10, "Medium Calls", "High Calls"))</f>
        <v>Low Calls</v>
      </c>
      <c r="AF22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64" s="36" t="str">
        <f>IF(tbl_Customers[[#This Row],[Churn_Risk_Score]]&gt;=10,"High Risk", IF(tbl_Customers[[#This Row],[Churn_Risk_Score]]&gt;=5,"Medium Risk","Low Risk"))</f>
        <v>Low Risk</v>
      </c>
    </row>
    <row r="2265" spans="1:33" x14ac:dyDescent="0.35">
      <c r="A2265">
        <v>2264</v>
      </c>
      <c r="B2265" t="s">
        <v>31</v>
      </c>
      <c r="C2265">
        <v>145</v>
      </c>
      <c r="D2265" t="s">
        <v>21</v>
      </c>
      <c r="E2265" t="s">
        <v>22</v>
      </c>
      <c r="F2265" t="s">
        <v>22</v>
      </c>
      <c r="G2265">
        <v>0</v>
      </c>
      <c r="H2265">
        <v>129.4</v>
      </c>
      <c r="I2265">
        <v>97</v>
      </c>
      <c r="J2265">
        <v>22</v>
      </c>
      <c r="K2265">
        <v>185.4</v>
      </c>
      <c r="L2265">
        <v>101</v>
      </c>
      <c r="M2265">
        <v>15.76</v>
      </c>
      <c r="N2265">
        <v>204.7</v>
      </c>
      <c r="O2265">
        <v>106</v>
      </c>
      <c r="P2265">
        <v>9.2100000000000009</v>
      </c>
      <c r="Q2265">
        <v>1.1000000000000001</v>
      </c>
      <c r="R2265">
        <v>2</v>
      </c>
      <c r="S2265">
        <v>0.3</v>
      </c>
      <c r="T2265">
        <v>2</v>
      </c>
      <c r="U2265" t="s">
        <v>22</v>
      </c>
      <c r="V2265">
        <f>IF(tbl_Customers[[#This Row],[churn]] = "yes", 1, 0)</f>
        <v>0</v>
      </c>
      <c r="W2265" t="str">
        <f>IF(tbl_Customers[[#This Row],[number_customer_service_calls]] &lt;= 1, "0-1 Calls", IF(tbl_Customers[[#This Row],[number_customer_service_calls]] &lt;= 3, "2-3 Calls", IF(tbl_Customers[[#This Row],[number_customer_service_calls]] &lt;=5, "4-5 Calls", "6+ Calls")))</f>
        <v>2-3 Calls</v>
      </c>
      <c r="X2265" t="str">
        <f>IF(tbl_Customers[[#This Row],[account_length]] &lt;= 50, "0-50", IF(tbl_Customers[[#This Row],[account_length]] &lt;=100, "51-100", IF(tbl_Customers[[#This Row],[account_length]] &lt;= 150, "101-150", "151+")))</f>
        <v>101-150</v>
      </c>
      <c r="Y2265" t="str">
        <f>IF(tbl_Customers[[#This Row],[total_intl_charge]] &lt;= 3, "Low Charges", "High Charges")</f>
        <v>Low Charges</v>
      </c>
      <c r="Z2265" t="str">
        <f>IF(tbl_Customers[[#This Row],[total_eve_calls]]&lt;=80,"Low Calls",
IF(tbl_Customers[[#This Row],[total_eve_calls]]&lt;=120,"Medium Calls","High Calls"))</f>
        <v>Medium Calls</v>
      </c>
      <c r="AA2265" t="str">
        <f>IF(tbl_Customers[[#This Row],[total_eve_charge]]&lt;=15,"Low Charges",
IF(tbl_Customers[[#This Row],[total_eve_charge]]&lt;=20,"Medium Charges","High Charges"))</f>
        <v>Medium Charges</v>
      </c>
      <c r="AB22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65" t="str">
        <f>IF(tbl_Customers[[#This Row],[number_vmail_messages]] = 0, "No Usage", IF(tbl_Customers[[#This Row],[number_vmail_messages]] &lt;= 20, "Low Usage", IF(tbl_Customers[[#This Row],[number_vmail_messages]] &lt;= 40, "Medium Usgae", "High Usage")))</f>
        <v>No Usage</v>
      </c>
      <c r="AD2265" t="str">
        <f>IF(tbl_Customers[[#This Row],[total_day_minutes]]&lt;=150,"Low Usage", IF(tbl_Customers[[#This Row],[total_day_minutes]]&lt;=200,"Medium Usage", IF(tbl_Customers[[#This Row],[total_day_minutes]]&lt;=250,"High Usage","Very High Usage")))</f>
        <v>Low Usage</v>
      </c>
      <c r="AE2265" t="str">
        <f>IF(tbl_Customers[[#This Row],[total_intl_calls]]&lt;=5,"Low Calls", IF(tbl_Customers[[#This Row],[total_intl_calls]]&lt;=10, "Medium Calls", "High Calls"))</f>
        <v>Low Calls</v>
      </c>
      <c r="AF22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65" s="36" t="str">
        <f>IF(tbl_Customers[[#This Row],[Churn_Risk_Score]]&gt;=10,"High Risk", IF(tbl_Customers[[#This Row],[Churn_Risk_Score]]&gt;=5,"Medium Risk","Low Risk"))</f>
        <v>Low Risk</v>
      </c>
    </row>
    <row r="2266" spans="1:33" x14ac:dyDescent="0.35">
      <c r="A2266">
        <v>2265</v>
      </c>
      <c r="B2266" t="s">
        <v>44</v>
      </c>
      <c r="C2266">
        <v>116</v>
      </c>
      <c r="D2266" t="s">
        <v>28</v>
      </c>
      <c r="E2266" t="s">
        <v>22</v>
      </c>
      <c r="F2266" t="s">
        <v>23</v>
      </c>
      <c r="G2266">
        <v>12</v>
      </c>
      <c r="H2266">
        <v>221</v>
      </c>
      <c r="I2266">
        <v>108</v>
      </c>
      <c r="J2266">
        <v>37.57</v>
      </c>
      <c r="K2266">
        <v>151</v>
      </c>
      <c r="L2266">
        <v>118</v>
      </c>
      <c r="M2266">
        <v>12.84</v>
      </c>
      <c r="N2266">
        <v>179</v>
      </c>
      <c r="O2266">
        <v>80</v>
      </c>
      <c r="P2266">
        <v>8.06</v>
      </c>
      <c r="Q2266">
        <v>9</v>
      </c>
      <c r="R2266">
        <v>6</v>
      </c>
      <c r="S2266">
        <v>2.4300000000000002</v>
      </c>
      <c r="T2266">
        <v>2</v>
      </c>
      <c r="U2266" t="s">
        <v>22</v>
      </c>
      <c r="V2266">
        <f>IF(tbl_Customers[[#This Row],[churn]] = "yes", 1, 0)</f>
        <v>0</v>
      </c>
      <c r="W2266" t="str">
        <f>IF(tbl_Customers[[#This Row],[number_customer_service_calls]] &lt;= 1, "0-1 Calls", IF(tbl_Customers[[#This Row],[number_customer_service_calls]] &lt;= 3, "2-3 Calls", IF(tbl_Customers[[#This Row],[number_customer_service_calls]] &lt;=5, "4-5 Calls", "6+ Calls")))</f>
        <v>2-3 Calls</v>
      </c>
      <c r="X2266" t="str">
        <f>IF(tbl_Customers[[#This Row],[account_length]] &lt;= 50, "0-50", IF(tbl_Customers[[#This Row],[account_length]] &lt;=100, "51-100", IF(tbl_Customers[[#This Row],[account_length]] &lt;= 150, "101-150", "151+")))</f>
        <v>101-150</v>
      </c>
      <c r="Y2266" t="str">
        <f>IF(tbl_Customers[[#This Row],[total_intl_charge]] &lt;= 3, "Low Charges", "High Charges")</f>
        <v>Low Charges</v>
      </c>
      <c r="Z2266" t="str">
        <f>IF(tbl_Customers[[#This Row],[total_eve_calls]]&lt;=80,"Low Calls",
IF(tbl_Customers[[#This Row],[total_eve_calls]]&lt;=120,"Medium Calls","High Calls"))</f>
        <v>Medium Calls</v>
      </c>
      <c r="AA2266" t="str">
        <f>IF(tbl_Customers[[#This Row],[total_eve_charge]]&lt;=15,"Low Charges",
IF(tbl_Customers[[#This Row],[total_eve_charge]]&lt;=20,"Medium Charges","High Charges"))</f>
        <v>Low Charges</v>
      </c>
      <c r="AB22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66" t="str">
        <f>IF(tbl_Customers[[#This Row],[number_vmail_messages]] = 0, "No Usage", IF(tbl_Customers[[#This Row],[number_vmail_messages]] &lt;= 20, "Low Usage", IF(tbl_Customers[[#This Row],[number_vmail_messages]] &lt;= 40, "Medium Usgae", "High Usage")))</f>
        <v>Low Usage</v>
      </c>
      <c r="AD2266" t="str">
        <f>IF(tbl_Customers[[#This Row],[total_day_minutes]]&lt;=150,"Low Usage", IF(tbl_Customers[[#This Row],[total_day_minutes]]&lt;=200,"Medium Usage", IF(tbl_Customers[[#This Row],[total_day_minutes]]&lt;=250,"High Usage","Very High Usage")))</f>
        <v>High Usage</v>
      </c>
      <c r="AE2266" t="str">
        <f>IF(tbl_Customers[[#This Row],[total_intl_calls]]&lt;=5,"Low Calls", IF(tbl_Customers[[#This Row],[total_intl_calls]]&lt;=10, "Medium Calls", "High Calls"))</f>
        <v>Medium Calls</v>
      </c>
      <c r="AF22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66" s="36" t="str">
        <f>IF(tbl_Customers[[#This Row],[Churn_Risk_Score]]&gt;=10,"High Risk", IF(tbl_Customers[[#This Row],[Churn_Risk_Score]]&gt;=5,"Medium Risk","Low Risk"))</f>
        <v>Low Risk</v>
      </c>
    </row>
    <row r="2267" spans="1:33" x14ac:dyDescent="0.35">
      <c r="A2267">
        <v>2266</v>
      </c>
      <c r="B2267" t="s">
        <v>43</v>
      </c>
      <c r="C2267">
        <v>152</v>
      </c>
      <c r="D2267" t="s">
        <v>25</v>
      </c>
      <c r="E2267" t="s">
        <v>22</v>
      </c>
      <c r="F2267" t="s">
        <v>22</v>
      </c>
      <c r="G2267">
        <v>0</v>
      </c>
      <c r="H2267">
        <v>140.5</v>
      </c>
      <c r="I2267">
        <v>92</v>
      </c>
      <c r="J2267">
        <v>23.89</v>
      </c>
      <c r="K2267">
        <v>186.8</v>
      </c>
      <c r="L2267">
        <v>96</v>
      </c>
      <c r="M2267">
        <v>15.88</v>
      </c>
      <c r="N2267">
        <v>227</v>
      </c>
      <c r="O2267">
        <v>89</v>
      </c>
      <c r="P2267">
        <v>10.220000000000001</v>
      </c>
      <c r="Q2267">
        <v>9.5</v>
      </c>
      <c r="R2267">
        <v>5</v>
      </c>
      <c r="S2267">
        <v>2.57</v>
      </c>
      <c r="T2267">
        <v>2</v>
      </c>
      <c r="U2267" t="s">
        <v>22</v>
      </c>
      <c r="V2267">
        <f>IF(tbl_Customers[[#This Row],[churn]] = "yes", 1, 0)</f>
        <v>0</v>
      </c>
      <c r="W2267" t="str">
        <f>IF(tbl_Customers[[#This Row],[number_customer_service_calls]] &lt;= 1, "0-1 Calls", IF(tbl_Customers[[#This Row],[number_customer_service_calls]] &lt;= 3, "2-3 Calls", IF(tbl_Customers[[#This Row],[number_customer_service_calls]] &lt;=5, "4-5 Calls", "6+ Calls")))</f>
        <v>2-3 Calls</v>
      </c>
      <c r="X2267" t="str">
        <f>IF(tbl_Customers[[#This Row],[account_length]] &lt;= 50, "0-50", IF(tbl_Customers[[#This Row],[account_length]] &lt;=100, "51-100", IF(tbl_Customers[[#This Row],[account_length]] &lt;= 150, "101-150", "151+")))</f>
        <v>151+</v>
      </c>
      <c r="Y2267" t="str">
        <f>IF(tbl_Customers[[#This Row],[total_intl_charge]] &lt;= 3, "Low Charges", "High Charges")</f>
        <v>Low Charges</v>
      </c>
      <c r="Z2267" t="str">
        <f>IF(tbl_Customers[[#This Row],[total_eve_calls]]&lt;=80,"Low Calls",
IF(tbl_Customers[[#This Row],[total_eve_calls]]&lt;=120,"Medium Calls","High Calls"))</f>
        <v>Medium Calls</v>
      </c>
      <c r="AA2267" t="str">
        <f>IF(tbl_Customers[[#This Row],[total_eve_charge]]&lt;=15,"Low Charges",
IF(tbl_Customers[[#This Row],[total_eve_charge]]&lt;=20,"Medium Charges","High Charges"))</f>
        <v>Medium Charges</v>
      </c>
      <c r="AB22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67" t="str">
        <f>IF(tbl_Customers[[#This Row],[number_vmail_messages]] = 0, "No Usage", IF(tbl_Customers[[#This Row],[number_vmail_messages]] &lt;= 20, "Low Usage", IF(tbl_Customers[[#This Row],[number_vmail_messages]] &lt;= 40, "Medium Usgae", "High Usage")))</f>
        <v>No Usage</v>
      </c>
      <c r="AD2267" t="str">
        <f>IF(tbl_Customers[[#This Row],[total_day_minutes]]&lt;=150,"Low Usage", IF(tbl_Customers[[#This Row],[total_day_minutes]]&lt;=200,"Medium Usage", IF(tbl_Customers[[#This Row],[total_day_minutes]]&lt;=250,"High Usage","Very High Usage")))</f>
        <v>Low Usage</v>
      </c>
      <c r="AE2267" t="str">
        <f>IF(tbl_Customers[[#This Row],[total_intl_calls]]&lt;=5,"Low Calls", IF(tbl_Customers[[#This Row],[total_intl_calls]]&lt;=10, "Medium Calls", "High Calls"))</f>
        <v>Low Calls</v>
      </c>
      <c r="AF22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67" s="36" t="str">
        <f>IF(tbl_Customers[[#This Row],[Churn_Risk_Score]]&gt;=10,"High Risk", IF(tbl_Customers[[#This Row],[Churn_Risk_Score]]&gt;=5,"Medium Risk","Low Risk"))</f>
        <v>Low Risk</v>
      </c>
    </row>
    <row r="2268" spans="1:33" x14ac:dyDescent="0.35">
      <c r="A2268">
        <v>2267</v>
      </c>
      <c r="B2268" t="s">
        <v>67</v>
      </c>
      <c r="C2268">
        <v>65</v>
      </c>
      <c r="D2268" t="s">
        <v>21</v>
      </c>
      <c r="E2268" t="s">
        <v>23</v>
      </c>
      <c r="F2268" t="s">
        <v>22</v>
      </c>
      <c r="G2268">
        <v>0</v>
      </c>
      <c r="H2268">
        <v>277.89999999999998</v>
      </c>
      <c r="I2268">
        <v>123</v>
      </c>
      <c r="J2268">
        <v>47.24</v>
      </c>
      <c r="K2268">
        <v>155.80000000000001</v>
      </c>
      <c r="L2268">
        <v>112</v>
      </c>
      <c r="M2268">
        <v>13.24</v>
      </c>
      <c r="N2268">
        <v>256.89999999999998</v>
      </c>
      <c r="O2268">
        <v>71</v>
      </c>
      <c r="P2268">
        <v>11.56</v>
      </c>
      <c r="Q2268">
        <v>9.1999999999999993</v>
      </c>
      <c r="R2268">
        <v>10</v>
      </c>
      <c r="S2268">
        <v>2.48</v>
      </c>
      <c r="T2268">
        <v>0</v>
      </c>
      <c r="U2268" t="s">
        <v>23</v>
      </c>
      <c r="V2268">
        <f>IF(tbl_Customers[[#This Row],[churn]] = "yes", 1, 0)</f>
        <v>1</v>
      </c>
      <c r="W2268" t="str">
        <f>IF(tbl_Customers[[#This Row],[number_customer_service_calls]] &lt;= 1, "0-1 Calls", IF(tbl_Customers[[#This Row],[number_customer_service_calls]] &lt;= 3, "2-3 Calls", IF(tbl_Customers[[#This Row],[number_customer_service_calls]] &lt;=5, "4-5 Calls", "6+ Calls")))</f>
        <v>0-1 Calls</v>
      </c>
      <c r="X2268" t="str">
        <f>IF(tbl_Customers[[#This Row],[account_length]] &lt;= 50, "0-50", IF(tbl_Customers[[#This Row],[account_length]] &lt;=100, "51-100", IF(tbl_Customers[[#This Row],[account_length]] &lt;= 150, "101-150", "151+")))</f>
        <v>51-100</v>
      </c>
      <c r="Y2268" t="str">
        <f>IF(tbl_Customers[[#This Row],[total_intl_charge]] &lt;= 3, "Low Charges", "High Charges")</f>
        <v>Low Charges</v>
      </c>
      <c r="Z2268" t="str">
        <f>IF(tbl_Customers[[#This Row],[total_eve_calls]]&lt;=80,"Low Calls",
IF(tbl_Customers[[#This Row],[total_eve_calls]]&lt;=120,"Medium Calls","High Calls"))</f>
        <v>Medium Calls</v>
      </c>
      <c r="AA2268" t="str">
        <f>IF(tbl_Customers[[#This Row],[total_eve_charge]]&lt;=15,"Low Charges",
IF(tbl_Customers[[#This Row],[total_eve_charge]]&lt;=20,"Medium Charges","High Charges"))</f>
        <v>Low Charges</v>
      </c>
      <c r="AB22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68" t="str">
        <f>IF(tbl_Customers[[#This Row],[number_vmail_messages]] = 0, "No Usage", IF(tbl_Customers[[#This Row],[number_vmail_messages]] &lt;= 20, "Low Usage", IF(tbl_Customers[[#This Row],[number_vmail_messages]] &lt;= 40, "Medium Usgae", "High Usage")))</f>
        <v>No Usage</v>
      </c>
      <c r="AD2268" t="str">
        <f>IF(tbl_Customers[[#This Row],[total_day_minutes]]&lt;=150,"Low Usage", IF(tbl_Customers[[#This Row],[total_day_minutes]]&lt;=200,"Medium Usage", IF(tbl_Customers[[#This Row],[total_day_minutes]]&lt;=250,"High Usage","Very High Usage")))</f>
        <v>Very High Usage</v>
      </c>
      <c r="AE2268" t="str">
        <f>IF(tbl_Customers[[#This Row],[total_intl_calls]]&lt;=5,"Low Calls", IF(tbl_Customers[[#This Row],[total_intl_calls]]&lt;=10, "Medium Calls", "High Calls"))</f>
        <v>Medium Calls</v>
      </c>
      <c r="AF22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268" s="36" t="str">
        <f>IF(tbl_Customers[[#This Row],[Churn_Risk_Score]]&gt;=10,"High Risk", IF(tbl_Customers[[#This Row],[Churn_Risk_Score]]&gt;=5,"Medium Risk","Low Risk"))</f>
        <v>Medium Risk</v>
      </c>
    </row>
    <row r="2269" spans="1:33" x14ac:dyDescent="0.35">
      <c r="A2269">
        <v>2268</v>
      </c>
      <c r="B2269" t="s">
        <v>72</v>
      </c>
      <c r="C2269">
        <v>67</v>
      </c>
      <c r="D2269" t="s">
        <v>21</v>
      </c>
      <c r="E2269" t="s">
        <v>22</v>
      </c>
      <c r="F2269" t="s">
        <v>22</v>
      </c>
      <c r="G2269">
        <v>0</v>
      </c>
      <c r="H2269">
        <v>109.1</v>
      </c>
      <c r="I2269">
        <v>117</v>
      </c>
      <c r="J2269">
        <v>18.55</v>
      </c>
      <c r="K2269">
        <v>217.4</v>
      </c>
      <c r="L2269">
        <v>124</v>
      </c>
      <c r="M2269">
        <v>18.48</v>
      </c>
      <c r="N2269">
        <v>188.4</v>
      </c>
      <c r="O2269">
        <v>141</v>
      </c>
      <c r="P2269">
        <v>8.48</v>
      </c>
      <c r="Q2269">
        <v>12.8</v>
      </c>
      <c r="R2269">
        <v>6</v>
      </c>
      <c r="S2269">
        <v>3.46</v>
      </c>
      <c r="T2269">
        <v>0</v>
      </c>
      <c r="U2269" t="s">
        <v>22</v>
      </c>
      <c r="V2269">
        <f>IF(tbl_Customers[[#This Row],[churn]] = "yes", 1, 0)</f>
        <v>0</v>
      </c>
      <c r="W2269" t="str">
        <f>IF(tbl_Customers[[#This Row],[number_customer_service_calls]] &lt;= 1, "0-1 Calls", IF(tbl_Customers[[#This Row],[number_customer_service_calls]] &lt;= 3, "2-3 Calls", IF(tbl_Customers[[#This Row],[number_customer_service_calls]] &lt;=5, "4-5 Calls", "6+ Calls")))</f>
        <v>0-1 Calls</v>
      </c>
      <c r="X2269" t="str">
        <f>IF(tbl_Customers[[#This Row],[account_length]] &lt;= 50, "0-50", IF(tbl_Customers[[#This Row],[account_length]] &lt;=100, "51-100", IF(tbl_Customers[[#This Row],[account_length]] &lt;= 150, "101-150", "151+")))</f>
        <v>51-100</v>
      </c>
      <c r="Y2269" t="str">
        <f>IF(tbl_Customers[[#This Row],[total_intl_charge]] &lt;= 3, "Low Charges", "High Charges")</f>
        <v>High Charges</v>
      </c>
      <c r="Z2269" t="str">
        <f>IF(tbl_Customers[[#This Row],[total_eve_calls]]&lt;=80,"Low Calls",
IF(tbl_Customers[[#This Row],[total_eve_calls]]&lt;=120,"Medium Calls","High Calls"))</f>
        <v>High Calls</v>
      </c>
      <c r="AA2269" t="str">
        <f>IF(tbl_Customers[[#This Row],[total_eve_charge]]&lt;=15,"Low Charges",
IF(tbl_Customers[[#This Row],[total_eve_charge]]&lt;=20,"Medium Charges","High Charges"))</f>
        <v>Medium Charges</v>
      </c>
      <c r="AB22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69" t="str">
        <f>IF(tbl_Customers[[#This Row],[number_vmail_messages]] = 0, "No Usage", IF(tbl_Customers[[#This Row],[number_vmail_messages]] &lt;= 20, "Low Usage", IF(tbl_Customers[[#This Row],[number_vmail_messages]] &lt;= 40, "Medium Usgae", "High Usage")))</f>
        <v>No Usage</v>
      </c>
      <c r="AD2269" t="str">
        <f>IF(tbl_Customers[[#This Row],[total_day_minutes]]&lt;=150,"Low Usage", IF(tbl_Customers[[#This Row],[total_day_minutes]]&lt;=200,"Medium Usage", IF(tbl_Customers[[#This Row],[total_day_minutes]]&lt;=250,"High Usage","Very High Usage")))</f>
        <v>Low Usage</v>
      </c>
      <c r="AE2269" t="str">
        <f>IF(tbl_Customers[[#This Row],[total_intl_calls]]&lt;=5,"Low Calls", IF(tbl_Customers[[#This Row],[total_intl_calls]]&lt;=10, "Medium Calls", "High Calls"))</f>
        <v>Medium Calls</v>
      </c>
      <c r="AF22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69" s="36" t="str">
        <f>IF(tbl_Customers[[#This Row],[Churn_Risk_Score]]&gt;=10,"High Risk", IF(tbl_Customers[[#This Row],[Churn_Risk_Score]]&gt;=5,"Medium Risk","Low Risk"))</f>
        <v>Low Risk</v>
      </c>
    </row>
    <row r="2270" spans="1:33" x14ac:dyDescent="0.35">
      <c r="A2270">
        <v>2269</v>
      </c>
      <c r="B2270" t="s">
        <v>52</v>
      </c>
      <c r="C2270">
        <v>60</v>
      </c>
      <c r="D2270" t="s">
        <v>21</v>
      </c>
      <c r="E2270" t="s">
        <v>22</v>
      </c>
      <c r="F2270" t="s">
        <v>22</v>
      </c>
      <c r="G2270">
        <v>0</v>
      </c>
      <c r="H2270">
        <v>207.8</v>
      </c>
      <c r="I2270">
        <v>109</v>
      </c>
      <c r="J2270">
        <v>35.33</v>
      </c>
      <c r="K2270">
        <v>123.5</v>
      </c>
      <c r="L2270">
        <v>112</v>
      </c>
      <c r="M2270">
        <v>10.5</v>
      </c>
      <c r="N2270">
        <v>291.60000000000002</v>
      </c>
      <c r="O2270">
        <v>115</v>
      </c>
      <c r="P2270">
        <v>13.12</v>
      </c>
      <c r="Q2270">
        <v>5.7</v>
      </c>
      <c r="R2270">
        <v>9</v>
      </c>
      <c r="S2270">
        <v>1.54</v>
      </c>
      <c r="T2270">
        <v>0</v>
      </c>
      <c r="U2270" t="s">
        <v>22</v>
      </c>
      <c r="V2270">
        <f>IF(tbl_Customers[[#This Row],[churn]] = "yes", 1, 0)</f>
        <v>0</v>
      </c>
      <c r="W2270" t="str">
        <f>IF(tbl_Customers[[#This Row],[number_customer_service_calls]] &lt;= 1, "0-1 Calls", IF(tbl_Customers[[#This Row],[number_customer_service_calls]] &lt;= 3, "2-3 Calls", IF(tbl_Customers[[#This Row],[number_customer_service_calls]] &lt;=5, "4-5 Calls", "6+ Calls")))</f>
        <v>0-1 Calls</v>
      </c>
      <c r="X2270" t="str">
        <f>IF(tbl_Customers[[#This Row],[account_length]] &lt;= 50, "0-50", IF(tbl_Customers[[#This Row],[account_length]] &lt;=100, "51-100", IF(tbl_Customers[[#This Row],[account_length]] &lt;= 150, "101-150", "151+")))</f>
        <v>51-100</v>
      </c>
      <c r="Y2270" t="str">
        <f>IF(tbl_Customers[[#This Row],[total_intl_charge]] &lt;= 3, "Low Charges", "High Charges")</f>
        <v>Low Charges</v>
      </c>
      <c r="Z2270" t="str">
        <f>IF(tbl_Customers[[#This Row],[total_eve_calls]]&lt;=80,"Low Calls",
IF(tbl_Customers[[#This Row],[total_eve_calls]]&lt;=120,"Medium Calls","High Calls"))</f>
        <v>Medium Calls</v>
      </c>
      <c r="AA2270" t="str">
        <f>IF(tbl_Customers[[#This Row],[total_eve_charge]]&lt;=15,"Low Charges",
IF(tbl_Customers[[#This Row],[total_eve_charge]]&lt;=20,"Medium Charges","High Charges"))</f>
        <v>Low Charges</v>
      </c>
      <c r="AB22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70" t="str">
        <f>IF(tbl_Customers[[#This Row],[number_vmail_messages]] = 0, "No Usage", IF(tbl_Customers[[#This Row],[number_vmail_messages]] &lt;= 20, "Low Usage", IF(tbl_Customers[[#This Row],[number_vmail_messages]] &lt;= 40, "Medium Usgae", "High Usage")))</f>
        <v>No Usage</v>
      </c>
      <c r="AD2270" t="str">
        <f>IF(tbl_Customers[[#This Row],[total_day_minutes]]&lt;=150,"Low Usage", IF(tbl_Customers[[#This Row],[total_day_minutes]]&lt;=200,"Medium Usage", IF(tbl_Customers[[#This Row],[total_day_minutes]]&lt;=250,"High Usage","Very High Usage")))</f>
        <v>High Usage</v>
      </c>
      <c r="AE2270" t="str">
        <f>IF(tbl_Customers[[#This Row],[total_intl_calls]]&lt;=5,"Low Calls", IF(tbl_Customers[[#This Row],[total_intl_calls]]&lt;=10, "Medium Calls", "High Calls"))</f>
        <v>Medium Calls</v>
      </c>
      <c r="AF22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70" s="36" t="str">
        <f>IF(tbl_Customers[[#This Row],[Churn_Risk_Score]]&gt;=10,"High Risk", IF(tbl_Customers[[#This Row],[Churn_Risk_Score]]&gt;=5,"Medium Risk","Low Risk"))</f>
        <v>Low Risk</v>
      </c>
    </row>
    <row r="2271" spans="1:33" x14ac:dyDescent="0.35">
      <c r="A2271">
        <v>2270</v>
      </c>
      <c r="B2271" t="s">
        <v>55</v>
      </c>
      <c r="C2271">
        <v>138</v>
      </c>
      <c r="D2271" t="s">
        <v>28</v>
      </c>
      <c r="E2271" t="s">
        <v>22</v>
      </c>
      <c r="F2271" t="s">
        <v>22</v>
      </c>
      <c r="G2271">
        <v>0</v>
      </c>
      <c r="H2271">
        <v>205.9</v>
      </c>
      <c r="I2271">
        <v>96</v>
      </c>
      <c r="J2271">
        <v>35</v>
      </c>
      <c r="K2271">
        <v>257.10000000000002</v>
      </c>
      <c r="L2271">
        <v>94</v>
      </c>
      <c r="M2271">
        <v>21.85</v>
      </c>
      <c r="N2271">
        <v>209</v>
      </c>
      <c r="O2271">
        <v>63</v>
      </c>
      <c r="P2271">
        <v>9.4</v>
      </c>
      <c r="Q2271">
        <v>12.1</v>
      </c>
      <c r="R2271">
        <v>8</v>
      </c>
      <c r="S2271">
        <v>3.27</v>
      </c>
      <c r="T2271">
        <v>0</v>
      </c>
      <c r="U2271" t="s">
        <v>22</v>
      </c>
      <c r="V2271">
        <f>IF(tbl_Customers[[#This Row],[churn]] = "yes", 1, 0)</f>
        <v>0</v>
      </c>
      <c r="W2271" t="str">
        <f>IF(tbl_Customers[[#This Row],[number_customer_service_calls]] &lt;= 1, "0-1 Calls", IF(tbl_Customers[[#This Row],[number_customer_service_calls]] &lt;= 3, "2-3 Calls", IF(tbl_Customers[[#This Row],[number_customer_service_calls]] &lt;=5, "4-5 Calls", "6+ Calls")))</f>
        <v>0-1 Calls</v>
      </c>
      <c r="X2271" t="str">
        <f>IF(tbl_Customers[[#This Row],[account_length]] &lt;= 50, "0-50", IF(tbl_Customers[[#This Row],[account_length]] &lt;=100, "51-100", IF(tbl_Customers[[#This Row],[account_length]] &lt;= 150, "101-150", "151+")))</f>
        <v>101-150</v>
      </c>
      <c r="Y2271" t="str">
        <f>IF(tbl_Customers[[#This Row],[total_intl_charge]] &lt;= 3, "Low Charges", "High Charges")</f>
        <v>High Charges</v>
      </c>
      <c r="Z2271" t="str">
        <f>IF(tbl_Customers[[#This Row],[total_eve_calls]]&lt;=80,"Low Calls",
IF(tbl_Customers[[#This Row],[total_eve_calls]]&lt;=120,"Medium Calls","High Calls"))</f>
        <v>Medium Calls</v>
      </c>
      <c r="AA2271" t="str">
        <f>IF(tbl_Customers[[#This Row],[total_eve_charge]]&lt;=15,"Low Charges",
IF(tbl_Customers[[#This Row],[total_eve_charge]]&lt;=20,"Medium Charges","High Charges"))</f>
        <v>High Charges</v>
      </c>
      <c r="AB22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71" t="str">
        <f>IF(tbl_Customers[[#This Row],[number_vmail_messages]] = 0, "No Usage", IF(tbl_Customers[[#This Row],[number_vmail_messages]] &lt;= 20, "Low Usage", IF(tbl_Customers[[#This Row],[number_vmail_messages]] &lt;= 40, "Medium Usgae", "High Usage")))</f>
        <v>No Usage</v>
      </c>
      <c r="AD2271" t="str">
        <f>IF(tbl_Customers[[#This Row],[total_day_minutes]]&lt;=150,"Low Usage", IF(tbl_Customers[[#This Row],[total_day_minutes]]&lt;=200,"Medium Usage", IF(tbl_Customers[[#This Row],[total_day_minutes]]&lt;=250,"High Usage","Very High Usage")))</f>
        <v>High Usage</v>
      </c>
      <c r="AE2271" t="str">
        <f>IF(tbl_Customers[[#This Row],[total_intl_calls]]&lt;=5,"Low Calls", IF(tbl_Customers[[#This Row],[total_intl_calls]]&lt;=10, "Medium Calls", "High Calls"))</f>
        <v>Medium Calls</v>
      </c>
      <c r="AF22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71" s="36" t="str">
        <f>IF(tbl_Customers[[#This Row],[Churn_Risk_Score]]&gt;=10,"High Risk", IF(tbl_Customers[[#This Row],[Churn_Risk_Score]]&gt;=5,"Medium Risk","Low Risk"))</f>
        <v>Low Risk</v>
      </c>
    </row>
    <row r="2272" spans="1:33" x14ac:dyDescent="0.35">
      <c r="A2272">
        <v>2271</v>
      </c>
      <c r="B2272" t="s">
        <v>34</v>
      </c>
      <c r="C2272">
        <v>44</v>
      </c>
      <c r="D2272" t="s">
        <v>21</v>
      </c>
      <c r="E2272" t="s">
        <v>22</v>
      </c>
      <c r="F2272" t="s">
        <v>22</v>
      </c>
      <c r="G2272">
        <v>0</v>
      </c>
      <c r="H2272">
        <v>308.60000000000002</v>
      </c>
      <c r="I2272">
        <v>139</v>
      </c>
      <c r="J2272">
        <v>52.46</v>
      </c>
      <c r="K2272">
        <v>150.80000000000001</v>
      </c>
      <c r="L2272">
        <v>94</v>
      </c>
      <c r="M2272">
        <v>12.82</v>
      </c>
      <c r="N2272">
        <v>198.7</v>
      </c>
      <c r="O2272">
        <v>66</v>
      </c>
      <c r="P2272">
        <v>8.94</v>
      </c>
      <c r="Q2272">
        <v>7.3</v>
      </c>
      <c r="R2272">
        <v>3</v>
      </c>
      <c r="S2272">
        <v>1.97</v>
      </c>
      <c r="T2272">
        <v>4</v>
      </c>
      <c r="U2272" t="s">
        <v>23</v>
      </c>
      <c r="V2272">
        <f>IF(tbl_Customers[[#This Row],[churn]] = "yes", 1, 0)</f>
        <v>1</v>
      </c>
      <c r="W2272" t="str">
        <f>IF(tbl_Customers[[#This Row],[number_customer_service_calls]] &lt;= 1, "0-1 Calls", IF(tbl_Customers[[#This Row],[number_customer_service_calls]] &lt;= 3, "2-3 Calls", IF(tbl_Customers[[#This Row],[number_customer_service_calls]] &lt;=5, "4-5 Calls", "6+ Calls")))</f>
        <v>4-5 Calls</v>
      </c>
      <c r="X2272" t="str">
        <f>IF(tbl_Customers[[#This Row],[account_length]] &lt;= 50, "0-50", IF(tbl_Customers[[#This Row],[account_length]] &lt;=100, "51-100", IF(tbl_Customers[[#This Row],[account_length]] &lt;= 150, "101-150", "151+")))</f>
        <v>0-50</v>
      </c>
      <c r="Y2272" t="str">
        <f>IF(tbl_Customers[[#This Row],[total_intl_charge]] &lt;= 3, "Low Charges", "High Charges")</f>
        <v>Low Charges</v>
      </c>
      <c r="Z2272" t="str">
        <f>IF(tbl_Customers[[#This Row],[total_eve_calls]]&lt;=80,"Low Calls",
IF(tbl_Customers[[#This Row],[total_eve_calls]]&lt;=120,"Medium Calls","High Calls"))</f>
        <v>Medium Calls</v>
      </c>
      <c r="AA2272" t="str">
        <f>IF(tbl_Customers[[#This Row],[total_eve_charge]]&lt;=15,"Low Charges",
IF(tbl_Customers[[#This Row],[total_eve_charge]]&lt;=20,"Medium Charges","High Charges"))</f>
        <v>Low Charges</v>
      </c>
      <c r="AB22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72" t="str">
        <f>IF(tbl_Customers[[#This Row],[number_vmail_messages]] = 0, "No Usage", IF(tbl_Customers[[#This Row],[number_vmail_messages]] &lt;= 20, "Low Usage", IF(tbl_Customers[[#This Row],[number_vmail_messages]] &lt;= 40, "Medium Usgae", "High Usage")))</f>
        <v>No Usage</v>
      </c>
      <c r="AD2272" t="str">
        <f>IF(tbl_Customers[[#This Row],[total_day_minutes]]&lt;=150,"Low Usage", IF(tbl_Customers[[#This Row],[total_day_minutes]]&lt;=200,"Medium Usage", IF(tbl_Customers[[#This Row],[total_day_minutes]]&lt;=250,"High Usage","Very High Usage")))</f>
        <v>Very High Usage</v>
      </c>
      <c r="AE2272" t="str">
        <f>IF(tbl_Customers[[#This Row],[total_intl_calls]]&lt;=5,"Low Calls", IF(tbl_Customers[[#This Row],[total_intl_calls]]&lt;=10, "Medium Calls", "High Calls"))</f>
        <v>Low Calls</v>
      </c>
      <c r="AF22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2272" s="36" t="str">
        <f>IF(tbl_Customers[[#This Row],[Churn_Risk_Score]]&gt;=10,"High Risk", IF(tbl_Customers[[#This Row],[Churn_Risk_Score]]&gt;=5,"Medium Risk","Low Risk"))</f>
        <v>Medium Risk</v>
      </c>
    </row>
    <row r="2273" spans="1:33" x14ac:dyDescent="0.35">
      <c r="A2273">
        <v>2272</v>
      </c>
      <c r="B2273" t="s">
        <v>66</v>
      </c>
      <c r="C2273">
        <v>25</v>
      </c>
      <c r="D2273" t="s">
        <v>28</v>
      </c>
      <c r="E2273" t="s">
        <v>22</v>
      </c>
      <c r="F2273" t="s">
        <v>22</v>
      </c>
      <c r="G2273">
        <v>0</v>
      </c>
      <c r="H2273">
        <v>242.6</v>
      </c>
      <c r="I2273">
        <v>69</v>
      </c>
      <c r="J2273">
        <v>41.24</v>
      </c>
      <c r="K2273">
        <v>209</v>
      </c>
      <c r="L2273">
        <v>117</v>
      </c>
      <c r="M2273">
        <v>17.77</v>
      </c>
      <c r="N2273">
        <v>219.7</v>
      </c>
      <c r="O2273">
        <v>82</v>
      </c>
      <c r="P2273">
        <v>9.89</v>
      </c>
      <c r="Q2273">
        <v>14.4</v>
      </c>
      <c r="R2273">
        <v>6</v>
      </c>
      <c r="S2273">
        <v>3.89</v>
      </c>
      <c r="T2273">
        <v>2</v>
      </c>
      <c r="U2273" t="s">
        <v>22</v>
      </c>
      <c r="V2273">
        <f>IF(tbl_Customers[[#This Row],[churn]] = "yes", 1, 0)</f>
        <v>0</v>
      </c>
      <c r="W2273" t="str">
        <f>IF(tbl_Customers[[#This Row],[number_customer_service_calls]] &lt;= 1, "0-1 Calls", IF(tbl_Customers[[#This Row],[number_customer_service_calls]] &lt;= 3, "2-3 Calls", IF(tbl_Customers[[#This Row],[number_customer_service_calls]] &lt;=5, "4-5 Calls", "6+ Calls")))</f>
        <v>2-3 Calls</v>
      </c>
      <c r="X2273" t="str">
        <f>IF(tbl_Customers[[#This Row],[account_length]] &lt;= 50, "0-50", IF(tbl_Customers[[#This Row],[account_length]] &lt;=100, "51-100", IF(tbl_Customers[[#This Row],[account_length]] &lt;= 150, "101-150", "151+")))</f>
        <v>0-50</v>
      </c>
      <c r="Y2273" t="str">
        <f>IF(tbl_Customers[[#This Row],[total_intl_charge]] &lt;= 3, "Low Charges", "High Charges")</f>
        <v>High Charges</v>
      </c>
      <c r="Z2273" t="str">
        <f>IF(tbl_Customers[[#This Row],[total_eve_calls]]&lt;=80,"Low Calls",
IF(tbl_Customers[[#This Row],[total_eve_calls]]&lt;=120,"Medium Calls","High Calls"))</f>
        <v>Medium Calls</v>
      </c>
      <c r="AA2273" t="str">
        <f>IF(tbl_Customers[[#This Row],[total_eve_charge]]&lt;=15,"Low Charges",
IF(tbl_Customers[[#This Row],[total_eve_charge]]&lt;=20,"Medium Charges","High Charges"))</f>
        <v>Medium Charges</v>
      </c>
      <c r="AB22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73" t="str">
        <f>IF(tbl_Customers[[#This Row],[number_vmail_messages]] = 0, "No Usage", IF(tbl_Customers[[#This Row],[number_vmail_messages]] &lt;= 20, "Low Usage", IF(tbl_Customers[[#This Row],[number_vmail_messages]] &lt;= 40, "Medium Usgae", "High Usage")))</f>
        <v>No Usage</v>
      </c>
      <c r="AD2273" t="str">
        <f>IF(tbl_Customers[[#This Row],[total_day_minutes]]&lt;=150,"Low Usage", IF(tbl_Customers[[#This Row],[total_day_minutes]]&lt;=200,"Medium Usage", IF(tbl_Customers[[#This Row],[total_day_minutes]]&lt;=250,"High Usage","Very High Usage")))</f>
        <v>High Usage</v>
      </c>
      <c r="AE2273" t="str">
        <f>IF(tbl_Customers[[#This Row],[total_intl_calls]]&lt;=5,"Low Calls", IF(tbl_Customers[[#This Row],[total_intl_calls]]&lt;=10, "Medium Calls", "High Calls"))</f>
        <v>Medium Calls</v>
      </c>
      <c r="AF22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73" s="36" t="str">
        <f>IF(tbl_Customers[[#This Row],[Churn_Risk_Score]]&gt;=10,"High Risk", IF(tbl_Customers[[#This Row],[Churn_Risk_Score]]&gt;=5,"Medium Risk","Low Risk"))</f>
        <v>Low Risk</v>
      </c>
    </row>
    <row r="2274" spans="1:33" x14ac:dyDescent="0.35">
      <c r="A2274">
        <v>2273</v>
      </c>
      <c r="B2274" t="s">
        <v>44</v>
      </c>
      <c r="C2274">
        <v>145</v>
      </c>
      <c r="D2274" t="s">
        <v>25</v>
      </c>
      <c r="E2274" t="s">
        <v>22</v>
      </c>
      <c r="F2274" t="s">
        <v>22</v>
      </c>
      <c r="G2274">
        <v>0</v>
      </c>
      <c r="H2274">
        <v>229.6</v>
      </c>
      <c r="I2274">
        <v>82</v>
      </c>
      <c r="J2274">
        <v>39.03</v>
      </c>
      <c r="K2274">
        <v>138.1</v>
      </c>
      <c r="L2274">
        <v>103</v>
      </c>
      <c r="M2274">
        <v>11.74</v>
      </c>
      <c r="N2274">
        <v>250.8</v>
      </c>
      <c r="O2274">
        <v>109</v>
      </c>
      <c r="P2274">
        <v>11.29</v>
      </c>
      <c r="Q2274">
        <v>3.3</v>
      </c>
      <c r="R2274">
        <v>3</v>
      </c>
      <c r="S2274">
        <v>0.89</v>
      </c>
      <c r="T2274">
        <v>1</v>
      </c>
      <c r="U2274" t="s">
        <v>22</v>
      </c>
      <c r="V2274">
        <f>IF(tbl_Customers[[#This Row],[churn]] = "yes", 1, 0)</f>
        <v>0</v>
      </c>
      <c r="W2274" t="str">
        <f>IF(tbl_Customers[[#This Row],[number_customer_service_calls]] &lt;= 1, "0-1 Calls", IF(tbl_Customers[[#This Row],[number_customer_service_calls]] &lt;= 3, "2-3 Calls", IF(tbl_Customers[[#This Row],[number_customer_service_calls]] &lt;=5, "4-5 Calls", "6+ Calls")))</f>
        <v>0-1 Calls</v>
      </c>
      <c r="X2274" t="str">
        <f>IF(tbl_Customers[[#This Row],[account_length]] &lt;= 50, "0-50", IF(tbl_Customers[[#This Row],[account_length]] &lt;=100, "51-100", IF(tbl_Customers[[#This Row],[account_length]] &lt;= 150, "101-150", "151+")))</f>
        <v>101-150</v>
      </c>
      <c r="Y2274" t="str">
        <f>IF(tbl_Customers[[#This Row],[total_intl_charge]] &lt;= 3, "Low Charges", "High Charges")</f>
        <v>Low Charges</v>
      </c>
      <c r="Z2274" t="str">
        <f>IF(tbl_Customers[[#This Row],[total_eve_calls]]&lt;=80,"Low Calls",
IF(tbl_Customers[[#This Row],[total_eve_calls]]&lt;=120,"Medium Calls","High Calls"))</f>
        <v>Medium Calls</v>
      </c>
      <c r="AA2274" t="str">
        <f>IF(tbl_Customers[[#This Row],[total_eve_charge]]&lt;=15,"Low Charges",
IF(tbl_Customers[[#This Row],[total_eve_charge]]&lt;=20,"Medium Charges","High Charges"))</f>
        <v>Low Charges</v>
      </c>
      <c r="AB22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74" t="str">
        <f>IF(tbl_Customers[[#This Row],[number_vmail_messages]] = 0, "No Usage", IF(tbl_Customers[[#This Row],[number_vmail_messages]] &lt;= 20, "Low Usage", IF(tbl_Customers[[#This Row],[number_vmail_messages]] &lt;= 40, "Medium Usgae", "High Usage")))</f>
        <v>No Usage</v>
      </c>
      <c r="AD2274" t="str">
        <f>IF(tbl_Customers[[#This Row],[total_day_minutes]]&lt;=150,"Low Usage", IF(tbl_Customers[[#This Row],[total_day_minutes]]&lt;=200,"Medium Usage", IF(tbl_Customers[[#This Row],[total_day_minutes]]&lt;=250,"High Usage","Very High Usage")))</f>
        <v>High Usage</v>
      </c>
      <c r="AE2274" t="str">
        <f>IF(tbl_Customers[[#This Row],[total_intl_calls]]&lt;=5,"Low Calls", IF(tbl_Customers[[#This Row],[total_intl_calls]]&lt;=10, "Medium Calls", "High Calls"))</f>
        <v>Low Calls</v>
      </c>
      <c r="AF22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74" s="36" t="str">
        <f>IF(tbl_Customers[[#This Row],[Churn_Risk_Score]]&gt;=10,"High Risk", IF(tbl_Customers[[#This Row],[Churn_Risk_Score]]&gt;=5,"Medium Risk","Low Risk"))</f>
        <v>Low Risk</v>
      </c>
    </row>
    <row r="2275" spans="1:33" x14ac:dyDescent="0.35">
      <c r="A2275">
        <v>2274</v>
      </c>
      <c r="B2275" t="s">
        <v>51</v>
      </c>
      <c r="C2275">
        <v>122</v>
      </c>
      <c r="D2275" t="s">
        <v>28</v>
      </c>
      <c r="E2275" t="s">
        <v>22</v>
      </c>
      <c r="F2275" t="s">
        <v>23</v>
      </c>
      <c r="G2275">
        <v>28</v>
      </c>
      <c r="H2275">
        <v>166</v>
      </c>
      <c r="I2275">
        <v>62</v>
      </c>
      <c r="J2275">
        <v>28.22</v>
      </c>
      <c r="K2275">
        <v>233.9</v>
      </c>
      <c r="L2275">
        <v>88</v>
      </c>
      <c r="M2275">
        <v>19.88</v>
      </c>
      <c r="N2275">
        <v>170.1</v>
      </c>
      <c r="O2275">
        <v>84</v>
      </c>
      <c r="P2275">
        <v>7.65</v>
      </c>
      <c r="Q2275">
        <v>7.7</v>
      </c>
      <c r="R2275">
        <v>3</v>
      </c>
      <c r="S2275">
        <v>2.08</v>
      </c>
      <c r="T2275">
        <v>2</v>
      </c>
      <c r="U2275" t="s">
        <v>22</v>
      </c>
      <c r="V2275">
        <f>IF(tbl_Customers[[#This Row],[churn]] = "yes", 1, 0)</f>
        <v>0</v>
      </c>
      <c r="W2275" t="str">
        <f>IF(tbl_Customers[[#This Row],[number_customer_service_calls]] &lt;= 1, "0-1 Calls", IF(tbl_Customers[[#This Row],[number_customer_service_calls]] &lt;= 3, "2-3 Calls", IF(tbl_Customers[[#This Row],[number_customer_service_calls]] &lt;=5, "4-5 Calls", "6+ Calls")))</f>
        <v>2-3 Calls</v>
      </c>
      <c r="X2275" t="str">
        <f>IF(tbl_Customers[[#This Row],[account_length]] &lt;= 50, "0-50", IF(tbl_Customers[[#This Row],[account_length]] &lt;=100, "51-100", IF(tbl_Customers[[#This Row],[account_length]] &lt;= 150, "101-150", "151+")))</f>
        <v>101-150</v>
      </c>
      <c r="Y2275" t="str">
        <f>IF(tbl_Customers[[#This Row],[total_intl_charge]] &lt;= 3, "Low Charges", "High Charges")</f>
        <v>Low Charges</v>
      </c>
      <c r="Z2275" t="str">
        <f>IF(tbl_Customers[[#This Row],[total_eve_calls]]&lt;=80,"Low Calls",
IF(tbl_Customers[[#This Row],[total_eve_calls]]&lt;=120,"Medium Calls","High Calls"))</f>
        <v>Medium Calls</v>
      </c>
      <c r="AA2275" t="str">
        <f>IF(tbl_Customers[[#This Row],[total_eve_charge]]&lt;=15,"Low Charges",
IF(tbl_Customers[[#This Row],[total_eve_charge]]&lt;=20,"Medium Charges","High Charges"))</f>
        <v>Medium Charges</v>
      </c>
      <c r="AB22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75" t="str">
        <f>IF(tbl_Customers[[#This Row],[number_vmail_messages]] = 0, "No Usage", IF(tbl_Customers[[#This Row],[number_vmail_messages]] &lt;= 20, "Low Usage", IF(tbl_Customers[[#This Row],[number_vmail_messages]] &lt;= 40, "Medium Usgae", "High Usage")))</f>
        <v>Medium Usgae</v>
      </c>
      <c r="AD2275" t="str">
        <f>IF(tbl_Customers[[#This Row],[total_day_minutes]]&lt;=150,"Low Usage", IF(tbl_Customers[[#This Row],[total_day_minutes]]&lt;=200,"Medium Usage", IF(tbl_Customers[[#This Row],[total_day_minutes]]&lt;=250,"High Usage","Very High Usage")))</f>
        <v>Medium Usage</v>
      </c>
      <c r="AE2275" t="str">
        <f>IF(tbl_Customers[[#This Row],[total_intl_calls]]&lt;=5,"Low Calls", IF(tbl_Customers[[#This Row],[total_intl_calls]]&lt;=10, "Medium Calls", "High Calls"))</f>
        <v>Low Calls</v>
      </c>
      <c r="AF22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75" s="36" t="str">
        <f>IF(tbl_Customers[[#This Row],[Churn_Risk_Score]]&gt;=10,"High Risk", IF(tbl_Customers[[#This Row],[Churn_Risk_Score]]&gt;=5,"Medium Risk","Low Risk"))</f>
        <v>Low Risk</v>
      </c>
    </row>
    <row r="2276" spans="1:33" x14ac:dyDescent="0.35">
      <c r="A2276">
        <v>2275</v>
      </c>
      <c r="B2276" t="s">
        <v>43</v>
      </c>
      <c r="C2276">
        <v>121</v>
      </c>
      <c r="D2276" t="s">
        <v>21</v>
      </c>
      <c r="E2276" t="s">
        <v>22</v>
      </c>
      <c r="F2276" t="s">
        <v>22</v>
      </c>
      <c r="G2276">
        <v>0</v>
      </c>
      <c r="H2276">
        <v>144.80000000000001</v>
      </c>
      <c r="I2276">
        <v>126</v>
      </c>
      <c r="J2276">
        <v>24.62</v>
      </c>
      <c r="K2276">
        <v>200.6</v>
      </c>
      <c r="L2276">
        <v>82</v>
      </c>
      <c r="M2276">
        <v>17.05</v>
      </c>
      <c r="N2276">
        <v>208.8</v>
      </c>
      <c r="O2276">
        <v>81</v>
      </c>
      <c r="P2276">
        <v>9.4</v>
      </c>
      <c r="Q2276">
        <v>13.3</v>
      </c>
      <c r="R2276">
        <v>9</v>
      </c>
      <c r="S2276">
        <v>3.59</v>
      </c>
      <c r="T2276">
        <v>0</v>
      </c>
      <c r="U2276" t="s">
        <v>23</v>
      </c>
      <c r="V2276">
        <f>IF(tbl_Customers[[#This Row],[churn]] = "yes", 1, 0)</f>
        <v>1</v>
      </c>
      <c r="W2276" t="str">
        <f>IF(tbl_Customers[[#This Row],[number_customer_service_calls]] &lt;= 1, "0-1 Calls", IF(tbl_Customers[[#This Row],[number_customer_service_calls]] &lt;= 3, "2-3 Calls", IF(tbl_Customers[[#This Row],[number_customer_service_calls]] &lt;=5, "4-5 Calls", "6+ Calls")))</f>
        <v>0-1 Calls</v>
      </c>
      <c r="X2276" t="str">
        <f>IF(tbl_Customers[[#This Row],[account_length]] &lt;= 50, "0-50", IF(tbl_Customers[[#This Row],[account_length]] &lt;=100, "51-100", IF(tbl_Customers[[#This Row],[account_length]] &lt;= 150, "101-150", "151+")))</f>
        <v>101-150</v>
      </c>
      <c r="Y2276" t="str">
        <f>IF(tbl_Customers[[#This Row],[total_intl_charge]] &lt;= 3, "Low Charges", "High Charges")</f>
        <v>High Charges</v>
      </c>
      <c r="Z2276" t="str">
        <f>IF(tbl_Customers[[#This Row],[total_eve_calls]]&lt;=80,"Low Calls",
IF(tbl_Customers[[#This Row],[total_eve_calls]]&lt;=120,"Medium Calls","High Calls"))</f>
        <v>Medium Calls</v>
      </c>
      <c r="AA2276" t="str">
        <f>IF(tbl_Customers[[#This Row],[total_eve_charge]]&lt;=15,"Low Charges",
IF(tbl_Customers[[#This Row],[total_eve_charge]]&lt;=20,"Medium Charges","High Charges"))</f>
        <v>Medium Charges</v>
      </c>
      <c r="AB22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76" t="str">
        <f>IF(tbl_Customers[[#This Row],[number_vmail_messages]] = 0, "No Usage", IF(tbl_Customers[[#This Row],[number_vmail_messages]] &lt;= 20, "Low Usage", IF(tbl_Customers[[#This Row],[number_vmail_messages]] &lt;= 40, "Medium Usgae", "High Usage")))</f>
        <v>No Usage</v>
      </c>
      <c r="AD2276" t="str">
        <f>IF(tbl_Customers[[#This Row],[total_day_minutes]]&lt;=150,"Low Usage", IF(tbl_Customers[[#This Row],[total_day_minutes]]&lt;=200,"Medium Usage", IF(tbl_Customers[[#This Row],[total_day_minutes]]&lt;=250,"High Usage","Very High Usage")))</f>
        <v>Low Usage</v>
      </c>
      <c r="AE2276" t="str">
        <f>IF(tbl_Customers[[#This Row],[total_intl_calls]]&lt;=5,"Low Calls", IF(tbl_Customers[[#This Row],[total_intl_calls]]&lt;=10, "Medium Calls", "High Calls"))</f>
        <v>Medium Calls</v>
      </c>
      <c r="AF22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76" s="36" t="str">
        <f>IF(tbl_Customers[[#This Row],[Churn_Risk_Score]]&gt;=10,"High Risk", IF(tbl_Customers[[#This Row],[Churn_Risk_Score]]&gt;=5,"Medium Risk","Low Risk"))</f>
        <v>Low Risk</v>
      </c>
    </row>
    <row r="2277" spans="1:33" x14ac:dyDescent="0.35">
      <c r="A2277">
        <v>2276</v>
      </c>
      <c r="B2277" t="s">
        <v>63</v>
      </c>
      <c r="C2277">
        <v>55</v>
      </c>
      <c r="D2277" t="s">
        <v>28</v>
      </c>
      <c r="E2277" t="s">
        <v>23</v>
      </c>
      <c r="F2277" t="s">
        <v>22</v>
      </c>
      <c r="G2277">
        <v>0</v>
      </c>
      <c r="H2277">
        <v>106.1</v>
      </c>
      <c r="I2277">
        <v>77</v>
      </c>
      <c r="J2277">
        <v>18.04</v>
      </c>
      <c r="K2277">
        <v>123.5</v>
      </c>
      <c r="L2277">
        <v>100</v>
      </c>
      <c r="M2277">
        <v>10.5</v>
      </c>
      <c r="N2277">
        <v>96.4</v>
      </c>
      <c r="O2277">
        <v>92</v>
      </c>
      <c r="P2277">
        <v>4.34</v>
      </c>
      <c r="Q2277">
        <v>12.9</v>
      </c>
      <c r="R2277">
        <v>3</v>
      </c>
      <c r="S2277">
        <v>3.48</v>
      </c>
      <c r="T2277">
        <v>0</v>
      </c>
      <c r="U2277" t="s">
        <v>22</v>
      </c>
      <c r="V2277">
        <f>IF(tbl_Customers[[#This Row],[churn]] = "yes", 1, 0)</f>
        <v>0</v>
      </c>
      <c r="W2277" t="str">
        <f>IF(tbl_Customers[[#This Row],[number_customer_service_calls]] &lt;= 1, "0-1 Calls", IF(tbl_Customers[[#This Row],[number_customer_service_calls]] &lt;= 3, "2-3 Calls", IF(tbl_Customers[[#This Row],[number_customer_service_calls]] &lt;=5, "4-5 Calls", "6+ Calls")))</f>
        <v>0-1 Calls</v>
      </c>
      <c r="X2277" t="str">
        <f>IF(tbl_Customers[[#This Row],[account_length]] &lt;= 50, "0-50", IF(tbl_Customers[[#This Row],[account_length]] &lt;=100, "51-100", IF(tbl_Customers[[#This Row],[account_length]] &lt;= 150, "101-150", "151+")))</f>
        <v>51-100</v>
      </c>
      <c r="Y2277" t="str">
        <f>IF(tbl_Customers[[#This Row],[total_intl_charge]] &lt;= 3, "Low Charges", "High Charges")</f>
        <v>High Charges</v>
      </c>
      <c r="Z2277" t="str">
        <f>IF(tbl_Customers[[#This Row],[total_eve_calls]]&lt;=80,"Low Calls",
IF(tbl_Customers[[#This Row],[total_eve_calls]]&lt;=120,"Medium Calls","High Calls"))</f>
        <v>Medium Calls</v>
      </c>
      <c r="AA2277" t="str">
        <f>IF(tbl_Customers[[#This Row],[total_eve_charge]]&lt;=15,"Low Charges",
IF(tbl_Customers[[#This Row],[total_eve_charge]]&lt;=20,"Medium Charges","High Charges"))</f>
        <v>Low Charges</v>
      </c>
      <c r="AB22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77" t="str">
        <f>IF(tbl_Customers[[#This Row],[number_vmail_messages]] = 0, "No Usage", IF(tbl_Customers[[#This Row],[number_vmail_messages]] &lt;= 20, "Low Usage", IF(tbl_Customers[[#This Row],[number_vmail_messages]] &lt;= 40, "Medium Usgae", "High Usage")))</f>
        <v>No Usage</v>
      </c>
      <c r="AD2277" t="str">
        <f>IF(tbl_Customers[[#This Row],[total_day_minutes]]&lt;=150,"Low Usage", IF(tbl_Customers[[#This Row],[total_day_minutes]]&lt;=200,"Medium Usage", IF(tbl_Customers[[#This Row],[total_day_minutes]]&lt;=250,"High Usage","Very High Usage")))</f>
        <v>Low Usage</v>
      </c>
      <c r="AE2277" t="str">
        <f>IF(tbl_Customers[[#This Row],[total_intl_calls]]&lt;=5,"Low Calls", IF(tbl_Customers[[#This Row],[total_intl_calls]]&lt;=10, "Medium Calls", "High Calls"))</f>
        <v>Low Calls</v>
      </c>
      <c r="AF22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277" s="36" t="str">
        <f>IF(tbl_Customers[[#This Row],[Churn_Risk_Score]]&gt;=10,"High Risk", IF(tbl_Customers[[#This Row],[Churn_Risk_Score]]&gt;=5,"Medium Risk","Low Risk"))</f>
        <v>Medium Risk</v>
      </c>
    </row>
    <row r="2278" spans="1:33" x14ac:dyDescent="0.35">
      <c r="A2278">
        <v>2277</v>
      </c>
      <c r="B2278" t="s">
        <v>74</v>
      </c>
      <c r="C2278">
        <v>77</v>
      </c>
      <c r="D2278" t="s">
        <v>21</v>
      </c>
      <c r="E2278" t="s">
        <v>22</v>
      </c>
      <c r="F2278" t="s">
        <v>22</v>
      </c>
      <c r="G2278">
        <v>0</v>
      </c>
      <c r="H2278">
        <v>221.8</v>
      </c>
      <c r="I2278">
        <v>84</v>
      </c>
      <c r="J2278">
        <v>37.71</v>
      </c>
      <c r="K2278">
        <v>166</v>
      </c>
      <c r="L2278">
        <v>125</v>
      </c>
      <c r="M2278">
        <v>14.11</v>
      </c>
      <c r="N2278">
        <v>210.2</v>
      </c>
      <c r="O2278">
        <v>72</v>
      </c>
      <c r="P2278">
        <v>9.4600000000000009</v>
      </c>
      <c r="Q2278">
        <v>13.2</v>
      </c>
      <c r="R2278">
        <v>4</v>
      </c>
      <c r="S2278">
        <v>3.56</v>
      </c>
      <c r="T2278">
        <v>1</v>
      </c>
      <c r="U2278" t="s">
        <v>22</v>
      </c>
      <c r="V2278">
        <f>IF(tbl_Customers[[#This Row],[churn]] = "yes", 1, 0)</f>
        <v>0</v>
      </c>
      <c r="W2278" t="str">
        <f>IF(tbl_Customers[[#This Row],[number_customer_service_calls]] &lt;= 1, "0-1 Calls", IF(tbl_Customers[[#This Row],[number_customer_service_calls]] &lt;= 3, "2-3 Calls", IF(tbl_Customers[[#This Row],[number_customer_service_calls]] &lt;=5, "4-5 Calls", "6+ Calls")))</f>
        <v>0-1 Calls</v>
      </c>
      <c r="X2278" t="str">
        <f>IF(tbl_Customers[[#This Row],[account_length]] &lt;= 50, "0-50", IF(tbl_Customers[[#This Row],[account_length]] &lt;=100, "51-100", IF(tbl_Customers[[#This Row],[account_length]] &lt;= 150, "101-150", "151+")))</f>
        <v>51-100</v>
      </c>
      <c r="Y2278" t="str">
        <f>IF(tbl_Customers[[#This Row],[total_intl_charge]] &lt;= 3, "Low Charges", "High Charges")</f>
        <v>High Charges</v>
      </c>
      <c r="Z2278" t="str">
        <f>IF(tbl_Customers[[#This Row],[total_eve_calls]]&lt;=80,"Low Calls",
IF(tbl_Customers[[#This Row],[total_eve_calls]]&lt;=120,"Medium Calls","High Calls"))</f>
        <v>High Calls</v>
      </c>
      <c r="AA2278" t="str">
        <f>IF(tbl_Customers[[#This Row],[total_eve_charge]]&lt;=15,"Low Charges",
IF(tbl_Customers[[#This Row],[total_eve_charge]]&lt;=20,"Medium Charges","High Charges"))</f>
        <v>Low Charges</v>
      </c>
      <c r="AB22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78" t="str">
        <f>IF(tbl_Customers[[#This Row],[number_vmail_messages]] = 0, "No Usage", IF(tbl_Customers[[#This Row],[number_vmail_messages]] &lt;= 20, "Low Usage", IF(tbl_Customers[[#This Row],[number_vmail_messages]] &lt;= 40, "Medium Usgae", "High Usage")))</f>
        <v>No Usage</v>
      </c>
      <c r="AD2278" t="str">
        <f>IF(tbl_Customers[[#This Row],[total_day_minutes]]&lt;=150,"Low Usage", IF(tbl_Customers[[#This Row],[total_day_minutes]]&lt;=200,"Medium Usage", IF(tbl_Customers[[#This Row],[total_day_minutes]]&lt;=250,"High Usage","Very High Usage")))</f>
        <v>High Usage</v>
      </c>
      <c r="AE2278" t="str">
        <f>IF(tbl_Customers[[#This Row],[total_intl_calls]]&lt;=5,"Low Calls", IF(tbl_Customers[[#This Row],[total_intl_calls]]&lt;=10, "Medium Calls", "High Calls"))</f>
        <v>Low Calls</v>
      </c>
      <c r="AF22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78" s="36" t="str">
        <f>IF(tbl_Customers[[#This Row],[Churn_Risk_Score]]&gt;=10,"High Risk", IF(tbl_Customers[[#This Row],[Churn_Risk_Score]]&gt;=5,"Medium Risk","Low Risk"))</f>
        <v>Low Risk</v>
      </c>
    </row>
    <row r="2279" spans="1:33" x14ac:dyDescent="0.35">
      <c r="A2279">
        <v>2278</v>
      </c>
      <c r="B2279" t="s">
        <v>52</v>
      </c>
      <c r="C2279">
        <v>12</v>
      </c>
      <c r="D2279" t="s">
        <v>21</v>
      </c>
      <c r="E2279" t="s">
        <v>22</v>
      </c>
      <c r="F2279" t="s">
        <v>22</v>
      </c>
      <c r="G2279">
        <v>0</v>
      </c>
      <c r="H2279">
        <v>204.6</v>
      </c>
      <c r="I2279">
        <v>98</v>
      </c>
      <c r="J2279">
        <v>34.78</v>
      </c>
      <c r="K2279">
        <v>212.5</v>
      </c>
      <c r="L2279">
        <v>90</v>
      </c>
      <c r="M2279">
        <v>18.059999999999999</v>
      </c>
      <c r="N2279">
        <v>182.1</v>
      </c>
      <c r="O2279">
        <v>95</v>
      </c>
      <c r="P2279">
        <v>8.19</v>
      </c>
      <c r="Q2279">
        <v>9.8000000000000007</v>
      </c>
      <c r="R2279">
        <v>7</v>
      </c>
      <c r="S2279">
        <v>2.65</v>
      </c>
      <c r="T2279">
        <v>2</v>
      </c>
      <c r="U2279" t="s">
        <v>22</v>
      </c>
      <c r="V2279">
        <f>IF(tbl_Customers[[#This Row],[churn]] = "yes", 1, 0)</f>
        <v>0</v>
      </c>
      <c r="W2279" t="str">
        <f>IF(tbl_Customers[[#This Row],[number_customer_service_calls]] &lt;= 1, "0-1 Calls", IF(tbl_Customers[[#This Row],[number_customer_service_calls]] &lt;= 3, "2-3 Calls", IF(tbl_Customers[[#This Row],[number_customer_service_calls]] &lt;=5, "4-5 Calls", "6+ Calls")))</f>
        <v>2-3 Calls</v>
      </c>
      <c r="X2279" t="str">
        <f>IF(tbl_Customers[[#This Row],[account_length]] &lt;= 50, "0-50", IF(tbl_Customers[[#This Row],[account_length]] &lt;=100, "51-100", IF(tbl_Customers[[#This Row],[account_length]] &lt;= 150, "101-150", "151+")))</f>
        <v>0-50</v>
      </c>
      <c r="Y2279" t="str">
        <f>IF(tbl_Customers[[#This Row],[total_intl_charge]] &lt;= 3, "Low Charges", "High Charges")</f>
        <v>Low Charges</v>
      </c>
      <c r="Z2279" t="str">
        <f>IF(tbl_Customers[[#This Row],[total_eve_calls]]&lt;=80,"Low Calls",
IF(tbl_Customers[[#This Row],[total_eve_calls]]&lt;=120,"Medium Calls","High Calls"))</f>
        <v>Medium Calls</v>
      </c>
      <c r="AA2279" t="str">
        <f>IF(tbl_Customers[[#This Row],[total_eve_charge]]&lt;=15,"Low Charges",
IF(tbl_Customers[[#This Row],[total_eve_charge]]&lt;=20,"Medium Charges","High Charges"))</f>
        <v>Medium Charges</v>
      </c>
      <c r="AB22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79" t="str">
        <f>IF(tbl_Customers[[#This Row],[number_vmail_messages]] = 0, "No Usage", IF(tbl_Customers[[#This Row],[number_vmail_messages]] &lt;= 20, "Low Usage", IF(tbl_Customers[[#This Row],[number_vmail_messages]] &lt;= 40, "Medium Usgae", "High Usage")))</f>
        <v>No Usage</v>
      </c>
      <c r="AD2279" t="str">
        <f>IF(tbl_Customers[[#This Row],[total_day_minutes]]&lt;=150,"Low Usage", IF(tbl_Customers[[#This Row],[total_day_minutes]]&lt;=200,"Medium Usage", IF(tbl_Customers[[#This Row],[total_day_minutes]]&lt;=250,"High Usage","Very High Usage")))</f>
        <v>High Usage</v>
      </c>
      <c r="AE2279" t="str">
        <f>IF(tbl_Customers[[#This Row],[total_intl_calls]]&lt;=5,"Low Calls", IF(tbl_Customers[[#This Row],[total_intl_calls]]&lt;=10, "Medium Calls", "High Calls"))</f>
        <v>Medium Calls</v>
      </c>
      <c r="AF22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79" s="36" t="str">
        <f>IF(tbl_Customers[[#This Row],[Churn_Risk_Score]]&gt;=10,"High Risk", IF(tbl_Customers[[#This Row],[Churn_Risk_Score]]&gt;=5,"Medium Risk","Low Risk"))</f>
        <v>Low Risk</v>
      </c>
    </row>
    <row r="2280" spans="1:33" x14ac:dyDescent="0.35">
      <c r="A2280">
        <v>2279</v>
      </c>
      <c r="B2280" t="s">
        <v>62</v>
      </c>
      <c r="C2280">
        <v>92</v>
      </c>
      <c r="D2280" t="s">
        <v>21</v>
      </c>
      <c r="E2280" t="s">
        <v>22</v>
      </c>
      <c r="F2280" t="s">
        <v>23</v>
      </c>
      <c r="G2280">
        <v>44</v>
      </c>
      <c r="H2280">
        <v>152</v>
      </c>
      <c r="I2280">
        <v>95</v>
      </c>
      <c r="J2280">
        <v>25.84</v>
      </c>
      <c r="K2280">
        <v>274.89999999999998</v>
      </c>
      <c r="L2280">
        <v>73</v>
      </c>
      <c r="M2280">
        <v>23.37</v>
      </c>
      <c r="N2280">
        <v>162.4</v>
      </c>
      <c r="O2280">
        <v>121</v>
      </c>
      <c r="P2280">
        <v>7.31</v>
      </c>
      <c r="Q2280">
        <v>10</v>
      </c>
      <c r="R2280">
        <v>1</v>
      </c>
      <c r="S2280">
        <v>2.7</v>
      </c>
      <c r="T2280">
        <v>2</v>
      </c>
      <c r="U2280" t="s">
        <v>22</v>
      </c>
      <c r="V2280">
        <f>IF(tbl_Customers[[#This Row],[churn]] = "yes", 1, 0)</f>
        <v>0</v>
      </c>
      <c r="W2280" t="str">
        <f>IF(tbl_Customers[[#This Row],[number_customer_service_calls]] &lt;= 1, "0-1 Calls", IF(tbl_Customers[[#This Row],[number_customer_service_calls]] &lt;= 3, "2-3 Calls", IF(tbl_Customers[[#This Row],[number_customer_service_calls]] &lt;=5, "4-5 Calls", "6+ Calls")))</f>
        <v>2-3 Calls</v>
      </c>
      <c r="X2280" t="str">
        <f>IF(tbl_Customers[[#This Row],[account_length]] &lt;= 50, "0-50", IF(tbl_Customers[[#This Row],[account_length]] &lt;=100, "51-100", IF(tbl_Customers[[#This Row],[account_length]] &lt;= 150, "101-150", "151+")))</f>
        <v>51-100</v>
      </c>
      <c r="Y2280" t="str">
        <f>IF(tbl_Customers[[#This Row],[total_intl_charge]] &lt;= 3, "Low Charges", "High Charges")</f>
        <v>Low Charges</v>
      </c>
      <c r="Z2280" t="str">
        <f>IF(tbl_Customers[[#This Row],[total_eve_calls]]&lt;=80,"Low Calls",
IF(tbl_Customers[[#This Row],[total_eve_calls]]&lt;=120,"Medium Calls","High Calls"))</f>
        <v>Low Calls</v>
      </c>
      <c r="AA2280" t="str">
        <f>IF(tbl_Customers[[#This Row],[total_eve_charge]]&lt;=15,"Low Charges",
IF(tbl_Customers[[#This Row],[total_eve_charge]]&lt;=20,"Medium Charges","High Charges"))</f>
        <v>High Charges</v>
      </c>
      <c r="AB22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80" t="str">
        <f>IF(tbl_Customers[[#This Row],[number_vmail_messages]] = 0, "No Usage", IF(tbl_Customers[[#This Row],[number_vmail_messages]] &lt;= 20, "Low Usage", IF(tbl_Customers[[#This Row],[number_vmail_messages]] &lt;= 40, "Medium Usgae", "High Usage")))</f>
        <v>High Usage</v>
      </c>
      <c r="AD2280" t="str">
        <f>IF(tbl_Customers[[#This Row],[total_day_minutes]]&lt;=150,"Low Usage", IF(tbl_Customers[[#This Row],[total_day_minutes]]&lt;=200,"Medium Usage", IF(tbl_Customers[[#This Row],[total_day_minutes]]&lt;=250,"High Usage","Very High Usage")))</f>
        <v>Medium Usage</v>
      </c>
      <c r="AE2280" t="str">
        <f>IF(tbl_Customers[[#This Row],[total_intl_calls]]&lt;=5,"Low Calls", IF(tbl_Customers[[#This Row],[total_intl_calls]]&lt;=10, "Medium Calls", "High Calls"))</f>
        <v>Low Calls</v>
      </c>
      <c r="AF22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80" s="36" t="str">
        <f>IF(tbl_Customers[[#This Row],[Churn_Risk_Score]]&gt;=10,"High Risk", IF(tbl_Customers[[#This Row],[Churn_Risk_Score]]&gt;=5,"Medium Risk","Low Risk"))</f>
        <v>Low Risk</v>
      </c>
    </row>
    <row r="2281" spans="1:33" x14ac:dyDescent="0.35">
      <c r="A2281">
        <v>2280</v>
      </c>
      <c r="B2281" t="s">
        <v>60</v>
      </c>
      <c r="C2281">
        <v>125</v>
      </c>
      <c r="D2281" t="s">
        <v>21</v>
      </c>
      <c r="E2281" t="s">
        <v>23</v>
      </c>
      <c r="F2281" t="s">
        <v>23</v>
      </c>
      <c r="G2281">
        <v>29</v>
      </c>
      <c r="H2281">
        <v>260.8</v>
      </c>
      <c r="I2281">
        <v>81</v>
      </c>
      <c r="J2281">
        <v>44.34</v>
      </c>
      <c r="K2281">
        <v>163.69999999999999</v>
      </c>
      <c r="L2281">
        <v>112</v>
      </c>
      <c r="M2281">
        <v>13.91</v>
      </c>
      <c r="N2281">
        <v>271.7</v>
      </c>
      <c r="O2281">
        <v>117</v>
      </c>
      <c r="P2281">
        <v>12.23</v>
      </c>
      <c r="Q2281">
        <v>17</v>
      </c>
      <c r="R2281">
        <v>6</v>
      </c>
      <c r="S2281">
        <v>4.59</v>
      </c>
      <c r="T2281">
        <v>1</v>
      </c>
      <c r="U2281" t="s">
        <v>23</v>
      </c>
      <c r="V2281">
        <f>IF(tbl_Customers[[#This Row],[churn]] = "yes", 1, 0)</f>
        <v>1</v>
      </c>
      <c r="W2281" t="str">
        <f>IF(tbl_Customers[[#This Row],[number_customer_service_calls]] &lt;= 1, "0-1 Calls", IF(tbl_Customers[[#This Row],[number_customer_service_calls]] &lt;= 3, "2-3 Calls", IF(tbl_Customers[[#This Row],[number_customer_service_calls]] &lt;=5, "4-5 Calls", "6+ Calls")))</f>
        <v>0-1 Calls</v>
      </c>
      <c r="X2281" t="str">
        <f>IF(tbl_Customers[[#This Row],[account_length]] &lt;= 50, "0-50", IF(tbl_Customers[[#This Row],[account_length]] &lt;=100, "51-100", IF(tbl_Customers[[#This Row],[account_length]] &lt;= 150, "101-150", "151+")))</f>
        <v>101-150</v>
      </c>
      <c r="Y2281" t="str">
        <f>IF(tbl_Customers[[#This Row],[total_intl_charge]] &lt;= 3, "Low Charges", "High Charges")</f>
        <v>High Charges</v>
      </c>
      <c r="Z2281" t="str">
        <f>IF(tbl_Customers[[#This Row],[total_eve_calls]]&lt;=80,"Low Calls",
IF(tbl_Customers[[#This Row],[total_eve_calls]]&lt;=120,"Medium Calls","High Calls"))</f>
        <v>Medium Calls</v>
      </c>
      <c r="AA2281" t="str">
        <f>IF(tbl_Customers[[#This Row],[total_eve_charge]]&lt;=15,"Low Charges",
IF(tbl_Customers[[#This Row],[total_eve_charge]]&lt;=20,"Medium Charges","High Charges"))</f>
        <v>Low Charges</v>
      </c>
      <c r="AB22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81" t="str">
        <f>IF(tbl_Customers[[#This Row],[number_vmail_messages]] = 0, "No Usage", IF(tbl_Customers[[#This Row],[number_vmail_messages]] &lt;= 20, "Low Usage", IF(tbl_Customers[[#This Row],[number_vmail_messages]] &lt;= 40, "Medium Usgae", "High Usage")))</f>
        <v>Medium Usgae</v>
      </c>
      <c r="AD2281" t="str">
        <f>IF(tbl_Customers[[#This Row],[total_day_minutes]]&lt;=150,"Low Usage", IF(tbl_Customers[[#This Row],[total_day_minutes]]&lt;=200,"Medium Usage", IF(tbl_Customers[[#This Row],[total_day_minutes]]&lt;=250,"High Usage","Very High Usage")))</f>
        <v>Very High Usage</v>
      </c>
      <c r="AE2281" t="str">
        <f>IF(tbl_Customers[[#This Row],[total_intl_calls]]&lt;=5,"Low Calls", IF(tbl_Customers[[#This Row],[total_intl_calls]]&lt;=10, "Medium Calls", "High Calls"))</f>
        <v>Medium Calls</v>
      </c>
      <c r="AF22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2281" s="36" t="str">
        <f>IF(tbl_Customers[[#This Row],[Churn_Risk_Score]]&gt;=10,"High Risk", IF(tbl_Customers[[#This Row],[Churn_Risk_Score]]&gt;=5,"Medium Risk","Low Risk"))</f>
        <v>High Risk</v>
      </c>
    </row>
    <row r="2282" spans="1:33" x14ac:dyDescent="0.35">
      <c r="A2282">
        <v>2281</v>
      </c>
      <c r="B2282" t="s">
        <v>70</v>
      </c>
      <c r="C2282">
        <v>79</v>
      </c>
      <c r="D2282" t="s">
        <v>21</v>
      </c>
      <c r="E2282" t="s">
        <v>22</v>
      </c>
      <c r="F2282" t="s">
        <v>22</v>
      </c>
      <c r="G2282">
        <v>0</v>
      </c>
      <c r="H2282">
        <v>177.9</v>
      </c>
      <c r="I2282">
        <v>83</v>
      </c>
      <c r="J2282">
        <v>30.24</v>
      </c>
      <c r="K2282">
        <v>167.3</v>
      </c>
      <c r="L2282">
        <v>84</v>
      </c>
      <c r="M2282">
        <v>14.22</v>
      </c>
      <c r="N2282">
        <v>223.7</v>
      </c>
      <c r="O2282">
        <v>142</v>
      </c>
      <c r="P2282">
        <v>10.07</v>
      </c>
      <c r="Q2282">
        <v>15.2</v>
      </c>
      <c r="R2282">
        <v>8</v>
      </c>
      <c r="S2282">
        <v>4.0999999999999996</v>
      </c>
      <c r="T2282">
        <v>0</v>
      </c>
      <c r="U2282" t="s">
        <v>22</v>
      </c>
      <c r="V2282">
        <f>IF(tbl_Customers[[#This Row],[churn]] = "yes", 1, 0)</f>
        <v>0</v>
      </c>
      <c r="W2282" t="str">
        <f>IF(tbl_Customers[[#This Row],[number_customer_service_calls]] &lt;= 1, "0-1 Calls", IF(tbl_Customers[[#This Row],[number_customer_service_calls]] &lt;= 3, "2-3 Calls", IF(tbl_Customers[[#This Row],[number_customer_service_calls]] &lt;=5, "4-5 Calls", "6+ Calls")))</f>
        <v>0-1 Calls</v>
      </c>
      <c r="X2282" t="str">
        <f>IF(tbl_Customers[[#This Row],[account_length]] &lt;= 50, "0-50", IF(tbl_Customers[[#This Row],[account_length]] &lt;=100, "51-100", IF(tbl_Customers[[#This Row],[account_length]] &lt;= 150, "101-150", "151+")))</f>
        <v>51-100</v>
      </c>
      <c r="Y2282" t="str">
        <f>IF(tbl_Customers[[#This Row],[total_intl_charge]] &lt;= 3, "Low Charges", "High Charges")</f>
        <v>High Charges</v>
      </c>
      <c r="Z2282" t="str">
        <f>IF(tbl_Customers[[#This Row],[total_eve_calls]]&lt;=80,"Low Calls",
IF(tbl_Customers[[#This Row],[total_eve_calls]]&lt;=120,"Medium Calls","High Calls"))</f>
        <v>Medium Calls</v>
      </c>
      <c r="AA2282" t="str">
        <f>IF(tbl_Customers[[#This Row],[total_eve_charge]]&lt;=15,"Low Charges",
IF(tbl_Customers[[#This Row],[total_eve_charge]]&lt;=20,"Medium Charges","High Charges"))</f>
        <v>Low Charges</v>
      </c>
      <c r="AB22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82" t="str">
        <f>IF(tbl_Customers[[#This Row],[number_vmail_messages]] = 0, "No Usage", IF(tbl_Customers[[#This Row],[number_vmail_messages]] &lt;= 20, "Low Usage", IF(tbl_Customers[[#This Row],[number_vmail_messages]] &lt;= 40, "Medium Usgae", "High Usage")))</f>
        <v>No Usage</v>
      </c>
      <c r="AD2282" t="str">
        <f>IF(tbl_Customers[[#This Row],[total_day_minutes]]&lt;=150,"Low Usage", IF(tbl_Customers[[#This Row],[total_day_minutes]]&lt;=200,"Medium Usage", IF(tbl_Customers[[#This Row],[total_day_minutes]]&lt;=250,"High Usage","Very High Usage")))</f>
        <v>Medium Usage</v>
      </c>
      <c r="AE2282" t="str">
        <f>IF(tbl_Customers[[#This Row],[total_intl_calls]]&lt;=5,"Low Calls", IF(tbl_Customers[[#This Row],[total_intl_calls]]&lt;=10, "Medium Calls", "High Calls"))</f>
        <v>Medium Calls</v>
      </c>
      <c r="AF22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82" s="36" t="str">
        <f>IF(tbl_Customers[[#This Row],[Churn_Risk_Score]]&gt;=10,"High Risk", IF(tbl_Customers[[#This Row],[Churn_Risk_Score]]&gt;=5,"Medium Risk","Low Risk"))</f>
        <v>Low Risk</v>
      </c>
    </row>
    <row r="2283" spans="1:33" x14ac:dyDescent="0.35">
      <c r="A2283">
        <v>2282</v>
      </c>
      <c r="B2283" t="s">
        <v>33</v>
      </c>
      <c r="C2283">
        <v>36</v>
      </c>
      <c r="D2283" t="s">
        <v>21</v>
      </c>
      <c r="E2283" t="s">
        <v>22</v>
      </c>
      <c r="F2283" t="s">
        <v>22</v>
      </c>
      <c r="G2283">
        <v>0</v>
      </c>
      <c r="H2283">
        <v>235.1</v>
      </c>
      <c r="I2283">
        <v>97</v>
      </c>
      <c r="J2283">
        <v>39.97</v>
      </c>
      <c r="K2283">
        <v>196.8</v>
      </c>
      <c r="L2283">
        <v>104</v>
      </c>
      <c r="M2283">
        <v>16.73</v>
      </c>
      <c r="N2283">
        <v>259.7</v>
      </c>
      <c r="O2283">
        <v>110</v>
      </c>
      <c r="P2283">
        <v>11.69</v>
      </c>
      <c r="Q2283">
        <v>7</v>
      </c>
      <c r="R2283">
        <v>7</v>
      </c>
      <c r="S2283">
        <v>1.89</v>
      </c>
      <c r="T2283">
        <v>3</v>
      </c>
      <c r="U2283" t="s">
        <v>22</v>
      </c>
      <c r="V2283">
        <f>IF(tbl_Customers[[#This Row],[churn]] = "yes", 1, 0)</f>
        <v>0</v>
      </c>
      <c r="W2283" t="str">
        <f>IF(tbl_Customers[[#This Row],[number_customer_service_calls]] &lt;= 1, "0-1 Calls", IF(tbl_Customers[[#This Row],[number_customer_service_calls]] &lt;= 3, "2-3 Calls", IF(tbl_Customers[[#This Row],[number_customer_service_calls]] &lt;=5, "4-5 Calls", "6+ Calls")))</f>
        <v>2-3 Calls</v>
      </c>
      <c r="X2283" t="str">
        <f>IF(tbl_Customers[[#This Row],[account_length]] &lt;= 50, "0-50", IF(tbl_Customers[[#This Row],[account_length]] &lt;=100, "51-100", IF(tbl_Customers[[#This Row],[account_length]] &lt;= 150, "101-150", "151+")))</f>
        <v>0-50</v>
      </c>
      <c r="Y2283" t="str">
        <f>IF(tbl_Customers[[#This Row],[total_intl_charge]] &lt;= 3, "Low Charges", "High Charges")</f>
        <v>Low Charges</v>
      </c>
      <c r="Z2283" t="str">
        <f>IF(tbl_Customers[[#This Row],[total_eve_calls]]&lt;=80,"Low Calls",
IF(tbl_Customers[[#This Row],[total_eve_calls]]&lt;=120,"Medium Calls","High Calls"))</f>
        <v>Medium Calls</v>
      </c>
      <c r="AA2283" t="str">
        <f>IF(tbl_Customers[[#This Row],[total_eve_charge]]&lt;=15,"Low Charges",
IF(tbl_Customers[[#This Row],[total_eve_charge]]&lt;=20,"Medium Charges","High Charges"))</f>
        <v>Medium Charges</v>
      </c>
      <c r="AB22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83" t="str">
        <f>IF(tbl_Customers[[#This Row],[number_vmail_messages]] = 0, "No Usage", IF(tbl_Customers[[#This Row],[number_vmail_messages]] &lt;= 20, "Low Usage", IF(tbl_Customers[[#This Row],[number_vmail_messages]] &lt;= 40, "Medium Usgae", "High Usage")))</f>
        <v>No Usage</v>
      </c>
      <c r="AD2283" t="str">
        <f>IF(tbl_Customers[[#This Row],[total_day_minutes]]&lt;=150,"Low Usage", IF(tbl_Customers[[#This Row],[total_day_minutes]]&lt;=200,"Medium Usage", IF(tbl_Customers[[#This Row],[total_day_minutes]]&lt;=250,"High Usage","Very High Usage")))</f>
        <v>High Usage</v>
      </c>
      <c r="AE2283" t="str">
        <f>IF(tbl_Customers[[#This Row],[total_intl_calls]]&lt;=5,"Low Calls", IF(tbl_Customers[[#This Row],[total_intl_calls]]&lt;=10, "Medium Calls", "High Calls"))</f>
        <v>Medium Calls</v>
      </c>
      <c r="AF22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83" s="36" t="str">
        <f>IF(tbl_Customers[[#This Row],[Churn_Risk_Score]]&gt;=10,"High Risk", IF(tbl_Customers[[#This Row],[Churn_Risk_Score]]&gt;=5,"Medium Risk","Low Risk"))</f>
        <v>Low Risk</v>
      </c>
    </row>
    <row r="2284" spans="1:33" x14ac:dyDescent="0.35">
      <c r="A2284">
        <v>2283</v>
      </c>
      <c r="B2284" t="s">
        <v>63</v>
      </c>
      <c r="C2284">
        <v>102</v>
      </c>
      <c r="D2284" t="s">
        <v>21</v>
      </c>
      <c r="E2284" t="s">
        <v>22</v>
      </c>
      <c r="F2284" t="s">
        <v>22</v>
      </c>
      <c r="G2284">
        <v>0</v>
      </c>
      <c r="H2284">
        <v>186.8</v>
      </c>
      <c r="I2284">
        <v>92</v>
      </c>
      <c r="J2284">
        <v>31.76</v>
      </c>
      <c r="K2284">
        <v>173.7</v>
      </c>
      <c r="L2284">
        <v>123</v>
      </c>
      <c r="M2284">
        <v>14.76</v>
      </c>
      <c r="N2284">
        <v>250.9</v>
      </c>
      <c r="O2284">
        <v>131</v>
      </c>
      <c r="P2284">
        <v>11.29</v>
      </c>
      <c r="Q2284">
        <v>9.6999999999999993</v>
      </c>
      <c r="R2284">
        <v>4</v>
      </c>
      <c r="S2284">
        <v>2.62</v>
      </c>
      <c r="T2284">
        <v>2</v>
      </c>
      <c r="U2284" t="s">
        <v>22</v>
      </c>
      <c r="V2284">
        <f>IF(tbl_Customers[[#This Row],[churn]] = "yes", 1, 0)</f>
        <v>0</v>
      </c>
      <c r="W2284" t="str">
        <f>IF(tbl_Customers[[#This Row],[number_customer_service_calls]] &lt;= 1, "0-1 Calls", IF(tbl_Customers[[#This Row],[number_customer_service_calls]] &lt;= 3, "2-3 Calls", IF(tbl_Customers[[#This Row],[number_customer_service_calls]] &lt;=5, "4-5 Calls", "6+ Calls")))</f>
        <v>2-3 Calls</v>
      </c>
      <c r="X2284" t="str">
        <f>IF(tbl_Customers[[#This Row],[account_length]] &lt;= 50, "0-50", IF(tbl_Customers[[#This Row],[account_length]] &lt;=100, "51-100", IF(tbl_Customers[[#This Row],[account_length]] &lt;= 150, "101-150", "151+")))</f>
        <v>101-150</v>
      </c>
      <c r="Y2284" t="str">
        <f>IF(tbl_Customers[[#This Row],[total_intl_charge]] &lt;= 3, "Low Charges", "High Charges")</f>
        <v>Low Charges</v>
      </c>
      <c r="Z2284" t="str">
        <f>IF(tbl_Customers[[#This Row],[total_eve_calls]]&lt;=80,"Low Calls",
IF(tbl_Customers[[#This Row],[total_eve_calls]]&lt;=120,"Medium Calls","High Calls"))</f>
        <v>High Calls</v>
      </c>
      <c r="AA2284" t="str">
        <f>IF(tbl_Customers[[#This Row],[total_eve_charge]]&lt;=15,"Low Charges",
IF(tbl_Customers[[#This Row],[total_eve_charge]]&lt;=20,"Medium Charges","High Charges"))</f>
        <v>Low Charges</v>
      </c>
      <c r="AB22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84" t="str">
        <f>IF(tbl_Customers[[#This Row],[number_vmail_messages]] = 0, "No Usage", IF(tbl_Customers[[#This Row],[number_vmail_messages]] &lt;= 20, "Low Usage", IF(tbl_Customers[[#This Row],[number_vmail_messages]] &lt;= 40, "Medium Usgae", "High Usage")))</f>
        <v>No Usage</v>
      </c>
      <c r="AD2284" t="str">
        <f>IF(tbl_Customers[[#This Row],[total_day_minutes]]&lt;=150,"Low Usage", IF(tbl_Customers[[#This Row],[total_day_minutes]]&lt;=200,"Medium Usage", IF(tbl_Customers[[#This Row],[total_day_minutes]]&lt;=250,"High Usage","Very High Usage")))</f>
        <v>Medium Usage</v>
      </c>
      <c r="AE2284" t="str">
        <f>IF(tbl_Customers[[#This Row],[total_intl_calls]]&lt;=5,"Low Calls", IF(tbl_Customers[[#This Row],[total_intl_calls]]&lt;=10, "Medium Calls", "High Calls"))</f>
        <v>Low Calls</v>
      </c>
      <c r="AF22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84" s="36" t="str">
        <f>IF(tbl_Customers[[#This Row],[Churn_Risk_Score]]&gt;=10,"High Risk", IF(tbl_Customers[[#This Row],[Churn_Risk_Score]]&gt;=5,"Medium Risk","Low Risk"))</f>
        <v>Low Risk</v>
      </c>
    </row>
    <row r="2285" spans="1:33" x14ac:dyDescent="0.35">
      <c r="A2285">
        <v>2284</v>
      </c>
      <c r="B2285" t="s">
        <v>72</v>
      </c>
      <c r="C2285">
        <v>138</v>
      </c>
      <c r="D2285" t="s">
        <v>25</v>
      </c>
      <c r="E2285" t="s">
        <v>23</v>
      </c>
      <c r="F2285" t="s">
        <v>22</v>
      </c>
      <c r="G2285">
        <v>0</v>
      </c>
      <c r="H2285">
        <v>268.39999999999998</v>
      </c>
      <c r="I2285">
        <v>81</v>
      </c>
      <c r="J2285">
        <v>45.63</v>
      </c>
      <c r="K2285">
        <v>174.4</v>
      </c>
      <c r="L2285">
        <v>115</v>
      </c>
      <c r="M2285">
        <v>14.82</v>
      </c>
      <c r="N2285">
        <v>193.5</v>
      </c>
      <c r="O2285">
        <v>96</v>
      </c>
      <c r="P2285">
        <v>8.7100000000000009</v>
      </c>
      <c r="Q2285">
        <v>11.6</v>
      </c>
      <c r="R2285">
        <v>4</v>
      </c>
      <c r="S2285">
        <v>3.13</v>
      </c>
      <c r="T2285">
        <v>1</v>
      </c>
      <c r="U2285" t="s">
        <v>22</v>
      </c>
      <c r="V2285">
        <f>IF(tbl_Customers[[#This Row],[churn]] = "yes", 1, 0)</f>
        <v>0</v>
      </c>
      <c r="W2285" t="str">
        <f>IF(tbl_Customers[[#This Row],[number_customer_service_calls]] &lt;= 1, "0-1 Calls", IF(tbl_Customers[[#This Row],[number_customer_service_calls]] &lt;= 3, "2-3 Calls", IF(tbl_Customers[[#This Row],[number_customer_service_calls]] &lt;=5, "4-5 Calls", "6+ Calls")))</f>
        <v>0-1 Calls</v>
      </c>
      <c r="X2285" t="str">
        <f>IF(tbl_Customers[[#This Row],[account_length]] &lt;= 50, "0-50", IF(tbl_Customers[[#This Row],[account_length]] &lt;=100, "51-100", IF(tbl_Customers[[#This Row],[account_length]] &lt;= 150, "101-150", "151+")))</f>
        <v>101-150</v>
      </c>
      <c r="Y2285" t="str">
        <f>IF(tbl_Customers[[#This Row],[total_intl_charge]] &lt;= 3, "Low Charges", "High Charges")</f>
        <v>High Charges</v>
      </c>
      <c r="Z2285" t="str">
        <f>IF(tbl_Customers[[#This Row],[total_eve_calls]]&lt;=80,"Low Calls",
IF(tbl_Customers[[#This Row],[total_eve_calls]]&lt;=120,"Medium Calls","High Calls"))</f>
        <v>Medium Calls</v>
      </c>
      <c r="AA2285" t="str">
        <f>IF(tbl_Customers[[#This Row],[total_eve_charge]]&lt;=15,"Low Charges",
IF(tbl_Customers[[#This Row],[total_eve_charge]]&lt;=20,"Medium Charges","High Charges"))</f>
        <v>Low Charges</v>
      </c>
      <c r="AB22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85" t="str">
        <f>IF(tbl_Customers[[#This Row],[number_vmail_messages]] = 0, "No Usage", IF(tbl_Customers[[#This Row],[number_vmail_messages]] &lt;= 20, "Low Usage", IF(tbl_Customers[[#This Row],[number_vmail_messages]] &lt;= 40, "Medium Usgae", "High Usage")))</f>
        <v>No Usage</v>
      </c>
      <c r="AD2285" t="str">
        <f>IF(tbl_Customers[[#This Row],[total_day_minutes]]&lt;=150,"Low Usage", IF(tbl_Customers[[#This Row],[total_day_minutes]]&lt;=200,"Medium Usage", IF(tbl_Customers[[#This Row],[total_day_minutes]]&lt;=250,"High Usage","Very High Usage")))</f>
        <v>Very High Usage</v>
      </c>
      <c r="AE2285" t="str">
        <f>IF(tbl_Customers[[#This Row],[total_intl_calls]]&lt;=5,"Low Calls", IF(tbl_Customers[[#This Row],[total_intl_calls]]&lt;=10, "Medium Calls", "High Calls"))</f>
        <v>Low Calls</v>
      </c>
      <c r="AF22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285" s="36" t="str">
        <f>IF(tbl_Customers[[#This Row],[Churn_Risk_Score]]&gt;=10,"High Risk", IF(tbl_Customers[[#This Row],[Churn_Risk_Score]]&gt;=5,"Medium Risk","Low Risk"))</f>
        <v>High Risk</v>
      </c>
    </row>
    <row r="2286" spans="1:33" x14ac:dyDescent="0.35">
      <c r="A2286">
        <v>2285</v>
      </c>
      <c r="B2286" t="s">
        <v>55</v>
      </c>
      <c r="C2286">
        <v>164</v>
      </c>
      <c r="D2286" t="s">
        <v>28</v>
      </c>
      <c r="E2286" t="s">
        <v>22</v>
      </c>
      <c r="F2286" t="s">
        <v>22</v>
      </c>
      <c r="G2286">
        <v>0</v>
      </c>
      <c r="H2286">
        <v>192.1</v>
      </c>
      <c r="I2286">
        <v>95</v>
      </c>
      <c r="J2286">
        <v>32.659999999999997</v>
      </c>
      <c r="K2286">
        <v>249.8</v>
      </c>
      <c r="L2286">
        <v>94</v>
      </c>
      <c r="M2286">
        <v>21.23</v>
      </c>
      <c r="N2286">
        <v>132.6</v>
      </c>
      <c r="O2286">
        <v>100</v>
      </c>
      <c r="P2286">
        <v>5.97</v>
      </c>
      <c r="Q2286">
        <v>7.3</v>
      </c>
      <c r="R2286">
        <v>3</v>
      </c>
      <c r="S2286">
        <v>1.97</v>
      </c>
      <c r="T2286">
        <v>3</v>
      </c>
      <c r="U2286" t="s">
        <v>22</v>
      </c>
      <c r="V2286">
        <f>IF(tbl_Customers[[#This Row],[churn]] = "yes", 1, 0)</f>
        <v>0</v>
      </c>
      <c r="W2286" t="str">
        <f>IF(tbl_Customers[[#This Row],[number_customer_service_calls]] &lt;= 1, "0-1 Calls", IF(tbl_Customers[[#This Row],[number_customer_service_calls]] &lt;= 3, "2-3 Calls", IF(tbl_Customers[[#This Row],[number_customer_service_calls]] &lt;=5, "4-5 Calls", "6+ Calls")))</f>
        <v>2-3 Calls</v>
      </c>
      <c r="X2286" t="str">
        <f>IF(tbl_Customers[[#This Row],[account_length]] &lt;= 50, "0-50", IF(tbl_Customers[[#This Row],[account_length]] &lt;=100, "51-100", IF(tbl_Customers[[#This Row],[account_length]] &lt;= 150, "101-150", "151+")))</f>
        <v>151+</v>
      </c>
      <c r="Y2286" t="str">
        <f>IF(tbl_Customers[[#This Row],[total_intl_charge]] &lt;= 3, "Low Charges", "High Charges")</f>
        <v>Low Charges</v>
      </c>
      <c r="Z2286" t="str">
        <f>IF(tbl_Customers[[#This Row],[total_eve_calls]]&lt;=80,"Low Calls",
IF(tbl_Customers[[#This Row],[total_eve_calls]]&lt;=120,"Medium Calls","High Calls"))</f>
        <v>Medium Calls</v>
      </c>
      <c r="AA2286" t="str">
        <f>IF(tbl_Customers[[#This Row],[total_eve_charge]]&lt;=15,"Low Charges",
IF(tbl_Customers[[#This Row],[total_eve_charge]]&lt;=20,"Medium Charges","High Charges"))</f>
        <v>High Charges</v>
      </c>
      <c r="AB22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86" t="str">
        <f>IF(tbl_Customers[[#This Row],[number_vmail_messages]] = 0, "No Usage", IF(tbl_Customers[[#This Row],[number_vmail_messages]] &lt;= 20, "Low Usage", IF(tbl_Customers[[#This Row],[number_vmail_messages]] &lt;= 40, "Medium Usgae", "High Usage")))</f>
        <v>No Usage</v>
      </c>
      <c r="AD2286" t="str">
        <f>IF(tbl_Customers[[#This Row],[total_day_minutes]]&lt;=150,"Low Usage", IF(tbl_Customers[[#This Row],[total_day_minutes]]&lt;=200,"Medium Usage", IF(tbl_Customers[[#This Row],[total_day_minutes]]&lt;=250,"High Usage","Very High Usage")))</f>
        <v>Medium Usage</v>
      </c>
      <c r="AE2286" t="str">
        <f>IF(tbl_Customers[[#This Row],[total_intl_calls]]&lt;=5,"Low Calls", IF(tbl_Customers[[#This Row],[total_intl_calls]]&lt;=10, "Medium Calls", "High Calls"))</f>
        <v>Low Calls</v>
      </c>
      <c r="AF22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86" s="36" t="str">
        <f>IF(tbl_Customers[[#This Row],[Churn_Risk_Score]]&gt;=10,"High Risk", IF(tbl_Customers[[#This Row],[Churn_Risk_Score]]&gt;=5,"Medium Risk","Low Risk"))</f>
        <v>Low Risk</v>
      </c>
    </row>
    <row r="2287" spans="1:33" x14ac:dyDescent="0.35">
      <c r="A2287">
        <v>2286</v>
      </c>
      <c r="B2287" t="s">
        <v>60</v>
      </c>
      <c r="C2287">
        <v>125</v>
      </c>
      <c r="D2287" t="s">
        <v>21</v>
      </c>
      <c r="E2287" t="s">
        <v>22</v>
      </c>
      <c r="F2287" t="s">
        <v>22</v>
      </c>
      <c r="G2287">
        <v>0</v>
      </c>
      <c r="H2287">
        <v>240.7</v>
      </c>
      <c r="I2287">
        <v>82</v>
      </c>
      <c r="J2287">
        <v>40.92</v>
      </c>
      <c r="K2287">
        <v>269.39999999999998</v>
      </c>
      <c r="L2287">
        <v>85</v>
      </c>
      <c r="M2287">
        <v>22.9</v>
      </c>
      <c r="N2287">
        <v>187.1</v>
      </c>
      <c r="O2287">
        <v>74</v>
      </c>
      <c r="P2287">
        <v>8.42</v>
      </c>
      <c r="Q2287">
        <v>10.1</v>
      </c>
      <c r="R2287">
        <v>3</v>
      </c>
      <c r="S2287">
        <v>2.73</v>
      </c>
      <c r="T2287">
        <v>0</v>
      </c>
      <c r="U2287" t="s">
        <v>23</v>
      </c>
      <c r="V2287">
        <f>IF(tbl_Customers[[#This Row],[churn]] = "yes", 1, 0)</f>
        <v>1</v>
      </c>
      <c r="W2287" t="str">
        <f>IF(tbl_Customers[[#This Row],[number_customer_service_calls]] &lt;= 1, "0-1 Calls", IF(tbl_Customers[[#This Row],[number_customer_service_calls]] &lt;= 3, "2-3 Calls", IF(tbl_Customers[[#This Row],[number_customer_service_calls]] &lt;=5, "4-5 Calls", "6+ Calls")))</f>
        <v>0-1 Calls</v>
      </c>
      <c r="X2287" t="str">
        <f>IF(tbl_Customers[[#This Row],[account_length]] &lt;= 50, "0-50", IF(tbl_Customers[[#This Row],[account_length]] &lt;=100, "51-100", IF(tbl_Customers[[#This Row],[account_length]] &lt;= 150, "101-150", "151+")))</f>
        <v>101-150</v>
      </c>
      <c r="Y2287" t="str">
        <f>IF(tbl_Customers[[#This Row],[total_intl_charge]] &lt;= 3, "Low Charges", "High Charges")</f>
        <v>Low Charges</v>
      </c>
      <c r="Z2287" t="str">
        <f>IF(tbl_Customers[[#This Row],[total_eve_calls]]&lt;=80,"Low Calls",
IF(tbl_Customers[[#This Row],[total_eve_calls]]&lt;=120,"Medium Calls","High Calls"))</f>
        <v>Medium Calls</v>
      </c>
      <c r="AA2287" t="str">
        <f>IF(tbl_Customers[[#This Row],[total_eve_charge]]&lt;=15,"Low Charges",
IF(tbl_Customers[[#This Row],[total_eve_charge]]&lt;=20,"Medium Charges","High Charges"))</f>
        <v>High Charges</v>
      </c>
      <c r="AB22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87" t="str">
        <f>IF(tbl_Customers[[#This Row],[number_vmail_messages]] = 0, "No Usage", IF(tbl_Customers[[#This Row],[number_vmail_messages]] &lt;= 20, "Low Usage", IF(tbl_Customers[[#This Row],[number_vmail_messages]] &lt;= 40, "Medium Usgae", "High Usage")))</f>
        <v>No Usage</v>
      </c>
      <c r="AD2287" t="str">
        <f>IF(tbl_Customers[[#This Row],[total_day_minutes]]&lt;=150,"Low Usage", IF(tbl_Customers[[#This Row],[total_day_minutes]]&lt;=200,"Medium Usage", IF(tbl_Customers[[#This Row],[total_day_minutes]]&lt;=250,"High Usage","Very High Usage")))</f>
        <v>High Usage</v>
      </c>
      <c r="AE2287" t="str">
        <f>IF(tbl_Customers[[#This Row],[total_intl_calls]]&lt;=5,"Low Calls", IF(tbl_Customers[[#This Row],[total_intl_calls]]&lt;=10, "Medium Calls", "High Calls"))</f>
        <v>Low Calls</v>
      </c>
      <c r="AF22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87" s="36" t="str">
        <f>IF(tbl_Customers[[#This Row],[Churn_Risk_Score]]&gt;=10,"High Risk", IF(tbl_Customers[[#This Row],[Churn_Risk_Score]]&gt;=5,"Medium Risk","Low Risk"))</f>
        <v>Low Risk</v>
      </c>
    </row>
    <row r="2288" spans="1:33" x14ac:dyDescent="0.35">
      <c r="A2288">
        <v>2287</v>
      </c>
      <c r="B2288" t="s">
        <v>51</v>
      </c>
      <c r="C2288">
        <v>72</v>
      </c>
      <c r="D2288" t="s">
        <v>25</v>
      </c>
      <c r="E2288" t="s">
        <v>22</v>
      </c>
      <c r="F2288" t="s">
        <v>22</v>
      </c>
      <c r="G2288">
        <v>0</v>
      </c>
      <c r="H2288">
        <v>179.9</v>
      </c>
      <c r="I2288">
        <v>113</v>
      </c>
      <c r="J2288">
        <v>30.58</v>
      </c>
      <c r="K2288">
        <v>149.80000000000001</v>
      </c>
      <c r="L2288">
        <v>112</v>
      </c>
      <c r="M2288">
        <v>12.73</v>
      </c>
      <c r="N2288">
        <v>168.2</v>
      </c>
      <c r="O2288">
        <v>79</v>
      </c>
      <c r="P2288">
        <v>7.57</v>
      </c>
      <c r="Q2288">
        <v>9.8000000000000007</v>
      </c>
      <c r="R2288">
        <v>7</v>
      </c>
      <c r="S2288">
        <v>2.65</v>
      </c>
      <c r="T2288">
        <v>2</v>
      </c>
      <c r="U2288" t="s">
        <v>22</v>
      </c>
      <c r="V2288">
        <f>IF(tbl_Customers[[#This Row],[churn]] = "yes", 1, 0)</f>
        <v>0</v>
      </c>
      <c r="W2288" t="str">
        <f>IF(tbl_Customers[[#This Row],[number_customer_service_calls]] &lt;= 1, "0-1 Calls", IF(tbl_Customers[[#This Row],[number_customer_service_calls]] &lt;= 3, "2-3 Calls", IF(tbl_Customers[[#This Row],[number_customer_service_calls]] &lt;=5, "4-5 Calls", "6+ Calls")))</f>
        <v>2-3 Calls</v>
      </c>
      <c r="X2288" t="str">
        <f>IF(tbl_Customers[[#This Row],[account_length]] &lt;= 50, "0-50", IF(tbl_Customers[[#This Row],[account_length]] &lt;=100, "51-100", IF(tbl_Customers[[#This Row],[account_length]] &lt;= 150, "101-150", "151+")))</f>
        <v>51-100</v>
      </c>
      <c r="Y2288" t="str">
        <f>IF(tbl_Customers[[#This Row],[total_intl_charge]] &lt;= 3, "Low Charges", "High Charges")</f>
        <v>Low Charges</v>
      </c>
      <c r="Z2288" t="str">
        <f>IF(tbl_Customers[[#This Row],[total_eve_calls]]&lt;=80,"Low Calls",
IF(tbl_Customers[[#This Row],[total_eve_calls]]&lt;=120,"Medium Calls","High Calls"))</f>
        <v>Medium Calls</v>
      </c>
      <c r="AA2288" t="str">
        <f>IF(tbl_Customers[[#This Row],[total_eve_charge]]&lt;=15,"Low Charges",
IF(tbl_Customers[[#This Row],[total_eve_charge]]&lt;=20,"Medium Charges","High Charges"))</f>
        <v>Low Charges</v>
      </c>
      <c r="AB22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288" t="str">
        <f>IF(tbl_Customers[[#This Row],[number_vmail_messages]] = 0, "No Usage", IF(tbl_Customers[[#This Row],[number_vmail_messages]] &lt;= 20, "Low Usage", IF(tbl_Customers[[#This Row],[number_vmail_messages]] &lt;= 40, "Medium Usgae", "High Usage")))</f>
        <v>No Usage</v>
      </c>
      <c r="AD2288" t="str">
        <f>IF(tbl_Customers[[#This Row],[total_day_minutes]]&lt;=150,"Low Usage", IF(tbl_Customers[[#This Row],[total_day_minutes]]&lt;=200,"Medium Usage", IF(tbl_Customers[[#This Row],[total_day_minutes]]&lt;=250,"High Usage","Very High Usage")))</f>
        <v>Medium Usage</v>
      </c>
      <c r="AE2288" t="str">
        <f>IF(tbl_Customers[[#This Row],[total_intl_calls]]&lt;=5,"Low Calls", IF(tbl_Customers[[#This Row],[total_intl_calls]]&lt;=10, "Medium Calls", "High Calls"))</f>
        <v>Medium Calls</v>
      </c>
      <c r="AF22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288" s="36" t="str">
        <f>IF(tbl_Customers[[#This Row],[Churn_Risk_Score]]&gt;=10,"High Risk", IF(tbl_Customers[[#This Row],[Churn_Risk_Score]]&gt;=5,"Medium Risk","Low Risk"))</f>
        <v>Low Risk</v>
      </c>
    </row>
    <row r="2289" spans="1:33" x14ac:dyDescent="0.35">
      <c r="A2289">
        <v>2288</v>
      </c>
      <c r="B2289" t="s">
        <v>27</v>
      </c>
      <c r="C2289">
        <v>145</v>
      </c>
      <c r="D2289" t="s">
        <v>21</v>
      </c>
      <c r="E2289" t="s">
        <v>22</v>
      </c>
      <c r="F2289" t="s">
        <v>22</v>
      </c>
      <c r="G2289">
        <v>0</v>
      </c>
      <c r="H2289">
        <v>175.8</v>
      </c>
      <c r="I2289">
        <v>89</v>
      </c>
      <c r="J2289">
        <v>29.89</v>
      </c>
      <c r="K2289">
        <v>274.3</v>
      </c>
      <c r="L2289">
        <v>119</v>
      </c>
      <c r="M2289">
        <v>23.32</v>
      </c>
      <c r="N2289">
        <v>226.6</v>
      </c>
      <c r="O2289">
        <v>69</v>
      </c>
      <c r="P2289">
        <v>10.199999999999999</v>
      </c>
      <c r="Q2289">
        <v>12.4</v>
      </c>
      <c r="R2289">
        <v>4</v>
      </c>
      <c r="S2289">
        <v>3.35</v>
      </c>
      <c r="T2289">
        <v>1</v>
      </c>
      <c r="U2289" t="s">
        <v>22</v>
      </c>
      <c r="V2289">
        <f>IF(tbl_Customers[[#This Row],[churn]] = "yes", 1, 0)</f>
        <v>0</v>
      </c>
      <c r="W2289" t="str">
        <f>IF(tbl_Customers[[#This Row],[number_customer_service_calls]] &lt;= 1, "0-1 Calls", IF(tbl_Customers[[#This Row],[number_customer_service_calls]] &lt;= 3, "2-3 Calls", IF(tbl_Customers[[#This Row],[number_customer_service_calls]] &lt;=5, "4-5 Calls", "6+ Calls")))</f>
        <v>0-1 Calls</v>
      </c>
      <c r="X2289" t="str">
        <f>IF(tbl_Customers[[#This Row],[account_length]] &lt;= 50, "0-50", IF(tbl_Customers[[#This Row],[account_length]] &lt;=100, "51-100", IF(tbl_Customers[[#This Row],[account_length]] &lt;= 150, "101-150", "151+")))</f>
        <v>101-150</v>
      </c>
      <c r="Y2289" t="str">
        <f>IF(tbl_Customers[[#This Row],[total_intl_charge]] &lt;= 3, "Low Charges", "High Charges")</f>
        <v>High Charges</v>
      </c>
      <c r="Z2289" t="str">
        <f>IF(tbl_Customers[[#This Row],[total_eve_calls]]&lt;=80,"Low Calls",
IF(tbl_Customers[[#This Row],[total_eve_calls]]&lt;=120,"Medium Calls","High Calls"))</f>
        <v>Medium Calls</v>
      </c>
      <c r="AA2289" t="str">
        <f>IF(tbl_Customers[[#This Row],[total_eve_charge]]&lt;=15,"Low Charges",
IF(tbl_Customers[[#This Row],[total_eve_charge]]&lt;=20,"Medium Charges","High Charges"))</f>
        <v>High Charges</v>
      </c>
      <c r="AB22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89" t="str">
        <f>IF(tbl_Customers[[#This Row],[number_vmail_messages]] = 0, "No Usage", IF(tbl_Customers[[#This Row],[number_vmail_messages]] &lt;= 20, "Low Usage", IF(tbl_Customers[[#This Row],[number_vmail_messages]] &lt;= 40, "Medium Usgae", "High Usage")))</f>
        <v>No Usage</v>
      </c>
      <c r="AD2289" t="str">
        <f>IF(tbl_Customers[[#This Row],[total_day_minutes]]&lt;=150,"Low Usage", IF(tbl_Customers[[#This Row],[total_day_minutes]]&lt;=200,"Medium Usage", IF(tbl_Customers[[#This Row],[total_day_minutes]]&lt;=250,"High Usage","Very High Usage")))</f>
        <v>Medium Usage</v>
      </c>
      <c r="AE2289" t="str">
        <f>IF(tbl_Customers[[#This Row],[total_intl_calls]]&lt;=5,"Low Calls", IF(tbl_Customers[[#This Row],[total_intl_calls]]&lt;=10, "Medium Calls", "High Calls"))</f>
        <v>Low Calls</v>
      </c>
      <c r="AF22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89" s="36" t="str">
        <f>IF(tbl_Customers[[#This Row],[Churn_Risk_Score]]&gt;=10,"High Risk", IF(tbl_Customers[[#This Row],[Churn_Risk_Score]]&gt;=5,"Medium Risk","Low Risk"))</f>
        <v>Low Risk</v>
      </c>
    </row>
    <row r="2290" spans="1:33" x14ac:dyDescent="0.35">
      <c r="A2290">
        <v>2289</v>
      </c>
      <c r="B2290" t="s">
        <v>68</v>
      </c>
      <c r="C2290">
        <v>136</v>
      </c>
      <c r="D2290" t="s">
        <v>28</v>
      </c>
      <c r="E2290" t="s">
        <v>22</v>
      </c>
      <c r="F2290" t="s">
        <v>22</v>
      </c>
      <c r="G2290">
        <v>0</v>
      </c>
      <c r="H2290">
        <v>109.4</v>
      </c>
      <c r="I2290">
        <v>91</v>
      </c>
      <c r="J2290">
        <v>18.600000000000001</v>
      </c>
      <c r="K2290">
        <v>207.5</v>
      </c>
      <c r="L2290">
        <v>111</v>
      </c>
      <c r="M2290">
        <v>17.64</v>
      </c>
      <c r="N2290">
        <v>135</v>
      </c>
      <c r="O2290">
        <v>107</v>
      </c>
      <c r="P2290">
        <v>6.08</v>
      </c>
      <c r="Q2290">
        <v>11.6</v>
      </c>
      <c r="R2290">
        <v>5</v>
      </c>
      <c r="S2290">
        <v>3.13</v>
      </c>
      <c r="T2290">
        <v>0</v>
      </c>
      <c r="U2290" t="s">
        <v>22</v>
      </c>
      <c r="V2290">
        <f>IF(tbl_Customers[[#This Row],[churn]] = "yes", 1, 0)</f>
        <v>0</v>
      </c>
      <c r="W2290" t="str">
        <f>IF(tbl_Customers[[#This Row],[number_customer_service_calls]] &lt;= 1, "0-1 Calls", IF(tbl_Customers[[#This Row],[number_customer_service_calls]] &lt;= 3, "2-3 Calls", IF(tbl_Customers[[#This Row],[number_customer_service_calls]] &lt;=5, "4-5 Calls", "6+ Calls")))</f>
        <v>0-1 Calls</v>
      </c>
      <c r="X2290" t="str">
        <f>IF(tbl_Customers[[#This Row],[account_length]] &lt;= 50, "0-50", IF(tbl_Customers[[#This Row],[account_length]] &lt;=100, "51-100", IF(tbl_Customers[[#This Row],[account_length]] &lt;= 150, "101-150", "151+")))</f>
        <v>101-150</v>
      </c>
      <c r="Y2290" t="str">
        <f>IF(tbl_Customers[[#This Row],[total_intl_charge]] &lt;= 3, "Low Charges", "High Charges")</f>
        <v>High Charges</v>
      </c>
      <c r="Z2290" t="str">
        <f>IF(tbl_Customers[[#This Row],[total_eve_calls]]&lt;=80,"Low Calls",
IF(tbl_Customers[[#This Row],[total_eve_calls]]&lt;=120,"Medium Calls","High Calls"))</f>
        <v>Medium Calls</v>
      </c>
      <c r="AA2290" t="str">
        <f>IF(tbl_Customers[[#This Row],[total_eve_charge]]&lt;=15,"Low Charges",
IF(tbl_Customers[[#This Row],[total_eve_charge]]&lt;=20,"Medium Charges","High Charges"))</f>
        <v>Medium Charges</v>
      </c>
      <c r="AB22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90" t="str">
        <f>IF(tbl_Customers[[#This Row],[number_vmail_messages]] = 0, "No Usage", IF(tbl_Customers[[#This Row],[number_vmail_messages]] &lt;= 20, "Low Usage", IF(tbl_Customers[[#This Row],[number_vmail_messages]] &lt;= 40, "Medium Usgae", "High Usage")))</f>
        <v>No Usage</v>
      </c>
      <c r="AD2290" t="str">
        <f>IF(tbl_Customers[[#This Row],[total_day_minutes]]&lt;=150,"Low Usage", IF(tbl_Customers[[#This Row],[total_day_minutes]]&lt;=200,"Medium Usage", IF(tbl_Customers[[#This Row],[total_day_minutes]]&lt;=250,"High Usage","Very High Usage")))</f>
        <v>Low Usage</v>
      </c>
      <c r="AE2290" t="str">
        <f>IF(tbl_Customers[[#This Row],[total_intl_calls]]&lt;=5,"Low Calls", IF(tbl_Customers[[#This Row],[total_intl_calls]]&lt;=10, "Medium Calls", "High Calls"))</f>
        <v>Low Calls</v>
      </c>
      <c r="AF22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90" s="36" t="str">
        <f>IF(tbl_Customers[[#This Row],[Churn_Risk_Score]]&gt;=10,"High Risk", IF(tbl_Customers[[#This Row],[Churn_Risk_Score]]&gt;=5,"Medium Risk","Low Risk"))</f>
        <v>Low Risk</v>
      </c>
    </row>
    <row r="2291" spans="1:33" x14ac:dyDescent="0.35">
      <c r="A2291">
        <v>2290</v>
      </c>
      <c r="B2291" t="s">
        <v>43</v>
      </c>
      <c r="C2291">
        <v>209</v>
      </c>
      <c r="D2291" t="s">
        <v>28</v>
      </c>
      <c r="E2291" t="s">
        <v>22</v>
      </c>
      <c r="F2291" t="s">
        <v>22</v>
      </c>
      <c r="G2291">
        <v>0</v>
      </c>
      <c r="H2291">
        <v>255.1</v>
      </c>
      <c r="I2291">
        <v>124</v>
      </c>
      <c r="J2291">
        <v>43.37</v>
      </c>
      <c r="K2291">
        <v>230.6</v>
      </c>
      <c r="L2291">
        <v>110</v>
      </c>
      <c r="M2291">
        <v>19.600000000000001</v>
      </c>
      <c r="N2291">
        <v>218</v>
      </c>
      <c r="O2291">
        <v>69</v>
      </c>
      <c r="P2291">
        <v>9.81</v>
      </c>
      <c r="Q2291">
        <v>8.5</v>
      </c>
      <c r="R2291">
        <v>5</v>
      </c>
      <c r="S2291">
        <v>2.2999999999999998</v>
      </c>
      <c r="T2291">
        <v>3</v>
      </c>
      <c r="U2291" t="s">
        <v>23</v>
      </c>
      <c r="V2291">
        <f>IF(tbl_Customers[[#This Row],[churn]] = "yes", 1, 0)</f>
        <v>1</v>
      </c>
      <c r="W2291" t="str">
        <f>IF(tbl_Customers[[#This Row],[number_customer_service_calls]] &lt;= 1, "0-1 Calls", IF(tbl_Customers[[#This Row],[number_customer_service_calls]] &lt;= 3, "2-3 Calls", IF(tbl_Customers[[#This Row],[number_customer_service_calls]] &lt;=5, "4-5 Calls", "6+ Calls")))</f>
        <v>2-3 Calls</v>
      </c>
      <c r="X2291" t="str">
        <f>IF(tbl_Customers[[#This Row],[account_length]] &lt;= 50, "0-50", IF(tbl_Customers[[#This Row],[account_length]] &lt;=100, "51-100", IF(tbl_Customers[[#This Row],[account_length]] &lt;= 150, "101-150", "151+")))</f>
        <v>151+</v>
      </c>
      <c r="Y2291" t="str">
        <f>IF(tbl_Customers[[#This Row],[total_intl_charge]] &lt;= 3, "Low Charges", "High Charges")</f>
        <v>Low Charges</v>
      </c>
      <c r="Z2291" t="str">
        <f>IF(tbl_Customers[[#This Row],[total_eve_calls]]&lt;=80,"Low Calls",
IF(tbl_Customers[[#This Row],[total_eve_calls]]&lt;=120,"Medium Calls","High Calls"))</f>
        <v>Medium Calls</v>
      </c>
      <c r="AA2291" t="str">
        <f>IF(tbl_Customers[[#This Row],[total_eve_charge]]&lt;=15,"Low Charges",
IF(tbl_Customers[[#This Row],[total_eve_charge]]&lt;=20,"Medium Charges","High Charges"))</f>
        <v>Medium Charges</v>
      </c>
      <c r="AB22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91" t="str">
        <f>IF(tbl_Customers[[#This Row],[number_vmail_messages]] = 0, "No Usage", IF(tbl_Customers[[#This Row],[number_vmail_messages]] &lt;= 20, "Low Usage", IF(tbl_Customers[[#This Row],[number_vmail_messages]] &lt;= 40, "Medium Usgae", "High Usage")))</f>
        <v>No Usage</v>
      </c>
      <c r="AD2291" t="str">
        <f>IF(tbl_Customers[[#This Row],[total_day_minutes]]&lt;=150,"Low Usage", IF(tbl_Customers[[#This Row],[total_day_minutes]]&lt;=200,"Medium Usage", IF(tbl_Customers[[#This Row],[total_day_minutes]]&lt;=250,"High Usage","Very High Usage")))</f>
        <v>Very High Usage</v>
      </c>
      <c r="AE2291" t="str">
        <f>IF(tbl_Customers[[#This Row],[total_intl_calls]]&lt;=5,"Low Calls", IF(tbl_Customers[[#This Row],[total_intl_calls]]&lt;=10, "Medium Calls", "High Calls"))</f>
        <v>Low Calls</v>
      </c>
      <c r="AF22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291" s="36" t="str">
        <f>IF(tbl_Customers[[#This Row],[Churn_Risk_Score]]&gt;=10,"High Risk", IF(tbl_Customers[[#This Row],[Churn_Risk_Score]]&gt;=5,"Medium Risk","Low Risk"))</f>
        <v>Medium Risk</v>
      </c>
    </row>
    <row r="2292" spans="1:33" x14ac:dyDescent="0.35">
      <c r="A2292">
        <v>2291</v>
      </c>
      <c r="B2292" t="s">
        <v>51</v>
      </c>
      <c r="C2292">
        <v>66</v>
      </c>
      <c r="D2292" t="s">
        <v>21</v>
      </c>
      <c r="E2292" t="s">
        <v>23</v>
      </c>
      <c r="F2292" t="s">
        <v>22</v>
      </c>
      <c r="G2292">
        <v>0</v>
      </c>
      <c r="H2292">
        <v>208.7</v>
      </c>
      <c r="I2292">
        <v>84</v>
      </c>
      <c r="J2292">
        <v>35.479999999999997</v>
      </c>
      <c r="K2292">
        <v>173.3</v>
      </c>
      <c r="L2292">
        <v>88</v>
      </c>
      <c r="M2292">
        <v>14.73</v>
      </c>
      <c r="N2292">
        <v>264.7</v>
      </c>
      <c r="O2292">
        <v>107</v>
      </c>
      <c r="P2292">
        <v>11.91</v>
      </c>
      <c r="Q2292">
        <v>8.3000000000000007</v>
      </c>
      <c r="R2292">
        <v>3</v>
      </c>
      <c r="S2292">
        <v>2.2400000000000002</v>
      </c>
      <c r="T2292">
        <v>3</v>
      </c>
      <c r="U2292" t="s">
        <v>22</v>
      </c>
      <c r="V2292">
        <f>IF(tbl_Customers[[#This Row],[churn]] = "yes", 1, 0)</f>
        <v>0</v>
      </c>
      <c r="W2292" t="str">
        <f>IF(tbl_Customers[[#This Row],[number_customer_service_calls]] &lt;= 1, "0-1 Calls", IF(tbl_Customers[[#This Row],[number_customer_service_calls]] &lt;= 3, "2-3 Calls", IF(tbl_Customers[[#This Row],[number_customer_service_calls]] &lt;=5, "4-5 Calls", "6+ Calls")))</f>
        <v>2-3 Calls</v>
      </c>
      <c r="X2292" t="str">
        <f>IF(tbl_Customers[[#This Row],[account_length]] &lt;= 50, "0-50", IF(tbl_Customers[[#This Row],[account_length]] &lt;=100, "51-100", IF(tbl_Customers[[#This Row],[account_length]] &lt;= 150, "101-150", "151+")))</f>
        <v>51-100</v>
      </c>
      <c r="Y2292" t="str">
        <f>IF(tbl_Customers[[#This Row],[total_intl_charge]] &lt;= 3, "Low Charges", "High Charges")</f>
        <v>Low Charges</v>
      </c>
      <c r="Z2292" t="str">
        <f>IF(tbl_Customers[[#This Row],[total_eve_calls]]&lt;=80,"Low Calls",
IF(tbl_Customers[[#This Row],[total_eve_calls]]&lt;=120,"Medium Calls","High Calls"))</f>
        <v>Medium Calls</v>
      </c>
      <c r="AA2292" t="str">
        <f>IF(tbl_Customers[[#This Row],[total_eve_charge]]&lt;=15,"Low Charges",
IF(tbl_Customers[[#This Row],[total_eve_charge]]&lt;=20,"Medium Charges","High Charges"))</f>
        <v>Low Charges</v>
      </c>
      <c r="AB22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92" t="str">
        <f>IF(tbl_Customers[[#This Row],[number_vmail_messages]] = 0, "No Usage", IF(tbl_Customers[[#This Row],[number_vmail_messages]] &lt;= 20, "Low Usage", IF(tbl_Customers[[#This Row],[number_vmail_messages]] &lt;= 40, "Medium Usgae", "High Usage")))</f>
        <v>No Usage</v>
      </c>
      <c r="AD2292" t="str">
        <f>IF(tbl_Customers[[#This Row],[total_day_minutes]]&lt;=150,"Low Usage", IF(tbl_Customers[[#This Row],[total_day_minutes]]&lt;=200,"Medium Usage", IF(tbl_Customers[[#This Row],[total_day_minutes]]&lt;=250,"High Usage","Very High Usage")))</f>
        <v>High Usage</v>
      </c>
      <c r="AE2292" t="str">
        <f>IF(tbl_Customers[[#This Row],[total_intl_calls]]&lt;=5,"Low Calls", IF(tbl_Customers[[#This Row],[total_intl_calls]]&lt;=10, "Medium Calls", "High Calls"))</f>
        <v>Low Calls</v>
      </c>
      <c r="AF22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92" s="36" t="str">
        <f>IF(tbl_Customers[[#This Row],[Churn_Risk_Score]]&gt;=10,"High Risk", IF(tbl_Customers[[#This Row],[Churn_Risk_Score]]&gt;=5,"Medium Risk","Low Risk"))</f>
        <v>Low Risk</v>
      </c>
    </row>
    <row r="2293" spans="1:33" x14ac:dyDescent="0.35">
      <c r="A2293">
        <v>2292</v>
      </c>
      <c r="B2293" t="s">
        <v>64</v>
      </c>
      <c r="C2293">
        <v>152</v>
      </c>
      <c r="D2293" t="s">
        <v>28</v>
      </c>
      <c r="E2293" t="s">
        <v>22</v>
      </c>
      <c r="F2293" t="s">
        <v>23</v>
      </c>
      <c r="G2293">
        <v>20</v>
      </c>
      <c r="H2293">
        <v>214.6</v>
      </c>
      <c r="I2293">
        <v>108</v>
      </c>
      <c r="J2293">
        <v>36.479999999999997</v>
      </c>
      <c r="K2293">
        <v>96.6</v>
      </c>
      <c r="L2293">
        <v>82</v>
      </c>
      <c r="M2293">
        <v>8.2100000000000009</v>
      </c>
      <c r="N2293">
        <v>170.7</v>
      </c>
      <c r="O2293">
        <v>145</v>
      </c>
      <c r="P2293">
        <v>7.68</v>
      </c>
      <c r="Q2293">
        <v>7.9</v>
      </c>
      <c r="R2293">
        <v>5</v>
      </c>
      <c r="S2293">
        <v>2.13</v>
      </c>
      <c r="T2293">
        <v>1</v>
      </c>
      <c r="U2293" t="s">
        <v>22</v>
      </c>
      <c r="V2293">
        <f>IF(tbl_Customers[[#This Row],[churn]] = "yes", 1, 0)</f>
        <v>0</v>
      </c>
      <c r="W2293" t="str">
        <f>IF(tbl_Customers[[#This Row],[number_customer_service_calls]] &lt;= 1, "0-1 Calls", IF(tbl_Customers[[#This Row],[number_customer_service_calls]] &lt;= 3, "2-3 Calls", IF(tbl_Customers[[#This Row],[number_customer_service_calls]] &lt;=5, "4-5 Calls", "6+ Calls")))</f>
        <v>0-1 Calls</v>
      </c>
      <c r="X2293" t="str">
        <f>IF(tbl_Customers[[#This Row],[account_length]] &lt;= 50, "0-50", IF(tbl_Customers[[#This Row],[account_length]] &lt;=100, "51-100", IF(tbl_Customers[[#This Row],[account_length]] &lt;= 150, "101-150", "151+")))</f>
        <v>151+</v>
      </c>
      <c r="Y2293" t="str">
        <f>IF(tbl_Customers[[#This Row],[total_intl_charge]] &lt;= 3, "Low Charges", "High Charges")</f>
        <v>Low Charges</v>
      </c>
      <c r="Z2293" t="str">
        <f>IF(tbl_Customers[[#This Row],[total_eve_calls]]&lt;=80,"Low Calls",
IF(tbl_Customers[[#This Row],[total_eve_calls]]&lt;=120,"Medium Calls","High Calls"))</f>
        <v>Medium Calls</v>
      </c>
      <c r="AA2293" t="str">
        <f>IF(tbl_Customers[[#This Row],[total_eve_charge]]&lt;=15,"Low Charges",
IF(tbl_Customers[[#This Row],[total_eve_charge]]&lt;=20,"Medium Charges","High Charges"))</f>
        <v>Low Charges</v>
      </c>
      <c r="AB22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293" t="str">
        <f>IF(tbl_Customers[[#This Row],[number_vmail_messages]] = 0, "No Usage", IF(tbl_Customers[[#This Row],[number_vmail_messages]] &lt;= 20, "Low Usage", IF(tbl_Customers[[#This Row],[number_vmail_messages]] &lt;= 40, "Medium Usgae", "High Usage")))</f>
        <v>Low Usage</v>
      </c>
      <c r="AD2293" t="str">
        <f>IF(tbl_Customers[[#This Row],[total_day_minutes]]&lt;=150,"Low Usage", IF(tbl_Customers[[#This Row],[total_day_minutes]]&lt;=200,"Medium Usage", IF(tbl_Customers[[#This Row],[total_day_minutes]]&lt;=250,"High Usage","Very High Usage")))</f>
        <v>High Usage</v>
      </c>
      <c r="AE2293" t="str">
        <f>IF(tbl_Customers[[#This Row],[total_intl_calls]]&lt;=5,"Low Calls", IF(tbl_Customers[[#This Row],[total_intl_calls]]&lt;=10, "Medium Calls", "High Calls"))</f>
        <v>Low Calls</v>
      </c>
      <c r="AF22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293" s="36" t="str">
        <f>IF(tbl_Customers[[#This Row],[Churn_Risk_Score]]&gt;=10,"High Risk", IF(tbl_Customers[[#This Row],[Churn_Risk_Score]]&gt;=5,"Medium Risk","Low Risk"))</f>
        <v>Low Risk</v>
      </c>
    </row>
    <row r="2294" spans="1:33" x14ac:dyDescent="0.35">
      <c r="A2294">
        <v>2293</v>
      </c>
      <c r="B2294" t="s">
        <v>74</v>
      </c>
      <c r="C2294">
        <v>162</v>
      </c>
      <c r="D2294" t="s">
        <v>25</v>
      </c>
      <c r="E2294" t="s">
        <v>22</v>
      </c>
      <c r="F2294" t="s">
        <v>22</v>
      </c>
      <c r="G2294">
        <v>0</v>
      </c>
      <c r="H2294">
        <v>49.2</v>
      </c>
      <c r="I2294">
        <v>121</v>
      </c>
      <c r="J2294">
        <v>8.36</v>
      </c>
      <c r="K2294">
        <v>143.9</v>
      </c>
      <c r="L2294">
        <v>136</v>
      </c>
      <c r="M2294">
        <v>12.23</v>
      </c>
      <c r="N2294">
        <v>203</v>
      </c>
      <c r="O2294">
        <v>97</v>
      </c>
      <c r="P2294">
        <v>9.14</v>
      </c>
      <c r="Q2294">
        <v>12.1</v>
      </c>
      <c r="R2294">
        <v>13</v>
      </c>
      <c r="S2294">
        <v>3.27</v>
      </c>
      <c r="T2294">
        <v>1</v>
      </c>
      <c r="U2294" t="s">
        <v>22</v>
      </c>
      <c r="V2294">
        <f>IF(tbl_Customers[[#This Row],[churn]] = "yes", 1, 0)</f>
        <v>0</v>
      </c>
      <c r="W2294" t="str">
        <f>IF(tbl_Customers[[#This Row],[number_customer_service_calls]] &lt;= 1, "0-1 Calls", IF(tbl_Customers[[#This Row],[number_customer_service_calls]] &lt;= 3, "2-3 Calls", IF(tbl_Customers[[#This Row],[number_customer_service_calls]] &lt;=5, "4-5 Calls", "6+ Calls")))</f>
        <v>0-1 Calls</v>
      </c>
      <c r="X2294" t="str">
        <f>IF(tbl_Customers[[#This Row],[account_length]] &lt;= 50, "0-50", IF(tbl_Customers[[#This Row],[account_length]] &lt;=100, "51-100", IF(tbl_Customers[[#This Row],[account_length]] &lt;= 150, "101-150", "151+")))</f>
        <v>151+</v>
      </c>
      <c r="Y2294" t="str">
        <f>IF(tbl_Customers[[#This Row],[total_intl_charge]] &lt;= 3, "Low Charges", "High Charges")</f>
        <v>High Charges</v>
      </c>
      <c r="Z2294" t="str">
        <f>IF(tbl_Customers[[#This Row],[total_eve_calls]]&lt;=80,"Low Calls",
IF(tbl_Customers[[#This Row],[total_eve_calls]]&lt;=120,"Medium Calls","High Calls"))</f>
        <v>High Calls</v>
      </c>
      <c r="AA2294" t="str">
        <f>IF(tbl_Customers[[#This Row],[total_eve_charge]]&lt;=15,"Low Charges",
IF(tbl_Customers[[#This Row],[total_eve_charge]]&lt;=20,"Medium Charges","High Charges"))</f>
        <v>Low Charges</v>
      </c>
      <c r="AB22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94" t="str">
        <f>IF(tbl_Customers[[#This Row],[number_vmail_messages]] = 0, "No Usage", IF(tbl_Customers[[#This Row],[number_vmail_messages]] &lt;= 20, "Low Usage", IF(tbl_Customers[[#This Row],[number_vmail_messages]] &lt;= 40, "Medium Usgae", "High Usage")))</f>
        <v>No Usage</v>
      </c>
      <c r="AD2294" t="str">
        <f>IF(tbl_Customers[[#This Row],[total_day_minutes]]&lt;=150,"Low Usage", IF(tbl_Customers[[#This Row],[total_day_minutes]]&lt;=200,"Medium Usage", IF(tbl_Customers[[#This Row],[total_day_minutes]]&lt;=250,"High Usage","Very High Usage")))</f>
        <v>Low Usage</v>
      </c>
      <c r="AE2294" t="str">
        <f>IF(tbl_Customers[[#This Row],[total_intl_calls]]&lt;=5,"Low Calls", IF(tbl_Customers[[#This Row],[total_intl_calls]]&lt;=10, "Medium Calls", "High Calls"))</f>
        <v>High Calls</v>
      </c>
      <c r="AF22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94" s="36" t="str">
        <f>IF(tbl_Customers[[#This Row],[Churn_Risk_Score]]&gt;=10,"High Risk", IF(tbl_Customers[[#This Row],[Churn_Risk_Score]]&gt;=5,"Medium Risk","Low Risk"))</f>
        <v>Low Risk</v>
      </c>
    </row>
    <row r="2295" spans="1:33" x14ac:dyDescent="0.35">
      <c r="A2295">
        <v>2294</v>
      </c>
      <c r="B2295" t="s">
        <v>52</v>
      </c>
      <c r="C2295">
        <v>72</v>
      </c>
      <c r="D2295" t="s">
        <v>28</v>
      </c>
      <c r="E2295" t="s">
        <v>22</v>
      </c>
      <c r="F2295" t="s">
        <v>22</v>
      </c>
      <c r="G2295">
        <v>0</v>
      </c>
      <c r="H2295">
        <v>141.30000000000001</v>
      </c>
      <c r="I2295">
        <v>133</v>
      </c>
      <c r="J2295">
        <v>24.02</v>
      </c>
      <c r="K2295">
        <v>134.9</v>
      </c>
      <c r="L2295">
        <v>96</v>
      </c>
      <c r="M2295">
        <v>11.47</v>
      </c>
      <c r="N2295">
        <v>227.5</v>
      </c>
      <c r="O2295">
        <v>97</v>
      </c>
      <c r="P2295">
        <v>10.24</v>
      </c>
      <c r="Q2295">
        <v>11.2</v>
      </c>
      <c r="R2295">
        <v>3</v>
      </c>
      <c r="S2295">
        <v>3.02</v>
      </c>
      <c r="T2295">
        <v>2</v>
      </c>
      <c r="U2295" t="s">
        <v>22</v>
      </c>
      <c r="V2295">
        <f>IF(tbl_Customers[[#This Row],[churn]] = "yes", 1, 0)</f>
        <v>0</v>
      </c>
      <c r="W2295" t="str">
        <f>IF(tbl_Customers[[#This Row],[number_customer_service_calls]] &lt;= 1, "0-1 Calls", IF(tbl_Customers[[#This Row],[number_customer_service_calls]] &lt;= 3, "2-3 Calls", IF(tbl_Customers[[#This Row],[number_customer_service_calls]] &lt;=5, "4-5 Calls", "6+ Calls")))</f>
        <v>2-3 Calls</v>
      </c>
      <c r="X2295" t="str">
        <f>IF(tbl_Customers[[#This Row],[account_length]] &lt;= 50, "0-50", IF(tbl_Customers[[#This Row],[account_length]] &lt;=100, "51-100", IF(tbl_Customers[[#This Row],[account_length]] &lt;= 150, "101-150", "151+")))</f>
        <v>51-100</v>
      </c>
      <c r="Y2295" t="str">
        <f>IF(tbl_Customers[[#This Row],[total_intl_charge]] &lt;= 3, "Low Charges", "High Charges")</f>
        <v>High Charges</v>
      </c>
      <c r="Z2295" t="str">
        <f>IF(tbl_Customers[[#This Row],[total_eve_calls]]&lt;=80,"Low Calls",
IF(tbl_Customers[[#This Row],[total_eve_calls]]&lt;=120,"Medium Calls","High Calls"))</f>
        <v>Medium Calls</v>
      </c>
      <c r="AA2295" t="str">
        <f>IF(tbl_Customers[[#This Row],[total_eve_charge]]&lt;=15,"Low Charges",
IF(tbl_Customers[[#This Row],[total_eve_charge]]&lt;=20,"Medium Charges","High Charges"))</f>
        <v>Low Charges</v>
      </c>
      <c r="AB22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95" t="str">
        <f>IF(tbl_Customers[[#This Row],[number_vmail_messages]] = 0, "No Usage", IF(tbl_Customers[[#This Row],[number_vmail_messages]] &lt;= 20, "Low Usage", IF(tbl_Customers[[#This Row],[number_vmail_messages]] &lt;= 40, "Medium Usgae", "High Usage")))</f>
        <v>No Usage</v>
      </c>
      <c r="AD2295" t="str">
        <f>IF(tbl_Customers[[#This Row],[total_day_minutes]]&lt;=150,"Low Usage", IF(tbl_Customers[[#This Row],[total_day_minutes]]&lt;=200,"Medium Usage", IF(tbl_Customers[[#This Row],[total_day_minutes]]&lt;=250,"High Usage","Very High Usage")))</f>
        <v>Low Usage</v>
      </c>
      <c r="AE2295" t="str">
        <f>IF(tbl_Customers[[#This Row],[total_intl_calls]]&lt;=5,"Low Calls", IF(tbl_Customers[[#This Row],[total_intl_calls]]&lt;=10, "Medium Calls", "High Calls"))</f>
        <v>Low Calls</v>
      </c>
      <c r="AF22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95" s="36" t="str">
        <f>IF(tbl_Customers[[#This Row],[Churn_Risk_Score]]&gt;=10,"High Risk", IF(tbl_Customers[[#This Row],[Churn_Risk_Score]]&gt;=5,"Medium Risk","Low Risk"))</f>
        <v>Low Risk</v>
      </c>
    </row>
    <row r="2296" spans="1:33" x14ac:dyDescent="0.35">
      <c r="A2296">
        <v>2295</v>
      </c>
      <c r="B2296" t="s">
        <v>45</v>
      </c>
      <c r="C2296">
        <v>101</v>
      </c>
      <c r="D2296" t="s">
        <v>21</v>
      </c>
      <c r="E2296" t="s">
        <v>22</v>
      </c>
      <c r="F2296" t="s">
        <v>22</v>
      </c>
      <c r="G2296">
        <v>0</v>
      </c>
      <c r="H2296">
        <v>253.2</v>
      </c>
      <c r="I2296">
        <v>89</v>
      </c>
      <c r="J2296">
        <v>43.04</v>
      </c>
      <c r="K2296">
        <v>237.9</v>
      </c>
      <c r="L2296">
        <v>114</v>
      </c>
      <c r="M2296">
        <v>20.22</v>
      </c>
      <c r="N2296">
        <v>154.30000000000001</v>
      </c>
      <c r="O2296">
        <v>85</v>
      </c>
      <c r="P2296">
        <v>6.94</v>
      </c>
      <c r="Q2296">
        <v>9.6999999999999993</v>
      </c>
      <c r="R2296">
        <v>7</v>
      </c>
      <c r="S2296">
        <v>2.62</v>
      </c>
      <c r="T2296">
        <v>4</v>
      </c>
      <c r="U2296" t="s">
        <v>22</v>
      </c>
      <c r="V2296">
        <f>IF(tbl_Customers[[#This Row],[churn]] = "yes", 1, 0)</f>
        <v>0</v>
      </c>
      <c r="W2296" t="str">
        <f>IF(tbl_Customers[[#This Row],[number_customer_service_calls]] &lt;= 1, "0-1 Calls", IF(tbl_Customers[[#This Row],[number_customer_service_calls]] &lt;= 3, "2-3 Calls", IF(tbl_Customers[[#This Row],[number_customer_service_calls]] &lt;=5, "4-5 Calls", "6+ Calls")))</f>
        <v>4-5 Calls</v>
      </c>
      <c r="X2296" t="str">
        <f>IF(tbl_Customers[[#This Row],[account_length]] &lt;= 50, "0-50", IF(tbl_Customers[[#This Row],[account_length]] &lt;=100, "51-100", IF(tbl_Customers[[#This Row],[account_length]] &lt;= 150, "101-150", "151+")))</f>
        <v>101-150</v>
      </c>
      <c r="Y2296" t="str">
        <f>IF(tbl_Customers[[#This Row],[total_intl_charge]] &lt;= 3, "Low Charges", "High Charges")</f>
        <v>Low Charges</v>
      </c>
      <c r="Z2296" t="str">
        <f>IF(tbl_Customers[[#This Row],[total_eve_calls]]&lt;=80,"Low Calls",
IF(tbl_Customers[[#This Row],[total_eve_calls]]&lt;=120,"Medium Calls","High Calls"))</f>
        <v>Medium Calls</v>
      </c>
      <c r="AA2296" t="str">
        <f>IF(tbl_Customers[[#This Row],[total_eve_charge]]&lt;=15,"Low Charges",
IF(tbl_Customers[[#This Row],[total_eve_charge]]&lt;=20,"Medium Charges","High Charges"))</f>
        <v>High Charges</v>
      </c>
      <c r="AB22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96" t="str">
        <f>IF(tbl_Customers[[#This Row],[number_vmail_messages]] = 0, "No Usage", IF(tbl_Customers[[#This Row],[number_vmail_messages]] &lt;= 20, "Low Usage", IF(tbl_Customers[[#This Row],[number_vmail_messages]] &lt;= 40, "Medium Usgae", "High Usage")))</f>
        <v>No Usage</v>
      </c>
      <c r="AD2296" t="str">
        <f>IF(tbl_Customers[[#This Row],[total_day_minutes]]&lt;=150,"Low Usage", IF(tbl_Customers[[#This Row],[total_day_minutes]]&lt;=200,"Medium Usage", IF(tbl_Customers[[#This Row],[total_day_minutes]]&lt;=250,"High Usage","Very High Usage")))</f>
        <v>Very High Usage</v>
      </c>
      <c r="AE2296" t="str">
        <f>IF(tbl_Customers[[#This Row],[total_intl_calls]]&lt;=5,"Low Calls", IF(tbl_Customers[[#This Row],[total_intl_calls]]&lt;=10, "Medium Calls", "High Calls"))</f>
        <v>Medium Calls</v>
      </c>
      <c r="AF22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2296" s="36" t="str">
        <f>IF(tbl_Customers[[#This Row],[Churn_Risk_Score]]&gt;=10,"High Risk", IF(tbl_Customers[[#This Row],[Churn_Risk_Score]]&gt;=5,"Medium Risk","Low Risk"))</f>
        <v>Medium Risk</v>
      </c>
    </row>
    <row r="2297" spans="1:33" x14ac:dyDescent="0.35">
      <c r="A2297">
        <v>2296</v>
      </c>
      <c r="B2297" t="s">
        <v>31</v>
      </c>
      <c r="C2297">
        <v>125</v>
      </c>
      <c r="D2297" t="s">
        <v>21</v>
      </c>
      <c r="E2297" t="s">
        <v>22</v>
      </c>
      <c r="F2297" t="s">
        <v>22</v>
      </c>
      <c r="G2297">
        <v>0</v>
      </c>
      <c r="H2297">
        <v>206</v>
      </c>
      <c r="I2297">
        <v>128</v>
      </c>
      <c r="J2297">
        <v>35.020000000000003</v>
      </c>
      <c r="K2297">
        <v>198.1</v>
      </c>
      <c r="L2297">
        <v>71</v>
      </c>
      <c r="M2297">
        <v>16.84</v>
      </c>
      <c r="N2297">
        <v>135.9</v>
      </c>
      <c r="O2297">
        <v>116</v>
      </c>
      <c r="P2297">
        <v>6.12</v>
      </c>
      <c r="Q2297">
        <v>13.2</v>
      </c>
      <c r="R2297">
        <v>3</v>
      </c>
      <c r="S2297">
        <v>3.56</v>
      </c>
      <c r="T2297">
        <v>0</v>
      </c>
      <c r="U2297" t="s">
        <v>22</v>
      </c>
      <c r="V2297">
        <f>IF(tbl_Customers[[#This Row],[churn]] = "yes", 1, 0)</f>
        <v>0</v>
      </c>
      <c r="W2297" t="str">
        <f>IF(tbl_Customers[[#This Row],[number_customer_service_calls]] &lt;= 1, "0-1 Calls", IF(tbl_Customers[[#This Row],[number_customer_service_calls]] &lt;= 3, "2-3 Calls", IF(tbl_Customers[[#This Row],[number_customer_service_calls]] &lt;=5, "4-5 Calls", "6+ Calls")))</f>
        <v>0-1 Calls</v>
      </c>
      <c r="X2297" t="str">
        <f>IF(tbl_Customers[[#This Row],[account_length]] &lt;= 50, "0-50", IF(tbl_Customers[[#This Row],[account_length]] &lt;=100, "51-100", IF(tbl_Customers[[#This Row],[account_length]] &lt;= 150, "101-150", "151+")))</f>
        <v>101-150</v>
      </c>
      <c r="Y2297" t="str">
        <f>IF(tbl_Customers[[#This Row],[total_intl_charge]] &lt;= 3, "Low Charges", "High Charges")</f>
        <v>High Charges</v>
      </c>
      <c r="Z2297" t="str">
        <f>IF(tbl_Customers[[#This Row],[total_eve_calls]]&lt;=80,"Low Calls",
IF(tbl_Customers[[#This Row],[total_eve_calls]]&lt;=120,"Medium Calls","High Calls"))</f>
        <v>Low Calls</v>
      </c>
      <c r="AA2297" t="str">
        <f>IF(tbl_Customers[[#This Row],[total_eve_charge]]&lt;=15,"Low Charges",
IF(tbl_Customers[[#This Row],[total_eve_charge]]&lt;=20,"Medium Charges","High Charges"))</f>
        <v>Medium Charges</v>
      </c>
      <c r="AB22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97" t="str">
        <f>IF(tbl_Customers[[#This Row],[number_vmail_messages]] = 0, "No Usage", IF(tbl_Customers[[#This Row],[number_vmail_messages]] &lt;= 20, "Low Usage", IF(tbl_Customers[[#This Row],[number_vmail_messages]] &lt;= 40, "Medium Usgae", "High Usage")))</f>
        <v>No Usage</v>
      </c>
      <c r="AD2297" t="str">
        <f>IF(tbl_Customers[[#This Row],[total_day_minutes]]&lt;=150,"Low Usage", IF(tbl_Customers[[#This Row],[total_day_minutes]]&lt;=200,"Medium Usage", IF(tbl_Customers[[#This Row],[total_day_minutes]]&lt;=250,"High Usage","Very High Usage")))</f>
        <v>High Usage</v>
      </c>
      <c r="AE2297" t="str">
        <f>IF(tbl_Customers[[#This Row],[total_intl_calls]]&lt;=5,"Low Calls", IF(tbl_Customers[[#This Row],[total_intl_calls]]&lt;=10, "Medium Calls", "High Calls"))</f>
        <v>Low Calls</v>
      </c>
      <c r="AF22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297" s="36" t="str">
        <f>IF(tbl_Customers[[#This Row],[Churn_Risk_Score]]&gt;=10,"High Risk", IF(tbl_Customers[[#This Row],[Churn_Risk_Score]]&gt;=5,"Medium Risk","Low Risk"))</f>
        <v>Low Risk</v>
      </c>
    </row>
    <row r="2298" spans="1:33" x14ac:dyDescent="0.35">
      <c r="A2298">
        <v>2297</v>
      </c>
      <c r="B2298" t="s">
        <v>66</v>
      </c>
      <c r="C2298">
        <v>193</v>
      </c>
      <c r="D2298" t="s">
        <v>21</v>
      </c>
      <c r="E2298" t="s">
        <v>22</v>
      </c>
      <c r="F2298" t="s">
        <v>23</v>
      </c>
      <c r="G2298">
        <v>31</v>
      </c>
      <c r="H2298">
        <v>71.2</v>
      </c>
      <c r="I2298">
        <v>58</v>
      </c>
      <c r="J2298">
        <v>12.1</v>
      </c>
      <c r="K2298">
        <v>124.7</v>
      </c>
      <c r="L2298">
        <v>105</v>
      </c>
      <c r="M2298">
        <v>10.6</v>
      </c>
      <c r="N2298">
        <v>155.5</v>
      </c>
      <c r="O2298">
        <v>108</v>
      </c>
      <c r="P2298">
        <v>7</v>
      </c>
      <c r="Q2298">
        <v>11.7</v>
      </c>
      <c r="R2298">
        <v>3</v>
      </c>
      <c r="S2298">
        <v>3.16</v>
      </c>
      <c r="T2298">
        <v>0</v>
      </c>
      <c r="U2298" t="s">
        <v>22</v>
      </c>
      <c r="V2298">
        <f>IF(tbl_Customers[[#This Row],[churn]] = "yes", 1, 0)</f>
        <v>0</v>
      </c>
      <c r="W2298" t="str">
        <f>IF(tbl_Customers[[#This Row],[number_customer_service_calls]] &lt;= 1, "0-1 Calls", IF(tbl_Customers[[#This Row],[number_customer_service_calls]] &lt;= 3, "2-3 Calls", IF(tbl_Customers[[#This Row],[number_customer_service_calls]] &lt;=5, "4-5 Calls", "6+ Calls")))</f>
        <v>0-1 Calls</v>
      </c>
      <c r="X2298" t="str">
        <f>IF(tbl_Customers[[#This Row],[account_length]] &lt;= 50, "0-50", IF(tbl_Customers[[#This Row],[account_length]] &lt;=100, "51-100", IF(tbl_Customers[[#This Row],[account_length]] &lt;= 150, "101-150", "151+")))</f>
        <v>151+</v>
      </c>
      <c r="Y2298" t="str">
        <f>IF(tbl_Customers[[#This Row],[total_intl_charge]] &lt;= 3, "Low Charges", "High Charges")</f>
        <v>High Charges</v>
      </c>
      <c r="Z2298" t="str">
        <f>IF(tbl_Customers[[#This Row],[total_eve_calls]]&lt;=80,"Low Calls",
IF(tbl_Customers[[#This Row],[total_eve_calls]]&lt;=120,"Medium Calls","High Calls"))</f>
        <v>Medium Calls</v>
      </c>
      <c r="AA2298" t="str">
        <f>IF(tbl_Customers[[#This Row],[total_eve_charge]]&lt;=15,"Low Charges",
IF(tbl_Customers[[#This Row],[total_eve_charge]]&lt;=20,"Medium Charges","High Charges"))</f>
        <v>Low Charges</v>
      </c>
      <c r="AB22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298" t="str">
        <f>IF(tbl_Customers[[#This Row],[number_vmail_messages]] = 0, "No Usage", IF(tbl_Customers[[#This Row],[number_vmail_messages]] &lt;= 20, "Low Usage", IF(tbl_Customers[[#This Row],[number_vmail_messages]] &lt;= 40, "Medium Usgae", "High Usage")))</f>
        <v>Medium Usgae</v>
      </c>
      <c r="AD2298" t="str">
        <f>IF(tbl_Customers[[#This Row],[total_day_minutes]]&lt;=150,"Low Usage", IF(tbl_Customers[[#This Row],[total_day_minutes]]&lt;=200,"Medium Usage", IF(tbl_Customers[[#This Row],[total_day_minutes]]&lt;=250,"High Usage","Very High Usage")))</f>
        <v>Low Usage</v>
      </c>
      <c r="AE2298" t="str">
        <f>IF(tbl_Customers[[#This Row],[total_intl_calls]]&lt;=5,"Low Calls", IF(tbl_Customers[[#This Row],[total_intl_calls]]&lt;=10, "Medium Calls", "High Calls"))</f>
        <v>Low Calls</v>
      </c>
      <c r="AF22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298" s="36" t="str">
        <f>IF(tbl_Customers[[#This Row],[Churn_Risk_Score]]&gt;=10,"High Risk", IF(tbl_Customers[[#This Row],[Churn_Risk_Score]]&gt;=5,"Medium Risk","Low Risk"))</f>
        <v>Low Risk</v>
      </c>
    </row>
    <row r="2299" spans="1:33" x14ac:dyDescent="0.35">
      <c r="A2299">
        <v>2298</v>
      </c>
      <c r="B2299" t="s">
        <v>31</v>
      </c>
      <c r="C2299">
        <v>63</v>
      </c>
      <c r="D2299" t="s">
        <v>28</v>
      </c>
      <c r="E2299" t="s">
        <v>22</v>
      </c>
      <c r="F2299" t="s">
        <v>22</v>
      </c>
      <c r="G2299">
        <v>0</v>
      </c>
      <c r="H2299">
        <v>261.8</v>
      </c>
      <c r="I2299">
        <v>69</v>
      </c>
      <c r="J2299">
        <v>44.51</v>
      </c>
      <c r="K2299">
        <v>245</v>
      </c>
      <c r="L2299">
        <v>135</v>
      </c>
      <c r="M2299">
        <v>20.83</v>
      </c>
      <c r="N2299">
        <v>202.1</v>
      </c>
      <c r="O2299">
        <v>94</v>
      </c>
      <c r="P2299">
        <v>9.09</v>
      </c>
      <c r="Q2299">
        <v>14.7</v>
      </c>
      <c r="R2299">
        <v>4</v>
      </c>
      <c r="S2299">
        <v>3.97</v>
      </c>
      <c r="T2299">
        <v>0</v>
      </c>
      <c r="U2299" t="s">
        <v>23</v>
      </c>
      <c r="V2299">
        <f>IF(tbl_Customers[[#This Row],[churn]] = "yes", 1, 0)</f>
        <v>1</v>
      </c>
      <c r="W2299" t="str">
        <f>IF(tbl_Customers[[#This Row],[number_customer_service_calls]] &lt;= 1, "0-1 Calls", IF(tbl_Customers[[#This Row],[number_customer_service_calls]] &lt;= 3, "2-3 Calls", IF(tbl_Customers[[#This Row],[number_customer_service_calls]] &lt;=5, "4-5 Calls", "6+ Calls")))</f>
        <v>0-1 Calls</v>
      </c>
      <c r="X2299" t="str">
        <f>IF(tbl_Customers[[#This Row],[account_length]] &lt;= 50, "0-50", IF(tbl_Customers[[#This Row],[account_length]] &lt;=100, "51-100", IF(tbl_Customers[[#This Row],[account_length]] &lt;= 150, "101-150", "151+")))</f>
        <v>51-100</v>
      </c>
      <c r="Y2299" t="str">
        <f>IF(tbl_Customers[[#This Row],[total_intl_charge]] &lt;= 3, "Low Charges", "High Charges")</f>
        <v>High Charges</v>
      </c>
      <c r="Z2299" t="str">
        <f>IF(tbl_Customers[[#This Row],[total_eve_calls]]&lt;=80,"Low Calls",
IF(tbl_Customers[[#This Row],[total_eve_calls]]&lt;=120,"Medium Calls","High Calls"))</f>
        <v>High Calls</v>
      </c>
      <c r="AA2299" t="str">
        <f>IF(tbl_Customers[[#This Row],[total_eve_charge]]&lt;=15,"Low Charges",
IF(tbl_Customers[[#This Row],[total_eve_charge]]&lt;=20,"Medium Charges","High Charges"))</f>
        <v>High Charges</v>
      </c>
      <c r="AB22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299" t="str">
        <f>IF(tbl_Customers[[#This Row],[number_vmail_messages]] = 0, "No Usage", IF(tbl_Customers[[#This Row],[number_vmail_messages]] &lt;= 20, "Low Usage", IF(tbl_Customers[[#This Row],[number_vmail_messages]] &lt;= 40, "Medium Usgae", "High Usage")))</f>
        <v>No Usage</v>
      </c>
      <c r="AD2299" t="str">
        <f>IF(tbl_Customers[[#This Row],[total_day_minutes]]&lt;=150,"Low Usage", IF(tbl_Customers[[#This Row],[total_day_minutes]]&lt;=200,"Medium Usage", IF(tbl_Customers[[#This Row],[total_day_minutes]]&lt;=250,"High Usage","Very High Usage")))</f>
        <v>Very High Usage</v>
      </c>
      <c r="AE2299" t="str">
        <f>IF(tbl_Customers[[#This Row],[total_intl_calls]]&lt;=5,"Low Calls", IF(tbl_Customers[[#This Row],[total_intl_calls]]&lt;=10, "Medium Calls", "High Calls"))</f>
        <v>Low Calls</v>
      </c>
      <c r="AF22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299" s="36" t="str">
        <f>IF(tbl_Customers[[#This Row],[Churn_Risk_Score]]&gt;=10,"High Risk", IF(tbl_Customers[[#This Row],[Churn_Risk_Score]]&gt;=5,"Medium Risk","Low Risk"))</f>
        <v>Medium Risk</v>
      </c>
    </row>
    <row r="2300" spans="1:33" x14ac:dyDescent="0.35">
      <c r="A2300">
        <v>2299</v>
      </c>
      <c r="B2300" t="s">
        <v>69</v>
      </c>
      <c r="C2300">
        <v>124</v>
      </c>
      <c r="D2300" t="s">
        <v>28</v>
      </c>
      <c r="E2300" t="s">
        <v>22</v>
      </c>
      <c r="F2300" t="s">
        <v>22</v>
      </c>
      <c r="G2300">
        <v>0</v>
      </c>
      <c r="H2300">
        <v>191.3</v>
      </c>
      <c r="I2300">
        <v>134</v>
      </c>
      <c r="J2300">
        <v>32.520000000000003</v>
      </c>
      <c r="K2300">
        <v>261.5</v>
      </c>
      <c r="L2300">
        <v>113</v>
      </c>
      <c r="M2300">
        <v>22.23</v>
      </c>
      <c r="N2300">
        <v>182.3</v>
      </c>
      <c r="O2300">
        <v>111</v>
      </c>
      <c r="P2300">
        <v>8.1999999999999993</v>
      </c>
      <c r="Q2300">
        <v>10</v>
      </c>
      <c r="R2300">
        <v>3</v>
      </c>
      <c r="S2300">
        <v>2.7</v>
      </c>
      <c r="T2300">
        <v>1</v>
      </c>
      <c r="U2300" t="s">
        <v>22</v>
      </c>
      <c r="V2300">
        <f>IF(tbl_Customers[[#This Row],[churn]] = "yes", 1, 0)</f>
        <v>0</v>
      </c>
      <c r="W2300" t="str">
        <f>IF(tbl_Customers[[#This Row],[number_customer_service_calls]] &lt;= 1, "0-1 Calls", IF(tbl_Customers[[#This Row],[number_customer_service_calls]] &lt;= 3, "2-3 Calls", IF(tbl_Customers[[#This Row],[number_customer_service_calls]] &lt;=5, "4-5 Calls", "6+ Calls")))</f>
        <v>0-1 Calls</v>
      </c>
      <c r="X2300" t="str">
        <f>IF(tbl_Customers[[#This Row],[account_length]] &lt;= 50, "0-50", IF(tbl_Customers[[#This Row],[account_length]] &lt;=100, "51-100", IF(tbl_Customers[[#This Row],[account_length]] &lt;= 150, "101-150", "151+")))</f>
        <v>101-150</v>
      </c>
      <c r="Y2300" t="str">
        <f>IF(tbl_Customers[[#This Row],[total_intl_charge]] &lt;= 3, "Low Charges", "High Charges")</f>
        <v>Low Charges</v>
      </c>
      <c r="Z2300" t="str">
        <f>IF(tbl_Customers[[#This Row],[total_eve_calls]]&lt;=80,"Low Calls",
IF(tbl_Customers[[#This Row],[total_eve_calls]]&lt;=120,"Medium Calls","High Calls"))</f>
        <v>Medium Calls</v>
      </c>
      <c r="AA2300" t="str">
        <f>IF(tbl_Customers[[#This Row],[total_eve_charge]]&lt;=15,"Low Charges",
IF(tbl_Customers[[#This Row],[total_eve_charge]]&lt;=20,"Medium Charges","High Charges"))</f>
        <v>High Charges</v>
      </c>
      <c r="AB23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00" t="str">
        <f>IF(tbl_Customers[[#This Row],[number_vmail_messages]] = 0, "No Usage", IF(tbl_Customers[[#This Row],[number_vmail_messages]] &lt;= 20, "Low Usage", IF(tbl_Customers[[#This Row],[number_vmail_messages]] &lt;= 40, "Medium Usgae", "High Usage")))</f>
        <v>No Usage</v>
      </c>
      <c r="AD2300" t="str">
        <f>IF(tbl_Customers[[#This Row],[total_day_minutes]]&lt;=150,"Low Usage", IF(tbl_Customers[[#This Row],[total_day_minutes]]&lt;=200,"Medium Usage", IF(tbl_Customers[[#This Row],[total_day_minutes]]&lt;=250,"High Usage","Very High Usage")))</f>
        <v>Medium Usage</v>
      </c>
      <c r="AE2300" t="str">
        <f>IF(tbl_Customers[[#This Row],[total_intl_calls]]&lt;=5,"Low Calls", IF(tbl_Customers[[#This Row],[total_intl_calls]]&lt;=10, "Medium Calls", "High Calls"))</f>
        <v>Low Calls</v>
      </c>
      <c r="AF23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00" s="36" t="str">
        <f>IF(tbl_Customers[[#This Row],[Churn_Risk_Score]]&gt;=10,"High Risk", IF(tbl_Customers[[#This Row],[Churn_Risk_Score]]&gt;=5,"Medium Risk","Low Risk"))</f>
        <v>Low Risk</v>
      </c>
    </row>
    <row r="2301" spans="1:33" x14ac:dyDescent="0.35">
      <c r="A2301">
        <v>2300</v>
      </c>
      <c r="B2301" t="s">
        <v>63</v>
      </c>
      <c r="C2301">
        <v>144</v>
      </c>
      <c r="D2301" t="s">
        <v>21</v>
      </c>
      <c r="E2301" t="s">
        <v>22</v>
      </c>
      <c r="F2301" t="s">
        <v>22</v>
      </c>
      <c r="G2301">
        <v>0</v>
      </c>
      <c r="H2301">
        <v>133.30000000000001</v>
      </c>
      <c r="I2301">
        <v>101</v>
      </c>
      <c r="J2301">
        <v>22.66</v>
      </c>
      <c r="K2301">
        <v>255.5</v>
      </c>
      <c r="L2301">
        <v>127</v>
      </c>
      <c r="M2301">
        <v>21.72</v>
      </c>
      <c r="N2301">
        <v>228.6</v>
      </c>
      <c r="O2301">
        <v>68</v>
      </c>
      <c r="P2301">
        <v>10.29</v>
      </c>
      <c r="Q2301">
        <v>11.6</v>
      </c>
      <c r="R2301">
        <v>2</v>
      </c>
      <c r="S2301">
        <v>3.13</v>
      </c>
      <c r="T2301">
        <v>0</v>
      </c>
      <c r="U2301" t="s">
        <v>22</v>
      </c>
      <c r="V2301">
        <f>IF(tbl_Customers[[#This Row],[churn]] = "yes", 1, 0)</f>
        <v>0</v>
      </c>
      <c r="W2301" t="str">
        <f>IF(tbl_Customers[[#This Row],[number_customer_service_calls]] &lt;= 1, "0-1 Calls", IF(tbl_Customers[[#This Row],[number_customer_service_calls]] &lt;= 3, "2-3 Calls", IF(tbl_Customers[[#This Row],[number_customer_service_calls]] &lt;=5, "4-5 Calls", "6+ Calls")))</f>
        <v>0-1 Calls</v>
      </c>
      <c r="X2301" t="str">
        <f>IF(tbl_Customers[[#This Row],[account_length]] &lt;= 50, "0-50", IF(tbl_Customers[[#This Row],[account_length]] &lt;=100, "51-100", IF(tbl_Customers[[#This Row],[account_length]] &lt;= 150, "101-150", "151+")))</f>
        <v>101-150</v>
      </c>
      <c r="Y2301" t="str">
        <f>IF(tbl_Customers[[#This Row],[total_intl_charge]] &lt;= 3, "Low Charges", "High Charges")</f>
        <v>High Charges</v>
      </c>
      <c r="Z2301" t="str">
        <f>IF(tbl_Customers[[#This Row],[total_eve_calls]]&lt;=80,"Low Calls",
IF(tbl_Customers[[#This Row],[total_eve_calls]]&lt;=120,"Medium Calls","High Calls"))</f>
        <v>High Calls</v>
      </c>
      <c r="AA2301" t="str">
        <f>IF(tbl_Customers[[#This Row],[total_eve_charge]]&lt;=15,"Low Charges",
IF(tbl_Customers[[#This Row],[total_eve_charge]]&lt;=20,"Medium Charges","High Charges"))</f>
        <v>High Charges</v>
      </c>
      <c r="AB23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01" t="str">
        <f>IF(tbl_Customers[[#This Row],[number_vmail_messages]] = 0, "No Usage", IF(tbl_Customers[[#This Row],[number_vmail_messages]] &lt;= 20, "Low Usage", IF(tbl_Customers[[#This Row],[number_vmail_messages]] &lt;= 40, "Medium Usgae", "High Usage")))</f>
        <v>No Usage</v>
      </c>
      <c r="AD2301" t="str">
        <f>IF(tbl_Customers[[#This Row],[total_day_minutes]]&lt;=150,"Low Usage", IF(tbl_Customers[[#This Row],[total_day_minutes]]&lt;=200,"Medium Usage", IF(tbl_Customers[[#This Row],[total_day_minutes]]&lt;=250,"High Usage","Very High Usage")))</f>
        <v>Low Usage</v>
      </c>
      <c r="AE2301" t="str">
        <f>IF(tbl_Customers[[#This Row],[total_intl_calls]]&lt;=5,"Low Calls", IF(tbl_Customers[[#This Row],[total_intl_calls]]&lt;=10, "Medium Calls", "High Calls"))</f>
        <v>Low Calls</v>
      </c>
      <c r="AF23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01" s="36" t="str">
        <f>IF(tbl_Customers[[#This Row],[Churn_Risk_Score]]&gt;=10,"High Risk", IF(tbl_Customers[[#This Row],[Churn_Risk_Score]]&gt;=5,"Medium Risk","Low Risk"))</f>
        <v>Low Risk</v>
      </c>
    </row>
    <row r="2302" spans="1:33" x14ac:dyDescent="0.35">
      <c r="A2302">
        <v>2301</v>
      </c>
      <c r="B2302" t="s">
        <v>46</v>
      </c>
      <c r="C2302">
        <v>116</v>
      </c>
      <c r="D2302" t="s">
        <v>25</v>
      </c>
      <c r="E2302" t="s">
        <v>22</v>
      </c>
      <c r="F2302" t="s">
        <v>23</v>
      </c>
      <c r="G2302">
        <v>24</v>
      </c>
      <c r="H2302">
        <v>183.6</v>
      </c>
      <c r="I2302">
        <v>138</v>
      </c>
      <c r="J2302">
        <v>31.21</v>
      </c>
      <c r="K2302">
        <v>203.8</v>
      </c>
      <c r="L2302">
        <v>90</v>
      </c>
      <c r="M2302">
        <v>17.32</v>
      </c>
      <c r="N2302">
        <v>166.9</v>
      </c>
      <c r="O2302">
        <v>89</v>
      </c>
      <c r="P2302">
        <v>7.51</v>
      </c>
      <c r="Q2302">
        <v>6</v>
      </c>
      <c r="R2302">
        <v>3</v>
      </c>
      <c r="S2302">
        <v>1.62</v>
      </c>
      <c r="T2302">
        <v>2</v>
      </c>
      <c r="U2302" t="s">
        <v>22</v>
      </c>
      <c r="V2302">
        <f>IF(tbl_Customers[[#This Row],[churn]] = "yes", 1, 0)</f>
        <v>0</v>
      </c>
      <c r="W2302" t="str">
        <f>IF(tbl_Customers[[#This Row],[number_customer_service_calls]] &lt;= 1, "0-1 Calls", IF(tbl_Customers[[#This Row],[number_customer_service_calls]] &lt;= 3, "2-3 Calls", IF(tbl_Customers[[#This Row],[number_customer_service_calls]] &lt;=5, "4-5 Calls", "6+ Calls")))</f>
        <v>2-3 Calls</v>
      </c>
      <c r="X2302" t="str">
        <f>IF(tbl_Customers[[#This Row],[account_length]] &lt;= 50, "0-50", IF(tbl_Customers[[#This Row],[account_length]] &lt;=100, "51-100", IF(tbl_Customers[[#This Row],[account_length]] &lt;= 150, "101-150", "151+")))</f>
        <v>101-150</v>
      </c>
      <c r="Y2302" t="str">
        <f>IF(tbl_Customers[[#This Row],[total_intl_charge]] &lt;= 3, "Low Charges", "High Charges")</f>
        <v>Low Charges</v>
      </c>
      <c r="Z2302" t="str">
        <f>IF(tbl_Customers[[#This Row],[total_eve_calls]]&lt;=80,"Low Calls",
IF(tbl_Customers[[#This Row],[total_eve_calls]]&lt;=120,"Medium Calls","High Calls"))</f>
        <v>Medium Calls</v>
      </c>
      <c r="AA2302" t="str">
        <f>IF(tbl_Customers[[#This Row],[total_eve_charge]]&lt;=15,"Low Charges",
IF(tbl_Customers[[#This Row],[total_eve_charge]]&lt;=20,"Medium Charges","High Charges"))</f>
        <v>Medium Charges</v>
      </c>
      <c r="AB23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02" t="str">
        <f>IF(tbl_Customers[[#This Row],[number_vmail_messages]] = 0, "No Usage", IF(tbl_Customers[[#This Row],[number_vmail_messages]] &lt;= 20, "Low Usage", IF(tbl_Customers[[#This Row],[number_vmail_messages]] &lt;= 40, "Medium Usgae", "High Usage")))</f>
        <v>Medium Usgae</v>
      </c>
      <c r="AD2302" t="str">
        <f>IF(tbl_Customers[[#This Row],[total_day_minutes]]&lt;=150,"Low Usage", IF(tbl_Customers[[#This Row],[total_day_minutes]]&lt;=200,"Medium Usage", IF(tbl_Customers[[#This Row],[total_day_minutes]]&lt;=250,"High Usage","Very High Usage")))</f>
        <v>Medium Usage</v>
      </c>
      <c r="AE2302" t="str">
        <f>IF(tbl_Customers[[#This Row],[total_intl_calls]]&lt;=5,"Low Calls", IF(tbl_Customers[[#This Row],[total_intl_calls]]&lt;=10, "Medium Calls", "High Calls"))</f>
        <v>Low Calls</v>
      </c>
      <c r="AF23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02" s="36" t="str">
        <f>IF(tbl_Customers[[#This Row],[Churn_Risk_Score]]&gt;=10,"High Risk", IF(tbl_Customers[[#This Row],[Churn_Risk_Score]]&gt;=5,"Medium Risk","Low Risk"))</f>
        <v>Low Risk</v>
      </c>
    </row>
    <row r="2303" spans="1:33" x14ac:dyDescent="0.35">
      <c r="A2303">
        <v>2302</v>
      </c>
      <c r="B2303" t="s">
        <v>49</v>
      </c>
      <c r="C2303">
        <v>189</v>
      </c>
      <c r="D2303" t="s">
        <v>21</v>
      </c>
      <c r="E2303" t="s">
        <v>22</v>
      </c>
      <c r="F2303" t="s">
        <v>23</v>
      </c>
      <c r="G2303">
        <v>30</v>
      </c>
      <c r="H2303">
        <v>155.19999999999999</v>
      </c>
      <c r="I2303">
        <v>116</v>
      </c>
      <c r="J2303">
        <v>26.38</v>
      </c>
      <c r="K2303">
        <v>195.5</v>
      </c>
      <c r="L2303">
        <v>50</v>
      </c>
      <c r="M2303">
        <v>16.62</v>
      </c>
      <c r="N2303">
        <v>170.1</v>
      </c>
      <c r="O2303">
        <v>108</v>
      </c>
      <c r="P2303">
        <v>7.65</v>
      </c>
      <c r="Q2303">
        <v>15.4</v>
      </c>
      <c r="R2303">
        <v>6</v>
      </c>
      <c r="S2303">
        <v>4.16</v>
      </c>
      <c r="T2303">
        <v>1</v>
      </c>
      <c r="U2303" t="s">
        <v>22</v>
      </c>
      <c r="V2303">
        <f>IF(tbl_Customers[[#This Row],[churn]] = "yes", 1, 0)</f>
        <v>0</v>
      </c>
      <c r="W2303" t="str">
        <f>IF(tbl_Customers[[#This Row],[number_customer_service_calls]] &lt;= 1, "0-1 Calls", IF(tbl_Customers[[#This Row],[number_customer_service_calls]] &lt;= 3, "2-3 Calls", IF(tbl_Customers[[#This Row],[number_customer_service_calls]] &lt;=5, "4-5 Calls", "6+ Calls")))</f>
        <v>0-1 Calls</v>
      </c>
      <c r="X2303" t="str">
        <f>IF(tbl_Customers[[#This Row],[account_length]] &lt;= 50, "0-50", IF(tbl_Customers[[#This Row],[account_length]] &lt;=100, "51-100", IF(tbl_Customers[[#This Row],[account_length]] &lt;= 150, "101-150", "151+")))</f>
        <v>151+</v>
      </c>
      <c r="Y2303" t="str">
        <f>IF(tbl_Customers[[#This Row],[total_intl_charge]] &lt;= 3, "Low Charges", "High Charges")</f>
        <v>High Charges</v>
      </c>
      <c r="Z2303" t="str">
        <f>IF(tbl_Customers[[#This Row],[total_eve_calls]]&lt;=80,"Low Calls",
IF(tbl_Customers[[#This Row],[total_eve_calls]]&lt;=120,"Medium Calls","High Calls"))</f>
        <v>Low Calls</v>
      </c>
      <c r="AA2303" t="str">
        <f>IF(tbl_Customers[[#This Row],[total_eve_charge]]&lt;=15,"Low Charges",
IF(tbl_Customers[[#This Row],[total_eve_charge]]&lt;=20,"Medium Charges","High Charges"))</f>
        <v>Medium Charges</v>
      </c>
      <c r="AB23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03" t="str">
        <f>IF(tbl_Customers[[#This Row],[number_vmail_messages]] = 0, "No Usage", IF(tbl_Customers[[#This Row],[number_vmail_messages]] &lt;= 20, "Low Usage", IF(tbl_Customers[[#This Row],[number_vmail_messages]] &lt;= 40, "Medium Usgae", "High Usage")))</f>
        <v>Medium Usgae</v>
      </c>
      <c r="AD2303" t="str">
        <f>IF(tbl_Customers[[#This Row],[total_day_minutes]]&lt;=150,"Low Usage", IF(tbl_Customers[[#This Row],[total_day_minutes]]&lt;=200,"Medium Usage", IF(tbl_Customers[[#This Row],[total_day_minutes]]&lt;=250,"High Usage","Very High Usage")))</f>
        <v>Medium Usage</v>
      </c>
      <c r="AE2303" t="str">
        <f>IF(tbl_Customers[[#This Row],[total_intl_calls]]&lt;=5,"Low Calls", IF(tbl_Customers[[#This Row],[total_intl_calls]]&lt;=10, "Medium Calls", "High Calls"))</f>
        <v>Medium Calls</v>
      </c>
      <c r="AF23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03" s="36" t="str">
        <f>IF(tbl_Customers[[#This Row],[Churn_Risk_Score]]&gt;=10,"High Risk", IF(tbl_Customers[[#This Row],[Churn_Risk_Score]]&gt;=5,"Medium Risk","Low Risk"))</f>
        <v>Low Risk</v>
      </c>
    </row>
    <row r="2304" spans="1:33" x14ac:dyDescent="0.35">
      <c r="A2304">
        <v>2303</v>
      </c>
      <c r="B2304" t="s">
        <v>46</v>
      </c>
      <c r="C2304">
        <v>97</v>
      </c>
      <c r="D2304" t="s">
        <v>25</v>
      </c>
      <c r="E2304" t="s">
        <v>22</v>
      </c>
      <c r="F2304" t="s">
        <v>23</v>
      </c>
      <c r="G2304">
        <v>28</v>
      </c>
      <c r="H2304">
        <v>283.10000000000002</v>
      </c>
      <c r="I2304">
        <v>93</v>
      </c>
      <c r="J2304">
        <v>48.13</v>
      </c>
      <c r="K2304">
        <v>185.4</v>
      </c>
      <c r="L2304">
        <v>98</v>
      </c>
      <c r="M2304">
        <v>15.76</v>
      </c>
      <c r="N2304">
        <v>312.8</v>
      </c>
      <c r="O2304">
        <v>78</v>
      </c>
      <c r="P2304">
        <v>14.08</v>
      </c>
      <c r="Q2304">
        <v>6.1</v>
      </c>
      <c r="R2304">
        <v>8</v>
      </c>
      <c r="S2304">
        <v>1.65</v>
      </c>
      <c r="T2304">
        <v>1</v>
      </c>
      <c r="U2304" t="s">
        <v>22</v>
      </c>
      <c r="V2304">
        <f>IF(tbl_Customers[[#This Row],[churn]] = "yes", 1, 0)</f>
        <v>0</v>
      </c>
      <c r="W2304" t="str">
        <f>IF(tbl_Customers[[#This Row],[number_customer_service_calls]] &lt;= 1, "0-1 Calls", IF(tbl_Customers[[#This Row],[number_customer_service_calls]] &lt;= 3, "2-3 Calls", IF(tbl_Customers[[#This Row],[number_customer_service_calls]] &lt;=5, "4-5 Calls", "6+ Calls")))</f>
        <v>0-1 Calls</v>
      </c>
      <c r="X2304" t="str">
        <f>IF(tbl_Customers[[#This Row],[account_length]] &lt;= 50, "0-50", IF(tbl_Customers[[#This Row],[account_length]] &lt;=100, "51-100", IF(tbl_Customers[[#This Row],[account_length]] &lt;= 150, "101-150", "151+")))</f>
        <v>51-100</v>
      </c>
      <c r="Y2304" t="str">
        <f>IF(tbl_Customers[[#This Row],[total_intl_charge]] &lt;= 3, "Low Charges", "High Charges")</f>
        <v>Low Charges</v>
      </c>
      <c r="Z2304" t="str">
        <f>IF(tbl_Customers[[#This Row],[total_eve_calls]]&lt;=80,"Low Calls",
IF(tbl_Customers[[#This Row],[total_eve_calls]]&lt;=120,"Medium Calls","High Calls"))</f>
        <v>Medium Calls</v>
      </c>
      <c r="AA2304" t="str">
        <f>IF(tbl_Customers[[#This Row],[total_eve_charge]]&lt;=15,"Low Charges",
IF(tbl_Customers[[#This Row],[total_eve_charge]]&lt;=20,"Medium Charges","High Charges"))</f>
        <v>Medium Charges</v>
      </c>
      <c r="AB23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04" t="str">
        <f>IF(tbl_Customers[[#This Row],[number_vmail_messages]] = 0, "No Usage", IF(tbl_Customers[[#This Row],[number_vmail_messages]] &lt;= 20, "Low Usage", IF(tbl_Customers[[#This Row],[number_vmail_messages]] &lt;= 40, "Medium Usgae", "High Usage")))</f>
        <v>Medium Usgae</v>
      </c>
      <c r="AD2304" t="str">
        <f>IF(tbl_Customers[[#This Row],[total_day_minutes]]&lt;=150,"Low Usage", IF(tbl_Customers[[#This Row],[total_day_minutes]]&lt;=200,"Medium Usage", IF(tbl_Customers[[#This Row],[total_day_minutes]]&lt;=250,"High Usage","Very High Usage")))</f>
        <v>Very High Usage</v>
      </c>
      <c r="AE2304" t="str">
        <f>IF(tbl_Customers[[#This Row],[total_intl_calls]]&lt;=5,"Low Calls", IF(tbl_Customers[[#This Row],[total_intl_calls]]&lt;=10, "Medium Calls", "High Calls"))</f>
        <v>Medium Calls</v>
      </c>
      <c r="AF23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04" s="36" t="str">
        <f>IF(tbl_Customers[[#This Row],[Churn_Risk_Score]]&gt;=10,"High Risk", IF(tbl_Customers[[#This Row],[Churn_Risk_Score]]&gt;=5,"Medium Risk","Low Risk"))</f>
        <v>Low Risk</v>
      </c>
    </row>
    <row r="2305" spans="1:33" x14ac:dyDescent="0.35">
      <c r="A2305">
        <v>2304</v>
      </c>
      <c r="B2305" t="s">
        <v>31</v>
      </c>
      <c r="C2305">
        <v>137</v>
      </c>
      <c r="D2305" t="s">
        <v>28</v>
      </c>
      <c r="E2305" t="s">
        <v>22</v>
      </c>
      <c r="F2305" t="s">
        <v>23</v>
      </c>
      <c r="G2305">
        <v>50</v>
      </c>
      <c r="H2305">
        <v>186.5</v>
      </c>
      <c r="I2305">
        <v>94</v>
      </c>
      <c r="J2305">
        <v>31.71</v>
      </c>
      <c r="K2305">
        <v>178</v>
      </c>
      <c r="L2305">
        <v>106</v>
      </c>
      <c r="M2305">
        <v>15.13</v>
      </c>
      <c r="N2305">
        <v>215.6</v>
      </c>
      <c r="O2305">
        <v>100</v>
      </c>
      <c r="P2305">
        <v>9.6999999999999993</v>
      </c>
      <c r="Q2305">
        <v>12.1</v>
      </c>
      <c r="R2305">
        <v>4</v>
      </c>
      <c r="S2305">
        <v>3.27</v>
      </c>
      <c r="T2305">
        <v>2</v>
      </c>
      <c r="U2305" t="s">
        <v>22</v>
      </c>
      <c r="V2305">
        <f>IF(tbl_Customers[[#This Row],[churn]] = "yes", 1, 0)</f>
        <v>0</v>
      </c>
      <c r="W2305" t="str">
        <f>IF(tbl_Customers[[#This Row],[number_customer_service_calls]] &lt;= 1, "0-1 Calls", IF(tbl_Customers[[#This Row],[number_customer_service_calls]] &lt;= 3, "2-3 Calls", IF(tbl_Customers[[#This Row],[number_customer_service_calls]] &lt;=5, "4-5 Calls", "6+ Calls")))</f>
        <v>2-3 Calls</v>
      </c>
      <c r="X2305" t="str">
        <f>IF(tbl_Customers[[#This Row],[account_length]] &lt;= 50, "0-50", IF(tbl_Customers[[#This Row],[account_length]] &lt;=100, "51-100", IF(tbl_Customers[[#This Row],[account_length]] &lt;= 150, "101-150", "151+")))</f>
        <v>101-150</v>
      </c>
      <c r="Y2305" t="str">
        <f>IF(tbl_Customers[[#This Row],[total_intl_charge]] &lt;= 3, "Low Charges", "High Charges")</f>
        <v>High Charges</v>
      </c>
      <c r="Z2305" t="str">
        <f>IF(tbl_Customers[[#This Row],[total_eve_calls]]&lt;=80,"Low Calls",
IF(tbl_Customers[[#This Row],[total_eve_calls]]&lt;=120,"Medium Calls","High Calls"))</f>
        <v>Medium Calls</v>
      </c>
      <c r="AA2305" t="str">
        <f>IF(tbl_Customers[[#This Row],[total_eve_charge]]&lt;=15,"Low Charges",
IF(tbl_Customers[[#This Row],[total_eve_charge]]&lt;=20,"Medium Charges","High Charges"))</f>
        <v>Medium Charges</v>
      </c>
      <c r="AB23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05" t="str">
        <f>IF(tbl_Customers[[#This Row],[number_vmail_messages]] = 0, "No Usage", IF(tbl_Customers[[#This Row],[number_vmail_messages]] &lt;= 20, "Low Usage", IF(tbl_Customers[[#This Row],[number_vmail_messages]] &lt;= 40, "Medium Usgae", "High Usage")))</f>
        <v>High Usage</v>
      </c>
      <c r="AD2305" t="str">
        <f>IF(tbl_Customers[[#This Row],[total_day_minutes]]&lt;=150,"Low Usage", IF(tbl_Customers[[#This Row],[total_day_minutes]]&lt;=200,"Medium Usage", IF(tbl_Customers[[#This Row],[total_day_minutes]]&lt;=250,"High Usage","Very High Usage")))</f>
        <v>Medium Usage</v>
      </c>
      <c r="AE2305" t="str">
        <f>IF(tbl_Customers[[#This Row],[total_intl_calls]]&lt;=5,"Low Calls", IF(tbl_Customers[[#This Row],[total_intl_calls]]&lt;=10, "Medium Calls", "High Calls"))</f>
        <v>Low Calls</v>
      </c>
      <c r="AF23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05" s="36" t="str">
        <f>IF(tbl_Customers[[#This Row],[Churn_Risk_Score]]&gt;=10,"High Risk", IF(tbl_Customers[[#This Row],[Churn_Risk_Score]]&gt;=5,"Medium Risk","Low Risk"))</f>
        <v>Low Risk</v>
      </c>
    </row>
    <row r="2306" spans="1:33" x14ac:dyDescent="0.35">
      <c r="A2306">
        <v>2305</v>
      </c>
      <c r="B2306" t="s">
        <v>72</v>
      </c>
      <c r="C2306">
        <v>142</v>
      </c>
      <c r="D2306" t="s">
        <v>21</v>
      </c>
      <c r="E2306" t="s">
        <v>22</v>
      </c>
      <c r="F2306" t="s">
        <v>23</v>
      </c>
      <c r="G2306">
        <v>38</v>
      </c>
      <c r="H2306">
        <v>163.30000000000001</v>
      </c>
      <c r="I2306">
        <v>104</v>
      </c>
      <c r="J2306">
        <v>27.76</v>
      </c>
      <c r="K2306">
        <v>136</v>
      </c>
      <c r="L2306">
        <v>114</v>
      </c>
      <c r="M2306">
        <v>11.56</v>
      </c>
      <c r="N2306">
        <v>249.1</v>
      </c>
      <c r="O2306">
        <v>127</v>
      </c>
      <c r="P2306">
        <v>11.21</v>
      </c>
      <c r="Q2306">
        <v>4.3</v>
      </c>
      <c r="R2306">
        <v>6</v>
      </c>
      <c r="S2306">
        <v>1.1599999999999999</v>
      </c>
      <c r="T2306">
        <v>0</v>
      </c>
      <c r="U2306" t="s">
        <v>22</v>
      </c>
      <c r="V2306">
        <f>IF(tbl_Customers[[#This Row],[churn]] = "yes", 1, 0)</f>
        <v>0</v>
      </c>
      <c r="W2306" t="str">
        <f>IF(tbl_Customers[[#This Row],[number_customer_service_calls]] &lt;= 1, "0-1 Calls", IF(tbl_Customers[[#This Row],[number_customer_service_calls]] &lt;= 3, "2-3 Calls", IF(tbl_Customers[[#This Row],[number_customer_service_calls]] &lt;=5, "4-5 Calls", "6+ Calls")))</f>
        <v>0-1 Calls</v>
      </c>
      <c r="X2306" t="str">
        <f>IF(tbl_Customers[[#This Row],[account_length]] &lt;= 50, "0-50", IF(tbl_Customers[[#This Row],[account_length]] &lt;=100, "51-100", IF(tbl_Customers[[#This Row],[account_length]] &lt;= 150, "101-150", "151+")))</f>
        <v>101-150</v>
      </c>
      <c r="Y2306" t="str">
        <f>IF(tbl_Customers[[#This Row],[total_intl_charge]] &lt;= 3, "Low Charges", "High Charges")</f>
        <v>Low Charges</v>
      </c>
      <c r="Z2306" t="str">
        <f>IF(tbl_Customers[[#This Row],[total_eve_calls]]&lt;=80,"Low Calls",
IF(tbl_Customers[[#This Row],[total_eve_calls]]&lt;=120,"Medium Calls","High Calls"))</f>
        <v>Medium Calls</v>
      </c>
      <c r="AA2306" t="str">
        <f>IF(tbl_Customers[[#This Row],[total_eve_charge]]&lt;=15,"Low Charges",
IF(tbl_Customers[[#This Row],[total_eve_charge]]&lt;=20,"Medium Charges","High Charges"))</f>
        <v>Low Charges</v>
      </c>
      <c r="AB23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06" t="str">
        <f>IF(tbl_Customers[[#This Row],[number_vmail_messages]] = 0, "No Usage", IF(tbl_Customers[[#This Row],[number_vmail_messages]] &lt;= 20, "Low Usage", IF(tbl_Customers[[#This Row],[number_vmail_messages]] &lt;= 40, "Medium Usgae", "High Usage")))</f>
        <v>Medium Usgae</v>
      </c>
      <c r="AD2306" t="str">
        <f>IF(tbl_Customers[[#This Row],[total_day_minutes]]&lt;=150,"Low Usage", IF(tbl_Customers[[#This Row],[total_day_minutes]]&lt;=200,"Medium Usage", IF(tbl_Customers[[#This Row],[total_day_minutes]]&lt;=250,"High Usage","Very High Usage")))</f>
        <v>Medium Usage</v>
      </c>
      <c r="AE2306" t="str">
        <f>IF(tbl_Customers[[#This Row],[total_intl_calls]]&lt;=5,"Low Calls", IF(tbl_Customers[[#This Row],[total_intl_calls]]&lt;=10, "Medium Calls", "High Calls"))</f>
        <v>Medium Calls</v>
      </c>
      <c r="AF23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06" s="36" t="str">
        <f>IF(tbl_Customers[[#This Row],[Churn_Risk_Score]]&gt;=10,"High Risk", IF(tbl_Customers[[#This Row],[Churn_Risk_Score]]&gt;=5,"Medium Risk","Low Risk"))</f>
        <v>Low Risk</v>
      </c>
    </row>
    <row r="2307" spans="1:33" x14ac:dyDescent="0.35">
      <c r="A2307">
        <v>2306</v>
      </c>
      <c r="B2307" t="s">
        <v>26</v>
      </c>
      <c r="C2307">
        <v>84</v>
      </c>
      <c r="D2307" t="s">
        <v>28</v>
      </c>
      <c r="E2307" t="s">
        <v>22</v>
      </c>
      <c r="F2307" t="s">
        <v>22</v>
      </c>
      <c r="G2307">
        <v>0</v>
      </c>
      <c r="H2307">
        <v>203.4</v>
      </c>
      <c r="I2307">
        <v>125</v>
      </c>
      <c r="J2307">
        <v>34.58</v>
      </c>
      <c r="K2307">
        <v>182.9</v>
      </c>
      <c r="L2307">
        <v>88</v>
      </c>
      <c r="M2307">
        <v>15.55</v>
      </c>
      <c r="N2307">
        <v>213.7</v>
      </c>
      <c r="O2307">
        <v>121</v>
      </c>
      <c r="P2307">
        <v>9.6199999999999992</v>
      </c>
      <c r="Q2307">
        <v>13.8</v>
      </c>
      <c r="R2307">
        <v>2</v>
      </c>
      <c r="S2307">
        <v>3.73</v>
      </c>
      <c r="T2307">
        <v>1</v>
      </c>
      <c r="U2307" t="s">
        <v>22</v>
      </c>
      <c r="V2307">
        <f>IF(tbl_Customers[[#This Row],[churn]] = "yes", 1, 0)</f>
        <v>0</v>
      </c>
      <c r="W2307" t="str">
        <f>IF(tbl_Customers[[#This Row],[number_customer_service_calls]] &lt;= 1, "0-1 Calls", IF(tbl_Customers[[#This Row],[number_customer_service_calls]] &lt;= 3, "2-3 Calls", IF(tbl_Customers[[#This Row],[number_customer_service_calls]] &lt;=5, "4-5 Calls", "6+ Calls")))</f>
        <v>0-1 Calls</v>
      </c>
      <c r="X2307" t="str">
        <f>IF(tbl_Customers[[#This Row],[account_length]] &lt;= 50, "0-50", IF(tbl_Customers[[#This Row],[account_length]] &lt;=100, "51-100", IF(tbl_Customers[[#This Row],[account_length]] &lt;= 150, "101-150", "151+")))</f>
        <v>51-100</v>
      </c>
      <c r="Y2307" t="str">
        <f>IF(tbl_Customers[[#This Row],[total_intl_charge]] &lt;= 3, "Low Charges", "High Charges")</f>
        <v>High Charges</v>
      </c>
      <c r="Z2307" t="str">
        <f>IF(tbl_Customers[[#This Row],[total_eve_calls]]&lt;=80,"Low Calls",
IF(tbl_Customers[[#This Row],[total_eve_calls]]&lt;=120,"Medium Calls","High Calls"))</f>
        <v>Medium Calls</v>
      </c>
      <c r="AA2307" t="str">
        <f>IF(tbl_Customers[[#This Row],[total_eve_charge]]&lt;=15,"Low Charges",
IF(tbl_Customers[[#This Row],[total_eve_charge]]&lt;=20,"Medium Charges","High Charges"))</f>
        <v>Medium Charges</v>
      </c>
      <c r="AB23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07" t="str">
        <f>IF(tbl_Customers[[#This Row],[number_vmail_messages]] = 0, "No Usage", IF(tbl_Customers[[#This Row],[number_vmail_messages]] &lt;= 20, "Low Usage", IF(tbl_Customers[[#This Row],[number_vmail_messages]] &lt;= 40, "Medium Usgae", "High Usage")))</f>
        <v>No Usage</v>
      </c>
      <c r="AD2307" t="str">
        <f>IF(tbl_Customers[[#This Row],[total_day_minutes]]&lt;=150,"Low Usage", IF(tbl_Customers[[#This Row],[total_day_minutes]]&lt;=200,"Medium Usage", IF(tbl_Customers[[#This Row],[total_day_minutes]]&lt;=250,"High Usage","Very High Usage")))</f>
        <v>High Usage</v>
      </c>
      <c r="AE2307" t="str">
        <f>IF(tbl_Customers[[#This Row],[total_intl_calls]]&lt;=5,"Low Calls", IF(tbl_Customers[[#This Row],[total_intl_calls]]&lt;=10, "Medium Calls", "High Calls"))</f>
        <v>Low Calls</v>
      </c>
      <c r="AF23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07" s="36" t="str">
        <f>IF(tbl_Customers[[#This Row],[Churn_Risk_Score]]&gt;=10,"High Risk", IF(tbl_Customers[[#This Row],[Churn_Risk_Score]]&gt;=5,"Medium Risk","Low Risk"))</f>
        <v>Low Risk</v>
      </c>
    </row>
    <row r="2308" spans="1:33" x14ac:dyDescent="0.35">
      <c r="A2308">
        <v>2307</v>
      </c>
      <c r="B2308" t="s">
        <v>46</v>
      </c>
      <c r="C2308">
        <v>119</v>
      </c>
      <c r="D2308" t="s">
        <v>21</v>
      </c>
      <c r="E2308" t="s">
        <v>22</v>
      </c>
      <c r="F2308" t="s">
        <v>23</v>
      </c>
      <c r="G2308">
        <v>19</v>
      </c>
      <c r="H2308">
        <v>178.1</v>
      </c>
      <c r="I2308">
        <v>110</v>
      </c>
      <c r="J2308">
        <v>30.28</v>
      </c>
      <c r="K2308">
        <v>212.8</v>
      </c>
      <c r="L2308">
        <v>100</v>
      </c>
      <c r="M2308">
        <v>18.09</v>
      </c>
      <c r="N2308">
        <v>226.3</v>
      </c>
      <c r="O2308">
        <v>123</v>
      </c>
      <c r="P2308">
        <v>10.18</v>
      </c>
      <c r="Q2308">
        <v>10</v>
      </c>
      <c r="R2308">
        <v>6</v>
      </c>
      <c r="S2308">
        <v>2.7</v>
      </c>
      <c r="T2308">
        <v>1</v>
      </c>
      <c r="U2308" t="s">
        <v>22</v>
      </c>
      <c r="V2308">
        <f>IF(tbl_Customers[[#This Row],[churn]] = "yes", 1, 0)</f>
        <v>0</v>
      </c>
      <c r="W2308" t="str">
        <f>IF(tbl_Customers[[#This Row],[number_customer_service_calls]] &lt;= 1, "0-1 Calls", IF(tbl_Customers[[#This Row],[number_customer_service_calls]] &lt;= 3, "2-3 Calls", IF(tbl_Customers[[#This Row],[number_customer_service_calls]] &lt;=5, "4-5 Calls", "6+ Calls")))</f>
        <v>0-1 Calls</v>
      </c>
      <c r="X2308" t="str">
        <f>IF(tbl_Customers[[#This Row],[account_length]] &lt;= 50, "0-50", IF(tbl_Customers[[#This Row],[account_length]] &lt;=100, "51-100", IF(tbl_Customers[[#This Row],[account_length]] &lt;= 150, "101-150", "151+")))</f>
        <v>101-150</v>
      </c>
      <c r="Y2308" t="str">
        <f>IF(tbl_Customers[[#This Row],[total_intl_charge]] &lt;= 3, "Low Charges", "High Charges")</f>
        <v>Low Charges</v>
      </c>
      <c r="Z2308" t="str">
        <f>IF(tbl_Customers[[#This Row],[total_eve_calls]]&lt;=80,"Low Calls",
IF(tbl_Customers[[#This Row],[total_eve_calls]]&lt;=120,"Medium Calls","High Calls"))</f>
        <v>Medium Calls</v>
      </c>
      <c r="AA2308" t="str">
        <f>IF(tbl_Customers[[#This Row],[total_eve_charge]]&lt;=15,"Low Charges",
IF(tbl_Customers[[#This Row],[total_eve_charge]]&lt;=20,"Medium Charges","High Charges"))</f>
        <v>Medium Charges</v>
      </c>
      <c r="AB23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08" t="str">
        <f>IF(tbl_Customers[[#This Row],[number_vmail_messages]] = 0, "No Usage", IF(tbl_Customers[[#This Row],[number_vmail_messages]] &lt;= 20, "Low Usage", IF(tbl_Customers[[#This Row],[number_vmail_messages]] &lt;= 40, "Medium Usgae", "High Usage")))</f>
        <v>Low Usage</v>
      </c>
      <c r="AD2308" t="str">
        <f>IF(tbl_Customers[[#This Row],[total_day_minutes]]&lt;=150,"Low Usage", IF(tbl_Customers[[#This Row],[total_day_minutes]]&lt;=200,"Medium Usage", IF(tbl_Customers[[#This Row],[total_day_minutes]]&lt;=250,"High Usage","Very High Usage")))</f>
        <v>Medium Usage</v>
      </c>
      <c r="AE2308" t="str">
        <f>IF(tbl_Customers[[#This Row],[total_intl_calls]]&lt;=5,"Low Calls", IF(tbl_Customers[[#This Row],[total_intl_calls]]&lt;=10, "Medium Calls", "High Calls"))</f>
        <v>Medium Calls</v>
      </c>
      <c r="AF23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08" s="36" t="str">
        <f>IF(tbl_Customers[[#This Row],[Churn_Risk_Score]]&gt;=10,"High Risk", IF(tbl_Customers[[#This Row],[Churn_Risk_Score]]&gt;=5,"Medium Risk","Low Risk"))</f>
        <v>Low Risk</v>
      </c>
    </row>
    <row r="2309" spans="1:33" x14ac:dyDescent="0.35">
      <c r="A2309">
        <v>2308</v>
      </c>
      <c r="B2309" t="s">
        <v>53</v>
      </c>
      <c r="C2309">
        <v>158</v>
      </c>
      <c r="D2309" t="s">
        <v>21</v>
      </c>
      <c r="E2309" t="s">
        <v>22</v>
      </c>
      <c r="F2309" t="s">
        <v>22</v>
      </c>
      <c r="G2309">
        <v>0</v>
      </c>
      <c r="H2309">
        <v>195.9</v>
      </c>
      <c r="I2309">
        <v>103</v>
      </c>
      <c r="J2309">
        <v>33.299999999999997</v>
      </c>
      <c r="K2309">
        <v>89.1</v>
      </c>
      <c r="L2309">
        <v>95</v>
      </c>
      <c r="M2309">
        <v>7.57</v>
      </c>
      <c r="N2309">
        <v>302.2</v>
      </c>
      <c r="O2309">
        <v>82</v>
      </c>
      <c r="P2309">
        <v>13.6</v>
      </c>
      <c r="Q2309">
        <v>10.3</v>
      </c>
      <c r="R2309">
        <v>3</v>
      </c>
      <c r="S2309">
        <v>2.78</v>
      </c>
      <c r="T2309">
        <v>1</v>
      </c>
      <c r="U2309" t="s">
        <v>22</v>
      </c>
      <c r="V2309">
        <f>IF(tbl_Customers[[#This Row],[churn]] = "yes", 1, 0)</f>
        <v>0</v>
      </c>
      <c r="W2309" t="str">
        <f>IF(tbl_Customers[[#This Row],[number_customer_service_calls]] &lt;= 1, "0-1 Calls", IF(tbl_Customers[[#This Row],[number_customer_service_calls]] &lt;= 3, "2-3 Calls", IF(tbl_Customers[[#This Row],[number_customer_service_calls]] &lt;=5, "4-5 Calls", "6+ Calls")))</f>
        <v>0-1 Calls</v>
      </c>
      <c r="X2309" t="str">
        <f>IF(tbl_Customers[[#This Row],[account_length]] &lt;= 50, "0-50", IF(tbl_Customers[[#This Row],[account_length]] &lt;=100, "51-100", IF(tbl_Customers[[#This Row],[account_length]] &lt;= 150, "101-150", "151+")))</f>
        <v>151+</v>
      </c>
      <c r="Y2309" t="str">
        <f>IF(tbl_Customers[[#This Row],[total_intl_charge]] &lt;= 3, "Low Charges", "High Charges")</f>
        <v>Low Charges</v>
      </c>
      <c r="Z2309" t="str">
        <f>IF(tbl_Customers[[#This Row],[total_eve_calls]]&lt;=80,"Low Calls",
IF(tbl_Customers[[#This Row],[total_eve_calls]]&lt;=120,"Medium Calls","High Calls"))</f>
        <v>Medium Calls</v>
      </c>
      <c r="AA2309" t="str">
        <f>IF(tbl_Customers[[#This Row],[total_eve_charge]]&lt;=15,"Low Charges",
IF(tbl_Customers[[#This Row],[total_eve_charge]]&lt;=20,"Medium Charges","High Charges"))</f>
        <v>Low Charges</v>
      </c>
      <c r="AB23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09" t="str">
        <f>IF(tbl_Customers[[#This Row],[number_vmail_messages]] = 0, "No Usage", IF(tbl_Customers[[#This Row],[number_vmail_messages]] &lt;= 20, "Low Usage", IF(tbl_Customers[[#This Row],[number_vmail_messages]] &lt;= 40, "Medium Usgae", "High Usage")))</f>
        <v>No Usage</v>
      </c>
      <c r="AD2309" t="str">
        <f>IF(tbl_Customers[[#This Row],[total_day_minutes]]&lt;=150,"Low Usage", IF(tbl_Customers[[#This Row],[total_day_minutes]]&lt;=200,"Medium Usage", IF(tbl_Customers[[#This Row],[total_day_minutes]]&lt;=250,"High Usage","Very High Usage")))</f>
        <v>Medium Usage</v>
      </c>
      <c r="AE2309" t="str">
        <f>IF(tbl_Customers[[#This Row],[total_intl_calls]]&lt;=5,"Low Calls", IF(tbl_Customers[[#This Row],[total_intl_calls]]&lt;=10, "Medium Calls", "High Calls"))</f>
        <v>Low Calls</v>
      </c>
      <c r="AF23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09" s="36" t="str">
        <f>IF(tbl_Customers[[#This Row],[Churn_Risk_Score]]&gt;=10,"High Risk", IF(tbl_Customers[[#This Row],[Churn_Risk_Score]]&gt;=5,"Medium Risk","Low Risk"))</f>
        <v>Low Risk</v>
      </c>
    </row>
    <row r="2310" spans="1:33" x14ac:dyDescent="0.35">
      <c r="A2310">
        <v>2309</v>
      </c>
      <c r="B2310" t="s">
        <v>45</v>
      </c>
      <c r="C2310">
        <v>101</v>
      </c>
      <c r="D2310" t="s">
        <v>21</v>
      </c>
      <c r="E2310" t="s">
        <v>22</v>
      </c>
      <c r="F2310" t="s">
        <v>23</v>
      </c>
      <c r="G2310">
        <v>24</v>
      </c>
      <c r="H2310">
        <v>114.1</v>
      </c>
      <c r="I2310">
        <v>95</v>
      </c>
      <c r="J2310">
        <v>19.399999999999999</v>
      </c>
      <c r="K2310">
        <v>161.5</v>
      </c>
      <c r="L2310">
        <v>86</v>
      </c>
      <c r="M2310">
        <v>13.73</v>
      </c>
      <c r="N2310">
        <v>176.3</v>
      </c>
      <c r="O2310">
        <v>90</v>
      </c>
      <c r="P2310">
        <v>7.93</v>
      </c>
      <c r="Q2310">
        <v>13</v>
      </c>
      <c r="R2310">
        <v>9</v>
      </c>
      <c r="S2310">
        <v>3.51</v>
      </c>
      <c r="T2310">
        <v>2</v>
      </c>
      <c r="U2310" t="s">
        <v>22</v>
      </c>
      <c r="V2310">
        <f>IF(tbl_Customers[[#This Row],[churn]] = "yes", 1, 0)</f>
        <v>0</v>
      </c>
      <c r="W2310" t="str">
        <f>IF(tbl_Customers[[#This Row],[number_customer_service_calls]] &lt;= 1, "0-1 Calls", IF(tbl_Customers[[#This Row],[number_customer_service_calls]] &lt;= 3, "2-3 Calls", IF(tbl_Customers[[#This Row],[number_customer_service_calls]] &lt;=5, "4-5 Calls", "6+ Calls")))</f>
        <v>2-3 Calls</v>
      </c>
      <c r="X2310" t="str">
        <f>IF(tbl_Customers[[#This Row],[account_length]] &lt;= 50, "0-50", IF(tbl_Customers[[#This Row],[account_length]] &lt;=100, "51-100", IF(tbl_Customers[[#This Row],[account_length]] &lt;= 150, "101-150", "151+")))</f>
        <v>101-150</v>
      </c>
      <c r="Y2310" t="str">
        <f>IF(tbl_Customers[[#This Row],[total_intl_charge]] &lt;= 3, "Low Charges", "High Charges")</f>
        <v>High Charges</v>
      </c>
      <c r="Z2310" t="str">
        <f>IF(tbl_Customers[[#This Row],[total_eve_calls]]&lt;=80,"Low Calls",
IF(tbl_Customers[[#This Row],[total_eve_calls]]&lt;=120,"Medium Calls","High Calls"))</f>
        <v>Medium Calls</v>
      </c>
      <c r="AA2310" t="str">
        <f>IF(tbl_Customers[[#This Row],[total_eve_charge]]&lt;=15,"Low Charges",
IF(tbl_Customers[[#This Row],[total_eve_charge]]&lt;=20,"Medium Charges","High Charges"))</f>
        <v>Low Charges</v>
      </c>
      <c r="AB23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10" t="str">
        <f>IF(tbl_Customers[[#This Row],[number_vmail_messages]] = 0, "No Usage", IF(tbl_Customers[[#This Row],[number_vmail_messages]] &lt;= 20, "Low Usage", IF(tbl_Customers[[#This Row],[number_vmail_messages]] &lt;= 40, "Medium Usgae", "High Usage")))</f>
        <v>Medium Usgae</v>
      </c>
      <c r="AD2310" t="str">
        <f>IF(tbl_Customers[[#This Row],[total_day_minutes]]&lt;=150,"Low Usage", IF(tbl_Customers[[#This Row],[total_day_minutes]]&lt;=200,"Medium Usage", IF(tbl_Customers[[#This Row],[total_day_minutes]]&lt;=250,"High Usage","Very High Usage")))</f>
        <v>Low Usage</v>
      </c>
      <c r="AE2310" t="str">
        <f>IF(tbl_Customers[[#This Row],[total_intl_calls]]&lt;=5,"Low Calls", IF(tbl_Customers[[#This Row],[total_intl_calls]]&lt;=10, "Medium Calls", "High Calls"))</f>
        <v>Medium Calls</v>
      </c>
      <c r="AF23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10" s="36" t="str">
        <f>IF(tbl_Customers[[#This Row],[Churn_Risk_Score]]&gt;=10,"High Risk", IF(tbl_Customers[[#This Row],[Churn_Risk_Score]]&gt;=5,"Medium Risk","Low Risk"))</f>
        <v>Low Risk</v>
      </c>
    </row>
    <row r="2311" spans="1:33" x14ac:dyDescent="0.35">
      <c r="A2311">
        <v>2310</v>
      </c>
      <c r="B2311" t="s">
        <v>24</v>
      </c>
      <c r="C2311">
        <v>182</v>
      </c>
      <c r="D2311" t="s">
        <v>21</v>
      </c>
      <c r="E2311" t="s">
        <v>22</v>
      </c>
      <c r="F2311" t="s">
        <v>22</v>
      </c>
      <c r="G2311">
        <v>0</v>
      </c>
      <c r="H2311">
        <v>279.10000000000002</v>
      </c>
      <c r="I2311">
        <v>124</v>
      </c>
      <c r="J2311">
        <v>47.45</v>
      </c>
      <c r="K2311">
        <v>180.5</v>
      </c>
      <c r="L2311">
        <v>108</v>
      </c>
      <c r="M2311">
        <v>15.34</v>
      </c>
      <c r="N2311">
        <v>217.5</v>
      </c>
      <c r="O2311">
        <v>104</v>
      </c>
      <c r="P2311">
        <v>9.7899999999999991</v>
      </c>
      <c r="Q2311">
        <v>9.5</v>
      </c>
      <c r="R2311">
        <v>11</v>
      </c>
      <c r="S2311">
        <v>2.57</v>
      </c>
      <c r="T2311">
        <v>2</v>
      </c>
      <c r="U2311" t="s">
        <v>23</v>
      </c>
      <c r="V2311">
        <f>IF(tbl_Customers[[#This Row],[churn]] = "yes", 1, 0)</f>
        <v>1</v>
      </c>
      <c r="W2311" t="str">
        <f>IF(tbl_Customers[[#This Row],[number_customer_service_calls]] &lt;= 1, "0-1 Calls", IF(tbl_Customers[[#This Row],[number_customer_service_calls]] &lt;= 3, "2-3 Calls", IF(tbl_Customers[[#This Row],[number_customer_service_calls]] &lt;=5, "4-5 Calls", "6+ Calls")))</f>
        <v>2-3 Calls</v>
      </c>
      <c r="X2311" t="str">
        <f>IF(tbl_Customers[[#This Row],[account_length]] &lt;= 50, "0-50", IF(tbl_Customers[[#This Row],[account_length]] &lt;=100, "51-100", IF(tbl_Customers[[#This Row],[account_length]] &lt;= 150, "101-150", "151+")))</f>
        <v>151+</v>
      </c>
      <c r="Y2311" t="str">
        <f>IF(tbl_Customers[[#This Row],[total_intl_charge]] &lt;= 3, "Low Charges", "High Charges")</f>
        <v>Low Charges</v>
      </c>
      <c r="Z2311" t="str">
        <f>IF(tbl_Customers[[#This Row],[total_eve_calls]]&lt;=80,"Low Calls",
IF(tbl_Customers[[#This Row],[total_eve_calls]]&lt;=120,"Medium Calls","High Calls"))</f>
        <v>Medium Calls</v>
      </c>
      <c r="AA2311" t="str">
        <f>IF(tbl_Customers[[#This Row],[total_eve_charge]]&lt;=15,"Low Charges",
IF(tbl_Customers[[#This Row],[total_eve_charge]]&lt;=20,"Medium Charges","High Charges"))</f>
        <v>Medium Charges</v>
      </c>
      <c r="AB23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11" t="str">
        <f>IF(tbl_Customers[[#This Row],[number_vmail_messages]] = 0, "No Usage", IF(tbl_Customers[[#This Row],[number_vmail_messages]] &lt;= 20, "Low Usage", IF(tbl_Customers[[#This Row],[number_vmail_messages]] &lt;= 40, "Medium Usgae", "High Usage")))</f>
        <v>No Usage</v>
      </c>
      <c r="AD2311" t="str">
        <f>IF(tbl_Customers[[#This Row],[total_day_minutes]]&lt;=150,"Low Usage", IF(tbl_Customers[[#This Row],[total_day_minutes]]&lt;=200,"Medium Usage", IF(tbl_Customers[[#This Row],[total_day_minutes]]&lt;=250,"High Usage","Very High Usage")))</f>
        <v>Very High Usage</v>
      </c>
      <c r="AE2311" t="str">
        <f>IF(tbl_Customers[[#This Row],[total_intl_calls]]&lt;=5,"Low Calls", IF(tbl_Customers[[#This Row],[total_intl_calls]]&lt;=10, "Medium Calls", "High Calls"))</f>
        <v>High Calls</v>
      </c>
      <c r="AF23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11" s="36" t="str">
        <f>IF(tbl_Customers[[#This Row],[Churn_Risk_Score]]&gt;=10,"High Risk", IF(tbl_Customers[[#This Row],[Churn_Risk_Score]]&gt;=5,"Medium Risk","Low Risk"))</f>
        <v>Medium Risk</v>
      </c>
    </row>
    <row r="2312" spans="1:33" x14ac:dyDescent="0.35">
      <c r="A2312">
        <v>2311</v>
      </c>
      <c r="B2312" t="s">
        <v>31</v>
      </c>
      <c r="C2312">
        <v>51</v>
      </c>
      <c r="D2312" t="s">
        <v>25</v>
      </c>
      <c r="E2312" t="s">
        <v>22</v>
      </c>
      <c r="F2312" t="s">
        <v>22</v>
      </c>
      <c r="G2312">
        <v>0</v>
      </c>
      <c r="H2312">
        <v>169.3</v>
      </c>
      <c r="I2312">
        <v>111</v>
      </c>
      <c r="J2312">
        <v>28.78</v>
      </c>
      <c r="K2312">
        <v>139.5</v>
      </c>
      <c r="L2312">
        <v>69</v>
      </c>
      <c r="M2312">
        <v>11.86</v>
      </c>
      <c r="N2312">
        <v>197</v>
      </c>
      <c r="O2312">
        <v>87</v>
      </c>
      <c r="P2312">
        <v>8.8699999999999992</v>
      </c>
      <c r="Q2312">
        <v>12</v>
      </c>
      <c r="R2312">
        <v>3</v>
      </c>
      <c r="S2312">
        <v>3.24</v>
      </c>
      <c r="T2312">
        <v>0</v>
      </c>
      <c r="U2312" t="s">
        <v>22</v>
      </c>
      <c r="V2312">
        <f>IF(tbl_Customers[[#This Row],[churn]] = "yes", 1, 0)</f>
        <v>0</v>
      </c>
      <c r="W2312" t="str">
        <f>IF(tbl_Customers[[#This Row],[number_customer_service_calls]] &lt;= 1, "0-1 Calls", IF(tbl_Customers[[#This Row],[number_customer_service_calls]] &lt;= 3, "2-3 Calls", IF(tbl_Customers[[#This Row],[number_customer_service_calls]] &lt;=5, "4-5 Calls", "6+ Calls")))</f>
        <v>0-1 Calls</v>
      </c>
      <c r="X2312" t="str">
        <f>IF(tbl_Customers[[#This Row],[account_length]] &lt;= 50, "0-50", IF(tbl_Customers[[#This Row],[account_length]] &lt;=100, "51-100", IF(tbl_Customers[[#This Row],[account_length]] &lt;= 150, "101-150", "151+")))</f>
        <v>51-100</v>
      </c>
      <c r="Y2312" t="str">
        <f>IF(tbl_Customers[[#This Row],[total_intl_charge]] &lt;= 3, "Low Charges", "High Charges")</f>
        <v>High Charges</v>
      </c>
      <c r="Z2312" t="str">
        <f>IF(tbl_Customers[[#This Row],[total_eve_calls]]&lt;=80,"Low Calls",
IF(tbl_Customers[[#This Row],[total_eve_calls]]&lt;=120,"Medium Calls","High Calls"))</f>
        <v>Low Calls</v>
      </c>
      <c r="AA2312" t="str">
        <f>IF(tbl_Customers[[#This Row],[total_eve_charge]]&lt;=15,"Low Charges",
IF(tbl_Customers[[#This Row],[total_eve_charge]]&lt;=20,"Medium Charges","High Charges"))</f>
        <v>Low Charges</v>
      </c>
      <c r="AB23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12" t="str">
        <f>IF(tbl_Customers[[#This Row],[number_vmail_messages]] = 0, "No Usage", IF(tbl_Customers[[#This Row],[number_vmail_messages]] &lt;= 20, "Low Usage", IF(tbl_Customers[[#This Row],[number_vmail_messages]] &lt;= 40, "Medium Usgae", "High Usage")))</f>
        <v>No Usage</v>
      </c>
      <c r="AD2312" t="str">
        <f>IF(tbl_Customers[[#This Row],[total_day_minutes]]&lt;=150,"Low Usage", IF(tbl_Customers[[#This Row],[total_day_minutes]]&lt;=200,"Medium Usage", IF(tbl_Customers[[#This Row],[total_day_minutes]]&lt;=250,"High Usage","Very High Usage")))</f>
        <v>Medium Usage</v>
      </c>
      <c r="AE2312" t="str">
        <f>IF(tbl_Customers[[#This Row],[total_intl_calls]]&lt;=5,"Low Calls", IF(tbl_Customers[[#This Row],[total_intl_calls]]&lt;=10, "Medium Calls", "High Calls"))</f>
        <v>Low Calls</v>
      </c>
      <c r="AF23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12" s="36" t="str">
        <f>IF(tbl_Customers[[#This Row],[Churn_Risk_Score]]&gt;=10,"High Risk", IF(tbl_Customers[[#This Row],[Churn_Risk_Score]]&gt;=5,"Medium Risk","Low Risk"))</f>
        <v>Low Risk</v>
      </c>
    </row>
    <row r="2313" spans="1:33" x14ac:dyDescent="0.35">
      <c r="A2313">
        <v>2312</v>
      </c>
      <c r="B2313" t="s">
        <v>58</v>
      </c>
      <c r="C2313">
        <v>117</v>
      </c>
      <c r="D2313" t="s">
        <v>28</v>
      </c>
      <c r="E2313" t="s">
        <v>22</v>
      </c>
      <c r="F2313" t="s">
        <v>22</v>
      </c>
      <c r="G2313">
        <v>0</v>
      </c>
      <c r="H2313">
        <v>214.4</v>
      </c>
      <c r="I2313">
        <v>94</v>
      </c>
      <c r="J2313">
        <v>36.450000000000003</v>
      </c>
      <c r="K2313">
        <v>138</v>
      </c>
      <c r="L2313">
        <v>149</v>
      </c>
      <c r="M2313">
        <v>11.73</v>
      </c>
      <c r="N2313">
        <v>148.69999999999999</v>
      </c>
      <c r="O2313">
        <v>102</v>
      </c>
      <c r="P2313">
        <v>6.69</v>
      </c>
      <c r="Q2313">
        <v>9.9</v>
      </c>
      <c r="R2313">
        <v>1</v>
      </c>
      <c r="S2313">
        <v>2.67</v>
      </c>
      <c r="T2313">
        <v>2</v>
      </c>
      <c r="U2313" t="s">
        <v>22</v>
      </c>
      <c r="V2313">
        <f>IF(tbl_Customers[[#This Row],[churn]] = "yes", 1, 0)</f>
        <v>0</v>
      </c>
      <c r="W2313" t="str">
        <f>IF(tbl_Customers[[#This Row],[number_customer_service_calls]] &lt;= 1, "0-1 Calls", IF(tbl_Customers[[#This Row],[number_customer_service_calls]] &lt;= 3, "2-3 Calls", IF(tbl_Customers[[#This Row],[number_customer_service_calls]] &lt;=5, "4-5 Calls", "6+ Calls")))</f>
        <v>2-3 Calls</v>
      </c>
      <c r="X2313" t="str">
        <f>IF(tbl_Customers[[#This Row],[account_length]] &lt;= 50, "0-50", IF(tbl_Customers[[#This Row],[account_length]] &lt;=100, "51-100", IF(tbl_Customers[[#This Row],[account_length]] &lt;= 150, "101-150", "151+")))</f>
        <v>101-150</v>
      </c>
      <c r="Y2313" t="str">
        <f>IF(tbl_Customers[[#This Row],[total_intl_charge]] &lt;= 3, "Low Charges", "High Charges")</f>
        <v>Low Charges</v>
      </c>
      <c r="Z2313" t="str">
        <f>IF(tbl_Customers[[#This Row],[total_eve_calls]]&lt;=80,"Low Calls",
IF(tbl_Customers[[#This Row],[total_eve_calls]]&lt;=120,"Medium Calls","High Calls"))</f>
        <v>High Calls</v>
      </c>
      <c r="AA2313" t="str">
        <f>IF(tbl_Customers[[#This Row],[total_eve_charge]]&lt;=15,"Low Charges",
IF(tbl_Customers[[#This Row],[total_eve_charge]]&lt;=20,"Medium Charges","High Charges"))</f>
        <v>Low Charges</v>
      </c>
      <c r="AB23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13" t="str">
        <f>IF(tbl_Customers[[#This Row],[number_vmail_messages]] = 0, "No Usage", IF(tbl_Customers[[#This Row],[number_vmail_messages]] &lt;= 20, "Low Usage", IF(tbl_Customers[[#This Row],[number_vmail_messages]] &lt;= 40, "Medium Usgae", "High Usage")))</f>
        <v>No Usage</v>
      </c>
      <c r="AD2313" t="str">
        <f>IF(tbl_Customers[[#This Row],[total_day_minutes]]&lt;=150,"Low Usage", IF(tbl_Customers[[#This Row],[total_day_minutes]]&lt;=200,"Medium Usage", IF(tbl_Customers[[#This Row],[total_day_minutes]]&lt;=250,"High Usage","Very High Usage")))</f>
        <v>High Usage</v>
      </c>
      <c r="AE2313" t="str">
        <f>IF(tbl_Customers[[#This Row],[total_intl_calls]]&lt;=5,"Low Calls", IF(tbl_Customers[[#This Row],[total_intl_calls]]&lt;=10, "Medium Calls", "High Calls"))</f>
        <v>Low Calls</v>
      </c>
      <c r="AF23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13" s="36" t="str">
        <f>IF(tbl_Customers[[#This Row],[Churn_Risk_Score]]&gt;=10,"High Risk", IF(tbl_Customers[[#This Row],[Churn_Risk_Score]]&gt;=5,"Medium Risk","Low Risk"))</f>
        <v>Low Risk</v>
      </c>
    </row>
    <row r="2314" spans="1:33" x14ac:dyDescent="0.35">
      <c r="A2314">
        <v>2313</v>
      </c>
      <c r="B2314" t="s">
        <v>73</v>
      </c>
      <c r="C2314">
        <v>92</v>
      </c>
      <c r="D2314" t="s">
        <v>21</v>
      </c>
      <c r="E2314" t="s">
        <v>23</v>
      </c>
      <c r="F2314" t="s">
        <v>22</v>
      </c>
      <c r="G2314">
        <v>0</v>
      </c>
      <c r="H2314">
        <v>255.8</v>
      </c>
      <c r="I2314">
        <v>125</v>
      </c>
      <c r="J2314">
        <v>43.49</v>
      </c>
      <c r="K2314">
        <v>142.69999999999999</v>
      </c>
      <c r="L2314">
        <v>111</v>
      </c>
      <c r="M2314">
        <v>12.13</v>
      </c>
      <c r="N2314">
        <v>181.2</v>
      </c>
      <c r="O2314">
        <v>101</v>
      </c>
      <c r="P2314">
        <v>8.15</v>
      </c>
      <c r="Q2314">
        <v>11.7</v>
      </c>
      <c r="R2314">
        <v>3</v>
      </c>
      <c r="S2314">
        <v>3.16</v>
      </c>
      <c r="T2314">
        <v>0</v>
      </c>
      <c r="U2314" t="s">
        <v>22</v>
      </c>
      <c r="V2314">
        <f>IF(tbl_Customers[[#This Row],[churn]] = "yes", 1, 0)</f>
        <v>0</v>
      </c>
      <c r="W2314" t="str">
        <f>IF(tbl_Customers[[#This Row],[number_customer_service_calls]] &lt;= 1, "0-1 Calls", IF(tbl_Customers[[#This Row],[number_customer_service_calls]] &lt;= 3, "2-3 Calls", IF(tbl_Customers[[#This Row],[number_customer_service_calls]] &lt;=5, "4-5 Calls", "6+ Calls")))</f>
        <v>0-1 Calls</v>
      </c>
      <c r="X2314" t="str">
        <f>IF(tbl_Customers[[#This Row],[account_length]] &lt;= 50, "0-50", IF(tbl_Customers[[#This Row],[account_length]] &lt;=100, "51-100", IF(tbl_Customers[[#This Row],[account_length]] &lt;= 150, "101-150", "151+")))</f>
        <v>51-100</v>
      </c>
      <c r="Y2314" t="str">
        <f>IF(tbl_Customers[[#This Row],[total_intl_charge]] &lt;= 3, "Low Charges", "High Charges")</f>
        <v>High Charges</v>
      </c>
      <c r="Z2314" t="str">
        <f>IF(tbl_Customers[[#This Row],[total_eve_calls]]&lt;=80,"Low Calls",
IF(tbl_Customers[[#This Row],[total_eve_calls]]&lt;=120,"Medium Calls","High Calls"))</f>
        <v>Medium Calls</v>
      </c>
      <c r="AA2314" t="str">
        <f>IF(tbl_Customers[[#This Row],[total_eve_charge]]&lt;=15,"Low Charges",
IF(tbl_Customers[[#This Row],[total_eve_charge]]&lt;=20,"Medium Charges","High Charges"))</f>
        <v>Low Charges</v>
      </c>
      <c r="AB23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14" t="str">
        <f>IF(tbl_Customers[[#This Row],[number_vmail_messages]] = 0, "No Usage", IF(tbl_Customers[[#This Row],[number_vmail_messages]] &lt;= 20, "Low Usage", IF(tbl_Customers[[#This Row],[number_vmail_messages]] &lt;= 40, "Medium Usgae", "High Usage")))</f>
        <v>No Usage</v>
      </c>
      <c r="AD2314" t="str">
        <f>IF(tbl_Customers[[#This Row],[total_day_minutes]]&lt;=150,"Low Usage", IF(tbl_Customers[[#This Row],[total_day_minutes]]&lt;=200,"Medium Usage", IF(tbl_Customers[[#This Row],[total_day_minutes]]&lt;=250,"High Usage","Very High Usage")))</f>
        <v>Very High Usage</v>
      </c>
      <c r="AE2314" t="str">
        <f>IF(tbl_Customers[[#This Row],[total_intl_calls]]&lt;=5,"Low Calls", IF(tbl_Customers[[#This Row],[total_intl_calls]]&lt;=10, "Medium Calls", "High Calls"))</f>
        <v>Low Calls</v>
      </c>
      <c r="AF23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314" s="36" t="str">
        <f>IF(tbl_Customers[[#This Row],[Churn_Risk_Score]]&gt;=10,"High Risk", IF(tbl_Customers[[#This Row],[Churn_Risk_Score]]&gt;=5,"Medium Risk","Low Risk"))</f>
        <v>High Risk</v>
      </c>
    </row>
    <row r="2315" spans="1:33" x14ac:dyDescent="0.35">
      <c r="A2315">
        <v>2314</v>
      </c>
      <c r="B2315" t="s">
        <v>53</v>
      </c>
      <c r="C2315">
        <v>86</v>
      </c>
      <c r="D2315" t="s">
        <v>25</v>
      </c>
      <c r="E2315" t="s">
        <v>22</v>
      </c>
      <c r="F2315" t="s">
        <v>22</v>
      </c>
      <c r="G2315">
        <v>0</v>
      </c>
      <c r="H2315">
        <v>148.19999999999999</v>
      </c>
      <c r="I2315">
        <v>71</v>
      </c>
      <c r="J2315">
        <v>25.19</v>
      </c>
      <c r="K2315">
        <v>285.10000000000002</v>
      </c>
      <c r="L2315">
        <v>91</v>
      </c>
      <c r="M2315">
        <v>24.23</v>
      </c>
      <c r="N2315">
        <v>166.4</v>
      </c>
      <c r="O2315">
        <v>155</v>
      </c>
      <c r="P2315">
        <v>7.49</v>
      </c>
      <c r="Q2315">
        <v>6.2</v>
      </c>
      <c r="R2315">
        <v>3</v>
      </c>
      <c r="S2315">
        <v>1.67</v>
      </c>
      <c r="T2315">
        <v>2</v>
      </c>
      <c r="U2315" t="s">
        <v>22</v>
      </c>
      <c r="V2315">
        <f>IF(tbl_Customers[[#This Row],[churn]] = "yes", 1, 0)</f>
        <v>0</v>
      </c>
      <c r="W2315" t="str">
        <f>IF(tbl_Customers[[#This Row],[number_customer_service_calls]] &lt;= 1, "0-1 Calls", IF(tbl_Customers[[#This Row],[number_customer_service_calls]] &lt;= 3, "2-3 Calls", IF(tbl_Customers[[#This Row],[number_customer_service_calls]] &lt;=5, "4-5 Calls", "6+ Calls")))</f>
        <v>2-3 Calls</v>
      </c>
      <c r="X2315" t="str">
        <f>IF(tbl_Customers[[#This Row],[account_length]] &lt;= 50, "0-50", IF(tbl_Customers[[#This Row],[account_length]] &lt;=100, "51-100", IF(tbl_Customers[[#This Row],[account_length]] &lt;= 150, "101-150", "151+")))</f>
        <v>51-100</v>
      </c>
      <c r="Y2315" t="str">
        <f>IF(tbl_Customers[[#This Row],[total_intl_charge]] &lt;= 3, "Low Charges", "High Charges")</f>
        <v>Low Charges</v>
      </c>
      <c r="Z2315" t="str">
        <f>IF(tbl_Customers[[#This Row],[total_eve_calls]]&lt;=80,"Low Calls",
IF(tbl_Customers[[#This Row],[total_eve_calls]]&lt;=120,"Medium Calls","High Calls"))</f>
        <v>Medium Calls</v>
      </c>
      <c r="AA2315" t="str">
        <f>IF(tbl_Customers[[#This Row],[total_eve_charge]]&lt;=15,"Low Charges",
IF(tbl_Customers[[#This Row],[total_eve_charge]]&lt;=20,"Medium Charges","High Charges"))</f>
        <v>High Charges</v>
      </c>
      <c r="AB23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15" t="str">
        <f>IF(tbl_Customers[[#This Row],[number_vmail_messages]] = 0, "No Usage", IF(tbl_Customers[[#This Row],[number_vmail_messages]] &lt;= 20, "Low Usage", IF(tbl_Customers[[#This Row],[number_vmail_messages]] &lt;= 40, "Medium Usgae", "High Usage")))</f>
        <v>No Usage</v>
      </c>
      <c r="AD2315" t="str">
        <f>IF(tbl_Customers[[#This Row],[total_day_minutes]]&lt;=150,"Low Usage", IF(tbl_Customers[[#This Row],[total_day_minutes]]&lt;=200,"Medium Usage", IF(tbl_Customers[[#This Row],[total_day_minutes]]&lt;=250,"High Usage","Very High Usage")))</f>
        <v>Low Usage</v>
      </c>
      <c r="AE2315" t="str">
        <f>IF(tbl_Customers[[#This Row],[total_intl_calls]]&lt;=5,"Low Calls", IF(tbl_Customers[[#This Row],[total_intl_calls]]&lt;=10, "Medium Calls", "High Calls"))</f>
        <v>Low Calls</v>
      </c>
      <c r="AF23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15" s="36" t="str">
        <f>IF(tbl_Customers[[#This Row],[Churn_Risk_Score]]&gt;=10,"High Risk", IF(tbl_Customers[[#This Row],[Churn_Risk_Score]]&gt;=5,"Medium Risk","Low Risk"))</f>
        <v>Low Risk</v>
      </c>
    </row>
    <row r="2316" spans="1:33" x14ac:dyDescent="0.35">
      <c r="A2316">
        <v>2315</v>
      </c>
      <c r="B2316" t="s">
        <v>44</v>
      </c>
      <c r="C2316">
        <v>122</v>
      </c>
      <c r="D2316" t="s">
        <v>21</v>
      </c>
      <c r="E2316" t="s">
        <v>22</v>
      </c>
      <c r="F2316" t="s">
        <v>22</v>
      </c>
      <c r="G2316">
        <v>0</v>
      </c>
      <c r="H2316">
        <v>119.3</v>
      </c>
      <c r="I2316">
        <v>93</v>
      </c>
      <c r="J2316">
        <v>20.28</v>
      </c>
      <c r="K2316">
        <v>223.9</v>
      </c>
      <c r="L2316">
        <v>103</v>
      </c>
      <c r="M2316">
        <v>19.03</v>
      </c>
      <c r="N2316">
        <v>211.9</v>
      </c>
      <c r="O2316">
        <v>122</v>
      </c>
      <c r="P2316">
        <v>9.5399999999999991</v>
      </c>
      <c r="Q2316">
        <v>8.6999999999999993</v>
      </c>
      <c r="R2316">
        <v>4</v>
      </c>
      <c r="S2316">
        <v>2.35</v>
      </c>
      <c r="T2316">
        <v>2</v>
      </c>
      <c r="U2316" t="s">
        <v>22</v>
      </c>
      <c r="V2316">
        <f>IF(tbl_Customers[[#This Row],[churn]] = "yes", 1, 0)</f>
        <v>0</v>
      </c>
      <c r="W2316" t="str">
        <f>IF(tbl_Customers[[#This Row],[number_customer_service_calls]] &lt;= 1, "0-1 Calls", IF(tbl_Customers[[#This Row],[number_customer_service_calls]] &lt;= 3, "2-3 Calls", IF(tbl_Customers[[#This Row],[number_customer_service_calls]] &lt;=5, "4-5 Calls", "6+ Calls")))</f>
        <v>2-3 Calls</v>
      </c>
      <c r="X2316" t="str">
        <f>IF(tbl_Customers[[#This Row],[account_length]] &lt;= 50, "0-50", IF(tbl_Customers[[#This Row],[account_length]] &lt;=100, "51-100", IF(tbl_Customers[[#This Row],[account_length]] &lt;= 150, "101-150", "151+")))</f>
        <v>101-150</v>
      </c>
      <c r="Y2316" t="str">
        <f>IF(tbl_Customers[[#This Row],[total_intl_charge]] &lt;= 3, "Low Charges", "High Charges")</f>
        <v>Low Charges</v>
      </c>
      <c r="Z2316" t="str">
        <f>IF(tbl_Customers[[#This Row],[total_eve_calls]]&lt;=80,"Low Calls",
IF(tbl_Customers[[#This Row],[total_eve_calls]]&lt;=120,"Medium Calls","High Calls"))</f>
        <v>Medium Calls</v>
      </c>
      <c r="AA2316" t="str">
        <f>IF(tbl_Customers[[#This Row],[total_eve_charge]]&lt;=15,"Low Charges",
IF(tbl_Customers[[#This Row],[total_eve_charge]]&lt;=20,"Medium Charges","High Charges"))</f>
        <v>Medium Charges</v>
      </c>
      <c r="AB23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16" t="str">
        <f>IF(tbl_Customers[[#This Row],[number_vmail_messages]] = 0, "No Usage", IF(tbl_Customers[[#This Row],[number_vmail_messages]] &lt;= 20, "Low Usage", IF(tbl_Customers[[#This Row],[number_vmail_messages]] &lt;= 40, "Medium Usgae", "High Usage")))</f>
        <v>No Usage</v>
      </c>
      <c r="AD2316" t="str">
        <f>IF(tbl_Customers[[#This Row],[total_day_minutes]]&lt;=150,"Low Usage", IF(tbl_Customers[[#This Row],[total_day_minutes]]&lt;=200,"Medium Usage", IF(tbl_Customers[[#This Row],[total_day_minutes]]&lt;=250,"High Usage","Very High Usage")))</f>
        <v>Low Usage</v>
      </c>
      <c r="AE2316" t="str">
        <f>IF(tbl_Customers[[#This Row],[total_intl_calls]]&lt;=5,"Low Calls", IF(tbl_Customers[[#This Row],[total_intl_calls]]&lt;=10, "Medium Calls", "High Calls"))</f>
        <v>Low Calls</v>
      </c>
      <c r="AF23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16" s="36" t="str">
        <f>IF(tbl_Customers[[#This Row],[Churn_Risk_Score]]&gt;=10,"High Risk", IF(tbl_Customers[[#This Row],[Churn_Risk_Score]]&gt;=5,"Medium Risk","Low Risk"))</f>
        <v>Low Risk</v>
      </c>
    </row>
    <row r="2317" spans="1:33" x14ac:dyDescent="0.35">
      <c r="A2317">
        <v>2316</v>
      </c>
      <c r="B2317" t="s">
        <v>24</v>
      </c>
      <c r="C2317">
        <v>127</v>
      </c>
      <c r="D2317" t="s">
        <v>28</v>
      </c>
      <c r="E2317" t="s">
        <v>22</v>
      </c>
      <c r="F2317" t="s">
        <v>22</v>
      </c>
      <c r="G2317">
        <v>0</v>
      </c>
      <c r="H2317">
        <v>245.2</v>
      </c>
      <c r="I2317">
        <v>91</v>
      </c>
      <c r="J2317">
        <v>41.68</v>
      </c>
      <c r="K2317">
        <v>217.2</v>
      </c>
      <c r="L2317">
        <v>92</v>
      </c>
      <c r="M2317">
        <v>18.46</v>
      </c>
      <c r="N2317">
        <v>243.1</v>
      </c>
      <c r="O2317">
        <v>128</v>
      </c>
      <c r="P2317">
        <v>10.94</v>
      </c>
      <c r="Q2317">
        <v>13.9</v>
      </c>
      <c r="R2317">
        <v>6</v>
      </c>
      <c r="S2317">
        <v>3.75</v>
      </c>
      <c r="T2317">
        <v>0</v>
      </c>
      <c r="U2317" t="s">
        <v>23</v>
      </c>
      <c r="V2317">
        <f>IF(tbl_Customers[[#This Row],[churn]] = "yes", 1, 0)</f>
        <v>1</v>
      </c>
      <c r="W2317" t="str">
        <f>IF(tbl_Customers[[#This Row],[number_customer_service_calls]] &lt;= 1, "0-1 Calls", IF(tbl_Customers[[#This Row],[number_customer_service_calls]] &lt;= 3, "2-3 Calls", IF(tbl_Customers[[#This Row],[number_customer_service_calls]] &lt;=5, "4-5 Calls", "6+ Calls")))</f>
        <v>0-1 Calls</v>
      </c>
      <c r="X2317" t="str">
        <f>IF(tbl_Customers[[#This Row],[account_length]] &lt;= 50, "0-50", IF(tbl_Customers[[#This Row],[account_length]] &lt;=100, "51-100", IF(tbl_Customers[[#This Row],[account_length]] &lt;= 150, "101-150", "151+")))</f>
        <v>101-150</v>
      </c>
      <c r="Y2317" t="str">
        <f>IF(tbl_Customers[[#This Row],[total_intl_charge]] &lt;= 3, "Low Charges", "High Charges")</f>
        <v>High Charges</v>
      </c>
      <c r="Z2317" t="str">
        <f>IF(tbl_Customers[[#This Row],[total_eve_calls]]&lt;=80,"Low Calls",
IF(tbl_Customers[[#This Row],[total_eve_calls]]&lt;=120,"Medium Calls","High Calls"))</f>
        <v>Medium Calls</v>
      </c>
      <c r="AA2317" t="str">
        <f>IF(tbl_Customers[[#This Row],[total_eve_charge]]&lt;=15,"Low Charges",
IF(tbl_Customers[[#This Row],[total_eve_charge]]&lt;=20,"Medium Charges","High Charges"))</f>
        <v>Medium Charges</v>
      </c>
      <c r="AB23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17" t="str">
        <f>IF(tbl_Customers[[#This Row],[number_vmail_messages]] = 0, "No Usage", IF(tbl_Customers[[#This Row],[number_vmail_messages]] &lt;= 20, "Low Usage", IF(tbl_Customers[[#This Row],[number_vmail_messages]] &lt;= 40, "Medium Usgae", "High Usage")))</f>
        <v>No Usage</v>
      </c>
      <c r="AD2317" t="str">
        <f>IF(tbl_Customers[[#This Row],[total_day_minutes]]&lt;=150,"Low Usage", IF(tbl_Customers[[#This Row],[total_day_minutes]]&lt;=200,"Medium Usage", IF(tbl_Customers[[#This Row],[total_day_minutes]]&lt;=250,"High Usage","Very High Usage")))</f>
        <v>High Usage</v>
      </c>
      <c r="AE2317" t="str">
        <f>IF(tbl_Customers[[#This Row],[total_intl_calls]]&lt;=5,"Low Calls", IF(tbl_Customers[[#This Row],[total_intl_calls]]&lt;=10, "Medium Calls", "High Calls"))</f>
        <v>Medium Calls</v>
      </c>
      <c r="AF23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17" s="36" t="str">
        <f>IF(tbl_Customers[[#This Row],[Churn_Risk_Score]]&gt;=10,"High Risk", IF(tbl_Customers[[#This Row],[Churn_Risk_Score]]&gt;=5,"Medium Risk","Low Risk"))</f>
        <v>Low Risk</v>
      </c>
    </row>
    <row r="2318" spans="1:33" x14ac:dyDescent="0.35">
      <c r="A2318">
        <v>2317</v>
      </c>
      <c r="B2318" t="s">
        <v>61</v>
      </c>
      <c r="C2318">
        <v>158</v>
      </c>
      <c r="D2318" t="s">
        <v>25</v>
      </c>
      <c r="E2318" t="s">
        <v>22</v>
      </c>
      <c r="F2318" t="s">
        <v>22</v>
      </c>
      <c r="G2318">
        <v>0</v>
      </c>
      <c r="H2318">
        <v>172.4</v>
      </c>
      <c r="I2318">
        <v>114</v>
      </c>
      <c r="J2318">
        <v>29.31</v>
      </c>
      <c r="K2318">
        <v>256.60000000000002</v>
      </c>
      <c r="L2318">
        <v>69</v>
      </c>
      <c r="M2318">
        <v>21.81</v>
      </c>
      <c r="N2318">
        <v>235.3</v>
      </c>
      <c r="O2318">
        <v>104</v>
      </c>
      <c r="P2318">
        <v>10.59</v>
      </c>
      <c r="Q2318">
        <v>0</v>
      </c>
      <c r="R2318">
        <v>0</v>
      </c>
      <c r="S2318">
        <v>0</v>
      </c>
      <c r="T2318">
        <v>2</v>
      </c>
      <c r="U2318" t="s">
        <v>22</v>
      </c>
      <c r="V2318">
        <f>IF(tbl_Customers[[#This Row],[churn]] = "yes", 1, 0)</f>
        <v>0</v>
      </c>
      <c r="W2318" t="str">
        <f>IF(tbl_Customers[[#This Row],[number_customer_service_calls]] &lt;= 1, "0-1 Calls", IF(tbl_Customers[[#This Row],[number_customer_service_calls]] &lt;= 3, "2-3 Calls", IF(tbl_Customers[[#This Row],[number_customer_service_calls]] &lt;=5, "4-5 Calls", "6+ Calls")))</f>
        <v>2-3 Calls</v>
      </c>
      <c r="X2318" t="str">
        <f>IF(tbl_Customers[[#This Row],[account_length]] &lt;= 50, "0-50", IF(tbl_Customers[[#This Row],[account_length]] &lt;=100, "51-100", IF(tbl_Customers[[#This Row],[account_length]] &lt;= 150, "101-150", "151+")))</f>
        <v>151+</v>
      </c>
      <c r="Y2318" t="str">
        <f>IF(tbl_Customers[[#This Row],[total_intl_charge]] &lt;= 3, "Low Charges", "High Charges")</f>
        <v>Low Charges</v>
      </c>
      <c r="Z2318" t="str">
        <f>IF(tbl_Customers[[#This Row],[total_eve_calls]]&lt;=80,"Low Calls",
IF(tbl_Customers[[#This Row],[total_eve_calls]]&lt;=120,"Medium Calls","High Calls"))</f>
        <v>Low Calls</v>
      </c>
      <c r="AA2318" t="str">
        <f>IF(tbl_Customers[[#This Row],[total_eve_charge]]&lt;=15,"Low Charges",
IF(tbl_Customers[[#This Row],[total_eve_charge]]&lt;=20,"Medium Charges","High Charges"))</f>
        <v>High Charges</v>
      </c>
      <c r="AB23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18" t="str">
        <f>IF(tbl_Customers[[#This Row],[number_vmail_messages]] = 0, "No Usage", IF(tbl_Customers[[#This Row],[number_vmail_messages]] &lt;= 20, "Low Usage", IF(tbl_Customers[[#This Row],[number_vmail_messages]] &lt;= 40, "Medium Usgae", "High Usage")))</f>
        <v>No Usage</v>
      </c>
      <c r="AD2318" t="str">
        <f>IF(tbl_Customers[[#This Row],[total_day_minutes]]&lt;=150,"Low Usage", IF(tbl_Customers[[#This Row],[total_day_minutes]]&lt;=200,"Medium Usage", IF(tbl_Customers[[#This Row],[total_day_minutes]]&lt;=250,"High Usage","Very High Usage")))</f>
        <v>Medium Usage</v>
      </c>
      <c r="AE2318" t="str">
        <f>IF(tbl_Customers[[#This Row],[total_intl_calls]]&lt;=5,"Low Calls", IF(tbl_Customers[[#This Row],[total_intl_calls]]&lt;=10, "Medium Calls", "High Calls"))</f>
        <v>Low Calls</v>
      </c>
      <c r="AF23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18" s="36" t="str">
        <f>IF(tbl_Customers[[#This Row],[Churn_Risk_Score]]&gt;=10,"High Risk", IF(tbl_Customers[[#This Row],[Churn_Risk_Score]]&gt;=5,"Medium Risk","Low Risk"))</f>
        <v>Low Risk</v>
      </c>
    </row>
    <row r="2319" spans="1:33" x14ac:dyDescent="0.35">
      <c r="A2319">
        <v>2318</v>
      </c>
      <c r="B2319" t="s">
        <v>67</v>
      </c>
      <c r="C2319">
        <v>145</v>
      </c>
      <c r="D2319" t="s">
        <v>28</v>
      </c>
      <c r="E2319" t="s">
        <v>23</v>
      </c>
      <c r="F2319" t="s">
        <v>23</v>
      </c>
      <c r="G2319">
        <v>30</v>
      </c>
      <c r="H2319">
        <v>175.3</v>
      </c>
      <c r="I2319">
        <v>107</v>
      </c>
      <c r="J2319">
        <v>29.8</v>
      </c>
      <c r="K2319">
        <v>153.30000000000001</v>
      </c>
      <c r="L2319">
        <v>116</v>
      </c>
      <c r="M2319">
        <v>13.03</v>
      </c>
      <c r="N2319">
        <v>233.6</v>
      </c>
      <c r="O2319">
        <v>85</v>
      </c>
      <c r="P2319">
        <v>10.51</v>
      </c>
      <c r="Q2319">
        <v>11.1</v>
      </c>
      <c r="R2319">
        <v>3</v>
      </c>
      <c r="S2319">
        <v>3</v>
      </c>
      <c r="T2319">
        <v>1</v>
      </c>
      <c r="U2319" t="s">
        <v>22</v>
      </c>
      <c r="V2319">
        <f>IF(tbl_Customers[[#This Row],[churn]] = "yes", 1, 0)</f>
        <v>0</v>
      </c>
      <c r="W2319" t="str">
        <f>IF(tbl_Customers[[#This Row],[number_customer_service_calls]] &lt;= 1, "0-1 Calls", IF(tbl_Customers[[#This Row],[number_customer_service_calls]] &lt;= 3, "2-3 Calls", IF(tbl_Customers[[#This Row],[number_customer_service_calls]] &lt;=5, "4-5 Calls", "6+ Calls")))</f>
        <v>0-1 Calls</v>
      </c>
      <c r="X2319" t="str">
        <f>IF(tbl_Customers[[#This Row],[account_length]] &lt;= 50, "0-50", IF(tbl_Customers[[#This Row],[account_length]] &lt;=100, "51-100", IF(tbl_Customers[[#This Row],[account_length]] &lt;= 150, "101-150", "151+")))</f>
        <v>101-150</v>
      </c>
      <c r="Y2319" t="str">
        <f>IF(tbl_Customers[[#This Row],[total_intl_charge]] &lt;= 3, "Low Charges", "High Charges")</f>
        <v>Low Charges</v>
      </c>
      <c r="Z2319" t="str">
        <f>IF(tbl_Customers[[#This Row],[total_eve_calls]]&lt;=80,"Low Calls",
IF(tbl_Customers[[#This Row],[total_eve_calls]]&lt;=120,"Medium Calls","High Calls"))</f>
        <v>Medium Calls</v>
      </c>
      <c r="AA2319" t="str">
        <f>IF(tbl_Customers[[#This Row],[total_eve_charge]]&lt;=15,"Low Charges",
IF(tbl_Customers[[#This Row],[total_eve_charge]]&lt;=20,"Medium Charges","High Charges"))</f>
        <v>Low Charges</v>
      </c>
      <c r="AB23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19" t="str">
        <f>IF(tbl_Customers[[#This Row],[number_vmail_messages]] = 0, "No Usage", IF(tbl_Customers[[#This Row],[number_vmail_messages]] &lt;= 20, "Low Usage", IF(tbl_Customers[[#This Row],[number_vmail_messages]] &lt;= 40, "Medium Usgae", "High Usage")))</f>
        <v>Medium Usgae</v>
      </c>
      <c r="AD2319" t="str">
        <f>IF(tbl_Customers[[#This Row],[total_day_minutes]]&lt;=150,"Low Usage", IF(tbl_Customers[[#This Row],[total_day_minutes]]&lt;=200,"Medium Usage", IF(tbl_Customers[[#This Row],[total_day_minutes]]&lt;=250,"High Usage","Very High Usage")))</f>
        <v>Medium Usage</v>
      </c>
      <c r="AE2319" t="str">
        <f>IF(tbl_Customers[[#This Row],[total_intl_calls]]&lt;=5,"Low Calls", IF(tbl_Customers[[#This Row],[total_intl_calls]]&lt;=10, "Medium Calls", "High Calls"))</f>
        <v>Low Calls</v>
      </c>
      <c r="AF23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19" s="36" t="str">
        <f>IF(tbl_Customers[[#This Row],[Churn_Risk_Score]]&gt;=10,"High Risk", IF(tbl_Customers[[#This Row],[Churn_Risk_Score]]&gt;=5,"Medium Risk","Low Risk"))</f>
        <v>Low Risk</v>
      </c>
    </row>
    <row r="2320" spans="1:33" x14ac:dyDescent="0.35">
      <c r="A2320">
        <v>2319</v>
      </c>
      <c r="B2320" t="s">
        <v>26</v>
      </c>
      <c r="C2320">
        <v>127</v>
      </c>
      <c r="D2320" t="s">
        <v>28</v>
      </c>
      <c r="E2320" t="s">
        <v>22</v>
      </c>
      <c r="F2320" t="s">
        <v>23</v>
      </c>
      <c r="G2320">
        <v>27</v>
      </c>
      <c r="H2320">
        <v>2.6</v>
      </c>
      <c r="I2320">
        <v>113</v>
      </c>
      <c r="J2320">
        <v>0.44</v>
      </c>
      <c r="K2320">
        <v>254</v>
      </c>
      <c r="L2320">
        <v>102</v>
      </c>
      <c r="M2320">
        <v>21.59</v>
      </c>
      <c r="N2320">
        <v>242.7</v>
      </c>
      <c r="O2320">
        <v>156</v>
      </c>
      <c r="P2320">
        <v>10.92</v>
      </c>
      <c r="Q2320">
        <v>9.1999999999999993</v>
      </c>
      <c r="R2320">
        <v>5</v>
      </c>
      <c r="S2320">
        <v>2.48</v>
      </c>
      <c r="T2320">
        <v>3</v>
      </c>
      <c r="U2320" t="s">
        <v>22</v>
      </c>
      <c r="V2320">
        <f>IF(tbl_Customers[[#This Row],[churn]] = "yes", 1, 0)</f>
        <v>0</v>
      </c>
      <c r="W2320" t="str">
        <f>IF(tbl_Customers[[#This Row],[number_customer_service_calls]] &lt;= 1, "0-1 Calls", IF(tbl_Customers[[#This Row],[number_customer_service_calls]] &lt;= 3, "2-3 Calls", IF(tbl_Customers[[#This Row],[number_customer_service_calls]] &lt;=5, "4-5 Calls", "6+ Calls")))</f>
        <v>2-3 Calls</v>
      </c>
      <c r="X2320" t="str">
        <f>IF(tbl_Customers[[#This Row],[account_length]] &lt;= 50, "0-50", IF(tbl_Customers[[#This Row],[account_length]] &lt;=100, "51-100", IF(tbl_Customers[[#This Row],[account_length]] &lt;= 150, "101-150", "151+")))</f>
        <v>101-150</v>
      </c>
      <c r="Y2320" t="str">
        <f>IF(tbl_Customers[[#This Row],[total_intl_charge]] &lt;= 3, "Low Charges", "High Charges")</f>
        <v>Low Charges</v>
      </c>
      <c r="Z2320" t="str">
        <f>IF(tbl_Customers[[#This Row],[total_eve_calls]]&lt;=80,"Low Calls",
IF(tbl_Customers[[#This Row],[total_eve_calls]]&lt;=120,"Medium Calls","High Calls"))</f>
        <v>Medium Calls</v>
      </c>
      <c r="AA2320" t="str">
        <f>IF(tbl_Customers[[#This Row],[total_eve_charge]]&lt;=15,"Low Charges",
IF(tbl_Customers[[#This Row],[total_eve_charge]]&lt;=20,"Medium Charges","High Charges"))</f>
        <v>High Charges</v>
      </c>
      <c r="AB23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20" t="str">
        <f>IF(tbl_Customers[[#This Row],[number_vmail_messages]] = 0, "No Usage", IF(tbl_Customers[[#This Row],[number_vmail_messages]] &lt;= 20, "Low Usage", IF(tbl_Customers[[#This Row],[number_vmail_messages]] &lt;= 40, "Medium Usgae", "High Usage")))</f>
        <v>Medium Usgae</v>
      </c>
      <c r="AD2320" t="str">
        <f>IF(tbl_Customers[[#This Row],[total_day_minutes]]&lt;=150,"Low Usage", IF(tbl_Customers[[#This Row],[total_day_minutes]]&lt;=200,"Medium Usage", IF(tbl_Customers[[#This Row],[total_day_minutes]]&lt;=250,"High Usage","Very High Usage")))</f>
        <v>Low Usage</v>
      </c>
      <c r="AE2320" t="str">
        <f>IF(tbl_Customers[[#This Row],[total_intl_calls]]&lt;=5,"Low Calls", IF(tbl_Customers[[#This Row],[total_intl_calls]]&lt;=10, "Medium Calls", "High Calls"))</f>
        <v>Low Calls</v>
      </c>
      <c r="AF23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20" s="36" t="str">
        <f>IF(tbl_Customers[[#This Row],[Churn_Risk_Score]]&gt;=10,"High Risk", IF(tbl_Customers[[#This Row],[Churn_Risk_Score]]&gt;=5,"Medium Risk","Low Risk"))</f>
        <v>Low Risk</v>
      </c>
    </row>
    <row r="2321" spans="1:33" x14ac:dyDescent="0.35">
      <c r="A2321">
        <v>2320</v>
      </c>
      <c r="B2321" t="s">
        <v>37</v>
      </c>
      <c r="C2321">
        <v>109</v>
      </c>
      <c r="D2321" t="s">
        <v>21</v>
      </c>
      <c r="E2321" t="s">
        <v>22</v>
      </c>
      <c r="F2321" t="s">
        <v>22</v>
      </c>
      <c r="G2321">
        <v>0</v>
      </c>
      <c r="H2321">
        <v>184.1</v>
      </c>
      <c r="I2321">
        <v>143</v>
      </c>
      <c r="J2321">
        <v>31.3</v>
      </c>
      <c r="K2321">
        <v>211.7</v>
      </c>
      <c r="L2321">
        <v>105</v>
      </c>
      <c r="M2321">
        <v>17.989999999999998</v>
      </c>
      <c r="N2321">
        <v>243</v>
      </c>
      <c r="O2321">
        <v>116</v>
      </c>
      <c r="P2321">
        <v>10.93</v>
      </c>
      <c r="Q2321">
        <v>9.9</v>
      </c>
      <c r="R2321">
        <v>2</v>
      </c>
      <c r="S2321">
        <v>2.67</v>
      </c>
      <c r="T2321">
        <v>1</v>
      </c>
      <c r="U2321" t="s">
        <v>22</v>
      </c>
      <c r="V2321">
        <f>IF(tbl_Customers[[#This Row],[churn]] = "yes", 1, 0)</f>
        <v>0</v>
      </c>
      <c r="W2321" t="str">
        <f>IF(tbl_Customers[[#This Row],[number_customer_service_calls]] &lt;= 1, "0-1 Calls", IF(tbl_Customers[[#This Row],[number_customer_service_calls]] &lt;= 3, "2-3 Calls", IF(tbl_Customers[[#This Row],[number_customer_service_calls]] &lt;=5, "4-5 Calls", "6+ Calls")))</f>
        <v>0-1 Calls</v>
      </c>
      <c r="X2321" t="str">
        <f>IF(tbl_Customers[[#This Row],[account_length]] &lt;= 50, "0-50", IF(tbl_Customers[[#This Row],[account_length]] &lt;=100, "51-100", IF(tbl_Customers[[#This Row],[account_length]] &lt;= 150, "101-150", "151+")))</f>
        <v>101-150</v>
      </c>
      <c r="Y2321" t="str">
        <f>IF(tbl_Customers[[#This Row],[total_intl_charge]] &lt;= 3, "Low Charges", "High Charges")</f>
        <v>Low Charges</v>
      </c>
      <c r="Z2321" t="str">
        <f>IF(tbl_Customers[[#This Row],[total_eve_calls]]&lt;=80,"Low Calls",
IF(tbl_Customers[[#This Row],[total_eve_calls]]&lt;=120,"Medium Calls","High Calls"))</f>
        <v>Medium Calls</v>
      </c>
      <c r="AA2321" t="str">
        <f>IF(tbl_Customers[[#This Row],[total_eve_charge]]&lt;=15,"Low Charges",
IF(tbl_Customers[[#This Row],[total_eve_charge]]&lt;=20,"Medium Charges","High Charges"))</f>
        <v>Medium Charges</v>
      </c>
      <c r="AB23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21" t="str">
        <f>IF(tbl_Customers[[#This Row],[number_vmail_messages]] = 0, "No Usage", IF(tbl_Customers[[#This Row],[number_vmail_messages]] &lt;= 20, "Low Usage", IF(tbl_Customers[[#This Row],[number_vmail_messages]] &lt;= 40, "Medium Usgae", "High Usage")))</f>
        <v>No Usage</v>
      </c>
      <c r="AD2321" t="str">
        <f>IF(tbl_Customers[[#This Row],[total_day_minutes]]&lt;=150,"Low Usage", IF(tbl_Customers[[#This Row],[total_day_minutes]]&lt;=200,"Medium Usage", IF(tbl_Customers[[#This Row],[total_day_minutes]]&lt;=250,"High Usage","Very High Usage")))</f>
        <v>Medium Usage</v>
      </c>
      <c r="AE2321" t="str">
        <f>IF(tbl_Customers[[#This Row],[total_intl_calls]]&lt;=5,"Low Calls", IF(tbl_Customers[[#This Row],[total_intl_calls]]&lt;=10, "Medium Calls", "High Calls"))</f>
        <v>Low Calls</v>
      </c>
      <c r="AF23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21" s="36" t="str">
        <f>IF(tbl_Customers[[#This Row],[Churn_Risk_Score]]&gt;=10,"High Risk", IF(tbl_Customers[[#This Row],[Churn_Risk_Score]]&gt;=5,"Medium Risk","Low Risk"))</f>
        <v>Low Risk</v>
      </c>
    </row>
    <row r="2322" spans="1:33" x14ac:dyDescent="0.35">
      <c r="A2322">
        <v>2321</v>
      </c>
      <c r="B2322" t="s">
        <v>68</v>
      </c>
      <c r="C2322">
        <v>88</v>
      </c>
      <c r="D2322" t="s">
        <v>21</v>
      </c>
      <c r="E2322" t="s">
        <v>22</v>
      </c>
      <c r="F2322" t="s">
        <v>22</v>
      </c>
      <c r="G2322">
        <v>0</v>
      </c>
      <c r="H2322">
        <v>181.9</v>
      </c>
      <c r="I2322">
        <v>90</v>
      </c>
      <c r="J2322">
        <v>30.92</v>
      </c>
      <c r="K2322">
        <v>151.5</v>
      </c>
      <c r="L2322">
        <v>87</v>
      </c>
      <c r="M2322">
        <v>12.88</v>
      </c>
      <c r="N2322">
        <v>143</v>
      </c>
      <c r="O2322">
        <v>100</v>
      </c>
      <c r="P2322">
        <v>6.44</v>
      </c>
      <c r="Q2322">
        <v>7.5</v>
      </c>
      <c r="R2322">
        <v>3</v>
      </c>
      <c r="S2322">
        <v>2.0299999999999998</v>
      </c>
      <c r="T2322">
        <v>1</v>
      </c>
      <c r="U2322" t="s">
        <v>22</v>
      </c>
      <c r="V2322">
        <f>IF(tbl_Customers[[#This Row],[churn]] = "yes", 1, 0)</f>
        <v>0</v>
      </c>
      <c r="W2322" t="str">
        <f>IF(tbl_Customers[[#This Row],[number_customer_service_calls]] &lt;= 1, "0-1 Calls", IF(tbl_Customers[[#This Row],[number_customer_service_calls]] &lt;= 3, "2-3 Calls", IF(tbl_Customers[[#This Row],[number_customer_service_calls]] &lt;=5, "4-5 Calls", "6+ Calls")))</f>
        <v>0-1 Calls</v>
      </c>
      <c r="X2322" t="str">
        <f>IF(tbl_Customers[[#This Row],[account_length]] &lt;= 50, "0-50", IF(tbl_Customers[[#This Row],[account_length]] &lt;=100, "51-100", IF(tbl_Customers[[#This Row],[account_length]] &lt;= 150, "101-150", "151+")))</f>
        <v>51-100</v>
      </c>
      <c r="Y2322" t="str">
        <f>IF(tbl_Customers[[#This Row],[total_intl_charge]] &lt;= 3, "Low Charges", "High Charges")</f>
        <v>Low Charges</v>
      </c>
      <c r="Z2322" t="str">
        <f>IF(tbl_Customers[[#This Row],[total_eve_calls]]&lt;=80,"Low Calls",
IF(tbl_Customers[[#This Row],[total_eve_calls]]&lt;=120,"Medium Calls","High Calls"))</f>
        <v>Medium Calls</v>
      </c>
      <c r="AA2322" t="str">
        <f>IF(tbl_Customers[[#This Row],[total_eve_charge]]&lt;=15,"Low Charges",
IF(tbl_Customers[[#This Row],[total_eve_charge]]&lt;=20,"Medium Charges","High Charges"))</f>
        <v>Low Charges</v>
      </c>
      <c r="AB23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22" t="str">
        <f>IF(tbl_Customers[[#This Row],[number_vmail_messages]] = 0, "No Usage", IF(tbl_Customers[[#This Row],[number_vmail_messages]] &lt;= 20, "Low Usage", IF(tbl_Customers[[#This Row],[number_vmail_messages]] &lt;= 40, "Medium Usgae", "High Usage")))</f>
        <v>No Usage</v>
      </c>
      <c r="AD2322" t="str">
        <f>IF(tbl_Customers[[#This Row],[total_day_minutes]]&lt;=150,"Low Usage", IF(tbl_Customers[[#This Row],[total_day_minutes]]&lt;=200,"Medium Usage", IF(tbl_Customers[[#This Row],[total_day_minutes]]&lt;=250,"High Usage","Very High Usage")))</f>
        <v>Medium Usage</v>
      </c>
      <c r="AE2322" t="str">
        <f>IF(tbl_Customers[[#This Row],[total_intl_calls]]&lt;=5,"Low Calls", IF(tbl_Customers[[#This Row],[total_intl_calls]]&lt;=10, "Medium Calls", "High Calls"))</f>
        <v>Low Calls</v>
      </c>
      <c r="AF23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22" s="36" t="str">
        <f>IF(tbl_Customers[[#This Row],[Churn_Risk_Score]]&gt;=10,"High Risk", IF(tbl_Customers[[#This Row],[Churn_Risk_Score]]&gt;=5,"Medium Risk","Low Risk"))</f>
        <v>Low Risk</v>
      </c>
    </row>
    <row r="2323" spans="1:33" x14ac:dyDescent="0.35">
      <c r="A2323">
        <v>2322</v>
      </c>
      <c r="B2323" t="s">
        <v>45</v>
      </c>
      <c r="C2323">
        <v>171</v>
      </c>
      <c r="D2323" t="s">
        <v>28</v>
      </c>
      <c r="E2323" t="s">
        <v>22</v>
      </c>
      <c r="F2323" t="s">
        <v>22</v>
      </c>
      <c r="G2323">
        <v>0</v>
      </c>
      <c r="H2323">
        <v>189.8</v>
      </c>
      <c r="I2323">
        <v>122</v>
      </c>
      <c r="J2323">
        <v>32.270000000000003</v>
      </c>
      <c r="K2323">
        <v>173.7</v>
      </c>
      <c r="L2323">
        <v>85</v>
      </c>
      <c r="M2323">
        <v>14.76</v>
      </c>
      <c r="N2323">
        <v>257.10000000000002</v>
      </c>
      <c r="O2323">
        <v>84</v>
      </c>
      <c r="P2323">
        <v>11.57</v>
      </c>
      <c r="Q2323">
        <v>10.3</v>
      </c>
      <c r="R2323">
        <v>1</v>
      </c>
      <c r="S2323">
        <v>2.78</v>
      </c>
      <c r="T2323">
        <v>0</v>
      </c>
      <c r="U2323" t="s">
        <v>22</v>
      </c>
      <c r="V2323">
        <f>IF(tbl_Customers[[#This Row],[churn]] = "yes", 1, 0)</f>
        <v>0</v>
      </c>
      <c r="W2323" t="str">
        <f>IF(tbl_Customers[[#This Row],[number_customer_service_calls]] &lt;= 1, "0-1 Calls", IF(tbl_Customers[[#This Row],[number_customer_service_calls]] &lt;= 3, "2-3 Calls", IF(tbl_Customers[[#This Row],[number_customer_service_calls]] &lt;=5, "4-5 Calls", "6+ Calls")))</f>
        <v>0-1 Calls</v>
      </c>
      <c r="X2323" t="str">
        <f>IF(tbl_Customers[[#This Row],[account_length]] &lt;= 50, "0-50", IF(tbl_Customers[[#This Row],[account_length]] &lt;=100, "51-100", IF(tbl_Customers[[#This Row],[account_length]] &lt;= 150, "101-150", "151+")))</f>
        <v>151+</v>
      </c>
      <c r="Y2323" t="str">
        <f>IF(tbl_Customers[[#This Row],[total_intl_charge]] &lt;= 3, "Low Charges", "High Charges")</f>
        <v>Low Charges</v>
      </c>
      <c r="Z2323" t="str">
        <f>IF(tbl_Customers[[#This Row],[total_eve_calls]]&lt;=80,"Low Calls",
IF(tbl_Customers[[#This Row],[total_eve_calls]]&lt;=120,"Medium Calls","High Calls"))</f>
        <v>Medium Calls</v>
      </c>
      <c r="AA2323" t="str">
        <f>IF(tbl_Customers[[#This Row],[total_eve_charge]]&lt;=15,"Low Charges",
IF(tbl_Customers[[#This Row],[total_eve_charge]]&lt;=20,"Medium Charges","High Charges"))</f>
        <v>Low Charges</v>
      </c>
      <c r="AB23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23" t="str">
        <f>IF(tbl_Customers[[#This Row],[number_vmail_messages]] = 0, "No Usage", IF(tbl_Customers[[#This Row],[number_vmail_messages]] &lt;= 20, "Low Usage", IF(tbl_Customers[[#This Row],[number_vmail_messages]] &lt;= 40, "Medium Usgae", "High Usage")))</f>
        <v>No Usage</v>
      </c>
      <c r="AD2323" t="str">
        <f>IF(tbl_Customers[[#This Row],[total_day_minutes]]&lt;=150,"Low Usage", IF(tbl_Customers[[#This Row],[total_day_minutes]]&lt;=200,"Medium Usage", IF(tbl_Customers[[#This Row],[total_day_minutes]]&lt;=250,"High Usage","Very High Usage")))</f>
        <v>Medium Usage</v>
      </c>
      <c r="AE2323" t="str">
        <f>IF(tbl_Customers[[#This Row],[total_intl_calls]]&lt;=5,"Low Calls", IF(tbl_Customers[[#This Row],[total_intl_calls]]&lt;=10, "Medium Calls", "High Calls"))</f>
        <v>Low Calls</v>
      </c>
      <c r="AF23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23" s="36" t="str">
        <f>IF(tbl_Customers[[#This Row],[Churn_Risk_Score]]&gt;=10,"High Risk", IF(tbl_Customers[[#This Row],[Churn_Risk_Score]]&gt;=5,"Medium Risk","Low Risk"))</f>
        <v>Low Risk</v>
      </c>
    </row>
    <row r="2324" spans="1:33" x14ac:dyDescent="0.35">
      <c r="A2324">
        <v>2323</v>
      </c>
      <c r="B2324" t="s">
        <v>38</v>
      </c>
      <c r="C2324">
        <v>21</v>
      </c>
      <c r="D2324" t="s">
        <v>21</v>
      </c>
      <c r="E2324" t="s">
        <v>22</v>
      </c>
      <c r="F2324" t="s">
        <v>22</v>
      </c>
      <c r="G2324">
        <v>0</v>
      </c>
      <c r="H2324">
        <v>223.2</v>
      </c>
      <c r="I2324">
        <v>142</v>
      </c>
      <c r="J2324">
        <v>37.94</v>
      </c>
      <c r="K2324">
        <v>216.5</v>
      </c>
      <c r="L2324">
        <v>114</v>
      </c>
      <c r="M2324">
        <v>18.399999999999999</v>
      </c>
      <c r="N2324">
        <v>214.7</v>
      </c>
      <c r="O2324">
        <v>111</v>
      </c>
      <c r="P2324">
        <v>9.66</v>
      </c>
      <c r="Q2324">
        <v>12.4</v>
      </c>
      <c r="R2324">
        <v>2</v>
      </c>
      <c r="S2324">
        <v>3.35</v>
      </c>
      <c r="T2324">
        <v>1</v>
      </c>
      <c r="U2324" t="s">
        <v>22</v>
      </c>
      <c r="V2324">
        <f>IF(tbl_Customers[[#This Row],[churn]] = "yes", 1, 0)</f>
        <v>0</v>
      </c>
      <c r="W2324" t="str">
        <f>IF(tbl_Customers[[#This Row],[number_customer_service_calls]] &lt;= 1, "0-1 Calls", IF(tbl_Customers[[#This Row],[number_customer_service_calls]] &lt;= 3, "2-3 Calls", IF(tbl_Customers[[#This Row],[number_customer_service_calls]] &lt;=5, "4-5 Calls", "6+ Calls")))</f>
        <v>0-1 Calls</v>
      </c>
      <c r="X2324" t="str">
        <f>IF(tbl_Customers[[#This Row],[account_length]] &lt;= 50, "0-50", IF(tbl_Customers[[#This Row],[account_length]] &lt;=100, "51-100", IF(tbl_Customers[[#This Row],[account_length]] &lt;= 150, "101-150", "151+")))</f>
        <v>0-50</v>
      </c>
      <c r="Y2324" t="str">
        <f>IF(tbl_Customers[[#This Row],[total_intl_charge]] &lt;= 3, "Low Charges", "High Charges")</f>
        <v>High Charges</v>
      </c>
      <c r="Z2324" t="str">
        <f>IF(tbl_Customers[[#This Row],[total_eve_calls]]&lt;=80,"Low Calls",
IF(tbl_Customers[[#This Row],[total_eve_calls]]&lt;=120,"Medium Calls","High Calls"))</f>
        <v>Medium Calls</v>
      </c>
      <c r="AA2324" t="str">
        <f>IF(tbl_Customers[[#This Row],[total_eve_charge]]&lt;=15,"Low Charges",
IF(tbl_Customers[[#This Row],[total_eve_charge]]&lt;=20,"Medium Charges","High Charges"))</f>
        <v>Medium Charges</v>
      </c>
      <c r="AB23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24" t="str">
        <f>IF(tbl_Customers[[#This Row],[number_vmail_messages]] = 0, "No Usage", IF(tbl_Customers[[#This Row],[number_vmail_messages]] &lt;= 20, "Low Usage", IF(tbl_Customers[[#This Row],[number_vmail_messages]] &lt;= 40, "Medium Usgae", "High Usage")))</f>
        <v>No Usage</v>
      </c>
      <c r="AD2324" t="str">
        <f>IF(tbl_Customers[[#This Row],[total_day_minutes]]&lt;=150,"Low Usage", IF(tbl_Customers[[#This Row],[total_day_minutes]]&lt;=200,"Medium Usage", IF(tbl_Customers[[#This Row],[total_day_minutes]]&lt;=250,"High Usage","Very High Usage")))</f>
        <v>High Usage</v>
      </c>
      <c r="AE2324" t="str">
        <f>IF(tbl_Customers[[#This Row],[total_intl_calls]]&lt;=5,"Low Calls", IF(tbl_Customers[[#This Row],[total_intl_calls]]&lt;=10, "Medium Calls", "High Calls"))</f>
        <v>Low Calls</v>
      </c>
      <c r="AF23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24" s="36" t="str">
        <f>IF(tbl_Customers[[#This Row],[Churn_Risk_Score]]&gt;=10,"High Risk", IF(tbl_Customers[[#This Row],[Churn_Risk_Score]]&gt;=5,"Medium Risk","Low Risk"))</f>
        <v>Low Risk</v>
      </c>
    </row>
    <row r="2325" spans="1:33" x14ac:dyDescent="0.35">
      <c r="A2325">
        <v>2324</v>
      </c>
      <c r="B2325" t="s">
        <v>31</v>
      </c>
      <c r="C2325">
        <v>145</v>
      </c>
      <c r="D2325" t="s">
        <v>25</v>
      </c>
      <c r="E2325" t="s">
        <v>22</v>
      </c>
      <c r="F2325" t="s">
        <v>23</v>
      </c>
      <c r="G2325">
        <v>31</v>
      </c>
      <c r="H2325">
        <v>216</v>
      </c>
      <c r="I2325">
        <v>94</v>
      </c>
      <c r="J2325">
        <v>36.72</v>
      </c>
      <c r="K2325">
        <v>225.1</v>
      </c>
      <c r="L2325">
        <v>123</v>
      </c>
      <c r="M2325">
        <v>19.13</v>
      </c>
      <c r="N2325">
        <v>234.7</v>
      </c>
      <c r="O2325">
        <v>109</v>
      </c>
      <c r="P2325">
        <v>10.56</v>
      </c>
      <c r="Q2325">
        <v>10.7</v>
      </c>
      <c r="R2325">
        <v>1</v>
      </c>
      <c r="S2325">
        <v>2.89</v>
      </c>
      <c r="T2325">
        <v>2</v>
      </c>
      <c r="U2325" t="s">
        <v>22</v>
      </c>
      <c r="V2325">
        <f>IF(tbl_Customers[[#This Row],[churn]] = "yes", 1, 0)</f>
        <v>0</v>
      </c>
      <c r="W2325" t="str">
        <f>IF(tbl_Customers[[#This Row],[number_customer_service_calls]] &lt;= 1, "0-1 Calls", IF(tbl_Customers[[#This Row],[number_customer_service_calls]] &lt;= 3, "2-3 Calls", IF(tbl_Customers[[#This Row],[number_customer_service_calls]] &lt;=5, "4-5 Calls", "6+ Calls")))</f>
        <v>2-3 Calls</v>
      </c>
      <c r="X2325" t="str">
        <f>IF(tbl_Customers[[#This Row],[account_length]] &lt;= 50, "0-50", IF(tbl_Customers[[#This Row],[account_length]] &lt;=100, "51-100", IF(tbl_Customers[[#This Row],[account_length]] &lt;= 150, "101-150", "151+")))</f>
        <v>101-150</v>
      </c>
      <c r="Y2325" t="str">
        <f>IF(tbl_Customers[[#This Row],[total_intl_charge]] &lt;= 3, "Low Charges", "High Charges")</f>
        <v>Low Charges</v>
      </c>
      <c r="Z2325" t="str">
        <f>IF(tbl_Customers[[#This Row],[total_eve_calls]]&lt;=80,"Low Calls",
IF(tbl_Customers[[#This Row],[total_eve_calls]]&lt;=120,"Medium Calls","High Calls"))</f>
        <v>High Calls</v>
      </c>
      <c r="AA2325" t="str">
        <f>IF(tbl_Customers[[#This Row],[total_eve_charge]]&lt;=15,"Low Charges",
IF(tbl_Customers[[#This Row],[total_eve_charge]]&lt;=20,"Medium Charges","High Charges"))</f>
        <v>Medium Charges</v>
      </c>
      <c r="AB23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25" t="str">
        <f>IF(tbl_Customers[[#This Row],[number_vmail_messages]] = 0, "No Usage", IF(tbl_Customers[[#This Row],[number_vmail_messages]] &lt;= 20, "Low Usage", IF(tbl_Customers[[#This Row],[number_vmail_messages]] &lt;= 40, "Medium Usgae", "High Usage")))</f>
        <v>Medium Usgae</v>
      </c>
      <c r="AD2325" t="str">
        <f>IF(tbl_Customers[[#This Row],[total_day_minutes]]&lt;=150,"Low Usage", IF(tbl_Customers[[#This Row],[total_day_minutes]]&lt;=200,"Medium Usage", IF(tbl_Customers[[#This Row],[total_day_minutes]]&lt;=250,"High Usage","Very High Usage")))</f>
        <v>High Usage</v>
      </c>
      <c r="AE2325" t="str">
        <f>IF(tbl_Customers[[#This Row],[total_intl_calls]]&lt;=5,"Low Calls", IF(tbl_Customers[[#This Row],[total_intl_calls]]&lt;=10, "Medium Calls", "High Calls"))</f>
        <v>Low Calls</v>
      </c>
      <c r="AF23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25" s="36" t="str">
        <f>IF(tbl_Customers[[#This Row],[Churn_Risk_Score]]&gt;=10,"High Risk", IF(tbl_Customers[[#This Row],[Churn_Risk_Score]]&gt;=5,"Medium Risk","Low Risk"))</f>
        <v>Low Risk</v>
      </c>
    </row>
    <row r="2326" spans="1:33" x14ac:dyDescent="0.35">
      <c r="A2326">
        <v>2325</v>
      </c>
      <c r="B2326" t="s">
        <v>54</v>
      </c>
      <c r="C2326">
        <v>90</v>
      </c>
      <c r="D2326" t="s">
        <v>21</v>
      </c>
      <c r="E2326" t="s">
        <v>22</v>
      </c>
      <c r="F2326" t="s">
        <v>22</v>
      </c>
      <c r="G2326">
        <v>0</v>
      </c>
      <c r="H2326">
        <v>198.5</v>
      </c>
      <c r="I2326">
        <v>124</v>
      </c>
      <c r="J2326">
        <v>33.75</v>
      </c>
      <c r="K2326">
        <v>266.60000000000002</v>
      </c>
      <c r="L2326">
        <v>100</v>
      </c>
      <c r="M2326">
        <v>22.66</v>
      </c>
      <c r="N2326">
        <v>243.3</v>
      </c>
      <c r="O2326">
        <v>80</v>
      </c>
      <c r="P2326">
        <v>10.95</v>
      </c>
      <c r="Q2326">
        <v>8</v>
      </c>
      <c r="R2326">
        <v>7</v>
      </c>
      <c r="S2326">
        <v>2.16</v>
      </c>
      <c r="T2326">
        <v>2</v>
      </c>
      <c r="U2326" t="s">
        <v>22</v>
      </c>
      <c r="V2326">
        <f>IF(tbl_Customers[[#This Row],[churn]] = "yes", 1, 0)</f>
        <v>0</v>
      </c>
      <c r="W2326" t="str">
        <f>IF(tbl_Customers[[#This Row],[number_customer_service_calls]] &lt;= 1, "0-1 Calls", IF(tbl_Customers[[#This Row],[number_customer_service_calls]] &lt;= 3, "2-3 Calls", IF(tbl_Customers[[#This Row],[number_customer_service_calls]] &lt;=5, "4-5 Calls", "6+ Calls")))</f>
        <v>2-3 Calls</v>
      </c>
      <c r="X2326" t="str">
        <f>IF(tbl_Customers[[#This Row],[account_length]] &lt;= 50, "0-50", IF(tbl_Customers[[#This Row],[account_length]] &lt;=100, "51-100", IF(tbl_Customers[[#This Row],[account_length]] &lt;= 150, "101-150", "151+")))</f>
        <v>51-100</v>
      </c>
      <c r="Y2326" t="str">
        <f>IF(tbl_Customers[[#This Row],[total_intl_charge]] &lt;= 3, "Low Charges", "High Charges")</f>
        <v>Low Charges</v>
      </c>
      <c r="Z2326" t="str">
        <f>IF(tbl_Customers[[#This Row],[total_eve_calls]]&lt;=80,"Low Calls",
IF(tbl_Customers[[#This Row],[total_eve_calls]]&lt;=120,"Medium Calls","High Calls"))</f>
        <v>Medium Calls</v>
      </c>
      <c r="AA2326" t="str">
        <f>IF(tbl_Customers[[#This Row],[total_eve_charge]]&lt;=15,"Low Charges",
IF(tbl_Customers[[#This Row],[total_eve_charge]]&lt;=20,"Medium Charges","High Charges"))</f>
        <v>High Charges</v>
      </c>
      <c r="AB23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26" t="str">
        <f>IF(tbl_Customers[[#This Row],[number_vmail_messages]] = 0, "No Usage", IF(tbl_Customers[[#This Row],[number_vmail_messages]] &lt;= 20, "Low Usage", IF(tbl_Customers[[#This Row],[number_vmail_messages]] &lt;= 40, "Medium Usgae", "High Usage")))</f>
        <v>No Usage</v>
      </c>
      <c r="AD2326" t="str">
        <f>IF(tbl_Customers[[#This Row],[total_day_minutes]]&lt;=150,"Low Usage", IF(tbl_Customers[[#This Row],[total_day_minutes]]&lt;=200,"Medium Usage", IF(tbl_Customers[[#This Row],[total_day_minutes]]&lt;=250,"High Usage","Very High Usage")))</f>
        <v>Medium Usage</v>
      </c>
      <c r="AE2326" t="str">
        <f>IF(tbl_Customers[[#This Row],[total_intl_calls]]&lt;=5,"Low Calls", IF(tbl_Customers[[#This Row],[total_intl_calls]]&lt;=10, "Medium Calls", "High Calls"))</f>
        <v>Medium Calls</v>
      </c>
      <c r="AF23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26" s="36" t="str">
        <f>IF(tbl_Customers[[#This Row],[Churn_Risk_Score]]&gt;=10,"High Risk", IF(tbl_Customers[[#This Row],[Churn_Risk_Score]]&gt;=5,"Medium Risk","Low Risk"))</f>
        <v>Low Risk</v>
      </c>
    </row>
    <row r="2327" spans="1:33" x14ac:dyDescent="0.35">
      <c r="A2327">
        <v>2326</v>
      </c>
      <c r="B2327" t="s">
        <v>56</v>
      </c>
      <c r="C2327">
        <v>33</v>
      </c>
      <c r="D2327" t="s">
        <v>25</v>
      </c>
      <c r="E2327" t="s">
        <v>22</v>
      </c>
      <c r="F2327" t="s">
        <v>22</v>
      </c>
      <c r="G2327">
        <v>0</v>
      </c>
      <c r="H2327">
        <v>159.5</v>
      </c>
      <c r="I2327">
        <v>115</v>
      </c>
      <c r="J2327">
        <v>27.12</v>
      </c>
      <c r="K2327">
        <v>195.4</v>
      </c>
      <c r="L2327">
        <v>118</v>
      </c>
      <c r="M2327">
        <v>16.61</v>
      </c>
      <c r="N2327">
        <v>102.4</v>
      </c>
      <c r="O2327">
        <v>86</v>
      </c>
      <c r="P2327">
        <v>4.6100000000000003</v>
      </c>
      <c r="Q2327">
        <v>7.1</v>
      </c>
      <c r="R2327">
        <v>7</v>
      </c>
      <c r="S2327">
        <v>1.92</v>
      </c>
      <c r="T2327">
        <v>1</v>
      </c>
      <c r="U2327" t="s">
        <v>22</v>
      </c>
      <c r="V2327">
        <f>IF(tbl_Customers[[#This Row],[churn]] = "yes", 1, 0)</f>
        <v>0</v>
      </c>
      <c r="W2327" t="str">
        <f>IF(tbl_Customers[[#This Row],[number_customer_service_calls]] &lt;= 1, "0-1 Calls", IF(tbl_Customers[[#This Row],[number_customer_service_calls]] &lt;= 3, "2-3 Calls", IF(tbl_Customers[[#This Row],[number_customer_service_calls]] &lt;=5, "4-5 Calls", "6+ Calls")))</f>
        <v>0-1 Calls</v>
      </c>
      <c r="X2327" t="str">
        <f>IF(tbl_Customers[[#This Row],[account_length]] &lt;= 50, "0-50", IF(tbl_Customers[[#This Row],[account_length]] &lt;=100, "51-100", IF(tbl_Customers[[#This Row],[account_length]] &lt;= 150, "101-150", "151+")))</f>
        <v>0-50</v>
      </c>
      <c r="Y2327" t="str">
        <f>IF(tbl_Customers[[#This Row],[total_intl_charge]] &lt;= 3, "Low Charges", "High Charges")</f>
        <v>Low Charges</v>
      </c>
      <c r="Z2327" t="str">
        <f>IF(tbl_Customers[[#This Row],[total_eve_calls]]&lt;=80,"Low Calls",
IF(tbl_Customers[[#This Row],[total_eve_calls]]&lt;=120,"Medium Calls","High Calls"))</f>
        <v>Medium Calls</v>
      </c>
      <c r="AA2327" t="str">
        <f>IF(tbl_Customers[[#This Row],[total_eve_charge]]&lt;=15,"Low Charges",
IF(tbl_Customers[[#This Row],[total_eve_charge]]&lt;=20,"Medium Charges","High Charges"))</f>
        <v>Medium Charges</v>
      </c>
      <c r="AB23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327" t="str">
        <f>IF(tbl_Customers[[#This Row],[number_vmail_messages]] = 0, "No Usage", IF(tbl_Customers[[#This Row],[number_vmail_messages]] &lt;= 20, "Low Usage", IF(tbl_Customers[[#This Row],[number_vmail_messages]] &lt;= 40, "Medium Usgae", "High Usage")))</f>
        <v>No Usage</v>
      </c>
      <c r="AD2327" t="str">
        <f>IF(tbl_Customers[[#This Row],[total_day_minutes]]&lt;=150,"Low Usage", IF(tbl_Customers[[#This Row],[total_day_minutes]]&lt;=200,"Medium Usage", IF(tbl_Customers[[#This Row],[total_day_minutes]]&lt;=250,"High Usage","Very High Usage")))</f>
        <v>Medium Usage</v>
      </c>
      <c r="AE2327" t="str">
        <f>IF(tbl_Customers[[#This Row],[total_intl_calls]]&lt;=5,"Low Calls", IF(tbl_Customers[[#This Row],[total_intl_calls]]&lt;=10, "Medium Calls", "High Calls"))</f>
        <v>Medium Calls</v>
      </c>
      <c r="AF23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27" s="36" t="str">
        <f>IF(tbl_Customers[[#This Row],[Churn_Risk_Score]]&gt;=10,"High Risk", IF(tbl_Customers[[#This Row],[Churn_Risk_Score]]&gt;=5,"Medium Risk","Low Risk"))</f>
        <v>Low Risk</v>
      </c>
    </row>
    <row r="2328" spans="1:33" x14ac:dyDescent="0.35">
      <c r="A2328">
        <v>2327</v>
      </c>
      <c r="B2328" t="s">
        <v>73</v>
      </c>
      <c r="C2328">
        <v>61</v>
      </c>
      <c r="D2328" t="s">
        <v>25</v>
      </c>
      <c r="E2328" t="s">
        <v>22</v>
      </c>
      <c r="F2328" t="s">
        <v>23</v>
      </c>
      <c r="G2328">
        <v>40</v>
      </c>
      <c r="H2328">
        <v>105</v>
      </c>
      <c r="I2328">
        <v>78</v>
      </c>
      <c r="J2328">
        <v>17.850000000000001</v>
      </c>
      <c r="K2328">
        <v>180.6</v>
      </c>
      <c r="L2328">
        <v>100</v>
      </c>
      <c r="M2328">
        <v>15.35</v>
      </c>
      <c r="N2328">
        <v>174.1</v>
      </c>
      <c r="O2328">
        <v>115</v>
      </c>
      <c r="P2328">
        <v>7.83</v>
      </c>
      <c r="Q2328">
        <v>10.199999999999999</v>
      </c>
      <c r="R2328">
        <v>2</v>
      </c>
      <c r="S2328">
        <v>2.75</v>
      </c>
      <c r="T2328">
        <v>2</v>
      </c>
      <c r="U2328" t="s">
        <v>23</v>
      </c>
      <c r="V2328">
        <f>IF(tbl_Customers[[#This Row],[churn]] = "yes", 1, 0)</f>
        <v>1</v>
      </c>
      <c r="W2328" t="str">
        <f>IF(tbl_Customers[[#This Row],[number_customer_service_calls]] &lt;= 1, "0-1 Calls", IF(tbl_Customers[[#This Row],[number_customer_service_calls]] &lt;= 3, "2-3 Calls", IF(tbl_Customers[[#This Row],[number_customer_service_calls]] &lt;=5, "4-5 Calls", "6+ Calls")))</f>
        <v>2-3 Calls</v>
      </c>
      <c r="X2328" t="str">
        <f>IF(tbl_Customers[[#This Row],[account_length]] &lt;= 50, "0-50", IF(tbl_Customers[[#This Row],[account_length]] &lt;=100, "51-100", IF(tbl_Customers[[#This Row],[account_length]] &lt;= 150, "101-150", "151+")))</f>
        <v>51-100</v>
      </c>
      <c r="Y2328" t="str">
        <f>IF(tbl_Customers[[#This Row],[total_intl_charge]] &lt;= 3, "Low Charges", "High Charges")</f>
        <v>Low Charges</v>
      </c>
      <c r="Z2328" t="str">
        <f>IF(tbl_Customers[[#This Row],[total_eve_calls]]&lt;=80,"Low Calls",
IF(tbl_Customers[[#This Row],[total_eve_calls]]&lt;=120,"Medium Calls","High Calls"))</f>
        <v>Medium Calls</v>
      </c>
      <c r="AA2328" t="str">
        <f>IF(tbl_Customers[[#This Row],[total_eve_charge]]&lt;=15,"Low Charges",
IF(tbl_Customers[[#This Row],[total_eve_charge]]&lt;=20,"Medium Charges","High Charges"))</f>
        <v>Medium Charges</v>
      </c>
      <c r="AB23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28" t="str">
        <f>IF(tbl_Customers[[#This Row],[number_vmail_messages]] = 0, "No Usage", IF(tbl_Customers[[#This Row],[number_vmail_messages]] &lt;= 20, "Low Usage", IF(tbl_Customers[[#This Row],[number_vmail_messages]] &lt;= 40, "Medium Usgae", "High Usage")))</f>
        <v>Medium Usgae</v>
      </c>
      <c r="AD2328" t="str">
        <f>IF(tbl_Customers[[#This Row],[total_day_minutes]]&lt;=150,"Low Usage", IF(tbl_Customers[[#This Row],[total_day_minutes]]&lt;=200,"Medium Usage", IF(tbl_Customers[[#This Row],[total_day_minutes]]&lt;=250,"High Usage","Very High Usage")))</f>
        <v>Low Usage</v>
      </c>
      <c r="AE2328" t="str">
        <f>IF(tbl_Customers[[#This Row],[total_intl_calls]]&lt;=5,"Low Calls", IF(tbl_Customers[[#This Row],[total_intl_calls]]&lt;=10, "Medium Calls", "High Calls"))</f>
        <v>Low Calls</v>
      </c>
      <c r="AF23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28" s="36" t="str">
        <f>IF(tbl_Customers[[#This Row],[Churn_Risk_Score]]&gt;=10,"High Risk", IF(tbl_Customers[[#This Row],[Churn_Risk_Score]]&gt;=5,"Medium Risk","Low Risk"))</f>
        <v>Low Risk</v>
      </c>
    </row>
    <row r="2329" spans="1:33" x14ac:dyDescent="0.35">
      <c r="A2329">
        <v>2328</v>
      </c>
      <c r="B2329" t="s">
        <v>41</v>
      </c>
      <c r="C2329">
        <v>107</v>
      </c>
      <c r="D2329" t="s">
        <v>21</v>
      </c>
      <c r="E2329" t="s">
        <v>22</v>
      </c>
      <c r="F2329" t="s">
        <v>22</v>
      </c>
      <c r="G2329">
        <v>0</v>
      </c>
      <c r="H2329">
        <v>204.5</v>
      </c>
      <c r="I2329">
        <v>108</v>
      </c>
      <c r="J2329">
        <v>34.770000000000003</v>
      </c>
      <c r="K2329">
        <v>162.4</v>
      </c>
      <c r="L2329">
        <v>110</v>
      </c>
      <c r="M2329">
        <v>13.8</v>
      </c>
      <c r="N2329">
        <v>155</v>
      </c>
      <c r="O2329">
        <v>102</v>
      </c>
      <c r="P2329">
        <v>6.98</v>
      </c>
      <c r="Q2329">
        <v>13.4</v>
      </c>
      <c r="R2329">
        <v>1</v>
      </c>
      <c r="S2329">
        <v>3.62</v>
      </c>
      <c r="T2329">
        <v>3</v>
      </c>
      <c r="U2329" t="s">
        <v>22</v>
      </c>
      <c r="V2329">
        <f>IF(tbl_Customers[[#This Row],[churn]] = "yes", 1, 0)</f>
        <v>0</v>
      </c>
      <c r="W2329" t="str">
        <f>IF(tbl_Customers[[#This Row],[number_customer_service_calls]] &lt;= 1, "0-1 Calls", IF(tbl_Customers[[#This Row],[number_customer_service_calls]] &lt;= 3, "2-3 Calls", IF(tbl_Customers[[#This Row],[number_customer_service_calls]] &lt;=5, "4-5 Calls", "6+ Calls")))</f>
        <v>2-3 Calls</v>
      </c>
      <c r="X2329" t="str">
        <f>IF(tbl_Customers[[#This Row],[account_length]] &lt;= 50, "0-50", IF(tbl_Customers[[#This Row],[account_length]] &lt;=100, "51-100", IF(tbl_Customers[[#This Row],[account_length]] &lt;= 150, "101-150", "151+")))</f>
        <v>101-150</v>
      </c>
      <c r="Y2329" t="str">
        <f>IF(tbl_Customers[[#This Row],[total_intl_charge]] &lt;= 3, "Low Charges", "High Charges")</f>
        <v>High Charges</v>
      </c>
      <c r="Z2329" t="str">
        <f>IF(tbl_Customers[[#This Row],[total_eve_calls]]&lt;=80,"Low Calls",
IF(tbl_Customers[[#This Row],[total_eve_calls]]&lt;=120,"Medium Calls","High Calls"))</f>
        <v>Medium Calls</v>
      </c>
      <c r="AA2329" t="str">
        <f>IF(tbl_Customers[[#This Row],[total_eve_charge]]&lt;=15,"Low Charges",
IF(tbl_Customers[[#This Row],[total_eve_charge]]&lt;=20,"Medium Charges","High Charges"))</f>
        <v>Low Charges</v>
      </c>
      <c r="AB23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29" t="str">
        <f>IF(tbl_Customers[[#This Row],[number_vmail_messages]] = 0, "No Usage", IF(tbl_Customers[[#This Row],[number_vmail_messages]] &lt;= 20, "Low Usage", IF(tbl_Customers[[#This Row],[number_vmail_messages]] &lt;= 40, "Medium Usgae", "High Usage")))</f>
        <v>No Usage</v>
      </c>
      <c r="AD2329" t="str">
        <f>IF(tbl_Customers[[#This Row],[total_day_minutes]]&lt;=150,"Low Usage", IF(tbl_Customers[[#This Row],[total_day_minutes]]&lt;=200,"Medium Usage", IF(tbl_Customers[[#This Row],[total_day_minutes]]&lt;=250,"High Usage","Very High Usage")))</f>
        <v>High Usage</v>
      </c>
      <c r="AE2329" t="str">
        <f>IF(tbl_Customers[[#This Row],[total_intl_calls]]&lt;=5,"Low Calls", IF(tbl_Customers[[#This Row],[total_intl_calls]]&lt;=10, "Medium Calls", "High Calls"))</f>
        <v>Low Calls</v>
      </c>
      <c r="AF23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29" s="36" t="str">
        <f>IF(tbl_Customers[[#This Row],[Churn_Risk_Score]]&gt;=10,"High Risk", IF(tbl_Customers[[#This Row],[Churn_Risk_Score]]&gt;=5,"Medium Risk","Low Risk"))</f>
        <v>Low Risk</v>
      </c>
    </row>
    <row r="2330" spans="1:33" x14ac:dyDescent="0.35">
      <c r="A2330">
        <v>2329</v>
      </c>
      <c r="B2330" t="s">
        <v>49</v>
      </c>
      <c r="C2330">
        <v>147</v>
      </c>
      <c r="D2330" t="s">
        <v>25</v>
      </c>
      <c r="E2330" t="s">
        <v>22</v>
      </c>
      <c r="F2330" t="s">
        <v>22</v>
      </c>
      <c r="G2330">
        <v>0</v>
      </c>
      <c r="H2330">
        <v>274</v>
      </c>
      <c r="I2330">
        <v>92</v>
      </c>
      <c r="J2330">
        <v>46.58</v>
      </c>
      <c r="K2330">
        <v>231.8</v>
      </c>
      <c r="L2330">
        <v>82</v>
      </c>
      <c r="M2330">
        <v>19.7</v>
      </c>
      <c r="N2330">
        <v>283.60000000000002</v>
      </c>
      <c r="O2330">
        <v>83</v>
      </c>
      <c r="P2330">
        <v>12.76</v>
      </c>
      <c r="Q2330">
        <v>6.2</v>
      </c>
      <c r="R2330">
        <v>1</v>
      </c>
      <c r="S2330">
        <v>1.67</v>
      </c>
      <c r="T2330">
        <v>0</v>
      </c>
      <c r="U2330" t="s">
        <v>23</v>
      </c>
      <c r="V2330">
        <f>IF(tbl_Customers[[#This Row],[churn]] = "yes", 1, 0)</f>
        <v>1</v>
      </c>
      <c r="W2330" t="str">
        <f>IF(tbl_Customers[[#This Row],[number_customer_service_calls]] &lt;= 1, "0-1 Calls", IF(tbl_Customers[[#This Row],[number_customer_service_calls]] &lt;= 3, "2-3 Calls", IF(tbl_Customers[[#This Row],[number_customer_service_calls]] &lt;=5, "4-5 Calls", "6+ Calls")))</f>
        <v>0-1 Calls</v>
      </c>
      <c r="X2330" t="str">
        <f>IF(tbl_Customers[[#This Row],[account_length]] &lt;= 50, "0-50", IF(tbl_Customers[[#This Row],[account_length]] &lt;=100, "51-100", IF(tbl_Customers[[#This Row],[account_length]] &lt;= 150, "101-150", "151+")))</f>
        <v>101-150</v>
      </c>
      <c r="Y2330" t="str">
        <f>IF(tbl_Customers[[#This Row],[total_intl_charge]] &lt;= 3, "Low Charges", "High Charges")</f>
        <v>Low Charges</v>
      </c>
      <c r="Z2330" t="str">
        <f>IF(tbl_Customers[[#This Row],[total_eve_calls]]&lt;=80,"Low Calls",
IF(tbl_Customers[[#This Row],[total_eve_calls]]&lt;=120,"Medium Calls","High Calls"))</f>
        <v>Medium Calls</v>
      </c>
      <c r="AA2330" t="str">
        <f>IF(tbl_Customers[[#This Row],[total_eve_charge]]&lt;=15,"Low Charges",
IF(tbl_Customers[[#This Row],[total_eve_charge]]&lt;=20,"Medium Charges","High Charges"))</f>
        <v>Medium Charges</v>
      </c>
      <c r="AB23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30" t="str">
        <f>IF(tbl_Customers[[#This Row],[number_vmail_messages]] = 0, "No Usage", IF(tbl_Customers[[#This Row],[number_vmail_messages]] &lt;= 20, "Low Usage", IF(tbl_Customers[[#This Row],[number_vmail_messages]] &lt;= 40, "Medium Usgae", "High Usage")))</f>
        <v>No Usage</v>
      </c>
      <c r="AD2330" t="str">
        <f>IF(tbl_Customers[[#This Row],[total_day_minutes]]&lt;=150,"Low Usage", IF(tbl_Customers[[#This Row],[total_day_minutes]]&lt;=200,"Medium Usage", IF(tbl_Customers[[#This Row],[total_day_minutes]]&lt;=250,"High Usage","Very High Usage")))</f>
        <v>Very High Usage</v>
      </c>
      <c r="AE2330" t="str">
        <f>IF(tbl_Customers[[#This Row],[total_intl_calls]]&lt;=5,"Low Calls", IF(tbl_Customers[[#This Row],[total_intl_calls]]&lt;=10, "Medium Calls", "High Calls"))</f>
        <v>Low Calls</v>
      </c>
      <c r="AF23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30" s="36" t="str">
        <f>IF(tbl_Customers[[#This Row],[Churn_Risk_Score]]&gt;=10,"High Risk", IF(tbl_Customers[[#This Row],[Churn_Risk_Score]]&gt;=5,"Medium Risk","Low Risk"))</f>
        <v>Medium Risk</v>
      </c>
    </row>
    <row r="2331" spans="1:33" x14ac:dyDescent="0.35">
      <c r="A2331">
        <v>2330</v>
      </c>
      <c r="B2331" t="s">
        <v>70</v>
      </c>
      <c r="C2331">
        <v>186</v>
      </c>
      <c r="D2331" t="s">
        <v>28</v>
      </c>
      <c r="E2331" t="s">
        <v>22</v>
      </c>
      <c r="F2331" t="s">
        <v>22</v>
      </c>
      <c r="G2331">
        <v>0</v>
      </c>
      <c r="H2331">
        <v>137.80000000000001</v>
      </c>
      <c r="I2331">
        <v>97</v>
      </c>
      <c r="J2331">
        <v>23.43</v>
      </c>
      <c r="K2331">
        <v>187.7</v>
      </c>
      <c r="L2331">
        <v>118</v>
      </c>
      <c r="M2331">
        <v>15.95</v>
      </c>
      <c r="N2331">
        <v>146.4</v>
      </c>
      <c r="O2331">
        <v>85</v>
      </c>
      <c r="P2331">
        <v>6.59</v>
      </c>
      <c r="Q2331">
        <v>8.6999999999999993</v>
      </c>
      <c r="R2331">
        <v>6</v>
      </c>
      <c r="S2331">
        <v>2.35</v>
      </c>
      <c r="T2331">
        <v>1</v>
      </c>
      <c r="U2331" t="s">
        <v>22</v>
      </c>
      <c r="V2331">
        <f>IF(tbl_Customers[[#This Row],[churn]] = "yes", 1, 0)</f>
        <v>0</v>
      </c>
      <c r="W2331" t="str">
        <f>IF(tbl_Customers[[#This Row],[number_customer_service_calls]] &lt;= 1, "0-1 Calls", IF(tbl_Customers[[#This Row],[number_customer_service_calls]] &lt;= 3, "2-3 Calls", IF(tbl_Customers[[#This Row],[number_customer_service_calls]] &lt;=5, "4-5 Calls", "6+ Calls")))</f>
        <v>0-1 Calls</v>
      </c>
      <c r="X2331" t="str">
        <f>IF(tbl_Customers[[#This Row],[account_length]] &lt;= 50, "0-50", IF(tbl_Customers[[#This Row],[account_length]] &lt;=100, "51-100", IF(tbl_Customers[[#This Row],[account_length]] &lt;= 150, "101-150", "151+")))</f>
        <v>151+</v>
      </c>
      <c r="Y2331" t="str">
        <f>IF(tbl_Customers[[#This Row],[total_intl_charge]] &lt;= 3, "Low Charges", "High Charges")</f>
        <v>Low Charges</v>
      </c>
      <c r="Z2331" t="str">
        <f>IF(tbl_Customers[[#This Row],[total_eve_calls]]&lt;=80,"Low Calls",
IF(tbl_Customers[[#This Row],[total_eve_calls]]&lt;=120,"Medium Calls","High Calls"))</f>
        <v>Medium Calls</v>
      </c>
      <c r="AA2331" t="str">
        <f>IF(tbl_Customers[[#This Row],[total_eve_charge]]&lt;=15,"Low Charges",
IF(tbl_Customers[[#This Row],[total_eve_charge]]&lt;=20,"Medium Charges","High Charges"))</f>
        <v>Medium Charges</v>
      </c>
      <c r="AB23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331" t="str">
        <f>IF(tbl_Customers[[#This Row],[number_vmail_messages]] = 0, "No Usage", IF(tbl_Customers[[#This Row],[number_vmail_messages]] &lt;= 20, "Low Usage", IF(tbl_Customers[[#This Row],[number_vmail_messages]] &lt;= 40, "Medium Usgae", "High Usage")))</f>
        <v>No Usage</v>
      </c>
      <c r="AD2331" t="str">
        <f>IF(tbl_Customers[[#This Row],[total_day_minutes]]&lt;=150,"Low Usage", IF(tbl_Customers[[#This Row],[total_day_minutes]]&lt;=200,"Medium Usage", IF(tbl_Customers[[#This Row],[total_day_minutes]]&lt;=250,"High Usage","Very High Usage")))</f>
        <v>Low Usage</v>
      </c>
      <c r="AE2331" t="str">
        <f>IF(tbl_Customers[[#This Row],[total_intl_calls]]&lt;=5,"Low Calls", IF(tbl_Customers[[#This Row],[total_intl_calls]]&lt;=10, "Medium Calls", "High Calls"))</f>
        <v>Medium Calls</v>
      </c>
      <c r="AF23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31" s="36" t="str">
        <f>IF(tbl_Customers[[#This Row],[Churn_Risk_Score]]&gt;=10,"High Risk", IF(tbl_Customers[[#This Row],[Churn_Risk_Score]]&gt;=5,"Medium Risk","Low Risk"))</f>
        <v>Low Risk</v>
      </c>
    </row>
    <row r="2332" spans="1:33" x14ac:dyDescent="0.35">
      <c r="A2332">
        <v>2331</v>
      </c>
      <c r="B2332" t="s">
        <v>53</v>
      </c>
      <c r="C2332">
        <v>128</v>
      </c>
      <c r="D2332" t="s">
        <v>21</v>
      </c>
      <c r="E2332" t="s">
        <v>22</v>
      </c>
      <c r="F2332" t="s">
        <v>22</v>
      </c>
      <c r="G2332">
        <v>0</v>
      </c>
      <c r="H2332">
        <v>179.4</v>
      </c>
      <c r="I2332">
        <v>94</v>
      </c>
      <c r="J2332">
        <v>30.5</v>
      </c>
      <c r="K2332">
        <v>270.39999999999998</v>
      </c>
      <c r="L2332">
        <v>92</v>
      </c>
      <c r="M2332">
        <v>22.98</v>
      </c>
      <c r="N2332">
        <v>191</v>
      </c>
      <c r="O2332">
        <v>88</v>
      </c>
      <c r="P2332">
        <v>8.59</v>
      </c>
      <c r="Q2332">
        <v>7.9</v>
      </c>
      <c r="R2332">
        <v>4</v>
      </c>
      <c r="S2332">
        <v>2.13</v>
      </c>
      <c r="T2332">
        <v>0</v>
      </c>
      <c r="U2332" t="s">
        <v>22</v>
      </c>
      <c r="V2332">
        <f>IF(tbl_Customers[[#This Row],[churn]] = "yes", 1, 0)</f>
        <v>0</v>
      </c>
      <c r="W2332" t="str">
        <f>IF(tbl_Customers[[#This Row],[number_customer_service_calls]] &lt;= 1, "0-1 Calls", IF(tbl_Customers[[#This Row],[number_customer_service_calls]] &lt;= 3, "2-3 Calls", IF(tbl_Customers[[#This Row],[number_customer_service_calls]] &lt;=5, "4-5 Calls", "6+ Calls")))</f>
        <v>0-1 Calls</v>
      </c>
      <c r="X2332" t="str">
        <f>IF(tbl_Customers[[#This Row],[account_length]] &lt;= 50, "0-50", IF(tbl_Customers[[#This Row],[account_length]] &lt;=100, "51-100", IF(tbl_Customers[[#This Row],[account_length]] &lt;= 150, "101-150", "151+")))</f>
        <v>101-150</v>
      </c>
      <c r="Y2332" t="str">
        <f>IF(tbl_Customers[[#This Row],[total_intl_charge]] &lt;= 3, "Low Charges", "High Charges")</f>
        <v>Low Charges</v>
      </c>
      <c r="Z2332" t="str">
        <f>IF(tbl_Customers[[#This Row],[total_eve_calls]]&lt;=80,"Low Calls",
IF(tbl_Customers[[#This Row],[total_eve_calls]]&lt;=120,"Medium Calls","High Calls"))</f>
        <v>Medium Calls</v>
      </c>
      <c r="AA2332" t="str">
        <f>IF(tbl_Customers[[#This Row],[total_eve_charge]]&lt;=15,"Low Charges",
IF(tbl_Customers[[#This Row],[total_eve_charge]]&lt;=20,"Medium Charges","High Charges"))</f>
        <v>High Charges</v>
      </c>
      <c r="AB23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32" t="str">
        <f>IF(tbl_Customers[[#This Row],[number_vmail_messages]] = 0, "No Usage", IF(tbl_Customers[[#This Row],[number_vmail_messages]] &lt;= 20, "Low Usage", IF(tbl_Customers[[#This Row],[number_vmail_messages]] &lt;= 40, "Medium Usgae", "High Usage")))</f>
        <v>No Usage</v>
      </c>
      <c r="AD2332" t="str">
        <f>IF(tbl_Customers[[#This Row],[total_day_minutes]]&lt;=150,"Low Usage", IF(tbl_Customers[[#This Row],[total_day_minutes]]&lt;=200,"Medium Usage", IF(tbl_Customers[[#This Row],[total_day_minutes]]&lt;=250,"High Usage","Very High Usage")))</f>
        <v>Medium Usage</v>
      </c>
      <c r="AE2332" t="str">
        <f>IF(tbl_Customers[[#This Row],[total_intl_calls]]&lt;=5,"Low Calls", IF(tbl_Customers[[#This Row],[total_intl_calls]]&lt;=10, "Medium Calls", "High Calls"))</f>
        <v>Low Calls</v>
      </c>
      <c r="AF23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32" s="36" t="str">
        <f>IF(tbl_Customers[[#This Row],[Churn_Risk_Score]]&gt;=10,"High Risk", IF(tbl_Customers[[#This Row],[Churn_Risk_Score]]&gt;=5,"Medium Risk","Low Risk"))</f>
        <v>Low Risk</v>
      </c>
    </row>
    <row r="2333" spans="1:33" x14ac:dyDescent="0.35">
      <c r="A2333">
        <v>2332</v>
      </c>
      <c r="B2333" t="s">
        <v>47</v>
      </c>
      <c r="C2333">
        <v>55</v>
      </c>
      <c r="D2333" t="s">
        <v>25</v>
      </c>
      <c r="E2333" t="s">
        <v>22</v>
      </c>
      <c r="F2333" t="s">
        <v>23</v>
      </c>
      <c r="G2333">
        <v>39</v>
      </c>
      <c r="H2333">
        <v>139.30000000000001</v>
      </c>
      <c r="I2333">
        <v>101</v>
      </c>
      <c r="J2333">
        <v>23.68</v>
      </c>
      <c r="K2333">
        <v>178.3</v>
      </c>
      <c r="L2333">
        <v>117</v>
      </c>
      <c r="M2333">
        <v>15.16</v>
      </c>
      <c r="N2333">
        <v>246.5</v>
      </c>
      <c r="O2333">
        <v>104</v>
      </c>
      <c r="P2333">
        <v>11.09</v>
      </c>
      <c r="Q2333">
        <v>8.1</v>
      </c>
      <c r="R2333">
        <v>1</v>
      </c>
      <c r="S2333">
        <v>2.19</v>
      </c>
      <c r="T2333">
        <v>3</v>
      </c>
      <c r="U2333" t="s">
        <v>22</v>
      </c>
      <c r="V2333">
        <f>IF(tbl_Customers[[#This Row],[churn]] = "yes", 1, 0)</f>
        <v>0</v>
      </c>
      <c r="W2333" t="str">
        <f>IF(tbl_Customers[[#This Row],[number_customer_service_calls]] &lt;= 1, "0-1 Calls", IF(tbl_Customers[[#This Row],[number_customer_service_calls]] &lt;= 3, "2-3 Calls", IF(tbl_Customers[[#This Row],[number_customer_service_calls]] &lt;=5, "4-5 Calls", "6+ Calls")))</f>
        <v>2-3 Calls</v>
      </c>
      <c r="X2333" t="str">
        <f>IF(tbl_Customers[[#This Row],[account_length]] &lt;= 50, "0-50", IF(tbl_Customers[[#This Row],[account_length]] &lt;=100, "51-100", IF(tbl_Customers[[#This Row],[account_length]] &lt;= 150, "101-150", "151+")))</f>
        <v>51-100</v>
      </c>
      <c r="Y2333" t="str">
        <f>IF(tbl_Customers[[#This Row],[total_intl_charge]] &lt;= 3, "Low Charges", "High Charges")</f>
        <v>Low Charges</v>
      </c>
      <c r="Z2333" t="str">
        <f>IF(tbl_Customers[[#This Row],[total_eve_calls]]&lt;=80,"Low Calls",
IF(tbl_Customers[[#This Row],[total_eve_calls]]&lt;=120,"Medium Calls","High Calls"))</f>
        <v>Medium Calls</v>
      </c>
      <c r="AA2333" t="str">
        <f>IF(tbl_Customers[[#This Row],[total_eve_charge]]&lt;=15,"Low Charges",
IF(tbl_Customers[[#This Row],[total_eve_charge]]&lt;=20,"Medium Charges","High Charges"))</f>
        <v>Medium Charges</v>
      </c>
      <c r="AB23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33" t="str">
        <f>IF(tbl_Customers[[#This Row],[number_vmail_messages]] = 0, "No Usage", IF(tbl_Customers[[#This Row],[number_vmail_messages]] &lt;= 20, "Low Usage", IF(tbl_Customers[[#This Row],[number_vmail_messages]] &lt;= 40, "Medium Usgae", "High Usage")))</f>
        <v>Medium Usgae</v>
      </c>
      <c r="AD2333" t="str">
        <f>IF(tbl_Customers[[#This Row],[total_day_minutes]]&lt;=150,"Low Usage", IF(tbl_Customers[[#This Row],[total_day_minutes]]&lt;=200,"Medium Usage", IF(tbl_Customers[[#This Row],[total_day_minutes]]&lt;=250,"High Usage","Very High Usage")))</f>
        <v>Low Usage</v>
      </c>
      <c r="AE2333" t="str">
        <f>IF(tbl_Customers[[#This Row],[total_intl_calls]]&lt;=5,"Low Calls", IF(tbl_Customers[[#This Row],[total_intl_calls]]&lt;=10, "Medium Calls", "High Calls"))</f>
        <v>Low Calls</v>
      </c>
      <c r="AF23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33" s="36" t="str">
        <f>IF(tbl_Customers[[#This Row],[Churn_Risk_Score]]&gt;=10,"High Risk", IF(tbl_Customers[[#This Row],[Churn_Risk_Score]]&gt;=5,"Medium Risk","Low Risk"))</f>
        <v>Low Risk</v>
      </c>
    </row>
    <row r="2334" spans="1:33" x14ac:dyDescent="0.35">
      <c r="A2334">
        <v>2333</v>
      </c>
      <c r="B2334" t="s">
        <v>20</v>
      </c>
      <c r="C2334">
        <v>134</v>
      </c>
      <c r="D2334" t="s">
        <v>21</v>
      </c>
      <c r="E2334" t="s">
        <v>22</v>
      </c>
      <c r="F2334" t="s">
        <v>22</v>
      </c>
      <c r="G2334">
        <v>0</v>
      </c>
      <c r="H2334">
        <v>7.8</v>
      </c>
      <c r="I2334">
        <v>86</v>
      </c>
      <c r="J2334">
        <v>1.33</v>
      </c>
      <c r="K2334">
        <v>171.4</v>
      </c>
      <c r="L2334">
        <v>100</v>
      </c>
      <c r="M2334">
        <v>14.57</v>
      </c>
      <c r="N2334">
        <v>186.5</v>
      </c>
      <c r="O2334">
        <v>80</v>
      </c>
      <c r="P2334">
        <v>8.39</v>
      </c>
      <c r="Q2334">
        <v>12.9</v>
      </c>
      <c r="R2334">
        <v>2</v>
      </c>
      <c r="S2334">
        <v>3.48</v>
      </c>
      <c r="T2334">
        <v>2</v>
      </c>
      <c r="U2334" t="s">
        <v>22</v>
      </c>
      <c r="V2334">
        <f>IF(tbl_Customers[[#This Row],[churn]] = "yes", 1, 0)</f>
        <v>0</v>
      </c>
      <c r="W2334" t="str">
        <f>IF(tbl_Customers[[#This Row],[number_customer_service_calls]] &lt;= 1, "0-1 Calls", IF(tbl_Customers[[#This Row],[number_customer_service_calls]] &lt;= 3, "2-3 Calls", IF(tbl_Customers[[#This Row],[number_customer_service_calls]] &lt;=5, "4-5 Calls", "6+ Calls")))</f>
        <v>2-3 Calls</v>
      </c>
      <c r="X2334" t="str">
        <f>IF(tbl_Customers[[#This Row],[account_length]] &lt;= 50, "0-50", IF(tbl_Customers[[#This Row],[account_length]] &lt;=100, "51-100", IF(tbl_Customers[[#This Row],[account_length]] &lt;= 150, "101-150", "151+")))</f>
        <v>101-150</v>
      </c>
      <c r="Y2334" t="str">
        <f>IF(tbl_Customers[[#This Row],[total_intl_charge]] &lt;= 3, "Low Charges", "High Charges")</f>
        <v>High Charges</v>
      </c>
      <c r="Z2334" t="str">
        <f>IF(tbl_Customers[[#This Row],[total_eve_calls]]&lt;=80,"Low Calls",
IF(tbl_Customers[[#This Row],[total_eve_calls]]&lt;=120,"Medium Calls","High Calls"))</f>
        <v>Medium Calls</v>
      </c>
      <c r="AA2334" t="str">
        <f>IF(tbl_Customers[[#This Row],[total_eve_charge]]&lt;=15,"Low Charges",
IF(tbl_Customers[[#This Row],[total_eve_charge]]&lt;=20,"Medium Charges","High Charges"))</f>
        <v>Low Charges</v>
      </c>
      <c r="AB23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34" t="str">
        <f>IF(tbl_Customers[[#This Row],[number_vmail_messages]] = 0, "No Usage", IF(tbl_Customers[[#This Row],[number_vmail_messages]] &lt;= 20, "Low Usage", IF(tbl_Customers[[#This Row],[number_vmail_messages]] &lt;= 40, "Medium Usgae", "High Usage")))</f>
        <v>No Usage</v>
      </c>
      <c r="AD2334" t="str">
        <f>IF(tbl_Customers[[#This Row],[total_day_minutes]]&lt;=150,"Low Usage", IF(tbl_Customers[[#This Row],[total_day_minutes]]&lt;=200,"Medium Usage", IF(tbl_Customers[[#This Row],[total_day_minutes]]&lt;=250,"High Usage","Very High Usage")))</f>
        <v>Low Usage</v>
      </c>
      <c r="AE2334" t="str">
        <f>IF(tbl_Customers[[#This Row],[total_intl_calls]]&lt;=5,"Low Calls", IF(tbl_Customers[[#This Row],[total_intl_calls]]&lt;=10, "Medium Calls", "High Calls"))</f>
        <v>Low Calls</v>
      </c>
      <c r="AF23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34" s="36" t="str">
        <f>IF(tbl_Customers[[#This Row],[Churn_Risk_Score]]&gt;=10,"High Risk", IF(tbl_Customers[[#This Row],[Churn_Risk_Score]]&gt;=5,"Medium Risk","Low Risk"))</f>
        <v>Low Risk</v>
      </c>
    </row>
    <row r="2335" spans="1:33" x14ac:dyDescent="0.35">
      <c r="A2335">
        <v>2334</v>
      </c>
      <c r="B2335" t="s">
        <v>32</v>
      </c>
      <c r="C2335">
        <v>96</v>
      </c>
      <c r="D2335" t="s">
        <v>21</v>
      </c>
      <c r="E2335" t="s">
        <v>22</v>
      </c>
      <c r="F2335" t="s">
        <v>23</v>
      </c>
      <c r="G2335">
        <v>23</v>
      </c>
      <c r="H2335">
        <v>183.1</v>
      </c>
      <c r="I2335">
        <v>88</v>
      </c>
      <c r="J2335">
        <v>31.13</v>
      </c>
      <c r="K2335">
        <v>147.4</v>
      </c>
      <c r="L2335">
        <v>89</v>
      </c>
      <c r="M2335">
        <v>12.53</v>
      </c>
      <c r="N2335">
        <v>350.2</v>
      </c>
      <c r="O2335">
        <v>108</v>
      </c>
      <c r="P2335">
        <v>15.76</v>
      </c>
      <c r="Q2335">
        <v>11.3</v>
      </c>
      <c r="R2335">
        <v>7</v>
      </c>
      <c r="S2335">
        <v>3.05</v>
      </c>
      <c r="T2335">
        <v>1</v>
      </c>
      <c r="U2335" t="s">
        <v>22</v>
      </c>
      <c r="V2335">
        <f>IF(tbl_Customers[[#This Row],[churn]] = "yes", 1, 0)</f>
        <v>0</v>
      </c>
      <c r="W2335" t="str">
        <f>IF(tbl_Customers[[#This Row],[number_customer_service_calls]] &lt;= 1, "0-1 Calls", IF(tbl_Customers[[#This Row],[number_customer_service_calls]] &lt;= 3, "2-3 Calls", IF(tbl_Customers[[#This Row],[number_customer_service_calls]] &lt;=5, "4-5 Calls", "6+ Calls")))</f>
        <v>0-1 Calls</v>
      </c>
      <c r="X2335" t="str">
        <f>IF(tbl_Customers[[#This Row],[account_length]] &lt;= 50, "0-50", IF(tbl_Customers[[#This Row],[account_length]] &lt;=100, "51-100", IF(tbl_Customers[[#This Row],[account_length]] &lt;= 150, "101-150", "151+")))</f>
        <v>51-100</v>
      </c>
      <c r="Y2335" t="str">
        <f>IF(tbl_Customers[[#This Row],[total_intl_charge]] &lt;= 3, "Low Charges", "High Charges")</f>
        <v>High Charges</v>
      </c>
      <c r="Z2335" t="str">
        <f>IF(tbl_Customers[[#This Row],[total_eve_calls]]&lt;=80,"Low Calls",
IF(tbl_Customers[[#This Row],[total_eve_calls]]&lt;=120,"Medium Calls","High Calls"))</f>
        <v>Medium Calls</v>
      </c>
      <c r="AA2335" t="str">
        <f>IF(tbl_Customers[[#This Row],[total_eve_charge]]&lt;=15,"Low Charges",
IF(tbl_Customers[[#This Row],[total_eve_charge]]&lt;=20,"Medium Charges","High Charges"))</f>
        <v>Low Charges</v>
      </c>
      <c r="AB23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35" t="str">
        <f>IF(tbl_Customers[[#This Row],[number_vmail_messages]] = 0, "No Usage", IF(tbl_Customers[[#This Row],[number_vmail_messages]] &lt;= 20, "Low Usage", IF(tbl_Customers[[#This Row],[number_vmail_messages]] &lt;= 40, "Medium Usgae", "High Usage")))</f>
        <v>Medium Usgae</v>
      </c>
      <c r="AD2335" t="str">
        <f>IF(tbl_Customers[[#This Row],[total_day_minutes]]&lt;=150,"Low Usage", IF(tbl_Customers[[#This Row],[total_day_minutes]]&lt;=200,"Medium Usage", IF(tbl_Customers[[#This Row],[total_day_minutes]]&lt;=250,"High Usage","Very High Usage")))</f>
        <v>Medium Usage</v>
      </c>
      <c r="AE2335" t="str">
        <f>IF(tbl_Customers[[#This Row],[total_intl_calls]]&lt;=5,"Low Calls", IF(tbl_Customers[[#This Row],[total_intl_calls]]&lt;=10, "Medium Calls", "High Calls"))</f>
        <v>Medium Calls</v>
      </c>
      <c r="AF23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35" s="36" t="str">
        <f>IF(tbl_Customers[[#This Row],[Churn_Risk_Score]]&gt;=10,"High Risk", IF(tbl_Customers[[#This Row],[Churn_Risk_Score]]&gt;=5,"Medium Risk","Low Risk"))</f>
        <v>Low Risk</v>
      </c>
    </row>
    <row r="2336" spans="1:33" x14ac:dyDescent="0.35">
      <c r="A2336">
        <v>2335</v>
      </c>
      <c r="B2336" t="s">
        <v>70</v>
      </c>
      <c r="C2336">
        <v>123</v>
      </c>
      <c r="D2336" t="s">
        <v>21</v>
      </c>
      <c r="E2336" t="s">
        <v>22</v>
      </c>
      <c r="F2336" t="s">
        <v>22</v>
      </c>
      <c r="G2336">
        <v>0</v>
      </c>
      <c r="H2336">
        <v>140</v>
      </c>
      <c r="I2336">
        <v>106</v>
      </c>
      <c r="J2336">
        <v>23.8</v>
      </c>
      <c r="K2336">
        <v>153.69999999999999</v>
      </c>
      <c r="L2336">
        <v>101</v>
      </c>
      <c r="M2336">
        <v>13.06</v>
      </c>
      <c r="N2336">
        <v>50.1</v>
      </c>
      <c r="O2336">
        <v>87</v>
      </c>
      <c r="P2336">
        <v>2.25</v>
      </c>
      <c r="Q2336">
        <v>12.5</v>
      </c>
      <c r="R2336">
        <v>1</v>
      </c>
      <c r="S2336">
        <v>3.38</v>
      </c>
      <c r="T2336">
        <v>2</v>
      </c>
      <c r="U2336" t="s">
        <v>22</v>
      </c>
      <c r="V2336">
        <f>IF(tbl_Customers[[#This Row],[churn]] = "yes", 1, 0)</f>
        <v>0</v>
      </c>
      <c r="W2336" t="str">
        <f>IF(tbl_Customers[[#This Row],[number_customer_service_calls]] &lt;= 1, "0-1 Calls", IF(tbl_Customers[[#This Row],[number_customer_service_calls]] &lt;= 3, "2-3 Calls", IF(tbl_Customers[[#This Row],[number_customer_service_calls]] &lt;=5, "4-5 Calls", "6+ Calls")))</f>
        <v>2-3 Calls</v>
      </c>
      <c r="X2336" t="str">
        <f>IF(tbl_Customers[[#This Row],[account_length]] &lt;= 50, "0-50", IF(tbl_Customers[[#This Row],[account_length]] &lt;=100, "51-100", IF(tbl_Customers[[#This Row],[account_length]] &lt;= 150, "101-150", "151+")))</f>
        <v>101-150</v>
      </c>
      <c r="Y2336" t="str">
        <f>IF(tbl_Customers[[#This Row],[total_intl_charge]] &lt;= 3, "Low Charges", "High Charges")</f>
        <v>High Charges</v>
      </c>
      <c r="Z2336" t="str">
        <f>IF(tbl_Customers[[#This Row],[total_eve_calls]]&lt;=80,"Low Calls",
IF(tbl_Customers[[#This Row],[total_eve_calls]]&lt;=120,"Medium Calls","High Calls"))</f>
        <v>Medium Calls</v>
      </c>
      <c r="AA2336" t="str">
        <f>IF(tbl_Customers[[#This Row],[total_eve_charge]]&lt;=15,"Low Charges",
IF(tbl_Customers[[#This Row],[total_eve_charge]]&lt;=20,"Medium Charges","High Charges"))</f>
        <v>Low Charges</v>
      </c>
      <c r="AB23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36" t="str">
        <f>IF(tbl_Customers[[#This Row],[number_vmail_messages]] = 0, "No Usage", IF(tbl_Customers[[#This Row],[number_vmail_messages]] &lt;= 20, "Low Usage", IF(tbl_Customers[[#This Row],[number_vmail_messages]] &lt;= 40, "Medium Usgae", "High Usage")))</f>
        <v>No Usage</v>
      </c>
      <c r="AD2336" t="str">
        <f>IF(tbl_Customers[[#This Row],[total_day_minutes]]&lt;=150,"Low Usage", IF(tbl_Customers[[#This Row],[total_day_minutes]]&lt;=200,"Medium Usage", IF(tbl_Customers[[#This Row],[total_day_minutes]]&lt;=250,"High Usage","Very High Usage")))</f>
        <v>Low Usage</v>
      </c>
      <c r="AE2336" t="str">
        <f>IF(tbl_Customers[[#This Row],[total_intl_calls]]&lt;=5,"Low Calls", IF(tbl_Customers[[#This Row],[total_intl_calls]]&lt;=10, "Medium Calls", "High Calls"))</f>
        <v>Low Calls</v>
      </c>
      <c r="AF23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36" s="36" t="str">
        <f>IF(tbl_Customers[[#This Row],[Churn_Risk_Score]]&gt;=10,"High Risk", IF(tbl_Customers[[#This Row],[Churn_Risk_Score]]&gt;=5,"Medium Risk","Low Risk"))</f>
        <v>Low Risk</v>
      </c>
    </row>
    <row r="2337" spans="1:33" x14ac:dyDescent="0.35">
      <c r="A2337">
        <v>2336</v>
      </c>
      <c r="B2337" t="s">
        <v>26</v>
      </c>
      <c r="C2337">
        <v>35</v>
      </c>
      <c r="D2337" t="s">
        <v>21</v>
      </c>
      <c r="E2337" t="s">
        <v>22</v>
      </c>
      <c r="F2337" t="s">
        <v>22</v>
      </c>
      <c r="G2337">
        <v>0</v>
      </c>
      <c r="H2337">
        <v>179.2</v>
      </c>
      <c r="I2337">
        <v>59</v>
      </c>
      <c r="J2337">
        <v>30.46</v>
      </c>
      <c r="K2337">
        <v>283.3</v>
      </c>
      <c r="L2337">
        <v>101</v>
      </c>
      <c r="M2337">
        <v>24.08</v>
      </c>
      <c r="N2337">
        <v>285.39999999999998</v>
      </c>
      <c r="O2337">
        <v>83</v>
      </c>
      <c r="P2337">
        <v>12.84</v>
      </c>
      <c r="Q2337">
        <v>5.8</v>
      </c>
      <c r="R2337">
        <v>7</v>
      </c>
      <c r="S2337">
        <v>1.57</v>
      </c>
      <c r="T2337">
        <v>2</v>
      </c>
      <c r="U2337" t="s">
        <v>22</v>
      </c>
      <c r="V2337">
        <f>IF(tbl_Customers[[#This Row],[churn]] = "yes", 1, 0)</f>
        <v>0</v>
      </c>
      <c r="W2337" t="str">
        <f>IF(tbl_Customers[[#This Row],[number_customer_service_calls]] &lt;= 1, "0-1 Calls", IF(tbl_Customers[[#This Row],[number_customer_service_calls]] &lt;= 3, "2-3 Calls", IF(tbl_Customers[[#This Row],[number_customer_service_calls]] &lt;=5, "4-5 Calls", "6+ Calls")))</f>
        <v>2-3 Calls</v>
      </c>
      <c r="X2337" t="str">
        <f>IF(tbl_Customers[[#This Row],[account_length]] &lt;= 50, "0-50", IF(tbl_Customers[[#This Row],[account_length]] &lt;=100, "51-100", IF(tbl_Customers[[#This Row],[account_length]] &lt;= 150, "101-150", "151+")))</f>
        <v>0-50</v>
      </c>
      <c r="Y2337" t="str">
        <f>IF(tbl_Customers[[#This Row],[total_intl_charge]] &lt;= 3, "Low Charges", "High Charges")</f>
        <v>Low Charges</v>
      </c>
      <c r="Z2337" t="str">
        <f>IF(tbl_Customers[[#This Row],[total_eve_calls]]&lt;=80,"Low Calls",
IF(tbl_Customers[[#This Row],[total_eve_calls]]&lt;=120,"Medium Calls","High Calls"))</f>
        <v>Medium Calls</v>
      </c>
      <c r="AA2337" t="str">
        <f>IF(tbl_Customers[[#This Row],[total_eve_charge]]&lt;=15,"Low Charges",
IF(tbl_Customers[[#This Row],[total_eve_charge]]&lt;=20,"Medium Charges","High Charges"))</f>
        <v>High Charges</v>
      </c>
      <c r="AB23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37" t="str">
        <f>IF(tbl_Customers[[#This Row],[number_vmail_messages]] = 0, "No Usage", IF(tbl_Customers[[#This Row],[number_vmail_messages]] &lt;= 20, "Low Usage", IF(tbl_Customers[[#This Row],[number_vmail_messages]] &lt;= 40, "Medium Usgae", "High Usage")))</f>
        <v>No Usage</v>
      </c>
      <c r="AD2337" t="str">
        <f>IF(tbl_Customers[[#This Row],[total_day_minutes]]&lt;=150,"Low Usage", IF(tbl_Customers[[#This Row],[total_day_minutes]]&lt;=200,"Medium Usage", IF(tbl_Customers[[#This Row],[total_day_minutes]]&lt;=250,"High Usage","Very High Usage")))</f>
        <v>Medium Usage</v>
      </c>
      <c r="AE2337" t="str">
        <f>IF(tbl_Customers[[#This Row],[total_intl_calls]]&lt;=5,"Low Calls", IF(tbl_Customers[[#This Row],[total_intl_calls]]&lt;=10, "Medium Calls", "High Calls"))</f>
        <v>Medium Calls</v>
      </c>
      <c r="AF23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37" s="36" t="str">
        <f>IF(tbl_Customers[[#This Row],[Churn_Risk_Score]]&gt;=10,"High Risk", IF(tbl_Customers[[#This Row],[Churn_Risk_Score]]&gt;=5,"Medium Risk","Low Risk"))</f>
        <v>Low Risk</v>
      </c>
    </row>
    <row r="2338" spans="1:33" x14ac:dyDescent="0.35">
      <c r="A2338">
        <v>2337</v>
      </c>
      <c r="B2338" t="s">
        <v>51</v>
      </c>
      <c r="C2338">
        <v>74</v>
      </c>
      <c r="D2338" t="s">
        <v>25</v>
      </c>
      <c r="E2338" t="s">
        <v>22</v>
      </c>
      <c r="F2338" t="s">
        <v>22</v>
      </c>
      <c r="G2338">
        <v>0</v>
      </c>
      <c r="H2338">
        <v>177.4</v>
      </c>
      <c r="I2338">
        <v>136</v>
      </c>
      <c r="J2338">
        <v>30.16</v>
      </c>
      <c r="K2338">
        <v>240.3</v>
      </c>
      <c r="L2338">
        <v>104</v>
      </c>
      <c r="M2338">
        <v>20.43</v>
      </c>
      <c r="N2338">
        <v>237.3</v>
      </c>
      <c r="O2338">
        <v>133</v>
      </c>
      <c r="P2338">
        <v>10.68</v>
      </c>
      <c r="Q2338">
        <v>12</v>
      </c>
      <c r="R2338">
        <v>3</v>
      </c>
      <c r="S2338">
        <v>3.24</v>
      </c>
      <c r="T2338">
        <v>0</v>
      </c>
      <c r="U2338" t="s">
        <v>22</v>
      </c>
      <c r="V2338">
        <f>IF(tbl_Customers[[#This Row],[churn]] = "yes", 1, 0)</f>
        <v>0</v>
      </c>
      <c r="W2338" t="str">
        <f>IF(tbl_Customers[[#This Row],[number_customer_service_calls]] &lt;= 1, "0-1 Calls", IF(tbl_Customers[[#This Row],[number_customer_service_calls]] &lt;= 3, "2-3 Calls", IF(tbl_Customers[[#This Row],[number_customer_service_calls]] &lt;=5, "4-5 Calls", "6+ Calls")))</f>
        <v>0-1 Calls</v>
      </c>
      <c r="X2338" t="str">
        <f>IF(tbl_Customers[[#This Row],[account_length]] &lt;= 50, "0-50", IF(tbl_Customers[[#This Row],[account_length]] &lt;=100, "51-100", IF(tbl_Customers[[#This Row],[account_length]] &lt;= 150, "101-150", "151+")))</f>
        <v>51-100</v>
      </c>
      <c r="Y2338" t="str">
        <f>IF(tbl_Customers[[#This Row],[total_intl_charge]] &lt;= 3, "Low Charges", "High Charges")</f>
        <v>High Charges</v>
      </c>
      <c r="Z2338" t="str">
        <f>IF(tbl_Customers[[#This Row],[total_eve_calls]]&lt;=80,"Low Calls",
IF(tbl_Customers[[#This Row],[total_eve_calls]]&lt;=120,"Medium Calls","High Calls"))</f>
        <v>Medium Calls</v>
      </c>
      <c r="AA2338" t="str">
        <f>IF(tbl_Customers[[#This Row],[total_eve_charge]]&lt;=15,"Low Charges",
IF(tbl_Customers[[#This Row],[total_eve_charge]]&lt;=20,"Medium Charges","High Charges"))</f>
        <v>High Charges</v>
      </c>
      <c r="AB23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38" t="str">
        <f>IF(tbl_Customers[[#This Row],[number_vmail_messages]] = 0, "No Usage", IF(tbl_Customers[[#This Row],[number_vmail_messages]] &lt;= 20, "Low Usage", IF(tbl_Customers[[#This Row],[number_vmail_messages]] &lt;= 40, "Medium Usgae", "High Usage")))</f>
        <v>No Usage</v>
      </c>
      <c r="AD2338" t="str">
        <f>IF(tbl_Customers[[#This Row],[total_day_minutes]]&lt;=150,"Low Usage", IF(tbl_Customers[[#This Row],[total_day_minutes]]&lt;=200,"Medium Usage", IF(tbl_Customers[[#This Row],[total_day_minutes]]&lt;=250,"High Usage","Very High Usage")))</f>
        <v>Medium Usage</v>
      </c>
      <c r="AE2338" t="str">
        <f>IF(tbl_Customers[[#This Row],[total_intl_calls]]&lt;=5,"Low Calls", IF(tbl_Customers[[#This Row],[total_intl_calls]]&lt;=10, "Medium Calls", "High Calls"))</f>
        <v>Low Calls</v>
      </c>
      <c r="AF23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38" s="36" t="str">
        <f>IF(tbl_Customers[[#This Row],[Churn_Risk_Score]]&gt;=10,"High Risk", IF(tbl_Customers[[#This Row],[Churn_Risk_Score]]&gt;=5,"Medium Risk","Low Risk"))</f>
        <v>Low Risk</v>
      </c>
    </row>
    <row r="2339" spans="1:33" x14ac:dyDescent="0.35">
      <c r="A2339">
        <v>2338</v>
      </c>
      <c r="B2339" t="s">
        <v>32</v>
      </c>
      <c r="C2339">
        <v>130</v>
      </c>
      <c r="D2339" t="s">
        <v>25</v>
      </c>
      <c r="E2339" t="s">
        <v>22</v>
      </c>
      <c r="F2339" t="s">
        <v>22</v>
      </c>
      <c r="G2339">
        <v>0</v>
      </c>
      <c r="H2339">
        <v>115.6</v>
      </c>
      <c r="I2339">
        <v>129</v>
      </c>
      <c r="J2339">
        <v>19.649999999999999</v>
      </c>
      <c r="K2339">
        <v>167.8</v>
      </c>
      <c r="L2339">
        <v>104</v>
      </c>
      <c r="M2339">
        <v>14.26</v>
      </c>
      <c r="N2339">
        <v>141.80000000000001</v>
      </c>
      <c r="O2339">
        <v>124</v>
      </c>
      <c r="P2339">
        <v>6.38</v>
      </c>
      <c r="Q2339">
        <v>12.6</v>
      </c>
      <c r="R2339">
        <v>9</v>
      </c>
      <c r="S2339">
        <v>3.4</v>
      </c>
      <c r="T2339">
        <v>1</v>
      </c>
      <c r="U2339" t="s">
        <v>22</v>
      </c>
      <c r="V2339">
        <f>IF(tbl_Customers[[#This Row],[churn]] = "yes", 1, 0)</f>
        <v>0</v>
      </c>
      <c r="W2339" t="str">
        <f>IF(tbl_Customers[[#This Row],[number_customer_service_calls]] &lt;= 1, "0-1 Calls", IF(tbl_Customers[[#This Row],[number_customer_service_calls]] &lt;= 3, "2-3 Calls", IF(tbl_Customers[[#This Row],[number_customer_service_calls]] &lt;=5, "4-5 Calls", "6+ Calls")))</f>
        <v>0-1 Calls</v>
      </c>
      <c r="X2339" t="str">
        <f>IF(tbl_Customers[[#This Row],[account_length]] &lt;= 50, "0-50", IF(tbl_Customers[[#This Row],[account_length]] &lt;=100, "51-100", IF(tbl_Customers[[#This Row],[account_length]] &lt;= 150, "101-150", "151+")))</f>
        <v>101-150</v>
      </c>
      <c r="Y2339" t="str">
        <f>IF(tbl_Customers[[#This Row],[total_intl_charge]] &lt;= 3, "Low Charges", "High Charges")</f>
        <v>High Charges</v>
      </c>
      <c r="Z2339" t="str">
        <f>IF(tbl_Customers[[#This Row],[total_eve_calls]]&lt;=80,"Low Calls",
IF(tbl_Customers[[#This Row],[total_eve_calls]]&lt;=120,"Medium Calls","High Calls"))</f>
        <v>Medium Calls</v>
      </c>
      <c r="AA2339" t="str">
        <f>IF(tbl_Customers[[#This Row],[total_eve_charge]]&lt;=15,"Low Charges",
IF(tbl_Customers[[#This Row],[total_eve_charge]]&lt;=20,"Medium Charges","High Charges"))</f>
        <v>Low Charges</v>
      </c>
      <c r="AB23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39" t="str">
        <f>IF(tbl_Customers[[#This Row],[number_vmail_messages]] = 0, "No Usage", IF(tbl_Customers[[#This Row],[number_vmail_messages]] &lt;= 20, "Low Usage", IF(tbl_Customers[[#This Row],[number_vmail_messages]] &lt;= 40, "Medium Usgae", "High Usage")))</f>
        <v>No Usage</v>
      </c>
      <c r="AD2339" t="str">
        <f>IF(tbl_Customers[[#This Row],[total_day_minutes]]&lt;=150,"Low Usage", IF(tbl_Customers[[#This Row],[total_day_minutes]]&lt;=200,"Medium Usage", IF(tbl_Customers[[#This Row],[total_day_minutes]]&lt;=250,"High Usage","Very High Usage")))</f>
        <v>Low Usage</v>
      </c>
      <c r="AE2339" t="str">
        <f>IF(tbl_Customers[[#This Row],[total_intl_calls]]&lt;=5,"Low Calls", IF(tbl_Customers[[#This Row],[total_intl_calls]]&lt;=10, "Medium Calls", "High Calls"))</f>
        <v>Medium Calls</v>
      </c>
      <c r="AF23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39" s="36" t="str">
        <f>IF(tbl_Customers[[#This Row],[Churn_Risk_Score]]&gt;=10,"High Risk", IF(tbl_Customers[[#This Row],[Churn_Risk_Score]]&gt;=5,"Medium Risk","Low Risk"))</f>
        <v>Low Risk</v>
      </c>
    </row>
    <row r="2340" spans="1:33" x14ac:dyDescent="0.35">
      <c r="A2340">
        <v>2339</v>
      </c>
      <c r="B2340" t="s">
        <v>72</v>
      </c>
      <c r="C2340">
        <v>137</v>
      </c>
      <c r="D2340" t="s">
        <v>25</v>
      </c>
      <c r="E2340" t="s">
        <v>23</v>
      </c>
      <c r="F2340" t="s">
        <v>22</v>
      </c>
      <c r="G2340">
        <v>0</v>
      </c>
      <c r="H2340">
        <v>237.3</v>
      </c>
      <c r="I2340">
        <v>103</v>
      </c>
      <c r="J2340">
        <v>40.340000000000003</v>
      </c>
      <c r="K2340">
        <v>176.7</v>
      </c>
      <c r="L2340">
        <v>84</v>
      </c>
      <c r="M2340">
        <v>15.02</v>
      </c>
      <c r="N2340">
        <v>263.39999999999998</v>
      </c>
      <c r="O2340">
        <v>81</v>
      </c>
      <c r="P2340">
        <v>11.85</v>
      </c>
      <c r="Q2340">
        <v>14.2</v>
      </c>
      <c r="R2340">
        <v>4</v>
      </c>
      <c r="S2340">
        <v>3.83</v>
      </c>
      <c r="T2340">
        <v>0</v>
      </c>
      <c r="U2340" t="s">
        <v>23</v>
      </c>
      <c r="V2340">
        <f>IF(tbl_Customers[[#This Row],[churn]] = "yes", 1, 0)</f>
        <v>1</v>
      </c>
      <c r="W2340" t="str">
        <f>IF(tbl_Customers[[#This Row],[number_customer_service_calls]] &lt;= 1, "0-1 Calls", IF(tbl_Customers[[#This Row],[number_customer_service_calls]] &lt;= 3, "2-3 Calls", IF(tbl_Customers[[#This Row],[number_customer_service_calls]] &lt;=5, "4-5 Calls", "6+ Calls")))</f>
        <v>0-1 Calls</v>
      </c>
      <c r="X2340" t="str">
        <f>IF(tbl_Customers[[#This Row],[account_length]] &lt;= 50, "0-50", IF(tbl_Customers[[#This Row],[account_length]] &lt;=100, "51-100", IF(tbl_Customers[[#This Row],[account_length]] &lt;= 150, "101-150", "151+")))</f>
        <v>101-150</v>
      </c>
      <c r="Y2340" t="str">
        <f>IF(tbl_Customers[[#This Row],[total_intl_charge]] &lt;= 3, "Low Charges", "High Charges")</f>
        <v>High Charges</v>
      </c>
      <c r="Z2340" t="str">
        <f>IF(tbl_Customers[[#This Row],[total_eve_calls]]&lt;=80,"Low Calls",
IF(tbl_Customers[[#This Row],[total_eve_calls]]&lt;=120,"Medium Calls","High Calls"))</f>
        <v>Medium Calls</v>
      </c>
      <c r="AA2340" t="str">
        <f>IF(tbl_Customers[[#This Row],[total_eve_charge]]&lt;=15,"Low Charges",
IF(tbl_Customers[[#This Row],[total_eve_charge]]&lt;=20,"Medium Charges","High Charges"))</f>
        <v>Medium Charges</v>
      </c>
      <c r="AB23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40" t="str">
        <f>IF(tbl_Customers[[#This Row],[number_vmail_messages]] = 0, "No Usage", IF(tbl_Customers[[#This Row],[number_vmail_messages]] &lt;= 20, "Low Usage", IF(tbl_Customers[[#This Row],[number_vmail_messages]] &lt;= 40, "Medium Usgae", "High Usage")))</f>
        <v>No Usage</v>
      </c>
      <c r="AD2340" t="str">
        <f>IF(tbl_Customers[[#This Row],[total_day_minutes]]&lt;=150,"Low Usage", IF(tbl_Customers[[#This Row],[total_day_minutes]]&lt;=200,"Medium Usage", IF(tbl_Customers[[#This Row],[total_day_minutes]]&lt;=250,"High Usage","Very High Usage")))</f>
        <v>High Usage</v>
      </c>
      <c r="AE2340" t="str">
        <f>IF(tbl_Customers[[#This Row],[total_intl_calls]]&lt;=5,"Low Calls", IF(tbl_Customers[[#This Row],[total_intl_calls]]&lt;=10, "Medium Calls", "High Calls"))</f>
        <v>Low Calls</v>
      </c>
      <c r="AF23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340" s="36" t="str">
        <f>IF(tbl_Customers[[#This Row],[Churn_Risk_Score]]&gt;=10,"High Risk", IF(tbl_Customers[[#This Row],[Churn_Risk_Score]]&gt;=5,"Medium Risk","Low Risk"))</f>
        <v>Medium Risk</v>
      </c>
    </row>
    <row r="2341" spans="1:33" x14ac:dyDescent="0.35">
      <c r="A2341">
        <v>2340</v>
      </c>
      <c r="B2341" t="s">
        <v>63</v>
      </c>
      <c r="C2341">
        <v>80</v>
      </c>
      <c r="D2341" t="s">
        <v>25</v>
      </c>
      <c r="E2341" t="s">
        <v>22</v>
      </c>
      <c r="F2341" t="s">
        <v>22</v>
      </c>
      <c r="G2341">
        <v>0</v>
      </c>
      <c r="H2341">
        <v>51.5</v>
      </c>
      <c r="I2341">
        <v>90</v>
      </c>
      <c r="J2341">
        <v>8.76</v>
      </c>
      <c r="K2341">
        <v>164</v>
      </c>
      <c r="L2341">
        <v>98</v>
      </c>
      <c r="M2341">
        <v>13.94</v>
      </c>
      <c r="N2341">
        <v>169.4</v>
      </c>
      <c r="O2341">
        <v>80</v>
      </c>
      <c r="P2341">
        <v>7.62</v>
      </c>
      <c r="Q2341">
        <v>9.5</v>
      </c>
      <c r="R2341">
        <v>4</v>
      </c>
      <c r="S2341">
        <v>2.57</v>
      </c>
      <c r="T2341">
        <v>3</v>
      </c>
      <c r="U2341" t="s">
        <v>22</v>
      </c>
      <c r="V2341">
        <f>IF(tbl_Customers[[#This Row],[churn]] = "yes", 1, 0)</f>
        <v>0</v>
      </c>
      <c r="W2341" t="str">
        <f>IF(tbl_Customers[[#This Row],[number_customer_service_calls]] &lt;= 1, "0-1 Calls", IF(tbl_Customers[[#This Row],[number_customer_service_calls]] &lt;= 3, "2-3 Calls", IF(tbl_Customers[[#This Row],[number_customer_service_calls]] &lt;=5, "4-5 Calls", "6+ Calls")))</f>
        <v>2-3 Calls</v>
      </c>
      <c r="X2341" t="str">
        <f>IF(tbl_Customers[[#This Row],[account_length]] &lt;= 50, "0-50", IF(tbl_Customers[[#This Row],[account_length]] &lt;=100, "51-100", IF(tbl_Customers[[#This Row],[account_length]] &lt;= 150, "101-150", "151+")))</f>
        <v>51-100</v>
      </c>
      <c r="Y2341" t="str">
        <f>IF(tbl_Customers[[#This Row],[total_intl_charge]] &lt;= 3, "Low Charges", "High Charges")</f>
        <v>Low Charges</v>
      </c>
      <c r="Z2341" t="str">
        <f>IF(tbl_Customers[[#This Row],[total_eve_calls]]&lt;=80,"Low Calls",
IF(tbl_Customers[[#This Row],[total_eve_calls]]&lt;=120,"Medium Calls","High Calls"))</f>
        <v>Medium Calls</v>
      </c>
      <c r="AA2341" t="str">
        <f>IF(tbl_Customers[[#This Row],[total_eve_charge]]&lt;=15,"Low Charges",
IF(tbl_Customers[[#This Row],[total_eve_charge]]&lt;=20,"Medium Charges","High Charges"))</f>
        <v>Low Charges</v>
      </c>
      <c r="AB23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341" t="str">
        <f>IF(tbl_Customers[[#This Row],[number_vmail_messages]] = 0, "No Usage", IF(tbl_Customers[[#This Row],[number_vmail_messages]] &lt;= 20, "Low Usage", IF(tbl_Customers[[#This Row],[number_vmail_messages]] &lt;= 40, "Medium Usgae", "High Usage")))</f>
        <v>No Usage</v>
      </c>
      <c r="AD2341" t="str">
        <f>IF(tbl_Customers[[#This Row],[total_day_minutes]]&lt;=150,"Low Usage", IF(tbl_Customers[[#This Row],[total_day_minutes]]&lt;=200,"Medium Usage", IF(tbl_Customers[[#This Row],[total_day_minutes]]&lt;=250,"High Usage","Very High Usage")))</f>
        <v>Low Usage</v>
      </c>
      <c r="AE2341" t="str">
        <f>IF(tbl_Customers[[#This Row],[total_intl_calls]]&lt;=5,"Low Calls", IF(tbl_Customers[[#This Row],[total_intl_calls]]&lt;=10, "Medium Calls", "High Calls"))</f>
        <v>Low Calls</v>
      </c>
      <c r="AF23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41" s="36" t="str">
        <f>IF(tbl_Customers[[#This Row],[Churn_Risk_Score]]&gt;=10,"High Risk", IF(tbl_Customers[[#This Row],[Churn_Risk_Score]]&gt;=5,"Medium Risk","Low Risk"))</f>
        <v>Low Risk</v>
      </c>
    </row>
    <row r="2342" spans="1:33" x14ac:dyDescent="0.35">
      <c r="A2342">
        <v>2341</v>
      </c>
      <c r="B2342" t="s">
        <v>58</v>
      </c>
      <c r="C2342">
        <v>116</v>
      </c>
      <c r="D2342" t="s">
        <v>25</v>
      </c>
      <c r="E2342" t="s">
        <v>22</v>
      </c>
      <c r="F2342" t="s">
        <v>23</v>
      </c>
      <c r="G2342">
        <v>19</v>
      </c>
      <c r="H2342">
        <v>155.69999999999999</v>
      </c>
      <c r="I2342">
        <v>104</v>
      </c>
      <c r="J2342">
        <v>26.47</v>
      </c>
      <c r="K2342">
        <v>185.4</v>
      </c>
      <c r="L2342">
        <v>118</v>
      </c>
      <c r="M2342">
        <v>15.76</v>
      </c>
      <c r="N2342">
        <v>192.7</v>
      </c>
      <c r="O2342">
        <v>116</v>
      </c>
      <c r="P2342">
        <v>8.67</v>
      </c>
      <c r="Q2342">
        <v>8.1999999999999993</v>
      </c>
      <c r="R2342">
        <v>2</v>
      </c>
      <c r="S2342">
        <v>2.21</v>
      </c>
      <c r="T2342">
        <v>3</v>
      </c>
      <c r="U2342" t="s">
        <v>22</v>
      </c>
      <c r="V2342">
        <f>IF(tbl_Customers[[#This Row],[churn]] = "yes", 1, 0)</f>
        <v>0</v>
      </c>
      <c r="W2342" t="str">
        <f>IF(tbl_Customers[[#This Row],[number_customer_service_calls]] &lt;= 1, "0-1 Calls", IF(tbl_Customers[[#This Row],[number_customer_service_calls]] &lt;= 3, "2-3 Calls", IF(tbl_Customers[[#This Row],[number_customer_service_calls]] &lt;=5, "4-5 Calls", "6+ Calls")))</f>
        <v>2-3 Calls</v>
      </c>
      <c r="X2342" t="str">
        <f>IF(tbl_Customers[[#This Row],[account_length]] &lt;= 50, "0-50", IF(tbl_Customers[[#This Row],[account_length]] &lt;=100, "51-100", IF(tbl_Customers[[#This Row],[account_length]] &lt;= 150, "101-150", "151+")))</f>
        <v>101-150</v>
      </c>
      <c r="Y2342" t="str">
        <f>IF(tbl_Customers[[#This Row],[total_intl_charge]] &lt;= 3, "Low Charges", "High Charges")</f>
        <v>Low Charges</v>
      </c>
      <c r="Z2342" t="str">
        <f>IF(tbl_Customers[[#This Row],[total_eve_calls]]&lt;=80,"Low Calls",
IF(tbl_Customers[[#This Row],[total_eve_calls]]&lt;=120,"Medium Calls","High Calls"))</f>
        <v>Medium Calls</v>
      </c>
      <c r="AA2342" t="str">
        <f>IF(tbl_Customers[[#This Row],[total_eve_charge]]&lt;=15,"Low Charges",
IF(tbl_Customers[[#This Row],[total_eve_charge]]&lt;=20,"Medium Charges","High Charges"))</f>
        <v>Medium Charges</v>
      </c>
      <c r="AB23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342" t="str">
        <f>IF(tbl_Customers[[#This Row],[number_vmail_messages]] = 0, "No Usage", IF(tbl_Customers[[#This Row],[number_vmail_messages]] &lt;= 20, "Low Usage", IF(tbl_Customers[[#This Row],[number_vmail_messages]] &lt;= 40, "Medium Usgae", "High Usage")))</f>
        <v>Low Usage</v>
      </c>
      <c r="AD2342" t="str">
        <f>IF(tbl_Customers[[#This Row],[total_day_minutes]]&lt;=150,"Low Usage", IF(tbl_Customers[[#This Row],[total_day_minutes]]&lt;=200,"Medium Usage", IF(tbl_Customers[[#This Row],[total_day_minutes]]&lt;=250,"High Usage","Very High Usage")))</f>
        <v>Medium Usage</v>
      </c>
      <c r="AE2342" t="str">
        <f>IF(tbl_Customers[[#This Row],[total_intl_calls]]&lt;=5,"Low Calls", IF(tbl_Customers[[#This Row],[total_intl_calls]]&lt;=10, "Medium Calls", "High Calls"))</f>
        <v>Low Calls</v>
      </c>
      <c r="AF23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42" s="36" t="str">
        <f>IF(tbl_Customers[[#This Row],[Churn_Risk_Score]]&gt;=10,"High Risk", IF(tbl_Customers[[#This Row],[Churn_Risk_Score]]&gt;=5,"Medium Risk","Low Risk"))</f>
        <v>Low Risk</v>
      </c>
    </row>
    <row r="2343" spans="1:33" x14ac:dyDescent="0.35">
      <c r="A2343">
        <v>2342</v>
      </c>
      <c r="B2343" t="s">
        <v>33</v>
      </c>
      <c r="C2343">
        <v>123</v>
      </c>
      <c r="D2343" t="s">
        <v>28</v>
      </c>
      <c r="E2343" t="s">
        <v>22</v>
      </c>
      <c r="F2343" t="s">
        <v>23</v>
      </c>
      <c r="G2343">
        <v>23</v>
      </c>
      <c r="H2343">
        <v>245</v>
      </c>
      <c r="I2343">
        <v>88</v>
      </c>
      <c r="J2343">
        <v>41.65</v>
      </c>
      <c r="K2343">
        <v>265</v>
      </c>
      <c r="L2343">
        <v>105</v>
      </c>
      <c r="M2343">
        <v>22.53</v>
      </c>
      <c r="N2343">
        <v>239.7</v>
      </c>
      <c r="O2343">
        <v>108</v>
      </c>
      <c r="P2343">
        <v>10.79</v>
      </c>
      <c r="Q2343">
        <v>14.9</v>
      </c>
      <c r="R2343">
        <v>3</v>
      </c>
      <c r="S2343">
        <v>4.0199999999999996</v>
      </c>
      <c r="T2343">
        <v>2</v>
      </c>
      <c r="U2343" t="s">
        <v>22</v>
      </c>
      <c r="V2343">
        <f>IF(tbl_Customers[[#This Row],[churn]] = "yes", 1, 0)</f>
        <v>0</v>
      </c>
      <c r="W2343" t="str">
        <f>IF(tbl_Customers[[#This Row],[number_customer_service_calls]] &lt;= 1, "0-1 Calls", IF(tbl_Customers[[#This Row],[number_customer_service_calls]] &lt;= 3, "2-3 Calls", IF(tbl_Customers[[#This Row],[number_customer_service_calls]] &lt;=5, "4-5 Calls", "6+ Calls")))</f>
        <v>2-3 Calls</v>
      </c>
      <c r="X2343" t="str">
        <f>IF(tbl_Customers[[#This Row],[account_length]] &lt;= 50, "0-50", IF(tbl_Customers[[#This Row],[account_length]] &lt;=100, "51-100", IF(tbl_Customers[[#This Row],[account_length]] &lt;= 150, "101-150", "151+")))</f>
        <v>101-150</v>
      </c>
      <c r="Y2343" t="str">
        <f>IF(tbl_Customers[[#This Row],[total_intl_charge]] &lt;= 3, "Low Charges", "High Charges")</f>
        <v>High Charges</v>
      </c>
      <c r="Z2343" t="str">
        <f>IF(tbl_Customers[[#This Row],[total_eve_calls]]&lt;=80,"Low Calls",
IF(tbl_Customers[[#This Row],[total_eve_calls]]&lt;=120,"Medium Calls","High Calls"))</f>
        <v>Medium Calls</v>
      </c>
      <c r="AA2343" t="str">
        <f>IF(tbl_Customers[[#This Row],[total_eve_charge]]&lt;=15,"Low Charges",
IF(tbl_Customers[[#This Row],[total_eve_charge]]&lt;=20,"Medium Charges","High Charges"))</f>
        <v>High Charges</v>
      </c>
      <c r="AB23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43" t="str">
        <f>IF(tbl_Customers[[#This Row],[number_vmail_messages]] = 0, "No Usage", IF(tbl_Customers[[#This Row],[number_vmail_messages]] &lt;= 20, "Low Usage", IF(tbl_Customers[[#This Row],[number_vmail_messages]] &lt;= 40, "Medium Usgae", "High Usage")))</f>
        <v>Medium Usgae</v>
      </c>
      <c r="AD2343" t="str">
        <f>IF(tbl_Customers[[#This Row],[total_day_minutes]]&lt;=150,"Low Usage", IF(tbl_Customers[[#This Row],[total_day_minutes]]&lt;=200,"Medium Usage", IF(tbl_Customers[[#This Row],[total_day_minutes]]&lt;=250,"High Usage","Very High Usage")))</f>
        <v>High Usage</v>
      </c>
      <c r="AE2343" t="str">
        <f>IF(tbl_Customers[[#This Row],[total_intl_calls]]&lt;=5,"Low Calls", IF(tbl_Customers[[#This Row],[total_intl_calls]]&lt;=10, "Medium Calls", "High Calls"))</f>
        <v>Low Calls</v>
      </c>
      <c r="AF23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43" s="36" t="str">
        <f>IF(tbl_Customers[[#This Row],[Churn_Risk_Score]]&gt;=10,"High Risk", IF(tbl_Customers[[#This Row],[Churn_Risk_Score]]&gt;=5,"Medium Risk","Low Risk"))</f>
        <v>Low Risk</v>
      </c>
    </row>
    <row r="2344" spans="1:33" x14ac:dyDescent="0.35">
      <c r="A2344">
        <v>2343</v>
      </c>
      <c r="B2344" t="s">
        <v>38</v>
      </c>
      <c r="C2344">
        <v>146</v>
      </c>
      <c r="D2344" t="s">
        <v>21</v>
      </c>
      <c r="E2344" t="s">
        <v>23</v>
      </c>
      <c r="F2344" t="s">
        <v>22</v>
      </c>
      <c r="G2344">
        <v>0</v>
      </c>
      <c r="H2344">
        <v>111.1</v>
      </c>
      <c r="I2344">
        <v>126</v>
      </c>
      <c r="J2344">
        <v>18.89</v>
      </c>
      <c r="K2344">
        <v>313.39999999999998</v>
      </c>
      <c r="L2344">
        <v>95</v>
      </c>
      <c r="M2344">
        <v>26.64</v>
      </c>
      <c r="N2344">
        <v>215.7</v>
      </c>
      <c r="O2344">
        <v>82</v>
      </c>
      <c r="P2344">
        <v>9.7100000000000009</v>
      </c>
      <c r="Q2344">
        <v>10.5</v>
      </c>
      <c r="R2344">
        <v>6</v>
      </c>
      <c r="S2344">
        <v>2.84</v>
      </c>
      <c r="T2344">
        <v>1</v>
      </c>
      <c r="U2344" t="s">
        <v>22</v>
      </c>
      <c r="V2344">
        <f>IF(tbl_Customers[[#This Row],[churn]] = "yes", 1, 0)</f>
        <v>0</v>
      </c>
      <c r="W2344" t="str">
        <f>IF(tbl_Customers[[#This Row],[number_customer_service_calls]] &lt;= 1, "0-1 Calls", IF(tbl_Customers[[#This Row],[number_customer_service_calls]] &lt;= 3, "2-3 Calls", IF(tbl_Customers[[#This Row],[number_customer_service_calls]] &lt;=5, "4-5 Calls", "6+ Calls")))</f>
        <v>0-1 Calls</v>
      </c>
      <c r="X2344" t="str">
        <f>IF(tbl_Customers[[#This Row],[account_length]] &lt;= 50, "0-50", IF(tbl_Customers[[#This Row],[account_length]] &lt;=100, "51-100", IF(tbl_Customers[[#This Row],[account_length]] &lt;= 150, "101-150", "151+")))</f>
        <v>101-150</v>
      </c>
      <c r="Y2344" t="str">
        <f>IF(tbl_Customers[[#This Row],[total_intl_charge]] &lt;= 3, "Low Charges", "High Charges")</f>
        <v>Low Charges</v>
      </c>
      <c r="Z2344" t="str">
        <f>IF(tbl_Customers[[#This Row],[total_eve_calls]]&lt;=80,"Low Calls",
IF(tbl_Customers[[#This Row],[total_eve_calls]]&lt;=120,"Medium Calls","High Calls"))</f>
        <v>Medium Calls</v>
      </c>
      <c r="AA2344" t="str">
        <f>IF(tbl_Customers[[#This Row],[total_eve_charge]]&lt;=15,"Low Charges",
IF(tbl_Customers[[#This Row],[total_eve_charge]]&lt;=20,"Medium Charges","High Charges"))</f>
        <v>High Charges</v>
      </c>
      <c r="AB23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44" t="str">
        <f>IF(tbl_Customers[[#This Row],[number_vmail_messages]] = 0, "No Usage", IF(tbl_Customers[[#This Row],[number_vmail_messages]] &lt;= 20, "Low Usage", IF(tbl_Customers[[#This Row],[number_vmail_messages]] &lt;= 40, "Medium Usgae", "High Usage")))</f>
        <v>No Usage</v>
      </c>
      <c r="AD2344" t="str">
        <f>IF(tbl_Customers[[#This Row],[total_day_minutes]]&lt;=150,"Low Usage", IF(tbl_Customers[[#This Row],[total_day_minutes]]&lt;=200,"Medium Usage", IF(tbl_Customers[[#This Row],[total_day_minutes]]&lt;=250,"High Usage","Very High Usage")))</f>
        <v>Low Usage</v>
      </c>
      <c r="AE2344" t="str">
        <f>IF(tbl_Customers[[#This Row],[total_intl_calls]]&lt;=5,"Low Calls", IF(tbl_Customers[[#This Row],[total_intl_calls]]&lt;=10, "Medium Calls", "High Calls"))</f>
        <v>Medium Calls</v>
      </c>
      <c r="AF23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44" s="36" t="str">
        <f>IF(tbl_Customers[[#This Row],[Churn_Risk_Score]]&gt;=10,"High Risk", IF(tbl_Customers[[#This Row],[Churn_Risk_Score]]&gt;=5,"Medium Risk","Low Risk"))</f>
        <v>Low Risk</v>
      </c>
    </row>
    <row r="2345" spans="1:33" x14ac:dyDescent="0.35">
      <c r="A2345">
        <v>2344</v>
      </c>
      <c r="B2345" t="s">
        <v>62</v>
      </c>
      <c r="C2345">
        <v>121</v>
      </c>
      <c r="D2345" t="s">
        <v>25</v>
      </c>
      <c r="E2345" t="s">
        <v>22</v>
      </c>
      <c r="F2345" t="s">
        <v>23</v>
      </c>
      <c r="G2345">
        <v>44</v>
      </c>
      <c r="H2345">
        <v>116</v>
      </c>
      <c r="I2345">
        <v>85</v>
      </c>
      <c r="J2345">
        <v>19.72</v>
      </c>
      <c r="K2345">
        <v>150.1</v>
      </c>
      <c r="L2345">
        <v>120</v>
      </c>
      <c r="M2345">
        <v>12.76</v>
      </c>
      <c r="N2345">
        <v>246.8</v>
      </c>
      <c r="O2345">
        <v>98</v>
      </c>
      <c r="P2345">
        <v>11.11</v>
      </c>
      <c r="Q2345">
        <v>12</v>
      </c>
      <c r="R2345">
        <v>2</v>
      </c>
      <c r="S2345">
        <v>3.24</v>
      </c>
      <c r="T2345">
        <v>1</v>
      </c>
      <c r="U2345" t="s">
        <v>22</v>
      </c>
      <c r="V2345">
        <f>IF(tbl_Customers[[#This Row],[churn]] = "yes", 1, 0)</f>
        <v>0</v>
      </c>
      <c r="W2345" t="str">
        <f>IF(tbl_Customers[[#This Row],[number_customer_service_calls]] &lt;= 1, "0-1 Calls", IF(tbl_Customers[[#This Row],[number_customer_service_calls]] &lt;= 3, "2-3 Calls", IF(tbl_Customers[[#This Row],[number_customer_service_calls]] &lt;=5, "4-5 Calls", "6+ Calls")))</f>
        <v>0-1 Calls</v>
      </c>
      <c r="X2345" t="str">
        <f>IF(tbl_Customers[[#This Row],[account_length]] &lt;= 50, "0-50", IF(tbl_Customers[[#This Row],[account_length]] &lt;=100, "51-100", IF(tbl_Customers[[#This Row],[account_length]] &lt;= 150, "101-150", "151+")))</f>
        <v>101-150</v>
      </c>
      <c r="Y2345" t="str">
        <f>IF(tbl_Customers[[#This Row],[total_intl_charge]] &lt;= 3, "Low Charges", "High Charges")</f>
        <v>High Charges</v>
      </c>
      <c r="Z2345" t="str">
        <f>IF(tbl_Customers[[#This Row],[total_eve_calls]]&lt;=80,"Low Calls",
IF(tbl_Customers[[#This Row],[total_eve_calls]]&lt;=120,"Medium Calls","High Calls"))</f>
        <v>Medium Calls</v>
      </c>
      <c r="AA2345" t="str">
        <f>IF(tbl_Customers[[#This Row],[total_eve_charge]]&lt;=15,"Low Charges",
IF(tbl_Customers[[#This Row],[total_eve_charge]]&lt;=20,"Medium Charges","High Charges"))</f>
        <v>Low Charges</v>
      </c>
      <c r="AB23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45" t="str">
        <f>IF(tbl_Customers[[#This Row],[number_vmail_messages]] = 0, "No Usage", IF(tbl_Customers[[#This Row],[number_vmail_messages]] &lt;= 20, "Low Usage", IF(tbl_Customers[[#This Row],[number_vmail_messages]] &lt;= 40, "Medium Usgae", "High Usage")))</f>
        <v>High Usage</v>
      </c>
      <c r="AD2345" t="str">
        <f>IF(tbl_Customers[[#This Row],[total_day_minutes]]&lt;=150,"Low Usage", IF(tbl_Customers[[#This Row],[total_day_minutes]]&lt;=200,"Medium Usage", IF(tbl_Customers[[#This Row],[total_day_minutes]]&lt;=250,"High Usage","Very High Usage")))</f>
        <v>Low Usage</v>
      </c>
      <c r="AE2345" t="str">
        <f>IF(tbl_Customers[[#This Row],[total_intl_calls]]&lt;=5,"Low Calls", IF(tbl_Customers[[#This Row],[total_intl_calls]]&lt;=10, "Medium Calls", "High Calls"))</f>
        <v>Low Calls</v>
      </c>
      <c r="AF23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45" s="36" t="str">
        <f>IF(tbl_Customers[[#This Row],[Churn_Risk_Score]]&gt;=10,"High Risk", IF(tbl_Customers[[#This Row],[Churn_Risk_Score]]&gt;=5,"Medium Risk","Low Risk"))</f>
        <v>Low Risk</v>
      </c>
    </row>
    <row r="2346" spans="1:33" x14ac:dyDescent="0.35">
      <c r="A2346">
        <v>2345</v>
      </c>
      <c r="B2346" t="s">
        <v>51</v>
      </c>
      <c r="C2346">
        <v>137</v>
      </c>
      <c r="D2346" t="s">
        <v>28</v>
      </c>
      <c r="E2346" t="s">
        <v>22</v>
      </c>
      <c r="F2346" t="s">
        <v>22</v>
      </c>
      <c r="G2346">
        <v>0</v>
      </c>
      <c r="H2346">
        <v>155.5</v>
      </c>
      <c r="I2346">
        <v>81</v>
      </c>
      <c r="J2346">
        <v>26.44</v>
      </c>
      <c r="K2346">
        <v>133.1</v>
      </c>
      <c r="L2346">
        <v>94</v>
      </c>
      <c r="M2346">
        <v>11.31</v>
      </c>
      <c r="N2346">
        <v>253.1</v>
      </c>
      <c r="O2346">
        <v>77</v>
      </c>
      <c r="P2346">
        <v>11.39</v>
      </c>
      <c r="Q2346">
        <v>9.1</v>
      </c>
      <c r="R2346">
        <v>2</v>
      </c>
      <c r="S2346">
        <v>2.46</v>
      </c>
      <c r="T2346">
        <v>1</v>
      </c>
      <c r="U2346" t="s">
        <v>22</v>
      </c>
      <c r="V2346">
        <f>IF(tbl_Customers[[#This Row],[churn]] = "yes", 1, 0)</f>
        <v>0</v>
      </c>
      <c r="W2346" t="str">
        <f>IF(tbl_Customers[[#This Row],[number_customer_service_calls]] &lt;= 1, "0-1 Calls", IF(tbl_Customers[[#This Row],[number_customer_service_calls]] &lt;= 3, "2-3 Calls", IF(tbl_Customers[[#This Row],[number_customer_service_calls]] &lt;=5, "4-5 Calls", "6+ Calls")))</f>
        <v>0-1 Calls</v>
      </c>
      <c r="X2346" t="str">
        <f>IF(tbl_Customers[[#This Row],[account_length]] &lt;= 50, "0-50", IF(tbl_Customers[[#This Row],[account_length]] &lt;=100, "51-100", IF(tbl_Customers[[#This Row],[account_length]] &lt;= 150, "101-150", "151+")))</f>
        <v>101-150</v>
      </c>
      <c r="Y2346" t="str">
        <f>IF(tbl_Customers[[#This Row],[total_intl_charge]] &lt;= 3, "Low Charges", "High Charges")</f>
        <v>Low Charges</v>
      </c>
      <c r="Z2346" t="str">
        <f>IF(tbl_Customers[[#This Row],[total_eve_calls]]&lt;=80,"Low Calls",
IF(tbl_Customers[[#This Row],[total_eve_calls]]&lt;=120,"Medium Calls","High Calls"))</f>
        <v>Medium Calls</v>
      </c>
      <c r="AA2346" t="str">
        <f>IF(tbl_Customers[[#This Row],[total_eve_charge]]&lt;=15,"Low Charges",
IF(tbl_Customers[[#This Row],[total_eve_charge]]&lt;=20,"Medium Charges","High Charges"))</f>
        <v>Low Charges</v>
      </c>
      <c r="AB23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46" t="str">
        <f>IF(tbl_Customers[[#This Row],[number_vmail_messages]] = 0, "No Usage", IF(tbl_Customers[[#This Row],[number_vmail_messages]] &lt;= 20, "Low Usage", IF(tbl_Customers[[#This Row],[number_vmail_messages]] &lt;= 40, "Medium Usgae", "High Usage")))</f>
        <v>No Usage</v>
      </c>
      <c r="AD2346" t="str">
        <f>IF(tbl_Customers[[#This Row],[total_day_minutes]]&lt;=150,"Low Usage", IF(tbl_Customers[[#This Row],[total_day_minutes]]&lt;=200,"Medium Usage", IF(tbl_Customers[[#This Row],[total_day_minutes]]&lt;=250,"High Usage","Very High Usage")))</f>
        <v>Medium Usage</v>
      </c>
      <c r="AE2346" t="str">
        <f>IF(tbl_Customers[[#This Row],[total_intl_calls]]&lt;=5,"Low Calls", IF(tbl_Customers[[#This Row],[total_intl_calls]]&lt;=10, "Medium Calls", "High Calls"))</f>
        <v>Low Calls</v>
      </c>
      <c r="AF23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46" s="36" t="str">
        <f>IF(tbl_Customers[[#This Row],[Churn_Risk_Score]]&gt;=10,"High Risk", IF(tbl_Customers[[#This Row],[Churn_Risk_Score]]&gt;=5,"Medium Risk","Low Risk"))</f>
        <v>Low Risk</v>
      </c>
    </row>
    <row r="2347" spans="1:33" x14ac:dyDescent="0.35">
      <c r="A2347">
        <v>2346</v>
      </c>
      <c r="B2347" t="s">
        <v>69</v>
      </c>
      <c r="C2347">
        <v>67</v>
      </c>
      <c r="D2347" t="s">
        <v>28</v>
      </c>
      <c r="E2347" t="s">
        <v>22</v>
      </c>
      <c r="F2347" t="s">
        <v>23</v>
      </c>
      <c r="G2347">
        <v>31</v>
      </c>
      <c r="H2347">
        <v>175.2</v>
      </c>
      <c r="I2347">
        <v>68</v>
      </c>
      <c r="J2347">
        <v>29.78</v>
      </c>
      <c r="K2347">
        <v>199.2</v>
      </c>
      <c r="L2347">
        <v>73</v>
      </c>
      <c r="M2347">
        <v>16.93</v>
      </c>
      <c r="N2347">
        <v>219.8</v>
      </c>
      <c r="O2347">
        <v>99</v>
      </c>
      <c r="P2347">
        <v>9.89</v>
      </c>
      <c r="Q2347">
        <v>13.2</v>
      </c>
      <c r="R2347">
        <v>6</v>
      </c>
      <c r="S2347">
        <v>3.56</v>
      </c>
      <c r="T2347">
        <v>1</v>
      </c>
      <c r="U2347" t="s">
        <v>22</v>
      </c>
      <c r="V2347">
        <f>IF(tbl_Customers[[#This Row],[churn]] = "yes", 1, 0)</f>
        <v>0</v>
      </c>
      <c r="W2347" t="str">
        <f>IF(tbl_Customers[[#This Row],[number_customer_service_calls]] &lt;= 1, "0-1 Calls", IF(tbl_Customers[[#This Row],[number_customer_service_calls]] &lt;= 3, "2-3 Calls", IF(tbl_Customers[[#This Row],[number_customer_service_calls]] &lt;=5, "4-5 Calls", "6+ Calls")))</f>
        <v>0-1 Calls</v>
      </c>
      <c r="X2347" t="str">
        <f>IF(tbl_Customers[[#This Row],[account_length]] &lt;= 50, "0-50", IF(tbl_Customers[[#This Row],[account_length]] &lt;=100, "51-100", IF(tbl_Customers[[#This Row],[account_length]] &lt;= 150, "101-150", "151+")))</f>
        <v>51-100</v>
      </c>
      <c r="Y2347" t="str">
        <f>IF(tbl_Customers[[#This Row],[total_intl_charge]] &lt;= 3, "Low Charges", "High Charges")</f>
        <v>High Charges</v>
      </c>
      <c r="Z2347" t="str">
        <f>IF(tbl_Customers[[#This Row],[total_eve_calls]]&lt;=80,"Low Calls",
IF(tbl_Customers[[#This Row],[total_eve_calls]]&lt;=120,"Medium Calls","High Calls"))</f>
        <v>Low Calls</v>
      </c>
      <c r="AA2347" t="str">
        <f>IF(tbl_Customers[[#This Row],[total_eve_charge]]&lt;=15,"Low Charges",
IF(tbl_Customers[[#This Row],[total_eve_charge]]&lt;=20,"Medium Charges","High Charges"))</f>
        <v>Medium Charges</v>
      </c>
      <c r="AB23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47" t="str">
        <f>IF(tbl_Customers[[#This Row],[number_vmail_messages]] = 0, "No Usage", IF(tbl_Customers[[#This Row],[number_vmail_messages]] &lt;= 20, "Low Usage", IF(tbl_Customers[[#This Row],[number_vmail_messages]] &lt;= 40, "Medium Usgae", "High Usage")))</f>
        <v>Medium Usgae</v>
      </c>
      <c r="AD2347" t="str">
        <f>IF(tbl_Customers[[#This Row],[total_day_minutes]]&lt;=150,"Low Usage", IF(tbl_Customers[[#This Row],[total_day_minutes]]&lt;=200,"Medium Usage", IF(tbl_Customers[[#This Row],[total_day_minutes]]&lt;=250,"High Usage","Very High Usage")))</f>
        <v>Medium Usage</v>
      </c>
      <c r="AE2347" t="str">
        <f>IF(tbl_Customers[[#This Row],[total_intl_calls]]&lt;=5,"Low Calls", IF(tbl_Customers[[#This Row],[total_intl_calls]]&lt;=10, "Medium Calls", "High Calls"))</f>
        <v>Medium Calls</v>
      </c>
      <c r="AF23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47" s="36" t="str">
        <f>IF(tbl_Customers[[#This Row],[Churn_Risk_Score]]&gt;=10,"High Risk", IF(tbl_Customers[[#This Row],[Churn_Risk_Score]]&gt;=5,"Medium Risk","Low Risk"))</f>
        <v>Low Risk</v>
      </c>
    </row>
    <row r="2348" spans="1:33" x14ac:dyDescent="0.35">
      <c r="A2348">
        <v>2347</v>
      </c>
      <c r="B2348" t="s">
        <v>51</v>
      </c>
      <c r="C2348">
        <v>161</v>
      </c>
      <c r="D2348" t="s">
        <v>25</v>
      </c>
      <c r="E2348" t="s">
        <v>22</v>
      </c>
      <c r="F2348" t="s">
        <v>22</v>
      </c>
      <c r="G2348">
        <v>0</v>
      </c>
      <c r="H2348">
        <v>154.69999999999999</v>
      </c>
      <c r="I2348">
        <v>84</v>
      </c>
      <c r="J2348">
        <v>26.3</v>
      </c>
      <c r="K2348">
        <v>177.8</v>
      </c>
      <c r="L2348">
        <v>125</v>
      </c>
      <c r="M2348">
        <v>15.11</v>
      </c>
      <c r="N2348">
        <v>172.9</v>
      </c>
      <c r="O2348">
        <v>90</v>
      </c>
      <c r="P2348">
        <v>7.78</v>
      </c>
      <c r="Q2348">
        <v>5.9</v>
      </c>
      <c r="R2348">
        <v>2</v>
      </c>
      <c r="S2348">
        <v>1.59</v>
      </c>
      <c r="T2348">
        <v>4</v>
      </c>
      <c r="U2348" t="s">
        <v>23</v>
      </c>
      <c r="V2348">
        <f>IF(tbl_Customers[[#This Row],[churn]] = "yes", 1, 0)</f>
        <v>1</v>
      </c>
      <c r="W2348" t="str">
        <f>IF(tbl_Customers[[#This Row],[number_customer_service_calls]] &lt;= 1, "0-1 Calls", IF(tbl_Customers[[#This Row],[number_customer_service_calls]] &lt;= 3, "2-3 Calls", IF(tbl_Customers[[#This Row],[number_customer_service_calls]] &lt;=5, "4-5 Calls", "6+ Calls")))</f>
        <v>4-5 Calls</v>
      </c>
      <c r="X2348" t="str">
        <f>IF(tbl_Customers[[#This Row],[account_length]] &lt;= 50, "0-50", IF(tbl_Customers[[#This Row],[account_length]] &lt;=100, "51-100", IF(tbl_Customers[[#This Row],[account_length]] &lt;= 150, "101-150", "151+")))</f>
        <v>151+</v>
      </c>
      <c r="Y2348" t="str">
        <f>IF(tbl_Customers[[#This Row],[total_intl_charge]] &lt;= 3, "Low Charges", "High Charges")</f>
        <v>Low Charges</v>
      </c>
      <c r="Z2348" t="str">
        <f>IF(tbl_Customers[[#This Row],[total_eve_calls]]&lt;=80,"Low Calls",
IF(tbl_Customers[[#This Row],[total_eve_calls]]&lt;=120,"Medium Calls","High Calls"))</f>
        <v>High Calls</v>
      </c>
      <c r="AA2348" t="str">
        <f>IF(tbl_Customers[[#This Row],[total_eve_charge]]&lt;=15,"Low Charges",
IF(tbl_Customers[[#This Row],[total_eve_charge]]&lt;=20,"Medium Charges","High Charges"))</f>
        <v>Medium Charges</v>
      </c>
      <c r="AB23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348" t="str">
        <f>IF(tbl_Customers[[#This Row],[number_vmail_messages]] = 0, "No Usage", IF(tbl_Customers[[#This Row],[number_vmail_messages]] &lt;= 20, "Low Usage", IF(tbl_Customers[[#This Row],[number_vmail_messages]] &lt;= 40, "Medium Usgae", "High Usage")))</f>
        <v>No Usage</v>
      </c>
      <c r="AD2348" t="str">
        <f>IF(tbl_Customers[[#This Row],[total_day_minutes]]&lt;=150,"Low Usage", IF(tbl_Customers[[#This Row],[total_day_minutes]]&lt;=200,"Medium Usage", IF(tbl_Customers[[#This Row],[total_day_minutes]]&lt;=250,"High Usage","Very High Usage")))</f>
        <v>Medium Usage</v>
      </c>
      <c r="AE2348" t="str">
        <f>IF(tbl_Customers[[#This Row],[total_intl_calls]]&lt;=5,"Low Calls", IF(tbl_Customers[[#This Row],[total_intl_calls]]&lt;=10, "Medium Calls", "High Calls"))</f>
        <v>Low Calls</v>
      </c>
      <c r="AF23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48" s="36" t="str">
        <f>IF(tbl_Customers[[#This Row],[Churn_Risk_Score]]&gt;=10,"High Risk", IF(tbl_Customers[[#This Row],[Churn_Risk_Score]]&gt;=5,"Medium Risk","Low Risk"))</f>
        <v>Medium Risk</v>
      </c>
    </row>
    <row r="2349" spans="1:33" x14ac:dyDescent="0.35">
      <c r="A2349">
        <v>2348</v>
      </c>
      <c r="B2349" t="s">
        <v>24</v>
      </c>
      <c r="C2349">
        <v>134</v>
      </c>
      <c r="D2349" t="s">
        <v>28</v>
      </c>
      <c r="E2349" t="s">
        <v>22</v>
      </c>
      <c r="F2349" t="s">
        <v>23</v>
      </c>
      <c r="G2349">
        <v>34</v>
      </c>
      <c r="H2349">
        <v>247.2</v>
      </c>
      <c r="I2349">
        <v>105</v>
      </c>
      <c r="J2349">
        <v>42.02</v>
      </c>
      <c r="K2349">
        <v>225.5</v>
      </c>
      <c r="L2349">
        <v>133</v>
      </c>
      <c r="M2349">
        <v>19.170000000000002</v>
      </c>
      <c r="N2349">
        <v>186.3</v>
      </c>
      <c r="O2349">
        <v>76</v>
      </c>
      <c r="P2349">
        <v>8.3800000000000008</v>
      </c>
      <c r="Q2349">
        <v>6.1</v>
      </c>
      <c r="R2349">
        <v>5</v>
      </c>
      <c r="S2349">
        <v>1.65</v>
      </c>
      <c r="T2349">
        <v>2</v>
      </c>
      <c r="U2349" t="s">
        <v>23</v>
      </c>
      <c r="V2349">
        <f>IF(tbl_Customers[[#This Row],[churn]] = "yes", 1, 0)</f>
        <v>1</v>
      </c>
      <c r="W2349" t="str">
        <f>IF(tbl_Customers[[#This Row],[number_customer_service_calls]] &lt;= 1, "0-1 Calls", IF(tbl_Customers[[#This Row],[number_customer_service_calls]] &lt;= 3, "2-3 Calls", IF(tbl_Customers[[#This Row],[number_customer_service_calls]] &lt;=5, "4-5 Calls", "6+ Calls")))</f>
        <v>2-3 Calls</v>
      </c>
      <c r="X2349" t="str">
        <f>IF(tbl_Customers[[#This Row],[account_length]] &lt;= 50, "0-50", IF(tbl_Customers[[#This Row],[account_length]] &lt;=100, "51-100", IF(tbl_Customers[[#This Row],[account_length]] &lt;= 150, "101-150", "151+")))</f>
        <v>101-150</v>
      </c>
      <c r="Y2349" t="str">
        <f>IF(tbl_Customers[[#This Row],[total_intl_charge]] &lt;= 3, "Low Charges", "High Charges")</f>
        <v>Low Charges</v>
      </c>
      <c r="Z2349" t="str">
        <f>IF(tbl_Customers[[#This Row],[total_eve_calls]]&lt;=80,"Low Calls",
IF(tbl_Customers[[#This Row],[total_eve_calls]]&lt;=120,"Medium Calls","High Calls"))</f>
        <v>High Calls</v>
      </c>
      <c r="AA2349" t="str">
        <f>IF(tbl_Customers[[#This Row],[total_eve_charge]]&lt;=15,"Low Charges",
IF(tbl_Customers[[#This Row],[total_eve_charge]]&lt;=20,"Medium Charges","High Charges"))</f>
        <v>Medium Charges</v>
      </c>
      <c r="AB23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49" t="str">
        <f>IF(tbl_Customers[[#This Row],[number_vmail_messages]] = 0, "No Usage", IF(tbl_Customers[[#This Row],[number_vmail_messages]] &lt;= 20, "Low Usage", IF(tbl_Customers[[#This Row],[number_vmail_messages]] &lt;= 40, "Medium Usgae", "High Usage")))</f>
        <v>Medium Usgae</v>
      </c>
      <c r="AD2349" t="str">
        <f>IF(tbl_Customers[[#This Row],[total_day_minutes]]&lt;=150,"Low Usage", IF(tbl_Customers[[#This Row],[total_day_minutes]]&lt;=200,"Medium Usage", IF(tbl_Customers[[#This Row],[total_day_minutes]]&lt;=250,"High Usage","Very High Usage")))</f>
        <v>High Usage</v>
      </c>
      <c r="AE2349" t="str">
        <f>IF(tbl_Customers[[#This Row],[total_intl_calls]]&lt;=5,"Low Calls", IF(tbl_Customers[[#This Row],[total_intl_calls]]&lt;=10, "Medium Calls", "High Calls"))</f>
        <v>Low Calls</v>
      </c>
      <c r="AF23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49" s="36" t="str">
        <f>IF(tbl_Customers[[#This Row],[Churn_Risk_Score]]&gt;=10,"High Risk", IF(tbl_Customers[[#This Row],[Churn_Risk_Score]]&gt;=5,"Medium Risk","Low Risk"))</f>
        <v>Low Risk</v>
      </c>
    </row>
    <row r="2350" spans="1:33" x14ac:dyDescent="0.35">
      <c r="A2350">
        <v>2349</v>
      </c>
      <c r="B2350" t="s">
        <v>44</v>
      </c>
      <c r="C2350">
        <v>120</v>
      </c>
      <c r="D2350" t="s">
        <v>21</v>
      </c>
      <c r="E2350" t="s">
        <v>22</v>
      </c>
      <c r="F2350" t="s">
        <v>23</v>
      </c>
      <c r="G2350">
        <v>24</v>
      </c>
      <c r="H2350">
        <v>227.5</v>
      </c>
      <c r="I2350">
        <v>81</v>
      </c>
      <c r="J2350">
        <v>38.68</v>
      </c>
      <c r="K2350">
        <v>234.9</v>
      </c>
      <c r="L2350">
        <v>71</v>
      </c>
      <c r="M2350">
        <v>19.97</v>
      </c>
      <c r="N2350">
        <v>166.4</v>
      </c>
      <c r="O2350">
        <v>128</v>
      </c>
      <c r="P2350">
        <v>7.49</v>
      </c>
      <c r="Q2350">
        <v>9</v>
      </c>
      <c r="R2350">
        <v>13</v>
      </c>
      <c r="S2350">
        <v>2.4300000000000002</v>
      </c>
      <c r="T2350">
        <v>1</v>
      </c>
      <c r="U2350" t="s">
        <v>22</v>
      </c>
      <c r="V2350">
        <f>IF(tbl_Customers[[#This Row],[churn]] = "yes", 1, 0)</f>
        <v>0</v>
      </c>
      <c r="W2350" t="str">
        <f>IF(tbl_Customers[[#This Row],[number_customer_service_calls]] &lt;= 1, "0-1 Calls", IF(tbl_Customers[[#This Row],[number_customer_service_calls]] &lt;= 3, "2-3 Calls", IF(tbl_Customers[[#This Row],[number_customer_service_calls]] &lt;=5, "4-5 Calls", "6+ Calls")))</f>
        <v>0-1 Calls</v>
      </c>
      <c r="X2350" t="str">
        <f>IF(tbl_Customers[[#This Row],[account_length]] &lt;= 50, "0-50", IF(tbl_Customers[[#This Row],[account_length]] &lt;=100, "51-100", IF(tbl_Customers[[#This Row],[account_length]] &lt;= 150, "101-150", "151+")))</f>
        <v>101-150</v>
      </c>
      <c r="Y2350" t="str">
        <f>IF(tbl_Customers[[#This Row],[total_intl_charge]] &lt;= 3, "Low Charges", "High Charges")</f>
        <v>Low Charges</v>
      </c>
      <c r="Z2350" t="str">
        <f>IF(tbl_Customers[[#This Row],[total_eve_calls]]&lt;=80,"Low Calls",
IF(tbl_Customers[[#This Row],[total_eve_calls]]&lt;=120,"Medium Calls","High Calls"))</f>
        <v>Low Calls</v>
      </c>
      <c r="AA2350" t="str">
        <f>IF(tbl_Customers[[#This Row],[total_eve_charge]]&lt;=15,"Low Charges",
IF(tbl_Customers[[#This Row],[total_eve_charge]]&lt;=20,"Medium Charges","High Charges"))</f>
        <v>Medium Charges</v>
      </c>
      <c r="AB23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50" t="str">
        <f>IF(tbl_Customers[[#This Row],[number_vmail_messages]] = 0, "No Usage", IF(tbl_Customers[[#This Row],[number_vmail_messages]] &lt;= 20, "Low Usage", IF(tbl_Customers[[#This Row],[number_vmail_messages]] &lt;= 40, "Medium Usgae", "High Usage")))</f>
        <v>Medium Usgae</v>
      </c>
      <c r="AD2350" t="str">
        <f>IF(tbl_Customers[[#This Row],[total_day_minutes]]&lt;=150,"Low Usage", IF(tbl_Customers[[#This Row],[total_day_minutes]]&lt;=200,"Medium Usage", IF(tbl_Customers[[#This Row],[total_day_minutes]]&lt;=250,"High Usage","Very High Usage")))</f>
        <v>High Usage</v>
      </c>
      <c r="AE2350" t="str">
        <f>IF(tbl_Customers[[#This Row],[total_intl_calls]]&lt;=5,"Low Calls", IF(tbl_Customers[[#This Row],[total_intl_calls]]&lt;=10, "Medium Calls", "High Calls"))</f>
        <v>High Calls</v>
      </c>
      <c r="AF23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50" s="36" t="str">
        <f>IF(tbl_Customers[[#This Row],[Churn_Risk_Score]]&gt;=10,"High Risk", IF(tbl_Customers[[#This Row],[Churn_Risk_Score]]&gt;=5,"Medium Risk","Low Risk"))</f>
        <v>Low Risk</v>
      </c>
    </row>
    <row r="2351" spans="1:33" x14ac:dyDescent="0.35">
      <c r="A2351">
        <v>2350</v>
      </c>
      <c r="B2351" t="s">
        <v>32</v>
      </c>
      <c r="C2351">
        <v>130</v>
      </c>
      <c r="D2351" t="s">
        <v>25</v>
      </c>
      <c r="E2351" t="s">
        <v>22</v>
      </c>
      <c r="F2351" t="s">
        <v>23</v>
      </c>
      <c r="G2351">
        <v>30</v>
      </c>
      <c r="H2351">
        <v>185</v>
      </c>
      <c r="I2351">
        <v>117</v>
      </c>
      <c r="J2351">
        <v>31.45</v>
      </c>
      <c r="K2351">
        <v>249.5</v>
      </c>
      <c r="L2351">
        <v>141</v>
      </c>
      <c r="M2351">
        <v>21.21</v>
      </c>
      <c r="N2351">
        <v>157.80000000000001</v>
      </c>
      <c r="O2351">
        <v>103</v>
      </c>
      <c r="P2351">
        <v>7.1</v>
      </c>
      <c r="Q2351">
        <v>7.4</v>
      </c>
      <c r="R2351">
        <v>7</v>
      </c>
      <c r="S2351">
        <v>2</v>
      </c>
      <c r="T2351">
        <v>0</v>
      </c>
      <c r="U2351" t="s">
        <v>22</v>
      </c>
      <c r="V2351">
        <f>IF(tbl_Customers[[#This Row],[churn]] = "yes", 1, 0)</f>
        <v>0</v>
      </c>
      <c r="W2351" t="str">
        <f>IF(tbl_Customers[[#This Row],[number_customer_service_calls]] &lt;= 1, "0-1 Calls", IF(tbl_Customers[[#This Row],[number_customer_service_calls]] &lt;= 3, "2-3 Calls", IF(tbl_Customers[[#This Row],[number_customer_service_calls]] &lt;=5, "4-5 Calls", "6+ Calls")))</f>
        <v>0-1 Calls</v>
      </c>
      <c r="X2351" t="str">
        <f>IF(tbl_Customers[[#This Row],[account_length]] &lt;= 50, "0-50", IF(tbl_Customers[[#This Row],[account_length]] &lt;=100, "51-100", IF(tbl_Customers[[#This Row],[account_length]] &lt;= 150, "101-150", "151+")))</f>
        <v>101-150</v>
      </c>
      <c r="Y2351" t="str">
        <f>IF(tbl_Customers[[#This Row],[total_intl_charge]] &lt;= 3, "Low Charges", "High Charges")</f>
        <v>Low Charges</v>
      </c>
      <c r="Z2351" t="str">
        <f>IF(tbl_Customers[[#This Row],[total_eve_calls]]&lt;=80,"Low Calls",
IF(tbl_Customers[[#This Row],[total_eve_calls]]&lt;=120,"Medium Calls","High Calls"))</f>
        <v>High Calls</v>
      </c>
      <c r="AA2351" t="str">
        <f>IF(tbl_Customers[[#This Row],[total_eve_charge]]&lt;=15,"Low Charges",
IF(tbl_Customers[[#This Row],[total_eve_charge]]&lt;=20,"Medium Charges","High Charges"))</f>
        <v>High Charges</v>
      </c>
      <c r="AB23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51" t="str">
        <f>IF(tbl_Customers[[#This Row],[number_vmail_messages]] = 0, "No Usage", IF(tbl_Customers[[#This Row],[number_vmail_messages]] &lt;= 20, "Low Usage", IF(tbl_Customers[[#This Row],[number_vmail_messages]] &lt;= 40, "Medium Usgae", "High Usage")))</f>
        <v>Medium Usgae</v>
      </c>
      <c r="AD2351" t="str">
        <f>IF(tbl_Customers[[#This Row],[total_day_minutes]]&lt;=150,"Low Usage", IF(tbl_Customers[[#This Row],[total_day_minutes]]&lt;=200,"Medium Usage", IF(tbl_Customers[[#This Row],[total_day_minutes]]&lt;=250,"High Usage","Very High Usage")))</f>
        <v>Medium Usage</v>
      </c>
      <c r="AE2351" t="str">
        <f>IF(tbl_Customers[[#This Row],[total_intl_calls]]&lt;=5,"Low Calls", IF(tbl_Customers[[#This Row],[total_intl_calls]]&lt;=10, "Medium Calls", "High Calls"))</f>
        <v>Medium Calls</v>
      </c>
      <c r="AF23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51" s="36" t="str">
        <f>IF(tbl_Customers[[#This Row],[Churn_Risk_Score]]&gt;=10,"High Risk", IF(tbl_Customers[[#This Row],[Churn_Risk_Score]]&gt;=5,"Medium Risk","Low Risk"))</f>
        <v>Low Risk</v>
      </c>
    </row>
    <row r="2352" spans="1:33" x14ac:dyDescent="0.35">
      <c r="A2352">
        <v>2351</v>
      </c>
      <c r="B2352" t="s">
        <v>64</v>
      </c>
      <c r="C2352">
        <v>68</v>
      </c>
      <c r="D2352" t="s">
        <v>21</v>
      </c>
      <c r="E2352" t="s">
        <v>22</v>
      </c>
      <c r="F2352" t="s">
        <v>22</v>
      </c>
      <c r="G2352">
        <v>0</v>
      </c>
      <c r="H2352">
        <v>158.80000000000001</v>
      </c>
      <c r="I2352">
        <v>119</v>
      </c>
      <c r="J2352">
        <v>27</v>
      </c>
      <c r="K2352">
        <v>211.8</v>
      </c>
      <c r="L2352">
        <v>105</v>
      </c>
      <c r="M2352">
        <v>18</v>
      </c>
      <c r="N2352">
        <v>198.1</v>
      </c>
      <c r="O2352">
        <v>101</v>
      </c>
      <c r="P2352">
        <v>8.91</v>
      </c>
      <c r="Q2352">
        <v>10.3</v>
      </c>
      <c r="R2352">
        <v>3</v>
      </c>
      <c r="S2352">
        <v>2.78</v>
      </c>
      <c r="T2352">
        <v>1</v>
      </c>
      <c r="U2352" t="s">
        <v>22</v>
      </c>
      <c r="V2352">
        <f>IF(tbl_Customers[[#This Row],[churn]] = "yes", 1, 0)</f>
        <v>0</v>
      </c>
      <c r="W2352" t="str">
        <f>IF(tbl_Customers[[#This Row],[number_customer_service_calls]] &lt;= 1, "0-1 Calls", IF(tbl_Customers[[#This Row],[number_customer_service_calls]] &lt;= 3, "2-3 Calls", IF(tbl_Customers[[#This Row],[number_customer_service_calls]] &lt;=5, "4-5 Calls", "6+ Calls")))</f>
        <v>0-1 Calls</v>
      </c>
      <c r="X2352" t="str">
        <f>IF(tbl_Customers[[#This Row],[account_length]] &lt;= 50, "0-50", IF(tbl_Customers[[#This Row],[account_length]] &lt;=100, "51-100", IF(tbl_Customers[[#This Row],[account_length]] &lt;= 150, "101-150", "151+")))</f>
        <v>51-100</v>
      </c>
      <c r="Y2352" t="str">
        <f>IF(tbl_Customers[[#This Row],[total_intl_charge]] &lt;= 3, "Low Charges", "High Charges")</f>
        <v>Low Charges</v>
      </c>
      <c r="Z2352" t="str">
        <f>IF(tbl_Customers[[#This Row],[total_eve_calls]]&lt;=80,"Low Calls",
IF(tbl_Customers[[#This Row],[total_eve_calls]]&lt;=120,"Medium Calls","High Calls"))</f>
        <v>Medium Calls</v>
      </c>
      <c r="AA2352" t="str">
        <f>IF(tbl_Customers[[#This Row],[total_eve_charge]]&lt;=15,"Low Charges",
IF(tbl_Customers[[#This Row],[total_eve_charge]]&lt;=20,"Medium Charges","High Charges"))</f>
        <v>Medium Charges</v>
      </c>
      <c r="AB23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52" t="str">
        <f>IF(tbl_Customers[[#This Row],[number_vmail_messages]] = 0, "No Usage", IF(tbl_Customers[[#This Row],[number_vmail_messages]] &lt;= 20, "Low Usage", IF(tbl_Customers[[#This Row],[number_vmail_messages]] &lt;= 40, "Medium Usgae", "High Usage")))</f>
        <v>No Usage</v>
      </c>
      <c r="AD2352" t="str">
        <f>IF(tbl_Customers[[#This Row],[total_day_minutes]]&lt;=150,"Low Usage", IF(tbl_Customers[[#This Row],[total_day_minutes]]&lt;=200,"Medium Usage", IF(tbl_Customers[[#This Row],[total_day_minutes]]&lt;=250,"High Usage","Very High Usage")))</f>
        <v>Medium Usage</v>
      </c>
      <c r="AE2352" t="str">
        <f>IF(tbl_Customers[[#This Row],[total_intl_calls]]&lt;=5,"Low Calls", IF(tbl_Customers[[#This Row],[total_intl_calls]]&lt;=10, "Medium Calls", "High Calls"))</f>
        <v>Low Calls</v>
      </c>
      <c r="AF23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52" s="36" t="str">
        <f>IF(tbl_Customers[[#This Row],[Churn_Risk_Score]]&gt;=10,"High Risk", IF(tbl_Customers[[#This Row],[Churn_Risk_Score]]&gt;=5,"Medium Risk","Low Risk"))</f>
        <v>Low Risk</v>
      </c>
    </row>
    <row r="2353" spans="1:33" x14ac:dyDescent="0.35">
      <c r="A2353">
        <v>2352</v>
      </c>
      <c r="B2353" t="s">
        <v>32</v>
      </c>
      <c r="C2353">
        <v>77</v>
      </c>
      <c r="D2353" t="s">
        <v>25</v>
      </c>
      <c r="E2353" t="s">
        <v>22</v>
      </c>
      <c r="F2353" t="s">
        <v>22</v>
      </c>
      <c r="G2353">
        <v>0</v>
      </c>
      <c r="H2353">
        <v>185.9</v>
      </c>
      <c r="I2353">
        <v>95</v>
      </c>
      <c r="J2353">
        <v>31.6</v>
      </c>
      <c r="K2353">
        <v>212</v>
      </c>
      <c r="L2353">
        <v>98</v>
      </c>
      <c r="M2353">
        <v>18.02</v>
      </c>
      <c r="N2353">
        <v>282.3</v>
      </c>
      <c r="O2353">
        <v>81</v>
      </c>
      <c r="P2353">
        <v>12.7</v>
      </c>
      <c r="Q2353">
        <v>11.3</v>
      </c>
      <c r="R2353">
        <v>4</v>
      </c>
      <c r="S2353">
        <v>3.05</v>
      </c>
      <c r="T2353">
        <v>3</v>
      </c>
      <c r="U2353" t="s">
        <v>22</v>
      </c>
      <c r="V2353">
        <f>IF(tbl_Customers[[#This Row],[churn]] = "yes", 1, 0)</f>
        <v>0</v>
      </c>
      <c r="W2353" t="str">
        <f>IF(tbl_Customers[[#This Row],[number_customer_service_calls]] &lt;= 1, "0-1 Calls", IF(tbl_Customers[[#This Row],[number_customer_service_calls]] &lt;= 3, "2-3 Calls", IF(tbl_Customers[[#This Row],[number_customer_service_calls]] &lt;=5, "4-5 Calls", "6+ Calls")))</f>
        <v>2-3 Calls</v>
      </c>
      <c r="X2353" t="str">
        <f>IF(tbl_Customers[[#This Row],[account_length]] &lt;= 50, "0-50", IF(tbl_Customers[[#This Row],[account_length]] &lt;=100, "51-100", IF(tbl_Customers[[#This Row],[account_length]] &lt;= 150, "101-150", "151+")))</f>
        <v>51-100</v>
      </c>
      <c r="Y2353" t="str">
        <f>IF(tbl_Customers[[#This Row],[total_intl_charge]] &lt;= 3, "Low Charges", "High Charges")</f>
        <v>High Charges</v>
      </c>
      <c r="Z2353" t="str">
        <f>IF(tbl_Customers[[#This Row],[total_eve_calls]]&lt;=80,"Low Calls",
IF(tbl_Customers[[#This Row],[total_eve_calls]]&lt;=120,"Medium Calls","High Calls"))</f>
        <v>Medium Calls</v>
      </c>
      <c r="AA2353" t="str">
        <f>IF(tbl_Customers[[#This Row],[total_eve_charge]]&lt;=15,"Low Charges",
IF(tbl_Customers[[#This Row],[total_eve_charge]]&lt;=20,"Medium Charges","High Charges"))</f>
        <v>Medium Charges</v>
      </c>
      <c r="AB23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53" t="str">
        <f>IF(tbl_Customers[[#This Row],[number_vmail_messages]] = 0, "No Usage", IF(tbl_Customers[[#This Row],[number_vmail_messages]] &lt;= 20, "Low Usage", IF(tbl_Customers[[#This Row],[number_vmail_messages]] &lt;= 40, "Medium Usgae", "High Usage")))</f>
        <v>No Usage</v>
      </c>
      <c r="AD2353" t="str">
        <f>IF(tbl_Customers[[#This Row],[total_day_minutes]]&lt;=150,"Low Usage", IF(tbl_Customers[[#This Row],[total_day_minutes]]&lt;=200,"Medium Usage", IF(tbl_Customers[[#This Row],[total_day_minutes]]&lt;=250,"High Usage","Very High Usage")))</f>
        <v>Medium Usage</v>
      </c>
      <c r="AE2353" t="str">
        <f>IF(tbl_Customers[[#This Row],[total_intl_calls]]&lt;=5,"Low Calls", IF(tbl_Customers[[#This Row],[total_intl_calls]]&lt;=10, "Medium Calls", "High Calls"))</f>
        <v>Low Calls</v>
      </c>
      <c r="AF23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53" s="36" t="str">
        <f>IF(tbl_Customers[[#This Row],[Churn_Risk_Score]]&gt;=10,"High Risk", IF(tbl_Customers[[#This Row],[Churn_Risk_Score]]&gt;=5,"Medium Risk","Low Risk"))</f>
        <v>Low Risk</v>
      </c>
    </row>
    <row r="2354" spans="1:33" x14ac:dyDescent="0.35">
      <c r="A2354">
        <v>2353</v>
      </c>
      <c r="B2354" t="s">
        <v>43</v>
      </c>
      <c r="C2354">
        <v>109</v>
      </c>
      <c r="D2354" t="s">
        <v>21</v>
      </c>
      <c r="E2354" t="s">
        <v>22</v>
      </c>
      <c r="F2354" t="s">
        <v>22</v>
      </c>
      <c r="G2354">
        <v>0</v>
      </c>
      <c r="H2354">
        <v>222.5</v>
      </c>
      <c r="I2354">
        <v>74</v>
      </c>
      <c r="J2354">
        <v>37.83</v>
      </c>
      <c r="K2354">
        <v>169.7</v>
      </c>
      <c r="L2354">
        <v>75</v>
      </c>
      <c r="M2354">
        <v>14.42</v>
      </c>
      <c r="N2354">
        <v>264.3</v>
      </c>
      <c r="O2354">
        <v>94</v>
      </c>
      <c r="P2354">
        <v>11.89</v>
      </c>
      <c r="Q2354">
        <v>9</v>
      </c>
      <c r="R2354">
        <v>3</v>
      </c>
      <c r="S2354">
        <v>2.4300000000000002</v>
      </c>
      <c r="T2354">
        <v>2</v>
      </c>
      <c r="U2354" t="s">
        <v>22</v>
      </c>
      <c r="V2354">
        <f>IF(tbl_Customers[[#This Row],[churn]] = "yes", 1, 0)</f>
        <v>0</v>
      </c>
      <c r="W2354" t="str">
        <f>IF(tbl_Customers[[#This Row],[number_customer_service_calls]] &lt;= 1, "0-1 Calls", IF(tbl_Customers[[#This Row],[number_customer_service_calls]] &lt;= 3, "2-3 Calls", IF(tbl_Customers[[#This Row],[number_customer_service_calls]] &lt;=5, "4-5 Calls", "6+ Calls")))</f>
        <v>2-3 Calls</v>
      </c>
      <c r="X2354" t="str">
        <f>IF(tbl_Customers[[#This Row],[account_length]] &lt;= 50, "0-50", IF(tbl_Customers[[#This Row],[account_length]] &lt;=100, "51-100", IF(tbl_Customers[[#This Row],[account_length]] &lt;= 150, "101-150", "151+")))</f>
        <v>101-150</v>
      </c>
      <c r="Y2354" t="str">
        <f>IF(tbl_Customers[[#This Row],[total_intl_charge]] &lt;= 3, "Low Charges", "High Charges")</f>
        <v>Low Charges</v>
      </c>
      <c r="Z2354" t="str">
        <f>IF(tbl_Customers[[#This Row],[total_eve_calls]]&lt;=80,"Low Calls",
IF(tbl_Customers[[#This Row],[total_eve_calls]]&lt;=120,"Medium Calls","High Calls"))</f>
        <v>Low Calls</v>
      </c>
      <c r="AA2354" t="str">
        <f>IF(tbl_Customers[[#This Row],[total_eve_charge]]&lt;=15,"Low Charges",
IF(tbl_Customers[[#This Row],[total_eve_charge]]&lt;=20,"Medium Charges","High Charges"))</f>
        <v>Low Charges</v>
      </c>
      <c r="AB23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54" t="str">
        <f>IF(tbl_Customers[[#This Row],[number_vmail_messages]] = 0, "No Usage", IF(tbl_Customers[[#This Row],[number_vmail_messages]] &lt;= 20, "Low Usage", IF(tbl_Customers[[#This Row],[number_vmail_messages]] &lt;= 40, "Medium Usgae", "High Usage")))</f>
        <v>No Usage</v>
      </c>
      <c r="AD2354" t="str">
        <f>IF(tbl_Customers[[#This Row],[total_day_minutes]]&lt;=150,"Low Usage", IF(tbl_Customers[[#This Row],[total_day_minutes]]&lt;=200,"Medium Usage", IF(tbl_Customers[[#This Row],[total_day_minutes]]&lt;=250,"High Usage","Very High Usage")))</f>
        <v>High Usage</v>
      </c>
      <c r="AE2354" t="str">
        <f>IF(tbl_Customers[[#This Row],[total_intl_calls]]&lt;=5,"Low Calls", IF(tbl_Customers[[#This Row],[total_intl_calls]]&lt;=10, "Medium Calls", "High Calls"))</f>
        <v>Low Calls</v>
      </c>
      <c r="AF23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54" s="36" t="str">
        <f>IF(tbl_Customers[[#This Row],[Churn_Risk_Score]]&gt;=10,"High Risk", IF(tbl_Customers[[#This Row],[Churn_Risk_Score]]&gt;=5,"Medium Risk","Low Risk"))</f>
        <v>Low Risk</v>
      </c>
    </row>
    <row r="2355" spans="1:33" x14ac:dyDescent="0.35">
      <c r="A2355">
        <v>2354</v>
      </c>
      <c r="B2355" t="s">
        <v>32</v>
      </c>
      <c r="C2355">
        <v>108</v>
      </c>
      <c r="D2355" t="s">
        <v>21</v>
      </c>
      <c r="E2355" t="s">
        <v>22</v>
      </c>
      <c r="F2355" t="s">
        <v>22</v>
      </c>
      <c r="G2355">
        <v>0</v>
      </c>
      <c r="H2355">
        <v>201.1</v>
      </c>
      <c r="I2355">
        <v>101</v>
      </c>
      <c r="J2355">
        <v>34.19</v>
      </c>
      <c r="K2355">
        <v>170.7</v>
      </c>
      <c r="L2355">
        <v>86</v>
      </c>
      <c r="M2355">
        <v>14.51</v>
      </c>
      <c r="N2355">
        <v>237.4</v>
      </c>
      <c r="O2355">
        <v>113</v>
      </c>
      <c r="P2355">
        <v>10.68</v>
      </c>
      <c r="Q2355">
        <v>11.6</v>
      </c>
      <c r="R2355">
        <v>3</v>
      </c>
      <c r="S2355">
        <v>3.13</v>
      </c>
      <c r="T2355">
        <v>3</v>
      </c>
      <c r="U2355" t="s">
        <v>22</v>
      </c>
      <c r="V2355">
        <f>IF(tbl_Customers[[#This Row],[churn]] = "yes", 1, 0)</f>
        <v>0</v>
      </c>
      <c r="W2355" t="str">
        <f>IF(tbl_Customers[[#This Row],[number_customer_service_calls]] &lt;= 1, "0-1 Calls", IF(tbl_Customers[[#This Row],[number_customer_service_calls]] &lt;= 3, "2-3 Calls", IF(tbl_Customers[[#This Row],[number_customer_service_calls]] &lt;=5, "4-5 Calls", "6+ Calls")))</f>
        <v>2-3 Calls</v>
      </c>
      <c r="X2355" t="str">
        <f>IF(tbl_Customers[[#This Row],[account_length]] &lt;= 50, "0-50", IF(tbl_Customers[[#This Row],[account_length]] &lt;=100, "51-100", IF(tbl_Customers[[#This Row],[account_length]] &lt;= 150, "101-150", "151+")))</f>
        <v>101-150</v>
      </c>
      <c r="Y2355" t="str">
        <f>IF(tbl_Customers[[#This Row],[total_intl_charge]] &lt;= 3, "Low Charges", "High Charges")</f>
        <v>High Charges</v>
      </c>
      <c r="Z2355" t="str">
        <f>IF(tbl_Customers[[#This Row],[total_eve_calls]]&lt;=80,"Low Calls",
IF(tbl_Customers[[#This Row],[total_eve_calls]]&lt;=120,"Medium Calls","High Calls"))</f>
        <v>Medium Calls</v>
      </c>
      <c r="AA2355" t="str">
        <f>IF(tbl_Customers[[#This Row],[total_eve_charge]]&lt;=15,"Low Charges",
IF(tbl_Customers[[#This Row],[total_eve_charge]]&lt;=20,"Medium Charges","High Charges"))</f>
        <v>Low Charges</v>
      </c>
      <c r="AB23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55" t="str">
        <f>IF(tbl_Customers[[#This Row],[number_vmail_messages]] = 0, "No Usage", IF(tbl_Customers[[#This Row],[number_vmail_messages]] &lt;= 20, "Low Usage", IF(tbl_Customers[[#This Row],[number_vmail_messages]] &lt;= 40, "Medium Usgae", "High Usage")))</f>
        <v>No Usage</v>
      </c>
      <c r="AD2355" t="str">
        <f>IF(tbl_Customers[[#This Row],[total_day_minutes]]&lt;=150,"Low Usage", IF(tbl_Customers[[#This Row],[total_day_minutes]]&lt;=200,"Medium Usage", IF(tbl_Customers[[#This Row],[total_day_minutes]]&lt;=250,"High Usage","Very High Usage")))</f>
        <v>High Usage</v>
      </c>
      <c r="AE2355" t="str">
        <f>IF(tbl_Customers[[#This Row],[total_intl_calls]]&lt;=5,"Low Calls", IF(tbl_Customers[[#This Row],[total_intl_calls]]&lt;=10, "Medium Calls", "High Calls"))</f>
        <v>Low Calls</v>
      </c>
      <c r="AF23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55" s="36" t="str">
        <f>IF(tbl_Customers[[#This Row],[Churn_Risk_Score]]&gt;=10,"High Risk", IF(tbl_Customers[[#This Row],[Churn_Risk_Score]]&gt;=5,"Medium Risk","Low Risk"))</f>
        <v>Low Risk</v>
      </c>
    </row>
    <row r="2356" spans="1:33" x14ac:dyDescent="0.35">
      <c r="A2356">
        <v>2355</v>
      </c>
      <c r="B2356" t="s">
        <v>34</v>
      </c>
      <c r="C2356">
        <v>79</v>
      </c>
      <c r="D2356" t="s">
        <v>21</v>
      </c>
      <c r="E2356" t="s">
        <v>22</v>
      </c>
      <c r="F2356" t="s">
        <v>23</v>
      </c>
      <c r="G2356">
        <v>17</v>
      </c>
      <c r="H2356">
        <v>167.9</v>
      </c>
      <c r="I2356">
        <v>114</v>
      </c>
      <c r="J2356">
        <v>28.54</v>
      </c>
      <c r="K2356">
        <v>243.7</v>
      </c>
      <c r="L2356">
        <v>93</v>
      </c>
      <c r="M2356">
        <v>20.71</v>
      </c>
      <c r="N2356">
        <v>211.9</v>
      </c>
      <c r="O2356">
        <v>114</v>
      </c>
      <c r="P2356">
        <v>9.5399999999999991</v>
      </c>
      <c r="Q2356">
        <v>9.1</v>
      </c>
      <c r="R2356">
        <v>2</v>
      </c>
      <c r="S2356">
        <v>2.46</v>
      </c>
      <c r="T2356">
        <v>1</v>
      </c>
      <c r="U2356" t="s">
        <v>22</v>
      </c>
      <c r="V2356">
        <f>IF(tbl_Customers[[#This Row],[churn]] = "yes", 1, 0)</f>
        <v>0</v>
      </c>
      <c r="W2356" t="str">
        <f>IF(tbl_Customers[[#This Row],[number_customer_service_calls]] &lt;= 1, "0-1 Calls", IF(tbl_Customers[[#This Row],[number_customer_service_calls]] &lt;= 3, "2-3 Calls", IF(tbl_Customers[[#This Row],[number_customer_service_calls]] &lt;=5, "4-5 Calls", "6+ Calls")))</f>
        <v>0-1 Calls</v>
      </c>
      <c r="X2356" t="str">
        <f>IF(tbl_Customers[[#This Row],[account_length]] &lt;= 50, "0-50", IF(tbl_Customers[[#This Row],[account_length]] &lt;=100, "51-100", IF(tbl_Customers[[#This Row],[account_length]] &lt;= 150, "101-150", "151+")))</f>
        <v>51-100</v>
      </c>
      <c r="Y2356" t="str">
        <f>IF(tbl_Customers[[#This Row],[total_intl_charge]] &lt;= 3, "Low Charges", "High Charges")</f>
        <v>Low Charges</v>
      </c>
      <c r="Z2356" t="str">
        <f>IF(tbl_Customers[[#This Row],[total_eve_calls]]&lt;=80,"Low Calls",
IF(tbl_Customers[[#This Row],[total_eve_calls]]&lt;=120,"Medium Calls","High Calls"))</f>
        <v>Medium Calls</v>
      </c>
      <c r="AA2356" t="str">
        <f>IF(tbl_Customers[[#This Row],[total_eve_charge]]&lt;=15,"Low Charges",
IF(tbl_Customers[[#This Row],[total_eve_charge]]&lt;=20,"Medium Charges","High Charges"))</f>
        <v>High Charges</v>
      </c>
      <c r="AB23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56" t="str">
        <f>IF(tbl_Customers[[#This Row],[number_vmail_messages]] = 0, "No Usage", IF(tbl_Customers[[#This Row],[number_vmail_messages]] &lt;= 20, "Low Usage", IF(tbl_Customers[[#This Row],[number_vmail_messages]] &lt;= 40, "Medium Usgae", "High Usage")))</f>
        <v>Low Usage</v>
      </c>
      <c r="AD2356" t="str">
        <f>IF(tbl_Customers[[#This Row],[total_day_minutes]]&lt;=150,"Low Usage", IF(tbl_Customers[[#This Row],[total_day_minutes]]&lt;=200,"Medium Usage", IF(tbl_Customers[[#This Row],[total_day_minutes]]&lt;=250,"High Usage","Very High Usage")))</f>
        <v>Medium Usage</v>
      </c>
      <c r="AE2356" t="str">
        <f>IF(tbl_Customers[[#This Row],[total_intl_calls]]&lt;=5,"Low Calls", IF(tbl_Customers[[#This Row],[total_intl_calls]]&lt;=10, "Medium Calls", "High Calls"))</f>
        <v>Low Calls</v>
      </c>
      <c r="AF23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56" s="36" t="str">
        <f>IF(tbl_Customers[[#This Row],[Churn_Risk_Score]]&gt;=10,"High Risk", IF(tbl_Customers[[#This Row],[Churn_Risk_Score]]&gt;=5,"Medium Risk","Low Risk"))</f>
        <v>Low Risk</v>
      </c>
    </row>
    <row r="2357" spans="1:33" x14ac:dyDescent="0.35">
      <c r="A2357">
        <v>2356</v>
      </c>
      <c r="B2357" t="s">
        <v>49</v>
      </c>
      <c r="C2357">
        <v>119</v>
      </c>
      <c r="D2357" t="s">
        <v>25</v>
      </c>
      <c r="E2357" t="s">
        <v>22</v>
      </c>
      <c r="F2357" t="s">
        <v>22</v>
      </c>
      <c r="G2357">
        <v>0</v>
      </c>
      <c r="H2357">
        <v>239.1</v>
      </c>
      <c r="I2357">
        <v>88</v>
      </c>
      <c r="J2357">
        <v>40.65</v>
      </c>
      <c r="K2357">
        <v>243.5</v>
      </c>
      <c r="L2357">
        <v>79</v>
      </c>
      <c r="M2357">
        <v>20.7</v>
      </c>
      <c r="N2357">
        <v>230.9</v>
      </c>
      <c r="O2357">
        <v>92</v>
      </c>
      <c r="P2357">
        <v>10.39</v>
      </c>
      <c r="Q2357">
        <v>10.9</v>
      </c>
      <c r="R2357">
        <v>3</v>
      </c>
      <c r="S2357">
        <v>2.94</v>
      </c>
      <c r="T2357">
        <v>3</v>
      </c>
      <c r="U2357" t="s">
        <v>23</v>
      </c>
      <c r="V2357">
        <f>IF(tbl_Customers[[#This Row],[churn]] = "yes", 1, 0)</f>
        <v>1</v>
      </c>
      <c r="W2357" t="str">
        <f>IF(tbl_Customers[[#This Row],[number_customer_service_calls]] &lt;= 1, "0-1 Calls", IF(tbl_Customers[[#This Row],[number_customer_service_calls]] &lt;= 3, "2-3 Calls", IF(tbl_Customers[[#This Row],[number_customer_service_calls]] &lt;=5, "4-5 Calls", "6+ Calls")))</f>
        <v>2-3 Calls</v>
      </c>
      <c r="X2357" t="str">
        <f>IF(tbl_Customers[[#This Row],[account_length]] &lt;= 50, "0-50", IF(tbl_Customers[[#This Row],[account_length]] &lt;=100, "51-100", IF(tbl_Customers[[#This Row],[account_length]] &lt;= 150, "101-150", "151+")))</f>
        <v>101-150</v>
      </c>
      <c r="Y2357" t="str">
        <f>IF(tbl_Customers[[#This Row],[total_intl_charge]] &lt;= 3, "Low Charges", "High Charges")</f>
        <v>Low Charges</v>
      </c>
      <c r="Z2357" t="str">
        <f>IF(tbl_Customers[[#This Row],[total_eve_calls]]&lt;=80,"Low Calls",
IF(tbl_Customers[[#This Row],[total_eve_calls]]&lt;=120,"Medium Calls","High Calls"))</f>
        <v>Low Calls</v>
      </c>
      <c r="AA2357" t="str">
        <f>IF(tbl_Customers[[#This Row],[total_eve_charge]]&lt;=15,"Low Charges",
IF(tbl_Customers[[#This Row],[total_eve_charge]]&lt;=20,"Medium Charges","High Charges"))</f>
        <v>High Charges</v>
      </c>
      <c r="AB23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57" t="str">
        <f>IF(tbl_Customers[[#This Row],[number_vmail_messages]] = 0, "No Usage", IF(tbl_Customers[[#This Row],[number_vmail_messages]] &lt;= 20, "Low Usage", IF(tbl_Customers[[#This Row],[number_vmail_messages]] &lt;= 40, "Medium Usgae", "High Usage")))</f>
        <v>No Usage</v>
      </c>
      <c r="AD2357" t="str">
        <f>IF(tbl_Customers[[#This Row],[total_day_minutes]]&lt;=150,"Low Usage", IF(tbl_Customers[[#This Row],[total_day_minutes]]&lt;=200,"Medium Usage", IF(tbl_Customers[[#This Row],[total_day_minutes]]&lt;=250,"High Usage","Very High Usage")))</f>
        <v>High Usage</v>
      </c>
      <c r="AE2357" t="str">
        <f>IF(tbl_Customers[[#This Row],[total_intl_calls]]&lt;=5,"Low Calls", IF(tbl_Customers[[#This Row],[total_intl_calls]]&lt;=10, "Medium Calls", "High Calls"))</f>
        <v>Low Calls</v>
      </c>
      <c r="AF23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57" s="36" t="str">
        <f>IF(tbl_Customers[[#This Row],[Churn_Risk_Score]]&gt;=10,"High Risk", IF(tbl_Customers[[#This Row],[Churn_Risk_Score]]&gt;=5,"Medium Risk","Low Risk"))</f>
        <v>Low Risk</v>
      </c>
    </row>
    <row r="2358" spans="1:33" x14ac:dyDescent="0.35">
      <c r="A2358">
        <v>2357</v>
      </c>
      <c r="B2358" t="s">
        <v>60</v>
      </c>
      <c r="C2358">
        <v>38</v>
      </c>
      <c r="D2358" t="s">
        <v>28</v>
      </c>
      <c r="E2358" t="s">
        <v>22</v>
      </c>
      <c r="F2358" t="s">
        <v>22</v>
      </c>
      <c r="G2358">
        <v>0</v>
      </c>
      <c r="H2358">
        <v>175.7</v>
      </c>
      <c r="I2358">
        <v>109</v>
      </c>
      <c r="J2358">
        <v>29.87</v>
      </c>
      <c r="K2358">
        <v>211.8</v>
      </c>
      <c r="L2358">
        <v>97</v>
      </c>
      <c r="M2358">
        <v>18</v>
      </c>
      <c r="N2358">
        <v>137.9</v>
      </c>
      <c r="O2358">
        <v>109</v>
      </c>
      <c r="P2358">
        <v>6.21</v>
      </c>
      <c r="Q2358">
        <v>9.1999999999999993</v>
      </c>
      <c r="R2358">
        <v>3</v>
      </c>
      <c r="S2358">
        <v>2.48</v>
      </c>
      <c r="T2358">
        <v>5</v>
      </c>
      <c r="U2358" t="s">
        <v>23</v>
      </c>
      <c r="V2358">
        <f>IF(tbl_Customers[[#This Row],[churn]] = "yes", 1, 0)</f>
        <v>1</v>
      </c>
      <c r="W2358" t="str">
        <f>IF(tbl_Customers[[#This Row],[number_customer_service_calls]] &lt;= 1, "0-1 Calls", IF(tbl_Customers[[#This Row],[number_customer_service_calls]] &lt;= 3, "2-3 Calls", IF(tbl_Customers[[#This Row],[number_customer_service_calls]] &lt;=5, "4-5 Calls", "6+ Calls")))</f>
        <v>4-5 Calls</v>
      </c>
      <c r="X2358" t="str">
        <f>IF(tbl_Customers[[#This Row],[account_length]] &lt;= 50, "0-50", IF(tbl_Customers[[#This Row],[account_length]] &lt;=100, "51-100", IF(tbl_Customers[[#This Row],[account_length]] &lt;= 150, "101-150", "151+")))</f>
        <v>0-50</v>
      </c>
      <c r="Y2358" t="str">
        <f>IF(tbl_Customers[[#This Row],[total_intl_charge]] &lt;= 3, "Low Charges", "High Charges")</f>
        <v>Low Charges</v>
      </c>
      <c r="Z2358" t="str">
        <f>IF(tbl_Customers[[#This Row],[total_eve_calls]]&lt;=80,"Low Calls",
IF(tbl_Customers[[#This Row],[total_eve_calls]]&lt;=120,"Medium Calls","High Calls"))</f>
        <v>Medium Calls</v>
      </c>
      <c r="AA2358" t="str">
        <f>IF(tbl_Customers[[#This Row],[total_eve_charge]]&lt;=15,"Low Charges",
IF(tbl_Customers[[#This Row],[total_eve_charge]]&lt;=20,"Medium Charges","High Charges"))</f>
        <v>Medium Charges</v>
      </c>
      <c r="AB23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58" t="str">
        <f>IF(tbl_Customers[[#This Row],[number_vmail_messages]] = 0, "No Usage", IF(tbl_Customers[[#This Row],[number_vmail_messages]] &lt;= 20, "Low Usage", IF(tbl_Customers[[#This Row],[number_vmail_messages]] &lt;= 40, "Medium Usgae", "High Usage")))</f>
        <v>No Usage</v>
      </c>
      <c r="AD2358" t="str">
        <f>IF(tbl_Customers[[#This Row],[total_day_minutes]]&lt;=150,"Low Usage", IF(tbl_Customers[[#This Row],[total_day_minutes]]&lt;=200,"Medium Usage", IF(tbl_Customers[[#This Row],[total_day_minutes]]&lt;=250,"High Usage","Very High Usage")))</f>
        <v>Medium Usage</v>
      </c>
      <c r="AE2358" t="str">
        <f>IF(tbl_Customers[[#This Row],[total_intl_calls]]&lt;=5,"Low Calls", IF(tbl_Customers[[#This Row],[total_intl_calls]]&lt;=10, "Medium Calls", "High Calls"))</f>
        <v>Low Calls</v>
      </c>
      <c r="AF23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58" s="36" t="str">
        <f>IF(tbl_Customers[[#This Row],[Churn_Risk_Score]]&gt;=10,"High Risk", IF(tbl_Customers[[#This Row],[Churn_Risk_Score]]&gt;=5,"Medium Risk","Low Risk"))</f>
        <v>Medium Risk</v>
      </c>
    </row>
    <row r="2359" spans="1:33" x14ac:dyDescent="0.35">
      <c r="A2359">
        <v>2358</v>
      </c>
      <c r="B2359" t="s">
        <v>50</v>
      </c>
      <c r="C2359">
        <v>109</v>
      </c>
      <c r="D2359" t="s">
        <v>21</v>
      </c>
      <c r="E2359" t="s">
        <v>22</v>
      </c>
      <c r="F2359" t="s">
        <v>23</v>
      </c>
      <c r="G2359">
        <v>29</v>
      </c>
      <c r="H2359">
        <v>111.2</v>
      </c>
      <c r="I2359">
        <v>90</v>
      </c>
      <c r="J2359">
        <v>18.899999999999999</v>
      </c>
      <c r="K2359">
        <v>263.5</v>
      </c>
      <c r="L2359">
        <v>98</v>
      </c>
      <c r="M2359">
        <v>22.4</v>
      </c>
      <c r="N2359">
        <v>224.7</v>
      </c>
      <c r="O2359">
        <v>128</v>
      </c>
      <c r="P2359">
        <v>10.11</v>
      </c>
      <c r="Q2359">
        <v>9</v>
      </c>
      <c r="R2359">
        <v>6</v>
      </c>
      <c r="S2359">
        <v>2.4300000000000002</v>
      </c>
      <c r="T2359">
        <v>6</v>
      </c>
      <c r="U2359" t="s">
        <v>23</v>
      </c>
      <c r="V2359">
        <f>IF(tbl_Customers[[#This Row],[churn]] = "yes", 1, 0)</f>
        <v>1</v>
      </c>
      <c r="W2359" t="str">
        <f>IF(tbl_Customers[[#This Row],[number_customer_service_calls]] &lt;= 1, "0-1 Calls", IF(tbl_Customers[[#This Row],[number_customer_service_calls]] &lt;= 3, "2-3 Calls", IF(tbl_Customers[[#This Row],[number_customer_service_calls]] &lt;=5, "4-5 Calls", "6+ Calls")))</f>
        <v>6+ Calls</v>
      </c>
      <c r="X2359" t="str">
        <f>IF(tbl_Customers[[#This Row],[account_length]] &lt;= 50, "0-50", IF(tbl_Customers[[#This Row],[account_length]] &lt;=100, "51-100", IF(tbl_Customers[[#This Row],[account_length]] &lt;= 150, "101-150", "151+")))</f>
        <v>101-150</v>
      </c>
      <c r="Y2359" t="str">
        <f>IF(tbl_Customers[[#This Row],[total_intl_charge]] &lt;= 3, "Low Charges", "High Charges")</f>
        <v>Low Charges</v>
      </c>
      <c r="Z2359" t="str">
        <f>IF(tbl_Customers[[#This Row],[total_eve_calls]]&lt;=80,"Low Calls",
IF(tbl_Customers[[#This Row],[total_eve_calls]]&lt;=120,"Medium Calls","High Calls"))</f>
        <v>Medium Calls</v>
      </c>
      <c r="AA2359" t="str">
        <f>IF(tbl_Customers[[#This Row],[total_eve_charge]]&lt;=15,"Low Charges",
IF(tbl_Customers[[#This Row],[total_eve_charge]]&lt;=20,"Medium Charges","High Charges"))</f>
        <v>High Charges</v>
      </c>
      <c r="AB23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59" t="str">
        <f>IF(tbl_Customers[[#This Row],[number_vmail_messages]] = 0, "No Usage", IF(tbl_Customers[[#This Row],[number_vmail_messages]] &lt;= 20, "Low Usage", IF(tbl_Customers[[#This Row],[number_vmail_messages]] &lt;= 40, "Medium Usgae", "High Usage")))</f>
        <v>Medium Usgae</v>
      </c>
      <c r="AD2359" t="str">
        <f>IF(tbl_Customers[[#This Row],[total_day_minutes]]&lt;=150,"Low Usage", IF(tbl_Customers[[#This Row],[total_day_minutes]]&lt;=200,"Medium Usage", IF(tbl_Customers[[#This Row],[total_day_minutes]]&lt;=250,"High Usage","Very High Usage")))</f>
        <v>Low Usage</v>
      </c>
      <c r="AE2359" t="str">
        <f>IF(tbl_Customers[[#This Row],[total_intl_calls]]&lt;=5,"Low Calls", IF(tbl_Customers[[#This Row],[total_intl_calls]]&lt;=10, "Medium Calls", "High Calls"))</f>
        <v>Medium Calls</v>
      </c>
      <c r="AF23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59" s="36" t="str">
        <f>IF(tbl_Customers[[#This Row],[Churn_Risk_Score]]&gt;=10,"High Risk", IF(tbl_Customers[[#This Row],[Churn_Risk_Score]]&gt;=5,"Medium Risk","Low Risk"))</f>
        <v>Low Risk</v>
      </c>
    </row>
    <row r="2360" spans="1:33" x14ac:dyDescent="0.35">
      <c r="A2360">
        <v>2359</v>
      </c>
      <c r="B2360" t="s">
        <v>67</v>
      </c>
      <c r="C2360">
        <v>78</v>
      </c>
      <c r="D2360" t="s">
        <v>21</v>
      </c>
      <c r="E2360" t="s">
        <v>22</v>
      </c>
      <c r="F2360" t="s">
        <v>22</v>
      </c>
      <c r="G2360">
        <v>0</v>
      </c>
      <c r="H2360">
        <v>87.7</v>
      </c>
      <c r="I2360">
        <v>74</v>
      </c>
      <c r="J2360">
        <v>14.91</v>
      </c>
      <c r="K2360">
        <v>214.8</v>
      </c>
      <c r="L2360">
        <v>58</v>
      </c>
      <c r="M2360">
        <v>18.260000000000002</v>
      </c>
      <c r="N2360">
        <v>201.3</v>
      </c>
      <c r="O2360">
        <v>147</v>
      </c>
      <c r="P2360">
        <v>9.06</v>
      </c>
      <c r="Q2360">
        <v>10.8</v>
      </c>
      <c r="R2360">
        <v>6</v>
      </c>
      <c r="S2360">
        <v>2.92</v>
      </c>
      <c r="T2360">
        <v>1</v>
      </c>
      <c r="U2360" t="s">
        <v>22</v>
      </c>
      <c r="V2360">
        <f>IF(tbl_Customers[[#This Row],[churn]] = "yes", 1, 0)</f>
        <v>0</v>
      </c>
      <c r="W2360" t="str">
        <f>IF(tbl_Customers[[#This Row],[number_customer_service_calls]] &lt;= 1, "0-1 Calls", IF(tbl_Customers[[#This Row],[number_customer_service_calls]] &lt;= 3, "2-3 Calls", IF(tbl_Customers[[#This Row],[number_customer_service_calls]] &lt;=5, "4-5 Calls", "6+ Calls")))</f>
        <v>0-1 Calls</v>
      </c>
      <c r="X2360" t="str">
        <f>IF(tbl_Customers[[#This Row],[account_length]] &lt;= 50, "0-50", IF(tbl_Customers[[#This Row],[account_length]] &lt;=100, "51-100", IF(tbl_Customers[[#This Row],[account_length]] &lt;= 150, "101-150", "151+")))</f>
        <v>51-100</v>
      </c>
      <c r="Y2360" t="str">
        <f>IF(tbl_Customers[[#This Row],[total_intl_charge]] &lt;= 3, "Low Charges", "High Charges")</f>
        <v>Low Charges</v>
      </c>
      <c r="Z2360" t="str">
        <f>IF(tbl_Customers[[#This Row],[total_eve_calls]]&lt;=80,"Low Calls",
IF(tbl_Customers[[#This Row],[total_eve_calls]]&lt;=120,"Medium Calls","High Calls"))</f>
        <v>Low Calls</v>
      </c>
      <c r="AA2360" t="str">
        <f>IF(tbl_Customers[[#This Row],[total_eve_charge]]&lt;=15,"Low Charges",
IF(tbl_Customers[[#This Row],[total_eve_charge]]&lt;=20,"Medium Charges","High Charges"))</f>
        <v>Medium Charges</v>
      </c>
      <c r="AB23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60" t="str">
        <f>IF(tbl_Customers[[#This Row],[number_vmail_messages]] = 0, "No Usage", IF(tbl_Customers[[#This Row],[number_vmail_messages]] &lt;= 20, "Low Usage", IF(tbl_Customers[[#This Row],[number_vmail_messages]] &lt;= 40, "Medium Usgae", "High Usage")))</f>
        <v>No Usage</v>
      </c>
      <c r="AD2360" t="str">
        <f>IF(tbl_Customers[[#This Row],[total_day_minutes]]&lt;=150,"Low Usage", IF(tbl_Customers[[#This Row],[total_day_minutes]]&lt;=200,"Medium Usage", IF(tbl_Customers[[#This Row],[total_day_minutes]]&lt;=250,"High Usage","Very High Usage")))</f>
        <v>Low Usage</v>
      </c>
      <c r="AE2360" t="str">
        <f>IF(tbl_Customers[[#This Row],[total_intl_calls]]&lt;=5,"Low Calls", IF(tbl_Customers[[#This Row],[total_intl_calls]]&lt;=10, "Medium Calls", "High Calls"))</f>
        <v>Medium Calls</v>
      </c>
      <c r="AF23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0" s="36" t="str">
        <f>IF(tbl_Customers[[#This Row],[Churn_Risk_Score]]&gt;=10,"High Risk", IF(tbl_Customers[[#This Row],[Churn_Risk_Score]]&gt;=5,"Medium Risk","Low Risk"))</f>
        <v>Low Risk</v>
      </c>
    </row>
    <row r="2361" spans="1:33" x14ac:dyDescent="0.35">
      <c r="A2361">
        <v>2360</v>
      </c>
      <c r="B2361" t="s">
        <v>60</v>
      </c>
      <c r="C2361">
        <v>134</v>
      </c>
      <c r="D2361" t="s">
        <v>21</v>
      </c>
      <c r="E2361" t="s">
        <v>22</v>
      </c>
      <c r="F2361" t="s">
        <v>22</v>
      </c>
      <c r="G2361">
        <v>0</v>
      </c>
      <c r="H2361">
        <v>244.1</v>
      </c>
      <c r="I2361">
        <v>99</v>
      </c>
      <c r="J2361">
        <v>41.5</v>
      </c>
      <c r="K2361">
        <v>246.9</v>
      </c>
      <c r="L2361">
        <v>111</v>
      </c>
      <c r="M2361">
        <v>20.99</v>
      </c>
      <c r="N2361">
        <v>200</v>
      </c>
      <c r="O2361">
        <v>133</v>
      </c>
      <c r="P2361">
        <v>9</v>
      </c>
      <c r="Q2361">
        <v>7.2</v>
      </c>
      <c r="R2361">
        <v>2</v>
      </c>
      <c r="S2361">
        <v>1.94</v>
      </c>
      <c r="T2361">
        <v>0</v>
      </c>
      <c r="U2361" t="s">
        <v>22</v>
      </c>
      <c r="V2361">
        <f>IF(tbl_Customers[[#This Row],[churn]] = "yes", 1, 0)</f>
        <v>0</v>
      </c>
      <c r="W2361" t="str">
        <f>IF(tbl_Customers[[#This Row],[number_customer_service_calls]] &lt;= 1, "0-1 Calls", IF(tbl_Customers[[#This Row],[number_customer_service_calls]] &lt;= 3, "2-3 Calls", IF(tbl_Customers[[#This Row],[number_customer_service_calls]] &lt;=5, "4-5 Calls", "6+ Calls")))</f>
        <v>0-1 Calls</v>
      </c>
      <c r="X2361" t="str">
        <f>IF(tbl_Customers[[#This Row],[account_length]] &lt;= 50, "0-50", IF(tbl_Customers[[#This Row],[account_length]] &lt;=100, "51-100", IF(tbl_Customers[[#This Row],[account_length]] &lt;= 150, "101-150", "151+")))</f>
        <v>101-150</v>
      </c>
      <c r="Y2361" t="str">
        <f>IF(tbl_Customers[[#This Row],[total_intl_charge]] &lt;= 3, "Low Charges", "High Charges")</f>
        <v>Low Charges</v>
      </c>
      <c r="Z2361" t="str">
        <f>IF(tbl_Customers[[#This Row],[total_eve_calls]]&lt;=80,"Low Calls",
IF(tbl_Customers[[#This Row],[total_eve_calls]]&lt;=120,"Medium Calls","High Calls"))</f>
        <v>Medium Calls</v>
      </c>
      <c r="AA2361" t="str">
        <f>IF(tbl_Customers[[#This Row],[total_eve_charge]]&lt;=15,"Low Charges",
IF(tbl_Customers[[#This Row],[total_eve_charge]]&lt;=20,"Medium Charges","High Charges"))</f>
        <v>High Charges</v>
      </c>
      <c r="AB23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61" t="str">
        <f>IF(tbl_Customers[[#This Row],[number_vmail_messages]] = 0, "No Usage", IF(tbl_Customers[[#This Row],[number_vmail_messages]] &lt;= 20, "Low Usage", IF(tbl_Customers[[#This Row],[number_vmail_messages]] &lt;= 40, "Medium Usgae", "High Usage")))</f>
        <v>No Usage</v>
      </c>
      <c r="AD2361" t="str">
        <f>IF(tbl_Customers[[#This Row],[total_day_minutes]]&lt;=150,"Low Usage", IF(tbl_Customers[[#This Row],[total_day_minutes]]&lt;=200,"Medium Usage", IF(tbl_Customers[[#This Row],[total_day_minutes]]&lt;=250,"High Usage","Very High Usage")))</f>
        <v>High Usage</v>
      </c>
      <c r="AE2361" t="str">
        <f>IF(tbl_Customers[[#This Row],[total_intl_calls]]&lt;=5,"Low Calls", IF(tbl_Customers[[#This Row],[total_intl_calls]]&lt;=10, "Medium Calls", "High Calls"))</f>
        <v>Low Calls</v>
      </c>
      <c r="AF23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1" s="36" t="str">
        <f>IF(tbl_Customers[[#This Row],[Churn_Risk_Score]]&gt;=10,"High Risk", IF(tbl_Customers[[#This Row],[Churn_Risk_Score]]&gt;=5,"Medium Risk","Low Risk"))</f>
        <v>Low Risk</v>
      </c>
    </row>
    <row r="2362" spans="1:33" x14ac:dyDescent="0.35">
      <c r="A2362">
        <v>2361</v>
      </c>
      <c r="B2362" t="s">
        <v>59</v>
      </c>
      <c r="C2362">
        <v>47</v>
      </c>
      <c r="D2362" t="s">
        <v>21</v>
      </c>
      <c r="E2362" t="s">
        <v>22</v>
      </c>
      <c r="F2362" t="s">
        <v>23</v>
      </c>
      <c r="G2362">
        <v>27</v>
      </c>
      <c r="H2362">
        <v>165</v>
      </c>
      <c r="I2362">
        <v>89</v>
      </c>
      <c r="J2362">
        <v>28.05</v>
      </c>
      <c r="K2362">
        <v>127.3</v>
      </c>
      <c r="L2362">
        <v>118</v>
      </c>
      <c r="M2362">
        <v>10.82</v>
      </c>
      <c r="N2362">
        <v>284.39999999999998</v>
      </c>
      <c r="O2362">
        <v>95</v>
      </c>
      <c r="P2362">
        <v>12.8</v>
      </c>
      <c r="Q2362">
        <v>7.7</v>
      </c>
      <c r="R2362">
        <v>4</v>
      </c>
      <c r="S2362">
        <v>2.08</v>
      </c>
      <c r="T2362">
        <v>2</v>
      </c>
      <c r="U2362" t="s">
        <v>22</v>
      </c>
      <c r="V2362">
        <f>IF(tbl_Customers[[#This Row],[churn]] = "yes", 1, 0)</f>
        <v>0</v>
      </c>
      <c r="W2362" t="str">
        <f>IF(tbl_Customers[[#This Row],[number_customer_service_calls]] &lt;= 1, "0-1 Calls", IF(tbl_Customers[[#This Row],[number_customer_service_calls]] &lt;= 3, "2-3 Calls", IF(tbl_Customers[[#This Row],[number_customer_service_calls]] &lt;=5, "4-5 Calls", "6+ Calls")))</f>
        <v>2-3 Calls</v>
      </c>
      <c r="X2362" t="str">
        <f>IF(tbl_Customers[[#This Row],[account_length]] &lt;= 50, "0-50", IF(tbl_Customers[[#This Row],[account_length]] &lt;=100, "51-100", IF(tbl_Customers[[#This Row],[account_length]] &lt;= 150, "101-150", "151+")))</f>
        <v>0-50</v>
      </c>
      <c r="Y2362" t="str">
        <f>IF(tbl_Customers[[#This Row],[total_intl_charge]] &lt;= 3, "Low Charges", "High Charges")</f>
        <v>Low Charges</v>
      </c>
      <c r="Z2362" t="str">
        <f>IF(tbl_Customers[[#This Row],[total_eve_calls]]&lt;=80,"Low Calls",
IF(tbl_Customers[[#This Row],[total_eve_calls]]&lt;=120,"Medium Calls","High Calls"))</f>
        <v>Medium Calls</v>
      </c>
      <c r="AA2362" t="str">
        <f>IF(tbl_Customers[[#This Row],[total_eve_charge]]&lt;=15,"Low Charges",
IF(tbl_Customers[[#This Row],[total_eve_charge]]&lt;=20,"Medium Charges","High Charges"))</f>
        <v>Low Charges</v>
      </c>
      <c r="AB23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62" t="str">
        <f>IF(tbl_Customers[[#This Row],[number_vmail_messages]] = 0, "No Usage", IF(tbl_Customers[[#This Row],[number_vmail_messages]] &lt;= 20, "Low Usage", IF(tbl_Customers[[#This Row],[number_vmail_messages]] &lt;= 40, "Medium Usgae", "High Usage")))</f>
        <v>Medium Usgae</v>
      </c>
      <c r="AD2362" t="str">
        <f>IF(tbl_Customers[[#This Row],[total_day_minutes]]&lt;=150,"Low Usage", IF(tbl_Customers[[#This Row],[total_day_minutes]]&lt;=200,"Medium Usage", IF(tbl_Customers[[#This Row],[total_day_minutes]]&lt;=250,"High Usage","Very High Usage")))</f>
        <v>Medium Usage</v>
      </c>
      <c r="AE2362" t="str">
        <f>IF(tbl_Customers[[#This Row],[total_intl_calls]]&lt;=5,"Low Calls", IF(tbl_Customers[[#This Row],[total_intl_calls]]&lt;=10, "Medium Calls", "High Calls"))</f>
        <v>Low Calls</v>
      </c>
      <c r="AF23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62" s="36" t="str">
        <f>IF(tbl_Customers[[#This Row],[Churn_Risk_Score]]&gt;=10,"High Risk", IF(tbl_Customers[[#This Row],[Churn_Risk_Score]]&gt;=5,"Medium Risk","Low Risk"))</f>
        <v>Low Risk</v>
      </c>
    </row>
    <row r="2363" spans="1:33" x14ac:dyDescent="0.35">
      <c r="A2363">
        <v>2362</v>
      </c>
      <c r="B2363" t="s">
        <v>67</v>
      </c>
      <c r="C2363">
        <v>59</v>
      </c>
      <c r="D2363" t="s">
        <v>25</v>
      </c>
      <c r="E2363" t="s">
        <v>22</v>
      </c>
      <c r="F2363" t="s">
        <v>23</v>
      </c>
      <c r="G2363">
        <v>27</v>
      </c>
      <c r="H2363">
        <v>127.4</v>
      </c>
      <c r="I2363">
        <v>110</v>
      </c>
      <c r="J2363">
        <v>21.66</v>
      </c>
      <c r="K2363">
        <v>103.3</v>
      </c>
      <c r="L2363">
        <v>99</v>
      </c>
      <c r="M2363">
        <v>8.7799999999999994</v>
      </c>
      <c r="N2363">
        <v>164.2</v>
      </c>
      <c r="O2363">
        <v>73</v>
      </c>
      <c r="P2363">
        <v>7.39</v>
      </c>
      <c r="Q2363">
        <v>9.1</v>
      </c>
      <c r="R2363">
        <v>3</v>
      </c>
      <c r="S2363">
        <v>2.46</v>
      </c>
      <c r="T2363">
        <v>0</v>
      </c>
      <c r="U2363" t="s">
        <v>22</v>
      </c>
      <c r="V2363">
        <f>IF(tbl_Customers[[#This Row],[churn]] = "yes", 1, 0)</f>
        <v>0</v>
      </c>
      <c r="W2363" t="str">
        <f>IF(tbl_Customers[[#This Row],[number_customer_service_calls]] &lt;= 1, "0-1 Calls", IF(tbl_Customers[[#This Row],[number_customer_service_calls]] &lt;= 3, "2-3 Calls", IF(tbl_Customers[[#This Row],[number_customer_service_calls]] &lt;=5, "4-5 Calls", "6+ Calls")))</f>
        <v>0-1 Calls</v>
      </c>
      <c r="X2363" t="str">
        <f>IF(tbl_Customers[[#This Row],[account_length]] &lt;= 50, "0-50", IF(tbl_Customers[[#This Row],[account_length]] &lt;=100, "51-100", IF(tbl_Customers[[#This Row],[account_length]] &lt;= 150, "101-150", "151+")))</f>
        <v>51-100</v>
      </c>
      <c r="Y2363" t="str">
        <f>IF(tbl_Customers[[#This Row],[total_intl_charge]] &lt;= 3, "Low Charges", "High Charges")</f>
        <v>Low Charges</v>
      </c>
      <c r="Z2363" t="str">
        <f>IF(tbl_Customers[[#This Row],[total_eve_calls]]&lt;=80,"Low Calls",
IF(tbl_Customers[[#This Row],[total_eve_calls]]&lt;=120,"Medium Calls","High Calls"))</f>
        <v>Medium Calls</v>
      </c>
      <c r="AA2363" t="str">
        <f>IF(tbl_Customers[[#This Row],[total_eve_charge]]&lt;=15,"Low Charges",
IF(tbl_Customers[[#This Row],[total_eve_charge]]&lt;=20,"Medium Charges","High Charges"))</f>
        <v>Low Charges</v>
      </c>
      <c r="AB23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363" t="str">
        <f>IF(tbl_Customers[[#This Row],[number_vmail_messages]] = 0, "No Usage", IF(tbl_Customers[[#This Row],[number_vmail_messages]] &lt;= 20, "Low Usage", IF(tbl_Customers[[#This Row],[number_vmail_messages]] &lt;= 40, "Medium Usgae", "High Usage")))</f>
        <v>Medium Usgae</v>
      </c>
      <c r="AD2363" t="str">
        <f>IF(tbl_Customers[[#This Row],[total_day_minutes]]&lt;=150,"Low Usage", IF(tbl_Customers[[#This Row],[total_day_minutes]]&lt;=200,"Medium Usage", IF(tbl_Customers[[#This Row],[total_day_minutes]]&lt;=250,"High Usage","Very High Usage")))</f>
        <v>Low Usage</v>
      </c>
      <c r="AE2363" t="str">
        <f>IF(tbl_Customers[[#This Row],[total_intl_calls]]&lt;=5,"Low Calls", IF(tbl_Customers[[#This Row],[total_intl_calls]]&lt;=10, "Medium Calls", "High Calls"))</f>
        <v>Low Calls</v>
      </c>
      <c r="AF23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63" s="36" t="str">
        <f>IF(tbl_Customers[[#This Row],[Churn_Risk_Score]]&gt;=10,"High Risk", IF(tbl_Customers[[#This Row],[Churn_Risk_Score]]&gt;=5,"Medium Risk","Low Risk"))</f>
        <v>Low Risk</v>
      </c>
    </row>
    <row r="2364" spans="1:33" x14ac:dyDescent="0.35">
      <c r="A2364">
        <v>2363</v>
      </c>
      <c r="B2364" t="s">
        <v>37</v>
      </c>
      <c r="C2364">
        <v>151</v>
      </c>
      <c r="D2364" t="s">
        <v>21</v>
      </c>
      <c r="E2364" t="s">
        <v>22</v>
      </c>
      <c r="F2364" t="s">
        <v>22</v>
      </c>
      <c r="G2364">
        <v>0</v>
      </c>
      <c r="H2364">
        <v>194.8</v>
      </c>
      <c r="I2364">
        <v>106</v>
      </c>
      <c r="J2364">
        <v>33.119999999999997</v>
      </c>
      <c r="K2364">
        <v>292.7</v>
      </c>
      <c r="L2364">
        <v>103</v>
      </c>
      <c r="M2364">
        <v>24.88</v>
      </c>
      <c r="N2364">
        <v>224.6</v>
      </c>
      <c r="O2364">
        <v>82</v>
      </c>
      <c r="P2364">
        <v>10.11</v>
      </c>
      <c r="Q2364">
        <v>5.5</v>
      </c>
      <c r="R2364">
        <v>3</v>
      </c>
      <c r="S2364">
        <v>1.49</v>
      </c>
      <c r="T2364">
        <v>0</v>
      </c>
      <c r="U2364" t="s">
        <v>22</v>
      </c>
      <c r="V2364">
        <f>IF(tbl_Customers[[#This Row],[churn]] = "yes", 1, 0)</f>
        <v>0</v>
      </c>
      <c r="W2364" t="str">
        <f>IF(tbl_Customers[[#This Row],[number_customer_service_calls]] &lt;= 1, "0-1 Calls", IF(tbl_Customers[[#This Row],[number_customer_service_calls]] &lt;= 3, "2-3 Calls", IF(tbl_Customers[[#This Row],[number_customer_service_calls]] &lt;=5, "4-5 Calls", "6+ Calls")))</f>
        <v>0-1 Calls</v>
      </c>
      <c r="X2364" t="str">
        <f>IF(tbl_Customers[[#This Row],[account_length]] &lt;= 50, "0-50", IF(tbl_Customers[[#This Row],[account_length]] &lt;=100, "51-100", IF(tbl_Customers[[#This Row],[account_length]] &lt;= 150, "101-150", "151+")))</f>
        <v>151+</v>
      </c>
      <c r="Y2364" t="str">
        <f>IF(tbl_Customers[[#This Row],[total_intl_charge]] &lt;= 3, "Low Charges", "High Charges")</f>
        <v>Low Charges</v>
      </c>
      <c r="Z2364" t="str">
        <f>IF(tbl_Customers[[#This Row],[total_eve_calls]]&lt;=80,"Low Calls",
IF(tbl_Customers[[#This Row],[total_eve_calls]]&lt;=120,"Medium Calls","High Calls"))</f>
        <v>Medium Calls</v>
      </c>
      <c r="AA2364" t="str">
        <f>IF(tbl_Customers[[#This Row],[total_eve_charge]]&lt;=15,"Low Charges",
IF(tbl_Customers[[#This Row],[total_eve_charge]]&lt;=20,"Medium Charges","High Charges"))</f>
        <v>High Charges</v>
      </c>
      <c r="AB23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64" t="str">
        <f>IF(tbl_Customers[[#This Row],[number_vmail_messages]] = 0, "No Usage", IF(tbl_Customers[[#This Row],[number_vmail_messages]] &lt;= 20, "Low Usage", IF(tbl_Customers[[#This Row],[number_vmail_messages]] &lt;= 40, "Medium Usgae", "High Usage")))</f>
        <v>No Usage</v>
      </c>
      <c r="AD2364" t="str">
        <f>IF(tbl_Customers[[#This Row],[total_day_minutes]]&lt;=150,"Low Usage", IF(tbl_Customers[[#This Row],[total_day_minutes]]&lt;=200,"Medium Usage", IF(tbl_Customers[[#This Row],[total_day_minutes]]&lt;=250,"High Usage","Very High Usage")))</f>
        <v>Medium Usage</v>
      </c>
      <c r="AE2364" t="str">
        <f>IF(tbl_Customers[[#This Row],[total_intl_calls]]&lt;=5,"Low Calls", IF(tbl_Customers[[#This Row],[total_intl_calls]]&lt;=10, "Medium Calls", "High Calls"))</f>
        <v>Low Calls</v>
      </c>
      <c r="AF23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4" s="36" t="str">
        <f>IF(tbl_Customers[[#This Row],[Churn_Risk_Score]]&gt;=10,"High Risk", IF(tbl_Customers[[#This Row],[Churn_Risk_Score]]&gt;=5,"Medium Risk","Low Risk"))</f>
        <v>Low Risk</v>
      </c>
    </row>
    <row r="2365" spans="1:33" x14ac:dyDescent="0.35">
      <c r="A2365">
        <v>2364</v>
      </c>
      <c r="B2365" t="s">
        <v>58</v>
      </c>
      <c r="C2365">
        <v>129</v>
      </c>
      <c r="D2365" t="s">
        <v>21</v>
      </c>
      <c r="E2365" t="s">
        <v>22</v>
      </c>
      <c r="F2365" t="s">
        <v>22</v>
      </c>
      <c r="G2365">
        <v>0</v>
      </c>
      <c r="H2365">
        <v>54.7</v>
      </c>
      <c r="I2365">
        <v>131</v>
      </c>
      <c r="J2365">
        <v>9.3000000000000007</v>
      </c>
      <c r="K2365">
        <v>256.10000000000002</v>
      </c>
      <c r="L2365">
        <v>105</v>
      </c>
      <c r="M2365">
        <v>21.77</v>
      </c>
      <c r="N2365">
        <v>176.6</v>
      </c>
      <c r="O2365">
        <v>135</v>
      </c>
      <c r="P2365">
        <v>7.95</v>
      </c>
      <c r="Q2365">
        <v>11.1</v>
      </c>
      <c r="R2365">
        <v>4</v>
      </c>
      <c r="S2365">
        <v>3</v>
      </c>
      <c r="T2365">
        <v>1</v>
      </c>
      <c r="U2365" t="s">
        <v>22</v>
      </c>
      <c r="V2365">
        <f>IF(tbl_Customers[[#This Row],[churn]] = "yes", 1, 0)</f>
        <v>0</v>
      </c>
      <c r="W2365" t="str">
        <f>IF(tbl_Customers[[#This Row],[number_customer_service_calls]] &lt;= 1, "0-1 Calls", IF(tbl_Customers[[#This Row],[number_customer_service_calls]] &lt;= 3, "2-3 Calls", IF(tbl_Customers[[#This Row],[number_customer_service_calls]] &lt;=5, "4-5 Calls", "6+ Calls")))</f>
        <v>0-1 Calls</v>
      </c>
      <c r="X2365" t="str">
        <f>IF(tbl_Customers[[#This Row],[account_length]] &lt;= 50, "0-50", IF(tbl_Customers[[#This Row],[account_length]] &lt;=100, "51-100", IF(tbl_Customers[[#This Row],[account_length]] &lt;= 150, "101-150", "151+")))</f>
        <v>101-150</v>
      </c>
      <c r="Y2365" t="str">
        <f>IF(tbl_Customers[[#This Row],[total_intl_charge]] &lt;= 3, "Low Charges", "High Charges")</f>
        <v>Low Charges</v>
      </c>
      <c r="Z2365" t="str">
        <f>IF(tbl_Customers[[#This Row],[total_eve_calls]]&lt;=80,"Low Calls",
IF(tbl_Customers[[#This Row],[total_eve_calls]]&lt;=120,"Medium Calls","High Calls"))</f>
        <v>Medium Calls</v>
      </c>
      <c r="AA2365" t="str">
        <f>IF(tbl_Customers[[#This Row],[total_eve_charge]]&lt;=15,"Low Charges",
IF(tbl_Customers[[#This Row],[total_eve_charge]]&lt;=20,"Medium Charges","High Charges"))</f>
        <v>High Charges</v>
      </c>
      <c r="AB23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65" t="str">
        <f>IF(tbl_Customers[[#This Row],[number_vmail_messages]] = 0, "No Usage", IF(tbl_Customers[[#This Row],[number_vmail_messages]] &lt;= 20, "Low Usage", IF(tbl_Customers[[#This Row],[number_vmail_messages]] &lt;= 40, "Medium Usgae", "High Usage")))</f>
        <v>No Usage</v>
      </c>
      <c r="AD2365" t="str">
        <f>IF(tbl_Customers[[#This Row],[total_day_minutes]]&lt;=150,"Low Usage", IF(tbl_Customers[[#This Row],[total_day_minutes]]&lt;=200,"Medium Usage", IF(tbl_Customers[[#This Row],[total_day_minutes]]&lt;=250,"High Usage","Very High Usage")))</f>
        <v>Low Usage</v>
      </c>
      <c r="AE2365" t="str">
        <f>IF(tbl_Customers[[#This Row],[total_intl_calls]]&lt;=5,"Low Calls", IF(tbl_Customers[[#This Row],[total_intl_calls]]&lt;=10, "Medium Calls", "High Calls"))</f>
        <v>Low Calls</v>
      </c>
      <c r="AF23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5" s="36" t="str">
        <f>IF(tbl_Customers[[#This Row],[Churn_Risk_Score]]&gt;=10,"High Risk", IF(tbl_Customers[[#This Row],[Churn_Risk_Score]]&gt;=5,"Medium Risk","Low Risk"))</f>
        <v>Low Risk</v>
      </c>
    </row>
    <row r="2366" spans="1:33" x14ac:dyDescent="0.35">
      <c r="A2366">
        <v>2365</v>
      </c>
      <c r="B2366" t="s">
        <v>53</v>
      </c>
      <c r="C2366">
        <v>76</v>
      </c>
      <c r="D2366" t="s">
        <v>28</v>
      </c>
      <c r="E2366" t="s">
        <v>22</v>
      </c>
      <c r="F2366" t="s">
        <v>22</v>
      </c>
      <c r="G2366">
        <v>0</v>
      </c>
      <c r="H2366">
        <v>90.5</v>
      </c>
      <c r="I2366">
        <v>142</v>
      </c>
      <c r="J2366">
        <v>15.39</v>
      </c>
      <c r="K2366">
        <v>211.7</v>
      </c>
      <c r="L2366">
        <v>75</v>
      </c>
      <c r="M2366">
        <v>17.989999999999998</v>
      </c>
      <c r="N2366">
        <v>194.9</v>
      </c>
      <c r="O2366">
        <v>76</v>
      </c>
      <c r="P2366">
        <v>8.77</v>
      </c>
      <c r="Q2366">
        <v>9.3000000000000007</v>
      </c>
      <c r="R2366">
        <v>2</v>
      </c>
      <c r="S2366">
        <v>2.5099999999999998</v>
      </c>
      <c r="T2366">
        <v>1</v>
      </c>
      <c r="U2366" t="s">
        <v>22</v>
      </c>
      <c r="V2366">
        <f>IF(tbl_Customers[[#This Row],[churn]] = "yes", 1, 0)</f>
        <v>0</v>
      </c>
      <c r="W2366" t="str">
        <f>IF(tbl_Customers[[#This Row],[number_customer_service_calls]] &lt;= 1, "0-1 Calls", IF(tbl_Customers[[#This Row],[number_customer_service_calls]] &lt;= 3, "2-3 Calls", IF(tbl_Customers[[#This Row],[number_customer_service_calls]] &lt;=5, "4-5 Calls", "6+ Calls")))</f>
        <v>0-1 Calls</v>
      </c>
      <c r="X2366" t="str">
        <f>IF(tbl_Customers[[#This Row],[account_length]] &lt;= 50, "0-50", IF(tbl_Customers[[#This Row],[account_length]] &lt;=100, "51-100", IF(tbl_Customers[[#This Row],[account_length]] &lt;= 150, "101-150", "151+")))</f>
        <v>51-100</v>
      </c>
      <c r="Y2366" t="str">
        <f>IF(tbl_Customers[[#This Row],[total_intl_charge]] &lt;= 3, "Low Charges", "High Charges")</f>
        <v>Low Charges</v>
      </c>
      <c r="Z2366" t="str">
        <f>IF(tbl_Customers[[#This Row],[total_eve_calls]]&lt;=80,"Low Calls",
IF(tbl_Customers[[#This Row],[total_eve_calls]]&lt;=120,"Medium Calls","High Calls"))</f>
        <v>Low Calls</v>
      </c>
      <c r="AA2366" t="str">
        <f>IF(tbl_Customers[[#This Row],[total_eve_charge]]&lt;=15,"Low Charges",
IF(tbl_Customers[[#This Row],[total_eve_charge]]&lt;=20,"Medium Charges","High Charges"))</f>
        <v>Medium Charges</v>
      </c>
      <c r="AB23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66" t="str">
        <f>IF(tbl_Customers[[#This Row],[number_vmail_messages]] = 0, "No Usage", IF(tbl_Customers[[#This Row],[number_vmail_messages]] &lt;= 20, "Low Usage", IF(tbl_Customers[[#This Row],[number_vmail_messages]] &lt;= 40, "Medium Usgae", "High Usage")))</f>
        <v>No Usage</v>
      </c>
      <c r="AD2366" t="str">
        <f>IF(tbl_Customers[[#This Row],[total_day_minutes]]&lt;=150,"Low Usage", IF(tbl_Customers[[#This Row],[total_day_minutes]]&lt;=200,"Medium Usage", IF(tbl_Customers[[#This Row],[total_day_minutes]]&lt;=250,"High Usage","Very High Usage")))</f>
        <v>Low Usage</v>
      </c>
      <c r="AE2366" t="str">
        <f>IF(tbl_Customers[[#This Row],[total_intl_calls]]&lt;=5,"Low Calls", IF(tbl_Customers[[#This Row],[total_intl_calls]]&lt;=10, "Medium Calls", "High Calls"))</f>
        <v>Low Calls</v>
      </c>
      <c r="AF23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6" s="36" t="str">
        <f>IF(tbl_Customers[[#This Row],[Churn_Risk_Score]]&gt;=10,"High Risk", IF(tbl_Customers[[#This Row],[Churn_Risk_Score]]&gt;=5,"Medium Risk","Low Risk"))</f>
        <v>Low Risk</v>
      </c>
    </row>
    <row r="2367" spans="1:33" x14ac:dyDescent="0.35">
      <c r="A2367">
        <v>2366</v>
      </c>
      <c r="B2367" t="s">
        <v>45</v>
      </c>
      <c r="C2367">
        <v>24</v>
      </c>
      <c r="D2367" t="s">
        <v>21</v>
      </c>
      <c r="E2367" t="s">
        <v>22</v>
      </c>
      <c r="F2367" t="s">
        <v>22</v>
      </c>
      <c r="G2367">
        <v>0</v>
      </c>
      <c r="H2367">
        <v>235.6</v>
      </c>
      <c r="I2367">
        <v>132</v>
      </c>
      <c r="J2367">
        <v>40.049999999999997</v>
      </c>
      <c r="K2367">
        <v>115.9</v>
      </c>
      <c r="L2367">
        <v>129</v>
      </c>
      <c r="M2367">
        <v>9.85</v>
      </c>
      <c r="N2367">
        <v>185.4</v>
      </c>
      <c r="O2367">
        <v>136</v>
      </c>
      <c r="P2367">
        <v>8.34</v>
      </c>
      <c r="Q2367">
        <v>16.2</v>
      </c>
      <c r="R2367">
        <v>2</v>
      </c>
      <c r="S2367">
        <v>4.37</v>
      </c>
      <c r="T2367">
        <v>0</v>
      </c>
      <c r="U2367" t="s">
        <v>22</v>
      </c>
      <c r="V2367">
        <f>IF(tbl_Customers[[#This Row],[churn]] = "yes", 1, 0)</f>
        <v>0</v>
      </c>
      <c r="W2367" t="str">
        <f>IF(tbl_Customers[[#This Row],[number_customer_service_calls]] &lt;= 1, "0-1 Calls", IF(tbl_Customers[[#This Row],[number_customer_service_calls]] &lt;= 3, "2-3 Calls", IF(tbl_Customers[[#This Row],[number_customer_service_calls]] &lt;=5, "4-5 Calls", "6+ Calls")))</f>
        <v>0-1 Calls</v>
      </c>
      <c r="X2367" t="str">
        <f>IF(tbl_Customers[[#This Row],[account_length]] &lt;= 50, "0-50", IF(tbl_Customers[[#This Row],[account_length]] &lt;=100, "51-100", IF(tbl_Customers[[#This Row],[account_length]] &lt;= 150, "101-150", "151+")))</f>
        <v>0-50</v>
      </c>
      <c r="Y2367" t="str">
        <f>IF(tbl_Customers[[#This Row],[total_intl_charge]] &lt;= 3, "Low Charges", "High Charges")</f>
        <v>High Charges</v>
      </c>
      <c r="Z2367" t="str">
        <f>IF(tbl_Customers[[#This Row],[total_eve_calls]]&lt;=80,"Low Calls",
IF(tbl_Customers[[#This Row],[total_eve_calls]]&lt;=120,"Medium Calls","High Calls"))</f>
        <v>High Calls</v>
      </c>
      <c r="AA2367" t="str">
        <f>IF(tbl_Customers[[#This Row],[total_eve_charge]]&lt;=15,"Low Charges",
IF(tbl_Customers[[#This Row],[total_eve_charge]]&lt;=20,"Medium Charges","High Charges"))</f>
        <v>Low Charges</v>
      </c>
      <c r="AB23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67" t="str">
        <f>IF(tbl_Customers[[#This Row],[number_vmail_messages]] = 0, "No Usage", IF(tbl_Customers[[#This Row],[number_vmail_messages]] &lt;= 20, "Low Usage", IF(tbl_Customers[[#This Row],[number_vmail_messages]] &lt;= 40, "Medium Usgae", "High Usage")))</f>
        <v>No Usage</v>
      </c>
      <c r="AD2367" t="str">
        <f>IF(tbl_Customers[[#This Row],[total_day_minutes]]&lt;=150,"Low Usage", IF(tbl_Customers[[#This Row],[total_day_minutes]]&lt;=200,"Medium Usage", IF(tbl_Customers[[#This Row],[total_day_minutes]]&lt;=250,"High Usage","Very High Usage")))</f>
        <v>High Usage</v>
      </c>
      <c r="AE2367" t="str">
        <f>IF(tbl_Customers[[#This Row],[total_intl_calls]]&lt;=5,"Low Calls", IF(tbl_Customers[[#This Row],[total_intl_calls]]&lt;=10, "Medium Calls", "High Calls"))</f>
        <v>Low Calls</v>
      </c>
      <c r="AF23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67" s="36" t="str">
        <f>IF(tbl_Customers[[#This Row],[Churn_Risk_Score]]&gt;=10,"High Risk", IF(tbl_Customers[[#This Row],[Churn_Risk_Score]]&gt;=5,"Medium Risk","Low Risk"))</f>
        <v>Low Risk</v>
      </c>
    </row>
    <row r="2368" spans="1:33" x14ac:dyDescent="0.35">
      <c r="A2368">
        <v>2367</v>
      </c>
      <c r="B2368" t="s">
        <v>58</v>
      </c>
      <c r="C2368">
        <v>169</v>
      </c>
      <c r="D2368" t="s">
        <v>25</v>
      </c>
      <c r="E2368" t="s">
        <v>22</v>
      </c>
      <c r="F2368" t="s">
        <v>22</v>
      </c>
      <c r="G2368">
        <v>0</v>
      </c>
      <c r="H2368">
        <v>142.5</v>
      </c>
      <c r="I2368">
        <v>82</v>
      </c>
      <c r="J2368">
        <v>24.23</v>
      </c>
      <c r="K2368">
        <v>231.4</v>
      </c>
      <c r="L2368">
        <v>110</v>
      </c>
      <c r="M2368">
        <v>19.670000000000002</v>
      </c>
      <c r="N2368">
        <v>131.19999999999999</v>
      </c>
      <c r="O2368">
        <v>67</v>
      </c>
      <c r="P2368">
        <v>5.9</v>
      </c>
      <c r="Q2368">
        <v>10</v>
      </c>
      <c r="R2368">
        <v>4</v>
      </c>
      <c r="S2368">
        <v>2.7</v>
      </c>
      <c r="T2368">
        <v>2</v>
      </c>
      <c r="U2368" t="s">
        <v>22</v>
      </c>
      <c r="V2368">
        <f>IF(tbl_Customers[[#This Row],[churn]] = "yes", 1, 0)</f>
        <v>0</v>
      </c>
      <c r="W2368" t="str">
        <f>IF(tbl_Customers[[#This Row],[number_customer_service_calls]] &lt;= 1, "0-1 Calls", IF(tbl_Customers[[#This Row],[number_customer_service_calls]] &lt;= 3, "2-3 Calls", IF(tbl_Customers[[#This Row],[number_customer_service_calls]] &lt;=5, "4-5 Calls", "6+ Calls")))</f>
        <v>2-3 Calls</v>
      </c>
      <c r="X2368" t="str">
        <f>IF(tbl_Customers[[#This Row],[account_length]] &lt;= 50, "0-50", IF(tbl_Customers[[#This Row],[account_length]] &lt;=100, "51-100", IF(tbl_Customers[[#This Row],[account_length]] &lt;= 150, "101-150", "151+")))</f>
        <v>151+</v>
      </c>
      <c r="Y2368" t="str">
        <f>IF(tbl_Customers[[#This Row],[total_intl_charge]] &lt;= 3, "Low Charges", "High Charges")</f>
        <v>Low Charges</v>
      </c>
      <c r="Z2368" t="str">
        <f>IF(tbl_Customers[[#This Row],[total_eve_calls]]&lt;=80,"Low Calls",
IF(tbl_Customers[[#This Row],[total_eve_calls]]&lt;=120,"Medium Calls","High Calls"))</f>
        <v>Medium Calls</v>
      </c>
      <c r="AA2368" t="str">
        <f>IF(tbl_Customers[[#This Row],[total_eve_charge]]&lt;=15,"Low Charges",
IF(tbl_Customers[[#This Row],[total_eve_charge]]&lt;=20,"Medium Charges","High Charges"))</f>
        <v>Medium Charges</v>
      </c>
      <c r="AB23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68" t="str">
        <f>IF(tbl_Customers[[#This Row],[number_vmail_messages]] = 0, "No Usage", IF(tbl_Customers[[#This Row],[number_vmail_messages]] &lt;= 20, "Low Usage", IF(tbl_Customers[[#This Row],[number_vmail_messages]] &lt;= 40, "Medium Usgae", "High Usage")))</f>
        <v>No Usage</v>
      </c>
      <c r="AD2368" t="str">
        <f>IF(tbl_Customers[[#This Row],[total_day_minutes]]&lt;=150,"Low Usage", IF(tbl_Customers[[#This Row],[total_day_minutes]]&lt;=200,"Medium Usage", IF(tbl_Customers[[#This Row],[total_day_minutes]]&lt;=250,"High Usage","Very High Usage")))</f>
        <v>Low Usage</v>
      </c>
      <c r="AE2368" t="str">
        <f>IF(tbl_Customers[[#This Row],[total_intl_calls]]&lt;=5,"Low Calls", IF(tbl_Customers[[#This Row],[total_intl_calls]]&lt;=10, "Medium Calls", "High Calls"))</f>
        <v>Low Calls</v>
      </c>
      <c r="AF23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8" s="36" t="str">
        <f>IF(tbl_Customers[[#This Row],[Churn_Risk_Score]]&gt;=10,"High Risk", IF(tbl_Customers[[#This Row],[Churn_Risk_Score]]&gt;=5,"Medium Risk","Low Risk"))</f>
        <v>Low Risk</v>
      </c>
    </row>
    <row r="2369" spans="1:33" x14ac:dyDescent="0.35">
      <c r="A2369">
        <v>2368</v>
      </c>
      <c r="B2369" t="s">
        <v>60</v>
      </c>
      <c r="C2369">
        <v>30</v>
      </c>
      <c r="D2369" t="s">
        <v>25</v>
      </c>
      <c r="E2369" t="s">
        <v>22</v>
      </c>
      <c r="F2369" t="s">
        <v>22</v>
      </c>
      <c r="G2369">
        <v>0</v>
      </c>
      <c r="H2369">
        <v>54</v>
      </c>
      <c r="I2369">
        <v>68</v>
      </c>
      <c r="J2369">
        <v>9.18</v>
      </c>
      <c r="K2369">
        <v>179.3</v>
      </c>
      <c r="L2369">
        <v>96</v>
      </c>
      <c r="M2369">
        <v>15.24</v>
      </c>
      <c r="N2369">
        <v>247.2</v>
      </c>
      <c r="O2369">
        <v>101</v>
      </c>
      <c r="P2369">
        <v>11.12</v>
      </c>
      <c r="Q2369">
        <v>10.199999999999999</v>
      </c>
      <c r="R2369">
        <v>8</v>
      </c>
      <c r="S2369">
        <v>2.75</v>
      </c>
      <c r="T2369">
        <v>1</v>
      </c>
      <c r="U2369" t="s">
        <v>22</v>
      </c>
      <c r="V2369">
        <f>IF(tbl_Customers[[#This Row],[churn]] = "yes", 1, 0)</f>
        <v>0</v>
      </c>
      <c r="W2369" t="str">
        <f>IF(tbl_Customers[[#This Row],[number_customer_service_calls]] &lt;= 1, "0-1 Calls", IF(tbl_Customers[[#This Row],[number_customer_service_calls]] &lt;= 3, "2-3 Calls", IF(tbl_Customers[[#This Row],[number_customer_service_calls]] &lt;=5, "4-5 Calls", "6+ Calls")))</f>
        <v>0-1 Calls</v>
      </c>
      <c r="X2369" t="str">
        <f>IF(tbl_Customers[[#This Row],[account_length]] &lt;= 50, "0-50", IF(tbl_Customers[[#This Row],[account_length]] &lt;=100, "51-100", IF(tbl_Customers[[#This Row],[account_length]] &lt;= 150, "101-150", "151+")))</f>
        <v>0-50</v>
      </c>
      <c r="Y2369" t="str">
        <f>IF(tbl_Customers[[#This Row],[total_intl_charge]] &lt;= 3, "Low Charges", "High Charges")</f>
        <v>Low Charges</v>
      </c>
      <c r="Z2369" t="str">
        <f>IF(tbl_Customers[[#This Row],[total_eve_calls]]&lt;=80,"Low Calls",
IF(tbl_Customers[[#This Row],[total_eve_calls]]&lt;=120,"Medium Calls","High Calls"))</f>
        <v>Medium Calls</v>
      </c>
      <c r="AA2369" t="str">
        <f>IF(tbl_Customers[[#This Row],[total_eve_charge]]&lt;=15,"Low Charges",
IF(tbl_Customers[[#This Row],[total_eve_charge]]&lt;=20,"Medium Charges","High Charges"))</f>
        <v>Medium Charges</v>
      </c>
      <c r="AB23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69" t="str">
        <f>IF(tbl_Customers[[#This Row],[number_vmail_messages]] = 0, "No Usage", IF(tbl_Customers[[#This Row],[number_vmail_messages]] &lt;= 20, "Low Usage", IF(tbl_Customers[[#This Row],[number_vmail_messages]] &lt;= 40, "Medium Usgae", "High Usage")))</f>
        <v>No Usage</v>
      </c>
      <c r="AD2369" t="str">
        <f>IF(tbl_Customers[[#This Row],[total_day_minutes]]&lt;=150,"Low Usage", IF(tbl_Customers[[#This Row],[total_day_minutes]]&lt;=200,"Medium Usage", IF(tbl_Customers[[#This Row],[total_day_minutes]]&lt;=250,"High Usage","Very High Usage")))</f>
        <v>Low Usage</v>
      </c>
      <c r="AE2369" t="str">
        <f>IF(tbl_Customers[[#This Row],[total_intl_calls]]&lt;=5,"Low Calls", IF(tbl_Customers[[#This Row],[total_intl_calls]]&lt;=10, "Medium Calls", "High Calls"))</f>
        <v>Medium Calls</v>
      </c>
      <c r="AF23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69" s="36" t="str">
        <f>IF(tbl_Customers[[#This Row],[Churn_Risk_Score]]&gt;=10,"High Risk", IF(tbl_Customers[[#This Row],[Churn_Risk_Score]]&gt;=5,"Medium Risk","Low Risk"))</f>
        <v>Low Risk</v>
      </c>
    </row>
    <row r="2370" spans="1:33" x14ac:dyDescent="0.35">
      <c r="A2370">
        <v>2369</v>
      </c>
      <c r="B2370" t="s">
        <v>31</v>
      </c>
      <c r="C2370">
        <v>70</v>
      </c>
      <c r="D2370" t="s">
        <v>21</v>
      </c>
      <c r="E2370" t="s">
        <v>22</v>
      </c>
      <c r="F2370" t="s">
        <v>22</v>
      </c>
      <c r="G2370">
        <v>0</v>
      </c>
      <c r="H2370">
        <v>214.8</v>
      </c>
      <c r="I2370">
        <v>87</v>
      </c>
      <c r="J2370">
        <v>36.520000000000003</v>
      </c>
      <c r="K2370">
        <v>131</v>
      </c>
      <c r="L2370">
        <v>114</v>
      </c>
      <c r="M2370">
        <v>11.14</v>
      </c>
      <c r="N2370">
        <v>216.9</v>
      </c>
      <c r="O2370">
        <v>104</v>
      </c>
      <c r="P2370">
        <v>9.76</v>
      </c>
      <c r="Q2370">
        <v>9.4</v>
      </c>
      <c r="R2370">
        <v>3</v>
      </c>
      <c r="S2370">
        <v>2.54</v>
      </c>
      <c r="T2370">
        <v>3</v>
      </c>
      <c r="U2370" t="s">
        <v>22</v>
      </c>
      <c r="V2370">
        <f>IF(tbl_Customers[[#This Row],[churn]] = "yes", 1, 0)</f>
        <v>0</v>
      </c>
      <c r="W2370" t="str">
        <f>IF(tbl_Customers[[#This Row],[number_customer_service_calls]] &lt;= 1, "0-1 Calls", IF(tbl_Customers[[#This Row],[number_customer_service_calls]] &lt;= 3, "2-3 Calls", IF(tbl_Customers[[#This Row],[number_customer_service_calls]] &lt;=5, "4-5 Calls", "6+ Calls")))</f>
        <v>2-3 Calls</v>
      </c>
      <c r="X2370" t="str">
        <f>IF(tbl_Customers[[#This Row],[account_length]] &lt;= 50, "0-50", IF(tbl_Customers[[#This Row],[account_length]] &lt;=100, "51-100", IF(tbl_Customers[[#This Row],[account_length]] &lt;= 150, "101-150", "151+")))</f>
        <v>51-100</v>
      </c>
      <c r="Y2370" t="str">
        <f>IF(tbl_Customers[[#This Row],[total_intl_charge]] &lt;= 3, "Low Charges", "High Charges")</f>
        <v>Low Charges</v>
      </c>
      <c r="Z2370" t="str">
        <f>IF(tbl_Customers[[#This Row],[total_eve_calls]]&lt;=80,"Low Calls",
IF(tbl_Customers[[#This Row],[total_eve_calls]]&lt;=120,"Medium Calls","High Calls"))</f>
        <v>Medium Calls</v>
      </c>
      <c r="AA2370" t="str">
        <f>IF(tbl_Customers[[#This Row],[total_eve_charge]]&lt;=15,"Low Charges",
IF(tbl_Customers[[#This Row],[total_eve_charge]]&lt;=20,"Medium Charges","High Charges"))</f>
        <v>Low Charges</v>
      </c>
      <c r="AB23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70" t="str">
        <f>IF(tbl_Customers[[#This Row],[number_vmail_messages]] = 0, "No Usage", IF(tbl_Customers[[#This Row],[number_vmail_messages]] &lt;= 20, "Low Usage", IF(tbl_Customers[[#This Row],[number_vmail_messages]] &lt;= 40, "Medium Usgae", "High Usage")))</f>
        <v>No Usage</v>
      </c>
      <c r="AD2370" t="str">
        <f>IF(tbl_Customers[[#This Row],[total_day_minutes]]&lt;=150,"Low Usage", IF(tbl_Customers[[#This Row],[total_day_minutes]]&lt;=200,"Medium Usage", IF(tbl_Customers[[#This Row],[total_day_minutes]]&lt;=250,"High Usage","Very High Usage")))</f>
        <v>High Usage</v>
      </c>
      <c r="AE2370" t="str">
        <f>IF(tbl_Customers[[#This Row],[total_intl_calls]]&lt;=5,"Low Calls", IF(tbl_Customers[[#This Row],[total_intl_calls]]&lt;=10, "Medium Calls", "High Calls"))</f>
        <v>Low Calls</v>
      </c>
      <c r="AF23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70" s="36" t="str">
        <f>IF(tbl_Customers[[#This Row],[Churn_Risk_Score]]&gt;=10,"High Risk", IF(tbl_Customers[[#This Row],[Churn_Risk_Score]]&gt;=5,"Medium Risk","Low Risk"))</f>
        <v>Low Risk</v>
      </c>
    </row>
    <row r="2371" spans="1:33" x14ac:dyDescent="0.35">
      <c r="A2371">
        <v>2370</v>
      </c>
      <c r="B2371" t="s">
        <v>57</v>
      </c>
      <c r="C2371">
        <v>52</v>
      </c>
      <c r="D2371" t="s">
        <v>28</v>
      </c>
      <c r="E2371" t="s">
        <v>23</v>
      </c>
      <c r="F2371" t="s">
        <v>22</v>
      </c>
      <c r="G2371">
        <v>0</v>
      </c>
      <c r="H2371">
        <v>251.4</v>
      </c>
      <c r="I2371">
        <v>118</v>
      </c>
      <c r="J2371">
        <v>42.74</v>
      </c>
      <c r="K2371">
        <v>196.6</v>
      </c>
      <c r="L2371">
        <v>80</v>
      </c>
      <c r="M2371">
        <v>16.71</v>
      </c>
      <c r="N2371">
        <v>192</v>
      </c>
      <c r="O2371">
        <v>53</v>
      </c>
      <c r="P2371">
        <v>8.64</v>
      </c>
      <c r="Q2371">
        <v>11</v>
      </c>
      <c r="R2371">
        <v>2</v>
      </c>
      <c r="S2371">
        <v>2.97</v>
      </c>
      <c r="T2371">
        <v>0</v>
      </c>
      <c r="U2371" t="s">
        <v>23</v>
      </c>
      <c r="V2371">
        <f>IF(tbl_Customers[[#This Row],[churn]] = "yes", 1, 0)</f>
        <v>1</v>
      </c>
      <c r="W2371" t="str">
        <f>IF(tbl_Customers[[#This Row],[number_customer_service_calls]] &lt;= 1, "0-1 Calls", IF(tbl_Customers[[#This Row],[number_customer_service_calls]] &lt;= 3, "2-3 Calls", IF(tbl_Customers[[#This Row],[number_customer_service_calls]] &lt;=5, "4-5 Calls", "6+ Calls")))</f>
        <v>0-1 Calls</v>
      </c>
      <c r="X2371" t="str">
        <f>IF(tbl_Customers[[#This Row],[account_length]] &lt;= 50, "0-50", IF(tbl_Customers[[#This Row],[account_length]] &lt;=100, "51-100", IF(tbl_Customers[[#This Row],[account_length]] &lt;= 150, "101-150", "151+")))</f>
        <v>51-100</v>
      </c>
      <c r="Y2371" t="str">
        <f>IF(tbl_Customers[[#This Row],[total_intl_charge]] &lt;= 3, "Low Charges", "High Charges")</f>
        <v>Low Charges</v>
      </c>
      <c r="Z2371" t="str">
        <f>IF(tbl_Customers[[#This Row],[total_eve_calls]]&lt;=80,"Low Calls",
IF(tbl_Customers[[#This Row],[total_eve_calls]]&lt;=120,"Medium Calls","High Calls"))</f>
        <v>Low Calls</v>
      </c>
      <c r="AA2371" t="str">
        <f>IF(tbl_Customers[[#This Row],[total_eve_charge]]&lt;=15,"Low Charges",
IF(tbl_Customers[[#This Row],[total_eve_charge]]&lt;=20,"Medium Charges","High Charges"))</f>
        <v>Medium Charges</v>
      </c>
      <c r="AB23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1" t="str">
        <f>IF(tbl_Customers[[#This Row],[number_vmail_messages]] = 0, "No Usage", IF(tbl_Customers[[#This Row],[number_vmail_messages]] &lt;= 20, "Low Usage", IF(tbl_Customers[[#This Row],[number_vmail_messages]] &lt;= 40, "Medium Usgae", "High Usage")))</f>
        <v>No Usage</v>
      </c>
      <c r="AD2371" t="str">
        <f>IF(tbl_Customers[[#This Row],[total_day_minutes]]&lt;=150,"Low Usage", IF(tbl_Customers[[#This Row],[total_day_minutes]]&lt;=200,"Medium Usage", IF(tbl_Customers[[#This Row],[total_day_minutes]]&lt;=250,"High Usage","Very High Usage")))</f>
        <v>Very High Usage</v>
      </c>
      <c r="AE2371" t="str">
        <f>IF(tbl_Customers[[#This Row],[total_intl_calls]]&lt;=5,"Low Calls", IF(tbl_Customers[[#This Row],[total_intl_calls]]&lt;=10, "Medium Calls", "High Calls"))</f>
        <v>Low Calls</v>
      </c>
      <c r="AF23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371" s="36" t="str">
        <f>IF(tbl_Customers[[#This Row],[Churn_Risk_Score]]&gt;=10,"High Risk", IF(tbl_Customers[[#This Row],[Churn_Risk_Score]]&gt;=5,"Medium Risk","Low Risk"))</f>
        <v>Medium Risk</v>
      </c>
    </row>
    <row r="2372" spans="1:33" x14ac:dyDescent="0.35">
      <c r="A2372">
        <v>2371</v>
      </c>
      <c r="B2372" t="s">
        <v>45</v>
      </c>
      <c r="C2372">
        <v>3</v>
      </c>
      <c r="D2372" t="s">
        <v>25</v>
      </c>
      <c r="E2372" t="s">
        <v>22</v>
      </c>
      <c r="F2372" t="s">
        <v>22</v>
      </c>
      <c r="G2372">
        <v>0</v>
      </c>
      <c r="H2372">
        <v>139</v>
      </c>
      <c r="I2372">
        <v>99</v>
      </c>
      <c r="J2372">
        <v>23.63</v>
      </c>
      <c r="K2372">
        <v>250.7</v>
      </c>
      <c r="L2372">
        <v>108</v>
      </c>
      <c r="M2372">
        <v>21.31</v>
      </c>
      <c r="N2372">
        <v>286.2</v>
      </c>
      <c r="O2372">
        <v>87</v>
      </c>
      <c r="P2372">
        <v>12.88</v>
      </c>
      <c r="Q2372">
        <v>6.1</v>
      </c>
      <c r="R2372">
        <v>3</v>
      </c>
      <c r="S2372">
        <v>1.65</v>
      </c>
      <c r="T2372">
        <v>4</v>
      </c>
      <c r="U2372" t="s">
        <v>22</v>
      </c>
      <c r="V2372">
        <f>IF(tbl_Customers[[#This Row],[churn]] = "yes", 1, 0)</f>
        <v>0</v>
      </c>
      <c r="W2372" t="str">
        <f>IF(tbl_Customers[[#This Row],[number_customer_service_calls]] &lt;= 1, "0-1 Calls", IF(tbl_Customers[[#This Row],[number_customer_service_calls]] &lt;= 3, "2-3 Calls", IF(tbl_Customers[[#This Row],[number_customer_service_calls]] &lt;=5, "4-5 Calls", "6+ Calls")))</f>
        <v>4-5 Calls</v>
      </c>
      <c r="X2372" t="str">
        <f>IF(tbl_Customers[[#This Row],[account_length]] &lt;= 50, "0-50", IF(tbl_Customers[[#This Row],[account_length]] &lt;=100, "51-100", IF(tbl_Customers[[#This Row],[account_length]] &lt;= 150, "101-150", "151+")))</f>
        <v>0-50</v>
      </c>
      <c r="Y2372" t="str">
        <f>IF(tbl_Customers[[#This Row],[total_intl_charge]] &lt;= 3, "Low Charges", "High Charges")</f>
        <v>Low Charges</v>
      </c>
      <c r="Z2372" t="str">
        <f>IF(tbl_Customers[[#This Row],[total_eve_calls]]&lt;=80,"Low Calls",
IF(tbl_Customers[[#This Row],[total_eve_calls]]&lt;=120,"Medium Calls","High Calls"))</f>
        <v>Medium Calls</v>
      </c>
      <c r="AA2372" t="str">
        <f>IF(tbl_Customers[[#This Row],[total_eve_charge]]&lt;=15,"Low Charges",
IF(tbl_Customers[[#This Row],[total_eve_charge]]&lt;=20,"Medium Charges","High Charges"))</f>
        <v>High Charges</v>
      </c>
      <c r="AB23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72" t="str">
        <f>IF(tbl_Customers[[#This Row],[number_vmail_messages]] = 0, "No Usage", IF(tbl_Customers[[#This Row],[number_vmail_messages]] &lt;= 20, "Low Usage", IF(tbl_Customers[[#This Row],[number_vmail_messages]] &lt;= 40, "Medium Usgae", "High Usage")))</f>
        <v>No Usage</v>
      </c>
      <c r="AD2372" t="str">
        <f>IF(tbl_Customers[[#This Row],[total_day_minutes]]&lt;=150,"Low Usage", IF(tbl_Customers[[#This Row],[total_day_minutes]]&lt;=200,"Medium Usage", IF(tbl_Customers[[#This Row],[total_day_minutes]]&lt;=250,"High Usage","Very High Usage")))</f>
        <v>Low Usage</v>
      </c>
      <c r="AE2372" t="str">
        <f>IF(tbl_Customers[[#This Row],[total_intl_calls]]&lt;=5,"Low Calls", IF(tbl_Customers[[#This Row],[total_intl_calls]]&lt;=10, "Medium Calls", "High Calls"))</f>
        <v>Low Calls</v>
      </c>
      <c r="AF23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72" s="36" t="str">
        <f>IF(tbl_Customers[[#This Row],[Churn_Risk_Score]]&gt;=10,"High Risk", IF(tbl_Customers[[#This Row],[Churn_Risk_Score]]&gt;=5,"Medium Risk","Low Risk"))</f>
        <v>Medium Risk</v>
      </c>
    </row>
    <row r="2373" spans="1:33" x14ac:dyDescent="0.35">
      <c r="A2373">
        <v>2372</v>
      </c>
      <c r="B2373" t="s">
        <v>67</v>
      </c>
      <c r="C2373">
        <v>38</v>
      </c>
      <c r="D2373" t="s">
        <v>21</v>
      </c>
      <c r="E2373" t="s">
        <v>22</v>
      </c>
      <c r="F2373" t="s">
        <v>22</v>
      </c>
      <c r="G2373">
        <v>0</v>
      </c>
      <c r="H2373">
        <v>117.3</v>
      </c>
      <c r="I2373">
        <v>114</v>
      </c>
      <c r="J2373">
        <v>19.940000000000001</v>
      </c>
      <c r="K2373">
        <v>208.7</v>
      </c>
      <c r="L2373">
        <v>105</v>
      </c>
      <c r="M2373">
        <v>17.739999999999998</v>
      </c>
      <c r="N2373">
        <v>203.4</v>
      </c>
      <c r="O2373">
        <v>98</v>
      </c>
      <c r="P2373">
        <v>9.15</v>
      </c>
      <c r="Q2373">
        <v>14.4</v>
      </c>
      <c r="R2373">
        <v>2</v>
      </c>
      <c r="S2373">
        <v>3.89</v>
      </c>
      <c r="T2373">
        <v>2</v>
      </c>
      <c r="U2373" t="s">
        <v>22</v>
      </c>
      <c r="V2373">
        <f>IF(tbl_Customers[[#This Row],[churn]] = "yes", 1, 0)</f>
        <v>0</v>
      </c>
      <c r="W2373" t="str">
        <f>IF(tbl_Customers[[#This Row],[number_customer_service_calls]] &lt;= 1, "0-1 Calls", IF(tbl_Customers[[#This Row],[number_customer_service_calls]] &lt;= 3, "2-3 Calls", IF(tbl_Customers[[#This Row],[number_customer_service_calls]] &lt;=5, "4-5 Calls", "6+ Calls")))</f>
        <v>2-3 Calls</v>
      </c>
      <c r="X2373" t="str">
        <f>IF(tbl_Customers[[#This Row],[account_length]] &lt;= 50, "0-50", IF(tbl_Customers[[#This Row],[account_length]] &lt;=100, "51-100", IF(tbl_Customers[[#This Row],[account_length]] &lt;= 150, "101-150", "151+")))</f>
        <v>0-50</v>
      </c>
      <c r="Y2373" t="str">
        <f>IF(tbl_Customers[[#This Row],[total_intl_charge]] &lt;= 3, "Low Charges", "High Charges")</f>
        <v>High Charges</v>
      </c>
      <c r="Z2373" t="str">
        <f>IF(tbl_Customers[[#This Row],[total_eve_calls]]&lt;=80,"Low Calls",
IF(tbl_Customers[[#This Row],[total_eve_calls]]&lt;=120,"Medium Calls","High Calls"))</f>
        <v>Medium Calls</v>
      </c>
      <c r="AA2373" t="str">
        <f>IF(tbl_Customers[[#This Row],[total_eve_charge]]&lt;=15,"Low Charges",
IF(tbl_Customers[[#This Row],[total_eve_charge]]&lt;=20,"Medium Charges","High Charges"))</f>
        <v>Medium Charges</v>
      </c>
      <c r="AB23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3" t="str">
        <f>IF(tbl_Customers[[#This Row],[number_vmail_messages]] = 0, "No Usage", IF(tbl_Customers[[#This Row],[number_vmail_messages]] &lt;= 20, "Low Usage", IF(tbl_Customers[[#This Row],[number_vmail_messages]] &lt;= 40, "Medium Usgae", "High Usage")))</f>
        <v>No Usage</v>
      </c>
      <c r="AD2373" t="str">
        <f>IF(tbl_Customers[[#This Row],[total_day_minutes]]&lt;=150,"Low Usage", IF(tbl_Customers[[#This Row],[total_day_minutes]]&lt;=200,"Medium Usage", IF(tbl_Customers[[#This Row],[total_day_minutes]]&lt;=250,"High Usage","Very High Usage")))</f>
        <v>Low Usage</v>
      </c>
      <c r="AE2373" t="str">
        <f>IF(tbl_Customers[[#This Row],[total_intl_calls]]&lt;=5,"Low Calls", IF(tbl_Customers[[#This Row],[total_intl_calls]]&lt;=10, "Medium Calls", "High Calls"))</f>
        <v>Low Calls</v>
      </c>
      <c r="AF23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73" s="36" t="str">
        <f>IF(tbl_Customers[[#This Row],[Churn_Risk_Score]]&gt;=10,"High Risk", IF(tbl_Customers[[#This Row],[Churn_Risk_Score]]&gt;=5,"Medium Risk","Low Risk"))</f>
        <v>Low Risk</v>
      </c>
    </row>
    <row r="2374" spans="1:33" x14ac:dyDescent="0.35">
      <c r="A2374">
        <v>2373</v>
      </c>
      <c r="B2374" t="s">
        <v>36</v>
      </c>
      <c r="C2374">
        <v>104</v>
      </c>
      <c r="D2374" t="s">
        <v>21</v>
      </c>
      <c r="E2374" t="s">
        <v>22</v>
      </c>
      <c r="F2374" t="s">
        <v>22</v>
      </c>
      <c r="G2374">
        <v>0</v>
      </c>
      <c r="H2374">
        <v>264</v>
      </c>
      <c r="I2374">
        <v>108</v>
      </c>
      <c r="J2374">
        <v>44.88</v>
      </c>
      <c r="K2374">
        <v>132.19999999999999</v>
      </c>
      <c r="L2374">
        <v>75</v>
      </c>
      <c r="M2374">
        <v>11.24</v>
      </c>
      <c r="N2374">
        <v>177.7</v>
      </c>
      <c r="O2374">
        <v>91</v>
      </c>
      <c r="P2374">
        <v>8</v>
      </c>
      <c r="Q2374">
        <v>10.6</v>
      </c>
      <c r="R2374">
        <v>8</v>
      </c>
      <c r="S2374">
        <v>2.86</v>
      </c>
      <c r="T2374">
        <v>3</v>
      </c>
      <c r="U2374" t="s">
        <v>22</v>
      </c>
      <c r="V2374">
        <f>IF(tbl_Customers[[#This Row],[churn]] = "yes", 1, 0)</f>
        <v>0</v>
      </c>
      <c r="W2374" t="str">
        <f>IF(tbl_Customers[[#This Row],[number_customer_service_calls]] &lt;= 1, "0-1 Calls", IF(tbl_Customers[[#This Row],[number_customer_service_calls]] &lt;= 3, "2-3 Calls", IF(tbl_Customers[[#This Row],[number_customer_service_calls]] &lt;=5, "4-5 Calls", "6+ Calls")))</f>
        <v>2-3 Calls</v>
      </c>
      <c r="X2374" t="str">
        <f>IF(tbl_Customers[[#This Row],[account_length]] &lt;= 50, "0-50", IF(tbl_Customers[[#This Row],[account_length]] &lt;=100, "51-100", IF(tbl_Customers[[#This Row],[account_length]] &lt;= 150, "101-150", "151+")))</f>
        <v>101-150</v>
      </c>
      <c r="Y2374" t="str">
        <f>IF(tbl_Customers[[#This Row],[total_intl_charge]] &lt;= 3, "Low Charges", "High Charges")</f>
        <v>Low Charges</v>
      </c>
      <c r="Z2374" t="str">
        <f>IF(tbl_Customers[[#This Row],[total_eve_calls]]&lt;=80,"Low Calls",
IF(tbl_Customers[[#This Row],[total_eve_calls]]&lt;=120,"Medium Calls","High Calls"))</f>
        <v>Low Calls</v>
      </c>
      <c r="AA2374" t="str">
        <f>IF(tbl_Customers[[#This Row],[total_eve_charge]]&lt;=15,"Low Charges",
IF(tbl_Customers[[#This Row],[total_eve_charge]]&lt;=20,"Medium Charges","High Charges"))</f>
        <v>Low Charges</v>
      </c>
      <c r="AB23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4" t="str">
        <f>IF(tbl_Customers[[#This Row],[number_vmail_messages]] = 0, "No Usage", IF(tbl_Customers[[#This Row],[number_vmail_messages]] &lt;= 20, "Low Usage", IF(tbl_Customers[[#This Row],[number_vmail_messages]] &lt;= 40, "Medium Usgae", "High Usage")))</f>
        <v>No Usage</v>
      </c>
      <c r="AD2374" t="str">
        <f>IF(tbl_Customers[[#This Row],[total_day_minutes]]&lt;=150,"Low Usage", IF(tbl_Customers[[#This Row],[total_day_minutes]]&lt;=200,"Medium Usage", IF(tbl_Customers[[#This Row],[total_day_minutes]]&lt;=250,"High Usage","Very High Usage")))</f>
        <v>Very High Usage</v>
      </c>
      <c r="AE2374" t="str">
        <f>IF(tbl_Customers[[#This Row],[total_intl_calls]]&lt;=5,"Low Calls", IF(tbl_Customers[[#This Row],[total_intl_calls]]&lt;=10, "Medium Calls", "High Calls"))</f>
        <v>Medium Calls</v>
      </c>
      <c r="AF23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74" s="36" t="str">
        <f>IF(tbl_Customers[[#This Row],[Churn_Risk_Score]]&gt;=10,"High Risk", IF(tbl_Customers[[#This Row],[Churn_Risk_Score]]&gt;=5,"Medium Risk","Low Risk"))</f>
        <v>Medium Risk</v>
      </c>
    </row>
    <row r="2375" spans="1:33" x14ac:dyDescent="0.35">
      <c r="A2375">
        <v>2374</v>
      </c>
      <c r="B2375" t="s">
        <v>30</v>
      </c>
      <c r="C2375">
        <v>27</v>
      </c>
      <c r="D2375" t="s">
        <v>25</v>
      </c>
      <c r="E2375" t="s">
        <v>22</v>
      </c>
      <c r="F2375" t="s">
        <v>22</v>
      </c>
      <c r="G2375">
        <v>0</v>
      </c>
      <c r="H2375">
        <v>82.6</v>
      </c>
      <c r="I2375">
        <v>105</v>
      </c>
      <c r="J2375">
        <v>14.04</v>
      </c>
      <c r="K2375">
        <v>204</v>
      </c>
      <c r="L2375">
        <v>99</v>
      </c>
      <c r="M2375">
        <v>17.34</v>
      </c>
      <c r="N2375">
        <v>224.2</v>
      </c>
      <c r="O2375">
        <v>122</v>
      </c>
      <c r="P2375">
        <v>10.09</v>
      </c>
      <c r="Q2375">
        <v>9.1</v>
      </c>
      <c r="R2375">
        <v>4</v>
      </c>
      <c r="S2375">
        <v>2.46</v>
      </c>
      <c r="T2375">
        <v>1</v>
      </c>
      <c r="U2375" t="s">
        <v>22</v>
      </c>
      <c r="V2375">
        <f>IF(tbl_Customers[[#This Row],[churn]] = "yes", 1, 0)</f>
        <v>0</v>
      </c>
      <c r="W2375" t="str">
        <f>IF(tbl_Customers[[#This Row],[number_customer_service_calls]] &lt;= 1, "0-1 Calls", IF(tbl_Customers[[#This Row],[number_customer_service_calls]] &lt;= 3, "2-3 Calls", IF(tbl_Customers[[#This Row],[number_customer_service_calls]] &lt;=5, "4-5 Calls", "6+ Calls")))</f>
        <v>0-1 Calls</v>
      </c>
      <c r="X2375" t="str">
        <f>IF(tbl_Customers[[#This Row],[account_length]] &lt;= 50, "0-50", IF(tbl_Customers[[#This Row],[account_length]] &lt;=100, "51-100", IF(tbl_Customers[[#This Row],[account_length]] &lt;= 150, "101-150", "151+")))</f>
        <v>0-50</v>
      </c>
      <c r="Y2375" t="str">
        <f>IF(tbl_Customers[[#This Row],[total_intl_charge]] &lt;= 3, "Low Charges", "High Charges")</f>
        <v>Low Charges</v>
      </c>
      <c r="Z2375" t="str">
        <f>IF(tbl_Customers[[#This Row],[total_eve_calls]]&lt;=80,"Low Calls",
IF(tbl_Customers[[#This Row],[total_eve_calls]]&lt;=120,"Medium Calls","High Calls"))</f>
        <v>Medium Calls</v>
      </c>
      <c r="AA2375" t="str">
        <f>IF(tbl_Customers[[#This Row],[total_eve_charge]]&lt;=15,"Low Charges",
IF(tbl_Customers[[#This Row],[total_eve_charge]]&lt;=20,"Medium Charges","High Charges"))</f>
        <v>Medium Charges</v>
      </c>
      <c r="AB23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75" t="str">
        <f>IF(tbl_Customers[[#This Row],[number_vmail_messages]] = 0, "No Usage", IF(tbl_Customers[[#This Row],[number_vmail_messages]] &lt;= 20, "Low Usage", IF(tbl_Customers[[#This Row],[number_vmail_messages]] &lt;= 40, "Medium Usgae", "High Usage")))</f>
        <v>No Usage</v>
      </c>
      <c r="AD2375" t="str">
        <f>IF(tbl_Customers[[#This Row],[total_day_minutes]]&lt;=150,"Low Usage", IF(tbl_Customers[[#This Row],[total_day_minutes]]&lt;=200,"Medium Usage", IF(tbl_Customers[[#This Row],[total_day_minutes]]&lt;=250,"High Usage","Very High Usage")))</f>
        <v>Low Usage</v>
      </c>
      <c r="AE2375" t="str">
        <f>IF(tbl_Customers[[#This Row],[total_intl_calls]]&lt;=5,"Low Calls", IF(tbl_Customers[[#This Row],[total_intl_calls]]&lt;=10, "Medium Calls", "High Calls"))</f>
        <v>Low Calls</v>
      </c>
      <c r="AF23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75" s="36" t="str">
        <f>IF(tbl_Customers[[#This Row],[Churn_Risk_Score]]&gt;=10,"High Risk", IF(tbl_Customers[[#This Row],[Churn_Risk_Score]]&gt;=5,"Medium Risk","Low Risk"))</f>
        <v>Low Risk</v>
      </c>
    </row>
    <row r="2376" spans="1:33" x14ac:dyDescent="0.35">
      <c r="A2376">
        <v>2375</v>
      </c>
      <c r="B2376" t="s">
        <v>70</v>
      </c>
      <c r="C2376">
        <v>166</v>
      </c>
      <c r="D2376" t="s">
        <v>21</v>
      </c>
      <c r="E2376" t="s">
        <v>23</v>
      </c>
      <c r="F2376" t="s">
        <v>23</v>
      </c>
      <c r="G2376">
        <v>28</v>
      </c>
      <c r="H2376">
        <v>175.8</v>
      </c>
      <c r="I2376">
        <v>126</v>
      </c>
      <c r="J2376">
        <v>29.89</v>
      </c>
      <c r="K2376">
        <v>253.6</v>
      </c>
      <c r="L2376">
        <v>76</v>
      </c>
      <c r="M2376">
        <v>21.56</v>
      </c>
      <c r="N2376">
        <v>128.5</v>
      </c>
      <c r="O2376">
        <v>72</v>
      </c>
      <c r="P2376">
        <v>5.78</v>
      </c>
      <c r="Q2376">
        <v>11.4</v>
      </c>
      <c r="R2376">
        <v>5</v>
      </c>
      <c r="S2376">
        <v>3.08</v>
      </c>
      <c r="T2376">
        <v>1</v>
      </c>
      <c r="U2376" t="s">
        <v>22</v>
      </c>
      <c r="V2376">
        <f>IF(tbl_Customers[[#This Row],[churn]] = "yes", 1, 0)</f>
        <v>0</v>
      </c>
      <c r="W2376" t="str">
        <f>IF(tbl_Customers[[#This Row],[number_customer_service_calls]] &lt;= 1, "0-1 Calls", IF(tbl_Customers[[#This Row],[number_customer_service_calls]] &lt;= 3, "2-3 Calls", IF(tbl_Customers[[#This Row],[number_customer_service_calls]] &lt;=5, "4-5 Calls", "6+ Calls")))</f>
        <v>0-1 Calls</v>
      </c>
      <c r="X2376" t="str">
        <f>IF(tbl_Customers[[#This Row],[account_length]] &lt;= 50, "0-50", IF(tbl_Customers[[#This Row],[account_length]] &lt;=100, "51-100", IF(tbl_Customers[[#This Row],[account_length]] &lt;= 150, "101-150", "151+")))</f>
        <v>151+</v>
      </c>
      <c r="Y2376" t="str">
        <f>IF(tbl_Customers[[#This Row],[total_intl_charge]] &lt;= 3, "Low Charges", "High Charges")</f>
        <v>High Charges</v>
      </c>
      <c r="Z2376" t="str">
        <f>IF(tbl_Customers[[#This Row],[total_eve_calls]]&lt;=80,"Low Calls",
IF(tbl_Customers[[#This Row],[total_eve_calls]]&lt;=120,"Medium Calls","High Calls"))</f>
        <v>Low Calls</v>
      </c>
      <c r="AA2376" t="str">
        <f>IF(tbl_Customers[[#This Row],[total_eve_charge]]&lt;=15,"Low Charges",
IF(tbl_Customers[[#This Row],[total_eve_charge]]&lt;=20,"Medium Charges","High Charges"))</f>
        <v>High Charges</v>
      </c>
      <c r="AB23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6" t="str">
        <f>IF(tbl_Customers[[#This Row],[number_vmail_messages]] = 0, "No Usage", IF(tbl_Customers[[#This Row],[number_vmail_messages]] &lt;= 20, "Low Usage", IF(tbl_Customers[[#This Row],[number_vmail_messages]] &lt;= 40, "Medium Usgae", "High Usage")))</f>
        <v>Medium Usgae</v>
      </c>
      <c r="AD2376" t="str">
        <f>IF(tbl_Customers[[#This Row],[total_day_minutes]]&lt;=150,"Low Usage", IF(tbl_Customers[[#This Row],[total_day_minutes]]&lt;=200,"Medium Usage", IF(tbl_Customers[[#This Row],[total_day_minutes]]&lt;=250,"High Usage","Very High Usage")))</f>
        <v>Medium Usage</v>
      </c>
      <c r="AE2376" t="str">
        <f>IF(tbl_Customers[[#This Row],[total_intl_calls]]&lt;=5,"Low Calls", IF(tbl_Customers[[#This Row],[total_intl_calls]]&lt;=10, "Medium Calls", "High Calls"))</f>
        <v>Low Calls</v>
      </c>
      <c r="AF23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376" s="36" t="str">
        <f>IF(tbl_Customers[[#This Row],[Churn_Risk_Score]]&gt;=10,"High Risk", IF(tbl_Customers[[#This Row],[Churn_Risk_Score]]&gt;=5,"Medium Risk","Low Risk"))</f>
        <v>Medium Risk</v>
      </c>
    </row>
    <row r="2377" spans="1:33" x14ac:dyDescent="0.35">
      <c r="A2377">
        <v>2376</v>
      </c>
      <c r="B2377" t="s">
        <v>27</v>
      </c>
      <c r="C2377">
        <v>13</v>
      </c>
      <c r="D2377" t="s">
        <v>25</v>
      </c>
      <c r="E2377" t="s">
        <v>22</v>
      </c>
      <c r="F2377" t="s">
        <v>22</v>
      </c>
      <c r="G2377">
        <v>0</v>
      </c>
      <c r="H2377">
        <v>220.4</v>
      </c>
      <c r="I2377">
        <v>100</v>
      </c>
      <c r="J2377">
        <v>37.47</v>
      </c>
      <c r="K2377">
        <v>211.2</v>
      </c>
      <c r="L2377">
        <v>79</v>
      </c>
      <c r="M2377">
        <v>17.95</v>
      </c>
      <c r="N2377">
        <v>259.3</v>
      </c>
      <c r="O2377">
        <v>112</v>
      </c>
      <c r="P2377">
        <v>11.67</v>
      </c>
      <c r="Q2377">
        <v>13.6</v>
      </c>
      <c r="R2377">
        <v>8</v>
      </c>
      <c r="S2377">
        <v>3.67</v>
      </c>
      <c r="T2377">
        <v>2</v>
      </c>
      <c r="U2377" t="s">
        <v>22</v>
      </c>
      <c r="V2377">
        <f>IF(tbl_Customers[[#This Row],[churn]] = "yes", 1, 0)</f>
        <v>0</v>
      </c>
      <c r="W2377" t="str">
        <f>IF(tbl_Customers[[#This Row],[number_customer_service_calls]] &lt;= 1, "0-1 Calls", IF(tbl_Customers[[#This Row],[number_customer_service_calls]] &lt;= 3, "2-3 Calls", IF(tbl_Customers[[#This Row],[number_customer_service_calls]] &lt;=5, "4-5 Calls", "6+ Calls")))</f>
        <v>2-3 Calls</v>
      </c>
      <c r="X2377" t="str">
        <f>IF(tbl_Customers[[#This Row],[account_length]] &lt;= 50, "0-50", IF(tbl_Customers[[#This Row],[account_length]] &lt;=100, "51-100", IF(tbl_Customers[[#This Row],[account_length]] &lt;= 150, "101-150", "151+")))</f>
        <v>0-50</v>
      </c>
      <c r="Y2377" t="str">
        <f>IF(tbl_Customers[[#This Row],[total_intl_charge]] &lt;= 3, "Low Charges", "High Charges")</f>
        <v>High Charges</v>
      </c>
      <c r="Z2377" t="str">
        <f>IF(tbl_Customers[[#This Row],[total_eve_calls]]&lt;=80,"Low Calls",
IF(tbl_Customers[[#This Row],[total_eve_calls]]&lt;=120,"Medium Calls","High Calls"))</f>
        <v>Low Calls</v>
      </c>
      <c r="AA2377" t="str">
        <f>IF(tbl_Customers[[#This Row],[total_eve_charge]]&lt;=15,"Low Charges",
IF(tbl_Customers[[#This Row],[total_eve_charge]]&lt;=20,"Medium Charges","High Charges"))</f>
        <v>Medium Charges</v>
      </c>
      <c r="AB23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77" t="str">
        <f>IF(tbl_Customers[[#This Row],[number_vmail_messages]] = 0, "No Usage", IF(tbl_Customers[[#This Row],[number_vmail_messages]] &lt;= 20, "Low Usage", IF(tbl_Customers[[#This Row],[number_vmail_messages]] &lt;= 40, "Medium Usgae", "High Usage")))</f>
        <v>No Usage</v>
      </c>
      <c r="AD2377" t="str">
        <f>IF(tbl_Customers[[#This Row],[total_day_minutes]]&lt;=150,"Low Usage", IF(tbl_Customers[[#This Row],[total_day_minutes]]&lt;=200,"Medium Usage", IF(tbl_Customers[[#This Row],[total_day_minutes]]&lt;=250,"High Usage","Very High Usage")))</f>
        <v>High Usage</v>
      </c>
      <c r="AE2377" t="str">
        <f>IF(tbl_Customers[[#This Row],[total_intl_calls]]&lt;=5,"Low Calls", IF(tbl_Customers[[#This Row],[total_intl_calls]]&lt;=10, "Medium Calls", "High Calls"))</f>
        <v>Medium Calls</v>
      </c>
      <c r="AF23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77" s="36" t="str">
        <f>IF(tbl_Customers[[#This Row],[Churn_Risk_Score]]&gt;=10,"High Risk", IF(tbl_Customers[[#This Row],[Churn_Risk_Score]]&gt;=5,"Medium Risk","Low Risk"))</f>
        <v>Low Risk</v>
      </c>
    </row>
    <row r="2378" spans="1:33" x14ac:dyDescent="0.35">
      <c r="A2378">
        <v>2377</v>
      </c>
      <c r="B2378" t="s">
        <v>47</v>
      </c>
      <c r="C2378">
        <v>52</v>
      </c>
      <c r="D2378" t="s">
        <v>25</v>
      </c>
      <c r="E2378" t="s">
        <v>22</v>
      </c>
      <c r="F2378" t="s">
        <v>22</v>
      </c>
      <c r="G2378">
        <v>0</v>
      </c>
      <c r="H2378">
        <v>217</v>
      </c>
      <c r="I2378">
        <v>104</v>
      </c>
      <c r="J2378">
        <v>36.89</v>
      </c>
      <c r="K2378">
        <v>152.30000000000001</v>
      </c>
      <c r="L2378">
        <v>83</v>
      </c>
      <c r="M2378">
        <v>12.95</v>
      </c>
      <c r="N2378">
        <v>134.30000000000001</v>
      </c>
      <c r="O2378">
        <v>109</v>
      </c>
      <c r="P2378">
        <v>6.04</v>
      </c>
      <c r="Q2378">
        <v>11.8</v>
      </c>
      <c r="R2378">
        <v>4</v>
      </c>
      <c r="S2378">
        <v>3.19</v>
      </c>
      <c r="T2378">
        <v>2</v>
      </c>
      <c r="U2378" t="s">
        <v>22</v>
      </c>
      <c r="V2378">
        <f>IF(tbl_Customers[[#This Row],[churn]] = "yes", 1, 0)</f>
        <v>0</v>
      </c>
      <c r="W2378" t="str">
        <f>IF(tbl_Customers[[#This Row],[number_customer_service_calls]] &lt;= 1, "0-1 Calls", IF(tbl_Customers[[#This Row],[number_customer_service_calls]] &lt;= 3, "2-3 Calls", IF(tbl_Customers[[#This Row],[number_customer_service_calls]] &lt;=5, "4-5 Calls", "6+ Calls")))</f>
        <v>2-3 Calls</v>
      </c>
      <c r="X2378" t="str">
        <f>IF(tbl_Customers[[#This Row],[account_length]] &lt;= 50, "0-50", IF(tbl_Customers[[#This Row],[account_length]] &lt;=100, "51-100", IF(tbl_Customers[[#This Row],[account_length]] &lt;= 150, "101-150", "151+")))</f>
        <v>51-100</v>
      </c>
      <c r="Y2378" t="str">
        <f>IF(tbl_Customers[[#This Row],[total_intl_charge]] &lt;= 3, "Low Charges", "High Charges")</f>
        <v>High Charges</v>
      </c>
      <c r="Z2378" t="str">
        <f>IF(tbl_Customers[[#This Row],[total_eve_calls]]&lt;=80,"Low Calls",
IF(tbl_Customers[[#This Row],[total_eve_calls]]&lt;=120,"Medium Calls","High Calls"))</f>
        <v>Medium Calls</v>
      </c>
      <c r="AA2378" t="str">
        <f>IF(tbl_Customers[[#This Row],[total_eve_charge]]&lt;=15,"Low Charges",
IF(tbl_Customers[[#This Row],[total_eve_charge]]&lt;=20,"Medium Charges","High Charges"))</f>
        <v>Low Charges</v>
      </c>
      <c r="AB23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8" t="str">
        <f>IF(tbl_Customers[[#This Row],[number_vmail_messages]] = 0, "No Usage", IF(tbl_Customers[[#This Row],[number_vmail_messages]] &lt;= 20, "Low Usage", IF(tbl_Customers[[#This Row],[number_vmail_messages]] &lt;= 40, "Medium Usgae", "High Usage")))</f>
        <v>No Usage</v>
      </c>
      <c r="AD2378" t="str">
        <f>IF(tbl_Customers[[#This Row],[total_day_minutes]]&lt;=150,"Low Usage", IF(tbl_Customers[[#This Row],[total_day_minutes]]&lt;=200,"Medium Usage", IF(tbl_Customers[[#This Row],[total_day_minutes]]&lt;=250,"High Usage","Very High Usage")))</f>
        <v>High Usage</v>
      </c>
      <c r="AE2378" t="str">
        <f>IF(tbl_Customers[[#This Row],[total_intl_calls]]&lt;=5,"Low Calls", IF(tbl_Customers[[#This Row],[total_intl_calls]]&lt;=10, "Medium Calls", "High Calls"))</f>
        <v>Low Calls</v>
      </c>
      <c r="AF23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78" s="36" t="str">
        <f>IF(tbl_Customers[[#This Row],[Churn_Risk_Score]]&gt;=10,"High Risk", IF(tbl_Customers[[#This Row],[Churn_Risk_Score]]&gt;=5,"Medium Risk","Low Risk"))</f>
        <v>Low Risk</v>
      </c>
    </row>
    <row r="2379" spans="1:33" x14ac:dyDescent="0.35">
      <c r="A2379">
        <v>2378</v>
      </c>
      <c r="B2379" t="s">
        <v>57</v>
      </c>
      <c r="C2379">
        <v>114</v>
      </c>
      <c r="D2379" t="s">
        <v>21</v>
      </c>
      <c r="E2379" t="s">
        <v>22</v>
      </c>
      <c r="F2379" t="s">
        <v>23</v>
      </c>
      <c r="G2379">
        <v>25</v>
      </c>
      <c r="H2379">
        <v>129</v>
      </c>
      <c r="I2379">
        <v>77</v>
      </c>
      <c r="J2379">
        <v>21.93</v>
      </c>
      <c r="K2379">
        <v>290</v>
      </c>
      <c r="L2379">
        <v>110</v>
      </c>
      <c r="M2379">
        <v>24.65</v>
      </c>
      <c r="N2379">
        <v>177.1</v>
      </c>
      <c r="O2379">
        <v>110</v>
      </c>
      <c r="P2379">
        <v>7.97</v>
      </c>
      <c r="Q2379">
        <v>11.6</v>
      </c>
      <c r="R2379">
        <v>5</v>
      </c>
      <c r="S2379">
        <v>3.13</v>
      </c>
      <c r="T2379">
        <v>1</v>
      </c>
      <c r="U2379" t="s">
        <v>22</v>
      </c>
      <c r="V2379">
        <f>IF(tbl_Customers[[#This Row],[churn]] = "yes", 1, 0)</f>
        <v>0</v>
      </c>
      <c r="W2379" t="str">
        <f>IF(tbl_Customers[[#This Row],[number_customer_service_calls]] &lt;= 1, "0-1 Calls", IF(tbl_Customers[[#This Row],[number_customer_service_calls]] &lt;= 3, "2-3 Calls", IF(tbl_Customers[[#This Row],[number_customer_service_calls]] &lt;=5, "4-5 Calls", "6+ Calls")))</f>
        <v>0-1 Calls</v>
      </c>
      <c r="X2379" t="str">
        <f>IF(tbl_Customers[[#This Row],[account_length]] &lt;= 50, "0-50", IF(tbl_Customers[[#This Row],[account_length]] &lt;=100, "51-100", IF(tbl_Customers[[#This Row],[account_length]] &lt;= 150, "101-150", "151+")))</f>
        <v>101-150</v>
      </c>
      <c r="Y2379" t="str">
        <f>IF(tbl_Customers[[#This Row],[total_intl_charge]] &lt;= 3, "Low Charges", "High Charges")</f>
        <v>High Charges</v>
      </c>
      <c r="Z2379" t="str">
        <f>IF(tbl_Customers[[#This Row],[total_eve_calls]]&lt;=80,"Low Calls",
IF(tbl_Customers[[#This Row],[total_eve_calls]]&lt;=120,"Medium Calls","High Calls"))</f>
        <v>Medium Calls</v>
      </c>
      <c r="AA2379" t="str">
        <f>IF(tbl_Customers[[#This Row],[total_eve_charge]]&lt;=15,"Low Charges",
IF(tbl_Customers[[#This Row],[total_eve_charge]]&lt;=20,"Medium Charges","High Charges"))</f>
        <v>High Charges</v>
      </c>
      <c r="AB23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79" t="str">
        <f>IF(tbl_Customers[[#This Row],[number_vmail_messages]] = 0, "No Usage", IF(tbl_Customers[[#This Row],[number_vmail_messages]] &lt;= 20, "Low Usage", IF(tbl_Customers[[#This Row],[number_vmail_messages]] &lt;= 40, "Medium Usgae", "High Usage")))</f>
        <v>Medium Usgae</v>
      </c>
      <c r="AD2379" t="str">
        <f>IF(tbl_Customers[[#This Row],[total_day_minutes]]&lt;=150,"Low Usage", IF(tbl_Customers[[#This Row],[total_day_minutes]]&lt;=200,"Medium Usage", IF(tbl_Customers[[#This Row],[total_day_minutes]]&lt;=250,"High Usage","Very High Usage")))</f>
        <v>Low Usage</v>
      </c>
      <c r="AE2379" t="str">
        <f>IF(tbl_Customers[[#This Row],[total_intl_calls]]&lt;=5,"Low Calls", IF(tbl_Customers[[#This Row],[total_intl_calls]]&lt;=10, "Medium Calls", "High Calls"))</f>
        <v>Low Calls</v>
      </c>
      <c r="AF23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379" s="36" t="str">
        <f>IF(tbl_Customers[[#This Row],[Churn_Risk_Score]]&gt;=10,"High Risk", IF(tbl_Customers[[#This Row],[Churn_Risk_Score]]&gt;=5,"Medium Risk","Low Risk"))</f>
        <v>Low Risk</v>
      </c>
    </row>
    <row r="2380" spans="1:33" x14ac:dyDescent="0.35">
      <c r="A2380">
        <v>2379</v>
      </c>
      <c r="B2380" t="s">
        <v>41</v>
      </c>
      <c r="C2380">
        <v>156</v>
      </c>
      <c r="D2380" t="s">
        <v>25</v>
      </c>
      <c r="E2380" t="s">
        <v>22</v>
      </c>
      <c r="F2380" t="s">
        <v>22</v>
      </c>
      <c r="G2380">
        <v>0</v>
      </c>
      <c r="H2380">
        <v>150.5</v>
      </c>
      <c r="I2380">
        <v>106</v>
      </c>
      <c r="J2380">
        <v>25.59</v>
      </c>
      <c r="K2380">
        <v>152.9</v>
      </c>
      <c r="L2380">
        <v>112</v>
      </c>
      <c r="M2380">
        <v>13</v>
      </c>
      <c r="N2380">
        <v>215.9</v>
      </c>
      <c r="O2380">
        <v>86</v>
      </c>
      <c r="P2380">
        <v>9.7200000000000006</v>
      </c>
      <c r="Q2380">
        <v>3.5</v>
      </c>
      <c r="R2380">
        <v>3</v>
      </c>
      <c r="S2380">
        <v>0.95</v>
      </c>
      <c r="T2380">
        <v>1</v>
      </c>
      <c r="U2380" t="s">
        <v>22</v>
      </c>
      <c r="V2380">
        <f>IF(tbl_Customers[[#This Row],[churn]] = "yes", 1, 0)</f>
        <v>0</v>
      </c>
      <c r="W2380" t="str">
        <f>IF(tbl_Customers[[#This Row],[number_customer_service_calls]] &lt;= 1, "0-1 Calls", IF(tbl_Customers[[#This Row],[number_customer_service_calls]] &lt;= 3, "2-3 Calls", IF(tbl_Customers[[#This Row],[number_customer_service_calls]] &lt;=5, "4-5 Calls", "6+ Calls")))</f>
        <v>0-1 Calls</v>
      </c>
      <c r="X2380" t="str">
        <f>IF(tbl_Customers[[#This Row],[account_length]] &lt;= 50, "0-50", IF(tbl_Customers[[#This Row],[account_length]] &lt;=100, "51-100", IF(tbl_Customers[[#This Row],[account_length]] &lt;= 150, "101-150", "151+")))</f>
        <v>151+</v>
      </c>
      <c r="Y2380" t="str">
        <f>IF(tbl_Customers[[#This Row],[total_intl_charge]] &lt;= 3, "Low Charges", "High Charges")</f>
        <v>Low Charges</v>
      </c>
      <c r="Z2380" t="str">
        <f>IF(tbl_Customers[[#This Row],[total_eve_calls]]&lt;=80,"Low Calls",
IF(tbl_Customers[[#This Row],[total_eve_calls]]&lt;=120,"Medium Calls","High Calls"))</f>
        <v>Medium Calls</v>
      </c>
      <c r="AA2380" t="str">
        <f>IF(tbl_Customers[[#This Row],[total_eve_charge]]&lt;=15,"Low Charges",
IF(tbl_Customers[[#This Row],[total_eve_charge]]&lt;=20,"Medium Charges","High Charges"))</f>
        <v>Low Charges</v>
      </c>
      <c r="AB23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80" t="str">
        <f>IF(tbl_Customers[[#This Row],[number_vmail_messages]] = 0, "No Usage", IF(tbl_Customers[[#This Row],[number_vmail_messages]] &lt;= 20, "Low Usage", IF(tbl_Customers[[#This Row],[number_vmail_messages]] &lt;= 40, "Medium Usgae", "High Usage")))</f>
        <v>No Usage</v>
      </c>
      <c r="AD2380" t="str">
        <f>IF(tbl_Customers[[#This Row],[total_day_minutes]]&lt;=150,"Low Usage", IF(tbl_Customers[[#This Row],[total_day_minutes]]&lt;=200,"Medium Usage", IF(tbl_Customers[[#This Row],[total_day_minutes]]&lt;=250,"High Usage","Very High Usage")))</f>
        <v>Medium Usage</v>
      </c>
      <c r="AE2380" t="str">
        <f>IF(tbl_Customers[[#This Row],[total_intl_calls]]&lt;=5,"Low Calls", IF(tbl_Customers[[#This Row],[total_intl_calls]]&lt;=10, "Medium Calls", "High Calls"))</f>
        <v>Low Calls</v>
      </c>
      <c r="AF23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80" s="36" t="str">
        <f>IF(tbl_Customers[[#This Row],[Churn_Risk_Score]]&gt;=10,"High Risk", IF(tbl_Customers[[#This Row],[Churn_Risk_Score]]&gt;=5,"Medium Risk","Low Risk"))</f>
        <v>Low Risk</v>
      </c>
    </row>
    <row r="2381" spans="1:33" x14ac:dyDescent="0.35">
      <c r="A2381">
        <v>2380</v>
      </c>
      <c r="B2381" t="s">
        <v>31</v>
      </c>
      <c r="C2381">
        <v>62</v>
      </c>
      <c r="D2381" t="s">
        <v>21</v>
      </c>
      <c r="E2381" t="s">
        <v>22</v>
      </c>
      <c r="F2381" t="s">
        <v>22</v>
      </c>
      <c r="G2381">
        <v>0</v>
      </c>
      <c r="H2381">
        <v>189.5</v>
      </c>
      <c r="I2381">
        <v>122</v>
      </c>
      <c r="J2381">
        <v>32.22</v>
      </c>
      <c r="K2381">
        <v>103.8</v>
      </c>
      <c r="L2381">
        <v>95</v>
      </c>
      <c r="M2381">
        <v>8.82</v>
      </c>
      <c r="N2381">
        <v>180.6</v>
      </c>
      <c r="O2381">
        <v>106</v>
      </c>
      <c r="P2381">
        <v>8.1300000000000008</v>
      </c>
      <c r="Q2381">
        <v>10.8</v>
      </c>
      <c r="R2381">
        <v>5</v>
      </c>
      <c r="S2381">
        <v>2.92</v>
      </c>
      <c r="T2381">
        <v>2</v>
      </c>
      <c r="U2381" t="s">
        <v>22</v>
      </c>
      <c r="V2381">
        <f>IF(tbl_Customers[[#This Row],[churn]] = "yes", 1, 0)</f>
        <v>0</v>
      </c>
      <c r="W2381" t="str">
        <f>IF(tbl_Customers[[#This Row],[number_customer_service_calls]] &lt;= 1, "0-1 Calls", IF(tbl_Customers[[#This Row],[number_customer_service_calls]] &lt;= 3, "2-3 Calls", IF(tbl_Customers[[#This Row],[number_customer_service_calls]] &lt;=5, "4-5 Calls", "6+ Calls")))</f>
        <v>2-3 Calls</v>
      </c>
      <c r="X2381" t="str">
        <f>IF(tbl_Customers[[#This Row],[account_length]] &lt;= 50, "0-50", IF(tbl_Customers[[#This Row],[account_length]] &lt;=100, "51-100", IF(tbl_Customers[[#This Row],[account_length]] &lt;= 150, "101-150", "151+")))</f>
        <v>51-100</v>
      </c>
      <c r="Y2381" t="str">
        <f>IF(tbl_Customers[[#This Row],[total_intl_charge]] &lt;= 3, "Low Charges", "High Charges")</f>
        <v>Low Charges</v>
      </c>
      <c r="Z2381" t="str">
        <f>IF(tbl_Customers[[#This Row],[total_eve_calls]]&lt;=80,"Low Calls",
IF(tbl_Customers[[#This Row],[total_eve_calls]]&lt;=120,"Medium Calls","High Calls"))</f>
        <v>Medium Calls</v>
      </c>
      <c r="AA2381" t="str">
        <f>IF(tbl_Customers[[#This Row],[total_eve_charge]]&lt;=15,"Low Charges",
IF(tbl_Customers[[#This Row],[total_eve_charge]]&lt;=20,"Medium Charges","High Charges"))</f>
        <v>Low Charges</v>
      </c>
      <c r="AB23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1" t="str">
        <f>IF(tbl_Customers[[#This Row],[number_vmail_messages]] = 0, "No Usage", IF(tbl_Customers[[#This Row],[number_vmail_messages]] &lt;= 20, "Low Usage", IF(tbl_Customers[[#This Row],[number_vmail_messages]] &lt;= 40, "Medium Usgae", "High Usage")))</f>
        <v>No Usage</v>
      </c>
      <c r="AD2381" t="str">
        <f>IF(tbl_Customers[[#This Row],[total_day_minutes]]&lt;=150,"Low Usage", IF(tbl_Customers[[#This Row],[total_day_minutes]]&lt;=200,"Medium Usage", IF(tbl_Customers[[#This Row],[total_day_minutes]]&lt;=250,"High Usage","Very High Usage")))</f>
        <v>Medium Usage</v>
      </c>
      <c r="AE2381" t="str">
        <f>IF(tbl_Customers[[#This Row],[total_intl_calls]]&lt;=5,"Low Calls", IF(tbl_Customers[[#This Row],[total_intl_calls]]&lt;=10, "Medium Calls", "High Calls"))</f>
        <v>Low Calls</v>
      </c>
      <c r="AF23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81" s="36" t="str">
        <f>IF(tbl_Customers[[#This Row],[Churn_Risk_Score]]&gt;=10,"High Risk", IF(tbl_Customers[[#This Row],[Churn_Risk_Score]]&gt;=5,"Medium Risk","Low Risk"))</f>
        <v>Low Risk</v>
      </c>
    </row>
    <row r="2382" spans="1:33" x14ac:dyDescent="0.35">
      <c r="A2382">
        <v>2381</v>
      </c>
      <c r="B2382" t="s">
        <v>42</v>
      </c>
      <c r="C2382">
        <v>82</v>
      </c>
      <c r="D2382" t="s">
        <v>21</v>
      </c>
      <c r="E2382" t="s">
        <v>22</v>
      </c>
      <c r="F2382" t="s">
        <v>23</v>
      </c>
      <c r="G2382">
        <v>33</v>
      </c>
      <c r="H2382">
        <v>137.80000000000001</v>
      </c>
      <c r="I2382">
        <v>95</v>
      </c>
      <c r="J2382">
        <v>23.43</v>
      </c>
      <c r="K2382">
        <v>235.5</v>
      </c>
      <c r="L2382">
        <v>128</v>
      </c>
      <c r="M2382">
        <v>20.02</v>
      </c>
      <c r="N2382">
        <v>268.10000000000002</v>
      </c>
      <c r="O2382">
        <v>70</v>
      </c>
      <c r="P2382">
        <v>12.06</v>
      </c>
      <c r="Q2382">
        <v>11</v>
      </c>
      <c r="R2382">
        <v>6</v>
      </c>
      <c r="S2382">
        <v>2.97</v>
      </c>
      <c r="T2382">
        <v>2</v>
      </c>
      <c r="U2382" t="s">
        <v>22</v>
      </c>
      <c r="V2382">
        <f>IF(tbl_Customers[[#This Row],[churn]] = "yes", 1, 0)</f>
        <v>0</v>
      </c>
      <c r="W2382" t="str">
        <f>IF(tbl_Customers[[#This Row],[number_customer_service_calls]] &lt;= 1, "0-1 Calls", IF(tbl_Customers[[#This Row],[number_customer_service_calls]] &lt;= 3, "2-3 Calls", IF(tbl_Customers[[#This Row],[number_customer_service_calls]] &lt;=5, "4-5 Calls", "6+ Calls")))</f>
        <v>2-3 Calls</v>
      </c>
      <c r="X2382" t="str">
        <f>IF(tbl_Customers[[#This Row],[account_length]] &lt;= 50, "0-50", IF(tbl_Customers[[#This Row],[account_length]] &lt;=100, "51-100", IF(tbl_Customers[[#This Row],[account_length]] &lt;= 150, "101-150", "151+")))</f>
        <v>51-100</v>
      </c>
      <c r="Y2382" t="str">
        <f>IF(tbl_Customers[[#This Row],[total_intl_charge]] &lt;= 3, "Low Charges", "High Charges")</f>
        <v>Low Charges</v>
      </c>
      <c r="Z2382" t="str">
        <f>IF(tbl_Customers[[#This Row],[total_eve_calls]]&lt;=80,"Low Calls",
IF(tbl_Customers[[#This Row],[total_eve_calls]]&lt;=120,"Medium Calls","High Calls"))</f>
        <v>High Calls</v>
      </c>
      <c r="AA2382" t="str">
        <f>IF(tbl_Customers[[#This Row],[total_eve_charge]]&lt;=15,"Low Charges",
IF(tbl_Customers[[#This Row],[total_eve_charge]]&lt;=20,"Medium Charges","High Charges"))</f>
        <v>High Charges</v>
      </c>
      <c r="AB23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2" t="str">
        <f>IF(tbl_Customers[[#This Row],[number_vmail_messages]] = 0, "No Usage", IF(tbl_Customers[[#This Row],[number_vmail_messages]] &lt;= 20, "Low Usage", IF(tbl_Customers[[#This Row],[number_vmail_messages]] &lt;= 40, "Medium Usgae", "High Usage")))</f>
        <v>Medium Usgae</v>
      </c>
      <c r="AD2382" t="str">
        <f>IF(tbl_Customers[[#This Row],[total_day_minutes]]&lt;=150,"Low Usage", IF(tbl_Customers[[#This Row],[total_day_minutes]]&lt;=200,"Medium Usage", IF(tbl_Customers[[#This Row],[total_day_minutes]]&lt;=250,"High Usage","Very High Usage")))</f>
        <v>Low Usage</v>
      </c>
      <c r="AE2382" t="str">
        <f>IF(tbl_Customers[[#This Row],[total_intl_calls]]&lt;=5,"Low Calls", IF(tbl_Customers[[#This Row],[total_intl_calls]]&lt;=10, "Medium Calls", "High Calls"))</f>
        <v>Medium Calls</v>
      </c>
      <c r="AF23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82" s="36" t="str">
        <f>IF(tbl_Customers[[#This Row],[Churn_Risk_Score]]&gt;=10,"High Risk", IF(tbl_Customers[[#This Row],[Churn_Risk_Score]]&gt;=5,"Medium Risk","Low Risk"))</f>
        <v>Low Risk</v>
      </c>
    </row>
    <row r="2383" spans="1:33" x14ac:dyDescent="0.35">
      <c r="A2383">
        <v>2382</v>
      </c>
      <c r="B2383" t="s">
        <v>66</v>
      </c>
      <c r="C2383">
        <v>52</v>
      </c>
      <c r="D2383" t="s">
        <v>28</v>
      </c>
      <c r="E2383" t="s">
        <v>22</v>
      </c>
      <c r="F2383" t="s">
        <v>22</v>
      </c>
      <c r="G2383">
        <v>0</v>
      </c>
      <c r="H2383">
        <v>129.30000000000001</v>
      </c>
      <c r="I2383">
        <v>80</v>
      </c>
      <c r="J2383">
        <v>21.98</v>
      </c>
      <c r="K2383">
        <v>142.69999999999999</v>
      </c>
      <c r="L2383">
        <v>101</v>
      </c>
      <c r="M2383">
        <v>12.13</v>
      </c>
      <c r="N2383">
        <v>258.3</v>
      </c>
      <c r="O2383">
        <v>89</v>
      </c>
      <c r="P2383">
        <v>11.62</v>
      </c>
      <c r="Q2383">
        <v>12.3</v>
      </c>
      <c r="R2383">
        <v>4</v>
      </c>
      <c r="S2383">
        <v>3.32</v>
      </c>
      <c r="T2383">
        <v>3</v>
      </c>
      <c r="U2383" t="s">
        <v>22</v>
      </c>
      <c r="V2383">
        <f>IF(tbl_Customers[[#This Row],[churn]] = "yes", 1, 0)</f>
        <v>0</v>
      </c>
      <c r="W2383" t="str">
        <f>IF(tbl_Customers[[#This Row],[number_customer_service_calls]] &lt;= 1, "0-1 Calls", IF(tbl_Customers[[#This Row],[number_customer_service_calls]] &lt;= 3, "2-3 Calls", IF(tbl_Customers[[#This Row],[number_customer_service_calls]] &lt;=5, "4-5 Calls", "6+ Calls")))</f>
        <v>2-3 Calls</v>
      </c>
      <c r="X2383" t="str">
        <f>IF(tbl_Customers[[#This Row],[account_length]] &lt;= 50, "0-50", IF(tbl_Customers[[#This Row],[account_length]] &lt;=100, "51-100", IF(tbl_Customers[[#This Row],[account_length]] &lt;= 150, "101-150", "151+")))</f>
        <v>51-100</v>
      </c>
      <c r="Y2383" t="str">
        <f>IF(tbl_Customers[[#This Row],[total_intl_charge]] &lt;= 3, "Low Charges", "High Charges")</f>
        <v>High Charges</v>
      </c>
      <c r="Z2383" t="str">
        <f>IF(tbl_Customers[[#This Row],[total_eve_calls]]&lt;=80,"Low Calls",
IF(tbl_Customers[[#This Row],[total_eve_calls]]&lt;=120,"Medium Calls","High Calls"))</f>
        <v>Medium Calls</v>
      </c>
      <c r="AA2383" t="str">
        <f>IF(tbl_Customers[[#This Row],[total_eve_charge]]&lt;=15,"Low Charges",
IF(tbl_Customers[[#This Row],[total_eve_charge]]&lt;=20,"Medium Charges","High Charges"))</f>
        <v>Low Charges</v>
      </c>
      <c r="AB23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3" t="str">
        <f>IF(tbl_Customers[[#This Row],[number_vmail_messages]] = 0, "No Usage", IF(tbl_Customers[[#This Row],[number_vmail_messages]] &lt;= 20, "Low Usage", IF(tbl_Customers[[#This Row],[number_vmail_messages]] &lt;= 40, "Medium Usgae", "High Usage")))</f>
        <v>No Usage</v>
      </c>
      <c r="AD2383" t="str">
        <f>IF(tbl_Customers[[#This Row],[total_day_minutes]]&lt;=150,"Low Usage", IF(tbl_Customers[[#This Row],[total_day_minutes]]&lt;=200,"Medium Usage", IF(tbl_Customers[[#This Row],[total_day_minutes]]&lt;=250,"High Usage","Very High Usage")))</f>
        <v>Low Usage</v>
      </c>
      <c r="AE2383" t="str">
        <f>IF(tbl_Customers[[#This Row],[total_intl_calls]]&lt;=5,"Low Calls", IF(tbl_Customers[[#This Row],[total_intl_calls]]&lt;=10, "Medium Calls", "High Calls"))</f>
        <v>Low Calls</v>
      </c>
      <c r="AF23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83" s="36" t="str">
        <f>IF(tbl_Customers[[#This Row],[Churn_Risk_Score]]&gt;=10,"High Risk", IF(tbl_Customers[[#This Row],[Churn_Risk_Score]]&gt;=5,"Medium Risk","Low Risk"))</f>
        <v>Low Risk</v>
      </c>
    </row>
    <row r="2384" spans="1:33" x14ac:dyDescent="0.35">
      <c r="A2384">
        <v>2383</v>
      </c>
      <c r="B2384" t="s">
        <v>46</v>
      </c>
      <c r="C2384">
        <v>146</v>
      </c>
      <c r="D2384" t="s">
        <v>28</v>
      </c>
      <c r="E2384" t="s">
        <v>22</v>
      </c>
      <c r="F2384" t="s">
        <v>22</v>
      </c>
      <c r="G2384">
        <v>0</v>
      </c>
      <c r="H2384">
        <v>115.6</v>
      </c>
      <c r="I2384">
        <v>77</v>
      </c>
      <c r="J2384">
        <v>19.649999999999999</v>
      </c>
      <c r="K2384">
        <v>213.6</v>
      </c>
      <c r="L2384">
        <v>100</v>
      </c>
      <c r="M2384">
        <v>18.16</v>
      </c>
      <c r="N2384">
        <v>218.4</v>
      </c>
      <c r="O2384">
        <v>72</v>
      </c>
      <c r="P2384">
        <v>9.83</v>
      </c>
      <c r="Q2384">
        <v>10.7</v>
      </c>
      <c r="R2384">
        <v>6</v>
      </c>
      <c r="S2384">
        <v>2.89</v>
      </c>
      <c r="T2384">
        <v>1</v>
      </c>
      <c r="U2384" t="s">
        <v>22</v>
      </c>
      <c r="V2384">
        <f>IF(tbl_Customers[[#This Row],[churn]] = "yes", 1, 0)</f>
        <v>0</v>
      </c>
      <c r="W2384" t="str">
        <f>IF(tbl_Customers[[#This Row],[number_customer_service_calls]] &lt;= 1, "0-1 Calls", IF(tbl_Customers[[#This Row],[number_customer_service_calls]] &lt;= 3, "2-3 Calls", IF(tbl_Customers[[#This Row],[number_customer_service_calls]] &lt;=5, "4-5 Calls", "6+ Calls")))</f>
        <v>0-1 Calls</v>
      </c>
      <c r="X2384" t="str">
        <f>IF(tbl_Customers[[#This Row],[account_length]] &lt;= 50, "0-50", IF(tbl_Customers[[#This Row],[account_length]] &lt;=100, "51-100", IF(tbl_Customers[[#This Row],[account_length]] &lt;= 150, "101-150", "151+")))</f>
        <v>101-150</v>
      </c>
      <c r="Y2384" t="str">
        <f>IF(tbl_Customers[[#This Row],[total_intl_charge]] &lt;= 3, "Low Charges", "High Charges")</f>
        <v>Low Charges</v>
      </c>
      <c r="Z2384" t="str">
        <f>IF(tbl_Customers[[#This Row],[total_eve_calls]]&lt;=80,"Low Calls",
IF(tbl_Customers[[#This Row],[total_eve_calls]]&lt;=120,"Medium Calls","High Calls"))</f>
        <v>Medium Calls</v>
      </c>
      <c r="AA2384" t="str">
        <f>IF(tbl_Customers[[#This Row],[total_eve_charge]]&lt;=15,"Low Charges",
IF(tbl_Customers[[#This Row],[total_eve_charge]]&lt;=20,"Medium Charges","High Charges"))</f>
        <v>Medium Charges</v>
      </c>
      <c r="AB23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4" t="str">
        <f>IF(tbl_Customers[[#This Row],[number_vmail_messages]] = 0, "No Usage", IF(tbl_Customers[[#This Row],[number_vmail_messages]] &lt;= 20, "Low Usage", IF(tbl_Customers[[#This Row],[number_vmail_messages]] &lt;= 40, "Medium Usgae", "High Usage")))</f>
        <v>No Usage</v>
      </c>
      <c r="AD2384" t="str">
        <f>IF(tbl_Customers[[#This Row],[total_day_minutes]]&lt;=150,"Low Usage", IF(tbl_Customers[[#This Row],[total_day_minutes]]&lt;=200,"Medium Usage", IF(tbl_Customers[[#This Row],[total_day_minutes]]&lt;=250,"High Usage","Very High Usage")))</f>
        <v>Low Usage</v>
      </c>
      <c r="AE2384" t="str">
        <f>IF(tbl_Customers[[#This Row],[total_intl_calls]]&lt;=5,"Low Calls", IF(tbl_Customers[[#This Row],[total_intl_calls]]&lt;=10, "Medium Calls", "High Calls"))</f>
        <v>Medium Calls</v>
      </c>
      <c r="AF23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84" s="36" t="str">
        <f>IF(tbl_Customers[[#This Row],[Churn_Risk_Score]]&gt;=10,"High Risk", IF(tbl_Customers[[#This Row],[Churn_Risk_Score]]&gt;=5,"Medium Risk","Low Risk"))</f>
        <v>Low Risk</v>
      </c>
    </row>
    <row r="2385" spans="1:33" x14ac:dyDescent="0.35">
      <c r="A2385">
        <v>2384</v>
      </c>
      <c r="B2385" t="s">
        <v>33</v>
      </c>
      <c r="C2385">
        <v>120</v>
      </c>
      <c r="D2385" t="s">
        <v>21</v>
      </c>
      <c r="E2385" t="s">
        <v>22</v>
      </c>
      <c r="F2385" t="s">
        <v>23</v>
      </c>
      <c r="G2385">
        <v>23</v>
      </c>
      <c r="H2385">
        <v>221.9</v>
      </c>
      <c r="I2385">
        <v>114</v>
      </c>
      <c r="J2385">
        <v>37.72</v>
      </c>
      <c r="K2385">
        <v>254.7</v>
      </c>
      <c r="L2385">
        <v>84</v>
      </c>
      <c r="M2385">
        <v>21.65</v>
      </c>
      <c r="N2385">
        <v>250.5</v>
      </c>
      <c r="O2385">
        <v>117</v>
      </c>
      <c r="P2385">
        <v>11.27</v>
      </c>
      <c r="Q2385">
        <v>7.2</v>
      </c>
      <c r="R2385">
        <v>5</v>
      </c>
      <c r="S2385">
        <v>1.94</v>
      </c>
      <c r="T2385">
        <v>2</v>
      </c>
      <c r="U2385" t="s">
        <v>22</v>
      </c>
      <c r="V2385">
        <f>IF(tbl_Customers[[#This Row],[churn]] = "yes", 1, 0)</f>
        <v>0</v>
      </c>
      <c r="W2385" t="str">
        <f>IF(tbl_Customers[[#This Row],[number_customer_service_calls]] &lt;= 1, "0-1 Calls", IF(tbl_Customers[[#This Row],[number_customer_service_calls]] &lt;= 3, "2-3 Calls", IF(tbl_Customers[[#This Row],[number_customer_service_calls]] &lt;=5, "4-5 Calls", "6+ Calls")))</f>
        <v>2-3 Calls</v>
      </c>
      <c r="X2385" t="str">
        <f>IF(tbl_Customers[[#This Row],[account_length]] &lt;= 50, "0-50", IF(tbl_Customers[[#This Row],[account_length]] &lt;=100, "51-100", IF(tbl_Customers[[#This Row],[account_length]] &lt;= 150, "101-150", "151+")))</f>
        <v>101-150</v>
      </c>
      <c r="Y2385" t="str">
        <f>IF(tbl_Customers[[#This Row],[total_intl_charge]] &lt;= 3, "Low Charges", "High Charges")</f>
        <v>Low Charges</v>
      </c>
      <c r="Z2385" t="str">
        <f>IF(tbl_Customers[[#This Row],[total_eve_calls]]&lt;=80,"Low Calls",
IF(tbl_Customers[[#This Row],[total_eve_calls]]&lt;=120,"Medium Calls","High Calls"))</f>
        <v>Medium Calls</v>
      </c>
      <c r="AA2385" t="str">
        <f>IF(tbl_Customers[[#This Row],[total_eve_charge]]&lt;=15,"Low Charges",
IF(tbl_Customers[[#This Row],[total_eve_charge]]&lt;=20,"Medium Charges","High Charges"))</f>
        <v>High Charges</v>
      </c>
      <c r="AB23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85" t="str">
        <f>IF(tbl_Customers[[#This Row],[number_vmail_messages]] = 0, "No Usage", IF(tbl_Customers[[#This Row],[number_vmail_messages]] &lt;= 20, "Low Usage", IF(tbl_Customers[[#This Row],[number_vmail_messages]] &lt;= 40, "Medium Usgae", "High Usage")))</f>
        <v>Medium Usgae</v>
      </c>
      <c r="AD2385" t="str">
        <f>IF(tbl_Customers[[#This Row],[total_day_minutes]]&lt;=150,"Low Usage", IF(tbl_Customers[[#This Row],[total_day_minutes]]&lt;=200,"Medium Usage", IF(tbl_Customers[[#This Row],[total_day_minutes]]&lt;=250,"High Usage","Very High Usage")))</f>
        <v>High Usage</v>
      </c>
      <c r="AE2385" t="str">
        <f>IF(tbl_Customers[[#This Row],[total_intl_calls]]&lt;=5,"Low Calls", IF(tbl_Customers[[#This Row],[total_intl_calls]]&lt;=10, "Medium Calls", "High Calls"))</f>
        <v>Low Calls</v>
      </c>
      <c r="AF23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385" s="36" t="str">
        <f>IF(tbl_Customers[[#This Row],[Churn_Risk_Score]]&gt;=10,"High Risk", IF(tbl_Customers[[#This Row],[Churn_Risk_Score]]&gt;=5,"Medium Risk","Low Risk"))</f>
        <v>Low Risk</v>
      </c>
    </row>
    <row r="2386" spans="1:33" x14ac:dyDescent="0.35">
      <c r="A2386">
        <v>2385</v>
      </c>
      <c r="B2386" t="s">
        <v>37</v>
      </c>
      <c r="C2386">
        <v>130</v>
      </c>
      <c r="D2386" t="s">
        <v>21</v>
      </c>
      <c r="E2386" t="s">
        <v>22</v>
      </c>
      <c r="F2386" t="s">
        <v>22</v>
      </c>
      <c r="G2386">
        <v>0</v>
      </c>
      <c r="H2386">
        <v>263.7</v>
      </c>
      <c r="I2386">
        <v>113</v>
      </c>
      <c r="J2386">
        <v>44.83</v>
      </c>
      <c r="K2386">
        <v>186.5</v>
      </c>
      <c r="L2386">
        <v>103</v>
      </c>
      <c r="M2386">
        <v>15.85</v>
      </c>
      <c r="N2386">
        <v>195.3</v>
      </c>
      <c r="O2386">
        <v>99</v>
      </c>
      <c r="P2386">
        <v>8.7899999999999991</v>
      </c>
      <c r="Q2386">
        <v>18.3</v>
      </c>
      <c r="R2386">
        <v>6</v>
      </c>
      <c r="S2386">
        <v>4.9400000000000004</v>
      </c>
      <c r="T2386">
        <v>1</v>
      </c>
      <c r="U2386" t="s">
        <v>23</v>
      </c>
      <c r="V2386">
        <f>IF(tbl_Customers[[#This Row],[churn]] = "yes", 1, 0)</f>
        <v>1</v>
      </c>
      <c r="W2386" t="str">
        <f>IF(tbl_Customers[[#This Row],[number_customer_service_calls]] &lt;= 1, "0-1 Calls", IF(tbl_Customers[[#This Row],[number_customer_service_calls]] &lt;= 3, "2-3 Calls", IF(tbl_Customers[[#This Row],[number_customer_service_calls]] &lt;=5, "4-5 Calls", "6+ Calls")))</f>
        <v>0-1 Calls</v>
      </c>
      <c r="X2386" t="str">
        <f>IF(tbl_Customers[[#This Row],[account_length]] &lt;= 50, "0-50", IF(tbl_Customers[[#This Row],[account_length]] &lt;=100, "51-100", IF(tbl_Customers[[#This Row],[account_length]] &lt;= 150, "101-150", "151+")))</f>
        <v>101-150</v>
      </c>
      <c r="Y2386" t="str">
        <f>IF(tbl_Customers[[#This Row],[total_intl_charge]] &lt;= 3, "Low Charges", "High Charges")</f>
        <v>High Charges</v>
      </c>
      <c r="Z2386" t="str">
        <f>IF(tbl_Customers[[#This Row],[total_eve_calls]]&lt;=80,"Low Calls",
IF(tbl_Customers[[#This Row],[total_eve_calls]]&lt;=120,"Medium Calls","High Calls"))</f>
        <v>Medium Calls</v>
      </c>
      <c r="AA2386" t="str">
        <f>IF(tbl_Customers[[#This Row],[total_eve_charge]]&lt;=15,"Low Charges",
IF(tbl_Customers[[#This Row],[total_eve_charge]]&lt;=20,"Medium Charges","High Charges"))</f>
        <v>Medium Charges</v>
      </c>
      <c r="AB23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6" t="str">
        <f>IF(tbl_Customers[[#This Row],[number_vmail_messages]] = 0, "No Usage", IF(tbl_Customers[[#This Row],[number_vmail_messages]] &lt;= 20, "Low Usage", IF(tbl_Customers[[#This Row],[number_vmail_messages]] &lt;= 40, "Medium Usgae", "High Usage")))</f>
        <v>No Usage</v>
      </c>
      <c r="AD2386" t="str">
        <f>IF(tbl_Customers[[#This Row],[total_day_minutes]]&lt;=150,"Low Usage", IF(tbl_Customers[[#This Row],[total_day_minutes]]&lt;=200,"Medium Usage", IF(tbl_Customers[[#This Row],[total_day_minutes]]&lt;=250,"High Usage","Very High Usage")))</f>
        <v>Very High Usage</v>
      </c>
      <c r="AE2386" t="str">
        <f>IF(tbl_Customers[[#This Row],[total_intl_calls]]&lt;=5,"Low Calls", IF(tbl_Customers[[#This Row],[total_intl_calls]]&lt;=10, "Medium Calls", "High Calls"))</f>
        <v>Medium Calls</v>
      </c>
      <c r="AF23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386" s="36" t="str">
        <f>IF(tbl_Customers[[#This Row],[Churn_Risk_Score]]&gt;=10,"High Risk", IF(tbl_Customers[[#This Row],[Churn_Risk_Score]]&gt;=5,"Medium Risk","Low Risk"))</f>
        <v>Medium Risk</v>
      </c>
    </row>
    <row r="2387" spans="1:33" x14ac:dyDescent="0.35">
      <c r="A2387">
        <v>2386</v>
      </c>
      <c r="B2387" t="s">
        <v>51</v>
      </c>
      <c r="C2387">
        <v>90</v>
      </c>
      <c r="D2387" t="s">
        <v>25</v>
      </c>
      <c r="E2387" t="s">
        <v>22</v>
      </c>
      <c r="F2387" t="s">
        <v>22</v>
      </c>
      <c r="G2387">
        <v>0</v>
      </c>
      <c r="H2387">
        <v>61.3</v>
      </c>
      <c r="I2387">
        <v>91</v>
      </c>
      <c r="J2387">
        <v>10.42</v>
      </c>
      <c r="K2387">
        <v>194.4</v>
      </c>
      <c r="L2387">
        <v>94</v>
      </c>
      <c r="M2387">
        <v>16.52</v>
      </c>
      <c r="N2387">
        <v>143.1</v>
      </c>
      <c r="O2387">
        <v>80</v>
      </c>
      <c r="P2387">
        <v>6.44</v>
      </c>
      <c r="Q2387">
        <v>11.4</v>
      </c>
      <c r="R2387">
        <v>9</v>
      </c>
      <c r="S2387">
        <v>3.08</v>
      </c>
      <c r="T2387">
        <v>1</v>
      </c>
      <c r="U2387" t="s">
        <v>22</v>
      </c>
      <c r="V2387">
        <f>IF(tbl_Customers[[#This Row],[churn]] = "yes", 1, 0)</f>
        <v>0</v>
      </c>
      <c r="W2387" t="str">
        <f>IF(tbl_Customers[[#This Row],[number_customer_service_calls]] &lt;= 1, "0-1 Calls", IF(tbl_Customers[[#This Row],[number_customer_service_calls]] &lt;= 3, "2-3 Calls", IF(tbl_Customers[[#This Row],[number_customer_service_calls]] &lt;=5, "4-5 Calls", "6+ Calls")))</f>
        <v>0-1 Calls</v>
      </c>
      <c r="X2387" t="str">
        <f>IF(tbl_Customers[[#This Row],[account_length]] &lt;= 50, "0-50", IF(tbl_Customers[[#This Row],[account_length]] &lt;=100, "51-100", IF(tbl_Customers[[#This Row],[account_length]] &lt;= 150, "101-150", "151+")))</f>
        <v>51-100</v>
      </c>
      <c r="Y2387" t="str">
        <f>IF(tbl_Customers[[#This Row],[total_intl_charge]] &lt;= 3, "Low Charges", "High Charges")</f>
        <v>High Charges</v>
      </c>
      <c r="Z2387" t="str">
        <f>IF(tbl_Customers[[#This Row],[total_eve_calls]]&lt;=80,"Low Calls",
IF(tbl_Customers[[#This Row],[total_eve_calls]]&lt;=120,"Medium Calls","High Calls"))</f>
        <v>Medium Calls</v>
      </c>
      <c r="AA2387" t="str">
        <f>IF(tbl_Customers[[#This Row],[total_eve_charge]]&lt;=15,"Low Charges",
IF(tbl_Customers[[#This Row],[total_eve_charge]]&lt;=20,"Medium Charges","High Charges"))</f>
        <v>Medium Charges</v>
      </c>
      <c r="AB23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7" t="str">
        <f>IF(tbl_Customers[[#This Row],[number_vmail_messages]] = 0, "No Usage", IF(tbl_Customers[[#This Row],[number_vmail_messages]] &lt;= 20, "Low Usage", IF(tbl_Customers[[#This Row],[number_vmail_messages]] &lt;= 40, "Medium Usgae", "High Usage")))</f>
        <v>No Usage</v>
      </c>
      <c r="AD2387" t="str">
        <f>IF(tbl_Customers[[#This Row],[total_day_minutes]]&lt;=150,"Low Usage", IF(tbl_Customers[[#This Row],[total_day_minutes]]&lt;=200,"Medium Usage", IF(tbl_Customers[[#This Row],[total_day_minutes]]&lt;=250,"High Usage","Very High Usage")))</f>
        <v>Low Usage</v>
      </c>
      <c r="AE2387" t="str">
        <f>IF(tbl_Customers[[#This Row],[total_intl_calls]]&lt;=5,"Low Calls", IF(tbl_Customers[[#This Row],[total_intl_calls]]&lt;=10, "Medium Calls", "High Calls"))</f>
        <v>Medium Calls</v>
      </c>
      <c r="AF23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87" s="36" t="str">
        <f>IF(tbl_Customers[[#This Row],[Churn_Risk_Score]]&gt;=10,"High Risk", IF(tbl_Customers[[#This Row],[Churn_Risk_Score]]&gt;=5,"Medium Risk","Low Risk"))</f>
        <v>Low Risk</v>
      </c>
    </row>
    <row r="2388" spans="1:33" x14ac:dyDescent="0.35">
      <c r="A2388">
        <v>2387</v>
      </c>
      <c r="B2388" t="s">
        <v>61</v>
      </c>
      <c r="C2388">
        <v>147</v>
      </c>
      <c r="D2388" t="s">
        <v>25</v>
      </c>
      <c r="E2388" t="s">
        <v>23</v>
      </c>
      <c r="F2388" t="s">
        <v>22</v>
      </c>
      <c r="G2388">
        <v>0</v>
      </c>
      <c r="H2388">
        <v>183.8</v>
      </c>
      <c r="I2388">
        <v>113</v>
      </c>
      <c r="J2388">
        <v>31.25</v>
      </c>
      <c r="K2388">
        <v>164.7</v>
      </c>
      <c r="L2388">
        <v>110</v>
      </c>
      <c r="M2388">
        <v>14</v>
      </c>
      <c r="N2388">
        <v>111</v>
      </c>
      <c r="O2388">
        <v>87</v>
      </c>
      <c r="P2388">
        <v>5</v>
      </c>
      <c r="Q2388">
        <v>10.1</v>
      </c>
      <c r="R2388">
        <v>4</v>
      </c>
      <c r="S2388">
        <v>2.73</v>
      </c>
      <c r="T2388">
        <v>1</v>
      </c>
      <c r="U2388" t="s">
        <v>22</v>
      </c>
      <c r="V2388">
        <f>IF(tbl_Customers[[#This Row],[churn]] = "yes", 1, 0)</f>
        <v>0</v>
      </c>
      <c r="W2388" t="str">
        <f>IF(tbl_Customers[[#This Row],[number_customer_service_calls]] &lt;= 1, "0-1 Calls", IF(tbl_Customers[[#This Row],[number_customer_service_calls]] &lt;= 3, "2-3 Calls", IF(tbl_Customers[[#This Row],[number_customer_service_calls]] &lt;=5, "4-5 Calls", "6+ Calls")))</f>
        <v>0-1 Calls</v>
      </c>
      <c r="X2388" t="str">
        <f>IF(tbl_Customers[[#This Row],[account_length]] &lt;= 50, "0-50", IF(tbl_Customers[[#This Row],[account_length]] &lt;=100, "51-100", IF(tbl_Customers[[#This Row],[account_length]] &lt;= 150, "101-150", "151+")))</f>
        <v>101-150</v>
      </c>
      <c r="Y2388" t="str">
        <f>IF(tbl_Customers[[#This Row],[total_intl_charge]] &lt;= 3, "Low Charges", "High Charges")</f>
        <v>Low Charges</v>
      </c>
      <c r="Z2388" t="str">
        <f>IF(tbl_Customers[[#This Row],[total_eve_calls]]&lt;=80,"Low Calls",
IF(tbl_Customers[[#This Row],[total_eve_calls]]&lt;=120,"Medium Calls","High Calls"))</f>
        <v>Medium Calls</v>
      </c>
      <c r="AA2388" t="str">
        <f>IF(tbl_Customers[[#This Row],[total_eve_charge]]&lt;=15,"Low Charges",
IF(tbl_Customers[[#This Row],[total_eve_charge]]&lt;=20,"Medium Charges","High Charges"))</f>
        <v>Low Charges</v>
      </c>
      <c r="AB23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8" t="str">
        <f>IF(tbl_Customers[[#This Row],[number_vmail_messages]] = 0, "No Usage", IF(tbl_Customers[[#This Row],[number_vmail_messages]] &lt;= 20, "Low Usage", IF(tbl_Customers[[#This Row],[number_vmail_messages]] &lt;= 40, "Medium Usgae", "High Usage")))</f>
        <v>No Usage</v>
      </c>
      <c r="AD2388" t="str">
        <f>IF(tbl_Customers[[#This Row],[total_day_minutes]]&lt;=150,"Low Usage", IF(tbl_Customers[[#This Row],[total_day_minutes]]&lt;=200,"Medium Usage", IF(tbl_Customers[[#This Row],[total_day_minutes]]&lt;=250,"High Usage","Very High Usage")))</f>
        <v>Medium Usage</v>
      </c>
      <c r="AE2388" t="str">
        <f>IF(tbl_Customers[[#This Row],[total_intl_calls]]&lt;=5,"Low Calls", IF(tbl_Customers[[#This Row],[total_intl_calls]]&lt;=10, "Medium Calls", "High Calls"))</f>
        <v>Low Calls</v>
      </c>
      <c r="AF23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88" s="36" t="str">
        <f>IF(tbl_Customers[[#This Row],[Churn_Risk_Score]]&gt;=10,"High Risk", IF(tbl_Customers[[#This Row],[Churn_Risk_Score]]&gt;=5,"Medium Risk","Low Risk"))</f>
        <v>Low Risk</v>
      </c>
    </row>
    <row r="2389" spans="1:33" x14ac:dyDescent="0.35">
      <c r="A2389">
        <v>2388</v>
      </c>
      <c r="B2389" t="s">
        <v>44</v>
      </c>
      <c r="C2389">
        <v>159</v>
      </c>
      <c r="D2389" t="s">
        <v>21</v>
      </c>
      <c r="E2389" t="s">
        <v>22</v>
      </c>
      <c r="F2389" t="s">
        <v>22</v>
      </c>
      <c r="G2389">
        <v>0</v>
      </c>
      <c r="H2389">
        <v>167.4</v>
      </c>
      <c r="I2389">
        <v>68</v>
      </c>
      <c r="J2389">
        <v>28.46</v>
      </c>
      <c r="K2389">
        <v>143.80000000000001</v>
      </c>
      <c r="L2389">
        <v>74</v>
      </c>
      <c r="M2389">
        <v>12.22</v>
      </c>
      <c r="N2389">
        <v>140.1</v>
      </c>
      <c r="O2389">
        <v>111</v>
      </c>
      <c r="P2389">
        <v>6.3</v>
      </c>
      <c r="Q2389">
        <v>10.3</v>
      </c>
      <c r="R2389">
        <v>3</v>
      </c>
      <c r="S2389">
        <v>2.78</v>
      </c>
      <c r="T2389">
        <v>0</v>
      </c>
      <c r="U2389" t="s">
        <v>23</v>
      </c>
      <c r="V2389">
        <f>IF(tbl_Customers[[#This Row],[churn]] = "yes", 1, 0)</f>
        <v>1</v>
      </c>
      <c r="W2389" t="str">
        <f>IF(tbl_Customers[[#This Row],[number_customer_service_calls]] &lt;= 1, "0-1 Calls", IF(tbl_Customers[[#This Row],[number_customer_service_calls]] &lt;= 3, "2-3 Calls", IF(tbl_Customers[[#This Row],[number_customer_service_calls]] &lt;=5, "4-5 Calls", "6+ Calls")))</f>
        <v>0-1 Calls</v>
      </c>
      <c r="X2389" t="str">
        <f>IF(tbl_Customers[[#This Row],[account_length]] &lt;= 50, "0-50", IF(tbl_Customers[[#This Row],[account_length]] &lt;=100, "51-100", IF(tbl_Customers[[#This Row],[account_length]] &lt;= 150, "101-150", "151+")))</f>
        <v>151+</v>
      </c>
      <c r="Y2389" t="str">
        <f>IF(tbl_Customers[[#This Row],[total_intl_charge]] &lt;= 3, "Low Charges", "High Charges")</f>
        <v>Low Charges</v>
      </c>
      <c r="Z2389" t="str">
        <f>IF(tbl_Customers[[#This Row],[total_eve_calls]]&lt;=80,"Low Calls",
IF(tbl_Customers[[#This Row],[total_eve_calls]]&lt;=120,"Medium Calls","High Calls"))</f>
        <v>Low Calls</v>
      </c>
      <c r="AA2389" t="str">
        <f>IF(tbl_Customers[[#This Row],[total_eve_charge]]&lt;=15,"Low Charges",
IF(tbl_Customers[[#This Row],[total_eve_charge]]&lt;=20,"Medium Charges","High Charges"))</f>
        <v>Low Charges</v>
      </c>
      <c r="AB23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89" t="str">
        <f>IF(tbl_Customers[[#This Row],[number_vmail_messages]] = 0, "No Usage", IF(tbl_Customers[[#This Row],[number_vmail_messages]] &lt;= 20, "Low Usage", IF(tbl_Customers[[#This Row],[number_vmail_messages]] &lt;= 40, "Medium Usgae", "High Usage")))</f>
        <v>No Usage</v>
      </c>
      <c r="AD2389" t="str">
        <f>IF(tbl_Customers[[#This Row],[total_day_minutes]]&lt;=150,"Low Usage", IF(tbl_Customers[[#This Row],[total_day_minutes]]&lt;=200,"Medium Usage", IF(tbl_Customers[[#This Row],[total_day_minutes]]&lt;=250,"High Usage","Very High Usage")))</f>
        <v>Medium Usage</v>
      </c>
      <c r="AE2389" t="str">
        <f>IF(tbl_Customers[[#This Row],[total_intl_calls]]&lt;=5,"Low Calls", IF(tbl_Customers[[#This Row],[total_intl_calls]]&lt;=10, "Medium Calls", "High Calls"))</f>
        <v>Low Calls</v>
      </c>
      <c r="AF23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89" s="36" t="str">
        <f>IF(tbl_Customers[[#This Row],[Churn_Risk_Score]]&gt;=10,"High Risk", IF(tbl_Customers[[#This Row],[Churn_Risk_Score]]&gt;=5,"Medium Risk","Low Risk"))</f>
        <v>Low Risk</v>
      </c>
    </row>
    <row r="2390" spans="1:33" x14ac:dyDescent="0.35">
      <c r="A2390">
        <v>2389</v>
      </c>
      <c r="B2390" t="s">
        <v>72</v>
      </c>
      <c r="C2390">
        <v>74</v>
      </c>
      <c r="D2390" t="s">
        <v>28</v>
      </c>
      <c r="E2390" t="s">
        <v>22</v>
      </c>
      <c r="F2390" t="s">
        <v>23</v>
      </c>
      <c r="G2390">
        <v>27</v>
      </c>
      <c r="H2390">
        <v>154.1</v>
      </c>
      <c r="I2390">
        <v>122</v>
      </c>
      <c r="J2390">
        <v>26.2</v>
      </c>
      <c r="K2390">
        <v>195.3</v>
      </c>
      <c r="L2390">
        <v>150</v>
      </c>
      <c r="M2390">
        <v>16.600000000000001</v>
      </c>
      <c r="N2390">
        <v>276.7</v>
      </c>
      <c r="O2390">
        <v>86</v>
      </c>
      <c r="P2390">
        <v>12.45</v>
      </c>
      <c r="Q2390">
        <v>13.2</v>
      </c>
      <c r="R2390">
        <v>2</v>
      </c>
      <c r="S2390">
        <v>3.56</v>
      </c>
      <c r="T2390">
        <v>4</v>
      </c>
      <c r="U2390" t="s">
        <v>22</v>
      </c>
      <c r="V2390">
        <f>IF(tbl_Customers[[#This Row],[churn]] = "yes", 1, 0)</f>
        <v>0</v>
      </c>
      <c r="W2390" t="str">
        <f>IF(tbl_Customers[[#This Row],[number_customer_service_calls]] &lt;= 1, "0-1 Calls", IF(tbl_Customers[[#This Row],[number_customer_service_calls]] &lt;= 3, "2-3 Calls", IF(tbl_Customers[[#This Row],[number_customer_service_calls]] &lt;=5, "4-5 Calls", "6+ Calls")))</f>
        <v>4-5 Calls</v>
      </c>
      <c r="X2390" t="str">
        <f>IF(tbl_Customers[[#This Row],[account_length]] &lt;= 50, "0-50", IF(tbl_Customers[[#This Row],[account_length]] &lt;=100, "51-100", IF(tbl_Customers[[#This Row],[account_length]] &lt;= 150, "101-150", "151+")))</f>
        <v>51-100</v>
      </c>
      <c r="Y2390" t="str">
        <f>IF(tbl_Customers[[#This Row],[total_intl_charge]] &lt;= 3, "Low Charges", "High Charges")</f>
        <v>High Charges</v>
      </c>
      <c r="Z2390" t="str">
        <f>IF(tbl_Customers[[#This Row],[total_eve_calls]]&lt;=80,"Low Calls",
IF(tbl_Customers[[#This Row],[total_eve_calls]]&lt;=120,"Medium Calls","High Calls"))</f>
        <v>High Calls</v>
      </c>
      <c r="AA2390" t="str">
        <f>IF(tbl_Customers[[#This Row],[total_eve_charge]]&lt;=15,"Low Charges",
IF(tbl_Customers[[#This Row],[total_eve_charge]]&lt;=20,"Medium Charges","High Charges"))</f>
        <v>Medium Charges</v>
      </c>
      <c r="AB23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90" t="str">
        <f>IF(tbl_Customers[[#This Row],[number_vmail_messages]] = 0, "No Usage", IF(tbl_Customers[[#This Row],[number_vmail_messages]] &lt;= 20, "Low Usage", IF(tbl_Customers[[#This Row],[number_vmail_messages]] &lt;= 40, "Medium Usgae", "High Usage")))</f>
        <v>Medium Usgae</v>
      </c>
      <c r="AD2390" t="str">
        <f>IF(tbl_Customers[[#This Row],[total_day_minutes]]&lt;=150,"Low Usage", IF(tbl_Customers[[#This Row],[total_day_minutes]]&lt;=200,"Medium Usage", IF(tbl_Customers[[#This Row],[total_day_minutes]]&lt;=250,"High Usage","Very High Usage")))</f>
        <v>Medium Usage</v>
      </c>
      <c r="AE2390" t="str">
        <f>IF(tbl_Customers[[#This Row],[total_intl_calls]]&lt;=5,"Low Calls", IF(tbl_Customers[[#This Row],[total_intl_calls]]&lt;=10, "Medium Calls", "High Calls"))</f>
        <v>Low Calls</v>
      </c>
      <c r="AF23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390" s="36" t="str">
        <f>IF(tbl_Customers[[#This Row],[Churn_Risk_Score]]&gt;=10,"High Risk", IF(tbl_Customers[[#This Row],[Churn_Risk_Score]]&gt;=5,"Medium Risk","Low Risk"))</f>
        <v>Medium Risk</v>
      </c>
    </row>
    <row r="2391" spans="1:33" x14ac:dyDescent="0.35">
      <c r="A2391">
        <v>2390</v>
      </c>
      <c r="B2391" t="s">
        <v>39</v>
      </c>
      <c r="C2391">
        <v>130</v>
      </c>
      <c r="D2391" t="s">
        <v>25</v>
      </c>
      <c r="E2391" t="s">
        <v>22</v>
      </c>
      <c r="F2391" t="s">
        <v>22</v>
      </c>
      <c r="G2391">
        <v>0</v>
      </c>
      <c r="H2391">
        <v>252</v>
      </c>
      <c r="I2391">
        <v>101</v>
      </c>
      <c r="J2391">
        <v>42.84</v>
      </c>
      <c r="K2391">
        <v>170.2</v>
      </c>
      <c r="L2391">
        <v>105</v>
      </c>
      <c r="M2391">
        <v>14.47</v>
      </c>
      <c r="N2391">
        <v>209.2</v>
      </c>
      <c r="O2391">
        <v>64</v>
      </c>
      <c r="P2391">
        <v>9.41</v>
      </c>
      <c r="Q2391">
        <v>5.7</v>
      </c>
      <c r="R2391">
        <v>5</v>
      </c>
      <c r="S2391">
        <v>1.54</v>
      </c>
      <c r="T2391">
        <v>0</v>
      </c>
      <c r="U2391" t="s">
        <v>22</v>
      </c>
      <c r="V2391">
        <f>IF(tbl_Customers[[#This Row],[churn]] = "yes", 1, 0)</f>
        <v>0</v>
      </c>
      <c r="W2391" t="str">
        <f>IF(tbl_Customers[[#This Row],[number_customer_service_calls]] &lt;= 1, "0-1 Calls", IF(tbl_Customers[[#This Row],[number_customer_service_calls]] &lt;= 3, "2-3 Calls", IF(tbl_Customers[[#This Row],[number_customer_service_calls]] &lt;=5, "4-5 Calls", "6+ Calls")))</f>
        <v>0-1 Calls</v>
      </c>
      <c r="X2391" t="str">
        <f>IF(tbl_Customers[[#This Row],[account_length]] &lt;= 50, "0-50", IF(tbl_Customers[[#This Row],[account_length]] &lt;=100, "51-100", IF(tbl_Customers[[#This Row],[account_length]] &lt;= 150, "101-150", "151+")))</f>
        <v>101-150</v>
      </c>
      <c r="Y2391" t="str">
        <f>IF(tbl_Customers[[#This Row],[total_intl_charge]] &lt;= 3, "Low Charges", "High Charges")</f>
        <v>Low Charges</v>
      </c>
      <c r="Z2391" t="str">
        <f>IF(tbl_Customers[[#This Row],[total_eve_calls]]&lt;=80,"Low Calls",
IF(tbl_Customers[[#This Row],[total_eve_calls]]&lt;=120,"Medium Calls","High Calls"))</f>
        <v>Medium Calls</v>
      </c>
      <c r="AA2391" t="str">
        <f>IF(tbl_Customers[[#This Row],[total_eve_charge]]&lt;=15,"Low Charges",
IF(tbl_Customers[[#This Row],[total_eve_charge]]&lt;=20,"Medium Charges","High Charges"))</f>
        <v>Low Charges</v>
      </c>
      <c r="AB23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91" t="str">
        <f>IF(tbl_Customers[[#This Row],[number_vmail_messages]] = 0, "No Usage", IF(tbl_Customers[[#This Row],[number_vmail_messages]] &lt;= 20, "Low Usage", IF(tbl_Customers[[#This Row],[number_vmail_messages]] &lt;= 40, "Medium Usgae", "High Usage")))</f>
        <v>No Usage</v>
      </c>
      <c r="AD2391" t="str">
        <f>IF(tbl_Customers[[#This Row],[total_day_minutes]]&lt;=150,"Low Usage", IF(tbl_Customers[[#This Row],[total_day_minutes]]&lt;=200,"Medium Usage", IF(tbl_Customers[[#This Row],[total_day_minutes]]&lt;=250,"High Usage","Very High Usage")))</f>
        <v>Very High Usage</v>
      </c>
      <c r="AE2391" t="str">
        <f>IF(tbl_Customers[[#This Row],[total_intl_calls]]&lt;=5,"Low Calls", IF(tbl_Customers[[#This Row],[total_intl_calls]]&lt;=10, "Medium Calls", "High Calls"))</f>
        <v>Low Calls</v>
      </c>
      <c r="AF23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91" s="36" t="str">
        <f>IF(tbl_Customers[[#This Row],[Churn_Risk_Score]]&gt;=10,"High Risk", IF(tbl_Customers[[#This Row],[Churn_Risk_Score]]&gt;=5,"Medium Risk","Low Risk"))</f>
        <v>Medium Risk</v>
      </c>
    </row>
    <row r="2392" spans="1:33" x14ac:dyDescent="0.35">
      <c r="A2392">
        <v>2391</v>
      </c>
      <c r="B2392" t="s">
        <v>33</v>
      </c>
      <c r="C2392">
        <v>155</v>
      </c>
      <c r="D2392" t="s">
        <v>25</v>
      </c>
      <c r="E2392" t="s">
        <v>23</v>
      </c>
      <c r="F2392" t="s">
        <v>22</v>
      </c>
      <c r="G2392">
        <v>0</v>
      </c>
      <c r="H2392">
        <v>163.1</v>
      </c>
      <c r="I2392">
        <v>94</v>
      </c>
      <c r="J2392">
        <v>27.73</v>
      </c>
      <c r="K2392">
        <v>291.7</v>
      </c>
      <c r="L2392">
        <v>108</v>
      </c>
      <c r="M2392">
        <v>24.79</v>
      </c>
      <c r="N2392">
        <v>96.4</v>
      </c>
      <c r="O2392">
        <v>111</v>
      </c>
      <c r="P2392">
        <v>4.34</v>
      </c>
      <c r="Q2392">
        <v>11.2</v>
      </c>
      <c r="R2392">
        <v>3</v>
      </c>
      <c r="S2392">
        <v>3.02</v>
      </c>
      <c r="T2392">
        <v>0</v>
      </c>
      <c r="U2392" t="s">
        <v>22</v>
      </c>
      <c r="V2392">
        <f>IF(tbl_Customers[[#This Row],[churn]] = "yes", 1, 0)</f>
        <v>0</v>
      </c>
      <c r="W2392" t="str">
        <f>IF(tbl_Customers[[#This Row],[number_customer_service_calls]] &lt;= 1, "0-1 Calls", IF(tbl_Customers[[#This Row],[number_customer_service_calls]] &lt;= 3, "2-3 Calls", IF(tbl_Customers[[#This Row],[number_customer_service_calls]] &lt;=5, "4-5 Calls", "6+ Calls")))</f>
        <v>0-1 Calls</v>
      </c>
      <c r="X2392" t="str">
        <f>IF(tbl_Customers[[#This Row],[account_length]] &lt;= 50, "0-50", IF(tbl_Customers[[#This Row],[account_length]] &lt;=100, "51-100", IF(tbl_Customers[[#This Row],[account_length]] &lt;= 150, "101-150", "151+")))</f>
        <v>151+</v>
      </c>
      <c r="Y2392" t="str">
        <f>IF(tbl_Customers[[#This Row],[total_intl_charge]] &lt;= 3, "Low Charges", "High Charges")</f>
        <v>High Charges</v>
      </c>
      <c r="Z2392" t="str">
        <f>IF(tbl_Customers[[#This Row],[total_eve_calls]]&lt;=80,"Low Calls",
IF(tbl_Customers[[#This Row],[total_eve_calls]]&lt;=120,"Medium Calls","High Calls"))</f>
        <v>Medium Calls</v>
      </c>
      <c r="AA2392" t="str">
        <f>IF(tbl_Customers[[#This Row],[total_eve_charge]]&lt;=15,"Low Charges",
IF(tbl_Customers[[#This Row],[total_eve_charge]]&lt;=20,"Medium Charges","High Charges"))</f>
        <v>High Charges</v>
      </c>
      <c r="AB23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92" t="str">
        <f>IF(tbl_Customers[[#This Row],[number_vmail_messages]] = 0, "No Usage", IF(tbl_Customers[[#This Row],[number_vmail_messages]] &lt;= 20, "Low Usage", IF(tbl_Customers[[#This Row],[number_vmail_messages]] &lt;= 40, "Medium Usgae", "High Usage")))</f>
        <v>No Usage</v>
      </c>
      <c r="AD2392" t="str">
        <f>IF(tbl_Customers[[#This Row],[total_day_minutes]]&lt;=150,"Low Usage", IF(tbl_Customers[[#This Row],[total_day_minutes]]&lt;=200,"Medium Usage", IF(tbl_Customers[[#This Row],[total_day_minutes]]&lt;=250,"High Usage","Very High Usage")))</f>
        <v>Medium Usage</v>
      </c>
      <c r="AE2392" t="str">
        <f>IF(tbl_Customers[[#This Row],[total_intl_calls]]&lt;=5,"Low Calls", IF(tbl_Customers[[#This Row],[total_intl_calls]]&lt;=10, "Medium Calls", "High Calls"))</f>
        <v>Low Calls</v>
      </c>
      <c r="AF23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392" s="36" t="str">
        <f>IF(tbl_Customers[[#This Row],[Churn_Risk_Score]]&gt;=10,"High Risk", IF(tbl_Customers[[#This Row],[Churn_Risk_Score]]&gt;=5,"Medium Risk","Low Risk"))</f>
        <v>Medium Risk</v>
      </c>
    </row>
    <row r="2393" spans="1:33" x14ac:dyDescent="0.35">
      <c r="A2393">
        <v>2392</v>
      </c>
      <c r="B2393" t="s">
        <v>53</v>
      </c>
      <c r="C2393">
        <v>87</v>
      </c>
      <c r="D2393" t="s">
        <v>21</v>
      </c>
      <c r="E2393" t="s">
        <v>22</v>
      </c>
      <c r="F2393" t="s">
        <v>22</v>
      </c>
      <c r="G2393">
        <v>0</v>
      </c>
      <c r="H2393">
        <v>198.3</v>
      </c>
      <c r="I2393">
        <v>80</v>
      </c>
      <c r="J2393">
        <v>33.71</v>
      </c>
      <c r="K2393">
        <v>187</v>
      </c>
      <c r="L2393">
        <v>89</v>
      </c>
      <c r="M2393">
        <v>15.9</v>
      </c>
      <c r="N2393">
        <v>133.5</v>
      </c>
      <c r="O2393">
        <v>96</v>
      </c>
      <c r="P2393">
        <v>6.01</v>
      </c>
      <c r="Q2393">
        <v>16.600000000000001</v>
      </c>
      <c r="R2393">
        <v>4</v>
      </c>
      <c r="S2393">
        <v>4.4800000000000004</v>
      </c>
      <c r="T2393">
        <v>2</v>
      </c>
      <c r="U2393" t="s">
        <v>22</v>
      </c>
      <c r="V2393">
        <f>IF(tbl_Customers[[#This Row],[churn]] = "yes", 1, 0)</f>
        <v>0</v>
      </c>
      <c r="W2393" t="str">
        <f>IF(tbl_Customers[[#This Row],[number_customer_service_calls]] &lt;= 1, "0-1 Calls", IF(tbl_Customers[[#This Row],[number_customer_service_calls]] &lt;= 3, "2-3 Calls", IF(tbl_Customers[[#This Row],[number_customer_service_calls]] &lt;=5, "4-5 Calls", "6+ Calls")))</f>
        <v>2-3 Calls</v>
      </c>
      <c r="X2393" t="str">
        <f>IF(tbl_Customers[[#This Row],[account_length]] &lt;= 50, "0-50", IF(tbl_Customers[[#This Row],[account_length]] &lt;=100, "51-100", IF(tbl_Customers[[#This Row],[account_length]] &lt;= 150, "101-150", "151+")))</f>
        <v>51-100</v>
      </c>
      <c r="Y2393" t="str">
        <f>IF(tbl_Customers[[#This Row],[total_intl_charge]] &lt;= 3, "Low Charges", "High Charges")</f>
        <v>High Charges</v>
      </c>
      <c r="Z2393" t="str">
        <f>IF(tbl_Customers[[#This Row],[total_eve_calls]]&lt;=80,"Low Calls",
IF(tbl_Customers[[#This Row],[total_eve_calls]]&lt;=120,"Medium Calls","High Calls"))</f>
        <v>Medium Calls</v>
      </c>
      <c r="AA2393" t="str">
        <f>IF(tbl_Customers[[#This Row],[total_eve_charge]]&lt;=15,"Low Charges",
IF(tbl_Customers[[#This Row],[total_eve_charge]]&lt;=20,"Medium Charges","High Charges"))</f>
        <v>Medium Charges</v>
      </c>
      <c r="AB23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93" t="str">
        <f>IF(tbl_Customers[[#This Row],[number_vmail_messages]] = 0, "No Usage", IF(tbl_Customers[[#This Row],[number_vmail_messages]] &lt;= 20, "Low Usage", IF(tbl_Customers[[#This Row],[number_vmail_messages]] &lt;= 40, "Medium Usgae", "High Usage")))</f>
        <v>No Usage</v>
      </c>
      <c r="AD2393" t="str">
        <f>IF(tbl_Customers[[#This Row],[total_day_minutes]]&lt;=150,"Low Usage", IF(tbl_Customers[[#This Row],[total_day_minutes]]&lt;=200,"Medium Usage", IF(tbl_Customers[[#This Row],[total_day_minutes]]&lt;=250,"High Usage","Very High Usage")))</f>
        <v>Medium Usage</v>
      </c>
      <c r="AE2393" t="str">
        <f>IF(tbl_Customers[[#This Row],[total_intl_calls]]&lt;=5,"Low Calls", IF(tbl_Customers[[#This Row],[total_intl_calls]]&lt;=10, "Medium Calls", "High Calls"))</f>
        <v>Low Calls</v>
      </c>
      <c r="AF23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93" s="36" t="str">
        <f>IF(tbl_Customers[[#This Row],[Churn_Risk_Score]]&gt;=10,"High Risk", IF(tbl_Customers[[#This Row],[Churn_Risk_Score]]&gt;=5,"Medium Risk","Low Risk"))</f>
        <v>Low Risk</v>
      </c>
    </row>
    <row r="2394" spans="1:33" x14ac:dyDescent="0.35">
      <c r="A2394">
        <v>2393</v>
      </c>
      <c r="B2394" t="s">
        <v>52</v>
      </c>
      <c r="C2394">
        <v>81</v>
      </c>
      <c r="D2394" t="s">
        <v>21</v>
      </c>
      <c r="E2394" t="s">
        <v>22</v>
      </c>
      <c r="F2394" t="s">
        <v>22</v>
      </c>
      <c r="G2394">
        <v>0</v>
      </c>
      <c r="H2394">
        <v>324.7</v>
      </c>
      <c r="I2394">
        <v>48</v>
      </c>
      <c r="J2394">
        <v>55.2</v>
      </c>
      <c r="K2394">
        <v>236.4</v>
      </c>
      <c r="L2394">
        <v>82</v>
      </c>
      <c r="M2394">
        <v>20.09</v>
      </c>
      <c r="N2394">
        <v>187.6</v>
      </c>
      <c r="O2394">
        <v>78</v>
      </c>
      <c r="P2394">
        <v>8.44</v>
      </c>
      <c r="Q2394">
        <v>13.1</v>
      </c>
      <c r="R2394">
        <v>5</v>
      </c>
      <c r="S2394">
        <v>3.54</v>
      </c>
      <c r="T2394">
        <v>0</v>
      </c>
      <c r="U2394" t="s">
        <v>23</v>
      </c>
      <c r="V2394">
        <f>IF(tbl_Customers[[#This Row],[churn]] = "yes", 1, 0)</f>
        <v>1</v>
      </c>
      <c r="W2394" t="str">
        <f>IF(tbl_Customers[[#This Row],[number_customer_service_calls]] &lt;= 1, "0-1 Calls", IF(tbl_Customers[[#This Row],[number_customer_service_calls]] &lt;= 3, "2-3 Calls", IF(tbl_Customers[[#This Row],[number_customer_service_calls]] &lt;=5, "4-5 Calls", "6+ Calls")))</f>
        <v>0-1 Calls</v>
      </c>
      <c r="X2394" t="str">
        <f>IF(tbl_Customers[[#This Row],[account_length]] &lt;= 50, "0-50", IF(tbl_Customers[[#This Row],[account_length]] &lt;=100, "51-100", IF(tbl_Customers[[#This Row],[account_length]] &lt;= 150, "101-150", "151+")))</f>
        <v>51-100</v>
      </c>
      <c r="Y2394" t="str">
        <f>IF(tbl_Customers[[#This Row],[total_intl_charge]] &lt;= 3, "Low Charges", "High Charges")</f>
        <v>High Charges</v>
      </c>
      <c r="Z2394" t="str">
        <f>IF(tbl_Customers[[#This Row],[total_eve_calls]]&lt;=80,"Low Calls",
IF(tbl_Customers[[#This Row],[total_eve_calls]]&lt;=120,"Medium Calls","High Calls"))</f>
        <v>Medium Calls</v>
      </c>
      <c r="AA2394" t="str">
        <f>IF(tbl_Customers[[#This Row],[total_eve_charge]]&lt;=15,"Low Charges",
IF(tbl_Customers[[#This Row],[total_eve_charge]]&lt;=20,"Medium Charges","High Charges"))</f>
        <v>High Charges</v>
      </c>
      <c r="AB23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94" t="str">
        <f>IF(tbl_Customers[[#This Row],[number_vmail_messages]] = 0, "No Usage", IF(tbl_Customers[[#This Row],[number_vmail_messages]] &lt;= 20, "Low Usage", IF(tbl_Customers[[#This Row],[number_vmail_messages]] &lt;= 40, "Medium Usgae", "High Usage")))</f>
        <v>No Usage</v>
      </c>
      <c r="AD2394" t="str">
        <f>IF(tbl_Customers[[#This Row],[total_day_minutes]]&lt;=150,"Low Usage", IF(tbl_Customers[[#This Row],[total_day_minutes]]&lt;=200,"Medium Usage", IF(tbl_Customers[[#This Row],[total_day_minutes]]&lt;=250,"High Usage","Very High Usage")))</f>
        <v>Very High Usage</v>
      </c>
      <c r="AE2394" t="str">
        <f>IF(tbl_Customers[[#This Row],[total_intl_calls]]&lt;=5,"Low Calls", IF(tbl_Customers[[#This Row],[total_intl_calls]]&lt;=10, "Medium Calls", "High Calls"))</f>
        <v>Low Calls</v>
      </c>
      <c r="AF23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394" s="36" t="str">
        <f>IF(tbl_Customers[[#This Row],[Churn_Risk_Score]]&gt;=10,"High Risk", IF(tbl_Customers[[#This Row],[Churn_Risk_Score]]&gt;=5,"Medium Risk","Low Risk"))</f>
        <v>Medium Risk</v>
      </c>
    </row>
    <row r="2395" spans="1:33" x14ac:dyDescent="0.35">
      <c r="A2395">
        <v>2394</v>
      </c>
      <c r="B2395" t="s">
        <v>38</v>
      </c>
      <c r="C2395">
        <v>99</v>
      </c>
      <c r="D2395" t="s">
        <v>28</v>
      </c>
      <c r="E2395" t="s">
        <v>22</v>
      </c>
      <c r="F2395" t="s">
        <v>22</v>
      </c>
      <c r="G2395">
        <v>0</v>
      </c>
      <c r="H2395">
        <v>128.30000000000001</v>
      </c>
      <c r="I2395">
        <v>78</v>
      </c>
      <c r="J2395">
        <v>21.81</v>
      </c>
      <c r="K2395">
        <v>215.3</v>
      </c>
      <c r="L2395">
        <v>120</v>
      </c>
      <c r="M2395">
        <v>18.3</v>
      </c>
      <c r="N2395">
        <v>143.69999999999999</v>
      </c>
      <c r="O2395">
        <v>140</v>
      </c>
      <c r="P2395">
        <v>6.47</v>
      </c>
      <c r="Q2395">
        <v>14.3</v>
      </c>
      <c r="R2395">
        <v>9</v>
      </c>
      <c r="S2395">
        <v>3.86</v>
      </c>
      <c r="T2395">
        <v>2</v>
      </c>
      <c r="U2395" t="s">
        <v>22</v>
      </c>
      <c r="V2395">
        <f>IF(tbl_Customers[[#This Row],[churn]] = "yes", 1, 0)</f>
        <v>0</v>
      </c>
      <c r="W2395" t="str">
        <f>IF(tbl_Customers[[#This Row],[number_customer_service_calls]] &lt;= 1, "0-1 Calls", IF(tbl_Customers[[#This Row],[number_customer_service_calls]] &lt;= 3, "2-3 Calls", IF(tbl_Customers[[#This Row],[number_customer_service_calls]] &lt;=5, "4-5 Calls", "6+ Calls")))</f>
        <v>2-3 Calls</v>
      </c>
      <c r="X2395" t="str">
        <f>IF(tbl_Customers[[#This Row],[account_length]] &lt;= 50, "0-50", IF(tbl_Customers[[#This Row],[account_length]] &lt;=100, "51-100", IF(tbl_Customers[[#This Row],[account_length]] &lt;= 150, "101-150", "151+")))</f>
        <v>51-100</v>
      </c>
      <c r="Y2395" t="str">
        <f>IF(tbl_Customers[[#This Row],[total_intl_charge]] &lt;= 3, "Low Charges", "High Charges")</f>
        <v>High Charges</v>
      </c>
      <c r="Z2395" t="str">
        <f>IF(tbl_Customers[[#This Row],[total_eve_calls]]&lt;=80,"Low Calls",
IF(tbl_Customers[[#This Row],[total_eve_calls]]&lt;=120,"Medium Calls","High Calls"))</f>
        <v>Medium Calls</v>
      </c>
      <c r="AA2395" t="str">
        <f>IF(tbl_Customers[[#This Row],[total_eve_charge]]&lt;=15,"Low Charges",
IF(tbl_Customers[[#This Row],[total_eve_charge]]&lt;=20,"Medium Charges","High Charges"))</f>
        <v>Medium Charges</v>
      </c>
      <c r="AB23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95" t="str">
        <f>IF(tbl_Customers[[#This Row],[number_vmail_messages]] = 0, "No Usage", IF(tbl_Customers[[#This Row],[number_vmail_messages]] &lt;= 20, "Low Usage", IF(tbl_Customers[[#This Row],[number_vmail_messages]] &lt;= 40, "Medium Usgae", "High Usage")))</f>
        <v>No Usage</v>
      </c>
      <c r="AD2395" t="str">
        <f>IF(tbl_Customers[[#This Row],[total_day_minutes]]&lt;=150,"Low Usage", IF(tbl_Customers[[#This Row],[total_day_minutes]]&lt;=200,"Medium Usage", IF(tbl_Customers[[#This Row],[total_day_minutes]]&lt;=250,"High Usage","Very High Usage")))</f>
        <v>Low Usage</v>
      </c>
      <c r="AE2395" t="str">
        <f>IF(tbl_Customers[[#This Row],[total_intl_calls]]&lt;=5,"Low Calls", IF(tbl_Customers[[#This Row],[total_intl_calls]]&lt;=10, "Medium Calls", "High Calls"))</f>
        <v>Medium Calls</v>
      </c>
      <c r="AF23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395" s="36" t="str">
        <f>IF(tbl_Customers[[#This Row],[Churn_Risk_Score]]&gt;=10,"High Risk", IF(tbl_Customers[[#This Row],[Churn_Risk_Score]]&gt;=5,"Medium Risk","Low Risk"))</f>
        <v>Low Risk</v>
      </c>
    </row>
    <row r="2396" spans="1:33" x14ac:dyDescent="0.35">
      <c r="A2396">
        <v>2395</v>
      </c>
      <c r="B2396" t="s">
        <v>57</v>
      </c>
      <c r="C2396">
        <v>131</v>
      </c>
      <c r="D2396" t="s">
        <v>28</v>
      </c>
      <c r="E2396" t="s">
        <v>22</v>
      </c>
      <c r="F2396" t="s">
        <v>22</v>
      </c>
      <c r="G2396">
        <v>0</v>
      </c>
      <c r="H2396">
        <v>187.9</v>
      </c>
      <c r="I2396">
        <v>110</v>
      </c>
      <c r="J2396">
        <v>31.94</v>
      </c>
      <c r="K2396">
        <v>200.5</v>
      </c>
      <c r="L2396">
        <v>101</v>
      </c>
      <c r="M2396">
        <v>17.04</v>
      </c>
      <c r="N2396">
        <v>202.6</v>
      </c>
      <c r="O2396">
        <v>125</v>
      </c>
      <c r="P2396">
        <v>9.1199999999999992</v>
      </c>
      <c r="Q2396">
        <v>10.199999999999999</v>
      </c>
      <c r="R2396">
        <v>11</v>
      </c>
      <c r="S2396">
        <v>2.75</v>
      </c>
      <c r="T2396">
        <v>2</v>
      </c>
      <c r="U2396" t="s">
        <v>22</v>
      </c>
      <c r="V2396">
        <f>IF(tbl_Customers[[#This Row],[churn]] = "yes", 1, 0)</f>
        <v>0</v>
      </c>
      <c r="W2396" t="str">
        <f>IF(tbl_Customers[[#This Row],[number_customer_service_calls]] &lt;= 1, "0-1 Calls", IF(tbl_Customers[[#This Row],[number_customer_service_calls]] &lt;= 3, "2-3 Calls", IF(tbl_Customers[[#This Row],[number_customer_service_calls]] &lt;=5, "4-5 Calls", "6+ Calls")))</f>
        <v>2-3 Calls</v>
      </c>
      <c r="X2396" t="str">
        <f>IF(tbl_Customers[[#This Row],[account_length]] &lt;= 50, "0-50", IF(tbl_Customers[[#This Row],[account_length]] &lt;=100, "51-100", IF(tbl_Customers[[#This Row],[account_length]] &lt;= 150, "101-150", "151+")))</f>
        <v>101-150</v>
      </c>
      <c r="Y2396" t="str">
        <f>IF(tbl_Customers[[#This Row],[total_intl_charge]] &lt;= 3, "Low Charges", "High Charges")</f>
        <v>Low Charges</v>
      </c>
      <c r="Z2396" t="str">
        <f>IF(tbl_Customers[[#This Row],[total_eve_calls]]&lt;=80,"Low Calls",
IF(tbl_Customers[[#This Row],[total_eve_calls]]&lt;=120,"Medium Calls","High Calls"))</f>
        <v>Medium Calls</v>
      </c>
      <c r="AA2396" t="str">
        <f>IF(tbl_Customers[[#This Row],[total_eve_charge]]&lt;=15,"Low Charges",
IF(tbl_Customers[[#This Row],[total_eve_charge]]&lt;=20,"Medium Charges","High Charges"))</f>
        <v>Medium Charges</v>
      </c>
      <c r="AB23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96" t="str">
        <f>IF(tbl_Customers[[#This Row],[number_vmail_messages]] = 0, "No Usage", IF(tbl_Customers[[#This Row],[number_vmail_messages]] &lt;= 20, "Low Usage", IF(tbl_Customers[[#This Row],[number_vmail_messages]] &lt;= 40, "Medium Usgae", "High Usage")))</f>
        <v>No Usage</v>
      </c>
      <c r="AD2396" t="str">
        <f>IF(tbl_Customers[[#This Row],[total_day_minutes]]&lt;=150,"Low Usage", IF(tbl_Customers[[#This Row],[total_day_minutes]]&lt;=200,"Medium Usage", IF(tbl_Customers[[#This Row],[total_day_minutes]]&lt;=250,"High Usage","Very High Usage")))</f>
        <v>Medium Usage</v>
      </c>
      <c r="AE2396" t="str">
        <f>IF(tbl_Customers[[#This Row],[total_intl_calls]]&lt;=5,"Low Calls", IF(tbl_Customers[[#This Row],[total_intl_calls]]&lt;=10, "Medium Calls", "High Calls"))</f>
        <v>High Calls</v>
      </c>
      <c r="AF23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396" s="36" t="str">
        <f>IF(tbl_Customers[[#This Row],[Churn_Risk_Score]]&gt;=10,"High Risk", IF(tbl_Customers[[#This Row],[Churn_Risk_Score]]&gt;=5,"Medium Risk","Low Risk"))</f>
        <v>Low Risk</v>
      </c>
    </row>
    <row r="2397" spans="1:33" x14ac:dyDescent="0.35">
      <c r="A2397">
        <v>2396</v>
      </c>
      <c r="B2397" t="s">
        <v>68</v>
      </c>
      <c r="C2397">
        <v>89</v>
      </c>
      <c r="D2397" t="s">
        <v>28</v>
      </c>
      <c r="E2397" t="s">
        <v>22</v>
      </c>
      <c r="F2397" t="s">
        <v>22</v>
      </c>
      <c r="G2397">
        <v>0</v>
      </c>
      <c r="H2397">
        <v>129.19999999999999</v>
      </c>
      <c r="I2397">
        <v>71</v>
      </c>
      <c r="J2397">
        <v>21.96</v>
      </c>
      <c r="K2397">
        <v>214.1</v>
      </c>
      <c r="L2397">
        <v>68</v>
      </c>
      <c r="M2397">
        <v>18.2</v>
      </c>
      <c r="N2397">
        <v>214.9</v>
      </c>
      <c r="O2397">
        <v>100</v>
      </c>
      <c r="P2397">
        <v>9.67</v>
      </c>
      <c r="Q2397">
        <v>10.3</v>
      </c>
      <c r="R2397">
        <v>4</v>
      </c>
      <c r="S2397">
        <v>2.78</v>
      </c>
      <c r="T2397">
        <v>5</v>
      </c>
      <c r="U2397" t="s">
        <v>23</v>
      </c>
      <c r="V2397">
        <f>IF(tbl_Customers[[#This Row],[churn]] = "yes", 1, 0)</f>
        <v>1</v>
      </c>
      <c r="W2397" t="str">
        <f>IF(tbl_Customers[[#This Row],[number_customer_service_calls]] &lt;= 1, "0-1 Calls", IF(tbl_Customers[[#This Row],[number_customer_service_calls]] &lt;= 3, "2-3 Calls", IF(tbl_Customers[[#This Row],[number_customer_service_calls]] &lt;=5, "4-5 Calls", "6+ Calls")))</f>
        <v>4-5 Calls</v>
      </c>
      <c r="X2397" t="str">
        <f>IF(tbl_Customers[[#This Row],[account_length]] &lt;= 50, "0-50", IF(tbl_Customers[[#This Row],[account_length]] &lt;=100, "51-100", IF(tbl_Customers[[#This Row],[account_length]] &lt;= 150, "101-150", "151+")))</f>
        <v>51-100</v>
      </c>
      <c r="Y2397" t="str">
        <f>IF(tbl_Customers[[#This Row],[total_intl_charge]] &lt;= 3, "Low Charges", "High Charges")</f>
        <v>Low Charges</v>
      </c>
      <c r="Z2397" t="str">
        <f>IF(tbl_Customers[[#This Row],[total_eve_calls]]&lt;=80,"Low Calls",
IF(tbl_Customers[[#This Row],[total_eve_calls]]&lt;=120,"Medium Calls","High Calls"))</f>
        <v>Low Calls</v>
      </c>
      <c r="AA2397" t="str">
        <f>IF(tbl_Customers[[#This Row],[total_eve_charge]]&lt;=15,"Low Charges",
IF(tbl_Customers[[#This Row],[total_eve_charge]]&lt;=20,"Medium Charges","High Charges"))</f>
        <v>Medium Charges</v>
      </c>
      <c r="AB23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397" t="str">
        <f>IF(tbl_Customers[[#This Row],[number_vmail_messages]] = 0, "No Usage", IF(tbl_Customers[[#This Row],[number_vmail_messages]] &lt;= 20, "Low Usage", IF(tbl_Customers[[#This Row],[number_vmail_messages]] &lt;= 40, "Medium Usgae", "High Usage")))</f>
        <v>No Usage</v>
      </c>
      <c r="AD2397" t="str">
        <f>IF(tbl_Customers[[#This Row],[total_day_minutes]]&lt;=150,"Low Usage", IF(tbl_Customers[[#This Row],[total_day_minutes]]&lt;=200,"Medium Usage", IF(tbl_Customers[[#This Row],[total_day_minutes]]&lt;=250,"High Usage","Very High Usage")))</f>
        <v>Low Usage</v>
      </c>
      <c r="AE2397" t="str">
        <f>IF(tbl_Customers[[#This Row],[total_intl_calls]]&lt;=5,"Low Calls", IF(tbl_Customers[[#This Row],[total_intl_calls]]&lt;=10, "Medium Calls", "High Calls"))</f>
        <v>Low Calls</v>
      </c>
      <c r="AF23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397" s="36" t="str">
        <f>IF(tbl_Customers[[#This Row],[Churn_Risk_Score]]&gt;=10,"High Risk", IF(tbl_Customers[[#This Row],[Churn_Risk_Score]]&gt;=5,"Medium Risk","Low Risk"))</f>
        <v>Medium Risk</v>
      </c>
    </row>
    <row r="2398" spans="1:33" x14ac:dyDescent="0.35">
      <c r="A2398">
        <v>2397</v>
      </c>
      <c r="B2398" t="s">
        <v>67</v>
      </c>
      <c r="C2398">
        <v>123</v>
      </c>
      <c r="D2398" t="s">
        <v>21</v>
      </c>
      <c r="E2398" t="s">
        <v>23</v>
      </c>
      <c r="F2398" t="s">
        <v>22</v>
      </c>
      <c r="G2398">
        <v>0</v>
      </c>
      <c r="H2398">
        <v>125.5</v>
      </c>
      <c r="I2398">
        <v>106</v>
      </c>
      <c r="J2398">
        <v>21.34</v>
      </c>
      <c r="K2398">
        <v>128.9</v>
      </c>
      <c r="L2398">
        <v>96</v>
      </c>
      <c r="M2398">
        <v>10.96</v>
      </c>
      <c r="N2398">
        <v>251.9</v>
      </c>
      <c r="O2398">
        <v>129</v>
      </c>
      <c r="P2398">
        <v>11.34</v>
      </c>
      <c r="Q2398">
        <v>6.3</v>
      </c>
      <c r="R2398">
        <v>6</v>
      </c>
      <c r="S2398">
        <v>1.7</v>
      </c>
      <c r="T2398">
        <v>4</v>
      </c>
      <c r="U2398" t="s">
        <v>23</v>
      </c>
      <c r="V2398">
        <f>IF(tbl_Customers[[#This Row],[churn]] = "yes", 1, 0)</f>
        <v>1</v>
      </c>
      <c r="W2398" t="str">
        <f>IF(tbl_Customers[[#This Row],[number_customer_service_calls]] &lt;= 1, "0-1 Calls", IF(tbl_Customers[[#This Row],[number_customer_service_calls]] &lt;= 3, "2-3 Calls", IF(tbl_Customers[[#This Row],[number_customer_service_calls]] &lt;=5, "4-5 Calls", "6+ Calls")))</f>
        <v>4-5 Calls</v>
      </c>
      <c r="X2398" t="str">
        <f>IF(tbl_Customers[[#This Row],[account_length]] &lt;= 50, "0-50", IF(tbl_Customers[[#This Row],[account_length]] &lt;=100, "51-100", IF(tbl_Customers[[#This Row],[account_length]] &lt;= 150, "101-150", "151+")))</f>
        <v>101-150</v>
      </c>
      <c r="Y2398" t="str">
        <f>IF(tbl_Customers[[#This Row],[total_intl_charge]] &lt;= 3, "Low Charges", "High Charges")</f>
        <v>Low Charges</v>
      </c>
      <c r="Z2398" t="str">
        <f>IF(tbl_Customers[[#This Row],[total_eve_calls]]&lt;=80,"Low Calls",
IF(tbl_Customers[[#This Row],[total_eve_calls]]&lt;=120,"Medium Calls","High Calls"))</f>
        <v>Medium Calls</v>
      </c>
      <c r="AA2398" t="str">
        <f>IF(tbl_Customers[[#This Row],[total_eve_charge]]&lt;=15,"Low Charges",
IF(tbl_Customers[[#This Row],[total_eve_charge]]&lt;=20,"Medium Charges","High Charges"))</f>
        <v>Low Charges</v>
      </c>
      <c r="AB23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398" t="str">
        <f>IF(tbl_Customers[[#This Row],[number_vmail_messages]] = 0, "No Usage", IF(tbl_Customers[[#This Row],[number_vmail_messages]] &lt;= 20, "Low Usage", IF(tbl_Customers[[#This Row],[number_vmail_messages]] &lt;= 40, "Medium Usgae", "High Usage")))</f>
        <v>No Usage</v>
      </c>
      <c r="AD2398" t="str">
        <f>IF(tbl_Customers[[#This Row],[total_day_minutes]]&lt;=150,"Low Usage", IF(tbl_Customers[[#This Row],[total_day_minutes]]&lt;=200,"Medium Usage", IF(tbl_Customers[[#This Row],[total_day_minutes]]&lt;=250,"High Usage","Very High Usage")))</f>
        <v>Low Usage</v>
      </c>
      <c r="AE2398" t="str">
        <f>IF(tbl_Customers[[#This Row],[total_intl_calls]]&lt;=5,"Low Calls", IF(tbl_Customers[[#This Row],[total_intl_calls]]&lt;=10, "Medium Calls", "High Calls"))</f>
        <v>Medium Calls</v>
      </c>
      <c r="AF23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398" s="36" t="str">
        <f>IF(tbl_Customers[[#This Row],[Churn_Risk_Score]]&gt;=10,"High Risk", IF(tbl_Customers[[#This Row],[Churn_Risk_Score]]&gt;=5,"Medium Risk","Low Risk"))</f>
        <v>Medium Risk</v>
      </c>
    </row>
    <row r="2399" spans="1:33" x14ac:dyDescent="0.35">
      <c r="A2399">
        <v>2398</v>
      </c>
      <c r="B2399" t="s">
        <v>67</v>
      </c>
      <c r="C2399">
        <v>130</v>
      </c>
      <c r="D2399" t="s">
        <v>28</v>
      </c>
      <c r="E2399" t="s">
        <v>22</v>
      </c>
      <c r="F2399" t="s">
        <v>23</v>
      </c>
      <c r="G2399">
        <v>26</v>
      </c>
      <c r="H2399">
        <v>257.2</v>
      </c>
      <c r="I2399">
        <v>108</v>
      </c>
      <c r="J2399">
        <v>43.72</v>
      </c>
      <c r="K2399">
        <v>224.3</v>
      </c>
      <c r="L2399">
        <v>122</v>
      </c>
      <c r="M2399">
        <v>19.07</v>
      </c>
      <c r="N2399">
        <v>204</v>
      </c>
      <c r="O2399">
        <v>118</v>
      </c>
      <c r="P2399">
        <v>9.18</v>
      </c>
      <c r="Q2399">
        <v>12.6</v>
      </c>
      <c r="R2399">
        <v>4</v>
      </c>
      <c r="S2399">
        <v>3.4</v>
      </c>
      <c r="T2399">
        <v>1</v>
      </c>
      <c r="U2399" t="s">
        <v>22</v>
      </c>
      <c r="V2399">
        <f>IF(tbl_Customers[[#This Row],[churn]] = "yes", 1, 0)</f>
        <v>0</v>
      </c>
      <c r="W2399" t="str">
        <f>IF(tbl_Customers[[#This Row],[number_customer_service_calls]] &lt;= 1, "0-1 Calls", IF(tbl_Customers[[#This Row],[number_customer_service_calls]] &lt;= 3, "2-3 Calls", IF(tbl_Customers[[#This Row],[number_customer_service_calls]] &lt;=5, "4-5 Calls", "6+ Calls")))</f>
        <v>0-1 Calls</v>
      </c>
      <c r="X2399" t="str">
        <f>IF(tbl_Customers[[#This Row],[account_length]] &lt;= 50, "0-50", IF(tbl_Customers[[#This Row],[account_length]] &lt;=100, "51-100", IF(tbl_Customers[[#This Row],[account_length]] &lt;= 150, "101-150", "151+")))</f>
        <v>101-150</v>
      </c>
      <c r="Y2399" t="str">
        <f>IF(tbl_Customers[[#This Row],[total_intl_charge]] &lt;= 3, "Low Charges", "High Charges")</f>
        <v>High Charges</v>
      </c>
      <c r="Z2399" t="str">
        <f>IF(tbl_Customers[[#This Row],[total_eve_calls]]&lt;=80,"Low Calls",
IF(tbl_Customers[[#This Row],[total_eve_calls]]&lt;=120,"Medium Calls","High Calls"))</f>
        <v>High Calls</v>
      </c>
      <c r="AA2399" t="str">
        <f>IF(tbl_Customers[[#This Row],[total_eve_charge]]&lt;=15,"Low Charges",
IF(tbl_Customers[[#This Row],[total_eve_charge]]&lt;=20,"Medium Charges","High Charges"))</f>
        <v>Medium Charges</v>
      </c>
      <c r="AB23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399" t="str">
        <f>IF(tbl_Customers[[#This Row],[number_vmail_messages]] = 0, "No Usage", IF(tbl_Customers[[#This Row],[number_vmail_messages]] &lt;= 20, "Low Usage", IF(tbl_Customers[[#This Row],[number_vmail_messages]] &lt;= 40, "Medium Usgae", "High Usage")))</f>
        <v>Medium Usgae</v>
      </c>
      <c r="AD2399" t="str">
        <f>IF(tbl_Customers[[#This Row],[total_day_minutes]]&lt;=150,"Low Usage", IF(tbl_Customers[[#This Row],[total_day_minutes]]&lt;=200,"Medium Usage", IF(tbl_Customers[[#This Row],[total_day_minutes]]&lt;=250,"High Usage","Very High Usage")))</f>
        <v>Very High Usage</v>
      </c>
      <c r="AE2399" t="str">
        <f>IF(tbl_Customers[[#This Row],[total_intl_calls]]&lt;=5,"Low Calls", IF(tbl_Customers[[#This Row],[total_intl_calls]]&lt;=10, "Medium Calls", "High Calls"))</f>
        <v>Low Calls</v>
      </c>
      <c r="AF23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399" s="36" t="str">
        <f>IF(tbl_Customers[[#This Row],[Churn_Risk_Score]]&gt;=10,"High Risk", IF(tbl_Customers[[#This Row],[Churn_Risk_Score]]&gt;=5,"Medium Risk","Low Risk"))</f>
        <v>Medium Risk</v>
      </c>
    </row>
    <row r="2400" spans="1:33" x14ac:dyDescent="0.35">
      <c r="A2400">
        <v>2399</v>
      </c>
      <c r="B2400" t="s">
        <v>45</v>
      </c>
      <c r="C2400">
        <v>99</v>
      </c>
      <c r="D2400" t="s">
        <v>21</v>
      </c>
      <c r="E2400" t="s">
        <v>22</v>
      </c>
      <c r="F2400" t="s">
        <v>22</v>
      </c>
      <c r="G2400">
        <v>0</v>
      </c>
      <c r="H2400">
        <v>124.6</v>
      </c>
      <c r="I2400">
        <v>90</v>
      </c>
      <c r="J2400">
        <v>21.18</v>
      </c>
      <c r="K2400">
        <v>146.4</v>
      </c>
      <c r="L2400">
        <v>70</v>
      </c>
      <c r="M2400">
        <v>12.44</v>
      </c>
      <c r="N2400">
        <v>169.4</v>
      </c>
      <c r="O2400">
        <v>95</v>
      </c>
      <c r="P2400">
        <v>7.62</v>
      </c>
      <c r="Q2400">
        <v>10.5</v>
      </c>
      <c r="R2400">
        <v>6</v>
      </c>
      <c r="S2400">
        <v>2.84</v>
      </c>
      <c r="T2400">
        <v>1</v>
      </c>
      <c r="U2400" t="s">
        <v>22</v>
      </c>
      <c r="V2400">
        <f>IF(tbl_Customers[[#This Row],[churn]] = "yes", 1, 0)</f>
        <v>0</v>
      </c>
      <c r="W2400" t="str">
        <f>IF(tbl_Customers[[#This Row],[number_customer_service_calls]] &lt;= 1, "0-1 Calls", IF(tbl_Customers[[#This Row],[number_customer_service_calls]] &lt;= 3, "2-3 Calls", IF(tbl_Customers[[#This Row],[number_customer_service_calls]] &lt;=5, "4-5 Calls", "6+ Calls")))</f>
        <v>0-1 Calls</v>
      </c>
      <c r="X2400" t="str">
        <f>IF(tbl_Customers[[#This Row],[account_length]] &lt;= 50, "0-50", IF(tbl_Customers[[#This Row],[account_length]] &lt;=100, "51-100", IF(tbl_Customers[[#This Row],[account_length]] &lt;= 150, "101-150", "151+")))</f>
        <v>51-100</v>
      </c>
      <c r="Y2400" t="str">
        <f>IF(tbl_Customers[[#This Row],[total_intl_charge]] &lt;= 3, "Low Charges", "High Charges")</f>
        <v>Low Charges</v>
      </c>
      <c r="Z2400" t="str">
        <f>IF(tbl_Customers[[#This Row],[total_eve_calls]]&lt;=80,"Low Calls",
IF(tbl_Customers[[#This Row],[total_eve_calls]]&lt;=120,"Medium Calls","High Calls"))</f>
        <v>Low Calls</v>
      </c>
      <c r="AA2400" t="str">
        <f>IF(tbl_Customers[[#This Row],[total_eve_charge]]&lt;=15,"Low Charges",
IF(tbl_Customers[[#This Row],[total_eve_charge]]&lt;=20,"Medium Charges","High Charges"))</f>
        <v>Low Charges</v>
      </c>
      <c r="AB24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00" t="str">
        <f>IF(tbl_Customers[[#This Row],[number_vmail_messages]] = 0, "No Usage", IF(tbl_Customers[[#This Row],[number_vmail_messages]] &lt;= 20, "Low Usage", IF(tbl_Customers[[#This Row],[number_vmail_messages]] &lt;= 40, "Medium Usgae", "High Usage")))</f>
        <v>No Usage</v>
      </c>
      <c r="AD2400" t="str">
        <f>IF(tbl_Customers[[#This Row],[total_day_minutes]]&lt;=150,"Low Usage", IF(tbl_Customers[[#This Row],[total_day_minutes]]&lt;=200,"Medium Usage", IF(tbl_Customers[[#This Row],[total_day_minutes]]&lt;=250,"High Usage","Very High Usage")))</f>
        <v>Low Usage</v>
      </c>
      <c r="AE2400" t="str">
        <f>IF(tbl_Customers[[#This Row],[total_intl_calls]]&lt;=5,"Low Calls", IF(tbl_Customers[[#This Row],[total_intl_calls]]&lt;=10, "Medium Calls", "High Calls"))</f>
        <v>Medium Calls</v>
      </c>
      <c r="AF24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00" s="36" t="str">
        <f>IF(tbl_Customers[[#This Row],[Churn_Risk_Score]]&gt;=10,"High Risk", IF(tbl_Customers[[#This Row],[Churn_Risk_Score]]&gt;=5,"Medium Risk","Low Risk"))</f>
        <v>Low Risk</v>
      </c>
    </row>
    <row r="2401" spans="1:33" x14ac:dyDescent="0.35">
      <c r="A2401">
        <v>2400</v>
      </c>
      <c r="B2401" t="s">
        <v>31</v>
      </c>
      <c r="C2401">
        <v>36</v>
      </c>
      <c r="D2401" t="s">
        <v>25</v>
      </c>
      <c r="E2401" t="s">
        <v>22</v>
      </c>
      <c r="F2401" t="s">
        <v>22</v>
      </c>
      <c r="G2401">
        <v>0</v>
      </c>
      <c r="H2401">
        <v>175.1</v>
      </c>
      <c r="I2401">
        <v>144</v>
      </c>
      <c r="J2401">
        <v>29.77</v>
      </c>
      <c r="K2401">
        <v>216.9</v>
      </c>
      <c r="L2401">
        <v>69</v>
      </c>
      <c r="M2401">
        <v>18.440000000000001</v>
      </c>
      <c r="N2401">
        <v>243.7</v>
      </c>
      <c r="O2401">
        <v>146</v>
      </c>
      <c r="P2401">
        <v>10.97</v>
      </c>
      <c r="Q2401">
        <v>9.9</v>
      </c>
      <c r="R2401">
        <v>3</v>
      </c>
      <c r="S2401">
        <v>2.67</v>
      </c>
      <c r="T2401">
        <v>1</v>
      </c>
      <c r="U2401" t="s">
        <v>22</v>
      </c>
      <c r="V2401">
        <f>IF(tbl_Customers[[#This Row],[churn]] = "yes", 1, 0)</f>
        <v>0</v>
      </c>
      <c r="W2401" t="str">
        <f>IF(tbl_Customers[[#This Row],[number_customer_service_calls]] &lt;= 1, "0-1 Calls", IF(tbl_Customers[[#This Row],[number_customer_service_calls]] &lt;= 3, "2-3 Calls", IF(tbl_Customers[[#This Row],[number_customer_service_calls]] &lt;=5, "4-5 Calls", "6+ Calls")))</f>
        <v>0-1 Calls</v>
      </c>
      <c r="X2401" t="str">
        <f>IF(tbl_Customers[[#This Row],[account_length]] &lt;= 50, "0-50", IF(tbl_Customers[[#This Row],[account_length]] &lt;=100, "51-100", IF(tbl_Customers[[#This Row],[account_length]] &lt;= 150, "101-150", "151+")))</f>
        <v>0-50</v>
      </c>
      <c r="Y2401" t="str">
        <f>IF(tbl_Customers[[#This Row],[total_intl_charge]] &lt;= 3, "Low Charges", "High Charges")</f>
        <v>Low Charges</v>
      </c>
      <c r="Z2401" t="str">
        <f>IF(tbl_Customers[[#This Row],[total_eve_calls]]&lt;=80,"Low Calls",
IF(tbl_Customers[[#This Row],[total_eve_calls]]&lt;=120,"Medium Calls","High Calls"))</f>
        <v>Low Calls</v>
      </c>
      <c r="AA2401" t="str">
        <f>IF(tbl_Customers[[#This Row],[total_eve_charge]]&lt;=15,"Low Charges",
IF(tbl_Customers[[#This Row],[total_eve_charge]]&lt;=20,"Medium Charges","High Charges"))</f>
        <v>Medium Charges</v>
      </c>
      <c r="AB24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01" t="str">
        <f>IF(tbl_Customers[[#This Row],[number_vmail_messages]] = 0, "No Usage", IF(tbl_Customers[[#This Row],[number_vmail_messages]] &lt;= 20, "Low Usage", IF(tbl_Customers[[#This Row],[number_vmail_messages]] &lt;= 40, "Medium Usgae", "High Usage")))</f>
        <v>No Usage</v>
      </c>
      <c r="AD2401" t="str">
        <f>IF(tbl_Customers[[#This Row],[total_day_minutes]]&lt;=150,"Low Usage", IF(tbl_Customers[[#This Row],[total_day_minutes]]&lt;=200,"Medium Usage", IF(tbl_Customers[[#This Row],[total_day_minutes]]&lt;=250,"High Usage","Very High Usage")))</f>
        <v>Medium Usage</v>
      </c>
      <c r="AE2401" t="str">
        <f>IF(tbl_Customers[[#This Row],[total_intl_calls]]&lt;=5,"Low Calls", IF(tbl_Customers[[#This Row],[total_intl_calls]]&lt;=10, "Medium Calls", "High Calls"))</f>
        <v>Low Calls</v>
      </c>
      <c r="AF24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01" s="36" t="str">
        <f>IF(tbl_Customers[[#This Row],[Churn_Risk_Score]]&gt;=10,"High Risk", IF(tbl_Customers[[#This Row],[Churn_Risk_Score]]&gt;=5,"Medium Risk","Low Risk"))</f>
        <v>Low Risk</v>
      </c>
    </row>
    <row r="2402" spans="1:33" x14ac:dyDescent="0.35">
      <c r="A2402">
        <v>2401</v>
      </c>
      <c r="B2402" t="s">
        <v>31</v>
      </c>
      <c r="C2402">
        <v>87</v>
      </c>
      <c r="D2402" t="s">
        <v>21</v>
      </c>
      <c r="E2402" t="s">
        <v>22</v>
      </c>
      <c r="F2402" t="s">
        <v>22</v>
      </c>
      <c r="G2402">
        <v>0</v>
      </c>
      <c r="H2402">
        <v>124.3</v>
      </c>
      <c r="I2402">
        <v>91</v>
      </c>
      <c r="J2402">
        <v>21.13</v>
      </c>
      <c r="K2402">
        <v>173.4</v>
      </c>
      <c r="L2402">
        <v>105</v>
      </c>
      <c r="M2402">
        <v>14.74</v>
      </c>
      <c r="N2402">
        <v>256.3</v>
      </c>
      <c r="O2402">
        <v>109</v>
      </c>
      <c r="P2402">
        <v>11.53</v>
      </c>
      <c r="Q2402">
        <v>7.5</v>
      </c>
      <c r="R2402">
        <v>5</v>
      </c>
      <c r="S2402">
        <v>2.0299999999999998</v>
      </c>
      <c r="T2402">
        <v>3</v>
      </c>
      <c r="U2402" t="s">
        <v>22</v>
      </c>
      <c r="V2402">
        <f>IF(tbl_Customers[[#This Row],[churn]] = "yes", 1, 0)</f>
        <v>0</v>
      </c>
      <c r="W2402" t="str">
        <f>IF(tbl_Customers[[#This Row],[number_customer_service_calls]] &lt;= 1, "0-1 Calls", IF(tbl_Customers[[#This Row],[number_customer_service_calls]] &lt;= 3, "2-3 Calls", IF(tbl_Customers[[#This Row],[number_customer_service_calls]] &lt;=5, "4-5 Calls", "6+ Calls")))</f>
        <v>2-3 Calls</v>
      </c>
      <c r="X2402" t="str">
        <f>IF(tbl_Customers[[#This Row],[account_length]] &lt;= 50, "0-50", IF(tbl_Customers[[#This Row],[account_length]] &lt;=100, "51-100", IF(tbl_Customers[[#This Row],[account_length]] &lt;= 150, "101-150", "151+")))</f>
        <v>51-100</v>
      </c>
      <c r="Y2402" t="str">
        <f>IF(tbl_Customers[[#This Row],[total_intl_charge]] &lt;= 3, "Low Charges", "High Charges")</f>
        <v>Low Charges</v>
      </c>
      <c r="Z2402" t="str">
        <f>IF(tbl_Customers[[#This Row],[total_eve_calls]]&lt;=80,"Low Calls",
IF(tbl_Customers[[#This Row],[total_eve_calls]]&lt;=120,"Medium Calls","High Calls"))</f>
        <v>Medium Calls</v>
      </c>
      <c r="AA2402" t="str">
        <f>IF(tbl_Customers[[#This Row],[total_eve_charge]]&lt;=15,"Low Charges",
IF(tbl_Customers[[#This Row],[total_eve_charge]]&lt;=20,"Medium Charges","High Charges"))</f>
        <v>Low Charges</v>
      </c>
      <c r="AB24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02" t="str">
        <f>IF(tbl_Customers[[#This Row],[number_vmail_messages]] = 0, "No Usage", IF(tbl_Customers[[#This Row],[number_vmail_messages]] &lt;= 20, "Low Usage", IF(tbl_Customers[[#This Row],[number_vmail_messages]] &lt;= 40, "Medium Usgae", "High Usage")))</f>
        <v>No Usage</v>
      </c>
      <c r="AD2402" t="str">
        <f>IF(tbl_Customers[[#This Row],[total_day_minutes]]&lt;=150,"Low Usage", IF(tbl_Customers[[#This Row],[total_day_minutes]]&lt;=200,"Medium Usage", IF(tbl_Customers[[#This Row],[total_day_minutes]]&lt;=250,"High Usage","Very High Usage")))</f>
        <v>Low Usage</v>
      </c>
      <c r="AE2402" t="str">
        <f>IF(tbl_Customers[[#This Row],[total_intl_calls]]&lt;=5,"Low Calls", IF(tbl_Customers[[#This Row],[total_intl_calls]]&lt;=10, "Medium Calls", "High Calls"))</f>
        <v>Low Calls</v>
      </c>
      <c r="AF24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02" s="36" t="str">
        <f>IF(tbl_Customers[[#This Row],[Churn_Risk_Score]]&gt;=10,"High Risk", IF(tbl_Customers[[#This Row],[Churn_Risk_Score]]&gt;=5,"Medium Risk","Low Risk"))</f>
        <v>Low Risk</v>
      </c>
    </row>
    <row r="2403" spans="1:33" x14ac:dyDescent="0.35">
      <c r="A2403">
        <v>2402</v>
      </c>
      <c r="B2403" t="s">
        <v>31</v>
      </c>
      <c r="C2403">
        <v>139</v>
      </c>
      <c r="D2403" t="s">
        <v>21</v>
      </c>
      <c r="E2403" t="s">
        <v>22</v>
      </c>
      <c r="F2403" t="s">
        <v>22</v>
      </c>
      <c r="G2403">
        <v>0</v>
      </c>
      <c r="H2403">
        <v>271.60000000000002</v>
      </c>
      <c r="I2403">
        <v>130</v>
      </c>
      <c r="J2403">
        <v>46.17</v>
      </c>
      <c r="K2403">
        <v>156</v>
      </c>
      <c r="L2403">
        <v>131</v>
      </c>
      <c r="M2403">
        <v>13.26</v>
      </c>
      <c r="N2403">
        <v>136.30000000000001</v>
      </c>
      <c r="O2403">
        <v>108</v>
      </c>
      <c r="P2403">
        <v>6.13</v>
      </c>
      <c r="Q2403">
        <v>11.6</v>
      </c>
      <c r="R2403">
        <v>9</v>
      </c>
      <c r="S2403">
        <v>3.13</v>
      </c>
      <c r="T2403">
        <v>2</v>
      </c>
      <c r="U2403" t="s">
        <v>22</v>
      </c>
      <c r="V2403">
        <f>IF(tbl_Customers[[#This Row],[churn]] = "yes", 1, 0)</f>
        <v>0</v>
      </c>
      <c r="W2403" t="str">
        <f>IF(tbl_Customers[[#This Row],[number_customer_service_calls]] &lt;= 1, "0-1 Calls", IF(tbl_Customers[[#This Row],[number_customer_service_calls]] &lt;= 3, "2-3 Calls", IF(tbl_Customers[[#This Row],[number_customer_service_calls]] &lt;=5, "4-5 Calls", "6+ Calls")))</f>
        <v>2-3 Calls</v>
      </c>
      <c r="X2403" t="str">
        <f>IF(tbl_Customers[[#This Row],[account_length]] &lt;= 50, "0-50", IF(tbl_Customers[[#This Row],[account_length]] &lt;=100, "51-100", IF(tbl_Customers[[#This Row],[account_length]] &lt;= 150, "101-150", "151+")))</f>
        <v>101-150</v>
      </c>
      <c r="Y2403" t="str">
        <f>IF(tbl_Customers[[#This Row],[total_intl_charge]] &lt;= 3, "Low Charges", "High Charges")</f>
        <v>High Charges</v>
      </c>
      <c r="Z2403" t="str">
        <f>IF(tbl_Customers[[#This Row],[total_eve_calls]]&lt;=80,"Low Calls",
IF(tbl_Customers[[#This Row],[total_eve_calls]]&lt;=120,"Medium Calls","High Calls"))</f>
        <v>High Calls</v>
      </c>
      <c r="AA2403" t="str">
        <f>IF(tbl_Customers[[#This Row],[total_eve_charge]]&lt;=15,"Low Charges",
IF(tbl_Customers[[#This Row],[total_eve_charge]]&lt;=20,"Medium Charges","High Charges"))</f>
        <v>Low Charges</v>
      </c>
      <c r="AB24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03" t="str">
        <f>IF(tbl_Customers[[#This Row],[number_vmail_messages]] = 0, "No Usage", IF(tbl_Customers[[#This Row],[number_vmail_messages]] &lt;= 20, "Low Usage", IF(tbl_Customers[[#This Row],[number_vmail_messages]] &lt;= 40, "Medium Usgae", "High Usage")))</f>
        <v>No Usage</v>
      </c>
      <c r="AD2403" t="str">
        <f>IF(tbl_Customers[[#This Row],[total_day_minutes]]&lt;=150,"Low Usage", IF(tbl_Customers[[#This Row],[total_day_minutes]]&lt;=200,"Medium Usage", IF(tbl_Customers[[#This Row],[total_day_minutes]]&lt;=250,"High Usage","Very High Usage")))</f>
        <v>Very High Usage</v>
      </c>
      <c r="AE2403" t="str">
        <f>IF(tbl_Customers[[#This Row],[total_intl_calls]]&lt;=5,"Low Calls", IF(tbl_Customers[[#This Row],[total_intl_calls]]&lt;=10, "Medium Calls", "High Calls"))</f>
        <v>Medium Calls</v>
      </c>
      <c r="AF24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403" s="36" t="str">
        <f>IF(tbl_Customers[[#This Row],[Churn_Risk_Score]]&gt;=10,"High Risk", IF(tbl_Customers[[#This Row],[Churn_Risk_Score]]&gt;=5,"Medium Risk","Low Risk"))</f>
        <v>Medium Risk</v>
      </c>
    </row>
    <row r="2404" spans="1:33" x14ac:dyDescent="0.35">
      <c r="A2404">
        <v>2403</v>
      </c>
      <c r="B2404" t="s">
        <v>61</v>
      </c>
      <c r="C2404">
        <v>96</v>
      </c>
      <c r="D2404" t="s">
        <v>21</v>
      </c>
      <c r="E2404" t="s">
        <v>22</v>
      </c>
      <c r="F2404" t="s">
        <v>23</v>
      </c>
      <c r="G2404">
        <v>33</v>
      </c>
      <c r="H2404">
        <v>183.3</v>
      </c>
      <c r="I2404">
        <v>115</v>
      </c>
      <c r="J2404">
        <v>31.16</v>
      </c>
      <c r="K2404">
        <v>201.4</v>
      </c>
      <c r="L2404">
        <v>87</v>
      </c>
      <c r="M2404">
        <v>17.12</v>
      </c>
      <c r="N2404">
        <v>177.4</v>
      </c>
      <c r="O2404">
        <v>84</v>
      </c>
      <c r="P2404">
        <v>7.98</v>
      </c>
      <c r="Q2404">
        <v>10.4</v>
      </c>
      <c r="R2404">
        <v>15</v>
      </c>
      <c r="S2404">
        <v>2.81</v>
      </c>
      <c r="T2404">
        <v>3</v>
      </c>
      <c r="U2404" t="s">
        <v>22</v>
      </c>
      <c r="V2404">
        <f>IF(tbl_Customers[[#This Row],[churn]] = "yes", 1, 0)</f>
        <v>0</v>
      </c>
      <c r="W2404" t="str">
        <f>IF(tbl_Customers[[#This Row],[number_customer_service_calls]] &lt;= 1, "0-1 Calls", IF(tbl_Customers[[#This Row],[number_customer_service_calls]] &lt;= 3, "2-3 Calls", IF(tbl_Customers[[#This Row],[number_customer_service_calls]] &lt;=5, "4-5 Calls", "6+ Calls")))</f>
        <v>2-3 Calls</v>
      </c>
      <c r="X2404" t="str">
        <f>IF(tbl_Customers[[#This Row],[account_length]] &lt;= 50, "0-50", IF(tbl_Customers[[#This Row],[account_length]] &lt;=100, "51-100", IF(tbl_Customers[[#This Row],[account_length]] &lt;= 150, "101-150", "151+")))</f>
        <v>51-100</v>
      </c>
      <c r="Y2404" t="str">
        <f>IF(tbl_Customers[[#This Row],[total_intl_charge]] &lt;= 3, "Low Charges", "High Charges")</f>
        <v>Low Charges</v>
      </c>
      <c r="Z2404" t="str">
        <f>IF(tbl_Customers[[#This Row],[total_eve_calls]]&lt;=80,"Low Calls",
IF(tbl_Customers[[#This Row],[total_eve_calls]]&lt;=120,"Medium Calls","High Calls"))</f>
        <v>Medium Calls</v>
      </c>
      <c r="AA2404" t="str">
        <f>IF(tbl_Customers[[#This Row],[total_eve_charge]]&lt;=15,"Low Charges",
IF(tbl_Customers[[#This Row],[total_eve_charge]]&lt;=20,"Medium Charges","High Charges"))</f>
        <v>Medium Charges</v>
      </c>
      <c r="AB24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04" t="str">
        <f>IF(tbl_Customers[[#This Row],[number_vmail_messages]] = 0, "No Usage", IF(tbl_Customers[[#This Row],[number_vmail_messages]] &lt;= 20, "Low Usage", IF(tbl_Customers[[#This Row],[number_vmail_messages]] &lt;= 40, "Medium Usgae", "High Usage")))</f>
        <v>Medium Usgae</v>
      </c>
      <c r="AD2404" t="str">
        <f>IF(tbl_Customers[[#This Row],[total_day_minutes]]&lt;=150,"Low Usage", IF(tbl_Customers[[#This Row],[total_day_minutes]]&lt;=200,"Medium Usage", IF(tbl_Customers[[#This Row],[total_day_minutes]]&lt;=250,"High Usage","Very High Usage")))</f>
        <v>Medium Usage</v>
      </c>
      <c r="AE2404" t="str">
        <f>IF(tbl_Customers[[#This Row],[total_intl_calls]]&lt;=5,"Low Calls", IF(tbl_Customers[[#This Row],[total_intl_calls]]&lt;=10, "Medium Calls", "High Calls"))</f>
        <v>High Calls</v>
      </c>
      <c r="AF24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04" s="36" t="str">
        <f>IF(tbl_Customers[[#This Row],[Churn_Risk_Score]]&gt;=10,"High Risk", IF(tbl_Customers[[#This Row],[Churn_Risk_Score]]&gt;=5,"Medium Risk","Low Risk"))</f>
        <v>Low Risk</v>
      </c>
    </row>
    <row r="2405" spans="1:33" x14ac:dyDescent="0.35">
      <c r="A2405">
        <v>2404</v>
      </c>
      <c r="B2405" t="s">
        <v>54</v>
      </c>
      <c r="C2405">
        <v>112</v>
      </c>
      <c r="D2405" t="s">
        <v>25</v>
      </c>
      <c r="E2405" t="s">
        <v>22</v>
      </c>
      <c r="F2405" t="s">
        <v>22</v>
      </c>
      <c r="G2405">
        <v>0</v>
      </c>
      <c r="H2405">
        <v>101.1</v>
      </c>
      <c r="I2405">
        <v>119</v>
      </c>
      <c r="J2405">
        <v>17.190000000000001</v>
      </c>
      <c r="K2405">
        <v>214.4</v>
      </c>
      <c r="L2405">
        <v>67</v>
      </c>
      <c r="M2405">
        <v>18.22</v>
      </c>
      <c r="N2405">
        <v>179.5</v>
      </c>
      <c r="O2405">
        <v>112</v>
      </c>
      <c r="P2405">
        <v>8.08</v>
      </c>
      <c r="Q2405">
        <v>10.3</v>
      </c>
      <c r="R2405">
        <v>5</v>
      </c>
      <c r="S2405">
        <v>2.78</v>
      </c>
      <c r="T2405">
        <v>2</v>
      </c>
      <c r="U2405" t="s">
        <v>22</v>
      </c>
      <c r="V2405">
        <f>IF(tbl_Customers[[#This Row],[churn]] = "yes", 1, 0)</f>
        <v>0</v>
      </c>
      <c r="W2405" t="str">
        <f>IF(tbl_Customers[[#This Row],[number_customer_service_calls]] &lt;= 1, "0-1 Calls", IF(tbl_Customers[[#This Row],[number_customer_service_calls]] &lt;= 3, "2-3 Calls", IF(tbl_Customers[[#This Row],[number_customer_service_calls]] &lt;=5, "4-5 Calls", "6+ Calls")))</f>
        <v>2-3 Calls</v>
      </c>
      <c r="X2405" t="str">
        <f>IF(tbl_Customers[[#This Row],[account_length]] &lt;= 50, "0-50", IF(tbl_Customers[[#This Row],[account_length]] &lt;=100, "51-100", IF(tbl_Customers[[#This Row],[account_length]] &lt;= 150, "101-150", "151+")))</f>
        <v>101-150</v>
      </c>
      <c r="Y2405" t="str">
        <f>IF(tbl_Customers[[#This Row],[total_intl_charge]] &lt;= 3, "Low Charges", "High Charges")</f>
        <v>Low Charges</v>
      </c>
      <c r="Z2405" t="str">
        <f>IF(tbl_Customers[[#This Row],[total_eve_calls]]&lt;=80,"Low Calls",
IF(tbl_Customers[[#This Row],[total_eve_calls]]&lt;=120,"Medium Calls","High Calls"))</f>
        <v>Low Calls</v>
      </c>
      <c r="AA2405" t="str">
        <f>IF(tbl_Customers[[#This Row],[total_eve_charge]]&lt;=15,"Low Charges",
IF(tbl_Customers[[#This Row],[total_eve_charge]]&lt;=20,"Medium Charges","High Charges"))</f>
        <v>Medium Charges</v>
      </c>
      <c r="AB24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05" t="str">
        <f>IF(tbl_Customers[[#This Row],[number_vmail_messages]] = 0, "No Usage", IF(tbl_Customers[[#This Row],[number_vmail_messages]] &lt;= 20, "Low Usage", IF(tbl_Customers[[#This Row],[number_vmail_messages]] &lt;= 40, "Medium Usgae", "High Usage")))</f>
        <v>No Usage</v>
      </c>
      <c r="AD2405" t="str">
        <f>IF(tbl_Customers[[#This Row],[total_day_minutes]]&lt;=150,"Low Usage", IF(tbl_Customers[[#This Row],[total_day_minutes]]&lt;=200,"Medium Usage", IF(tbl_Customers[[#This Row],[total_day_minutes]]&lt;=250,"High Usage","Very High Usage")))</f>
        <v>Low Usage</v>
      </c>
      <c r="AE2405" t="str">
        <f>IF(tbl_Customers[[#This Row],[total_intl_calls]]&lt;=5,"Low Calls", IF(tbl_Customers[[#This Row],[total_intl_calls]]&lt;=10, "Medium Calls", "High Calls"))</f>
        <v>Low Calls</v>
      </c>
      <c r="AF24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05" s="36" t="str">
        <f>IF(tbl_Customers[[#This Row],[Churn_Risk_Score]]&gt;=10,"High Risk", IF(tbl_Customers[[#This Row],[Churn_Risk_Score]]&gt;=5,"Medium Risk","Low Risk"))</f>
        <v>Low Risk</v>
      </c>
    </row>
    <row r="2406" spans="1:33" x14ac:dyDescent="0.35">
      <c r="A2406">
        <v>2405</v>
      </c>
      <c r="B2406" t="s">
        <v>58</v>
      </c>
      <c r="C2406">
        <v>75</v>
      </c>
      <c r="D2406" t="s">
        <v>25</v>
      </c>
      <c r="E2406" t="s">
        <v>22</v>
      </c>
      <c r="F2406" t="s">
        <v>22</v>
      </c>
      <c r="G2406">
        <v>0</v>
      </c>
      <c r="H2406">
        <v>203.3</v>
      </c>
      <c r="I2406">
        <v>70</v>
      </c>
      <c r="J2406">
        <v>34.56</v>
      </c>
      <c r="K2406">
        <v>228.9</v>
      </c>
      <c r="L2406">
        <v>97</v>
      </c>
      <c r="M2406">
        <v>19.46</v>
      </c>
      <c r="N2406">
        <v>222.2</v>
      </c>
      <c r="O2406">
        <v>118</v>
      </c>
      <c r="P2406">
        <v>10</v>
      </c>
      <c r="Q2406">
        <v>14.3</v>
      </c>
      <c r="R2406">
        <v>3</v>
      </c>
      <c r="S2406">
        <v>3.86</v>
      </c>
      <c r="T2406">
        <v>1</v>
      </c>
      <c r="U2406" t="s">
        <v>22</v>
      </c>
      <c r="V2406">
        <f>IF(tbl_Customers[[#This Row],[churn]] = "yes", 1, 0)</f>
        <v>0</v>
      </c>
      <c r="W2406" t="str">
        <f>IF(tbl_Customers[[#This Row],[number_customer_service_calls]] &lt;= 1, "0-1 Calls", IF(tbl_Customers[[#This Row],[number_customer_service_calls]] &lt;= 3, "2-3 Calls", IF(tbl_Customers[[#This Row],[number_customer_service_calls]] &lt;=5, "4-5 Calls", "6+ Calls")))</f>
        <v>0-1 Calls</v>
      </c>
      <c r="X2406" t="str">
        <f>IF(tbl_Customers[[#This Row],[account_length]] &lt;= 50, "0-50", IF(tbl_Customers[[#This Row],[account_length]] &lt;=100, "51-100", IF(tbl_Customers[[#This Row],[account_length]] &lt;= 150, "101-150", "151+")))</f>
        <v>51-100</v>
      </c>
      <c r="Y2406" t="str">
        <f>IF(tbl_Customers[[#This Row],[total_intl_charge]] &lt;= 3, "Low Charges", "High Charges")</f>
        <v>High Charges</v>
      </c>
      <c r="Z2406" t="str">
        <f>IF(tbl_Customers[[#This Row],[total_eve_calls]]&lt;=80,"Low Calls",
IF(tbl_Customers[[#This Row],[total_eve_calls]]&lt;=120,"Medium Calls","High Calls"))</f>
        <v>Medium Calls</v>
      </c>
      <c r="AA2406" t="str">
        <f>IF(tbl_Customers[[#This Row],[total_eve_charge]]&lt;=15,"Low Charges",
IF(tbl_Customers[[#This Row],[total_eve_charge]]&lt;=20,"Medium Charges","High Charges"))</f>
        <v>Medium Charges</v>
      </c>
      <c r="AB24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06" t="str">
        <f>IF(tbl_Customers[[#This Row],[number_vmail_messages]] = 0, "No Usage", IF(tbl_Customers[[#This Row],[number_vmail_messages]] &lt;= 20, "Low Usage", IF(tbl_Customers[[#This Row],[number_vmail_messages]] &lt;= 40, "Medium Usgae", "High Usage")))</f>
        <v>No Usage</v>
      </c>
      <c r="AD2406" t="str">
        <f>IF(tbl_Customers[[#This Row],[total_day_minutes]]&lt;=150,"Low Usage", IF(tbl_Customers[[#This Row],[total_day_minutes]]&lt;=200,"Medium Usage", IF(tbl_Customers[[#This Row],[total_day_minutes]]&lt;=250,"High Usage","Very High Usage")))</f>
        <v>High Usage</v>
      </c>
      <c r="AE2406" t="str">
        <f>IF(tbl_Customers[[#This Row],[total_intl_calls]]&lt;=5,"Low Calls", IF(tbl_Customers[[#This Row],[total_intl_calls]]&lt;=10, "Medium Calls", "High Calls"))</f>
        <v>Low Calls</v>
      </c>
      <c r="AF24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06" s="36" t="str">
        <f>IF(tbl_Customers[[#This Row],[Churn_Risk_Score]]&gt;=10,"High Risk", IF(tbl_Customers[[#This Row],[Churn_Risk_Score]]&gt;=5,"Medium Risk","Low Risk"))</f>
        <v>Low Risk</v>
      </c>
    </row>
    <row r="2407" spans="1:33" x14ac:dyDescent="0.35">
      <c r="A2407">
        <v>2406</v>
      </c>
      <c r="B2407" t="s">
        <v>61</v>
      </c>
      <c r="C2407">
        <v>178</v>
      </c>
      <c r="D2407" t="s">
        <v>21</v>
      </c>
      <c r="E2407" t="s">
        <v>22</v>
      </c>
      <c r="F2407" t="s">
        <v>23</v>
      </c>
      <c r="G2407">
        <v>35</v>
      </c>
      <c r="H2407">
        <v>175.4</v>
      </c>
      <c r="I2407">
        <v>88</v>
      </c>
      <c r="J2407">
        <v>29.82</v>
      </c>
      <c r="K2407">
        <v>190</v>
      </c>
      <c r="L2407">
        <v>65</v>
      </c>
      <c r="M2407">
        <v>16.149999999999999</v>
      </c>
      <c r="N2407">
        <v>138.69999999999999</v>
      </c>
      <c r="O2407">
        <v>94</v>
      </c>
      <c r="P2407">
        <v>6.24</v>
      </c>
      <c r="Q2407">
        <v>10.5</v>
      </c>
      <c r="R2407">
        <v>3</v>
      </c>
      <c r="S2407">
        <v>2.84</v>
      </c>
      <c r="T2407">
        <v>2</v>
      </c>
      <c r="U2407" t="s">
        <v>22</v>
      </c>
      <c r="V2407">
        <f>IF(tbl_Customers[[#This Row],[churn]] = "yes", 1, 0)</f>
        <v>0</v>
      </c>
      <c r="W2407" t="str">
        <f>IF(tbl_Customers[[#This Row],[number_customer_service_calls]] &lt;= 1, "0-1 Calls", IF(tbl_Customers[[#This Row],[number_customer_service_calls]] &lt;= 3, "2-3 Calls", IF(tbl_Customers[[#This Row],[number_customer_service_calls]] &lt;=5, "4-5 Calls", "6+ Calls")))</f>
        <v>2-3 Calls</v>
      </c>
      <c r="X2407" t="str">
        <f>IF(tbl_Customers[[#This Row],[account_length]] &lt;= 50, "0-50", IF(tbl_Customers[[#This Row],[account_length]] &lt;=100, "51-100", IF(tbl_Customers[[#This Row],[account_length]] &lt;= 150, "101-150", "151+")))</f>
        <v>151+</v>
      </c>
      <c r="Y2407" t="str">
        <f>IF(tbl_Customers[[#This Row],[total_intl_charge]] &lt;= 3, "Low Charges", "High Charges")</f>
        <v>Low Charges</v>
      </c>
      <c r="Z2407" t="str">
        <f>IF(tbl_Customers[[#This Row],[total_eve_calls]]&lt;=80,"Low Calls",
IF(tbl_Customers[[#This Row],[total_eve_calls]]&lt;=120,"Medium Calls","High Calls"))</f>
        <v>Low Calls</v>
      </c>
      <c r="AA2407" t="str">
        <f>IF(tbl_Customers[[#This Row],[total_eve_charge]]&lt;=15,"Low Charges",
IF(tbl_Customers[[#This Row],[total_eve_charge]]&lt;=20,"Medium Charges","High Charges"))</f>
        <v>Medium Charges</v>
      </c>
      <c r="AB24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07" t="str">
        <f>IF(tbl_Customers[[#This Row],[number_vmail_messages]] = 0, "No Usage", IF(tbl_Customers[[#This Row],[number_vmail_messages]] &lt;= 20, "Low Usage", IF(tbl_Customers[[#This Row],[number_vmail_messages]] &lt;= 40, "Medium Usgae", "High Usage")))</f>
        <v>Medium Usgae</v>
      </c>
      <c r="AD2407" t="str">
        <f>IF(tbl_Customers[[#This Row],[total_day_minutes]]&lt;=150,"Low Usage", IF(tbl_Customers[[#This Row],[total_day_minutes]]&lt;=200,"Medium Usage", IF(tbl_Customers[[#This Row],[total_day_minutes]]&lt;=250,"High Usage","Very High Usage")))</f>
        <v>Medium Usage</v>
      </c>
      <c r="AE2407" t="str">
        <f>IF(tbl_Customers[[#This Row],[total_intl_calls]]&lt;=5,"Low Calls", IF(tbl_Customers[[#This Row],[total_intl_calls]]&lt;=10, "Medium Calls", "High Calls"))</f>
        <v>Low Calls</v>
      </c>
      <c r="AF24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07" s="36" t="str">
        <f>IF(tbl_Customers[[#This Row],[Churn_Risk_Score]]&gt;=10,"High Risk", IF(tbl_Customers[[#This Row],[Churn_Risk_Score]]&gt;=5,"Medium Risk","Low Risk"))</f>
        <v>Low Risk</v>
      </c>
    </row>
    <row r="2408" spans="1:33" x14ac:dyDescent="0.35">
      <c r="A2408">
        <v>2407</v>
      </c>
      <c r="B2408" t="s">
        <v>43</v>
      </c>
      <c r="C2408">
        <v>112</v>
      </c>
      <c r="D2408" t="s">
        <v>21</v>
      </c>
      <c r="E2408" t="s">
        <v>22</v>
      </c>
      <c r="F2408" t="s">
        <v>22</v>
      </c>
      <c r="G2408">
        <v>0</v>
      </c>
      <c r="H2408">
        <v>266</v>
      </c>
      <c r="I2408">
        <v>97</v>
      </c>
      <c r="J2408">
        <v>45.22</v>
      </c>
      <c r="K2408">
        <v>214.6</v>
      </c>
      <c r="L2408">
        <v>94</v>
      </c>
      <c r="M2408">
        <v>18.239999999999998</v>
      </c>
      <c r="N2408">
        <v>306.2</v>
      </c>
      <c r="O2408">
        <v>100</v>
      </c>
      <c r="P2408">
        <v>13.78</v>
      </c>
      <c r="Q2408">
        <v>14.2</v>
      </c>
      <c r="R2408">
        <v>2</v>
      </c>
      <c r="S2408">
        <v>3.83</v>
      </c>
      <c r="T2408">
        <v>2</v>
      </c>
      <c r="U2408" t="s">
        <v>23</v>
      </c>
      <c r="V2408">
        <f>IF(tbl_Customers[[#This Row],[churn]] = "yes", 1, 0)</f>
        <v>1</v>
      </c>
      <c r="W2408" t="str">
        <f>IF(tbl_Customers[[#This Row],[number_customer_service_calls]] &lt;= 1, "0-1 Calls", IF(tbl_Customers[[#This Row],[number_customer_service_calls]] &lt;= 3, "2-3 Calls", IF(tbl_Customers[[#This Row],[number_customer_service_calls]] &lt;=5, "4-5 Calls", "6+ Calls")))</f>
        <v>2-3 Calls</v>
      </c>
      <c r="X2408" t="str">
        <f>IF(tbl_Customers[[#This Row],[account_length]] &lt;= 50, "0-50", IF(tbl_Customers[[#This Row],[account_length]] &lt;=100, "51-100", IF(tbl_Customers[[#This Row],[account_length]] &lt;= 150, "101-150", "151+")))</f>
        <v>101-150</v>
      </c>
      <c r="Y2408" t="str">
        <f>IF(tbl_Customers[[#This Row],[total_intl_charge]] &lt;= 3, "Low Charges", "High Charges")</f>
        <v>High Charges</v>
      </c>
      <c r="Z2408" t="str">
        <f>IF(tbl_Customers[[#This Row],[total_eve_calls]]&lt;=80,"Low Calls",
IF(tbl_Customers[[#This Row],[total_eve_calls]]&lt;=120,"Medium Calls","High Calls"))</f>
        <v>Medium Calls</v>
      </c>
      <c r="AA2408" t="str">
        <f>IF(tbl_Customers[[#This Row],[total_eve_charge]]&lt;=15,"Low Charges",
IF(tbl_Customers[[#This Row],[total_eve_charge]]&lt;=20,"Medium Charges","High Charges"))</f>
        <v>Medium Charges</v>
      </c>
      <c r="AB24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08" t="str">
        <f>IF(tbl_Customers[[#This Row],[number_vmail_messages]] = 0, "No Usage", IF(tbl_Customers[[#This Row],[number_vmail_messages]] &lt;= 20, "Low Usage", IF(tbl_Customers[[#This Row],[number_vmail_messages]] &lt;= 40, "Medium Usgae", "High Usage")))</f>
        <v>No Usage</v>
      </c>
      <c r="AD2408" t="str">
        <f>IF(tbl_Customers[[#This Row],[total_day_minutes]]&lt;=150,"Low Usage", IF(tbl_Customers[[#This Row],[total_day_minutes]]&lt;=200,"Medium Usage", IF(tbl_Customers[[#This Row],[total_day_minutes]]&lt;=250,"High Usage","Very High Usage")))</f>
        <v>Very High Usage</v>
      </c>
      <c r="AE2408" t="str">
        <f>IF(tbl_Customers[[#This Row],[total_intl_calls]]&lt;=5,"Low Calls", IF(tbl_Customers[[#This Row],[total_intl_calls]]&lt;=10, "Medium Calls", "High Calls"))</f>
        <v>Low Calls</v>
      </c>
      <c r="AF24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408" s="36" t="str">
        <f>IF(tbl_Customers[[#This Row],[Churn_Risk_Score]]&gt;=10,"High Risk", IF(tbl_Customers[[#This Row],[Churn_Risk_Score]]&gt;=5,"Medium Risk","Low Risk"))</f>
        <v>Medium Risk</v>
      </c>
    </row>
    <row r="2409" spans="1:33" x14ac:dyDescent="0.35">
      <c r="A2409">
        <v>2408</v>
      </c>
      <c r="B2409" t="s">
        <v>24</v>
      </c>
      <c r="C2409">
        <v>108</v>
      </c>
      <c r="D2409" t="s">
        <v>21</v>
      </c>
      <c r="E2409" t="s">
        <v>22</v>
      </c>
      <c r="F2409" t="s">
        <v>23</v>
      </c>
      <c r="G2409">
        <v>41</v>
      </c>
      <c r="H2409">
        <v>171.6</v>
      </c>
      <c r="I2409">
        <v>110</v>
      </c>
      <c r="J2409">
        <v>29.17</v>
      </c>
      <c r="K2409">
        <v>136.1</v>
      </c>
      <c r="L2409">
        <v>78</v>
      </c>
      <c r="M2409">
        <v>11.57</v>
      </c>
      <c r="N2409">
        <v>183.4</v>
      </c>
      <c r="O2409">
        <v>103</v>
      </c>
      <c r="P2409">
        <v>8.25</v>
      </c>
      <c r="Q2409">
        <v>10.8</v>
      </c>
      <c r="R2409">
        <v>7</v>
      </c>
      <c r="S2409">
        <v>2.92</v>
      </c>
      <c r="T2409">
        <v>0</v>
      </c>
      <c r="U2409" t="s">
        <v>22</v>
      </c>
      <c r="V2409">
        <f>IF(tbl_Customers[[#This Row],[churn]] = "yes", 1, 0)</f>
        <v>0</v>
      </c>
      <c r="W2409" t="str">
        <f>IF(tbl_Customers[[#This Row],[number_customer_service_calls]] &lt;= 1, "0-1 Calls", IF(tbl_Customers[[#This Row],[number_customer_service_calls]] &lt;= 3, "2-3 Calls", IF(tbl_Customers[[#This Row],[number_customer_service_calls]] &lt;=5, "4-5 Calls", "6+ Calls")))</f>
        <v>0-1 Calls</v>
      </c>
      <c r="X2409" t="str">
        <f>IF(tbl_Customers[[#This Row],[account_length]] &lt;= 50, "0-50", IF(tbl_Customers[[#This Row],[account_length]] &lt;=100, "51-100", IF(tbl_Customers[[#This Row],[account_length]] &lt;= 150, "101-150", "151+")))</f>
        <v>101-150</v>
      </c>
      <c r="Y2409" t="str">
        <f>IF(tbl_Customers[[#This Row],[total_intl_charge]] &lt;= 3, "Low Charges", "High Charges")</f>
        <v>Low Charges</v>
      </c>
      <c r="Z2409" t="str">
        <f>IF(tbl_Customers[[#This Row],[total_eve_calls]]&lt;=80,"Low Calls",
IF(tbl_Customers[[#This Row],[total_eve_calls]]&lt;=120,"Medium Calls","High Calls"))</f>
        <v>Low Calls</v>
      </c>
      <c r="AA2409" t="str">
        <f>IF(tbl_Customers[[#This Row],[total_eve_charge]]&lt;=15,"Low Charges",
IF(tbl_Customers[[#This Row],[total_eve_charge]]&lt;=20,"Medium Charges","High Charges"))</f>
        <v>Low Charges</v>
      </c>
      <c r="AB24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09" t="str">
        <f>IF(tbl_Customers[[#This Row],[number_vmail_messages]] = 0, "No Usage", IF(tbl_Customers[[#This Row],[number_vmail_messages]] &lt;= 20, "Low Usage", IF(tbl_Customers[[#This Row],[number_vmail_messages]] &lt;= 40, "Medium Usgae", "High Usage")))</f>
        <v>High Usage</v>
      </c>
      <c r="AD2409" t="str">
        <f>IF(tbl_Customers[[#This Row],[total_day_minutes]]&lt;=150,"Low Usage", IF(tbl_Customers[[#This Row],[total_day_minutes]]&lt;=200,"Medium Usage", IF(tbl_Customers[[#This Row],[total_day_minutes]]&lt;=250,"High Usage","Very High Usage")))</f>
        <v>Medium Usage</v>
      </c>
      <c r="AE2409" t="str">
        <f>IF(tbl_Customers[[#This Row],[total_intl_calls]]&lt;=5,"Low Calls", IF(tbl_Customers[[#This Row],[total_intl_calls]]&lt;=10, "Medium Calls", "High Calls"))</f>
        <v>Medium Calls</v>
      </c>
      <c r="AF24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09" s="36" t="str">
        <f>IF(tbl_Customers[[#This Row],[Churn_Risk_Score]]&gt;=10,"High Risk", IF(tbl_Customers[[#This Row],[Churn_Risk_Score]]&gt;=5,"Medium Risk","Low Risk"))</f>
        <v>Low Risk</v>
      </c>
    </row>
    <row r="2410" spans="1:33" x14ac:dyDescent="0.35">
      <c r="A2410">
        <v>2409</v>
      </c>
      <c r="B2410" t="s">
        <v>42</v>
      </c>
      <c r="C2410">
        <v>100</v>
      </c>
      <c r="D2410" t="s">
        <v>28</v>
      </c>
      <c r="E2410" t="s">
        <v>22</v>
      </c>
      <c r="F2410" t="s">
        <v>22</v>
      </c>
      <c r="G2410">
        <v>0</v>
      </c>
      <c r="H2410">
        <v>78.7</v>
      </c>
      <c r="I2410">
        <v>98</v>
      </c>
      <c r="J2410">
        <v>13.38</v>
      </c>
      <c r="K2410">
        <v>225.6</v>
      </c>
      <c r="L2410">
        <v>102</v>
      </c>
      <c r="M2410">
        <v>19.18</v>
      </c>
      <c r="N2410">
        <v>150.4</v>
      </c>
      <c r="O2410">
        <v>106</v>
      </c>
      <c r="P2410">
        <v>6.77</v>
      </c>
      <c r="Q2410">
        <v>14</v>
      </c>
      <c r="R2410">
        <v>8</v>
      </c>
      <c r="S2410">
        <v>3.78</v>
      </c>
      <c r="T2410">
        <v>0</v>
      </c>
      <c r="U2410" t="s">
        <v>22</v>
      </c>
      <c r="V2410">
        <f>IF(tbl_Customers[[#This Row],[churn]] = "yes", 1, 0)</f>
        <v>0</v>
      </c>
      <c r="W2410" t="str">
        <f>IF(tbl_Customers[[#This Row],[number_customer_service_calls]] &lt;= 1, "0-1 Calls", IF(tbl_Customers[[#This Row],[number_customer_service_calls]] &lt;= 3, "2-3 Calls", IF(tbl_Customers[[#This Row],[number_customer_service_calls]] &lt;=5, "4-5 Calls", "6+ Calls")))</f>
        <v>0-1 Calls</v>
      </c>
      <c r="X2410" t="str">
        <f>IF(tbl_Customers[[#This Row],[account_length]] &lt;= 50, "0-50", IF(tbl_Customers[[#This Row],[account_length]] &lt;=100, "51-100", IF(tbl_Customers[[#This Row],[account_length]] &lt;= 150, "101-150", "151+")))</f>
        <v>51-100</v>
      </c>
      <c r="Y2410" t="str">
        <f>IF(tbl_Customers[[#This Row],[total_intl_charge]] &lt;= 3, "Low Charges", "High Charges")</f>
        <v>High Charges</v>
      </c>
      <c r="Z2410" t="str">
        <f>IF(tbl_Customers[[#This Row],[total_eve_calls]]&lt;=80,"Low Calls",
IF(tbl_Customers[[#This Row],[total_eve_calls]]&lt;=120,"Medium Calls","High Calls"))</f>
        <v>Medium Calls</v>
      </c>
      <c r="AA2410" t="str">
        <f>IF(tbl_Customers[[#This Row],[total_eve_charge]]&lt;=15,"Low Charges",
IF(tbl_Customers[[#This Row],[total_eve_charge]]&lt;=20,"Medium Charges","High Charges"))</f>
        <v>Medium Charges</v>
      </c>
      <c r="AB24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10" t="str">
        <f>IF(tbl_Customers[[#This Row],[number_vmail_messages]] = 0, "No Usage", IF(tbl_Customers[[#This Row],[number_vmail_messages]] &lt;= 20, "Low Usage", IF(tbl_Customers[[#This Row],[number_vmail_messages]] &lt;= 40, "Medium Usgae", "High Usage")))</f>
        <v>No Usage</v>
      </c>
      <c r="AD2410" t="str">
        <f>IF(tbl_Customers[[#This Row],[total_day_minutes]]&lt;=150,"Low Usage", IF(tbl_Customers[[#This Row],[total_day_minutes]]&lt;=200,"Medium Usage", IF(tbl_Customers[[#This Row],[total_day_minutes]]&lt;=250,"High Usage","Very High Usage")))</f>
        <v>Low Usage</v>
      </c>
      <c r="AE2410" t="str">
        <f>IF(tbl_Customers[[#This Row],[total_intl_calls]]&lt;=5,"Low Calls", IF(tbl_Customers[[#This Row],[total_intl_calls]]&lt;=10, "Medium Calls", "High Calls"))</f>
        <v>Medium Calls</v>
      </c>
      <c r="AF24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10" s="36" t="str">
        <f>IF(tbl_Customers[[#This Row],[Churn_Risk_Score]]&gt;=10,"High Risk", IF(tbl_Customers[[#This Row],[Churn_Risk_Score]]&gt;=5,"Medium Risk","Low Risk"))</f>
        <v>Low Risk</v>
      </c>
    </row>
    <row r="2411" spans="1:33" x14ac:dyDescent="0.35">
      <c r="A2411">
        <v>2410</v>
      </c>
      <c r="B2411" t="s">
        <v>33</v>
      </c>
      <c r="C2411">
        <v>121</v>
      </c>
      <c r="D2411" t="s">
        <v>28</v>
      </c>
      <c r="E2411" t="s">
        <v>22</v>
      </c>
      <c r="F2411" t="s">
        <v>23</v>
      </c>
      <c r="G2411">
        <v>20</v>
      </c>
      <c r="H2411">
        <v>211.9</v>
      </c>
      <c r="I2411">
        <v>110</v>
      </c>
      <c r="J2411">
        <v>36.020000000000003</v>
      </c>
      <c r="K2411">
        <v>215.1</v>
      </c>
      <c r="L2411">
        <v>120</v>
      </c>
      <c r="M2411">
        <v>18.28</v>
      </c>
      <c r="N2411">
        <v>238.5</v>
      </c>
      <c r="O2411">
        <v>107</v>
      </c>
      <c r="P2411">
        <v>10.73</v>
      </c>
      <c r="Q2411">
        <v>9.4</v>
      </c>
      <c r="R2411">
        <v>2</v>
      </c>
      <c r="S2411">
        <v>2.54</v>
      </c>
      <c r="T2411">
        <v>0</v>
      </c>
      <c r="U2411" t="s">
        <v>22</v>
      </c>
      <c r="V2411">
        <f>IF(tbl_Customers[[#This Row],[churn]] = "yes", 1, 0)</f>
        <v>0</v>
      </c>
      <c r="W2411" t="str">
        <f>IF(tbl_Customers[[#This Row],[number_customer_service_calls]] &lt;= 1, "0-1 Calls", IF(tbl_Customers[[#This Row],[number_customer_service_calls]] &lt;= 3, "2-3 Calls", IF(tbl_Customers[[#This Row],[number_customer_service_calls]] &lt;=5, "4-5 Calls", "6+ Calls")))</f>
        <v>0-1 Calls</v>
      </c>
      <c r="X2411" t="str">
        <f>IF(tbl_Customers[[#This Row],[account_length]] &lt;= 50, "0-50", IF(tbl_Customers[[#This Row],[account_length]] &lt;=100, "51-100", IF(tbl_Customers[[#This Row],[account_length]] &lt;= 150, "101-150", "151+")))</f>
        <v>101-150</v>
      </c>
      <c r="Y2411" t="str">
        <f>IF(tbl_Customers[[#This Row],[total_intl_charge]] &lt;= 3, "Low Charges", "High Charges")</f>
        <v>Low Charges</v>
      </c>
      <c r="Z2411" t="str">
        <f>IF(tbl_Customers[[#This Row],[total_eve_calls]]&lt;=80,"Low Calls",
IF(tbl_Customers[[#This Row],[total_eve_calls]]&lt;=120,"Medium Calls","High Calls"))</f>
        <v>Medium Calls</v>
      </c>
      <c r="AA2411" t="str">
        <f>IF(tbl_Customers[[#This Row],[total_eve_charge]]&lt;=15,"Low Charges",
IF(tbl_Customers[[#This Row],[total_eve_charge]]&lt;=20,"Medium Charges","High Charges"))</f>
        <v>Medium Charges</v>
      </c>
      <c r="AB24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11" t="str">
        <f>IF(tbl_Customers[[#This Row],[number_vmail_messages]] = 0, "No Usage", IF(tbl_Customers[[#This Row],[number_vmail_messages]] &lt;= 20, "Low Usage", IF(tbl_Customers[[#This Row],[number_vmail_messages]] &lt;= 40, "Medium Usgae", "High Usage")))</f>
        <v>Low Usage</v>
      </c>
      <c r="AD2411" t="str">
        <f>IF(tbl_Customers[[#This Row],[total_day_minutes]]&lt;=150,"Low Usage", IF(tbl_Customers[[#This Row],[total_day_minutes]]&lt;=200,"Medium Usage", IF(tbl_Customers[[#This Row],[total_day_minutes]]&lt;=250,"High Usage","Very High Usage")))</f>
        <v>High Usage</v>
      </c>
      <c r="AE2411" t="str">
        <f>IF(tbl_Customers[[#This Row],[total_intl_calls]]&lt;=5,"Low Calls", IF(tbl_Customers[[#This Row],[total_intl_calls]]&lt;=10, "Medium Calls", "High Calls"))</f>
        <v>Low Calls</v>
      </c>
      <c r="AF24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11" s="36" t="str">
        <f>IF(tbl_Customers[[#This Row],[Churn_Risk_Score]]&gt;=10,"High Risk", IF(tbl_Customers[[#This Row],[Churn_Risk_Score]]&gt;=5,"Medium Risk","Low Risk"))</f>
        <v>Low Risk</v>
      </c>
    </row>
    <row r="2412" spans="1:33" x14ac:dyDescent="0.35">
      <c r="A2412">
        <v>2411</v>
      </c>
      <c r="B2412" t="s">
        <v>57</v>
      </c>
      <c r="C2412">
        <v>116</v>
      </c>
      <c r="D2412" t="s">
        <v>21</v>
      </c>
      <c r="E2412" t="s">
        <v>22</v>
      </c>
      <c r="F2412" t="s">
        <v>22</v>
      </c>
      <c r="G2412">
        <v>0</v>
      </c>
      <c r="H2412">
        <v>63.7</v>
      </c>
      <c r="I2412">
        <v>101</v>
      </c>
      <c r="J2412">
        <v>10.83</v>
      </c>
      <c r="K2412">
        <v>195.8</v>
      </c>
      <c r="L2412">
        <v>95</v>
      </c>
      <c r="M2412">
        <v>16.64</v>
      </c>
      <c r="N2412">
        <v>210.1</v>
      </c>
      <c r="O2412">
        <v>87</v>
      </c>
      <c r="P2412">
        <v>9.4499999999999993</v>
      </c>
      <c r="Q2412">
        <v>10</v>
      </c>
      <c r="R2412">
        <v>6</v>
      </c>
      <c r="S2412">
        <v>2.7</v>
      </c>
      <c r="T2412">
        <v>1</v>
      </c>
      <c r="U2412" t="s">
        <v>22</v>
      </c>
      <c r="V2412">
        <f>IF(tbl_Customers[[#This Row],[churn]] = "yes", 1, 0)</f>
        <v>0</v>
      </c>
      <c r="W2412" t="str">
        <f>IF(tbl_Customers[[#This Row],[number_customer_service_calls]] &lt;= 1, "0-1 Calls", IF(tbl_Customers[[#This Row],[number_customer_service_calls]] &lt;= 3, "2-3 Calls", IF(tbl_Customers[[#This Row],[number_customer_service_calls]] &lt;=5, "4-5 Calls", "6+ Calls")))</f>
        <v>0-1 Calls</v>
      </c>
      <c r="X2412" t="str">
        <f>IF(tbl_Customers[[#This Row],[account_length]] &lt;= 50, "0-50", IF(tbl_Customers[[#This Row],[account_length]] &lt;=100, "51-100", IF(tbl_Customers[[#This Row],[account_length]] &lt;= 150, "101-150", "151+")))</f>
        <v>101-150</v>
      </c>
      <c r="Y2412" t="str">
        <f>IF(tbl_Customers[[#This Row],[total_intl_charge]] &lt;= 3, "Low Charges", "High Charges")</f>
        <v>Low Charges</v>
      </c>
      <c r="Z2412" t="str">
        <f>IF(tbl_Customers[[#This Row],[total_eve_calls]]&lt;=80,"Low Calls",
IF(tbl_Customers[[#This Row],[total_eve_calls]]&lt;=120,"Medium Calls","High Calls"))</f>
        <v>Medium Calls</v>
      </c>
      <c r="AA2412" t="str">
        <f>IF(tbl_Customers[[#This Row],[total_eve_charge]]&lt;=15,"Low Charges",
IF(tbl_Customers[[#This Row],[total_eve_charge]]&lt;=20,"Medium Charges","High Charges"))</f>
        <v>Medium Charges</v>
      </c>
      <c r="AB24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12" t="str">
        <f>IF(tbl_Customers[[#This Row],[number_vmail_messages]] = 0, "No Usage", IF(tbl_Customers[[#This Row],[number_vmail_messages]] &lt;= 20, "Low Usage", IF(tbl_Customers[[#This Row],[number_vmail_messages]] &lt;= 40, "Medium Usgae", "High Usage")))</f>
        <v>No Usage</v>
      </c>
      <c r="AD2412" t="str">
        <f>IF(tbl_Customers[[#This Row],[total_day_minutes]]&lt;=150,"Low Usage", IF(tbl_Customers[[#This Row],[total_day_minutes]]&lt;=200,"Medium Usage", IF(tbl_Customers[[#This Row],[total_day_minutes]]&lt;=250,"High Usage","Very High Usage")))</f>
        <v>Low Usage</v>
      </c>
      <c r="AE2412" t="str">
        <f>IF(tbl_Customers[[#This Row],[total_intl_calls]]&lt;=5,"Low Calls", IF(tbl_Customers[[#This Row],[total_intl_calls]]&lt;=10, "Medium Calls", "High Calls"))</f>
        <v>Medium Calls</v>
      </c>
      <c r="AF24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12" s="36" t="str">
        <f>IF(tbl_Customers[[#This Row],[Churn_Risk_Score]]&gt;=10,"High Risk", IF(tbl_Customers[[#This Row],[Churn_Risk_Score]]&gt;=5,"Medium Risk","Low Risk"))</f>
        <v>Low Risk</v>
      </c>
    </row>
    <row r="2413" spans="1:33" x14ac:dyDescent="0.35">
      <c r="A2413">
        <v>2412</v>
      </c>
      <c r="B2413" t="s">
        <v>46</v>
      </c>
      <c r="C2413">
        <v>161</v>
      </c>
      <c r="D2413" t="s">
        <v>21</v>
      </c>
      <c r="E2413" t="s">
        <v>22</v>
      </c>
      <c r="F2413" t="s">
        <v>22</v>
      </c>
      <c r="G2413">
        <v>0</v>
      </c>
      <c r="H2413">
        <v>173.4</v>
      </c>
      <c r="I2413">
        <v>100</v>
      </c>
      <c r="J2413">
        <v>29.48</v>
      </c>
      <c r="K2413">
        <v>213.7</v>
      </c>
      <c r="L2413">
        <v>74</v>
      </c>
      <c r="M2413">
        <v>18.16</v>
      </c>
      <c r="N2413">
        <v>141.5</v>
      </c>
      <c r="O2413">
        <v>69</v>
      </c>
      <c r="P2413">
        <v>6.37</v>
      </c>
      <c r="Q2413">
        <v>11.5</v>
      </c>
      <c r="R2413">
        <v>4</v>
      </c>
      <c r="S2413">
        <v>3.11</v>
      </c>
      <c r="T2413">
        <v>1</v>
      </c>
      <c r="U2413" t="s">
        <v>22</v>
      </c>
      <c r="V2413">
        <f>IF(tbl_Customers[[#This Row],[churn]] = "yes", 1, 0)</f>
        <v>0</v>
      </c>
      <c r="W2413" t="str">
        <f>IF(tbl_Customers[[#This Row],[number_customer_service_calls]] &lt;= 1, "0-1 Calls", IF(tbl_Customers[[#This Row],[number_customer_service_calls]] &lt;= 3, "2-3 Calls", IF(tbl_Customers[[#This Row],[number_customer_service_calls]] &lt;=5, "4-5 Calls", "6+ Calls")))</f>
        <v>0-1 Calls</v>
      </c>
      <c r="X2413" t="str">
        <f>IF(tbl_Customers[[#This Row],[account_length]] &lt;= 50, "0-50", IF(tbl_Customers[[#This Row],[account_length]] &lt;=100, "51-100", IF(tbl_Customers[[#This Row],[account_length]] &lt;= 150, "101-150", "151+")))</f>
        <v>151+</v>
      </c>
      <c r="Y2413" t="str">
        <f>IF(tbl_Customers[[#This Row],[total_intl_charge]] &lt;= 3, "Low Charges", "High Charges")</f>
        <v>High Charges</v>
      </c>
      <c r="Z2413" t="str">
        <f>IF(tbl_Customers[[#This Row],[total_eve_calls]]&lt;=80,"Low Calls",
IF(tbl_Customers[[#This Row],[total_eve_calls]]&lt;=120,"Medium Calls","High Calls"))</f>
        <v>Low Calls</v>
      </c>
      <c r="AA2413" t="str">
        <f>IF(tbl_Customers[[#This Row],[total_eve_charge]]&lt;=15,"Low Charges",
IF(tbl_Customers[[#This Row],[total_eve_charge]]&lt;=20,"Medium Charges","High Charges"))</f>
        <v>Medium Charges</v>
      </c>
      <c r="AB24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13" t="str">
        <f>IF(tbl_Customers[[#This Row],[number_vmail_messages]] = 0, "No Usage", IF(tbl_Customers[[#This Row],[number_vmail_messages]] &lt;= 20, "Low Usage", IF(tbl_Customers[[#This Row],[number_vmail_messages]] &lt;= 40, "Medium Usgae", "High Usage")))</f>
        <v>No Usage</v>
      </c>
      <c r="AD2413" t="str">
        <f>IF(tbl_Customers[[#This Row],[total_day_minutes]]&lt;=150,"Low Usage", IF(tbl_Customers[[#This Row],[total_day_minutes]]&lt;=200,"Medium Usage", IF(tbl_Customers[[#This Row],[total_day_minutes]]&lt;=250,"High Usage","Very High Usage")))</f>
        <v>Medium Usage</v>
      </c>
      <c r="AE2413" t="str">
        <f>IF(tbl_Customers[[#This Row],[total_intl_calls]]&lt;=5,"Low Calls", IF(tbl_Customers[[#This Row],[total_intl_calls]]&lt;=10, "Medium Calls", "High Calls"))</f>
        <v>Low Calls</v>
      </c>
      <c r="AF24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13" s="36" t="str">
        <f>IF(tbl_Customers[[#This Row],[Churn_Risk_Score]]&gt;=10,"High Risk", IF(tbl_Customers[[#This Row],[Churn_Risk_Score]]&gt;=5,"Medium Risk","Low Risk"))</f>
        <v>Low Risk</v>
      </c>
    </row>
    <row r="2414" spans="1:33" x14ac:dyDescent="0.35">
      <c r="A2414">
        <v>2413</v>
      </c>
      <c r="B2414" t="s">
        <v>31</v>
      </c>
      <c r="C2414">
        <v>104</v>
      </c>
      <c r="D2414" t="s">
        <v>21</v>
      </c>
      <c r="E2414" t="s">
        <v>22</v>
      </c>
      <c r="F2414" t="s">
        <v>22</v>
      </c>
      <c r="G2414">
        <v>0</v>
      </c>
      <c r="H2414">
        <v>225.9</v>
      </c>
      <c r="I2414">
        <v>123</v>
      </c>
      <c r="J2414">
        <v>38.4</v>
      </c>
      <c r="K2414">
        <v>162.80000000000001</v>
      </c>
      <c r="L2414">
        <v>106</v>
      </c>
      <c r="M2414">
        <v>13.84</v>
      </c>
      <c r="N2414">
        <v>272.10000000000002</v>
      </c>
      <c r="O2414">
        <v>85</v>
      </c>
      <c r="P2414">
        <v>12.24</v>
      </c>
      <c r="Q2414">
        <v>10.1</v>
      </c>
      <c r="R2414">
        <v>4</v>
      </c>
      <c r="S2414">
        <v>2.73</v>
      </c>
      <c r="T2414">
        <v>1</v>
      </c>
      <c r="U2414" t="s">
        <v>22</v>
      </c>
      <c r="V2414">
        <f>IF(tbl_Customers[[#This Row],[churn]] = "yes", 1, 0)</f>
        <v>0</v>
      </c>
      <c r="W2414" t="str">
        <f>IF(tbl_Customers[[#This Row],[number_customer_service_calls]] &lt;= 1, "0-1 Calls", IF(tbl_Customers[[#This Row],[number_customer_service_calls]] &lt;= 3, "2-3 Calls", IF(tbl_Customers[[#This Row],[number_customer_service_calls]] &lt;=5, "4-5 Calls", "6+ Calls")))</f>
        <v>0-1 Calls</v>
      </c>
      <c r="X2414" t="str">
        <f>IF(tbl_Customers[[#This Row],[account_length]] &lt;= 50, "0-50", IF(tbl_Customers[[#This Row],[account_length]] &lt;=100, "51-100", IF(tbl_Customers[[#This Row],[account_length]] &lt;= 150, "101-150", "151+")))</f>
        <v>101-150</v>
      </c>
      <c r="Y2414" t="str">
        <f>IF(tbl_Customers[[#This Row],[total_intl_charge]] &lt;= 3, "Low Charges", "High Charges")</f>
        <v>Low Charges</v>
      </c>
      <c r="Z2414" t="str">
        <f>IF(tbl_Customers[[#This Row],[total_eve_calls]]&lt;=80,"Low Calls",
IF(tbl_Customers[[#This Row],[total_eve_calls]]&lt;=120,"Medium Calls","High Calls"))</f>
        <v>Medium Calls</v>
      </c>
      <c r="AA2414" t="str">
        <f>IF(tbl_Customers[[#This Row],[total_eve_charge]]&lt;=15,"Low Charges",
IF(tbl_Customers[[#This Row],[total_eve_charge]]&lt;=20,"Medium Charges","High Charges"))</f>
        <v>Low Charges</v>
      </c>
      <c r="AB24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14" t="str">
        <f>IF(tbl_Customers[[#This Row],[number_vmail_messages]] = 0, "No Usage", IF(tbl_Customers[[#This Row],[number_vmail_messages]] &lt;= 20, "Low Usage", IF(tbl_Customers[[#This Row],[number_vmail_messages]] &lt;= 40, "Medium Usgae", "High Usage")))</f>
        <v>No Usage</v>
      </c>
      <c r="AD2414" t="str">
        <f>IF(tbl_Customers[[#This Row],[total_day_minutes]]&lt;=150,"Low Usage", IF(tbl_Customers[[#This Row],[total_day_minutes]]&lt;=200,"Medium Usage", IF(tbl_Customers[[#This Row],[total_day_minutes]]&lt;=250,"High Usage","Very High Usage")))</f>
        <v>High Usage</v>
      </c>
      <c r="AE2414" t="str">
        <f>IF(tbl_Customers[[#This Row],[total_intl_calls]]&lt;=5,"Low Calls", IF(tbl_Customers[[#This Row],[total_intl_calls]]&lt;=10, "Medium Calls", "High Calls"))</f>
        <v>Low Calls</v>
      </c>
      <c r="AF24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14" s="36" t="str">
        <f>IF(tbl_Customers[[#This Row],[Churn_Risk_Score]]&gt;=10,"High Risk", IF(tbl_Customers[[#This Row],[Churn_Risk_Score]]&gt;=5,"Medium Risk","Low Risk"))</f>
        <v>Low Risk</v>
      </c>
    </row>
    <row r="2415" spans="1:33" x14ac:dyDescent="0.35">
      <c r="A2415">
        <v>2414</v>
      </c>
      <c r="B2415" t="s">
        <v>37</v>
      </c>
      <c r="C2415">
        <v>119</v>
      </c>
      <c r="D2415" t="s">
        <v>21</v>
      </c>
      <c r="E2415" t="s">
        <v>23</v>
      </c>
      <c r="F2415" t="s">
        <v>23</v>
      </c>
      <c r="G2415">
        <v>32</v>
      </c>
      <c r="H2415">
        <v>173</v>
      </c>
      <c r="I2415">
        <v>101</v>
      </c>
      <c r="J2415">
        <v>29.41</v>
      </c>
      <c r="K2415">
        <v>209.4</v>
      </c>
      <c r="L2415">
        <v>93</v>
      </c>
      <c r="M2415">
        <v>17.8</v>
      </c>
      <c r="N2415">
        <v>231.1</v>
      </c>
      <c r="O2415">
        <v>91</v>
      </c>
      <c r="P2415">
        <v>10.4</v>
      </c>
      <c r="Q2415">
        <v>12.2</v>
      </c>
      <c r="R2415">
        <v>4</v>
      </c>
      <c r="S2415">
        <v>3.29</v>
      </c>
      <c r="T2415">
        <v>0</v>
      </c>
      <c r="U2415" t="s">
        <v>22</v>
      </c>
      <c r="V2415">
        <f>IF(tbl_Customers[[#This Row],[churn]] = "yes", 1, 0)</f>
        <v>0</v>
      </c>
      <c r="W2415" t="str">
        <f>IF(tbl_Customers[[#This Row],[number_customer_service_calls]] &lt;= 1, "0-1 Calls", IF(tbl_Customers[[#This Row],[number_customer_service_calls]] &lt;= 3, "2-3 Calls", IF(tbl_Customers[[#This Row],[number_customer_service_calls]] &lt;=5, "4-5 Calls", "6+ Calls")))</f>
        <v>0-1 Calls</v>
      </c>
      <c r="X2415" t="str">
        <f>IF(tbl_Customers[[#This Row],[account_length]] &lt;= 50, "0-50", IF(tbl_Customers[[#This Row],[account_length]] &lt;=100, "51-100", IF(tbl_Customers[[#This Row],[account_length]] &lt;= 150, "101-150", "151+")))</f>
        <v>101-150</v>
      </c>
      <c r="Y2415" t="str">
        <f>IF(tbl_Customers[[#This Row],[total_intl_charge]] &lt;= 3, "Low Charges", "High Charges")</f>
        <v>High Charges</v>
      </c>
      <c r="Z2415" t="str">
        <f>IF(tbl_Customers[[#This Row],[total_eve_calls]]&lt;=80,"Low Calls",
IF(tbl_Customers[[#This Row],[total_eve_calls]]&lt;=120,"Medium Calls","High Calls"))</f>
        <v>Medium Calls</v>
      </c>
      <c r="AA2415" t="str">
        <f>IF(tbl_Customers[[#This Row],[total_eve_charge]]&lt;=15,"Low Charges",
IF(tbl_Customers[[#This Row],[total_eve_charge]]&lt;=20,"Medium Charges","High Charges"))</f>
        <v>Medium Charges</v>
      </c>
      <c r="AB24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15" t="str">
        <f>IF(tbl_Customers[[#This Row],[number_vmail_messages]] = 0, "No Usage", IF(tbl_Customers[[#This Row],[number_vmail_messages]] &lt;= 20, "Low Usage", IF(tbl_Customers[[#This Row],[number_vmail_messages]] &lt;= 40, "Medium Usgae", "High Usage")))</f>
        <v>Medium Usgae</v>
      </c>
      <c r="AD2415" t="str">
        <f>IF(tbl_Customers[[#This Row],[total_day_minutes]]&lt;=150,"Low Usage", IF(tbl_Customers[[#This Row],[total_day_minutes]]&lt;=200,"Medium Usage", IF(tbl_Customers[[#This Row],[total_day_minutes]]&lt;=250,"High Usage","Very High Usage")))</f>
        <v>Medium Usage</v>
      </c>
      <c r="AE2415" t="str">
        <f>IF(tbl_Customers[[#This Row],[total_intl_calls]]&lt;=5,"Low Calls", IF(tbl_Customers[[#This Row],[total_intl_calls]]&lt;=10, "Medium Calls", "High Calls"))</f>
        <v>Low Calls</v>
      </c>
      <c r="AF24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415" s="36" t="str">
        <f>IF(tbl_Customers[[#This Row],[Churn_Risk_Score]]&gt;=10,"High Risk", IF(tbl_Customers[[#This Row],[Churn_Risk_Score]]&gt;=5,"Medium Risk","Low Risk"))</f>
        <v>Medium Risk</v>
      </c>
    </row>
    <row r="2416" spans="1:33" x14ac:dyDescent="0.35">
      <c r="A2416">
        <v>2415</v>
      </c>
      <c r="B2416" t="s">
        <v>49</v>
      </c>
      <c r="C2416">
        <v>125</v>
      </c>
      <c r="D2416" t="s">
        <v>21</v>
      </c>
      <c r="E2416" t="s">
        <v>22</v>
      </c>
      <c r="F2416" t="s">
        <v>22</v>
      </c>
      <c r="G2416">
        <v>0</v>
      </c>
      <c r="H2416">
        <v>224.9</v>
      </c>
      <c r="I2416">
        <v>102</v>
      </c>
      <c r="J2416">
        <v>38.229999999999997</v>
      </c>
      <c r="K2416">
        <v>143.80000000000001</v>
      </c>
      <c r="L2416">
        <v>87</v>
      </c>
      <c r="M2416">
        <v>12.22</v>
      </c>
      <c r="N2416">
        <v>198.9</v>
      </c>
      <c r="O2416">
        <v>105</v>
      </c>
      <c r="P2416">
        <v>8.9499999999999993</v>
      </c>
      <c r="Q2416">
        <v>8</v>
      </c>
      <c r="R2416">
        <v>2</v>
      </c>
      <c r="S2416">
        <v>2.16</v>
      </c>
      <c r="T2416">
        <v>0</v>
      </c>
      <c r="U2416" t="s">
        <v>22</v>
      </c>
      <c r="V2416">
        <f>IF(tbl_Customers[[#This Row],[churn]] = "yes", 1, 0)</f>
        <v>0</v>
      </c>
      <c r="W2416" t="str">
        <f>IF(tbl_Customers[[#This Row],[number_customer_service_calls]] &lt;= 1, "0-1 Calls", IF(tbl_Customers[[#This Row],[number_customer_service_calls]] &lt;= 3, "2-3 Calls", IF(tbl_Customers[[#This Row],[number_customer_service_calls]] &lt;=5, "4-5 Calls", "6+ Calls")))</f>
        <v>0-1 Calls</v>
      </c>
      <c r="X2416" t="str">
        <f>IF(tbl_Customers[[#This Row],[account_length]] &lt;= 50, "0-50", IF(tbl_Customers[[#This Row],[account_length]] &lt;=100, "51-100", IF(tbl_Customers[[#This Row],[account_length]] &lt;= 150, "101-150", "151+")))</f>
        <v>101-150</v>
      </c>
      <c r="Y2416" t="str">
        <f>IF(tbl_Customers[[#This Row],[total_intl_charge]] &lt;= 3, "Low Charges", "High Charges")</f>
        <v>Low Charges</v>
      </c>
      <c r="Z2416" t="str">
        <f>IF(tbl_Customers[[#This Row],[total_eve_calls]]&lt;=80,"Low Calls",
IF(tbl_Customers[[#This Row],[total_eve_calls]]&lt;=120,"Medium Calls","High Calls"))</f>
        <v>Medium Calls</v>
      </c>
      <c r="AA2416" t="str">
        <f>IF(tbl_Customers[[#This Row],[total_eve_charge]]&lt;=15,"Low Charges",
IF(tbl_Customers[[#This Row],[total_eve_charge]]&lt;=20,"Medium Charges","High Charges"))</f>
        <v>Low Charges</v>
      </c>
      <c r="AB24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16" t="str">
        <f>IF(tbl_Customers[[#This Row],[number_vmail_messages]] = 0, "No Usage", IF(tbl_Customers[[#This Row],[number_vmail_messages]] &lt;= 20, "Low Usage", IF(tbl_Customers[[#This Row],[number_vmail_messages]] &lt;= 40, "Medium Usgae", "High Usage")))</f>
        <v>No Usage</v>
      </c>
      <c r="AD2416" t="str">
        <f>IF(tbl_Customers[[#This Row],[total_day_minutes]]&lt;=150,"Low Usage", IF(tbl_Customers[[#This Row],[total_day_minutes]]&lt;=200,"Medium Usage", IF(tbl_Customers[[#This Row],[total_day_minutes]]&lt;=250,"High Usage","Very High Usage")))</f>
        <v>High Usage</v>
      </c>
      <c r="AE2416" t="str">
        <f>IF(tbl_Customers[[#This Row],[total_intl_calls]]&lt;=5,"Low Calls", IF(tbl_Customers[[#This Row],[total_intl_calls]]&lt;=10, "Medium Calls", "High Calls"))</f>
        <v>Low Calls</v>
      </c>
      <c r="AF24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16" s="36" t="str">
        <f>IF(tbl_Customers[[#This Row],[Churn_Risk_Score]]&gt;=10,"High Risk", IF(tbl_Customers[[#This Row],[Churn_Risk_Score]]&gt;=5,"Medium Risk","Low Risk"))</f>
        <v>Low Risk</v>
      </c>
    </row>
    <row r="2417" spans="1:33" x14ac:dyDescent="0.35">
      <c r="A2417">
        <v>2416</v>
      </c>
      <c r="B2417" t="s">
        <v>44</v>
      </c>
      <c r="C2417">
        <v>109</v>
      </c>
      <c r="D2417" t="s">
        <v>21</v>
      </c>
      <c r="E2417" t="s">
        <v>22</v>
      </c>
      <c r="F2417" t="s">
        <v>22</v>
      </c>
      <c r="G2417">
        <v>0</v>
      </c>
      <c r="H2417">
        <v>137</v>
      </c>
      <c r="I2417">
        <v>128</v>
      </c>
      <c r="J2417">
        <v>23.29</v>
      </c>
      <c r="K2417">
        <v>217</v>
      </c>
      <c r="L2417">
        <v>116</v>
      </c>
      <c r="M2417">
        <v>18.45</v>
      </c>
      <c r="N2417">
        <v>182.1</v>
      </c>
      <c r="O2417">
        <v>86</v>
      </c>
      <c r="P2417">
        <v>8.19</v>
      </c>
      <c r="Q2417">
        <v>10</v>
      </c>
      <c r="R2417">
        <v>5</v>
      </c>
      <c r="S2417">
        <v>2.7</v>
      </c>
      <c r="T2417">
        <v>2</v>
      </c>
      <c r="U2417" t="s">
        <v>22</v>
      </c>
      <c r="V2417">
        <f>IF(tbl_Customers[[#This Row],[churn]] = "yes", 1, 0)</f>
        <v>0</v>
      </c>
      <c r="W2417" t="str">
        <f>IF(tbl_Customers[[#This Row],[number_customer_service_calls]] &lt;= 1, "0-1 Calls", IF(tbl_Customers[[#This Row],[number_customer_service_calls]] &lt;= 3, "2-3 Calls", IF(tbl_Customers[[#This Row],[number_customer_service_calls]] &lt;=5, "4-5 Calls", "6+ Calls")))</f>
        <v>2-3 Calls</v>
      </c>
      <c r="X2417" t="str">
        <f>IF(tbl_Customers[[#This Row],[account_length]] &lt;= 50, "0-50", IF(tbl_Customers[[#This Row],[account_length]] &lt;=100, "51-100", IF(tbl_Customers[[#This Row],[account_length]] &lt;= 150, "101-150", "151+")))</f>
        <v>101-150</v>
      </c>
      <c r="Y2417" t="str">
        <f>IF(tbl_Customers[[#This Row],[total_intl_charge]] &lt;= 3, "Low Charges", "High Charges")</f>
        <v>Low Charges</v>
      </c>
      <c r="Z2417" t="str">
        <f>IF(tbl_Customers[[#This Row],[total_eve_calls]]&lt;=80,"Low Calls",
IF(tbl_Customers[[#This Row],[total_eve_calls]]&lt;=120,"Medium Calls","High Calls"))</f>
        <v>Medium Calls</v>
      </c>
      <c r="AA2417" t="str">
        <f>IF(tbl_Customers[[#This Row],[total_eve_charge]]&lt;=15,"Low Charges",
IF(tbl_Customers[[#This Row],[total_eve_charge]]&lt;=20,"Medium Charges","High Charges"))</f>
        <v>Medium Charges</v>
      </c>
      <c r="AB24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17" t="str">
        <f>IF(tbl_Customers[[#This Row],[number_vmail_messages]] = 0, "No Usage", IF(tbl_Customers[[#This Row],[number_vmail_messages]] &lt;= 20, "Low Usage", IF(tbl_Customers[[#This Row],[number_vmail_messages]] &lt;= 40, "Medium Usgae", "High Usage")))</f>
        <v>No Usage</v>
      </c>
      <c r="AD2417" t="str">
        <f>IF(tbl_Customers[[#This Row],[total_day_minutes]]&lt;=150,"Low Usage", IF(tbl_Customers[[#This Row],[total_day_minutes]]&lt;=200,"Medium Usage", IF(tbl_Customers[[#This Row],[total_day_minutes]]&lt;=250,"High Usage","Very High Usage")))</f>
        <v>Low Usage</v>
      </c>
      <c r="AE2417" t="str">
        <f>IF(tbl_Customers[[#This Row],[total_intl_calls]]&lt;=5,"Low Calls", IF(tbl_Customers[[#This Row],[total_intl_calls]]&lt;=10, "Medium Calls", "High Calls"))</f>
        <v>Low Calls</v>
      </c>
      <c r="AF24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17" s="36" t="str">
        <f>IF(tbl_Customers[[#This Row],[Churn_Risk_Score]]&gt;=10,"High Risk", IF(tbl_Customers[[#This Row],[Churn_Risk_Score]]&gt;=5,"Medium Risk","Low Risk"))</f>
        <v>Low Risk</v>
      </c>
    </row>
    <row r="2418" spans="1:33" x14ac:dyDescent="0.35">
      <c r="A2418">
        <v>2417</v>
      </c>
      <c r="B2418" t="s">
        <v>46</v>
      </c>
      <c r="C2418">
        <v>95</v>
      </c>
      <c r="D2418" t="s">
        <v>28</v>
      </c>
      <c r="E2418" t="s">
        <v>22</v>
      </c>
      <c r="F2418" t="s">
        <v>22</v>
      </c>
      <c r="G2418">
        <v>0</v>
      </c>
      <c r="H2418">
        <v>142.5</v>
      </c>
      <c r="I2418">
        <v>109</v>
      </c>
      <c r="J2418">
        <v>24.23</v>
      </c>
      <c r="K2418">
        <v>176.1</v>
      </c>
      <c r="L2418">
        <v>107</v>
      </c>
      <c r="M2418">
        <v>14.97</v>
      </c>
      <c r="N2418">
        <v>189.6</v>
      </c>
      <c r="O2418">
        <v>88</v>
      </c>
      <c r="P2418">
        <v>8.5299999999999994</v>
      </c>
      <c r="Q2418">
        <v>8.1999999999999993</v>
      </c>
      <c r="R2418">
        <v>3</v>
      </c>
      <c r="S2418">
        <v>2.21</v>
      </c>
      <c r="T2418">
        <v>2</v>
      </c>
      <c r="U2418" t="s">
        <v>22</v>
      </c>
      <c r="V2418">
        <f>IF(tbl_Customers[[#This Row],[churn]] = "yes", 1, 0)</f>
        <v>0</v>
      </c>
      <c r="W2418" t="str">
        <f>IF(tbl_Customers[[#This Row],[number_customer_service_calls]] &lt;= 1, "0-1 Calls", IF(tbl_Customers[[#This Row],[number_customer_service_calls]] &lt;= 3, "2-3 Calls", IF(tbl_Customers[[#This Row],[number_customer_service_calls]] &lt;=5, "4-5 Calls", "6+ Calls")))</f>
        <v>2-3 Calls</v>
      </c>
      <c r="X2418" t="str">
        <f>IF(tbl_Customers[[#This Row],[account_length]] &lt;= 50, "0-50", IF(tbl_Customers[[#This Row],[account_length]] &lt;=100, "51-100", IF(tbl_Customers[[#This Row],[account_length]] &lt;= 150, "101-150", "151+")))</f>
        <v>51-100</v>
      </c>
      <c r="Y2418" t="str">
        <f>IF(tbl_Customers[[#This Row],[total_intl_charge]] &lt;= 3, "Low Charges", "High Charges")</f>
        <v>Low Charges</v>
      </c>
      <c r="Z2418" t="str">
        <f>IF(tbl_Customers[[#This Row],[total_eve_calls]]&lt;=80,"Low Calls",
IF(tbl_Customers[[#This Row],[total_eve_calls]]&lt;=120,"Medium Calls","High Calls"))</f>
        <v>Medium Calls</v>
      </c>
      <c r="AA2418" t="str">
        <f>IF(tbl_Customers[[#This Row],[total_eve_charge]]&lt;=15,"Low Charges",
IF(tbl_Customers[[#This Row],[total_eve_charge]]&lt;=20,"Medium Charges","High Charges"))</f>
        <v>Low Charges</v>
      </c>
      <c r="AB24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18" t="str">
        <f>IF(tbl_Customers[[#This Row],[number_vmail_messages]] = 0, "No Usage", IF(tbl_Customers[[#This Row],[number_vmail_messages]] &lt;= 20, "Low Usage", IF(tbl_Customers[[#This Row],[number_vmail_messages]] &lt;= 40, "Medium Usgae", "High Usage")))</f>
        <v>No Usage</v>
      </c>
      <c r="AD2418" t="str">
        <f>IF(tbl_Customers[[#This Row],[total_day_minutes]]&lt;=150,"Low Usage", IF(tbl_Customers[[#This Row],[total_day_minutes]]&lt;=200,"Medium Usage", IF(tbl_Customers[[#This Row],[total_day_minutes]]&lt;=250,"High Usage","Very High Usage")))</f>
        <v>Low Usage</v>
      </c>
      <c r="AE2418" t="str">
        <f>IF(tbl_Customers[[#This Row],[total_intl_calls]]&lt;=5,"Low Calls", IF(tbl_Customers[[#This Row],[total_intl_calls]]&lt;=10, "Medium Calls", "High Calls"))</f>
        <v>Low Calls</v>
      </c>
      <c r="AF24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18" s="36" t="str">
        <f>IF(tbl_Customers[[#This Row],[Churn_Risk_Score]]&gt;=10,"High Risk", IF(tbl_Customers[[#This Row],[Churn_Risk_Score]]&gt;=5,"Medium Risk","Low Risk"))</f>
        <v>Low Risk</v>
      </c>
    </row>
    <row r="2419" spans="1:33" x14ac:dyDescent="0.35">
      <c r="A2419">
        <v>2418</v>
      </c>
      <c r="B2419" t="s">
        <v>60</v>
      </c>
      <c r="C2419">
        <v>90</v>
      </c>
      <c r="D2419" t="s">
        <v>25</v>
      </c>
      <c r="E2419" t="s">
        <v>22</v>
      </c>
      <c r="F2419" t="s">
        <v>22</v>
      </c>
      <c r="G2419">
        <v>0</v>
      </c>
      <c r="H2419">
        <v>142.4</v>
      </c>
      <c r="I2419">
        <v>126</v>
      </c>
      <c r="J2419">
        <v>24.21</v>
      </c>
      <c r="K2419">
        <v>126.2</v>
      </c>
      <c r="L2419">
        <v>118</v>
      </c>
      <c r="M2419">
        <v>10.73</v>
      </c>
      <c r="N2419">
        <v>274.2</v>
      </c>
      <c r="O2419">
        <v>71</v>
      </c>
      <c r="P2419">
        <v>12.34</v>
      </c>
      <c r="Q2419">
        <v>4.5999999999999996</v>
      </c>
      <c r="R2419">
        <v>4</v>
      </c>
      <c r="S2419">
        <v>1.24</v>
      </c>
      <c r="T2419">
        <v>1</v>
      </c>
      <c r="U2419" t="s">
        <v>22</v>
      </c>
      <c r="V2419">
        <f>IF(tbl_Customers[[#This Row],[churn]] = "yes", 1, 0)</f>
        <v>0</v>
      </c>
      <c r="W2419" t="str">
        <f>IF(tbl_Customers[[#This Row],[number_customer_service_calls]] &lt;= 1, "0-1 Calls", IF(tbl_Customers[[#This Row],[number_customer_service_calls]] &lt;= 3, "2-3 Calls", IF(tbl_Customers[[#This Row],[number_customer_service_calls]] &lt;=5, "4-5 Calls", "6+ Calls")))</f>
        <v>0-1 Calls</v>
      </c>
      <c r="X2419" t="str">
        <f>IF(tbl_Customers[[#This Row],[account_length]] &lt;= 50, "0-50", IF(tbl_Customers[[#This Row],[account_length]] &lt;=100, "51-100", IF(tbl_Customers[[#This Row],[account_length]] &lt;= 150, "101-150", "151+")))</f>
        <v>51-100</v>
      </c>
      <c r="Y2419" t="str">
        <f>IF(tbl_Customers[[#This Row],[total_intl_charge]] &lt;= 3, "Low Charges", "High Charges")</f>
        <v>Low Charges</v>
      </c>
      <c r="Z2419" t="str">
        <f>IF(tbl_Customers[[#This Row],[total_eve_calls]]&lt;=80,"Low Calls",
IF(tbl_Customers[[#This Row],[total_eve_calls]]&lt;=120,"Medium Calls","High Calls"))</f>
        <v>Medium Calls</v>
      </c>
      <c r="AA2419" t="str">
        <f>IF(tbl_Customers[[#This Row],[total_eve_charge]]&lt;=15,"Low Charges",
IF(tbl_Customers[[#This Row],[total_eve_charge]]&lt;=20,"Medium Charges","High Charges"))</f>
        <v>Low Charges</v>
      </c>
      <c r="AB24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19" t="str">
        <f>IF(tbl_Customers[[#This Row],[number_vmail_messages]] = 0, "No Usage", IF(tbl_Customers[[#This Row],[number_vmail_messages]] &lt;= 20, "Low Usage", IF(tbl_Customers[[#This Row],[number_vmail_messages]] &lt;= 40, "Medium Usgae", "High Usage")))</f>
        <v>No Usage</v>
      </c>
      <c r="AD2419" t="str">
        <f>IF(tbl_Customers[[#This Row],[total_day_minutes]]&lt;=150,"Low Usage", IF(tbl_Customers[[#This Row],[total_day_minutes]]&lt;=200,"Medium Usage", IF(tbl_Customers[[#This Row],[total_day_minutes]]&lt;=250,"High Usage","Very High Usage")))</f>
        <v>Low Usage</v>
      </c>
      <c r="AE2419" t="str">
        <f>IF(tbl_Customers[[#This Row],[total_intl_calls]]&lt;=5,"Low Calls", IF(tbl_Customers[[#This Row],[total_intl_calls]]&lt;=10, "Medium Calls", "High Calls"))</f>
        <v>Low Calls</v>
      </c>
      <c r="AF24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19" s="36" t="str">
        <f>IF(tbl_Customers[[#This Row],[Churn_Risk_Score]]&gt;=10,"High Risk", IF(tbl_Customers[[#This Row],[Churn_Risk_Score]]&gt;=5,"Medium Risk","Low Risk"))</f>
        <v>Low Risk</v>
      </c>
    </row>
    <row r="2420" spans="1:33" x14ac:dyDescent="0.35">
      <c r="A2420">
        <v>2419</v>
      </c>
      <c r="B2420" t="s">
        <v>27</v>
      </c>
      <c r="C2420">
        <v>105</v>
      </c>
      <c r="D2420" t="s">
        <v>21</v>
      </c>
      <c r="E2420" t="s">
        <v>22</v>
      </c>
      <c r="F2420" t="s">
        <v>23</v>
      </c>
      <c r="G2420">
        <v>21</v>
      </c>
      <c r="H2420">
        <v>147</v>
      </c>
      <c r="I2420">
        <v>112</v>
      </c>
      <c r="J2420">
        <v>24.99</v>
      </c>
      <c r="K2420">
        <v>197.3</v>
      </c>
      <c r="L2420">
        <v>43</v>
      </c>
      <c r="M2420">
        <v>16.77</v>
      </c>
      <c r="N2420">
        <v>267.39999999999998</v>
      </c>
      <c r="O2420">
        <v>93</v>
      </c>
      <c r="P2420">
        <v>12.03</v>
      </c>
      <c r="Q2420">
        <v>8.6999999999999993</v>
      </c>
      <c r="R2420">
        <v>3</v>
      </c>
      <c r="S2420">
        <v>2.35</v>
      </c>
      <c r="T2420">
        <v>2</v>
      </c>
      <c r="U2420" t="s">
        <v>22</v>
      </c>
      <c r="V2420">
        <f>IF(tbl_Customers[[#This Row],[churn]] = "yes", 1, 0)</f>
        <v>0</v>
      </c>
      <c r="W2420" t="str">
        <f>IF(tbl_Customers[[#This Row],[number_customer_service_calls]] &lt;= 1, "0-1 Calls", IF(tbl_Customers[[#This Row],[number_customer_service_calls]] &lt;= 3, "2-3 Calls", IF(tbl_Customers[[#This Row],[number_customer_service_calls]] &lt;=5, "4-5 Calls", "6+ Calls")))</f>
        <v>2-3 Calls</v>
      </c>
      <c r="X2420" t="str">
        <f>IF(tbl_Customers[[#This Row],[account_length]] &lt;= 50, "0-50", IF(tbl_Customers[[#This Row],[account_length]] &lt;=100, "51-100", IF(tbl_Customers[[#This Row],[account_length]] &lt;= 150, "101-150", "151+")))</f>
        <v>101-150</v>
      </c>
      <c r="Y2420" t="str">
        <f>IF(tbl_Customers[[#This Row],[total_intl_charge]] &lt;= 3, "Low Charges", "High Charges")</f>
        <v>Low Charges</v>
      </c>
      <c r="Z2420" t="str">
        <f>IF(tbl_Customers[[#This Row],[total_eve_calls]]&lt;=80,"Low Calls",
IF(tbl_Customers[[#This Row],[total_eve_calls]]&lt;=120,"Medium Calls","High Calls"))</f>
        <v>Low Calls</v>
      </c>
      <c r="AA2420" t="str">
        <f>IF(tbl_Customers[[#This Row],[total_eve_charge]]&lt;=15,"Low Charges",
IF(tbl_Customers[[#This Row],[total_eve_charge]]&lt;=20,"Medium Charges","High Charges"))</f>
        <v>Medium Charges</v>
      </c>
      <c r="AB24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20" t="str">
        <f>IF(tbl_Customers[[#This Row],[number_vmail_messages]] = 0, "No Usage", IF(tbl_Customers[[#This Row],[number_vmail_messages]] &lt;= 20, "Low Usage", IF(tbl_Customers[[#This Row],[number_vmail_messages]] &lt;= 40, "Medium Usgae", "High Usage")))</f>
        <v>Medium Usgae</v>
      </c>
      <c r="AD2420" t="str">
        <f>IF(tbl_Customers[[#This Row],[total_day_minutes]]&lt;=150,"Low Usage", IF(tbl_Customers[[#This Row],[total_day_minutes]]&lt;=200,"Medium Usage", IF(tbl_Customers[[#This Row],[total_day_minutes]]&lt;=250,"High Usage","Very High Usage")))</f>
        <v>Low Usage</v>
      </c>
      <c r="AE2420" t="str">
        <f>IF(tbl_Customers[[#This Row],[total_intl_calls]]&lt;=5,"Low Calls", IF(tbl_Customers[[#This Row],[total_intl_calls]]&lt;=10, "Medium Calls", "High Calls"))</f>
        <v>Low Calls</v>
      </c>
      <c r="AF24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20" s="36" t="str">
        <f>IF(tbl_Customers[[#This Row],[Churn_Risk_Score]]&gt;=10,"High Risk", IF(tbl_Customers[[#This Row],[Churn_Risk_Score]]&gt;=5,"Medium Risk","Low Risk"))</f>
        <v>Low Risk</v>
      </c>
    </row>
    <row r="2421" spans="1:33" x14ac:dyDescent="0.35">
      <c r="A2421">
        <v>2420</v>
      </c>
      <c r="B2421" t="s">
        <v>60</v>
      </c>
      <c r="C2421">
        <v>95</v>
      </c>
      <c r="D2421" t="s">
        <v>21</v>
      </c>
      <c r="E2421" t="s">
        <v>22</v>
      </c>
      <c r="F2421" t="s">
        <v>22</v>
      </c>
      <c r="G2421">
        <v>0</v>
      </c>
      <c r="H2421">
        <v>149.19999999999999</v>
      </c>
      <c r="I2421">
        <v>96</v>
      </c>
      <c r="J2421">
        <v>25.36</v>
      </c>
      <c r="K2421">
        <v>260.7</v>
      </c>
      <c r="L2421">
        <v>116</v>
      </c>
      <c r="M2421">
        <v>22.16</v>
      </c>
      <c r="N2421">
        <v>201</v>
      </c>
      <c r="O2421">
        <v>120</v>
      </c>
      <c r="P2421">
        <v>9.0500000000000007</v>
      </c>
      <c r="Q2421">
        <v>8.1</v>
      </c>
      <c r="R2421">
        <v>2</v>
      </c>
      <c r="S2421">
        <v>2.19</v>
      </c>
      <c r="T2421">
        <v>1</v>
      </c>
      <c r="U2421" t="s">
        <v>22</v>
      </c>
      <c r="V2421">
        <f>IF(tbl_Customers[[#This Row],[churn]] = "yes", 1, 0)</f>
        <v>0</v>
      </c>
      <c r="W2421" t="str">
        <f>IF(tbl_Customers[[#This Row],[number_customer_service_calls]] &lt;= 1, "0-1 Calls", IF(tbl_Customers[[#This Row],[number_customer_service_calls]] &lt;= 3, "2-3 Calls", IF(tbl_Customers[[#This Row],[number_customer_service_calls]] &lt;=5, "4-5 Calls", "6+ Calls")))</f>
        <v>0-1 Calls</v>
      </c>
      <c r="X2421" t="str">
        <f>IF(tbl_Customers[[#This Row],[account_length]] &lt;= 50, "0-50", IF(tbl_Customers[[#This Row],[account_length]] &lt;=100, "51-100", IF(tbl_Customers[[#This Row],[account_length]] &lt;= 150, "101-150", "151+")))</f>
        <v>51-100</v>
      </c>
      <c r="Y2421" t="str">
        <f>IF(tbl_Customers[[#This Row],[total_intl_charge]] &lt;= 3, "Low Charges", "High Charges")</f>
        <v>Low Charges</v>
      </c>
      <c r="Z2421" t="str">
        <f>IF(tbl_Customers[[#This Row],[total_eve_calls]]&lt;=80,"Low Calls",
IF(tbl_Customers[[#This Row],[total_eve_calls]]&lt;=120,"Medium Calls","High Calls"))</f>
        <v>Medium Calls</v>
      </c>
      <c r="AA2421" t="str">
        <f>IF(tbl_Customers[[#This Row],[total_eve_charge]]&lt;=15,"Low Charges",
IF(tbl_Customers[[#This Row],[total_eve_charge]]&lt;=20,"Medium Charges","High Charges"))</f>
        <v>High Charges</v>
      </c>
      <c r="AB24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21" t="str">
        <f>IF(tbl_Customers[[#This Row],[number_vmail_messages]] = 0, "No Usage", IF(tbl_Customers[[#This Row],[number_vmail_messages]] &lt;= 20, "Low Usage", IF(tbl_Customers[[#This Row],[number_vmail_messages]] &lt;= 40, "Medium Usgae", "High Usage")))</f>
        <v>No Usage</v>
      </c>
      <c r="AD2421" t="str">
        <f>IF(tbl_Customers[[#This Row],[total_day_minutes]]&lt;=150,"Low Usage", IF(tbl_Customers[[#This Row],[total_day_minutes]]&lt;=200,"Medium Usage", IF(tbl_Customers[[#This Row],[total_day_minutes]]&lt;=250,"High Usage","Very High Usage")))</f>
        <v>Low Usage</v>
      </c>
      <c r="AE2421" t="str">
        <f>IF(tbl_Customers[[#This Row],[total_intl_calls]]&lt;=5,"Low Calls", IF(tbl_Customers[[#This Row],[total_intl_calls]]&lt;=10, "Medium Calls", "High Calls"))</f>
        <v>Low Calls</v>
      </c>
      <c r="AF24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21" s="36" t="str">
        <f>IF(tbl_Customers[[#This Row],[Churn_Risk_Score]]&gt;=10,"High Risk", IF(tbl_Customers[[#This Row],[Churn_Risk_Score]]&gt;=5,"Medium Risk","Low Risk"))</f>
        <v>Low Risk</v>
      </c>
    </row>
    <row r="2422" spans="1:33" x14ac:dyDescent="0.35">
      <c r="A2422">
        <v>2421</v>
      </c>
      <c r="B2422" t="s">
        <v>36</v>
      </c>
      <c r="C2422">
        <v>160</v>
      </c>
      <c r="D2422" t="s">
        <v>25</v>
      </c>
      <c r="E2422" t="s">
        <v>22</v>
      </c>
      <c r="F2422" t="s">
        <v>22</v>
      </c>
      <c r="G2422">
        <v>0</v>
      </c>
      <c r="H2422">
        <v>216.8</v>
      </c>
      <c r="I2422">
        <v>77</v>
      </c>
      <c r="J2422">
        <v>36.86</v>
      </c>
      <c r="K2422">
        <v>207.3</v>
      </c>
      <c r="L2422">
        <v>117</v>
      </c>
      <c r="M2422">
        <v>17.62</v>
      </c>
      <c r="N2422">
        <v>228.6</v>
      </c>
      <c r="O2422">
        <v>117</v>
      </c>
      <c r="P2422">
        <v>10.29</v>
      </c>
      <c r="Q2422">
        <v>5.6</v>
      </c>
      <c r="R2422">
        <v>2</v>
      </c>
      <c r="S2422">
        <v>1.51</v>
      </c>
      <c r="T2422">
        <v>1</v>
      </c>
      <c r="U2422" t="s">
        <v>22</v>
      </c>
      <c r="V2422">
        <f>IF(tbl_Customers[[#This Row],[churn]] = "yes", 1, 0)</f>
        <v>0</v>
      </c>
      <c r="W2422" t="str">
        <f>IF(tbl_Customers[[#This Row],[number_customer_service_calls]] &lt;= 1, "0-1 Calls", IF(tbl_Customers[[#This Row],[number_customer_service_calls]] &lt;= 3, "2-3 Calls", IF(tbl_Customers[[#This Row],[number_customer_service_calls]] &lt;=5, "4-5 Calls", "6+ Calls")))</f>
        <v>0-1 Calls</v>
      </c>
      <c r="X2422" t="str">
        <f>IF(tbl_Customers[[#This Row],[account_length]] &lt;= 50, "0-50", IF(tbl_Customers[[#This Row],[account_length]] &lt;=100, "51-100", IF(tbl_Customers[[#This Row],[account_length]] &lt;= 150, "101-150", "151+")))</f>
        <v>151+</v>
      </c>
      <c r="Y2422" t="str">
        <f>IF(tbl_Customers[[#This Row],[total_intl_charge]] &lt;= 3, "Low Charges", "High Charges")</f>
        <v>Low Charges</v>
      </c>
      <c r="Z2422" t="str">
        <f>IF(tbl_Customers[[#This Row],[total_eve_calls]]&lt;=80,"Low Calls",
IF(tbl_Customers[[#This Row],[total_eve_calls]]&lt;=120,"Medium Calls","High Calls"))</f>
        <v>Medium Calls</v>
      </c>
      <c r="AA2422" t="str">
        <f>IF(tbl_Customers[[#This Row],[total_eve_charge]]&lt;=15,"Low Charges",
IF(tbl_Customers[[#This Row],[total_eve_charge]]&lt;=20,"Medium Charges","High Charges"))</f>
        <v>Medium Charges</v>
      </c>
      <c r="AB24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22" t="str">
        <f>IF(tbl_Customers[[#This Row],[number_vmail_messages]] = 0, "No Usage", IF(tbl_Customers[[#This Row],[number_vmail_messages]] &lt;= 20, "Low Usage", IF(tbl_Customers[[#This Row],[number_vmail_messages]] &lt;= 40, "Medium Usgae", "High Usage")))</f>
        <v>No Usage</v>
      </c>
      <c r="AD2422" t="str">
        <f>IF(tbl_Customers[[#This Row],[total_day_minutes]]&lt;=150,"Low Usage", IF(tbl_Customers[[#This Row],[total_day_minutes]]&lt;=200,"Medium Usage", IF(tbl_Customers[[#This Row],[total_day_minutes]]&lt;=250,"High Usage","Very High Usage")))</f>
        <v>High Usage</v>
      </c>
      <c r="AE2422" t="str">
        <f>IF(tbl_Customers[[#This Row],[total_intl_calls]]&lt;=5,"Low Calls", IF(tbl_Customers[[#This Row],[total_intl_calls]]&lt;=10, "Medium Calls", "High Calls"))</f>
        <v>Low Calls</v>
      </c>
      <c r="AF24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22" s="36" t="str">
        <f>IF(tbl_Customers[[#This Row],[Churn_Risk_Score]]&gt;=10,"High Risk", IF(tbl_Customers[[#This Row],[Churn_Risk_Score]]&gt;=5,"Medium Risk","Low Risk"))</f>
        <v>Low Risk</v>
      </c>
    </row>
    <row r="2423" spans="1:33" x14ac:dyDescent="0.35">
      <c r="A2423">
        <v>2422</v>
      </c>
      <c r="B2423" t="s">
        <v>68</v>
      </c>
      <c r="C2423">
        <v>141</v>
      </c>
      <c r="D2423" t="s">
        <v>28</v>
      </c>
      <c r="E2423" t="s">
        <v>22</v>
      </c>
      <c r="F2423" t="s">
        <v>23</v>
      </c>
      <c r="G2423">
        <v>28</v>
      </c>
      <c r="H2423">
        <v>308</v>
      </c>
      <c r="I2423">
        <v>123</v>
      </c>
      <c r="J2423">
        <v>52.36</v>
      </c>
      <c r="K2423">
        <v>247.8</v>
      </c>
      <c r="L2423">
        <v>128</v>
      </c>
      <c r="M2423">
        <v>21.06</v>
      </c>
      <c r="N2423">
        <v>152.9</v>
      </c>
      <c r="O2423">
        <v>103</v>
      </c>
      <c r="P2423">
        <v>6.88</v>
      </c>
      <c r="Q2423">
        <v>7.4</v>
      </c>
      <c r="R2423">
        <v>3</v>
      </c>
      <c r="S2423">
        <v>2</v>
      </c>
      <c r="T2423">
        <v>1</v>
      </c>
      <c r="U2423" t="s">
        <v>22</v>
      </c>
      <c r="V2423">
        <f>IF(tbl_Customers[[#This Row],[churn]] = "yes", 1, 0)</f>
        <v>0</v>
      </c>
      <c r="W2423" t="str">
        <f>IF(tbl_Customers[[#This Row],[number_customer_service_calls]] &lt;= 1, "0-1 Calls", IF(tbl_Customers[[#This Row],[number_customer_service_calls]] &lt;= 3, "2-3 Calls", IF(tbl_Customers[[#This Row],[number_customer_service_calls]] &lt;=5, "4-5 Calls", "6+ Calls")))</f>
        <v>0-1 Calls</v>
      </c>
      <c r="X2423" t="str">
        <f>IF(tbl_Customers[[#This Row],[account_length]] &lt;= 50, "0-50", IF(tbl_Customers[[#This Row],[account_length]] &lt;=100, "51-100", IF(tbl_Customers[[#This Row],[account_length]] &lt;= 150, "101-150", "151+")))</f>
        <v>101-150</v>
      </c>
      <c r="Y2423" t="str">
        <f>IF(tbl_Customers[[#This Row],[total_intl_charge]] &lt;= 3, "Low Charges", "High Charges")</f>
        <v>Low Charges</v>
      </c>
      <c r="Z2423" t="str">
        <f>IF(tbl_Customers[[#This Row],[total_eve_calls]]&lt;=80,"Low Calls",
IF(tbl_Customers[[#This Row],[total_eve_calls]]&lt;=120,"Medium Calls","High Calls"))</f>
        <v>High Calls</v>
      </c>
      <c r="AA2423" t="str">
        <f>IF(tbl_Customers[[#This Row],[total_eve_charge]]&lt;=15,"Low Charges",
IF(tbl_Customers[[#This Row],[total_eve_charge]]&lt;=20,"Medium Charges","High Charges"))</f>
        <v>High Charges</v>
      </c>
      <c r="AB24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23" t="str">
        <f>IF(tbl_Customers[[#This Row],[number_vmail_messages]] = 0, "No Usage", IF(tbl_Customers[[#This Row],[number_vmail_messages]] &lt;= 20, "Low Usage", IF(tbl_Customers[[#This Row],[number_vmail_messages]] &lt;= 40, "Medium Usgae", "High Usage")))</f>
        <v>Medium Usgae</v>
      </c>
      <c r="AD2423" t="str">
        <f>IF(tbl_Customers[[#This Row],[total_day_minutes]]&lt;=150,"Low Usage", IF(tbl_Customers[[#This Row],[total_day_minutes]]&lt;=200,"Medium Usage", IF(tbl_Customers[[#This Row],[total_day_minutes]]&lt;=250,"High Usage","Very High Usage")))</f>
        <v>Very High Usage</v>
      </c>
      <c r="AE2423" t="str">
        <f>IF(tbl_Customers[[#This Row],[total_intl_calls]]&lt;=5,"Low Calls", IF(tbl_Customers[[#This Row],[total_intl_calls]]&lt;=10, "Medium Calls", "High Calls"))</f>
        <v>Low Calls</v>
      </c>
      <c r="AF24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23" s="36" t="str">
        <f>IF(tbl_Customers[[#This Row],[Churn_Risk_Score]]&gt;=10,"High Risk", IF(tbl_Customers[[#This Row],[Churn_Risk_Score]]&gt;=5,"Medium Risk","Low Risk"))</f>
        <v>Low Risk</v>
      </c>
    </row>
    <row r="2424" spans="1:33" x14ac:dyDescent="0.35">
      <c r="A2424">
        <v>2423</v>
      </c>
      <c r="B2424" t="s">
        <v>31</v>
      </c>
      <c r="C2424">
        <v>87</v>
      </c>
      <c r="D2424" t="s">
        <v>21</v>
      </c>
      <c r="E2424" t="s">
        <v>22</v>
      </c>
      <c r="F2424" t="s">
        <v>22</v>
      </c>
      <c r="G2424">
        <v>0</v>
      </c>
      <c r="H2424">
        <v>58</v>
      </c>
      <c r="I2424">
        <v>125</v>
      </c>
      <c r="J2424">
        <v>9.86</v>
      </c>
      <c r="K2424">
        <v>67.5</v>
      </c>
      <c r="L2424">
        <v>116</v>
      </c>
      <c r="M2424">
        <v>5.74</v>
      </c>
      <c r="N2424">
        <v>185.9</v>
      </c>
      <c r="O2424">
        <v>136</v>
      </c>
      <c r="P2424">
        <v>8.3699999999999992</v>
      </c>
      <c r="Q2424">
        <v>11.5</v>
      </c>
      <c r="R2424">
        <v>3</v>
      </c>
      <c r="S2424">
        <v>3.11</v>
      </c>
      <c r="T2424">
        <v>0</v>
      </c>
      <c r="U2424" t="s">
        <v>22</v>
      </c>
      <c r="V2424">
        <f>IF(tbl_Customers[[#This Row],[churn]] = "yes", 1, 0)</f>
        <v>0</v>
      </c>
      <c r="W2424" t="str">
        <f>IF(tbl_Customers[[#This Row],[number_customer_service_calls]] &lt;= 1, "0-1 Calls", IF(tbl_Customers[[#This Row],[number_customer_service_calls]] &lt;= 3, "2-3 Calls", IF(tbl_Customers[[#This Row],[number_customer_service_calls]] &lt;=5, "4-5 Calls", "6+ Calls")))</f>
        <v>0-1 Calls</v>
      </c>
      <c r="X2424" t="str">
        <f>IF(tbl_Customers[[#This Row],[account_length]] &lt;= 50, "0-50", IF(tbl_Customers[[#This Row],[account_length]] &lt;=100, "51-100", IF(tbl_Customers[[#This Row],[account_length]] &lt;= 150, "101-150", "151+")))</f>
        <v>51-100</v>
      </c>
      <c r="Y2424" t="str">
        <f>IF(tbl_Customers[[#This Row],[total_intl_charge]] &lt;= 3, "Low Charges", "High Charges")</f>
        <v>High Charges</v>
      </c>
      <c r="Z2424" t="str">
        <f>IF(tbl_Customers[[#This Row],[total_eve_calls]]&lt;=80,"Low Calls",
IF(tbl_Customers[[#This Row],[total_eve_calls]]&lt;=120,"Medium Calls","High Calls"))</f>
        <v>Medium Calls</v>
      </c>
      <c r="AA2424" t="str">
        <f>IF(tbl_Customers[[#This Row],[total_eve_charge]]&lt;=15,"Low Charges",
IF(tbl_Customers[[#This Row],[total_eve_charge]]&lt;=20,"Medium Charges","High Charges"))</f>
        <v>Low Charges</v>
      </c>
      <c r="AB24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24" t="str">
        <f>IF(tbl_Customers[[#This Row],[number_vmail_messages]] = 0, "No Usage", IF(tbl_Customers[[#This Row],[number_vmail_messages]] &lt;= 20, "Low Usage", IF(tbl_Customers[[#This Row],[number_vmail_messages]] &lt;= 40, "Medium Usgae", "High Usage")))</f>
        <v>No Usage</v>
      </c>
      <c r="AD2424" t="str">
        <f>IF(tbl_Customers[[#This Row],[total_day_minutes]]&lt;=150,"Low Usage", IF(tbl_Customers[[#This Row],[total_day_minutes]]&lt;=200,"Medium Usage", IF(tbl_Customers[[#This Row],[total_day_minutes]]&lt;=250,"High Usage","Very High Usage")))</f>
        <v>Low Usage</v>
      </c>
      <c r="AE2424" t="str">
        <f>IF(tbl_Customers[[#This Row],[total_intl_calls]]&lt;=5,"Low Calls", IF(tbl_Customers[[#This Row],[total_intl_calls]]&lt;=10, "Medium Calls", "High Calls"))</f>
        <v>Low Calls</v>
      </c>
      <c r="AF24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24" s="36" t="str">
        <f>IF(tbl_Customers[[#This Row],[Churn_Risk_Score]]&gt;=10,"High Risk", IF(tbl_Customers[[#This Row],[Churn_Risk_Score]]&gt;=5,"Medium Risk","Low Risk"))</f>
        <v>Low Risk</v>
      </c>
    </row>
    <row r="2425" spans="1:33" x14ac:dyDescent="0.35">
      <c r="A2425">
        <v>2424</v>
      </c>
      <c r="B2425" t="s">
        <v>61</v>
      </c>
      <c r="C2425">
        <v>81</v>
      </c>
      <c r="D2425" t="s">
        <v>21</v>
      </c>
      <c r="E2425" t="s">
        <v>22</v>
      </c>
      <c r="F2425" t="s">
        <v>22</v>
      </c>
      <c r="G2425">
        <v>0</v>
      </c>
      <c r="H2425">
        <v>173.2</v>
      </c>
      <c r="I2425">
        <v>80</v>
      </c>
      <c r="J2425">
        <v>29.44</v>
      </c>
      <c r="K2425">
        <v>236.2</v>
      </c>
      <c r="L2425">
        <v>94</v>
      </c>
      <c r="M2425">
        <v>20.079999999999998</v>
      </c>
      <c r="N2425">
        <v>240.2</v>
      </c>
      <c r="O2425">
        <v>84</v>
      </c>
      <c r="P2425">
        <v>10.81</v>
      </c>
      <c r="Q2425">
        <v>11.8</v>
      </c>
      <c r="R2425">
        <v>6</v>
      </c>
      <c r="S2425">
        <v>3.19</v>
      </c>
      <c r="T2425">
        <v>2</v>
      </c>
      <c r="U2425" t="s">
        <v>22</v>
      </c>
      <c r="V2425">
        <f>IF(tbl_Customers[[#This Row],[churn]] = "yes", 1, 0)</f>
        <v>0</v>
      </c>
      <c r="W2425" t="str">
        <f>IF(tbl_Customers[[#This Row],[number_customer_service_calls]] &lt;= 1, "0-1 Calls", IF(tbl_Customers[[#This Row],[number_customer_service_calls]] &lt;= 3, "2-3 Calls", IF(tbl_Customers[[#This Row],[number_customer_service_calls]] &lt;=5, "4-5 Calls", "6+ Calls")))</f>
        <v>2-3 Calls</v>
      </c>
      <c r="X2425" t="str">
        <f>IF(tbl_Customers[[#This Row],[account_length]] &lt;= 50, "0-50", IF(tbl_Customers[[#This Row],[account_length]] &lt;=100, "51-100", IF(tbl_Customers[[#This Row],[account_length]] &lt;= 150, "101-150", "151+")))</f>
        <v>51-100</v>
      </c>
      <c r="Y2425" t="str">
        <f>IF(tbl_Customers[[#This Row],[total_intl_charge]] &lt;= 3, "Low Charges", "High Charges")</f>
        <v>High Charges</v>
      </c>
      <c r="Z2425" t="str">
        <f>IF(tbl_Customers[[#This Row],[total_eve_calls]]&lt;=80,"Low Calls",
IF(tbl_Customers[[#This Row],[total_eve_calls]]&lt;=120,"Medium Calls","High Calls"))</f>
        <v>Medium Calls</v>
      </c>
      <c r="AA2425" t="str">
        <f>IF(tbl_Customers[[#This Row],[total_eve_charge]]&lt;=15,"Low Charges",
IF(tbl_Customers[[#This Row],[total_eve_charge]]&lt;=20,"Medium Charges","High Charges"))</f>
        <v>High Charges</v>
      </c>
      <c r="AB24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25" t="str">
        <f>IF(tbl_Customers[[#This Row],[number_vmail_messages]] = 0, "No Usage", IF(tbl_Customers[[#This Row],[number_vmail_messages]] &lt;= 20, "Low Usage", IF(tbl_Customers[[#This Row],[number_vmail_messages]] &lt;= 40, "Medium Usgae", "High Usage")))</f>
        <v>No Usage</v>
      </c>
      <c r="AD2425" t="str">
        <f>IF(tbl_Customers[[#This Row],[total_day_minutes]]&lt;=150,"Low Usage", IF(tbl_Customers[[#This Row],[total_day_minutes]]&lt;=200,"Medium Usage", IF(tbl_Customers[[#This Row],[total_day_minutes]]&lt;=250,"High Usage","Very High Usage")))</f>
        <v>Medium Usage</v>
      </c>
      <c r="AE2425" t="str">
        <f>IF(tbl_Customers[[#This Row],[total_intl_calls]]&lt;=5,"Low Calls", IF(tbl_Customers[[#This Row],[total_intl_calls]]&lt;=10, "Medium Calls", "High Calls"))</f>
        <v>Medium Calls</v>
      </c>
      <c r="AF24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25" s="36" t="str">
        <f>IF(tbl_Customers[[#This Row],[Churn_Risk_Score]]&gt;=10,"High Risk", IF(tbl_Customers[[#This Row],[Churn_Risk_Score]]&gt;=5,"Medium Risk","Low Risk"))</f>
        <v>Low Risk</v>
      </c>
    </row>
    <row r="2426" spans="1:33" x14ac:dyDescent="0.35">
      <c r="A2426">
        <v>2425</v>
      </c>
      <c r="B2426" t="s">
        <v>56</v>
      </c>
      <c r="C2426">
        <v>75</v>
      </c>
      <c r="D2426" t="s">
        <v>21</v>
      </c>
      <c r="E2426" t="s">
        <v>22</v>
      </c>
      <c r="F2426" t="s">
        <v>23</v>
      </c>
      <c r="G2426">
        <v>19</v>
      </c>
      <c r="H2426">
        <v>210.3</v>
      </c>
      <c r="I2426">
        <v>90</v>
      </c>
      <c r="J2426">
        <v>35.75</v>
      </c>
      <c r="K2426">
        <v>241.8</v>
      </c>
      <c r="L2426">
        <v>87</v>
      </c>
      <c r="M2426">
        <v>20.55</v>
      </c>
      <c r="N2426">
        <v>215.7</v>
      </c>
      <c r="O2426">
        <v>102</v>
      </c>
      <c r="P2426">
        <v>9.7100000000000009</v>
      </c>
      <c r="Q2426">
        <v>13.1</v>
      </c>
      <c r="R2426">
        <v>3</v>
      </c>
      <c r="S2426">
        <v>3.54</v>
      </c>
      <c r="T2426">
        <v>4</v>
      </c>
      <c r="U2426" t="s">
        <v>22</v>
      </c>
      <c r="V2426">
        <f>IF(tbl_Customers[[#This Row],[churn]] = "yes", 1, 0)</f>
        <v>0</v>
      </c>
      <c r="W2426" t="str">
        <f>IF(tbl_Customers[[#This Row],[number_customer_service_calls]] &lt;= 1, "0-1 Calls", IF(tbl_Customers[[#This Row],[number_customer_service_calls]] &lt;= 3, "2-3 Calls", IF(tbl_Customers[[#This Row],[number_customer_service_calls]] &lt;=5, "4-5 Calls", "6+ Calls")))</f>
        <v>4-5 Calls</v>
      </c>
      <c r="X2426" t="str">
        <f>IF(tbl_Customers[[#This Row],[account_length]] &lt;= 50, "0-50", IF(tbl_Customers[[#This Row],[account_length]] &lt;=100, "51-100", IF(tbl_Customers[[#This Row],[account_length]] &lt;= 150, "101-150", "151+")))</f>
        <v>51-100</v>
      </c>
      <c r="Y2426" t="str">
        <f>IF(tbl_Customers[[#This Row],[total_intl_charge]] &lt;= 3, "Low Charges", "High Charges")</f>
        <v>High Charges</v>
      </c>
      <c r="Z2426" t="str">
        <f>IF(tbl_Customers[[#This Row],[total_eve_calls]]&lt;=80,"Low Calls",
IF(tbl_Customers[[#This Row],[total_eve_calls]]&lt;=120,"Medium Calls","High Calls"))</f>
        <v>Medium Calls</v>
      </c>
      <c r="AA2426" t="str">
        <f>IF(tbl_Customers[[#This Row],[total_eve_charge]]&lt;=15,"Low Charges",
IF(tbl_Customers[[#This Row],[total_eve_charge]]&lt;=20,"Medium Charges","High Charges"))</f>
        <v>High Charges</v>
      </c>
      <c r="AB24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26" t="str">
        <f>IF(tbl_Customers[[#This Row],[number_vmail_messages]] = 0, "No Usage", IF(tbl_Customers[[#This Row],[number_vmail_messages]] &lt;= 20, "Low Usage", IF(tbl_Customers[[#This Row],[number_vmail_messages]] &lt;= 40, "Medium Usgae", "High Usage")))</f>
        <v>Low Usage</v>
      </c>
      <c r="AD2426" t="str">
        <f>IF(tbl_Customers[[#This Row],[total_day_minutes]]&lt;=150,"Low Usage", IF(tbl_Customers[[#This Row],[total_day_minutes]]&lt;=200,"Medium Usage", IF(tbl_Customers[[#This Row],[total_day_minutes]]&lt;=250,"High Usage","Very High Usage")))</f>
        <v>High Usage</v>
      </c>
      <c r="AE2426" t="str">
        <f>IF(tbl_Customers[[#This Row],[total_intl_calls]]&lt;=5,"Low Calls", IF(tbl_Customers[[#This Row],[total_intl_calls]]&lt;=10, "Medium Calls", "High Calls"))</f>
        <v>Low Calls</v>
      </c>
      <c r="AF24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426" s="36" t="str">
        <f>IF(tbl_Customers[[#This Row],[Churn_Risk_Score]]&gt;=10,"High Risk", IF(tbl_Customers[[#This Row],[Churn_Risk_Score]]&gt;=5,"Medium Risk","Low Risk"))</f>
        <v>Medium Risk</v>
      </c>
    </row>
    <row r="2427" spans="1:33" x14ac:dyDescent="0.35">
      <c r="A2427">
        <v>2426</v>
      </c>
      <c r="B2427" t="s">
        <v>27</v>
      </c>
      <c r="C2427">
        <v>126</v>
      </c>
      <c r="D2427" t="s">
        <v>25</v>
      </c>
      <c r="E2427" t="s">
        <v>22</v>
      </c>
      <c r="F2427" t="s">
        <v>23</v>
      </c>
      <c r="G2427">
        <v>24</v>
      </c>
      <c r="H2427">
        <v>58.9</v>
      </c>
      <c r="I2427">
        <v>125</v>
      </c>
      <c r="J2427">
        <v>10.01</v>
      </c>
      <c r="K2427">
        <v>305.5</v>
      </c>
      <c r="L2427">
        <v>90</v>
      </c>
      <c r="M2427">
        <v>25.97</v>
      </c>
      <c r="N2427">
        <v>158.9</v>
      </c>
      <c r="O2427">
        <v>73</v>
      </c>
      <c r="P2427">
        <v>7.15</v>
      </c>
      <c r="Q2427">
        <v>12.1</v>
      </c>
      <c r="R2427">
        <v>6</v>
      </c>
      <c r="S2427">
        <v>3.27</v>
      </c>
      <c r="T2427">
        <v>0</v>
      </c>
      <c r="U2427" t="s">
        <v>22</v>
      </c>
      <c r="V2427">
        <f>IF(tbl_Customers[[#This Row],[churn]] = "yes", 1, 0)</f>
        <v>0</v>
      </c>
      <c r="W2427" t="str">
        <f>IF(tbl_Customers[[#This Row],[number_customer_service_calls]] &lt;= 1, "0-1 Calls", IF(tbl_Customers[[#This Row],[number_customer_service_calls]] &lt;= 3, "2-3 Calls", IF(tbl_Customers[[#This Row],[number_customer_service_calls]] &lt;=5, "4-5 Calls", "6+ Calls")))</f>
        <v>0-1 Calls</v>
      </c>
      <c r="X2427" t="str">
        <f>IF(tbl_Customers[[#This Row],[account_length]] &lt;= 50, "0-50", IF(tbl_Customers[[#This Row],[account_length]] &lt;=100, "51-100", IF(tbl_Customers[[#This Row],[account_length]] &lt;= 150, "101-150", "151+")))</f>
        <v>101-150</v>
      </c>
      <c r="Y2427" t="str">
        <f>IF(tbl_Customers[[#This Row],[total_intl_charge]] &lt;= 3, "Low Charges", "High Charges")</f>
        <v>High Charges</v>
      </c>
      <c r="Z2427" t="str">
        <f>IF(tbl_Customers[[#This Row],[total_eve_calls]]&lt;=80,"Low Calls",
IF(tbl_Customers[[#This Row],[total_eve_calls]]&lt;=120,"Medium Calls","High Calls"))</f>
        <v>Medium Calls</v>
      </c>
      <c r="AA2427" t="str">
        <f>IF(tbl_Customers[[#This Row],[total_eve_charge]]&lt;=15,"Low Charges",
IF(tbl_Customers[[#This Row],[total_eve_charge]]&lt;=20,"Medium Charges","High Charges"))</f>
        <v>High Charges</v>
      </c>
      <c r="AB24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27" t="str">
        <f>IF(tbl_Customers[[#This Row],[number_vmail_messages]] = 0, "No Usage", IF(tbl_Customers[[#This Row],[number_vmail_messages]] &lt;= 20, "Low Usage", IF(tbl_Customers[[#This Row],[number_vmail_messages]] &lt;= 40, "Medium Usgae", "High Usage")))</f>
        <v>Medium Usgae</v>
      </c>
      <c r="AD2427" t="str">
        <f>IF(tbl_Customers[[#This Row],[total_day_minutes]]&lt;=150,"Low Usage", IF(tbl_Customers[[#This Row],[total_day_minutes]]&lt;=200,"Medium Usage", IF(tbl_Customers[[#This Row],[total_day_minutes]]&lt;=250,"High Usage","Very High Usage")))</f>
        <v>Low Usage</v>
      </c>
      <c r="AE2427" t="str">
        <f>IF(tbl_Customers[[#This Row],[total_intl_calls]]&lt;=5,"Low Calls", IF(tbl_Customers[[#This Row],[total_intl_calls]]&lt;=10, "Medium Calls", "High Calls"))</f>
        <v>Medium Calls</v>
      </c>
      <c r="AF24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427" s="36" t="str">
        <f>IF(tbl_Customers[[#This Row],[Churn_Risk_Score]]&gt;=10,"High Risk", IF(tbl_Customers[[#This Row],[Churn_Risk_Score]]&gt;=5,"Medium Risk","Low Risk"))</f>
        <v>Low Risk</v>
      </c>
    </row>
    <row r="2428" spans="1:33" x14ac:dyDescent="0.35">
      <c r="A2428">
        <v>2427</v>
      </c>
      <c r="B2428" t="s">
        <v>66</v>
      </c>
      <c r="C2428">
        <v>28</v>
      </c>
      <c r="D2428" t="s">
        <v>21</v>
      </c>
      <c r="E2428" t="s">
        <v>22</v>
      </c>
      <c r="F2428" t="s">
        <v>22</v>
      </c>
      <c r="G2428">
        <v>0</v>
      </c>
      <c r="H2428">
        <v>236.8</v>
      </c>
      <c r="I2428">
        <v>102</v>
      </c>
      <c r="J2428">
        <v>40.26</v>
      </c>
      <c r="K2428">
        <v>167.1</v>
      </c>
      <c r="L2428">
        <v>87</v>
      </c>
      <c r="M2428">
        <v>14.2</v>
      </c>
      <c r="N2428">
        <v>280.2</v>
      </c>
      <c r="O2428">
        <v>115</v>
      </c>
      <c r="P2428">
        <v>12.61</v>
      </c>
      <c r="Q2428">
        <v>9.6999999999999993</v>
      </c>
      <c r="R2428">
        <v>3</v>
      </c>
      <c r="S2428">
        <v>2.62</v>
      </c>
      <c r="T2428">
        <v>3</v>
      </c>
      <c r="U2428" t="s">
        <v>22</v>
      </c>
      <c r="V2428">
        <f>IF(tbl_Customers[[#This Row],[churn]] = "yes", 1, 0)</f>
        <v>0</v>
      </c>
      <c r="W2428" t="str">
        <f>IF(tbl_Customers[[#This Row],[number_customer_service_calls]] &lt;= 1, "0-1 Calls", IF(tbl_Customers[[#This Row],[number_customer_service_calls]] &lt;= 3, "2-3 Calls", IF(tbl_Customers[[#This Row],[number_customer_service_calls]] &lt;=5, "4-5 Calls", "6+ Calls")))</f>
        <v>2-3 Calls</v>
      </c>
      <c r="X2428" t="str">
        <f>IF(tbl_Customers[[#This Row],[account_length]] &lt;= 50, "0-50", IF(tbl_Customers[[#This Row],[account_length]] &lt;=100, "51-100", IF(tbl_Customers[[#This Row],[account_length]] &lt;= 150, "101-150", "151+")))</f>
        <v>0-50</v>
      </c>
      <c r="Y2428" t="str">
        <f>IF(tbl_Customers[[#This Row],[total_intl_charge]] &lt;= 3, "Low Charges", "High Charges")</f>
        <v>Low Charges</v>
      </c>
      <c r="Z2428" t="str">
        <f>IF(tbl_Customers[[#This Row],[total_eve_calls]]&lt;=80,"Low Calls",
IF(tbl_Customers[[#This Row],[total_eve_calls]]&lt;=120,"Medium Calls","High Calls"))</f>
        <v>Medium Calls</v>
      </c>
      <c r="AA2428" t="str">
        <f>IF(tbl_Customers[[#This Row],[total_eve_charge]]&lt;=15,"Low Charges",
IF(tbl_Customers[[#This Row],[total_eve_charge]]&lt;=20,"Medium Charges","High Charges"))</f>
        <v>Low Charges</v>
      </c>
      <c r="AB24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28" t="str">
        <f>IF(tbl_Customers[[#This Row],[number_vmail_messages]] = 0, "No Usage", IF(tbl_Customers[[#This Row],[number_vmail_messages]] &lt;= 20, "Low Usage", IF(tbl_Customers[[#This Row],[number_vmail_messages]] &lt;= 40, "Medium Usgae", "High Usage")))</f>
        <v>No Usage</v>
      </c>
      <c r="AD2428" t="str">
        <f>IF(tbl_Customers[[#This Row],[total_day_minutes]]&lt;=150,"Low Usage", IF(tbl_Customers[[#This Row],[total_day_minutes]]&lt;=200,"Medium Usage", IF(tbl_Customers[[#This Row],[total_day_minutes]]&lt;=250,"High Usage","Very High Usage")))</f>
        <v>High Usage</v>
      </c>
      <c r="AE2428" t="str">
        <f>IF(tbl_Customers[[#This Row],[total_intl_calls]]&lt;=5,"Low Calls", IF(tbl_Customers[[#This Row],[total_intl_calls]]&lt;=10, "Medium Calls", "High Calls"))</f>
        <v>Low Calls</v>
      </c>
      <c r="AF24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28" s="36" t="str">
        <f>IF(tbl_Customers[[#This Row],[Churn_Risk_Score]]&gt;=10,"High Risk", IF(tbl_Customers[[#This Row],[Churn_Risk_Score]]&gt;=5,"Medium Risk","Low Risk"))</f>
        <v>Low Risk</v>
      </c>
    </row>
    <row r="2429" spans="1:33" x14ac:dyDescent="0.35">
      <c r="A2429">
        <v>2428</v>
      </c>
      <c r="B2429" t="s">
        <v>40</v>
      </c>
      <c r="C2429">
        <v>153</v>
      </c>
      <c r="D2429" t="s">
        <v>21</v>
      </c>
      <c r="E2429" t="s">
        <v>22</v>
      </c>
      <c r="F2429" t="s">
        <v>22</v>
      </c>
      <c r="G2429">
        <v>0</v>
      </c>
      <c r="H2429">
        <v>228.9</v>
      </c>
      <c r="I2429">
        <v>102</v>
      </c>
      <c r="J2429">
        <v>38.909999999999997</v>
      </c>
      <c r="K2429">
        <v>160.69999999999999</v>
      </c>
      <c r="L2429">
        <v>136</v>
      </c>
      <c r="M2429">
        <v>13.66</v>
      </c>
      <c r="N2429">
        <v>203.1</v>
      </c>
      <c r="O2429">
        <v>109</v>
      </c>
      <c r="P2429">
        <v>9.14</v>
      </c>
      <c r="Q2429">
        <v>12.5</v>
      </c>
      <c r="R2429">
        <v>2</v>
      </c>
      <c r="S2429">
        <v>3.38</v>
      </c>
      <c r="T2429">
        <v>0</v>
      </c>
      <c r="U2429" t="s">
        <v>22</v>
      </c>
      <c r="V2429">
        <f>IF(tbl_Customers[[#This Row],[churn]] = "yes", 1, 0)</f>
        <v>0</v>
      </c>
      <c r="W2429" t="str">
        <f>IF(tbl_Customers[[#This Row],[number_customer_service_calls]] &lt;= 1, "0-1 Calls", IF(tbl_Customers[[#This Row],[number_customer_service_calls]] &lt;= 3, "2-3 Calls", IF(tbl_Customers[[#This Row],[number_customer_service_calls]] &lt;=5, "4-5 Calls", "6+ Calls")))</f>
        <v>0-1 Calls</v>
      </c>
      <c r="X2429" t="str">
        <f>IF(tbl_Customers[[#This Row],[account_length]] &lt;= 50, "0-50", IF(tbl_Customers[[#This Row],[account_length]] &lt;=100, "51-100", IF(tbl_Customers[[#This Row],[account_length]] &lt;= 150, "101-150", "151+")))</f>
        <v>151+</v>
      </c>
      <c r="Y2429" t="str">
        <f>IF(tbl_Customers[[#This Row],[total_intl_charge]] &lt;= 3, "Low Charges", "High Charges")</f>
        <v>High Charges</v>
      </c>
      <c r="Z2429" t="str">
        <f>IF(tbl_Customers[[#This Row],[total_eve_calls]]&lt;=80,"Low Calls",
IF(tbl_Customers[[#This Row],[total_eve_calls]]&lt;=120,"Medium Calls","High Calls"))</f>
        <v>High Calls</v>
      </c>
      <c r="AA2429" t="str">
        <f>IF(tbl_Customers[[#This Row],[total_eve_charge]]&lt;=15,"Low Charges",
IF(tbl_Customers[[#This Row],[total_eve_charge]]&lt;=20,"Medium Charges","High Charges"))</f>
        <v>Low Charges</v>
      </c>
      <c r="AB24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29" t="str">
        <f>IF(tbl_Customers[[#This Row],[number_vmail_messages]] = 0, "No Usage", IF(tbl_Customers[[#This Row],[number_vmail_messages]] &lt;= 20, "Low Usage", IF(tbl_Customers[[#This Row],[number_vmail_messages]] &lt;= 40, "Medium Usgae", "High Usage")))</f>
        <v>No Usage</v>
      </c>
      <c r="AD2429" t="str">
        <f>IF(tbl_Customers[[#This Row],[total_day_minutes]]&lt;=150,"Low Usage", IF(tbl_Customers[[#This Row],[total_day_minutes]]&lt;=200,"Medium Usage", IF(tbl_Customers[[#This Row],[total_day_minutes]]&lt;=250,"High Usage","Very High Usage")))</f>
        <v>High Usage</v>
      </c>
      <c r="AE2429" t="str">
        <f>IF(tbl_Customers[[#This Row],[total_intl_calls]]&lt;=5,"Low Calls", IF(tbl_Customers[[#This Row],[total_intl_calls]]&lt;=10, "Medium Calls", "High Calls"))</f>
        <v>Low Calls</v>
      </c>
      <c r="AF24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29" s="36" t="str">
        <f>IF(tbl_Customers[[#This Row],[Churn_Risk_Score]]&gt;=10,"High Risk", IF(tbl_Customers[[#This Row],[Churn_Risk_Score]]&gt;=5,"Medium Risk","Low Risk"))</f>
        <v>Low Risk</v>
      </c>
    </row>
    <row r="2430" spans="1:33" x14ac:dyDescent="0.35">
      <c r="A2430">
        <v>2429</v>
      </c>
      <c r="B2430" t="s">
        <v>27</v>
      </c>
      <c r="C2430">
        <v>17</v>
      </c>
      <c r="D2430" t="s">
        <v>21</v>
      </c>
      <c r="E2430" t="s">
        <v>23</v>
      </c>
      <c r="F2430" t="s">
        <v>22</v>
      </c>
      <c r="G2430">
        <v>0</v>
      </c>
      <c r="H2430">
        <v>162.80000000000001</v>
      </c>
      <c r="I2430">
        <v>118</v>
      </c>
      <c r="J2430">
        <v>27.68</v>
      </c>
      <c r="K2430">
        <v>229.6</v>
      </c>
      <c r="L2430">
        <v>91</v>
      </c>
      <c r="M2430">
        <v>19.52</v>
      </c>
      <c r="N2430">
        <v>332.7</v>
      </c>
      <c r="O2430">
        <v>94</v>
      </c>
      <c r="P2430">
        <v>14.97</v>
      </c>
      <c r="Q2430">
        <v>13.6</v>
      </c>
      <c r="R2430">
        <v>3</v>
      </c>
      <c r="S2430">
        <v>3.67</v>
      </c>
      <c r="T2430">
        <v>0</v>
      </c>
      <c r="U2430" t="s">
        <v>23</v>
      </c>
      <c r="V2430">
        <f>IF(tbl_Customers[[#This Row],[churn]] = "yes", 1, 0)</f>
        <v>1</v>
      </c>
      <c r="W2430" t="str">
        <f>IF(tbl_Customers[[#This Row],[number_customer_service_calls]] &lt;= 1, "0-1 Calls", IF(tbl_Customers[[#This Row],[number_customer_service_calls]] &lt;= 3, "2-3 Calls", IF(tbl_Customers[[#This Row],[number_customer_service_calls]] &lt;=5, "4-5 Calls", "6+ Calls")))</f>
        <v>0-1 Calls</v>
      </c>
      <c r="X2430" t="str">
        <f>IF(tbl_Customers[[#This Row],[account_length]] &lt;= 50, "0-50", IF(tbl_Customers[[#This Row],[account_length]] &lt;=100, "51-100", IF(tbl_Customers[[#This Row],[account_length]] &lt;= 150, "101-150", "151+")))</f>
        <v>0-50</v>
      </c>
      <c r="Y2430" t="str">
        <f>IF(tbl_Customers[[#This Row],[total_intl_charge]] &lt;= 3, "Low Charges", "High Charges")</f>
        <v>High Charges</v>
      </c>
      <c r="Z2430" t="str">
        <f>IF(tbl_Customers[[#This Row],[total_eve_calls]]&lt;=80,"Low Calls",
IF(tbl_Customers[[#This Row],[total_eve_calls]]&lt;=120,"Medium Calls","High Calls"))</f>
        <v>Medium Calls</v>
      </c>
      <c r="AA2430" t="str">
        <f>IF(tbl_Customers[[#This Row],[total_eve_charge]]&lt;=15,"Low Charges",
IF(tbl_Customers[[#This Row],[total_eve_charge]]&lt;=20,"Medium Charges","High Charges"))</f>
        <v>Medium Charges</v>
      </c>
      <c r="AB24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30" t="str">
        <f>IF(tbl_Customers[[#This Row],[number_vmail_messages]] = 0, "No Usage", IF(tbl_Customers[[#This Row],[number_vmail_messages]] &lt;= 20, "Low Usage", IF(tbl_Customers[[#This Row],[number_vmail_messages]] &lt;= 40, "Medium Usgae", "High Usage")))</f>
        <v>No Usage</v>
      </c>
      <c r="AD2430" t="str">
        <f>IF(tbl_Customers[[#This Row],[total_day_minutes]]&lt;=150,"Low Usage", IF(tbl_Customers[[#This Row],[total_day_minutes]]&lt;=200,"Medium Usage", IF(tbl_Customers[[#This Row],[total_day_minutes]]&lt;=250,"High Usage","Very High Usage")))</f>
        <v>Medium Usage</v>
      </c>
      <c r="AE2430" t="str">
        <f>IF(tbl_Customers[[#This Row],[total_intl_calls]]&lt;=5,"Low Calls", IF(tbl_Customers[[#This Row],[total_intl_calls]]&lt;=10, "Medium Calls", "High Calls"))</f>
        <v>Low Calls</v>
      </c>
      <c r="AF24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430" s="36" t="str">
        <f>IF(tbl_Customers[[#This Row],[Churn_Risk_Score]]&gt;=10,"High Risk", IF(tbl_Customers[[#This Row],[Churn_Risk_Score]]&gt;=5,"Medium Risk","Low Risk"))</f>
        <v>Medium Risk</v>
      </c>
    </row>
    <row r="2431" spans="1:33" x14ac:dyDescent="0.35">
      <c r="A2431">
        <v>2430</v>
      </c>
      <c r="B2431" t="s">
        <v>39</v>
      </c>
      <c r="C2431">
        <v>121</v>
      </c>
      <c r="D2431" t="s">
        <v>21</v>
      </c>
      <c r="E2431" t="s">
        <v>22</v>
      </c>
      <c r="F2431" t="s">
        <v>22</v>
      </c>
      <c r="G2431">
        <v>0</v>
      </c>
      <c r="H2431">
        <v>86.1</v>
      </c>
      <c r="I2431">
        <v>100</v>
      </c>
      <c r="J2431">
        <v>14.64</v>
      </c>
      <c r="K2431">
        <v>259.8</v>
      </c>
      <c r="L2431">
        <v>113</v>
      </c>
      <c r="M2431">
        <v>22.08</v>
      </c>
      <c r="N2431">
        <v>148</v>
      </c>
      <c r="O2431">
        <v>79</v>
      </c>
      <c r="P2431">
        <v>6.66</v>
      </c>
      <c r="Q2431">
        <v>9.1</v>
      </c>
      <c r="R2431">
        <v>9</v>
      </c>
      <c r="S2431">
        <v>2.46</v>
      </c>
      <c r="T2431">
        <v>2</v>
      </c>
      <c r="U2431" t="s">
        <v>22</v>
      </c>
      <c r="V2431">
        <f>IF(tbl_Customers[[#This Row],[churn]] = "yes", 1, 0)</f>
        <v>0</v>
      </c>
      <c r="W2431" t="str">
        <f>IF(tbl_Customers[[#This Row],[number_customer_service_calls]] &lt;= 1, "0-1 Calls", IF(tbl_Customers[[#This Row],[number_customer_service_calls]] &lt;= 3, "2-3 Calls", IF(tbl_Customers[[#This Row],[number_customer_service_calls]] &lt;=5, "4-5 Calls", "6+ Calls")))</f>
        <v>2-3 Calls</v>
      </c>
      <c r="X2431" t="str">
        <f>IF(tbl_Customers[[#This Row],[account_length]] &lt;= 50, "0-50", IF(tbl_Customers[[#This Row],[account_length]] &lt;=100, "51-100", IF(tbl_Customers[[#This Row],[account_length]] &lt;= 150, "101-150", "151+")))</f>
        <v>101-150</v>
      </c>
      <c r="Y2431" t="str">
        <f>IF(tbl_Customers[[#This Row],[total_intl_charge]] &lt;= 3, "Low Charges", "High Charges")</f>
        <v>Low Charges</v>
      </c>
      <c r="Z2431" t="str">
        <f>IF(tbl_Customers[[#This Row],[total_eve_calls]]&lt;=80,"Low Calls",
IF(tbl_Customers[[#This Row],[total_eve_calls]]&lt;=120,"Medium Calls","High Calls"))</f>
        <v>Medium Calls</v>
      </c>
      <c r="AA2431" t="str">
        <f>IF(tbl_Customers[[#This Row],[total_eve_charge]]&lt;=15,"Low Charges",
IF(tbl_Customers[[#This Row],[total_eve_charge]]&lt;=20,"Medium Charges","High Charges"))</f>
        <v>High Charges</v>
      </c>
      <c r="AB24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31" t="str">
        <f>IF(tbl_Customers[[#This Row],[number_vmail_messages]] = 0, "No Usage", IF(tbl_Customers[[#This Row],[number_vmail_messages]] &lt;= 20, "Low Usage", IF(tbl_Customers[[#This Row],[number_vmail_messages]] &lt;= 40, "Medium Usgae", "High Usage")))</f>
        <v>No Usage</v>
      </c>
      <c r="AD2431" t="str">
        <f>IF(tbl_Customers[[#This Row],[total_day_minutes]]&lt;=150,"Low Usage", IF(tbl_Customers[[#This Row],[total_day_minutes]]&lt;=200,"Medium Usage", IF(tbl_Customers[[#This Row],[total_day_minutes]]&lt;=250,"High Usage","Very High Usage")))</f>
        <v>Low Usage</v>
      </c>
      <c r="AE2431" t="str">
        <f>IF(tbl_Customers[[#This Row],[total_intl_calls]]&lt;=5,"Low Calls", IF(tbl_Customers[[#This Row],[total_intl_calls]]&lt;=10, "Medium Calls", "High Calls"))</f>
        <v>Medium Calls</v>
      </c>
      <c r="AF24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31" s="36" t="str">
        <f>IF(tbl_Customers[[#This Row],[Churn_Risk_Score]]&gt;=10,"High Risk", IF(tbl_Customers[[#This Row],[Churn_Risk_Score]]&gt;=5,"Medium Risk","Low Risk"))</f>
        <v>Low Risk</v>
      </c>
    </row>
    <row r="2432" spans="1:33" x14ac:dyDescent="0.35">
      <c r="A2432">
        <v>2431</v>
      </c>
      <c r="B2432" t="s">
        <v>58</v>
      </c>
      <c r="C2432">
        <v>125</v>
      </c>
      <c r="D2432" t="s">
        <v>25</v>
      </c>
      <c r="E2432" t="s">
        <v>22</v>
      </c>
      <c r="F2432" t="s">
        <v>22</v>
      </c>
      <c r="G2432">
        <v>0</v>
      </c>
      <c r="H2432">
        <v>212.3</v>
      </c>
      <c r="I2432">
        <v>89</v>
      </c>
      <c r="J2432">
        <v>36.090000000000003</v>
      </c>
      <c r="K2432">
        <v>215.4</v>
      </c>
      <c r="L2432">
        <v>127</v>
      </c>
      <c r="M2432">
        <v>18.309999999999999</v>
      </c>
      <c r="N2432">
        <v>186.8</v>
      </c>
      <c r="O2432">
        <v>73</v>
      </c>
      <c r="P2432">
        <v>8.41</v>
      </c>
      <c r="Q2432">
        <v>11.3</v>
      </c>
      <c r="R2432">
        <v>2</v>
      </c>
      <c r="S2432">
        <v>3.05</v>
      </c>
      <c r="T2432">
        <v>2</v>
      </c>
      <c r="U2432" t="s">
        <v>22</v>
      </c>
      <c r="V2432">
        <f>IF(tbl_Customers[[#This Row],[churn]] = "yes", 1, 0)</f>
        <v>0</v>
      </c>
      <c r="W2432" t="str">
        <f>IF(tbl_Customers[[#This Row],[number_customer_service_calls]] &lt;= 1, "0-1 Calls", IF(tbl_Customers[[#This Row],[number_customer_service_calls]] &lt;= 3, "2-3 Calls", IF(tbl_Customers[[#This Row],[number_customer_service_calls]] &lt;=5, "4-5 Calls", "6+ Calls")))</f>
        <v>2-3 Calls</v>
      </c>
      <c r="X2432" t="str">
        <f>IF(tbl_Customers[[#This Row],[account_length]] &lt;= 50, "0-50", IF(tbl_Customers[[#This Row],[account_length]] &lt;=100, "51-100", IF(tbl_Customers[[#This Row],[account_length]] &lt;= 150, "101-150", "151+")))</f>
        <v>101-150</v>
      </c>
      <c r="Y2432" t="str">
        <f>IF(tbl_Customers[[#This Row],[total_intl_charge]] &lt;= 3, "Low Charges", "High Charges")</f>
        <v>High Charges</v>
      </c>
      <c r="Z2432" t="str">
        <f>IF(tbl_Customers[[#This Row],[total_eve_calls]]&lt;=80,"Low Calls",
IF(tbl_Customers[[#This Row],[total_eve_calls]]&lt;=120,"Medium Calls","High Calls"))</f>
        <v>High Calls</v>
      </c>
      <c r="AA2432" t="str">
        <f>IF(tbl_Customers[[#This Row],[total_eve_charge]]&lt;=15,"Low Charges",
IF(tbl_Customers[[#This Row],[total_eve_charge]]&lt;=20,"Medium Charges","High Charges"))</f>
        <v>Medium Charges</v>
      </c>
      <c r="AB24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32" t="str">
        <f>IF(tbl_Customers[[#This Row],[number_vmail_messages]] = 0, "No Usage", IF(tbl_Customers[[#This Row],[number_vmail_messages]] &lt;= 20, "Low Usage", IF(tbl_Customers[[#This Row],[number_vmail_messages]] &lt;= 40, "Medium Usgae", "High Usage")))</f>
        <v>No Usage</v>
      </c>
      <c r="AD2432" t="str">
        <f>IF(tbl_Customers[[#This Row],[total_day_minutes]]&lt;=150,"Low Usage", IF(tbl_Customers[[#This Row],[total_day_minutes]]&lt;=200,"Medium Usage", IF(tbl_Customers[[#This Row],[total_day_minutes]]&lt;=250,"High Usage","Very High Usage")))</f>
        <v>High Usage</v>
      </c>
      <c r="AE2432" t="str">
        <f>IF(tbl_Customers[[#This Row],[total_intl_calls]]&lt;=5,"Low Calls", IF(tbl_Customers[[#This Row],[total_intl_calls]]&lt;=10, "Medium Calls", "High Calls"))</f>
        <v>Low Calls</v>
      </c>
      <c r="AF24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32" s="36" t="str">
        <f>IF(tbl_Customers[[#This Row],[Churn_Risk_Score]]&gt;=10,"High Risk", IF(tbl_Customers[[#This Row],[Churn_Risk_Score]]&gt;=5,"Medium Risk","Low Risk"))</f>
        <v>Low Risk</v>
      </c>
    </row>
    <row r="2433" spans="1:33" x14ac:dyDescent="0.35">
      <c r="A2433">
        <v>2432</v>
      </c>
      <c r="B2433" t="s">
        <v>74</v>
      </c>
      <c r="C2433">
        <v>124</v>
      </c>
      <c r="D2433" t="s">
        <v>21</v>
      </c>
      <c r="E2433" t="s">
        <v>22</v>
      </c>
      <c r="F2433" t="s">
        <v>22</v>
      </c>
      <c r="G2433">
        <v>0</v>
      </c>
      <c r="H2433">
        <v>151</v>
      </c>
      <c r="I2433">
        <v>98</v>
      </c>
      <c r="J2433">
        <v>25.67</v>
      </c>
      <c r="K2433">
        <v>120.6</v>
      </c>
      <c r="L2433">
        <v>119</v>
      </c>
      <c r="M2433">
        <v>10.25</v>
      </c>
      <c r="N2433">
        <v>152.80000000000001</v>
      </c>
      <c r="O2433">
        <v>81</v>
      </c>
      <c r="P2433">
        <v>6.88</v>
      </c>
      <c r="Q2433">
        <v>9.1999999999999993</v>
      </c>
      <c r="R2433">
        <v>2</v>
      </c>
      <c r="S2433">
        <v>2.48</v>
      </c>
      <c r="T2433">
        <v>2</v>
      </c>
      <c r="U2433" t="s">
        <v>22</v>
      </c>
      <c r="V2433">
        <f>IF(tbl_Customers[[#This Row],[churn]] = "yes", 1, 0)</f>
        <v>0</v>
      </c>
      <c r="W2433" t="str">
        <f>IF(tbl_Customers[[#This Row],[number_customer_service_calls]] &lt;= 1, "0-1 Calls", IF(tbl_Customers[[#This Row],[number_customer_service_calls]] &lt;= 3, "2-3 Calls", IF(tbl_Customers[[#This Row],[number_customer_service_calls]] &lt;=5, "4-5 Calls", "6+ Calls")))</f>
        <v>2-3 Calls</v>
      </c>
      <c r="X2433" t="str">
        <f>IF(tbl_Customers[[#This Row],[account_length]] &lt;= 50, "0-50", IF(tbl_Customers[[#This Row],[account_length]] &lt;=100, "51-100", IF(tbl_Customers[[#This Row],[account_length]] &lt;= 150, "101-150", "151+")))</f>
        <v>101-150</v>
      </c>
      <c r="Y2433" t="str">
        <f>IF(tbl_Customers[[#This Row],[total_intl_charge]] &lt;= 3, "Low Charges", "High Charges")</f>
        <v>Low Charges</v>
      </c>
      <c r="Z2433" t="str">
        <f>IF(tbl_Customers[[#This Row],[total_eve_calls]]&lt;=80,"Low Calls",
IF(tbl_Customers[[#This Row],[total_eve_calls]]&lt;=120,"Medium Calls","High Calls"))</f>
        <v>Medium Calls</v>
      </c>
      <c r="AA2433" t="str">
        <f>IF(tbl_Customers[[#This Row],[total_eve_charge]]&lt;=15,"Low Charges",
IF(tbl_Customers[[#This Row],[total_eve_charge]]&lt;=20,"Medium Charges","High Charges"))</f>
        <v>Low Charges</v>
      </c>
      <c r="AB24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33" t="str">
        <f>IF(tbl_Customers[[#This Row],[number_vmail_messages]] = 0, "No Usage", IF(tbl_Customers[[#This Row],[number_vmail_messages]] &lt;= 20, "Low Usage", IF(tbl_Customers[[#This Row],[number_vmail_messages]] &lt;= 40, "Medium Usgae", "High Usage")))</f>
        <v>No Usage</v>
      </c>
      <c r="AD2433" t="str">
        <f>IF(tbl_Customers[[#This Row],[total_day_minutes]]&lt;=150,"Low Usage", IF(tbl_Customers[[#This Row],[total_day_minutes]]&lt;=200,"Medium Usage", IF(tbl_Customers[[#This Row],[total_day_minutes]]&lt;=250,"High Usage","Very High Usage")))</f>
        <v>Medium Usage</v>
      </c>
      <c r="AE2433" t="str">
        <f>IF(tbl_Customers[[#This Row],[total_intl_calls]]&lt;=5,"Low Calls", IF(tbl_Customers[[#This Row],[total_intl_calls]]&lt;=10, "Medium Calls", "High Calls"))</f>
        <v>Low Calls</v>
      </c>
      <c r="AF24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33" s="36" t="str">
        <f>IF(tbl_Customers[[#This Row],[Churn_Risk_Score]]&gt;=10,"High Risk", IF(tbl_Customers[[#This Row],[Churn_Risk_Score]]&gt;=5,"Medium Risk","Low Risk"))</f>
        <v>Low Risk</v>
      </c>
    </row>
    <row r="2434" spans="1:33" x14ac:dyDescent="0.35">
      <c r="A2434">
        <v>2433</v>
      </c>
      <c r="B2434" t="s">
        <v>24</v>
      </c>
      <c r="C2434">
        <v>35</v>
      </c>
      <c r="D2434" t="s">
        <v>25</v>
      </c>
      <c r="E2434" t="s">
        <v>22</v>
      </c>
      <c r="F2434" t="s">
        <v>22</v>
      </c>
      <c r="G2434">
        <v>0</v>
      </c>
      <c r="H2434">
        <v>158.6</v>
      </c>
      <c r="I2434">
        <v>67</v>
      </c>
      <c r="J2434">
        <v>26.96</v>
      </c>
      <c r="K2434">
        <v>130.4</v>
      </c>
      <c r="L2434">
        <v>96</v>
      </c>
      <c r="M2434">
        <v>11.08</v>
      </c>
      <c r="N2434">
        <v>229.8</v>
      </c>
      <c r="O2434">
        <v>80</v>
      </c>
      <c r="P2434">
        <v>10.34</v>
      </c>
      <c r="Q2434">
        <v>6.9</v>
      </c>
      <c r="R2434">
        <v>5</v>
      </c>
      <c r="S2434">
        <v>1.86</v>
      </c>
      <c r="T2434">
        <v>2</v>
      </c>
      <c r="U2434" t="s">
        <v>22</v>
      </c>
      <c r="V2434">
        <f>IF(tbl_Customers[[#This Row],[churn]] = "yes", 1, 0)</f>
        <v>0</v>
      </c>
      <c r="W2434" t="str">
        <f>IF(tbl_Customers[[#This Row],[number_customer_service_calls]] &lt;= 1, "0-1 Calls", IF(tbl_Customers[[#This Row],[number_customer_service_calls]] &lt;= 3, "2-3 Calls", IF(tbl_Customers[[#This Row],[number_customer_service_calls]] &lt;=5, "4-5 Calls", "6+ Calls")))</f>
        <v>2-3 Calls</v>
      </c>
      <c r="X2434" t="str">
        <f>IF(tbl_Customers[[#This Row],[account_length]] &lt;= 50, "0-50", IF(tbl_Customers[[#This Row],[account_length]] &lt;=100, "51-100", IF(tbl_Customers[[#This Row],[account_length]] &lt;= 150, "101-150", "151+")))</f>
        <v>0-50</v>
      </c>
      <c r="Y2434" t="str">
        <f>IF(tbl_Customers[[#This Row],[total_intl_charge]] &lt;= 3, "Low Charges", "High Charges")</f>
        <v>Low Charges</v>
      </c>
      <c r="Z2434" t="str">
        <f>IF(tbl_Customers[[#This Row],[total_eve_calls]]&lt;=80,"Low Calls",
IF(tbl_Customers[[#This Row],[total_eve_calls]]&lt;=120,"Medium Calls","High Calls"))</f>
        <v>Medium Calls</v>
      </c>
      <c r="AA2434" t="str">
        <f>IF(tbl_Customers[[#This Row],[total_eve_charge]]&lt;=15,"Low Charges",
IF(tbl_Customers[[#This Row],[total_eve_charge]]&lt;=20,"Medium Charges","High Charges"))</f>
        <v>Low Charges</v>
      </c>
      <c r="AB24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34" t="str">
        <f>IF(tbl_Customers[[#This Row],[number_vmail_messages]] = 0, "No Usage", IF(tbl_Customers[[#This Row],[number_vmail_messages]] &lt;= 20, "Low Usage", IF(tbl_Customers[[#This Row],[number_vmail_messages]] &lt;= 40, "Medium Usgae", "High Usage")))</f>
        <v>No Usage</v>
      </c>
      <c r="AD2434" t="str">
        <f>IF(tbl_Customers[[#This Row],[total_day_minutes]]&lt;=150,"Low Usage", IF(tbl_Customers[[#This Row],[total_day_minutes]]&lt;=200,"Medium Usage", IF(tbl_Customers[[#This Row],[total_day_minutes]]&lt;=250,"High Usage","Very High Usage")))</f>
        <v>Medium Usage</v>
      </c>
      <c r="AE2434" t="str">
        <f>IF(tbl_Customers[[#This Row],[total_intl_calls]]&lt;=5,"Low Calls", IF(tbl_Customers[[#This Row],[total_intl_calls]]&lt;=10, "Medium Calls", "High Calls"))</f>
        <v>Low Calls</v>
      </c>
      <c r="AF24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34" s="36" t="str">
        <f>IF(tbl_Customers[[#This Row],[Churn_Risk_Score]]&gt;=10,"High Risk", IF(tbl_Customers[[#This Row],[Churn_Risk_Score]]&gt;=5,"Medium Risk","Low Risk"))</f>
        <v>Low Risk</v>
      </c>
    </row>
    <row r="2435" spans="1:33" x14ac:dyDescent="0.35">
      <c r="A2435">
        <v>2434</v>
      </c>
      <c r="B2435" t="s">
        <v>44</v>
      </c>
      <c r="C2435">
        <v>134</v>
      </c>
      <c r="D2435" t="s">
        <v>28</v>
      </c>
      <c r="E2435" t="s">
        <v>22</v>
      </c>
      <c r="F2435" t="s">
        <v>22</v>
      </c>
      <c r="G2435">
        <v>0</v>
      </c>
      <c r="H2435">
        <v>296</v>
      </c>
      <c r="I2435">
        <v>93</v>
      </c>
      <c r="J2435">
        <v>50.32</v>
      </c>
      <c r="K2435">
        <v>226.4</v>
      </c>
      <c r="L2435">
        <v>117</v>
      </c>
      <c r="M2435">
        <v>19.239999999999998</v>
      </c>
      <c r="N2435">
        <v>246.8</v>
      </c>
      <c r="O2435">
        <v>98</v>
      </c>
      <c r="P2435">
        <v>11.11</v>
      </c>
      <c r="Q2435">
        <v>12.3</v>
      </c>
      <c r="R2435">
        <v>10</v>
      </c>
      <c r="S2435">
        <v>3.32</v>
      </c>
      <c r="T2435">
        <v>0</v>
      </c>
      <c r="U2435" t="s">
        <v>23</v>
      </c>
      <c r="V2435">
        <f>IF(tbl_Customers[[#This Row],[churn]] = "yes", 1, 0)</f>
        <v>1</v>
      </c>
      <c r="W2435" t="str">
        <f>IF(tbl_Customers[[#This Row],[number_customer_service_calls]] &lt;= 1, "0-1 Calls", IF(tbl_Customers[[#This Row],[number_customer_service_calls]] &lt;= 3, "2-3 Calls", IF(tbl_Customers[[#This Row],[number_customer_service_calls]] &lt;=5, "4-5 Calls", "6+ Calls")))</f>
        <v>0-1 Calls</v>
      </c>
      <c r="X2435" t="str">
        <f>IF(tbl_Customers[[#This Row],[account_length]] &lt;= 50, "0-50", IF(tbl_Customers[[#This Row],[account_length]] &lt;=100, "51-100", IF(tbl_Customers[[#This Row],[account_length]] &lt;= 150, "101-150", "151+")))</f>
        <v>101-150</v>
      </c>
      <c r="Y2435" t="str">
        <f>IF(tbl_Customers[[#This Row],[total_intl_charge]] &lt;= 3, "Low Charges", "High Charges")</f>
        <v>High Charges</v>
      </c>
      <c r="Z2435" t="str">
        <f>IF(tbl_Customers[[#This Row],[total_eve_calls]]&lt;=80,"Low Calls",
IF(tbl_Customers[[#This Row],[total_eve_calls]]&lt;=120,"Medium Calls","High Calls"))</f>
        <v>Medium Calls</v>
      </c>
      <c r="AA2435" t="str">
        <f>IF(tbl_Customers[[#This Row],[total_eve_charge]]&lt;=15,"Low Charges",
IF(tbl_Customers[[#This Row],[total_eve_charge]]&lt;=20,"Medium Charges","High Charges"))</f>
        <v>Medium Charges</v>
      </c>
      <c r="AB24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35" t="str">
        <f>IF(tbl_Customers[[#This Row],[number_vmail_messages]] = 0, "No Usage", IF(tbl_Customers[[#This Row],[number_vmail_messages]] &lt;= 20, "Low Usage", IF(tbl_Customers[[#This Row],[number_vmail_messages]] &lt;= 40, "Medium Usgae", "High Usage")))</f>
        <v>No Usage</v>
      </c>
      <c r="AD2435" t="str">
        <f>IF(tbl_Customers[[#This Row],[total_day_minutes]]&lt;=150,"Low Usage", IF(tbl_Customers[[#This Row],[total_day_minutes]]&lt;=200,"Medium Usage", IF(tbl_Customers[[#This Row],[total_day_minutes]]&lt;=250,"High Usage","Very High Usage")))</f>
        <v>Very High Usage</v>
      </c>
      <c r="AE2435" t="str">
        <f>IF(tbl_Customers[[#This Row],[total_intl_calls]]&lt;=5,"Low Calls", IF(tbl_Customers[[#This Row],[total_intl_calls]]&lt;=10, "Medium Calls", "High Calls"))</f>
        <v>Medium Calls</v>
      </c>
      <c r="AF24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435" s="36" t="str">
        <f>IF(tbl_Customers[[#This Row],[Churn_Risk_Score]]&gt;=10,"High Risk", IF(tbl_Customers[[#This Row],[Churn_Risk_Score]]&gt;=5,"Medium Risk","Low Risk"))</f>
        <v>Medium Risk</v>
      </c>
    </row>
    <row r="2436" spans="1:33" x14ac:dyDescent="0.35">
      <c r="A2436">
        <v>2435</v>
      </c>
      <c r="B2436" t="s">
        <v>30</v>
      </c>
      <c r="C2436">
        <v>123</v>
      </c>
      <c r="D2436" t="s">
        <v>28</v>
      </c>
      <c r="E2436" t="s">
        <v>22</v>
      </c>
      <c r="F2436" t="s">
        <v>23</v>
      </c>
      <c r="G2436">
        <v>32</v>
      </c>
      <c r="H2436">
        <v>212.3</v>
      </c>
      <c r="I2436">
        <v>77</v>
      </c>
      <c r="J2436">
        <v>36.090000000000003</v>
      </c>
      <c r="K2436">
        <v>251.5</v>
      </c>
      <c r="L2436">
        <v>78</v>
      </c>
      <c r="M2436">
        <v>21.38</v>
      </c>
      <c r="N2436">
        <v>208.7</v>
      </c>
      <c r="O2436">
        <v>85</v>
      </c>
      <c r="P2436">
        <v>9.39</v>
      </c>
      <c r="Q2436">
        <v>6.6</v>
      </c>
      <c r="R2436">
        <v>2</v>
      </c>
      <c r="S2436">
        <v>1.78</v>
      </c>
      <c r="T2436">
        <v>3</v>
      </c>
      <c r="U2436" t="s">
        <v>22</v>
      </c>
      <c r="V2436">
        <f>IF(tbl_Customers[[#This Row],[churn]] = "yes", 1, 0)</f>
        <v>0</v>
      </c>
      <c r="W2436" t="str">
        <f>IF(tbl_Customers[[#This Row],[number_customer_service_calls]] &lt;= 1, "0-1 Calls", IF(tbl_Customers[[#This Row],[number_customer_service_calls]] &lt;= 3, "2-3 Calls", IF(tbl_Customers[[#This Row],[number_customer_service_calls]] &lt;=5, "4-5 Calls", "6+ Calls")))</f>
        <v>2-3 Calls</v>
      </c>
      <c r="X2436" t="str">
        <f>IF(tbl_Customers[[#This Row],[account_length]] &lt;= 50, "0-50", IF(tbl_Customers[[#This Row],[account_length]] &lt;=100, "51-100", IF(tbl_Customers[[#This Row],[account_length]] &lt;= 150, "101-150", "151+")))</f>
        <v>101-150</v>
      </c>
      <c r="Y2436" t="str">
        <f>IF(tbl_Customers[[#This Row],[total_intl_charge]] &lt;= 3, "Low Charges", "High Charges")</f>
        <v>Low Charges</v>
      </c>
      <c r="Z2436" t="str">
        <f>IF(tbl_Customers[[#This Row],[total_eve_calls]]&lt;=80,"Low Calls",
IF(tbl_Customers[[#This Row],[total_eve_calls]]&lt;=120,"Medium Calls","High Calls"))</f>
        <v>Low Calls</v>
      </c>
      <c r="AA2436" t="str">
        <f>IF(tbl_Customers[[#This Row],[total_eve_charge]]&lt;=15,"Low Charges",
IF(tbl_Customers[[#This Row],[total_eve_charge]]&lt;=20,"Medium Charges","High Charges"))</f>
        <v>High Charges</v>
      </c>
      <c r="AB24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36" t="str">
        <f>IF(tbl_Customers[[#This Row],[number_vmail_messages]] = 0, "No Usage", IF(tbl_Customers[[#This Row],[number_vmail_messages]] &lt;= 20, "Low Usage", IF(tbl_Customers[[#This Row],[number_vmail_messages]] &lt;= 40, "Medium Usgae", "High Usage")))</f>
        <v>Medium Usgae</v>
      </c>
      <c r="AD2436" t="str">
        <f>IF(tbl_Customers[[#This Row],[total_day_minutes]]&lt;=150,"Low Usage", IF(tbl_Customers[[#This Row],[total_day_minutes]]&lt;=200,"Medium Usage", IF(tbl_Customers[[#This Row],[total_day_minutes]]&lt;=250,"High Usage","Very High Usage")))</f>
        <v>High Usage</v>
      </c>
      <c r="AE2436" t="str">
        <f>IF(tbl_Customers[[#This Row],[total_intl_calls]]&lt;=5,"Low Calls", IF(tbl_Customers[[#This Row],[total_intl_calls]]&lt;=10, "Medium Calls", "High Calls"))</f>
        <v>Low Calls</v>
      </c>
      <c r="AF24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36" s="36" t="str">
        <f>IF(tbl_Customers[[#This Row],[Churn_Risk_Score]]&gt;=10,"High Risk", IF(tbl_Customers[[#This Row],[Churn_Risk_Score]]&gt;=5,"Medium Risk","Low Risk"))</f>
        <v>Low Risk</v>
      </c>
    </row>
    <row r="2437" spans="1:33" x14ac:dyDescent="0.35">
      <c r="A2437">
        <v>2436</v>
      </c>
      <c r="B2437" t="s">
        <v>62</v>
      </c>
      <c r="C2437">
        <v>124</v>
      </c>
      <c r="D2437" t="s">
        <v>21</v>
      </c>
      <c r="E2437" t="s">
        <v>22</v>
      </c>
      <c r="F2437" t="s">
        <v>22</v>
      </c>
      <c r="G2437">
        <v>0</v>
      </c>
      <c r="H2437">
        <v>234.4</v>
      </c>
      <c r="I2437">
        <v>61</v>
      </c>
      <c r="J2437">
        <v>39.85</v>
      </c>
      <c r="K2437">
        <v>179.3</v>
      </c>
      <c r="L2437">
        <v>111</v>
      </c>
      <c r="M2437">
        <v>15.24</v>
      </c>
      <c r="N2437">
        <v>285.5</v>
      </c>
      <c r="O2437">
        <v>117</v>
      </c>
      <c r="P2437">
        <v>12.85</v>
      </c>
      <c r="Q2437">
        <v>10.4</v>
      </c>
      <c r="R2437">
        <v>6</v>
      </c>
      <c r="S2437">
        <v>2.81</v>
      </c>
      <c r="T2437">
        <v>3</v>
      </c>
      <c r="U2437" t="s">
        <v>22</v>
      </c>
      <c r="V2437">
        <f>IF(tbl_Customers[[#This Row],[churn]] = "yes", 1, 0)</f>
        <v>0</v>
      </c>
      <c r="W2437" t="str">
        <f>IF(tbl_Customers[[#This Row],[number_customer_service_calls]] &lt;= 1, "0-1 Calls", IF(tbl_Customers[[#This Row],[number_customer_service_calls]] &lt;= 3, "2-3 Calls", IF(tbl_Customers[[#This Row],[number_customer_service_calls]] &lt;=5, "4-5 Calls", "6+ Calls")))</f>
        <v>2-3 Calls</v>
      </c>
      <c r="X2437" t="str">
        <f>IF(tbl_Customers[[#This Row],[account_length]] &lt;= 50, "0-50", IF(tbl_Customers[[#This Row],[account_length]] &lt;=100, "51-100", IF(tbl_Customers[[#This Row],[account_length]] &lt;= 150, "101-150", "151+")))</f>
        <v>101-150</v>
      </c>
      <c r="Y2437" t="str">
        <f>IF(tbl_Customers[[#This Row],[total_intl_charge]] &lt;= 3, "Low Charges", "High Charges")</f>
        <v>Low Charges</v>
      </c>
      <c r="Z2437" t="str">
        <f>IF(tbl_Customers[[#This Row],[total_eve_calls]]&lt;=80,"Low Calls",
IF(tbl_Customers[[#This Row],[total_eve_calls]]&lt;=120,"Medium Calls","High Calls"))</f>
        <v>Medium Calls</v>
      </c>
      <c r="AA2437" t="str">
        <f>IF(tbl_Customers[[#This Row],[total_eve_charge]]&lt;=15,"Low Charges",
IF(tbl_Customers[[#This Row],[total_eve_charge]]&lt;=20,"Medium Charges","High Charges"))</f>
        <v>Medium Charges</v>
      </c>
      <c r="AB24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37" t="str">
        <f>IF(tbl_Customers[[#This Row],[number_vmail_messages]] = 0, "No Usage", IF(tbl_Customers[[#This Row],[number_vmail_messages]] &lt;= 20, "Low Usage", IF(tbl_Customers[[#This Row],[number_vmail_messages]] &lt;= 40, "Medium Usgae", "High Usage")))</f>
        <v>No Usage</v>
      </c>
      <c r="AD2437" t="str">
        <f>IF(tbl_Customers[[#This Row],[total_day_minutes]]&lt;=150,"Low Usage", IF(tbl_Customers[[#This Row],[total_day_minutes]]&lt;=200,"Medium Usage", IF(tbl_Customers[[#This Row],[total_day_minutes]]&lt;=250,"High Usage","Very High Usage")))</f>
        <v>High Usage</v>
      </c>
      <c r="AE2437" t="str">
        <f>IF(tbl_Customers[[#This Row],[total_intl_calls]]&lt;=5,"Low Calls", IF(tbl_Customers[[#This Row],[total_intl_calls]]&lt;=10, "Medium Calls", "High Calls"))</f>
        <v>Medium Calls</v>
      </c>
      <c r="AF24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37" s="36" t="str">
        <f>IF(tbl_Customers[[#This Row],[Churn_Risk_Score]]&gt;=10,"High Risk", IF(tbl_Customers[[#This Row],[Churn_Risk_Score]]&gt;=5,"Medium Risk","Low Risk"))</f>
        <v>Low Risk</v>
      </c>
    </row>
    <row r="2438" spans="1:33" x14ac:dyDescent="0.35">
      <c r="A2438">
        <v>2437</v>
      </c>
      <c r="B2438" t="s">
        <v>31</v>
      </c>
      <c r="C2438">
        <v>133</v>
      </c>
      <c r="D2438" t="s">
        <v>28</v>
      </c>
      <c r="E2438" t="s">
        <v>22</v>
      </c>
      <c r="F2438" t="s">
        <v>22</v>
      </c>
      <c r="G2438">
        <v>0</v>
      </c>
      <c r="H2438">
        <v>176.8</v>
      </c>
      <c r="I2438">
        <v>92</v>
      </c>
      <c r="J2438">
        <v>30.06</v>
      </c>
      <c r="K2438">
        <v>187.5</v>
      </c>
      <c r="L2438">
        <v>97</v>
      </c>
      <c r="M2438">
        <v>15.94</v>
      </c>
      <c r="N2438">
        <v>196.8</v>
      </c>
      <c r="O2438">
        <v>88</v>
      </c>
      <c r="P2438">
        <v>8.86</v>
      </c>
      <c r="Q2438">
        <v>6.5</v>
      </c>
      <c r="R2438">
        <v>3</v>
      </c>
      <c r="S2438">
        <v>1.76</v>
      </c>
      <c r="T2438">
        <v>2</v>
      </c>
      <c r="U2438" t="s">
        <v>22</v>
      </c>
      <c r="V2438">
        <f>IF(tbl_Customers[[#This Row],[churn]] = "yes", 1, 0)</f>
        <v>0</v>
      </c>
      <c r="W2438" t="str">
        <f>IF(tbl_Customers[[#This Row],[number_customer_service_calls]] &lt;= 1, "0-1 Calls", IF(tbl_Customers[[#This Row],[number_customer_service_calls]] &lt;= 3, "2-3 Calls", IF(tbl_Customers[[#This Row],[number_customer_service_calls]] &lt;=5, "4-5 Calls", "6+ Calls")))</f>
        <v>2-3 Calls</v>
      </c>
      <c r="X2438" t="str">
        <f>IF(tbl_Customers[[#This Row],[account_length]] &lt;= 50, "0-50", IF(tbl_Customers[[#This Row],[account_length]] &lt;=100, "51-100", IF(tbl_Customers[[#This Row],[account_length]] &lt;= 150, "101-150", "151+")))</f>
        <v>101-150</v>
      </c>
      <c r="Y2438" t="str">
        <f>IF(tbl_Customers[[#This Row],[total_intl_charge]] &lt;= 3, "Low Charges", "High Charges")</f>
        <v>Low Charges</v>
      </c>
      <c r="Z2438" t="str">
        <f>IF(tbl_Customers[[#This Row],[total_eve_calls]]&lt;=80,"Low Calls",
IF(tbl_Customers[[#This Row],[total_eve_calls]]&lt;=120,"Medium Calls","High Calls"))</f>
        <v>Medium Calls</v>
      </c>
      <c r="AA2438" t="str">
        <f>IF(tbl_Customers[[#This Row],[total_eve_charge]]&lt;=15,"Low Charges",
IF(tbl_Customers[[#This Row],[total_eve_charge]]&lt;=20,"Medium Charges","High Charges"))</f>
        <v>Medium Charges</v>
      </c>
      <c r="AB24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38" t="str">
        <f>IF(tbl_Customers[[#This Row],[number_vmail_messages]] = 0, "No Usage", IF(tbl_Customers[[#This Row],[number_vmail_messages]] &lt;= 20, "Low Usage", IF(tbl_Customers[[#This Row],[number_vmail_messages]] &lt;= 40, "Medium Usgae", "High Usage")))</f>
        <v>No Usage</v>
      </c>
      <c r="AD2438" t="str">
        <f>IF(tbl_Customers[[#This Row],[total_day_minutes]]&lt;=150,"Low Usage", IF(tbl_Customers[[#This Row],[total_day_minutes]]&lt;=200,"Medium Usage", IF(tbl_Customers[[#This Row],[total_day_minutes]]&lt;=250,"High Usage","Very High Usage")))</f>
        <v>Medium Usage</v>
      </c>
      <c r="AE2438" t="str">
        <f>IF(tbl_Customers[[#This Row],[total_intl_calls]]&lt;=5,"Low Calls", IF(tbl_Customers[[#This Row],[total_intl_calls]]&lt;=10, "Medium Calls", "High Calls"))</f>
        <v>Low Calls</v>
      </c>
      <c r="AF24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38" s="36" t="str">
        <f>IF(tbl_Customers[[#This Row],[Churn_Risk_Score]]&gt;=10,"High Risk", IF(tbl_Customers[[#This Row],[Churn_Risk_Score]]&gt;=5,"Medium Risk","Low Risk"))</f>
        <v>Low Risk</v>
      </c>
    </row>
    <row r="2439" spans="1:33" x14ac:dyDescent="0.35">
      <c r="A2439">
        <v>2438</v>
      </c>
      <c r="B2439" t="s">
        <v>50</v>
      </c>
      <c r="C2439">
        <v>185</v>
      </c>
      <c r="D2439" t="s">
        <v>21</v>
      </c>
      <c r="E2439" t="s">
        <v>22</v>
      </c>
      <c r="F2439" t="s">
        <v>23</v>
      </c>
      <c r="G2439">
        <v>19</v>
      </c>
      <c r="H2439">
        <v>157.30000000000001</v>
      </c>
      <c r="I2439">
        <v>123</v>
      </c>
      <c r="J2439">
        <v>26.74</v>
      </c>
      <c r="K2439">
        <v>257.7</v>
      </c>
      <c r="L2439">
        <v>94</v>
      </c>
      <c r="M2439">
        <v>21.9</v>
      </c>
      <c r="N2439">
        <v>190.4</v>
      </c>
      <c r="O2439">
        <v>107</v>
      </c>
      <c r="P2439">
        <v>8.57</v>
      </c>
      <c r="Q2439">
        <v>9.6</v>
      </c>
      <c r="R2439">
        <v>6</v>
      </c>
      <c r="S2439">
        <v>2.59</v>
      </c>
      <c r="T2439">
        <v>0</v>
      </c>
      <c r="U2439" t="s">
        <v>22</v>
      </c>
      <c r="V2439">
        <f>IF(tbl_Customers[[#This Row],[churn]] = "yes", 1, 0)</f>
        <v>0</v>
      </c>
      <c r="W2439" t="str">
        <f>IF(tbl_Customers[[#This Row],[number_customer_service_calls]] &lt;= 1, "0-1 Calls", IF(tbl_Customers[[#This Row],[number_customer_service_calls]] &lt;= 3, "2-3 Calls", IF(tbl_Customers[[#This Row],[number_customer_service_calls]] &lt;=5, "4-5 Calls", "6+ Calls")))</f>
        <v>0-1 Calls</v>
      </c>
      <c r="X2439" t="str">
        <f>IF(tbl_Customers[[#This Row],[account_length]] &lt;= 50, "0-50", IF(tbl_Customers[[#This Row],[account_length]] &lt;=100, "51-100", IF(tbl_Customers[[#This Row],[account_length]] &lt;= 150, "101-150", "151+")))</f>
        <v>151+</v>
      </c>
      <c r="Y2439" t="str">
        <f>IF(tbl_Customers[[#This Row],[total_intl_charge]] &lt;= 3, "Low Charges", "High Charges")</f>
        <v>Low Charges</v>
      </c>
      <c r="Z2439" t="str">
        <f>IF(tbl_Customers[[#This Row],[total_eve_calls]]&lt;=80,"Low Calls",
IF(tbl_Customers[[#This Row],[total_eve_calls]]&lt;=120,"Medium Calls","High Calls"))</f>
        <v>Medium Calls</v>
      </c>
      <c r="AA2439" t="str">
        <f>IF(tbl_Customers[[#This Row],[total_eve_charge]]&lt;=15,"Low Charges",
IF(tbl_Customers[[#This Row],[total_eve_charge]]&lt;=20,"Medium Charges","High Charges"))</f>
        <v>High Charges</v>
      </c>
      <c r="AB24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39" t="str">
        <f>IF(tbl_Customers[[#This Row],[number_vmail_messages]] = 0, "No Usage", IF(tbl_Customers[[#This Row],[number_vmail_messages]] &lt;= 20, "Low Usage", IF(tbl_Customers[[#This Row],[number_vmail_messages]] &lt;= 40, "Medium Usgae", "High Usage")))</f>
        <v>Low Usage</v>
      </c>
      <c r="AD2439" t="str">
        <f>IF(tbl_Customers[[#This Row],[total_day_minutes]]&lt;=150,"Low Usage", IF(tbl_Customers[[#This Row],[total_day_minutes]]&lt;=200,"Medium Usage", IF(tbl_Customers[[#This Row],[total_day_minutes]]&lt;=250,"High Usage","Very High Usage")))</f>
        <v>Medium Usage</v>
      </c>
      <c r="AE2439" t="str">
        <f>IF(tbl_Customers[[#This Row],[total_intl_calls]]&lt;=5,"Low Calls", IF(tbl_Customers[[#This Row],[total_intl_calls]]&lt;=10, "Medium Calls", "High Calls"))</f>
        <v>Medium Calls</v>
      </c>
      <c r="AF24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39" s="36" t="str">
        <f>IF(tbl_Customers[[#This Row],[Churn_Risk_Score]]&gt;=10,"High Risk", IF(tbl_Customers[[#This Row],[Churn_Risk_Score]]&gt;=5,"Medium Risk","Low Risk"))</f>
        <v>Low Risk</v>
      </c>
    </row>
    <row r="2440" spans="1:33" x14ac:dyDescent="0.35">
      <c r="A2440">
        <v>2439</v>
      </c>
      <c r="B2440" t="s">
        <v>70</v>
      </c>
      <c r="C2440">
        <v>107</v>
      </c>
      <c r="D2440" t="s">
        <v>21</v>
      </c>
      <c r="E2440" t="s">
        <v>22</v>
      </c>
      <c r="F2440" t="s">
        <v>22</v>
      </c>
      <c r="G2440">
        <v>0</v>
      </c>
      <c r="H2440">
        <v>260.5</v>
      </c>
      <c r="I2440">
        <v>108</v>
      </c>
      <c r="J2440">
        <v>44.29</v>
      </c>
      <c r="K2440">
        <v>102.4</v>
      </c>
      <c r="L2440">
        <v>110</v>
      </c>
      <c r="M2440">
        <v>8.6999999999999993</v>
      </c>
      <c r="N2440">
        <v>129.69999999999999</v>
      </c>
      <c r="O2440">
        <v>148</v>
      </c>
      <c r="P2440">
        <v>5.84</v>
      </c>
      <c r="Q2440">
        <v>9.8000000000000007</v>
      </c>
      <c r="R2440">
        <v>5</v>
      </c>
      <c r="S2440">
        <v>2.65</v>
      </c>
      <c r="T2440">
        <v>1</v>
      </c>
      <c r="U2440" t="s">
        <v>22</v>
      </c>
      <c r="V2440">
        <f>IF(tbl_Customers[[#This Row],[churn]] = "yes", 1, 0)</f>
        <v>0</v>
      </c>
      <c r="W2440" t="str">
        <f>IF(tbl_Customers[[#This Row],[number_customer_service_calls]] &lt;= 1, "0-1 Calls", IF(tbl_Customers[[#This Row],[number_customer_service_calls]] &lt;= 3, "2-3 Calls", IF(tbl_Customers[[#This Row],[number_customer_service_calls]] &lt;=5, "4-5 Calls", "6+ Calls")))</f>
        <v>0-1 Calls</v>
      </c>
      <c r="X2440" t="str">
        <f>IF(tbl_Customers[[#This Row],[account_length]] &lt;= 50, "0-50", IF(tbl_Customers[[#This Row],[account_length]] &lt;=100, "51-100", IF(tbl_Customers[[#This Row],[account_length]] &lt;= 150, "101-150", "151+")))</f>
        <v>101-150</v>
      </c>
      <c r="Y2440" t="str">
        <f>IF(tbl_Customers[[#This Row],[total_intl_charge]] &lt;= 3, "Low Charges", "High Charges")</f>
        <v>Low Charges</v>
      </c>
      <c r="Z2440" t="str">
        <f>IF(tbl_Customers[[#This Row],[total_eve_calls]]&lt;=80,"Low Calls",
IF(tbl_Customers[[#This Row],[total_eve_calls]]&lt;=120,"Medium Calls","High Calls"))</f>
        <v>Medium Calls</v>
      </c>
      <c r="AA2440" t="str">
        <f>IF(tbl_Customers[[#This Row],[total_eve_charge]]&lt;=15,"Low Charges",
IF(tbl_Customers[[#This Row],[total_eve_charge]]&lt;=20,"Medium Charges","High Charges"))</f>
        <v>Low Charges</v>
      </c>
      <c r="AB24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40" t="str">
        <f>IF(tbl_Customers[[#This Row],[number_vmail_messages]] = 0, "No Usage", IF(tbl_Customers[[#This Row],[number_vmail_messages]] &lt;= 20, "Low Usage", IF(tbl_Customers[[#This Row],[number_vmail_messages]] &lt;= 40, "Medium Usgae", "High Usage")))</f>
        <v>No Usage</v>
      </c>
      <c r="AD2440" t="str">
        <f>IF(tbl_Customers[[#This Row],[total_day_minutes]]&lt;=150,"Low Usage", IF(tbl_Customers[[#This Row],[total_day_minutes]]&lt;=200,"Medium Usage", IF(tbl_Customers[[#This Row],[total_day_minutes]]&lt;=250,"High Usage","Very High Usage")))</f>
        <v>Very High Usage</v>
      </c>
      <c r="AE2440" t="str">
        <f>IF(tbl_Customers[[#This Row],[total_intl_calls]]&lt;=5,"Low Calls", IF(tbl_Customers[[#This Row],[total_intl_calls]]&lt;=10, "Medium Calls", "High Calls"))</f>
        <v>Low Calls</v>
      </c>
      <c r="AF24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40" s="36" t="str">
        <f>IF(tbl_Customers[[#This Row],[Churn_Risk_Score]]&gt;=10,"High Risk", IF(tbl_Customers[[#This Row],[Churn_Risk_Score]]&gt;=5,"Medium Risk","Low Risk"))</f>
        <v>Medium Risk</v>
      </c>
    </row>
    <row r="2441" spans="1:33" x14ac:dyDescent="0.35">
      <c r="A2441">
        <v>2440</v>
      </c>
      <c r="B2441" t="s">
        <v>53</v>
      </c>
      <c r="C2441">
        <v>178</v>
      </c>
      <c r="D2441" t="s">
        <v>25</v>
      </c>
      <c r="E2441" t="s">
        <v>23</v>
      </c>
      <c r="F2441" t="s">
        <v>22</v>
      </c>
      <c r="G2441">
        <v>0</v>
      </c>
      <c r="H2441">
        <v>124.5</v>
      </c>
      <c r="I2441">
        <v>134</v>
      </c>
      <c r="J2441">
        <v>21.17</v>
      </c>
      <c r="K2441">
        <v>141.19999999999999</v>
      </c>
      <c r="L2441">
        <v>78</v>
      </c>
      <c r="M2441">
        <v>12</v>
      </c>
      <c r="N2441">
        <v>268.2</v>
      </c>
      <c r="O2441">
        <v>113</v>
      </c>
      <c r="P2441">
        <v>12.07</v>
      </c>
      <c r="Q2441">
        <v>11.4</v>
      </c>
      <c r="R2441">
        <v>2</v>
      </c>
      <c r="S2441">
        <v>3.08</v>
      </c>
      <c r="T2441">
        <v>2</v>
      </c>
      <c r="U2441" t="s">
        <v>23</v>
      </c>
      <c r="V2441">
        <f>IF(tbl_Customers[[#This Row],[churn]] = "yes", 1, 0)</f>
        <v>1</v>
      </c>
      <c r="W2441" t="str">
        <f>IF(tbl_Customers[[#This Row],[number_customer_service_calls]] &lt;= 1, "0-1 Calls", IF(tbl_Customers[[#This Row],[number_customer_service_calls]] &lt;= 3, "2-3 Calls", IF(tbl_Customers[[#This Row],[number_customer_service_calls]] &lt;=5, "4-5 Calls", "6+ Calls")))</f>
        <v>2-3 Calls</v>
      </c>
      <c r="X2441" t="str">
        <f>IF(tbl_Customers[[#This Row],[account_length]] &lt;= 50, "0-50", IF(tbl_Customers[[#This Row],[account_length]] &lt;=100, "51-100", IF(tbl_Customers[[#This Row],[account_length]] &lt;= 150, "101-150", "151+")))</f>
        <v>151+</v>
      </c>
      <c r="Y2441" t="str">
        <f>IF(tbl_Customers[[#This Row],[total_intl_charge]] &lt;= 3, "Low Charges", "High Charges")</f>
        <v>High Charges</v>
      </c>
      <c r="Z2441" t="str">
        <f>IF(tbl_Customers[[#This Row],[total_eve_calls]]&lt;=80,"Low Calls",
IF(tbl_Customers[[#This Row],[total_eve_calls]]&lt;=120,"Medium Calls","High Calls"))</f>
        <v>Low Calls</v>
      </c>
      <c r="AA2441" t="str">
        <f>IF(tbl_Customers[[#This Row],[total_eve_charge]]&lt;=15,"Low Charges",
IF(tbl_Customers[[#This Row],[total_eve_charge]]&lt;=20,"Medium Charges","High Charges"))</f>
        <v>Low Charges</v>
      </c>
      <c r="AB24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41" t="str">
        <f>IF(tbl_Customers[[#This Row],[number_vmail_messages]] = 0, "No Usage", IF(tbl_Customers[[#This Row],[number_vmail_messages]] &lt;= 20, "Low Usage", IF(tbl_Customers[[#This Row],[number_vmail_messages]] &lt;= 40, "Medium Usgae", "High Usage")))</f>
        <v>No Usage</v>
      </c>
      <c r="AD2441" t="str">
        <f>IF(tbl_Customers[[#This Row],[total_day_minutes]]&lt;=150,"Low Usage", IF(tbl_Customers[[#This Row],[total_day_minutes]]&lt;=200,"Medium Usage", IF(tbl_Customers[[#This Row],[total_day_minutes]]&lt;=250,"High Usage","Very High Usage")))</f>
        <v>Low Usage</v>
      </c>
      <c r="AE2441" t="str">
        <f>IF(tbl_Customers[[#This Row],[total_intl_calls]]&lt;=5,"Low Calls", IF(tbl_Customers[[#This Row],[total_intl_calls]]&lt;=10, "Medium Calls", "High Calls"))</f>
        <v>Low Calls</v>
      </c>
      <c r="AF24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441" s="36" t="str">
        <f>IF(tbl_Customers[[#This Row],[Churn_Risk_Score]]&gt;=10,"High Risk", IF(tbl_Customers[[#This Row],[Churn_Risk_Score]]&gt;=5,"Medium Risk","Low Risk"))</f>
        <v>Medium Risk</v>
      </c>
    </row>
    <row r="2442" spans="1:33" x14ac:dyDescent="0.35">
      <c r="A2442">
        <v>2441</v>
      </c>
      <c r="B2442" t="s">
        <v>27</v>
      </c>
      <c r="C2442">
        <v>123</v>
      </c>
      <c r="D2442" t="s">
        <v>21</v>
      </c>
      <c r="E2442" t="s">
        <v>22</v>
      </c>
      <c r="F2442" t="s">
        <v>22</v>
      </c>
      <c r="G2442">
        <v>0</v>
      </c>
      <c r="H2442">
        <v>209.4</v>
      </c>
      <c r="I2442">
        <v>49</v>
      </c>
      <c r="J2442">
        <v>35.6</v>
      </c>
      <c r="K2442">
        <v>237.4</v>
      </c>
      <c r="L2442">
        <v>117</v>
      </c>
      <c r="M2442">
        <v>20.18</v>
      </c>
      <c r="N2442">
        <v>239.2</v>
      </c>
      <c r="O2442">
        <v>98</v>
      </c>
      <c r="P2442">
        <v>10.76</v>
      </c>
      <c r="Q2442">
        <v>9.8000000000000007</v>
      </c>
      <c r="R2442">
        <v>11</v>
      </c>
      <c r="S2442">
        <v>2.65</v>
      </c>
      <c r="T2442">
        <v>1</v>
      </c>
      <c r="U2442" t="s">
        <v>22</v>
      </c>
      <c r="V2442">
        <f>IF(tbl_Customers[[#This Row],[churn]] = "yes", 1, 0)</f>
        <v>0</v>
      </c>
      <c r="W2442" t="str">
        <f>IF(tbl_Customers[[#This Row],[number_customer_service_calls]] &lt;= 1, "0-1 Calls", IF(tbl_Customers[[#This Row],[number_customer_service_calls]] &lt;= 3, "2-3 Calls", IF(tbl_Customers[[#This Row],[number_customer_service_calls]] &lt;=5, "4-5 Calls", "6+ Calls")))</f>
        <v>0-1 Calls</v>
      </c>
      <c r="X2442" t="str">
        <f>IF(tbl_Customers[[#This Row],[account_length]] &lt;= 50, "0-50", IF(tbl_Customers[[#This Row],[account_length]] &lt;=100, "51-100", IF(tbl_Customers[[#This Row],[account_length]] &lt;= 150, "101-150", "151+")))</f>
        <v>101-150</v>
      </c>
      <c r="Y2442" t="str">
        <f>IF(tbl_Customers[[#This Row],[total_intl_charge]] &lt;= 3, "Low Charges", "High Charges")</f>
        <v>Low Charges</v>
      </c>
      <c r="Z2442" t="str">
        <f>IF(tbl_Customers[[#This Row],[total_eve_calls]]&lt;=80,"Low Calls",
IF(tbl_Customers[[#This Row],[total_eve_calls]]&lt;=120,"Medium Calls","High Calls"))</f>
        <v>Medium Calls</v>
      </c>
      <c r="AA2442" t="str">
        <f>IF(tbl_Customers[[#This Row],[total_eve_charge]]&lt;=15,"Low Charges",
IF(tbl_Customers[[#This Row],[total_eve_charge]]&lt;=20,"Medium Charges","High Charges"))</f>
        <v>High Charges</v>
      </c>
      <c r="AB24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42" t="str">
        <f>IF(tbl_Customers[[#This Row],[number_vmail_messages]] = 0, "No Usage", IF(tbl_Customers[[#This Row],[number_vmail_messages]] &lt;= 20, "Low Usage", IF(tbl_Customers[[#This Row],[number_vmail_messages]] &lt;= 40, "Medium Usgae", "High Usage")))</f>
        <v>No Usage</v>
      </c>
      <c r="AD2442" t="str">
        <f>IF(tbl_Customers[[#This Row],[total_day_minutes]]&lt;=150,"Low Usage", IF(tbl_Customers[[#This Row],[total_day_minutes]]&lt;=200,"Medium Usage", IF(tbl_Customers[[#This Row],[total_day_minutes]]&lt;=250,"High Usage","Very High Usage")))</f>
        <v>High Usage</v>
      </c>
      <c r="AE2442" t="str">
        <f>IF(tbl_Customers[[#This Row],[total_intl_calls]]&lt;=5,"Low Calls", IF(tbl_Customers[[#This Row],[total_intl_calls]]&lt;=10, "Medium Calls", "High Calls"))</f>
        <v>High Calls</v>
      </c>
      <c r="AF24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42" s="36" t="str">
        <f>IF(tbl_Customers[[#This Row],[Churn_Risk_Score]]&gt;=10,"High Risk", IF(tbl_Customers[[#This Row],[Churn_Risk_Score]]&gt;=5,"Medium Risk","Low Risk"))</f>
        <v>Low Risk</v>
      </c>
    </row>
    <row r="2443" spans="1:33" x14ac:dyDescent="0.35">
      <c r="A2443">
        <v>2442</v>
      </c>
      <c r="B2443" t="s">
        <v>55</v>
      </c>
      <c r="C2443">
        <v>170</v>
      </c>
      <c r="D2443" t="s">
        <v>21</v>
      </c>
      <c r="E2443" t="s">
        <v>22</v>
      </c>
      <c r="F2443" t="s">
        <v>22</v>
      </c>
      <c r="G2443">
        <v>0</v>
      </c>
      <c r="H2443">
        <v>285.7</v>
      </c>
      <c r="I2443">
        <v>44</v>
      </c>
      <c r="J2443">
        <v>48.57</v>
      </c>
      <c r="K2443">
        <v>167.5</v>
      </c>
      <c r="L2443">
        <v>144</v>
      </c>
      <c r="M2443">
        <v>14.24</v>
      </c>
      <c r="N2443">
        <v>260</v>
      </c>
      <c r="O2443">
        <v>97</v>
      </c>
      <c r="P2443">
        <v>11.7</v>
      </c>
      <c r="Q2443">
        <v>8.6999999999999993</v>
      </c>
      <c r="R2443">
        <v>4</v>
      </c>
      <c r="S2443">
        <v>2.35</v>
      </c>
      <c r="T2443">
        <v>1</v>
      </c>
      <c r="U2443" t="s">
        <v>23</v>
      </c>
      <c r="V2443">
        <f>IF(tbl_Customers[[#This Row],[churn]] = "yes", 1, 0)</f>
        <v>1</v>
      </c>
      <c r="W2443" t="str">
        <f>IF(tbl_Customers[[#This Row],[number_customer_service_calls]] &lt;= 1, "0-1 Calls", IF(tbl_Customers[[#This Row],[number_customer_service_calls]] &lt;= 3, "2-3 Calls", IF(tbl_Customers[[#This Row],[number_customer_service_calls]] &lt;=5, "4-5 Calls", "6+ Calls")))</f>
        <v>0-1 Calls</v>
      </c>
      <c r="X2443" t="str">
        <f>IF(tbl_Customers[[#This Row],[account_length]] &lt;= 50, "0-50", IF(tbl_Customers[[#This Row],[account_length]] &lt;=100, "51-100", IF(tbl_Customers[[#This Row],[account_length]] &lt;= 150, "101-150", "151+")))</f>
        <v>151+</v>
      </c>
      <c r="Y2443" t="str">
        <f>IF(tbl_Customers[[#This Row],[total_intl_charge]] &lt;= 3, "Low Charges", "High Charges")</f>
        <v>Low Charges</v>
      </c>
      <c r="Z2443" t="str">
        <f>IF(tbl_Customers[[#This Row],[total_eve_calls]]&lt;=80,"Low Calls",
IF(tbl_Customers[[#This Row],[total_eve_calls]]&lt;=120,"Medium Calls","High Calls"))</f>
        <v>High Calls</v>
      </c>
      <c r="AA2443" t="str">
        <f>IF(tbl_Customers[[#This Row],[total_eve_charge]]&lt;=15,"Low Charges",
IF(tbl_Customers[[#This Row],[total_eve_charge]]&lt;=20,"Medium Charges","High Charges"))</f>
        <v>Low Charges</v>
      </c>
      <c r="AB24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43" t="str">
        <f>IF(tbl_Customers[[#This Row],[number_vmail_messages]] = 0, "No Usage", IF(tbl_Customers[[#This Row],[number_vmail_messages]] &lt;= 20, "Low Usage", IF(tbl_Customers[[#This Row],[number_vmail_messages]] &lt;= 40, "Medium Usgae", "High Usage")))</f>
        <v>No Usage</v>
      </c>
      <c r="AD2443" t="str">
        <f>IF(tbl_Customers[[#This Row],[total_day_minutes]]&lt;=150,"Low Usage", IF(tbl_Customers[[#This Row],[total_day_minutes]]&lt;=200,"Medium Usage", IF(tbl_Customers[[#This Row],[total_day_minutes]]&lt;=250,"High Usage","Very High Usage")))</f>
        <v>Very High Usage</v>
      </c>
      <c r="AE2443" t="str">
        <f>IF(tbl_Customers[[#This Row],[total_intl_calls]]&lt;=5,"Low Calls", IF(tbl_Customers[[#This Row],[total_intl_calls]]&lt;=10, "Medium Calls", "High Calls"))</f>
        <v>Low Calls</v>
      </c>
      <c r="AF24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43" s="36" t="str">
        <f>IF(tbl_Customers[[#This Row],[Churn_Risk_Score]]&gt;=10,"High Risk", IF(tbl_Customers[[#This Row],[Churn_Risk_Score]]&gt;=5,"Medium Risk","Low Risk"))</f>
        <v>Medium Risk</v>
      </c>
    </row>
    <row r="2444" spans="1:33" x14ac:dyDescent="0.35">
      <c r="A2444">
        <v>2443</v>
      </c>
      <c r="B2444" t="s">
        <v>45</v>
      </c>
      <c r="C2444">
        <v>135</v>
      </c>
      <c r="D2444" t="s">
        <v>21</v>
      </c>
      <c r="E2444" t="s">
        <v>22</v>
      </c>
      <c r="F2444" t="s">
        <v>22</v>
      </c>
      <c r="G2444">
        <v>0</v>
      </c>
      <c r="H2444">
        <v>190.9</v>
      </c>
      <c r="I2444">
        <v>44</v>
      </c>
      <c r="J2444">
        <v>32.450000000000003</v>
      </c>
      <c r="K2444">
        <v>161.4</v>
      </c>
      <c r="L2444">
        <v>109</v>
      </c>
      <c r="M2444">
        <v>13.72</v>
      </c>
      <c r="N2444">
        <v>231.9</v>
      </c>
      <c r="O2444">
        <v>100</v>
      </c>
      <c r="P2444">
        <v>10.44</v>
      </c>
      <c r="Q2444">
        <v>8.4</v>
      </c>
      <c r="R2444">
        <v>2</v>
      </c>
      <c r="S2444">
        <v>2.27</v>
      </c>
      <c r="T2444">
        <v>1</v>
      </c>
      <c r="U2444" t="s">
        <v>22</v>
      </c>
      <c r="V2444">
        <f>IF(tbl_Customers[[#This Row],[churn]] = "yes", 1, 0)</f>
        <v>0</v>
      </c>
      <c r="W2444" t="str">
        <f>IF(tbl_Customers[[#This Row],[number_customer_service_calls]] &lt;= 1, "0-1 Calls", IF(tbl_Customers[[#This Row],[number_customer_service_calls]] &lt;= 3, "2-3 Calls", IF(tbl_Customers[[#This Row],[number_customer_service_calls]] &lt;=5, "4-5 Calls", "6+ Calls")))</f>
        <v>0-1 Calls</v>
      </c>
      <c r="X2444" t="str">
        <f>IF(tbl_Customers[[#This Row],[account_length]] &lt;= 50, "0-50", IF(tbl_Customers[[#This Row],[account_length]] &lt;=100, "51-100", IF(tbl_Customers[[#This Row],[account_length]] &lt;= 150, "101-150", "151+")))</f>
        <v>101-150</v>
      </c>
      <c r="Y2444" t="str">
        <f>IF(tbl_Customers[[#This Row],[total_intl_charge]] &lt;= 3, "Low Charges", "High Charges")</f>
        <v>Low Charges</v>
      </c>
      <c r="Z2444" t="str">
        <f>IF(tbl_Customers[[#This Row],[total_eve_calls]]&lt;=80,"Low Calls",
IF(tbl_Customers[[#This Row],[total_eve_calls]]&lt;=120,"Medium Calls","High Calls"))</f>
        <v>Medium Calls</v>
      </c>
      <c r="AA2444" t="str">
        <f>IF(tbl_Customers[[#This Row],[total_eve_charge]]&lt;=15,"Low Charges",
IF(tbl_Customers[[#This Row],[total_eve_charge]]&lt;=20,"Medium Charges","High Charges"))</f>
        <v>Low Charges</v>
      </c>
      <c r="AB24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44" t="str">
        <f>IF(tbl_Customers[[#This Row],[number_vmail_messages]] = 0, "No Usage", IF(tbl_Customers[[#This Row],[number_vmail_messages]] &lt;= 20, "Low Usage", IF(tbl_Customers[[#This Row],[number_vmail_messages]] &lt;= 40, "Medium Usgae", "High Usage")))</f>
        <v>No Usage</v>
      </c>
      <c r="AD2444" t="str">
        <f>IF(tbl_Customers[[#This Row],[total_day_minutes]]&lt;=150,"Low Usage", IF(tbl_Customers[[#This Row],[total_day_minutes]]&lt;=200,"Medium Usage", IF(tbl_Customers[[#This Row],[total_day_minutes]]&lt;=250,"High Usage","Very High Usage")))</f>
        <v>Medium Usage</v>
      </c>
      <c r="AE2444" t="str">
        <f>IF(tbl_Customers[[#This Row],[total_intl_calls]]&lt;=5,"Low Calls", IF(tbl_Customers[[#This Row],[total_intl_calls]]&lt;=10, "Medium Calls", "High Calls"))</f>
        <v>Low Calls</v>
      </c>
      <c r="AF24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44" s="36" t="str">
        <f>IF(tbl_Customers[[#This Row],[Churn_Risk_Score]]&gt;=10,"High Risk", IF(tbl_Customers[[#This Row],[Churn_Risk_Score]]&gt;=5,"Medium Risk","Low Risk"))</f>
        <v>Low Risk</v>
      </c>
    </row>
    <row r="2445" spans="1:33" x14ac:dyDescent="0.35">
      <c r="A2445">
        <v>2444</v>
      </c>
      <c r="B2445" t="s">
        <v>52</v>
      </c>
      <c r="C2445">
        <v>134</v>
      </c>
      <c r="D2445" t="s">
        <v>21</v>
      </c>
      <c r="E2445" t="s">
        <v>22</v>
      </c>
      <c r="F2445" t="s">
        <v>23</v>
      </c>
      <c r="G2445">
        <v>50</v>
      </c>
      <c r="H2445">
        <v>208.8</v>
      </c>
      <c r="I2445">
        <v>130</v>
      </c>
      <c r="J2445">
        <v>35.5</v>
      </c>
      <c r="K2445">
        <v>132.9</v>
      </c>
      <c r="L2445">
        <v>104</v>
      </c>
      <c r="M2445">
        <v>11.3</v>
      </c>
      <c r="N2445">
        <v>136.69999999999999</v>
      </c>
      <c r="O2445">
        <v>107</v>
      </c>
      <c r="P2445">
        <v>6.15</v>
      </c>
      <c r="Q2445">
        <v>11.1</v>
      </c>
      <c r="R2445">
        <v>4</v>
      </c>
      <c r="S2445">
        <v>3</v>
      </c>
      <c r="T2445">
        <v>2</v>
      </c>
      <c r="U2445" t="s">
        <v>22</v>
      </c>
      <c r="V2445">
        <f>IF(tbl_Customers[[#This Row],[churn]] = "yes", 1, 0)</f>
        <v>0</v>
      </c>
      <c r="W2445" t="str">
        <f>IF(tbl_Customers[[#This Row],[number_customer_service_calls]] &lt;= 1, "0-1 Calls", IF(tbl_Customers[[#This Row],[number_customer_service_calls]] &lt;= 3, "2-3 Calls", IF(tbl_Customers[[#This Row],[number_customer_service_calls]] &lt;=5, "4-5 Calls", "6+ Calls")))</f>
        <v>2-3 Calls</v>
      </c>
      <c r="X2445" t="str">
        <f>IF(tbl_Customers[[#This Row],[account_length]] &lt;= 50, "0-50", IF(tbl_Customers[[#This Row],[account_length]] &lt;=100, "51-100", IF(tbl_Customers[[#This Row],[account_length]] &lt;= 150, "101-150", "151+")))</f>
        <v>101-150</v>
      </c>
      <c r="Y2445" t="str">
        <f>IF(tbl_Customers[[#This Row],[total_intl_charge]] &lt;= 3, "Low Charges", "High Charges")</f>
        <v>Low Charges</v>
      </c>
      <c r="Z2445" t="str">
        <f>IF(tbl_Customers[[#This Row],[total_eve_calls]]&lt;=80,"Low Calls",
IF(tbl_Customers[[#This Row],[total_eve_calls]]&lt;=120,"Medium Calls","High Calls"))</f>
        <v>Medium Calls</v>
      </c>
      <c r="AA2445" t="str">
        <f>IF(tbl_Customers[[#This Row],[total_eve_charge]]&lt;=15,"Low Charges",
IF(tbl_Customers[[#This Row],[total_eve_charge]]&lt;=20,"Medium Charges","High Charges"))</f>
        <v>Low Charges</v>
      </c>
      <c r="AB24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45" t="str">
        <f>IF(tbl_Customers[[#This Row],[number_vmail_messages]] = 0, "No Usage", IF(tbl_Customers[[#This Row],[number_vmail_messages]] &lt;= 20, "Low Usage", IF(tbl_Customers[[#This Row],[number_vmail_messages]] &lt;= 40, "Medium Usgae", "High Usage")))</f>
        <v>High Usage</v>
      </c>
      <c r="AD2445" t="str">
        <f>IF(tbl_Customers[[#This Row],[total_day_minutes]]&lt;=150,"Low Usage", IF(tbl_Customers[[#This Row],[total_day_minutes]]&lt;=200,"Medium Usage", IF(tbl_Customers[[#This Row],[total_day_minutes]]&lt;=250,"High Usage","Very High Usage")))</f>
        <v>High Usage</v>
      </c>
      <c r="AE2445" t="str">
        <f>IF(tbl_Customers[[#This Row],[total_intl_calls]]&lt;=5,"Low Calls", IF(tbl_Customers[[#This Row],[total_intl_calls]]&lt;=10, "Medium Calls", "High Calls"))</f>
        <v>Low Calls</v>
      </c>
      <c r="AF24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45" s="36" t="str">
        <f>IF(tbl_Customers[[#This Row],[Churn_Risk_Score]]&gt;=10,"High Risk", IF(tbl_Customers[[#This Row],[Churn_Risk_Score]]&gt;=5,"Medium Risk","Low Risk"))</f>
        <v>Low Risk</v>
      </c>
    </row>
    <row r="2446" spans="1:33" x14ac:dyDescent="0.35">
      <c r="A2446">
        <v>2445</v>
      </c>
      <c r="B2446" t="s">
        <v>71</v>
      </c>
      <c r="C2446">
        <v>148</v>
      </c>
      <c r="D2446" t="s">
        <v>21</v>
      </c>
      <c r="E2446" t="s">
        <v>22</v>
      </c>
      <c r="F2446" t="s">
        <v>23</v>
      </c>
      <c r="G2446">
        <v>36</v>
      </c>
      <c r="H2446">
        <v>77.599999999999994</v>
      </c>
      <c r="I2446">
        <v>141</v>
      </c>
      <c r="J2446">
        <v>13.19</v>
      </c>
      <c r="K2446">
        <v>207</v>
      </c>
      <c r="L2446">
        <v>60</v>
      </c>
      <c r="M2446">
        <v>17.600000000000001</v>
      </c>
      <c r="N2446">
        <v>255.7</v>
      </c>
      <c r="O2446">
        <v>115</v>
      </c>
      <c r="P2446">
        <v>11.51</v>
      </c>
      <c r="Q2446">
        <v>10.9</v>
      </c>
      <c r="R2446">
        <v>2</v>
      </c>
      <c r="S2446">
        <v>2.94</v>
      </c>
      <c r="T2446">
        <v>1</v>
      </c>
      <c r="U2446" t="s">
        <v>22</v>
      </c>
      <c r="V2446">
        <f>IF(tbl_Customers[[#This Row],[churn]] = "yes", 1, 0)</f>
        <v>0</v>
      </c>
      <c r="W2446" t="str">
        <f>IF(tbl_Customers[[#This Row],[number_customer_service_calls]] &lt;= 1, "0-1 Calls", IF(tbl_Customers[[#This Row],[number_customer_service_calls]] &lt;= 3, "2-3 Calls", IF(tbl_Customers[[#This Row],[number_customer_service_calls]] &lt;=5, "4-5 Calls", "6+ Calls")))</f>
        <v>0-1 Calls</v>
      </c>
      <c r="X2446" t="str">
        <f>IF(tbl_Customers[[#This Row],[account_length]] &lt;= 50, "0-50", IF(tbl_Customers[[#This Row],[account_length]] &lt;=100, "51-100", IF(tbl_Customers[[#This Row],[account_length]] &lt;= 150, "101-150", "151+")))</f>
        <v>101-150</v>
      </c>
      <c r="Y2446" t="str">
        <f>IF(tbl_Customers[[#This Row],[total_intl_charge]] &lt;= 3, "Low Charges", "High Charges")</f>
        <v>Low Charges</v>
      </c>
      <c r="Z2446" t="str">
        <f>IF(tbl_Customers[[#This Row],[total_eve_calls]]&lt;=80,"Low Calls",
IF(tbl_Customers[[#This Row],[total_eve_calls]]&lt;=120,"Medium Calls","High Calls"))</f>
        <v>Low Calls</v>
      </c>
      <c r="AA2446" t="str">
        <f>IF(tbl_Customers[[#This Row],[total_eve_charge]]&lt;=15,"Low Charges",
IF(tbl_Customers[[#This Row],[total_eve_charge]]&lt;=20,"Medium Charges","High Charges"))</f>
        <v>Medium Charges</v>
      </c>
      <c r="AB24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46" t="str">
        <f>IF(tbl_Customers[[#This Row],[number_vmail_messages]] = 0, "No Usage", IF(tbl_Customers[[#This Row],[number_vmail_messages]] &lt;= 20, "Low Usage", IF(tbl_Customers[[#This Row],[number_vmail_messages]] &lt;= 40, "Medium Usgae", "High Usage")))</f>
        <v>Medium Usgae</v>
      </c>
      <c r="AD2446" t="str">
        <f>IF(tbl_Customers[[#This Row],[total_day_minutes]]&lt;=150,"Low Usage", IF(tbl_Customers[[#This Row],[total_day_minutes]]&lt;=200,"Medium Usage", IF(tbl_Customers[[#This Row],[total_day_minutes]]&lt;=250,"High Usage","Very High Usage")))</f>
        <v>Low Usage</v>
      </c>
      <c r="AE2446" t="str">
        <f>IF(tbl_Customers[[#This Row],[total_intl_calls]]&lt;=5,"Low Calls", IF(tbl_Customers[[#This Row],[total_intl_calls]]&lt;=10, "Medium Calls", "High Calls"))</f>
        <v>Low Calls</v>
      </c>
      <c r="AF24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46" s="36" t="str">
        <f>IF(tbl_Customers[[#This Row],[Churn_Risk_Score]]&gt;=10,"High Risk", IF(tbl_Customers[[#This Row],[Churn_Risk_Score]]&gt;=5,"Medium Risk","Low Risk"))</f>
        <v>Low Risk</v>
      </c>
    </row>
    <row r="2447" spans="1:33" x14ac:dyDescent="0.35">
      <c r="A2447">
        <v>2446</v>
      </c>
      <c r="B2447" t="s">
        <v>74</v>
      </c>
      <c r="C2447">
        <v>93</v>
      </c>
      <c r="D2447" t="s">
        <v>21</v>
      </c>
      <c r="E2447" t="s">
        <v>22</v>
      </c>
      <c r="F2447" t="s">
        <v>22</v>
      </c>
      <c r="G2447">
        <v>0</v>
      </c>
      <c r="H2447">
        <v>271.10000000000002</v>
      </c>
      <c r="I2447">
        <v>101</v>
      </c>
      <c r="J2447">
        <v>46.09</v>
      </c>
      <c r="K2447">
        <v>237.4</v>
      </c>
      <c r="L2447">
        <v>133</v>
      </c>
      <c r="M2447">
        <v>20.18</v>
      </c>
      <c r="N2447">
        <v>145.4</v>
      </c>
      <c r="O2447">
        <v>103</v>
      </c>
      <c r="P2447">
        <v>6.54</v>
      </c>
      <c r="Q2447">
        <v>8.4</v>
      </c>
      <c r="R2447">
        <v>6</v>
      </c>
      <c r="S2447">
        <v>2.27</v>
      </c>
      <c r="T2447">
        <v>1</v>
      </c>
      <c r="U2447" t="s">
        <v>23</v>
      </c>
      <c r="V2447">
        <f>IF(tbl_Customers[[#This Row],[churn]] = "yes", 1, 0)</f>
        <v>1</v>
      </c>
      <c r="W2447" t="str">
        <f>IF(tbl_Customers[[#This Row],[number_customer_service_calls]] &lt;= 1, "0-1 Calls", IF(tbl_Customers[[#This Row],[number_customer_service_calls]] &lt;= 3, "2-3 Calls", IF(tbl_Customers[[#This Row],[number_customer_service_calls]] &lt;=5, "4-5 Calls", "6+ Calls")))</f>
        <v>0-1 Calls</v>
      </c>
      <c r="X2447" t="str">
        <f>IF(tbl_Customers[[#This Row],[account_length]] &lt;= 50, "0-50", IF(tbl_Customers[[#This Row],[account_length]] &lt;=100, "51-100", IF(tbl_Customers[[#This Row],[account_length]] &lt;= 150, "101-150", "151+")))</f>
        <v>51-100</v>
      </c>
      <c r="Y2447" t="str">
        <f>IF(tbl_Customers[[#This Row],[total_intl_charge]] &lt;= 3, "Low Charges", "High Charges")</f>
        <v>Low Charges</v>
      </c>
      <c r="Z2447" t="str">
        <f>IF(tbl_Customers[[#This Row],[total_eve_calls]]&lt;=80,"Low Calls",
IF(tbl_Customers[[#This Row],[total_eve_calls]]&lt;=120,"Medium Calls","High Calls"))</f>
        <v>High Calls</v>
      </c>
      <c r="AA2447" t="str">
        <f>IF(tbl_Customers[[#This Row],[total_eve_charge]]&lt;=15,"Low Charges",
IF(tbl_Customers[[#This Row],[total_eve_charge]]&lt;=20,"Medium Charges","High Charges"))</f>
        <v>High Charges</v>
      </c>
      <c r="AB24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47" t="str">
        <f>IF(tbl_Customers[[#This Row],[number_vmail_messages]] = 0, "No Usage", IF(tbl_Customers[[#This Row],[number_vmail_messages]] &lt;= 20, "Low Usage", IF(tbl_Customers[[#This Row],[number_vmail_messages]] &lt;= 40, "Medium Usgae", "High Usage")))</f>
        <v>No Usage</v>
      </c>
      <c r="AD2447" t="str">
        <f>IF(tbl_Customers[[#This Row],[total_day_minutes]]&lt;=150,"Low Usage", IF(tbl_Customers[[#This Row],[total_day_minutes]]&lt;=200,"Medium Usage", IF(tbl_Customers[[#This Row],[total_day_minutes]]&lt;=250,"High Usage","Very High Usage")))</f>
        <v>Very High Usage</v>
      </c>
      <c r="AE2447" t="str">
        <f>IF(tbl_Customers[[#This Row],[total_intl_calls]]&lt;=5,"Low Calls", IF(tbl_Customers[[#This Row],[total_intl_calls]]&lt;=10, "Medium Calls", "High Calls"))</f>
        <v>Medium Calls</v>
      </c>
      <c r="AF24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47" s="36" t="str">
        <f>IF(tbl_Customers[[#This Row],[Churn_Risk_Score]]&gt;=10,"High Risk", IF(tbl_Customers[[#This Row],[Churn_Risk_Score]]&gt;=5,"Medium Risk","Low Risk"))</f>
        <v>Medium Risk</v>
      </c>
    </row>
    <row r="2448" spans="1:33" x14ac:dyDescent="0.35">
      <c r="A2448">
        <v>2447</v>
      </c>
      <c r="B2448" t="s">
        <v>42</v>
      </c>
      <c r="C2448">
        <v>138</v>
      </c>
      <c r="D2448" t="s">
        <v>21</v>
      </c>
      <c r="E2448" t="s">
        <v>22</v>
      </c>
      <c r="F2448" t="s">
        <v>22</v>
      </c>
      <c r="G2448">
        <v>0</v>
      </c>
      <c r="H2448">
        <v>240.8</v>
      </c>
      <c r="I2448">
        <v>104</v>
      </c>
      <c r="J2448">
        <v>40.94</v>
      </c>
      <c r="K2448">
        <v>144.5</v>
      </c>
      <c r="L2448">
        <v>92</v>
      </c>
      <c r="M2448">
        <v>12.28</v>
      </c>
      <c r="N2448">
        <v>125.7</v>
      </c>
      <c r="O2448">
        <v>98</v>
      </c>
      <c r="P2448">
        <v>5.66</v>
      </c>
      <c r="Q2448">
        <v>11.6</v>
      </c>
      <c r="R2448">
        <v>1</v>
      </c>
      <c r="S2448">
        <v>3.13</v>
      </c>
      <c r="T2448">
        <v>0</v>
      </c>
      <c r="U2448" t="s">
        <v>22</v>
      </c>
      <c r="V2448">
        <f>IF(tbl_Customers[[#This Row],[churn]] = "yes", 1, 0)</f>
        <v>0</v>
      </c>
      <c r="W2448" t="str">
        <f>IF(tbl_Customers[[#This Row],[number_customer_service_calls]] &lt;= 1, "0-1 Calls", IF(tbl_Customers[[#This Row],[number_customer_service_calls]] &lt;= 3, "2-3 Calls", IF(tbl_Customers[[#This Row],[number_customer_service_calls]] &lt;=5, "4-5 Calls", "6+ Calls")))</f>
        <v>0-1 Calls</v>
      </c>
      <c r="X2448" t="str">
        <f>IF(tbl_Customers[[#This Row],[account_length]] &lt;= 50, "0-50", IF(tbl_Customers[[#This Row],[account_length]] &lt;=100, "51-100", IF(tbl_Customers[[#This Row],[account_length]] &lt;= 150, "101-150", "151+")))</f>
        <v>101-150</v>
      </c>
      <c r="Y2448" t="str">
        <f>IF(tbl_Customers[[#This Row],[total_intl_charge]] &lt;= 3, "Low Charges", "High Charges")</f>
        <v>High Charges</v>
      </c>
      <c r="Z2448" t="str">
        <f>IF(tbl_Customers[[#This Row],[total_eve_calls]]&lt;=80,"Low Calls",
IF(tbl_Customers[[#This Row],[total_eve_calls]]&lt;=120,"Medium Calls","High Calls"))</f>
        <v>Medium Calls</v>
      </c>
      <c r="AA2448" t="str">
        <f>IF(tbl_Customers[[#This Row],[total_eve_charge]]&lt;=15,"Low Charges",
IF(tbl_Customers[[#This Row],[total_eve_charge]]&lt;=20,"Medium Charges","High Charges"))</f>
        <v>Low Charges</v>
      </c>
      <c r="AB24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48" t="str">
        <f>IF(tbl_Customers[[#This Row],[number_vmail_messages]] = 0, "No Usage", IF(tbl_Customers[[#This Row],[number_vmail_messages]] &lt;= 20, "Low Usage", IF(tbl_Customers[[#This Row],[number_vmail_messages]] &lt;= 40, "Medium Usgae", "High Usage")))</f>
        <v>No Usage</v>
      </c>
      <c r="AD2448" t="str">
        <f>IF(tbl_Customers[[#This Row],[total_day_minutes]]&lt;=150,"Low Usage", IF(tbl_Customers[[#This Row],[total_day_minutes]]&lt;=200,"Medium Usage", IF(tbl_Customers[[#This Row],[total_day_minutes]]&lt;=250,"High Usage","Very High Usage")))</f>
        <v>High Usage</v>
      </c>
      <c r="AE2448" t="str">
        <f>IF(tbl_Customers[[#This Row],[total_intl_calls]]&lt;=5,"Low Calls", IF(tbl_Customers[[#This Row],[total_intl_calls]]&lt;=10, "Medium Calls", "High Calls"))</f>
        <v>Low Calls</v>
      </c>
      <c r="AF24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48" s="36" t="str">
        <f>IF(tbl_Customers[[#This Row],[Churn_Risk_Score]]&gt;=10,"High Risk", IF(tbl_Customers[[#This Row],[Churn_Risk_Score]]&gt;=5,"Medium Risk","Low Risk"))</f>
        <v>Low Risk</v>
      </c>
    </row>
    <row r="2449" spans="1:33" x14ac:dyDescent="0.35">
      <c r="A2449">
        <v>2448</v>
      </c>
      <c r="B2449" t="s">
        <v>52</v>
      </c>
      <c r="C2449">
        <v>159</v>
      </c>
      <c r="D2449" t="s">
        <v>28</v>
      </c>
      <c r="E2449" t="s">
        <v>22</v>
      </c>
      <c r="F2449" t="s">
        <v>22</v>
      </c>
      <c r="G2449">
        <v>0</v>
      </c>
      <c r="H2449">
        <v>114.8</v>
      </c>
      <c r="I2449">
        <v>98</v>
      </c>
      <c r="J2449">
        <v>19.52</v>
      </c>
      <c r="K2449">
        <v>192.6</v>
      </c>
      <c r="L2449">
        <v>101</v>
      </c>
      <c r="M2449">
        <v>16.37</v>
      </c>
      <c r="N2449">
        <v>259</v>
      </c>
      <c r="O2449">
        <v>108</v>
      </c>
      <c r="P2449">
        <v>11.66</v>
      </c>
      <c r="Q2449">
        <v>12.2</v>
      </c>
      <c r="R2449">
        <v>5</v>
      </c>
      <c r="S2449">
        <v>3.29</v>
      </c>
      <c r="T2449">
        <v>0</v>
      </c>
      <c r="U2449" t="s">
        <v>22</v>
      </c>
      <c r="V2449">
        <f>IF(tbl_Customers[[#This Row],[churn]] = "yes", 1, 0)</f>
        <v>0</v>
      </c>
      <c r="W2449" t="str">
        <f>IF(tbl_Customers[[#This Row],[number_customer_service_calls]] &lt;= 1, "0-1 Calls", IF(tbl_Customers[[#This Row],[number_customer_service_calls]] &lt;= 3, "2-3 Calls", IF(tbl_Customers[[#This Row],[number_customer_service_calls]] &lt;=5, "4-5 Calls", "6+ Calls")))</f>
        <v>0-1 Calls</v>
      </c>
      <c r="X2449" t="str">
        <f>IF(tbl_Customers[[#This Row],[account_length]] &lt;= 50, "0-50", IF(tbl_Customers[[#This Row],[account_length]] &lt;=100, "51-100", IF(tbl_Customers[[#This Row],[account_length]] &lt;= 150, "101-150", "151+")))</f>
        <v>151+</v>
      </c>
      <c r="Y2449" t="str">
        <f>IF(tbl_Customers[[#This Row],[total_intl_charge]] &lt;= 3, "Low Charges", "High Charges")</f>
        <v>High Charges</v>
      </c>
      <c r="Z2449" t="str">
        <f>IF(tbl_Customers[[#This Row],[total_eve_calls]]&lt;=80,"Low Calls",
IF(tbl_Customers[[#This Row],[total_eve_calls]]&lt;=120,"Medium Calls","High Calls"))</f>
        <v>Medium Calls</v>
      </c>
      <c r="AA2449" t="str">
        <f>IF(tbl_Customers[[#This Row],[total_eve_charge]]&lt;=15,"Low Charges",
IF(tbl_Customers[[#This Row],[total_eve_charge]]&lt;=20,"Medium Charges","High Charges"))</f>
        <v>Medium Charges</v>
      </c>
      <c r="AB24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49" t="str">
        <f>IF(tbl_Customers[[#This Row],[number_vmail_messages]] = 0, "No Usage", IF(tbl_Customers[[#This Row],[number_vmail_messages]] &lt;= 20, "Low Usage", IF(tbl_Customers[[#This Row],[number_vmail_messages]] &lt;= 40, "Medium Usgae", "High Usage")))</f>
        <v>No Usage</v>
      </c>
      <c r="AD2449" t="str">
        <f>IF(tbl_Customers[[#This Row],[total_day_minutes]]&lt;=150,"Low Usage", IF(tbl_Customers[[#This Row],[total_day_minutes]]&lt;=200,"Medium Usage", IF(tbl_Customers[[#This Row],[total_day_minutes]]&lt;=250,"High Usage","Very High Usage")))</f>
        <v>Low Usage</v>
      </c>
      <c r="AE2449" t="str">
        <f>IF(tbl_Customers[[#This Row],[total_intl_calls]]&lt;=5,"Low Calls", IF(tbl_Customers[[#This Row],[total_intl_calls]]&lt;=10, "Medium Calls", "High Calls"))</f>
        <v>Low Calls</v>
      </c>
      <c r="AF24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49" s="36" t="str">
        <f>IF(tbl_Customers[[#This Row],[Churn_Risk_Score]]&gt;=10,"High Risk", IF(tbl_Customers[[#This Row],[Churn_Risk_Score]]&gt;=5,"Medium Risk","Low Risk"))</f>
        <v>Low Risk</v>
      </c>
    </row>
    <row r="2450" spans="1:33" x14ac:dyDescent="0.35">
      <c r="A2450">
        <v>2449</v>
      </c>
      <c r="B2450" t="s">
        <v>54</v>
      </c>
      <c r="C2450">
        <v>103</v>
      </c>
      <c r="D2450" t="s">
        <v>21</v>
      </c>
      <c r="E2450" t="s">
        <v>22</v>
      </c>
      <c r="F2450" t="s">
        <v>23</v>
      </c>
      <c r="G2450">
        <v>34</v>
      </c>
      <c r="H2450">
        <v>138.80000000000001</v>
      </c>
      <c r="I2450">
        <v>80</v>
      </c>
      <c r="J2450">
        <v>23.6</v>
      </c>
      <c r="K2450">
        <v>142</v>
      </c>
      <c r="L2450">
        <v>108</v>
      </c>
      <c r="M2450">
        <v>12.07</v>
      </c>
      <c r="N2450">
        <v>183.8</v>
      </c>
      <c r="O2450">
        <v>77</v>
      </c>
      <c r="P2450">
        <v>8.27</v>
      </c>
      <c r="Q2450">
        <v>11.8</v>
      </c>
      <c r="R2450">
        <v>7</v>
      </c>
      <c r="S2450">
        <v>3.19</v>
      </c>
      <c r="T2450">
        <v>1</v>
      </c>
      <c r="U2450" t="s">
        <v>22</v>
      </c>
      <c r="V2450">
        <f>IF(tbl_Customers[[#This Row],[churn]] = "yes", 1, 0)</f>
        <v>0</v>
      </c>
      <c r="W2450" t="str">
        <f>IF(tbl_Customers[[#This Row],[number_customer_service_calls]] &lt;= 1, "0-1 Calls", IF(tbl_Customers[[#This Row],[number_customer_service_calls]] &lt;= 3, "2-3 Calls", IF(tbl_Customers[[#This Row],[number_customer_service_calls]] &lt;=5, "4-5 Calls", "6+ Calls")))</f>
        <v>0-1 Calls</v>
      </c>
      <c r="X2450" t="str">
        <f>IF(tbl_Customers[[#This Row],[account_length]] &lt;= 50, "0-50", IF(tbl_Customers[[#This Row],[account_length]] &lt;=100, "51-100", IF(tbl_Customers[[#This Row],[account_length]] &lt;= 150, "101-150", "151+")))</f>
        <v>101-150</v>
      </c>
      <c r="Y2450" t="str">
        <f>IF(tbl_Customers[[#This Row],[total_intl_charge]] &lt;= 3, "Low Charges", "High Charges")</f>
        <v>High Charges</v>
      </c>
      <c r="Z2450" t="str">
        <f>IF(tbl_Customers[[#This Row],[total_eve_calls]]&lt;=80,"Low Calls",
IF(tbl_Customers[[#This Row],[total_eve_calls]]&lt;=120,"Medium Calls","High Calls"))</f>
        <v>Medium Calls</v>
      </c>
      <c r="AA2450" t="str">
        <f>IF(tbl_Customers[[#This Row],[total_eve_charge]]&lt;=15,"Low Charges",
IF(tbl_Customers[[#This Row],[total_eve_charge]]&lt;=20,"Medium Charges","High Charges"))</f>
        <v>Low Charges</v>
      </c>
      <c r="AB24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50" t="str">
        <f>IF(tbl_Customers[[#This Row],[number_vmail_messages]] = 0, "No Usage", IF(tbl_Customers[[#This Row],[number_vmail_messages]] &lt;= 20, "Low Usage", IF(tbl_Customers[[#This Row],[number_vmail_messages]] &lt;= 40, "Medium Usgae", "High Usage")))</f>
        <v>Medium Usgae</v>
      </c>
      <c r="AD2450" t="str">
        <f>IF(tbl_Customers[[#This Row],[total_day_minutes]]&lt;=150,"Low Usage", IF(tbl_Customers[[#This Row],[total_day_minutes]]&lt;=200,"Medium Usage", IF(tbl_Customers[[#This Row],[total_day_minutes]]&lt;=250,"High Usage","Very High Usage")))</f>
        <v>Low Usage</v>
      </c>
      <c r="AE2450" t="str">
        <f>IF(tbl_Customers[[#This Row],[total_intl_calls]]&lt;=5,"Low Calls", IF(tbl_Customers[[#This Row],[total_intl_calls]]&lt;=10, "Medium Calls", "High Calls"))</f>
        <v>Medium Calls</v>
      </c>
      <c r="AF24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450" s="36" t="str">
        <f>IF(tbl_Customers[[#This Row],[Churn_Risk_Score]]&gt;=10,"High Risk", IF(tbl_Customers[[#This Row],[Churn_Risk_Score]]&gt;=5,"Medium Risk","Low Risk"))</f>
        <v>Low Risk</v>
      </c>
    </row>
    <row r="2451" spans="1:33" x14ac:dyDescent="0.35">
      <c r="A2451">
        <v>2450</v>
      </c>
      <c r="B2451" t="s">
        <v>27</v>
      </c>
      <c r="C2451">
        <v>150</v>
      </c>
      <c r="D2451" t="s">
        <v>25</v>
      </c>
      <c r="E2451" t="s">
        <v>22</v>
      </c>
      <c r="F2451" t="s">
        <v>23</v>
      </c>
      <c r="G2451">
        <v>27</v>
      </c>
      <c r="H2451">
        <v>209.8</v>
      </c>
      <c r="I2451">
        <v>112</v>
      </c>
      <c r="J2451">
        <v>35.67</v>
      </c>
      <c r="K2451">
        <v>155</v>
      </c>
      <c r="L2451">
        <v>80</v>
      </c>
      <c r="M2451">
        <v>13.18</v>
      </c>
      <c r="N2451">
        <v>251.5</v>
      </c>
      <c r="O2451">
        <v>111</v>
      </c>
      <c r="P2451">
        <v>11.32</v>
      </c>
      <c r="Q2451">
        <v>7.2</v>
      </c>
      <c r="R2451">
        <v>6</v>
      </c>
      <c r="S2451">
        <v>1.94</v>
      </c>
      <c r="T2451">
        <v>0</v>
      </c>
      <c r="U2451" t="s">
        <v>22</v>
      </c>
      <c r="V2451">
        <f>IF(tbl_Customers[[#This Row],[churn]] = "yes", 1, 0)</f>
        <v>0</v>
      </c>
      <c r="W2451" t="str">
        <f>IF(tbl_Customers[[#This Row],[number_customer_service_calls]] &lt;= 1, "0-1 Calls", IF(tbl_Customers[[#This Row],[number_customer_service_calls]] &lt;= 3, "2-3 Calls", IF(tbl_Customers[[#This Row],[number_customer_service_calls]] &lt;=5, "4-5 Calls", "6+ Calls")))</f>
        <v>0-1 Calls</v>
      </c>
      <c r="X2451" t="str">
        <f>IF(tbl_Customers[[#This Row],[account_length]] &lt;= 50, "0-50", IF(tbl_Customers[[#This Row],[account_length]] &lt;=100, "51-100", IF(tbl_Customers[[#This Row],[account_length]] &lt;= 150, "101-150", "151+")))</f>
        <v>101-150</v>
      </c>
      <c r="Y2451" t="str">
        <f>IF(tbl_Customers[[#This Row],[total_intl_charge]] &lt;= 3, "Low Charges", "High Charges")</f>
        <v>Low Charges</v>
      </c>
      <c r="Z2451" t="str">
        <f>IF(tbl_Customers[[#This Row],[total_eve_calls]]&lt;=80,"Low Calls",
IF(tbl_Customers[[#This Row],[total_eve_calls]]&lt;=120,"Medium Calls","High Calls"))</f>
        <v>Low Calls</v>
      </c>
      <c r="AA2451" t="str">
        <f>IF(tbl_Customers[[#This Row],[total_eve_charge]]&lt;=15,"Low Charges",
IF(tbl_Customers[[#This Row],[total_eve_charge]]&lt;=20,"Medium Charges","High Charges"))</f>
        <v>Low Charges</v>
      </c>
      <c r="AB24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51" t="str">
        <f>IF(tbl_Customers[[#This Row],[number_vmail_messages]] = 0, "No Usage", IF(tbl_Customers[[#This Row],[number_vmail_messages]] &lt;= 20, "Low Usage", IF(tbl_Customers[[#This Row],[number_vmail_messages]] &lt;= 40, "Medium Usgae", "High Usage")))</f>
        <v>Medium Usgae</v>
      </c>
      <c r="AD2451" t="str">
        <f>IF(tbl_Customers[[#This Row],[total_day_minutes]]&lt;=150,"Low Usage", IF(tbl_Customers[[#This Row],[total_day_minutes]]&lt;=200,"Medium Usage", IF(tbl_Customers[[#This Row],[total_day_minutes]]&lt;=250,"High Usage","Very High Usage")))</f>
        <v>High Usage</v>
      </c>
      <c r="AE2451" t="str">
        <f>IF(tbl_Customers[[#This Row],[total_intl_calls]]&lt;=5,"Low Calls", IF(tbl_Customers[[#This Row],[total_intl_calls]]&lt;=10, "Medium Calls", "High Calls"))</f>
        <v>Medium Calls</v>
      </c>
      <c r="AF24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51" s="36" t="str">
        <f>IF(tbl_Customers[[#This Row],[Churn_Risk_Score]]&gt;=10,"High Risk", IF(tbl_Customers[[#This Row],[Churn_Risk_Score]]&gt;=5,"Medium Risk","Low Risk"))</f>
        <v>Low Risk</v>
      </c>
    </row>
    <row r="2452" spans="1:33" x14ac:dyDescent="0.35">
      <c r="A2452">
        <v>2451</v>
      </c>
      <c r="B2452" t="s">
        <v>74</v>
      </c>
      <c r="C2452">
        <v>37</v>
      </c>
      <c r="D2452" t="s">
        <v>25</v>
      </c>
      <c r="E2452" t="s">
        <v>22</v>
      </c>
      <c r="F2452" t="s">
        <v>22</v>
      </c>
      <c r="G2452">
        <v>0</v>
      </c>
      <c r="H2452">
        <v>134.9</v>
      </c>
      <c r="I2452">
        <v>98</v>
      </c>
      <c r="J2452">
        <v>22.93</v>
      </c>
      <c r="K2452">
        <v>248.4</v>
      </c>
      <c r="L2452">
        <v>130</v>
      </c>
      <c r="M2452">
        <v>21.11</v>
      </c>
      <c r="N2452">
        <v>236.2</v>
      </c>
      <c r="O2452">
        <v>113</v>
      </c>
      <c r="P2452">
        <v>10.63</v>
      </c>
      <c r="Q2452">
        <v>14.7</v>
      </c>
      <c r="R2452">
        <v>2</v>
      </c>
      <c r="S2452">
        <v>3.97</v>
      </c>
      <c r="T2452">
        <v>3</v>
      </c>
      <c r="U2452" t="s">
        <v>22</v>
      </c>
      <c r="V2452">
        <f>IF(tbl_Customers[[#This Row],[churn]] = "yes", 1, 0)</f>
        <v>0</v>
      </c>
      <c r="W2452" t="str">
        <f>IF(tbl_Customers[[#This Row],[number_customer_service_calls]] &lt;= 1, "0-1 Calls", IF(tbl_Customers[[#This Row],[number_customer_service_calls]] &lt;= 3, "2-3 Calls", IF(tbl_Customers[[#This Row],[number_customer_service_calls]] &lt;=5, "4-5 Calls", "6+ Calls")))</f>
        <v>2-3 Calls</v>
      </c>
      <c r="X2452" t="str">
        <f>IF(tbl_Customers[[#This Row],[account_length]] &lt;= 50, "0-50", IF(tbl_Customers[[#This Row],[account_length]] &lt;=100, "51-100", IF(tbl_Customers[[#This Row],[account_length]] &lt;= 150, "101-150", "151+")))</f>
        <v>0-50</v>
      </c>
      <c r="Y2452" t="str">
        <f>IF(tbl_Customers[[#This Row],[total_intl_charge]] &lt;= 3, "Low Charges", "High Charges")</f>
        <v>High Charges</v>
      </c>
      <c r="Z2452" t="str">
        <f>IF(tbl_Customers[[#This Row],[total_eve_calls]]&lt;=80,"Low Calls",
IF(tbl_Customers[[#This Row],[total_eve_calls]]&lt;=120,"Medium Calls","High Calls"))</f>
        <v>High Calls</v>
      </c>
      <c r="AA2452" t="str">
        <f>IF(tbl_Customers[[#This Row],[total_eve_charge]]&lt;=15,"Low Charges",
IF(tbl_Customers[[#This Row],[total_eve_charge]]&lt;=20,"Medium Charges","High Charges"))</f>
        <v>High Charges</v>
      </c>
      <c r="AB24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52" t="str">
        <f>IF(tbl_Customers[[#This Row],[number_vmail_messages]] = 0, "No Usage", IF(tbl_Customers[[#This Row],[number_vmail_messages]] &lt;= 20, "Low Usage", IF(tbl_Customers[[#This Row],[number_vmail_messages]] &lt;= 40, "Medium Usgae", "High Usage")))</f>
        <v>No Usage</v>
      </c>
      <c r="AD2452" t="str">
        <f>IF(tbl_Customers[[#This Row],[total_day_minutes]]&lt;=150,"Low Usage", IF(tbl_Customers[[#This Row],[total_day_minutes]]&lt;=200,"Medium Usage", IF(tbl_Customers[[#This Row],[total_day_minutes]]&lt;=250,"High Usage","Very High Usage")))</f>
        <v>Low Usage</v>
      </c>
      <c r="AE2452" t="str">
        <f>IF(tbl_Customers[[#This Row],[total_intl_calls]]&lt;=5,"Low Calls", IF(tbl_Customers[[#This Row],[total_intl_calls]]&lt;=10, "Medium Calls", "High Calls"))</f>
        <v>Low Calls</v>
      </c>
      <c r="AF24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52" s="36" t="str">
        <f>IF(tbl_Customers[[#This Row],[Churn_Risk_Score]]&gt;=10,"High Risk", IF(tbl_Customers[[#This Row],[Churn_Risk_Score]]&gt;=5,"Medium Risk","Low Risk"))</f>
        <v>Low Risk</v>
      </c>
    </row>
    <row r="2453" spans="1:33" x14ac:dyDescent="0.35">
      <c r="A2453">
        <v>2452</v>
      </c>
      <c r="B2453" t="s">
        <v>50</v>
      </c>
      <c r="C2453">
        <v>33</v>
      </c>
      <c r="D2453" t="s">
        <v>21</v>
      </c>
      <c r="E2453" t="s">
        <v>23</v>
      </c>
      <c r="F2453" t="s">
        <v>22</v>
      </c>
      <c r="G2453">
        <v>0</v>
      </c>
      <c r="H2453">
        <v>164</v>
      </c>
      <c r="I2453">
        <v>99</v>
      </c>
      <c r="J2453">
        <v>27.88</v>
      </c>
      <c r="K2453">
        <v>153.1</v>
      </c>
      <c r="L2453">
        <v>102</v>
      </c>
      <c r="M2453">
        <v>13.01</v>
      </c>
      <c r="N2453">
        <v>123.8</v>
      </c>
      <c r="O2453">
        <v>104</v>
      </c>
      <c r="P2453">
        <v>5.57</v>
      </c>
      <c r="Q2453">
        <v>6.4</v>
      </c>
      <c r="R2453">
        <v>4</v>
      </c>
      <c r="S2453">
        <v>1.73</v>
      </c>
      <c r="T2453">
        <v>0</v>
      </c>
      <c r="U2453" t="s">
        <v>22</v>
      </c>
      <c r="V2453">
        <f>IF(tbl_Customers[[#This Row],[churn]] = "yes", 1, 0)</f>
        <v>0</v>
      </c>
      <c r="W2453" t="str">
        <f>IF(tbl_Customers[[#This Row],[number_customer_service_calls]] &lt;= 1, "0-1 Calls", IF(tbl_Customers[[#This Row],[number_customer_service_calls]] &lt;= 3, "2-3 Calls", IF(tbl_Customers[[#This Row],[number_customer_service_calls]] &lt;=5, "4-5 Calls", "6+ Calls")))</f>
        <v>0-1 Calls</v>
      </c>
      <c r="X2453" t="str">
        <f>IF(tbl_Customers[[#This Row],[account_length]] &lt;= 50, "0-50", IF(tbl_Customers[[#This Row],[account_length]] &lt;=100, "51-100", IF(tbl_Customers[[#This Row],[account_length]] &lt;= 150, "101-150", "151+")))</f>
        <v>0-50</v>
      </c>
      <c r="Y2453" t="str">
        <f>IF(tbl_Customers[[#This Row],[total_intl_charge]] &lt;= 3, "Low Charges", "High Charges")</f>
        <v>Low Charges</v>
      </c>
      <c r="Z2453" t="str">
        <f>IF(tbl_Customers[[#This Row],[total_eve_calls]]&lt;=80,"Low Calls",
IF(tbl_Customers[[#This Row],[total_eve_calls]]&lt;=120,"Medium Calls","High Calls"))</f>
        <v>Medium Calls</v>
      </c>
      <c r="AA2453" t="str">
        <f>IF(tbl_Customers[[#This Row],[total_eve_charge]]&lt;=15,"Low Charges",
IF(tbl_Customers[[#This Row],[total_eve_charge]]&lt;=20,"Medium Charges","High Charges"))</f>
        <v>Low Charges</v>
      </c>
      <c r="AB24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53" t="str">
        <f>IF(tbl_Customers[[#This Row],[number_vmail_messages]] = 0, "No Usage", IF(tbl_Customers[[#This Row],[number_vmail_messages]] &lt;= 20, "Low Usage", IF(tbl_Customers[[#This Row],[number_vmail_messages]] &lt;= 40, "Medium Usgae", "High Usage")))</f>
        <v>No Usage</v>
      </c>
      <c r="AD2453" t="str">
        <f>IF(tbl_Customers[[#This Row],[total_day_minutes]]&lt;=150,"Low Usage", IF(tbl_Customers[[#This Row],[total_day_minutes]]&lt;=200,"Medium Usage", IF(tbl_Customers[[#This Row],[total_day_minutes]]&lt;=250,"High Usage","Very High Usage")))</f>
        <v>Medium Usage</v>
      </c>
      <c r="AE2453" t="str">
        <f>IF(tbl_Customers[[#This Row],[total_intl_calls]]&lt;=5,"Low Calls", IF(tbl_Customers[[#This Row],[total_intl_calls]]&lt;=10, "Medium Calls", "High Calls"))</f>
        <v>Low Calls</v>
      </c>
      <c r="AF24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53" s="36" t="str">
        <f>IF(tbl_Customers[[#This Row],[Churn_Risk_Score]]&gt;=10,"High Risk", IF(tbl_Customers[[#This Row],[Churn_Risk_Score]]&gt;=5,"Medium Risk","Low Risk"))</f>
        <v>Low Risk</v>
      </c>
    </row>
    <row r="2454" spans="1:33" x14ac:dyDescent="0.35">
      <c r="A2454">
        <v>2453</v>
      </c>
      <c r="B2454" t="s">
        <v>57</v>
      </c>
      <c r="C2454">
        <v>55</v>
      </c>
      <c r="D2454" t="s">
        <v>21</v>
      </c>
      <c r="E2454" t="s">
        <v>22</v>
      </c>
      <c r="F2454" t="s">
        <v>22</v>
      </c>
      <c r="G2454">
        <v>0</v>
      </c>
      <c r="H2454">
        <v>245.5</v>
      </c>
      <c r="I2454">
        <v>130</v>
      </c>
      <c r="J2454">
        <v>41.74</v>
      </c>
      <c r="K2454">
        <v>192.7</v>
      </c>
      <c r="L2454">
        <v>54</v>
      </c>
      <c r="M2454">
        <v>16.38</v>
      </c>
      <c r="N2454">
        <v>141.69999999999999</v>
      </c>
      <c r="O2454">
        <v>83</v>
      </c>
      <c r="P2454">
        <v>6.38</v>
      </c>
      <c r="Q2454">
        <v>9.1</v>
      </c>
      <c r="R2454">
        <v>4</v>
      </c>
      <c r="S2454">
        <v>2.46</v>
      </c>
      <c r="T2454">
        <v>1</v>
      </c>
      <c r="U2454" t="s">
        <v>22</v>
      </c>
      <c r="V2454">
        <f>IF(tbl_Customers[[#This Row],[churn]] = "yes", 1, 0)</f>
        <v>0</v>
      </c>
      <c r="W2454" t="str">
        <f>IF(tbl_Customers[[#This Row],[number_customer_service_calls]] &lt;= 1, "0-1 Calls", IF(tbl_Customers[[#This Row],[number_customer_service_calls]] &lt;= 3, "2-3 Calls", IF(tbl_Customers[[#This Row],[number_customer_service_calls]] &lt;=5, "4-5 Calls", "6+ Calls")))</f>
        <v>0-1 Calls</v>
      </c>
      <c r="X2454" t="str">
        <f>IF(tbl_Customers[[#This Row],[account_length]] &lt;= 50, "0-50", IF(tbl_Customers[[#This Row],[account_length]] &lt;=100, "51-100", IF(tbl_Customers[[#This Row],[account_length]] &lt;= 150, "101-150", "151+")))</f>
        <v>51-100</v>
      </c>
      <c r="Y2454" t="str">
        <f>IF(tbl_Customers[[#This Row],[total_intl_charge]] &lt;= 3, "Low Charges", "High Charges")</f>
        <v>Low Charges</v>
      </c>
      <c r="Z2454" t="str">
        <f>IF(tbl_Customers[[#This Row],[total_eve_calls]]&lt;=80,"Low Calls",
IF(tbl_Customers[[#This Row],[total_eve_calls]]&lt;=120,"Medium Calls","High Calls"))</f>
        <v>Low Calls</v>
      </c>
      <c r="AA2454" t="str">
        <f>IF(tbl_Customers[[#This Row],[total_eve_charge]]&lt;=15,"Low Charges",
IF(tbl_Customers[[#This Row],[total_eve_charge]]&lt;=20,"Medium Charges","High Charges"))</f>
        <v>Medium Charges</v>
      </c>
      <c r="AB24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54" t="str">
        <f>IF(tbl_Customers[[#This Row],[number_vmail_messages]] = 0, "No Usage", IF(tbl_Customers[[#This Row],[number_vmail_messages]] &lt;= 20, "Low Usage", IF(tbl_Customers[[#This Row],[number_vmail_messages]] &lt;= 40, "Medium Usgae", "High Usage")))</f>
        <v>No Usage</v>
      </c>
      <c r="AD2454" t="str">
        <f>IF(tbl_Customers[[#This Row],[total_day_minutes]]&lt;=150,"Low Usage", IF(tbl_Customers[[#This Row],[total_day_minutes]]&lt;=200,"Medium Usage", IF(tbl_Customers[[#This Row],[total_day_minutes]]&lt;=250,"High Usage","Very High Usage")))</f>
        <v>High Usage</v>
      </c>
      <c r="AE2454" t="str">
        <f>IF(tbl_Customers[[#This Row],[total_intl_calls]]&lt;=5,"Low Calls", IF(tbl_Customers[[#This Row],[total_intl_calls]]&lt;=10, "Medium Calls", "High Calls"))</f>
        <v>Low Calls</v>
      </c>
      <c r="AF24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54" s="36" t="str">
        <f>IF(tbl_Customers[[#This Row],[Churn_Risk_Score]]&gt;=10,"High Risk", IF(tbl_Customers[[#This Row],[Churn_Risk_Score]]&gt;=5,"Medium Risk","Low Risk"))</f>
        <v>Low Risk</v>
      </c>
    </row>
    <row r="2455" spans="1:33" x14ac:dyDescent="0.35">
      <c r="A2455">
        <v>2454</v>
      </c>
      <c r="B2455" t="s">
        <v>74</v>
      </c>
      <c r="C2455">
        <v>134</v>
      </c>
      <c r="D2455" t="s">
        <v>25</v>
      </c>
      <c r="E2455" t="s">
        <v>22</v>
      </c>
      <c r="F2455" t="s">
        <v>23</v>
      </c>
      <c r="G2455">
        <v>32</v>
      </c>
      <c r="H2455">
        <v>80.3</v>
      </c>
      <c r="I2455">
        <v>94</v>
      </c>
      <c r="J2455">
        <v>13.65</v>
      </c>
      <c r="K2455">
        <v>199.9</v>
      </c>
      <c r="L2455">
        <v>124</v>
      </c>
      <c r="M2455">
        <v>16.989999999999998</v>
      </c>
      <c r="N2455">
        <v>170.8</v>
      </c>
      <c r="O2455">
        <v>117</v>
      </c>
      <c r="P2455">
        <v>7.69</v>
      </c>
      <c r="Q2455">
        <v>16.600000000000001</v>
      </c>
      <c r="R2455">
        <v>3</v>
      </c>
      <c r="S2455">
        <v>4.4800000000000004</v>
      </c>
      <c r="T2455">
        <v>0</v>
      </c>
      <c r="U2455" t="s">
        <v>22</v>
      </c>
      <c r="V2455">
        <f>IF(tbl_Customers[[#This Row],[churn]] = "yes", 1, 0)</f>
        <v>0</v>
      </c>
      <c r="W2455" t="str">
        <f>IF(tbl_Customers[[#This Row],[number_customer_service_calls]] &lt;= 1, "0-1 Calls", IF(tbl_Customers[[#This Row],[number_customer_service_calls]] &lt;= 3, "2-3 Calls", IF(tbl_Customers[[#This Row],[number_customer_service_calls]] &lt;=5, "4-5 Calls", "6+ Calls")))</f>
        <v>0-1 Calls</v>
      </c>
      <c r="X2455" t="str">
        <f>IF(tbl_Customers[[#This Row],[account_length]] &lt;= 50, "0-50", IF(tbl_Customers[[#This Row],[account_length]] &lt;=100, "51-100", IF(tbl_Customers[[#This Row],[account_length]] &lt;= 150, "101-150", "151+")))</f>
        <v>101-150</v>
      </c>
      <c r="Y2455" t="str">
        <f>IF(tbl_Customers[[#This Row],[total_intl_charge]] &lt;= 3, "Low Charges", "High Charges")</f>
        <v>High Charges</v>
      </c>
      <c r="Z2455" t="str">
        <f>IF(tbl_Customers[[#This Row],[total_eve_calls]]&lt;=80,"Low Calls",
IF(tbl_Customers[[#This Row],[total_eve_calls]]&lt;=120,"Medium Calls","High Calls"))</f>
        <v>High Calls</v>
      </c>
      <c r="AA2455" t="str">
        <f>IF(tbl_Customers[[#This Row],[total_eve_charge]]&lt;=15,"Low Charges",
IF(tbl_Customers[[#This Row],[total_eve_charge]]&lt;=20,"Medium Charges","High Charges"))</f>
        <v>Medium Charges</v>
      </c>
      <c r="AB24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55" t="str">
        <f>IF(tbl_Customers[[#This Row],[number_vmail_messages]] = 0, "No Usage", IF(tbl_Customers[[#This Row],[number_vmail_messages]] &lt;= 20, "Low Usage", IF(tbl_Customers[[#This Row],[number_vmail_messages]] &lt;= 40, "Medium Usgae", "High Usage")))</f>
        <v>Medium Usgae</v>
      </c>
      <c r="AD2455" t="str">
        <f>IF(tbl_Customers[[#This Row],[total_day_minutes]]&lt;=150,"Low Usage", IF(tbl_Customers[[#This Row],[total_day_minutes]]&lt;=200,"Medium Usage", IF(tbl_Customers[[#This Row],[total_day_minutes]]&lt;=250,"High Usage","Very High Usage")))</f>
        <v>Low Usage</v>
      </c>
      <c r="AE2455" t="str">
        <f>IF(tbl_Customers[[#This Row],[total_intl_calls]]&lt;=5,"Low Calls", IF(tbl_Customers[[#This Row],[total_intl_calls]]&lt;=10, "Medium Calls", "High Calls"))</f>
        <v>Low Calls</v>
      </c>
      <c r="AF24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455" s="36" t="str">
        <f>IF(tbl_Customers[[#This Row],[Churn_Risk_Score]]&gt;=10,"High Risk", IF(tbl_Customers[[#This Row],[Churn_Risk_Score]]&gt;=5,"Medium Risk","Low Risk"))</f>
        <v>Low Risk</v>
      </c>
    </row>
    <row r="2456" spans="1:33" x14ac:dyDescent="0.35">
      <c r="A2456">
        <v>2455</v>
      </c>
      <c r="B2456" t="s">
        <v>74</v>
      </c>
      <c r="C2456">
        <v>107</v>
      </c>
      <c r="D2456" t="s">
        <v>25</v>
      </c>
      <c r="E2456" t="s">
        <v>22</v>
      </c>
      <c r="F2456" t="s">
        <v>22</v>
      </c>
      <c r="G2456">
        <v>0</v>
      </c>
      <c r="H2456">
        <v>90.7</v>
      </c>
      <c r="I2456">
        <v>90</v>
      </c>
      <c r="J2456">
        <v>15.42</v>
      </c>
      <c r="K2456">
        <v>207.5</v>
      </c>
      <c r="L2456">
        <v>109</v>
      </c>
      <c r="M2456">
        <v>17.64</v>
      </c>
      <c r="N2456">
        <v>169.4</v>
      </c>
      <c r="O2456">
        <v>96</v>
      </c>
      <c r="P2456">
        <v>7.62</v>
      </c>
      <c r="Q2456">
        <v>5.6</v>
      </c>
      <c r="R2456">
        <v>5</v>
      </c>
      <c r="S2456">
        <v>1.51</v>
      </c>
      <c r="T2456">
        <v>2</v>
      </c>
      <c r="U2456" t="s">
        <v>22</v>
      </c>
      <c r="V2456">
        <f>IF(tbl_Customers[[#This Row],[churn]] = "yes", 1, 0)</f>
        <v>0</v>
      </c>
      <c r="W2456" t="str">
        <f>IF(tbl_Customers[[#This Row],[number_customer_service_calls]] &lt;= 1, "0-1 Calls", IF(tbl_Customers[[#This Row],[number_customer_service_calls]] &lt;= 3, "2-3 Calls", IF(tbl_Customers[[#This Row],[number_customer_service_calls]] &lt;=5, "4-5 Calls", "6+ Calls")))</f>
        <v>2-3 Calls</v>
      </c>
      <c r="X2456" t="str">
        <f>IF(tbl_Customers[[#This Row],[account_length]] &lt;= 50, "0-50", IF(tbl_Customers[[#This Row],[account_length]] &lt;=100, "51-100", IF(tbl_Customers[[#This Row],[account_length]] &lt;= 150, "101-150", "151+")))</f>
        <v>101-150</v>
      </c>
      <c r="Y2456" t="str">
        <f>IF(tbl_Customers[[#This Row],[total_intl_charge]] &lt;= 3, "Low Charges", "High Charges")</f>
        <v>Low Charges</v>
      </c>
      <c r="Z2456" t="str">
        <f>IF(tbl_Customers[[#This Row],[total_eve_calls]]&lt;=80,"Low Calls",
IF(tbl_Customers[[#This Row],[total_eve_calls]]&lt;=120,"Medium Calls","High Calls"))</f>
        <v>Medium Calls</v>
      </c>
      <c r="AA2456" t="str">
        <f>IF(tbl_Customers[[#This Row],[total_eve_charge]]&lt;=15,"Low Charges",
IF(tbl_Customers[[#This Row],[total_eve_charge]]&lt;=20,"Medium Charges","High Charges"))</f>
        <v>Medium Charges</v>
      </c>
      <c r="AB24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56" t="str">
        <f>IF(tbl_Customers[[#This Row],[number_vmail_messages]] = 0, "No Usage", IF(tbl_Customers[[#This Row],[number_vmail_messages]] &lt;= 20, "Low Usage", IF(tbl_Customers[[#This Row],[number_vmail_messages]] &lt;= 40, "Medium Usgae", "High Usage")))</f>
        <v>No Usage</v>
      </c>
      <c r="AD2456" t="str">
        <f>IF(tbl_Customers[[#This Row],[total_day_minutes]]&lt;=150,"Low Usage", IF(tbl_Customers[[#This Row],[total_day_minutes]]&lt;=200,"Medium Usage", IF(tbl_Customers[[#This Row],[total_day_minutes]]&lt;=250,"High Usage","Very High Usage")))</f>
        <v>Low Usage</v>
      </c>
      <c r="AE2456" t="str">
        <f>IF(tbl_Customers[[#This Row],[total_intl_calls]]&lt;=5,"Low Calls", IF(tbl_Customers[[#This Row],[total_intl_calls]]&lt;=10, "Medium Calls", "High Calls"))</f>
        <v>Low Calls</v>
      </c>
      <c r="AF24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56" s="36" t="str">
        <f>IF(tbl_Customers[[#This Row],[Churn_Risk_Score]]&gt;=10,"High Risk", IF(tbl_Customers[[#This Row],[Churn_Risk_Score]]&gt;=5,"Medium Risk","Low Risk"))</f>
        <v>Low Risk</v>
      </c>
    </row>
    <row r="2457" spans="1:33" x14ac:dyDescent="0.35">
      <c r="A2457">
        <v>2456</v>
      </c>
      <c r="B2457" t="s">
        <v>27</v>
      </c>
      <c r="C2457">
        <v>80</v>
      </c>
      <c r="D2457" t="s">
        <v>25</v>
      </c>
      <c r="E2457" t="s">
        <v>22</v>
      </c>
      <c r="F2457" t="s">
        <v>23</v>
      </c>
      <c r="G2457">
        <v>36</v>
      </c>
      <c r="H2457">
        <v>190.3</v>
      </c>
      <c r="I2457">
        <v>115</v>
      </c>
      <c r="J2457">
        <v>32.35</v>
      </c>
      <c r="K2457">
        <v>256.60000000000002</v>
      </c>
      <c r="L2457">
        <v>78</v>
      </c>
      <c r="M2457">
        <v>21.81</v>
      </c>
      <c r="N2457">
        <v>214.9</v>
      </c>
      <c r="O2457">
        <v>145</v>
      </c>
      <c r="P2457">
        <v>9.67</v>
      </c>
      <c r="Q2457">
        <v>3.8</v>
      </c>
      <c r="R2457">
        <v>4</v>
      </c>
      <c r="S2457">
        <v>1.03</v>
      </c>
      <c r="T2457">
        <v>1</v>
      </c>
      <c r="U2457" t="s">
        <v>22</v>
      </c>
      <c r="V2457">
        <f>IF(tbl_Customers[[#This Row],[churn]] = "yes", 1, 0)</f>
        <v>0</v>
      </c>
      <c r="W2457" t="str">
        <f>IF(tbl_Customers[[#This Row],[number_customer_service_calls]] &lt;= 1, "0-1 Calls", IF(tbl_Customers[[#This Row],[number_customer_service_calls]] &lt;= 3, "2-3 Calls", IF(tbl_Customers[[#This Row],[number_customer_service_calls]] &lt;=5, "4-5 Calls", "6+ Calls")))</f>
        <v>0-1 Calls</v>
      </c>
      <c r="X2457" t="str">
        <f>IF(tbl_Customers[[#This Row],[account_length]] &lt;= 50, "0-50", IF(tbl_Customers[[#This Row],[account_length]] &lt;=100, "51-100", IF(tbl_Customers[[#This Row],[account_length]] &lt;= 150, "101-150", "151+")))</f>
        <v>51-100</v>
      </c>
      <c r="Y2457" t="str">
        <f>IF(tbl_Customers[[#This Row],[total_intl_charge]] &lt;= 3, "Low Charges", "High Charges")</f>
        <v>Low Charges</v>
      </c>
      <c r="Z2457" t="str">
        <f>IF(tbl_Customers[[#This Row],[total_eve_calls]]&lt;=80,"Low Calls",
IF(tbl_Customers[[#This Row],[total_eve_calls]]&lt;=120,"Medium Calls","High Calls"))</f>
        <v>Low Calls</v>
      </c>
      <c r="AA2457" t="str">
        <f>IF(tbl_Customers[[#This Row],[total_eve_charge]]&lt;=15,"Low Charges",
IF(tbl_Customers[[#This Row],[total_eve_charge]]&lt;=20,"Medium Charges","High Charges"))</f>
        <v>High Charges</v>
      </c>
      <c r="AB24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57" t="str">
        <f>IF(tbl_Customers[[#This Row],[number_vmail_messages]] = 0, "No Usage", IF(tbl_Customers[[#This Row],[number_vmail_messages]] &lt;= 20, "Low Usage", IF(tbl_Customers[[#This Row],[number_vmail_messages]] &lt;= 40, "Medium Usgae", "High Usage")))</f>
        <v>Medium Usgae</v>
      </c>
      <c r="AD2457" t="str">
        <f>IF(tbl_Customers[[#This Row],[total_day_minutes]]&lt;=150,"Low Usage", IF(tbl_Customers[[#This Row],[total_day_minutes]]&lt;=200,"Medium Usage", IF(tbl_Customers[[#This Row],[total_day_minutes]]&lt;=250,"High Usage","Very High Usage")))</f>
        <v>Medium Usage</v>
      </c>
      <c r="AE2457" t="str">
        <f>IF(tbl_Customers[[#This Row],[total_intl_calls]]&lt;=5,"Low Calls", IF(tbl_Customers[[#This Row],[total_intl_calls]]&lt;=10, "Medium Calls", "High Calls"))</f>
        <v>Low Calls</v>
      </c>
      <c r="AF24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57" s="36" t="str">
        <f>IF(tbl_Customers[[#This Row],[Churn_Risk_Score]]&gt;=10,"High Risk", IF(tbl_Customers[[#This Row],[Churn_Risk_Score]]&gt;=5,"Medium Risk","Low Risk"))</f>
        <v>Low Risk</v>
      </c>
    </row>
    <row r="2458" spans="1:33" x14ac:dyDescent="0.35">
      <c r="A2458">
        <v>2457</v>
      </c>
      <c r="B2458" t="s">
        <v>67</v>
      </c>
      <c r="C2458">
        <v>78</v>
      </c>
      <c r="D2458" t="s">
        <v>25</v>
      </c>
      <c r="E2458" t="s">
        <v>22</v>
      </c>
      <c r="F2458" t="s">
        <v>22</v>
      </c>
      <c r="G2458">
        <v>0</v>
      </c>
      <c r="H2458">
        <v>108.6</v>
      </c>
      <c r="I2458">
        <v>108</v>
      </c>
      <c r="J2458">
        <v>18.46</v>
      </c>
      <c r="K2458">
        <v>209.9</v>
      </c>
      <c r="L2458">
        <v>126</v>
      </c>
      <c r="M2458">
        <v>17.84</v>
      </c>
      <c r="N2458">
        <v>222.6</v>
      </c>
      <c r="O2458">
        <v>117</v>
      </c>
      <c r="P2458">
        <v>10.02</v>
      </c>
      <c r="Q2458">
        <v>7.9</v>
      </c>
      <c r="R2458">
        <v>5</v>
      </c>
      <c r="S2458">
        <v>2.13</v>
      </c>
      <c r="T2458">
        <v>1</v>
      </c>
      <c r="U2458" t="s">
        <v>23</v>
      </c>
      <c r="V2458">
        <f>IF(tbl_Customers[[#This Row],[churn]] = "yes", 1, 0)</f>
        <v>1</v>
      </c>
      <c r="W2458" t="str">
        <f>IF(tbl_Customers[[#This Row],[number_customer_service_calls]] &lt;= 1, "0-1 Calls", IF(tbl_Customers[[#This Row],[number_customer_service_calls]] &lt;= 3, "2-3 Calls", IF(tbl_Customers[[#This Row],[number_customer_service_calls]] &lt;=5, "4-5 Calls", "6+ Calls")))</f>
        <v>0-1 Calls</v>
      </c>
      <c r="X2458" t="str">
        <f>IF(tbl_Customers[[#This Row],[account_length]] &lt;= 50, "0-50", IF(tbl_Customers[[#This Row],[account_length]] &lt;=100, "51-100", IF(tbl_Customers[[#This Row],[account_length]] &lt;= 150, "101-150", "151+")))</f>
        <v>51-100</v>
      </c>
      <c r="Y2458" t="str">
        <f>IF(tbl_Customers[[#This Row],[total_intl_charge]] &lt;= 3, "Low Charges", "High Charges")</f>
        <v>Low Charges</v>
      </c>
      <c r="Z2458" t="str">
        <f>IF(tbl_Customers[[#This Row],[total_eve_calls]]&lt;=80,"Low Calls",
IF(tbl_Customers[[#This Row],[total_eve_calls]]&lt;=120,"Medium Calls","High Calls"))</f>
        <v>High Calls</v>
      </c>
      <c r="AA2458" t="str">
        <f>IF(tbl_Customers[[#This Row],[total_eve_charge]]&lt;=15,"Low Charges",
IF(tbl_Customers[[#This Row],[total_eve_charge]]&lt;=20,"Medium Charges","High Charges"))</f>
        <v>Medium Charges</v>
      </c>
      <c r="AB24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58" t="str">
        <f>IF(tbl_Customers[[#This Row],[number_vmail_messages]] = 0, "No Usage", IF(tbl_Customers[[#This Row],[number_vmail_messages]] &lt;= 20, "Low Usage", IF(tbl_Customers[[#This Row],[number_vmail_messages]] &lt;= 40, "Medium Usgae", "High Usage")))</f>
        <v>No Usage</v>
      </c>
      <c r="AD2458" t="str">
        <f>IF(tbl_Customers[[#This Row],[total_day_minutes]]&lt;=150,"Low Usage", IF(tbl_Customers[[#This Row],[total_day_minutes]]&lt;=200,"Medium Usage", IF(tbl_Customers[[#This Row],[total_day_minutes]]&lt;=250,"High Usage","Very High Usage")))</f>
        <v>Low Usage</v>
      </c>
      <c r="AE2458" t="str">
        <f>IF(tbl_Customers[[#This Row],[total_intl_calls]]&lt;=5,"Low Calls", IF(tbl_Customers[[#This Row],[total_intl_calls]]&lt;=10, "Medium Calls", "High Calls"))</f>
        <v>Low Calls</v>
      </c>
      <c r="AF24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58" s="36" t="str">
        <f>IF(tbl_Customers[[#This Row],[Churn_Risk_Score]]&gt;=10,"High Risk", IF(tbl_Customers[[#This Row],[Churn_Risk_Score]]&gt;=5,"Medium Risk","Low Risk"))</f>
        <v>Low Risk</v>
      </c>
    </row>
    <row r="2459" spans="1:33" x14ac:dyDescent="0.35">
      <c r="A2459">
        <v>2458</v>
      </c>
      <c r="B2459" t="s">
        <v>47</v>
      </c>
      <c r="C2459">
        <v>61</v>
      </c>
      <c r="D2459" t="s">
        <v>21</v>
      </c>
      <c r="E2459" t="s">
        <v>22</v>
      </c>
      <c r="F2459" t="s">
        <v>23</v>
      </c>
      <c r="G2459">
        <v>15</v>
      </c>
      <c r="H2459">
        <v>252.4</v>
      </c>
      <c r="I2459">
        <v>106</v>
      </c>
      <c r="J2459">
        <v>42.91</v>
      </c>
      <c r="K2459">
        <v>187.8</v>
      </c>
      <c r="L2459">
        <v>69</v>
      </c>
      <c r="M2459">
        <v>15.96</v>
      </c>
      <c r="N2459">
        <v>259.60000000000002</v>
      </c>
      <c r="O2459">
        <v>137</v>
      </c>
      <c r="P2459">
        <v>11.68</v>
      </c>
      <c r="Q2459">
        <v>10</v>
      </c>
      <c r="R2459">
        <v>3</v>
      </c>
      <c r="S2459">
        <v>2.7</v>
      </c>
      <c r="T2459">
        <v>2</v>
      </c>
      <c r="U2459" t="s">
        <v>22</v>
      </c>
      <c r="V2459">
        <f>IF(tbl_Customers[[#This Row],[churn]] = "yes", 1, 0)</f>
        <v>0</v>
      </c>
      <c r="W2459" t="str">
        <f>IF(tbl_Customers[[#This Row],[number_customer_service_calls]] &lt;= 1, "0-1 Calls", IF(tbl_Customers[[#This Row],[number_customer_service_calls]] &lt;= 3, "2-3 Calls", IF(tbl_Customers[[#This Row],[number_customer_service_calls]] &lt;=5, "4-5 Calls", "6+ Calls")))</f>
        <v>2-3 Calls</v>
      </c>
      <c r="X2459" t="str">
        <f>IF(tbl_Customers[[#This Row],[account_length]] &lt;= 50, "0-50", IF(tbl_Customers[[#This Row],[account_length]] &lt;=100, "51-100", IF(tbl_Customers[[#This Row],[account_length]] &lt;= 150, "101-150", "151+")))</f>
        <v>51-100</v>
      </c>
      <c r="Y2459" t="str">
        <f>IF(tbl_Customers[[#This Row],[total_intl_charge]] &lt;= 3, "Low Charges", "High Charges")</f>
        <v>Low Charges</v>
      </c>
      <c r="Z2459" t="str">
        <f>IF(tbl_Customers[[#This Row],[total_eve_calls]]&lt;=80,"Low Calls",
IF(tbl_Customers[[#This Row],[total_eve_calls]]&lt;=120,"Medium Calls","High Calls"))</f>
        <v>Low Calls</v>
      </c>
      <c r="AA2459" t="str">
        <f>IF(tbl_Customers[[#This Row],[total_eve_charge]]&lt;=15,"Low Charges",
IF(tbl_Customers[[#This Row],[total_eve_charge]]&lt;=20,"Medium Charges","High Charges"))</f>
        <v>Medium Charges</v>
      </c>
      <c r="AB24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59" t="str">
        <f>IF(tbl_Customers[[#This Row],[number_vmail_messages]] = 0, "No Usage", IF(tbl_Customers[[#This Row],[number_vmail_messages]] &lt;= 20, "Low Usage", IF(tbl_Customers[[#This Row],[number_vmail_messages]] &lt;= 40, "Medium Usgae", "High Usage")))</f>
        <v>Low Usage</v>
      </c>
      <c r="AD2459" t="str">
        <f>IF(tbl_Customers[[#This Row],[total_day_minutes]]&lt;=150,"Low Usage", IF(tbl_Customers[[#This Row],[total_day_minutes]]&lt;=200,"Medium Usage", IF(tbl_Customers[[#This Row],[total_day_minutes]]&lt;=250,"High Usage","Very High Usage")))</f>
        <v>Very High Usage</v>
      </c>
      <c r="AE2459" t="str">
        <f>IF(tbl_Customers[[#This Row],[total_intl_calls]]&lt;=5,"Low Calls", IF(tbl_Customers[[#This Row],[total_intl_calls]]&lt;=10, "Medium Calls", "High Calls"))</f>
        <v>Low Calls</v>
      </c>
      <c r="AF24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59" s="36" t="str">
        <f>IF(tbl_Customers[[#This Row],[Churn_Risk_Score]]&gt;=10,"High Risk", IF(tbl_Customers[[#This Row],[Churn_Risk_Score]]&gt;=5,"Medium Risk","Low Risk"))</f>
        <v>Low Risk</v>
      </c>
    </row>
    <row r="2460" spans="1:33" x14ac:dyDescent="0.35">
      <c r="A2460">
        <v>2459</v>
      </c>
      <c r="B2460" t="s">
        <v>54</v>
      </c>
      <c r="C2460">
        <v>97</v>
      </c>
      <c r="D2460" t="s">
        <v>21</v>
      </c>
      <c r="E2460" t="s">
        <v>22</v>
      </c>
      <c r="F2460" t="s">
        <v>23</v>
      </c>
      <c r="G2460">
        <v>32</v>
      </c>
      <c r="H2460">
        <v>183.4</v>
      </c>
      <c r="I2460">
        <v>94</v>
      </c>
      <c r="J2460">
        <v>31.18</v>
      </c>
      <c r="K2460">
        <v>269.10000000000002</v>
      </c>
      <c r="L2460">
        <v>120</v>
      </c>
      <c r="M2460">
        <v>22.87</v>
      </c>
      <c r="N2460">
        <v>203.5</v>
      </c>
      <c r="O2460">
        <v>38</v>
      </c>
      <c r="P2460">
        <v>9.16</v>
      </c>
      <c r="Q2460">
        <v>6.7</v>
      </c>
      <c r="R2460">
        <v>4</v>
      </c>
      <c r="S2460">
        <v>1.81</v>
      </c>
      <c r="T2460">
        <v>5</v>
      </c>
      <c r="U2460" t="s">
        <v>22</v>
      </c>
      <c r="V2460">
        <f>IF(tbl_Customers[[#This Row],[churn]] = "yes", 1, 0)</f>
        <v>0</v>
      </c>
      <c r="W2460" t="str">
        <f>IF(tbl_Customers[[#This Row],[number_customer_service_calls]] &lt;= 1, "0-1 Calls", IF(tbl_Customers[[#This Row],[number_customer_service_calls]] &lt;= 3, "2-3 Calls", IF(tbl_Customers[[#This Row],[number_customer_service_calls]] &lt;=5, "4-5 Calls", "6+ Calls")))</f>
        <v>4-5 Calls</v>
      </c>
      <c r="X2460" t="str">
        <f>IF(tbl_Customers[[#This Row],[account_length]] &lt;= 50, "0-50", IF(tbl_Customers[[#This Row],[account_length]] &lt;=100, "51-100", IF(tbl_Customers[[#This Row],[account_length]] &lt;= 150, "101-150", "151+")))</f>
        <v>51-100</v>
      </c>
      <c r="Y2460" t="str">
        <f>IF(tbl_Customers[[#This Row],[total_intl_charge]] &lt;= 3, "Low Charges", "High Charges")</f>
        <v>Low Charges</v>
      </c>
      <c r="Z2460" t="str">
        <f>IF(tbl_Customers[[#This Row],[total_eve_calls]]&lt;=80,"Low Calls",
IF(tbl_Customers[[#This Row],[total_eve_calls]]&lt;=120,"Medium Calls","High Calls"))</f>
        <v>Medium Calls</v>
      </c>
      <c r="AA2460" t="str">
        <f>IF(tbl_Customers[[#This Row],[total_eve_charge]]&lt;=15,"Low Charges",
IF(tbl_Customers[[#This Row],[total_eve_charge]]&lt;=20,"Medium Charges","High Charges"))</f>
        <v>High Charges</v>
      </c>
      <c r="AB24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60" t="str">
        <f>IF(tbl_Customers[[#This Row],[number_vmail_messages]] = 0, "No Usage", IF(tbl_Customers[[#This Row],[number_vmail_messages]] &lt;= 20, "Low Usage", IF(tbl_Customers[[#This Row],[number_vmail_messages]] &lt;= 40, "Medium Usgae", "High Usage")))</f>
        <v>Medium Usgae</v>
      </c>
      <c r="AD2460" t="str">
        <f>IF(tbl_Customers[[#This Row],[total_day_minutes]]&lt;=150,"Low Usage", IF(tbl_Customers[[#This Row],[total_day_minutes]]&lt;=200,"Medium Usage", IF(tbl_Customers[[#This Row],[total_day_minutes]]&lt;=250,"High Usage","Very High Usage")))</f>
        <v>Medium Usage</v>
      </c>
      <c r="AE2460" t="str">
        <f>IF(tbl_Customers[[#This Row],[total_intl_calls]]&lt;=5,"Low Calls", IF(tbl_Customers[[#This Row],[total_intl_calls]]&lt;=10, "Medium Calls", "High Calls"))</f>
        <v>Low Calls</v>
      </c>
      <c r="AF24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60" s="36" t="str">
        <f>IF(tbl_Customers[[#This Row],[Churn_Risk_Score]]&gt;=10,"High Risk", IF(tbl_Customers[[#This Row],[Churn_Risk_Score]]&gt;=5,"Medium Risk","Low Risk"))</f>
        <v>Low Risk</v>
      </c>
    </row>
    <row r="2461" spans="1:33" x14ac:dyDescent="0.35">
      <c r="A2461">
        <v>2460</v>
      </c>
      <c r="B2461" t="s">
        <v>20</v>
      </c>
      <c r="C2461">
        <v>136</v>
      </c>
      <c r="D2461" t="s">
        <v>25</v>
      </c>
      <c r="E2461" t="s">
        <v>23</v>
      </c>
      <c r="F2461" t="s">
        <v>22</v>
      </c>
      <c r="G2461">
        <v>0</v>
      </c>
      <c r="H2461">
        <v>183.4</v>
      </c>
      <c r="I2461">
        <v>103</v>
      </c>
      <c r="J2461">
        <v>31.18</v>
      </c>
      <c r="K2461">
        <v>141.9</v>
      </c>
      <c r="L2461">
        <v>113</v>
      </c>
      <c r="M2461">
        <v>12.06</v>
      </c>
      <c r="N2461">
        <v>200.4</v>
      </c>
      <c r="O2461">
        <v>122</v>
      </c>
      <c r="P2461">
        <v>9.02</v>
      </c>
      <c r="Q2461">
        <v>10.4</v>
      </c>
      <c r="R2461">
        <v>9</v>
      </c>
      <c r="S2461">
        <v>2.81</v>
      </c>
      <c r="T2461">
        <v>2</v>
      </c>
      <c r="U2461" t="s">
        <v>22</v>
      </c>
      <c r="V2461">
        <f>IF(tbl_Customers[[#This Row],[churn]] = "yes", 1, 0)</f>
        <v>0</v>
      </c>
      <c r="W2461" t="str">
        <f>IF(tbl_Customers[[#This Row],[number_customer_service_calls]] &lt;= 1, "0-1 Calls", IF(tbl_Customers[[#This Row],[number_customer_service_calls]] &lt;= 3, "2-3 Calls", IF(tbl_Customers[[#This Row],[number_customer_service_calls]] &lt;=5, "4-5 Calls", "6+ Calls")))</f>
        <v>2-3 Calls</v>
      </c>
      <c r="X2461" t="str">
        <f>IF(tbl_Customers[[#This Row],[account_length]] &lt;= 50, "0-50", IF(tbl_Customers[[#This Row],[account_length]] &lt;=100, "51-100", IF(tbl_Customers[[#This Row],[account_length]] &lt;= 150, "101-150", "151+")))</f>
        <v>101-150</v>
      </c>
      <c r="Y2461" t="str">
        <f>IF(tbl_Customers[[#This Row],[total_intl_charge]] &lt;= 3, "Low Charges", "High Charges")</f>
        <v>Low Charges</v>
      </c>
      <c r="Z2461" t="str">
        <f>IF(tbl_Customers[[#This Row],[total_eve_calls]]&lt;=80,"Low Calls",
IF(tbl_Customers[[#This Row],[total_eve_calls]]&lt;=120,"Medium Calls","High Calls"))</f>
        <v>Medium Calls</v>
      </c>
      <c r="AA2461" t="str">
        <f>IF(tbl_Customers[[#This Row],[total_eve_charge]]&lt;=15,"Low Charges",
IF(tbl_Customers[[#This Row],[total_eve_charge]]&lt;=20,"Medium Charges","High Charges"))</f>
        <v>Low Charges</v>
      </c>
      <c r="AB24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61" t="str">
        <f>IF(tbl_Customers[[#This Row],[number_vmail_messages]] = 0, "No Usage", IF(tbl_Customers[[#This Row],[number_vmail_messages]] &lt;= 20, "Low Usage", IF(tbl_Customers[[#This Row],[number_vmail_messages]] &lt;= 40, "Medium Usgae", "High Usage")))</f>
        <v>No Usage</v>
      </c>
      <c r="AD2461" t="str">
        <f>IF(tbl_Customers[[#This Row],[total_day_minutes]]&lt;=150,"Low Usage", IF(tbl_Customers[[#This Row],[total_day_minutes]]&lt;=200,"Medium Usage", IF(tbl_Customers[[#This Row],[total_day_minutes]]&lt;=250,"High Usage","Very High Usage")))</f>
        <v>Medium Usage</v>
      </c>
      <c r="AE2461" t="str">
        <f>IF(tbl_Customers[[#This Row],[total_intl_calls]]&lt;=5,"Low Calls", IF(tbl_Customers[[#This Row],[total_intl_calls]]&lt;=10, "Medium Calls", "High Calls"))</f>
        <v>Medium Calls</v>
      </c>
      <c r="AF24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61" s="36" t="str">
        <f>IF(tbl_Customers[[#This Row],[Churn_Risk_Score]]&gt;=10,"High Risk", IF(tbl_Customers[[#This Row],[Churn_Risk_Score]]&gt;=5,"Medium Risk","Low Risk"))</f>
        <v>Low Risk</v>
      </c>
    </row>
    <row r="2462" spans="1:33" x14ac:dyDescent="0.35">
      <c r="A2462">
        <v>2461</v>
      </c>
      <c r="B2462" t="s">
        <v>60</v>
      </c>
      <c r="C2462">
        <v>135</v>
      </c>
      <c r="D2462" t="s">
        <v>25</v>
      </c>
      <c r="E2462" t="s">
        <v>22</v>
      </c>
      <c r="F2462" t="s">
        <v>22</v>
      </c>
      <c r="G2462">
        <v>0</v>
      </c>
      <c r="H2462">
        <v>155.19999999999999</v>
      </c>
      <c r="I2462">
        <v>100</v>
      </c>
      <c r="J2462">
        <v>26.38</v>
      </c>
      <c r="K2462">
        <v>135.9</v>
      </c>
      <c r="L2462">
        <v>84</v>
      </c>
      <c r="M2462">
        <v>11.55</v>
      </c>
      <c r="N2462">
        <v>184.6</v>
      </c>
      <c r="O2462">
        <v>82</v>
      </c>
      <c r="P2462">
        <v>8.31</v>
      </c>
      <c r="Q2462">
        <v>3.8</v>
      </c>
      <c r="R2462">
        <v>9</v>
      </c>
      <c r="S2462">
        <v>1.03</v>
      </c>
      <c r="T2462">
        <v>3</v>
      </c>
      <c r="U2462" t="s">
        <v>22</v>
      </c>
      <c r="V2462">
        <f>IF(tbl_Customers[[#This Row],[churn]] = "yes", 1, 0)</f>
        <v>0</v>
      </c>
      <c r="W2462" t="str">
        <f>IF(tbl_Customers[[#This Row],[number_customer_service_calls]] &lt;= 1, "0-1 Calls", IF(tbl_Customers[[#This Row],[number_customer_service_calls]] &lt;= 3, "2-3 Calls", IF(tbl_Customers[[#This Row],[number_customer_service_calls]] &lt;=5, "4-5 Calls", "6+ Calls")))</f>
        <v>2-3 Calls</v>
      </c>
      <c r="X2462" t="str">
        <f>IF(tbl_Customers[[#This Row],[account_length]] &lt;= 50, "0-50", IF(tbl_Customers[[#This Row],[account_length]] &lt;=100, "51-100", IF(tbl_Customers[[#This Row],[account_length]] &lt;= 150, "101-150", "151+")))</f>
        <v>101-150</v>
      </c>
      <c r="Y2462" t="str">
        <f>IF(tbl_Customers[[#This Row],[total_intl_charge]] &lt;= 3, "Low Charges", "High Charges")</f>
        <v>Low Charges</v>
      </c>
      <c r="Z2462" t="str">
        <f>IF(tbl_Customers[[#This Row],[total_eve_calls]]&lt;=80,"Low Calls",
IF(tbl_Customers[[#This Row],[total_eve_calls]]&lt;=120,"Medium Calls","High Calls"))</f>
        <v>Medium Calls</v>
      </c>
      <c r="AA2462" t="str">
        <f>IF(tbl_Customers[[#This Row],[total_eve_charge]]&lt;=15,"Low Charges",
IF(tbl_Customers[[#This Row],[total_eve_charge]]&lt;=20,"Medium Charges","High Charges"))</f>
        <v>Low Charges</v>
      </c>
      <c r="AB24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62" t="str">
        <f>IF(tbl_Customers[[#This Row],[number_vmail_messages]] = 0, "No Usage", IF(tbl_Customers[[#This Row],[number_vmail_messages]] &lt;= 20, "Low Usage", IF(tbl_Customers[[#This Row],[number_vmail_messages]] &lt;= 40, "Medium Usgae", "High Usage")))</f>
        <v>No Usage</v>
      </c>
      <c r="AD2462" t="str">
        <f>IF(tbl_Customers[[#This Row],[total_day_minutes]]&lt;=150,"Low Usage", IF(tbl_Customers[[#This Row],[total_day_minutes]]&lt;=200,"Medium Usage", IF(tbl_Customers[[#This Row],[total_day_minutes]]&lt;=250,"High Usage","Very High Usage")))</f>
        <v>Medium Usage</v>
      </c>
      <c r="AE2462" t="str">
        <f>IF(tbl_Customers[[#This Row],[total_intl_calls]]&lt;=5,"Low Calls", IF(tbl_Customers[[#This Row],[total_intl_calls]]&lt;=10, "Medium Calls", "High Calls"))</f>
        <v>Medium Calls</v>
      </c>
      <c r="AF24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62" s="36" t="str">
        <f>IF(tbl_Customers[[#This Row],[Churn_Risk_Score]]&gt;=10,"High Risk", IF(tbl_Customers[[#This Row],[Churn_Risk_Score]]&gt;=5,"Medium Risk","Low Risk"))</f>
        <v>Low Risk</v>
      </c>
    </row>
    <row r="2463" spans="1:33" x14ac:dyDescent="0.35">
      <c r="A2463">
        <v>2462</v>
      </c>
      <c r="B2463" t="s">
        <v>56</v>
      </c>
      <c r="C2463">
        <v>87</v>
      </c>
      <c r="D2463" t="s">
        <v>21</v>
      </c>
      <c r="E2463" t="s">
        <v>22</v>
      </c>
      <c r="F2463" t="s">
        <v>23</v>
      </c>
      <c r="G2463">
        <v>19</v>
      </c>
      <c r="H2463">
        <v>165.8</v>
      </c>
      <c r="I2463">
        <v>122</v>
      </c>
      <c r="J2463">
        <v>28.19</v>
      </c>
      <c r="K2463">
        <v>186.9</v>
      </c>
      <c r="L2463">
        <v>89</v>
      </c>
      <c r="M2463">
        <v>15.89</v>
      </c>
      <c r="N2463">
        <v>249.7</v>
      </c>
      <c r="O2463">
        <v>78</v>
      </c>
      <c r="P2463">
        <v>11.24</v>
      </c>
      <c r="Q2463">
        <v>0</v>
      </c>
      <c r="R2463">
        <v>0</v>
      </c>
      <c r="S2463">
        <v>0</v>
      </c>
      <c r="T2463">
        <v>1</v>
      </c>
      <c r="U2463" t="s">
        <v>22</v>
      </c>
      <c r="V2463">
        <f>IF(tbl_Customers[[#This Row],[churn]] = "yes", 1, 0)</f>
        <v>0</v>
      </c>
      <c r="W2463" t="str">
        <f>IF(tbl_Customers[[#This Row],[number_customer_service_calls]] &lt;= 1, "0-1 Calls", IF(tbl_Customers[[#This Row],[number_customer_service_calls]] &lt;= 3, "2-3 Calls", IF(tbl_Customers[[#This Row],[number_customer_service_calls]] &lt;=5, "4-5 Calls", "6+ Calls")))</f>
        <v>0-1 Calls</v>
      </c>
      <c r="X2463" t="str">
        <f>IF(tbl_Customers[[#This Row],[account_length]] &lt;= 50, "0-50", IF(tbl_Customers[[#This Row],[account_length]] &lt;=100, "51-100", IF(tbl_Customers[[#This Row],[account_length]] &lt;= 150, "101-150", "151+")))</f>
        <v>51-100</v>
      </c>
      <c r="Y2463" t="str">
        <f>IF(tbl_Customers[[#This Row],[total_intl_charge]] &lt;= 3, "Low Charges", "High Charges")</f>
        <v>Low Charges</v>
      </c>
      <c r="Z2463" t="str">
        <f>IF(tbl_Customers[[#This Row],[total_eve_calls]]&lt;=80,"Low Calls",
IF(tbl_Customers[[#This Row],[total_eve_calls]]&lt;=120,"Medium Calls","High Calls"))</f>
        <v>Medium Calls</v>
      </c>
      <c r="AA2463" t="str">
        <f>IF(tbl_Customers[[#This Row],[total_eve_charge]]&lt;=15,"Low Charges",
IF(tbl_Customers[[#This Row],[total_eve_charge]]&lt;=20,"Medium Charges","High Charges"))</f>
        <v>Medium Charges</v>
      </c>
      <c r="AB24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63" t="str">
        <f>IF(tbl_Customers[[#This Row],[number_vmail_messages]] = 0, "No Usage", IF(tbl_Customers[[#This Row],[number_vmail_messages]] &lt;= 20, "Low Usage", IF(tbl_Customers[[#This Row],[number_vmail_messages]] &lt;= 40, "Medium Usgae", "High Usage")))</f>
        <v>Low Usage</v>
      </c>
      <c r="AD2463" t="str">
        <f>IF(tbl_Customers[[#This Row],[total_day_minutes]]&lt;=150,"Low Usage", IF(tbl_Customers[[#This Row],[total_day_minutes]]&lt;=200,"Medium Usage", IF(tbl_Customers[[#This Row],[total_day_minutes]]&lt;=250,"High Usage","Very High Usage")))</f>
        <v>Medium Usage</v>
      </c>
      <c r="AE2463" t="str">
        <f>IF(tbl_Customers[[#This Row],[total_intl_calls]]&lt;=5,"Low Calls", IF(tbl_Customers[[#This Row],[total_intl_calls]]&lt;=10, "Medium Calls", "High Calls"))</f>
        <v>Low Calls</v>
      </c>
      <c r="AF24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63" s="36" t="str">
        <f>IF(tbl_Customers[[#This Row],[Churn_Risk_Score]]&gt;=10,"High Risk", IF(tbl_Customers[[#This Row],[Churn_Risk_Score]]&gt;=5,"Medium Risk","Low Risk"))</f>
        <v>Low Risk</v>
      </c>
    </row>
    <row r="2464" spans="1:33" x14ac:dyDescent="0.35">
      <c r="A2464">
        <v>2463</v>
      </c>
      <c r="B2464" t="s">
        <v>20</v>
      </c>
      <c r="C2464">
        <v>165</v>
      </c>
      <c r="D2464" t="s">
        <v>28</v>
      </c>
      <c r="E2464" t="s">
        <v>22</v>
      </c>
      <c r="F2464" t="s">
        <v>22</v>
      </c>
      <c r="G2464">
        <v>0</v>
      </c>
      <c r="H2464">
        <v>209.4</v>
      </c>
      <c r="I2464">
        <v>67</v>
      </c>
      <c r="J2464">
        <v>35.6</v>
      </c>
      <c r="K2464">
        <v>273.8</v>
      </c>
      <c r="L2464">
        <v>89</v>
      </c>
      <c r="M2464">
        <v>23.27</v>
      </c>
      <c r="N2464">
        <v>150.19999999999999</v>
      </c>
      <c r="O2464">
        <v>88</v>
      </c>
      <c r="P2464">
        <v>6.76</v>
      </c>
      <c r="Q2464">
        <v>12.8</v>
      </c>
      <c r="R2464">
        <v>1</v>
      </c>
      <c r="S2464">
        <v>3.46</v>
      </c>
      <c r="T2464">
        <v>0</v>
      </c>
      <c r="U2464" t="s">
        <v>22</v>
      </c>
      <c r="V2464">
        <f>IF(tbl_Customers[[#This Row],[churn]] = "yes", 1, 0)</f>
        <v>0</v>
      </c>
      <c r="W2464" t="str">
        <f>IF(tbl_Customers[[#This Row],[number_customer_service_calls]] &lt;= 1, "0-1 Calls", IF(tbl_Customers[[#This Row],[number_customer_service_calls]] &lt;= 3, "2-3 Calls", IF(tbl_Customers[[#This Row],[number_customer_service_calls]] &lt;=5, "4-5 Calls", "6+ Calls")))</f>
        <v>0-1 Calls</v>
      </c>
      <c r="X2464" t="str">
        <f>IF(tbl_Customers[[#This Row],[account_length]] &lt;= 50, "0-50", IF(tbl_Customers[[#This Row],[account_length]] &lt;=100, "51-100", IF(tbl_Customers[[#This Row],[account_length]] &lt;= 150, "101-150", "151+")))</f>
        <v>151+</v>
      </c>
      <c r="Y2464" t="str">
        <f>IF(tbl_Customers[[#This Row],[total_intl_charge]] &lt;= 3, "Low Charges", "High Charges")</f>
        <v>High Charges</v>
      </c>
      <c r="Z2464" t="str">
        <f>IF(tbl_Customers[[#This Row],[total_eve_calls]]&lt;=80,"Low Calls",
IF(tbl_Customers[[#This Row],[total_eve_calls]]&lt;=120,"Medium Calls","High Calls"))</f>
        <v>Medium Calls</v>
      </c>
      <c r="AA2464" t="str">
        <f>IF(tbl_Customers[[#This Row],[total_eve_charge]]&lt;=15,"Low Charges",
IF(tbl_Customers[[#This Row],[total_eve_charge]]&lt;=20,"Medium Charges","High Charges"))</f>
        <v>High Charges</v>
      </c>
      <c r="AB24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64" t="str">
        <f>IF(tbl_Customers[[#This Row],[number_vmail_messages]] = 0, "No Usage", IF(tbl_Customers[[#This Row],[number_vmail_messages]] &lt;= 20, "Low Usage", IF(tbl_Customers[[#This Row],[number_vmail_messages]] &lt;= 40, "Medium Usgae", "High Usage")))</f>
        <v>No Usage</v>
      </c>
      <c r="AD2464" t="str">
        <f>IF(tbl_Customers[[#This Row],[total_day_minutes]]&lt;=150,"Low Usage", IF(tbl_Customers[[#This Row],[total_day_minutes]]&lt;=200,"Medium Usage", IF(tbl_Customers[[#This Row],[total_day_minutes]]&lt;=250,"High Usage","Very High Usage")))</f>
        <v>High Usage</v>
      </c>
      <c r="AE2464" t="str">
        <f>IF(tbl_Customers[[#This Row],[total_intl_calls]]&lt;=5,"Low Calls", IF(tbl_Customers[[#This Row],[total_intl_calls]]&lt;=10, "Medium Calls", "High Calls"))</f>
        <v>Low Calls</v>
      </c>
      <c r="AF24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64" s="36" t="str">
        <f>IF(tbl_Customers[[#This Row],[Churn_Risk_Score]]&gt;=10,"High Risk", IF(tbl_Customers[[#This Row],[Churn_Risk_Score]]&gt;=5,"Medium Risk","Low Risk"))</f>
        <v>Low Risk</v>
      </c>
    </row>
    <row r="2465" spans="1:33" x14ac:dyDescent="0.35">
      <c r="A2465">
        <v>2464</v>
      </c>
      <c r="B2465" t="s">
        <v>62</v>
      </c>
      <c r="C2465">
        <v>148</v>
      </c>
      <c r="D2465" t="s">
        <v>21</v>
      </c>
      <c r="E2465" t="s">
        <v>22</v>
      </c>
      <c r="F2465" t="s">
        <v>22</v>
      </c>
      <c r="G2465">
        <v>0</v>
      </c>
      <c r="H2465">
        <v>279.3</v>
      </c>
      <c r="I2465">
        <v>104</v>
      </c>
      <c r="J2465">
        <v>47.48</v>
      </c>
      <c r="K2465">
        <v>201.6</v>
      </c>
      <c r="L2465">
        <v>87</v>
      </c>
      <c r="M2465">
        <v>17.14</v>
      </c>
      <c r="N2465">
        <v>280.8</v>
      </c>
      <c r="O2465">
        <v>99</v>
      </c>
      <c r="P2465">
        <v>12.64</v>
      </c>
      <c r="Q2465">
        <v>7.9</v>
      </c>
      <c r="R2465">
        <v>2</v>
      </c>
      <c r="S2465">
        <v>2.13</v>
      </c>
      <c r="T2465">
        <v>2</v>
      </c>
      <c r="U2465" t="s">
        <v>23</v>
      </c>
      <c r="V2465">
        <f>IF(tbl_Customers[[#This Row],[churn]] = "yes", 1, 0)</f>
        <v>1</v>
      </c>
      <c r="W2465" t="str">
        <f>IF(tbl_Customers[[#This Row],[number_customer_service_calls]] &lt;= 1, "0-1 Calls", IF(tbl_Customers[[#This Row],[number_customer_service_calls]] &lt;= 3, "2-3 Calls", IF(tbl_Customers[[#This Row],[number_customer_service_calls]] &lt;=5, "4-5 Calls", "6+ Calls")))</f>
        <v>2-3 Calls</v>
      </c>
      <c r="X2465" t="str">
        <f>IF(tbl_Customers[[#This Row],[account_length]] &lt;= 50, "0-50", IF(tbl_Customers[[#This Row],[account_length]] &lt;=100, "51-100", IF(tbl_Customers[[#This Row],[account_length]] &lt;= 150, "101-150", "151+")))</f>
        <v>101-150</v>
      </c>
      <c r="Y2465" t="str">
        <f>IF(tbl_Customers[[#This Row],[total_intl_charge]] &lt;= 3, "Low Charges", "High Charges")</f>
        <v>Low Charges</v>
      </c>
      <c r="Z2465" t="str">
        <f>IF(tbl_Customers[[#This Row],[total_eve_calls]]&lt;=80,"Low Calls",
IF(tbl_Customers[[#This Row],[total_eve_calls]]&lt;=120,"Medium Calls","High Calls"))</f>
        <v>Medium Calls</v>
      </c>
      <c r="AA2465" t="str">
        <f>IF(tbl_Customers[[#This Row],[total_eve_charge]]&lt;=15,"Low Charges",
IF(tbl_Customers[[#This Row],[total_eve_charge]]&lt;=20,"Medium Charges","High Charges"))</f>
        <v>Medium Charges</v>
      </c>
      <c r="AB24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65" t="str">
        <f>IF(tbl_Customers[[#This Row],[number_vmail_messages]] = 0, "No Usage", IF(tbl_Customers[[#This Row],[number_vmail_messages]] &lt;= 20, "Low Usage", IF(tbl_Customers[[#This Row],[number_vmail_messages]] &lt;= 40, "Medium Usgae", "High Usage")))</f>
        <v>No Usage</v>
      </c>
      <c r="AD2465" t="str">
        <f>IF(tbl_Customers[[#This Row],[total_day_minutes]]&lt;=150,"Low Usage", IF(tbl_Customers[[#This Row],[total_day_minutes]]&lt;=200,"Medium Usage", IF(tbl_Customers[[#This Row],[total_day_minutes]]&lt;=250,"High Usage","Very High Usage")))</f>
        <v>Very High Usage</v>
      </c>
      <c r="AE2465" t="str">
        <f>IF(tbl_Customers[[#This Row],[total_intl_calls]]&lt;=5,"Low Calls", IF(tbl_Customers[[#This Row],[total_intl_calls]]&lt;=10, "Medium Calls", "High Calls"))</f>
        <v>Low Calls</v>
      </c>
      <c r="AF24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65" s="36" t="str">
        <f>IF(tbl_Customers[[#This Row],[Churn_Risk_Score]]&gt;=10,"High Risk", IF(tbl_Customers[[#This Row],[Churn_Risk_Score]]&gt;=5,"Medium Risk","Low Risk"))</f>
        <v>Medium Risk</v>
      </c>
    </row>
    <row r="2466" spans="1:33" x14ac:dyDescent="0.35">
      <c r="A2466">
        <v>2465</v>
      </c>
      <c r="B2466" t="s">
        <v>61</v>
      </c>
      <c r="C2466">
        <v>127</v>
      </c>
      <c r="D2466" t="s">
        <v>21</v>
      </c>
      <c r="E2466" t="s">
        <v>23</v>
      </c>
      <c r="F2466" t="s">
        <v>22</v>
      </c>
      <c r="G2466">
        <v>0</v>
      </c>
      <c r="H2466">
        <v>256.5</v>
      </c>
      <c r="I2466">
        <v>87</v>
      </c>
      <c r="J2466">
        <v>43.61</v>
      </c>
      <c r="K2466">
        <v>222.1</v>
      </c>
      <c r="L2466">
        <v>101</v>
      </c>
      <c r="M2466">
        <v>18.88</v>
      </c>
      <c r="N2466">
        <v>156.69999999999999</v>
      </c>
      <c r="O2466">
        <v>122</v>
      </c>
      <c r="P2466">
        <v>7.05</v>
      </c>
      <c r="Q2466">
        <v>13</v>
      </c>
      <c r="R2466">
        <v>3</v>
      </c>
      <c r="S2466">
        <v>3.51</v>
      </c>
      <c r="T2466">
        <v>1</v>
      </c>
      <c r="U2466" t="s">
        <v>22</v>
      </c>
      <c r="V2466">
        <f>IF(tbl_Customers[[#This Row],[churn]] = "yes", 1, 0)</f>
        <v>0</v>
      </c>
      <c r="W2466" t="str">
        <f>IF(tbl_Customers[[#This Row],[number_customer_service_calls]] &lt;= 1, "0-1 Calls", IF(tbl_Customers[[#This Row],[number_customer_service_calls]] &lt;= 3, "2-3 Calls", IF(tbl_Customers[[#This Row],[number_customer_service_calls]] &lt;=5, "4-5 Calls", "6+ Calls")))</f>
        <v>0-1 Calls</v>
      </c>
      <c r="X2466" t="str">
        <f>IF(tbl_Customers[[#This Row],[account_length]] &lt;= 50, "0-50", IF(tbl_Customers[[#This Row],[account_length]] &lt;=100, "51-100", IF(tbl_Customers[[#This Row],[account_length]] &lt;= 150, "101-150", "151+")))</f>
        <v>101-150</v>
      </c>
      <c r="Y2466" t="str">
        <f>IF(tbl_Customers[[#This Row],[total_intl_charge]] &lt;= 3, "Low Charges", "High Charges")</f>
        <v>High Charges</v>
      </c>
      <c r="Z2466" t="str">
        <f>IF(tbl_Customers[[#This Row],[total_eve_calls]]&lt;=80,"Low Calls",
IF(tbl_Customers[[#This Row],[total_eve_calls]]&lt;=120,"Medium Calls","High Calls"))</f>
        <v>Medium Calls</v>
      </c>
      <c r="AA2466" t="str">
        <f>IF(tbl_Customers[[#This Row],[total_eve_charge]]&lt;=15,"Low Charges",
IF(tbl_Customers[[#This Row],[total_eve_charge]]&lt;=20,"Medium Charges","High Charges"))</f>
        <v>Medium Charges</v>
      </c>
      <c r="AB24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66" t="str">
        <f>IF(tbl_Customers[[#This Row],[number_vmail_messages]] = 0, "No Usage", IF(tbl_Customers[[#This Row],[number_vmail_messages]] &lt;= 20, "Low Usage", IF(tbl_Customers[[#This Row],[number_vmail_messages]] &lt;= 40, "Medium Usgae", "High Usage")))</f>
        <v>No Usage</v>
      </c>
      <c r="AD2466" t="str">
        <f>IF(tbl_Customers[[#This Row],[total_day_minutes]]&lt;=150,"Low Usage", IF(tbl_Customers[[#This Row],[total_day_minutes]]&lt;=200,"Medium Usage", IF(tbl_Customers[[#This Row],[total_day_minutes]]&lt;=250,"High Usage","Very High Usage")))</f>
        <v>Very High Usage</v>
      </c>
      <c r="AE2466" t="str">
        <f>IF(tbl_Customers[[#This Row],[total_intl_calls]]&lt;=5,"Low Calls", IF(tbl_Customers[[#This Row],[total_intl_calls]]&lt;=10, "Medium Calls", "High Calls"))</f>
        <v>Low Calls</v>
      </c>
      <c r="AF24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466" s="36" t="str">
        <f>IF(tbl_Customers[[#This Row],[Churn_Risk_Score]]&gt;=10,"High Risk", IF(tbl_Customers[[#This Row],[Churn_Risk_Score]]&gt;=5,"Medium Risk","Low Risk"))</f>
        <v>High Risk</v>
      </c>
    </row>
    <row r="2467" spans="1:33" x14ac:dyDescent="0.35">
      <c r="A2467">
        <v>2466</v>
      </c>
      <c r="B2467" t="s">
        <v>44</v>
      </c>
      <c r="C2467">
        <v>151</v>
      </c>
      <c r="D2467" t="s">
        <v>21</v>
      </c>
      <c r="E2467" t="s">
        <v>22</v>
      </c>
      <c r="F2467" t="s">
        <v>22</v>
      </c>
      <c r="G2467">
        <v>0</v>
      </c>
      <c r="H2467">
        <v>170.2</v>
      </c>
      <c r="I2467">
        <v>89</v>
      </c>
      <c r="J2467">
        <v>28.93</v>
      </c>
      <c r="K2467">
        <v>187.5</v>
      </c>
      <c r="L2467">
        <v>83</v>
      </c>
      <c r="M2467">
        <v>15.94</v>
      </c>
      <c r="N2467">
        <v>119.5</v>
      </c>
      <c r="O2467">
        <v>100</v>
      </c>
      <c r="P2467">
        <v>5.38</v>
      </c>
      <c r="Q2467">
        <v>4.3</v>
      </c>
      <c r="R2467">
        <v>3</v>
      </c>
      <c r="S2467">
        <v>1.1599999999999999</v>
      </c>
      <c r="T2467">
        <v>0</v>
      </c>
      <c r="U2467" t="s">
        <v>22</v>
      </c>
      <c r="V2467">
        <f>IF(tbl_Customers[[#This Row],[churn]] = "yes", 1, 0)</f>
        <v>0</v>
      </c>
      <c r="W2467" t="str">
        <f>IF(tbl_Customers[[#This Row],[number_customer_service_calls]] &lt;= 1, "0-1 Calls", IF(tbl_Customers[[#This Row],[number_customer_service_calls]] &lt;= 3, "2-3 Calls", IF(tbl_Customers[[#This Row],[number_customer_service_calls]] &lt;=5, "4-5 Calls", "6+ Calls")))</f>
        <v>0-1 Calls</v>
      </c>
      <c r="X2467" t="str">
        <f>IF(tbl_Customers[[#This Row],[account_length]] &lt;= 50, "0-50", IF(tbl_Customers[[#This Row],[account_length]] &lt;=100, "51-100", IF(tbl_Customers[[#This Row],[account_length]] &lt;= 150, "101-150", "151+")))</f>
        <v>151+</v>
      </c>
      <c r="Y2467" t="str">
        <f>IF(tbl_Customers[[#This Row],[total_intl_charge]] &lt;= 3, "Low Charges", "High Charges")</f>
        <v>Low Charges</v>
      </c>
      <c r="Z2467" t="str">
        <f>IF(tbl_Customers[[#This Row],[total_eve_calls]]&lt;=80,"Low Calls",
IF(tbl_Customers[[#This Row],[total_eve_calls]]&lt;=120,"Medium Calls","High Calls"))</f>
        <v>Medium Calls</v>
      </c>
      <c r="AA2467" t="str">
        <f>IF(tbl_Customers[[#This Row],[total_eve_charge]]&lt;=15,"Low Charges",
IF(tbl_Customers[[#This Row],[total_eve_charge]]&lt;=20,"Medium Charges","High Charges"))</f>
        <v>Medium Charges</v>
      </c>
      <c r="AB24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467" t="str">
        <f>IF(tbl_Customers[[#This Row],[number_vmail_messages]] = 0, "No Usage", IF(tbl_Customers[[#This Row],[number_vmail_messages]] &lt;= 20, "Low Usage", IF(tbl_Customers[[#This Row],[number_vmail_messages]] &lt;= 40, "Medium Usgae", "High Usage")))</f>
        <v>No Usage</v>
      </c>
      <c r="AD2467" t="str">
        <f>IF(tbl_Customers[[#This Row],[total_day_minutes]]&lt;=150,"Low Usage", IF(tbl_Customers[[#This Row],[total_day_minutes]]&lt;=200,"Medium Usage", IF(tbl_Customers[[#This Row],[total_day_minutes]]&lt;=250,"High Usage","Very High Usage")))</f>
        <v>Medium Usage</v>
      </c>
      <c r="AE2467" t="str">
        <f>IF(tbl_Customers[[#This Row],[total_intl_calls]]&lt;=5,"Low Calls", IF(tbl_Customers[[#This Row],[total_intl_calls]]&lt;=10, "Medium Calls", "High Calls"))</f>
        <v>Low Calls</v>
      </c>
      <c r="AF24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67" s="36" t="str">
        <f>IF(tbl_Customers[[#This Row],[Churn_Risk_Score]]&gt;=10,"High Risk", IF(tbl_Customers[[#This Row],[Churn_Risk_Score]]&gt;=5,"Medium Risk","Low Risk"))</f>
        <v>Low Risk</v>
      </c>
    </row>
    <row r="2468" spans="1:33" x14ac:dyDescent="0.35">
      <c r="A2468">
        <v>2467</v>
      </c>
      <c r="B2468" t="s">
        <v>56</v>
      </c>
      <c r="C2468">
        <v>185</v>
      </c>
      <c r="D2468" t="s">
        <v>25</v>
      </c>
      <c r="E2468" t="s">
        <v>22</v>
      </c>
      <c r="F2468" t="s">
        <v>22</v>
      </c>
      <c r="G2468">
        <v>0</v>
      </c>
      <c r="H2468">
        <v>139.6</v>
      </c>
      <c r="I2468">
        <v>92</v>
      </c>
      <c r="J2468">
        <v>23.73</v>
      </c>
      <c r="K2468">
        <v>250.2</v>
      </c>
      <c r="L2468">
        <v>115</v>
      </c>
      <c r="M2468">
        <v>21.27</v>
      </c>
      <c r="N2468">
        <v>158.1</v>
      </c>
      <c r="O2468">
        <v>79</v>
      </c>
      <c r="P2468">
        <v>7.11</v>
      </c>
      <c r="Q2468">
        <v>10.8</v>
      </c>
      <c r="R2468">
        <v>4</v>
      </c>
      <c r="S2468">
        <v>2.92</v>
      </c>
      <c r="T2468">
        <v>1</v>
      </c>
      <c r="U2468" t="s">
        <v>22</v>
      </c>
      <c r="V2468">
        <f>IF(tbl_Customers[[#This Row],[churn]] = "yes", 1, 0)</f>
        <v>0</v>
      </c>
      <c r="W2468" t="str">
        <f>IF(tbl_Customers[[#This Row],[number_customer_service_calls]] &lt;= 1, "0-1 Calls", IF(tbl_Customers[[#This Row],[number_customer_service_calls]] &lt;= 3, "2-3 Calls", IF(tbl_Customers[[#This Row],[number_customer_service_calls]] &lt;=5, "4-5 Calls", "6+ Calls")))</f>
        <v>0-1 Calls</v>
      </c>
      <c r="X2468" t="str">
        <f>IF(tbl_Customers[[#This Row],[account_length]] &lt;= 50, "0-50", IF(tbl_Customers[[#This Row],[account_length]] &lt;=100, "51-100", IF(tbl_Customers[[#This Row],[account_length]] &lt;= 150, "101-150", "151+")))</f>
        <v>151+</v>
      </c>
      <c r="Y2468" t="str">
        <f>IF(tbl_Customers[[#This Row],[total_intl_charge]] &lt;= 3, "Low Charges", "High Charges")</f>
        <v>Low Charges</v>
      </c>
      <c r="Z2468" t="str">
        <f>IF(tbl_Customers[[#This Row],[total_eve_calls]]&lt;=80,"Low Calls",
IF(tbl_Customers[[#This Row],[total_eve_calls]]&lt;=120,"Medium Calls","High Calls"))</f>
        <v>Medium Calls</v>
      </c>
      <c r="AA2468" t="str">
        <f>IF(tbl_Customers[[#This Row],[total_eve_charge]]&lt;=15,"Low Charges",
IF(tbl_Customers[[#This Row],[total_eve_charge]]&lt;=20,"Medium Charges","High Charges"))</f>
        <v>High Charges</v>
      </c>
      <c r="AB24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68" t="str">
        <f>IF(tbl_Customers[[#This Row],[number_vmail_messages]] = 0, "No Usage", IF(tbl_Customers[[#This Row],[number_vmail_messages]] &lt;= 20, "Low Usage", IF(tbl_Customers[[#This Row],[number_vmail_messages]] &lt;= 40, "Medium Usgae", "High Usage")))</f>
        <v>No Usage</v>
      </c>
      <c r="AD2468" t="str">
        <f>IF(tbl_Customers[[#This Row],[total_day_minutes]]&lt;=150,"Low Usage", IF(tbl_Customers[[#This Row],[total_day_minutes]]&lt;=200,"Medium Usage", IF(tbl_Customers[[#This Row],[total_day_minutes]]&lt;=250,"High Usage","Very High Usage")))</f>
        <v>Low Usage</v>
      </c>
      <c r="AE2468" t="str">
        <f>IF(tbl_Customers[[#This Row],[total_intl_calls]]&lt;=5,"Low Calls", IF(tbl_Customers[[#This Row],[total_intl_calls]]&lt;=10, "Medium Calls", "High Calls"))</f>
        <v>Low Calls</v>
      </c>
      <c r="AF24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68" s="36" t="str">
        <f>IF(tbl_Customers[[#This Row],[Churn_Risk_Score]]&gt;=10,"High Risk", IF(tbl_Customers[[#This Row],[Churn_Risk_Score]]&gt;=5,"Medium Risk","Low Risk"))</f>
        <v>Low Risk</v>
      </c>
    </row>
    <row r="2469" spans="1:33" x14ac:dyDescent="0.35">
      <c r="A2469">
        <v>2468</v>
      </c>
      <c r="B2469" t="s">
        <v>70</v>
      </c>
      <c r="C2469">
        <v>65</v>
      </c>
      <c r="D2469" t="s">
        <v>21</v>
      </c>
      <c r="E2469" t="s">
        <v>22</v>
      </c>
      <c r="F2469" t="s">
        <v>23</v>
      </c>
      <c r="G2469">
        <v>34</v>
      </c>
      <c r="H2469">
        <v>208.8</v>
      </c>
      <c r="I2469">
        <v>119</v>
      </c>
      <c r="J2469">
        <v>35.5</v>
      </c>
      <c r="K2469">
        <v>142.1</v>
      </c>
      <c r="L2469">
        <v>106</v>
      </c>
      <c r="M2469">
        <v>12.08</v>
      </c>
      <c r="N2469">
        <v>214.6</v>
      </c>
      <c r="O2469">
        <v>87</v>
      </c>
      <c r="P2469">
        <v>9.66</v>
      </c>
      <c r="Q2469">
        <v>12.5</v>
      </c>
      <c r="R2469">
        <v>4</v>
      </c>
      <c r="S2469">
        <v>3.38</v>
      </c>
      <c r="T2469">
        <v>4</v>
      </c>
      <c r="U2469" t="s">
        <v>22</v>
      </c>
      <c r="V2469">
        <f>IF(tbl_Customers[[#This Row],[churn]] = "yes", 1, 0)</f>
        <v>0</v>
      </c>
      <c r="W2469" t="str">
        <f>IF(tbl_Customers[[#This Row],[number_customer_service_calls]] &lt;= 1, "0-1 Calls", IF(tbl_Customers[[#This Row],[number_customer_service_calls]] &lt;= 3, "2-3 Calls", IF(tbl_Customers[[#This Row],[number_customer_service_calls]] &lt;=5, "4-5 Calls", "6+ Calls")))</f>
        <v>4-5 Calls</v>
      </c>
      <c r="X2469" t="str">
        <f>IF(tbl_Customers[[#This Row],[account_length]] &lt;= 50, "0-50", IF(tbl_Customers[[#This Row],[account_length]] &lt;=100, "51-100", IF(tbl_Customers[[#This Row],[account_length]] &lt;= 150, "101-150", "151+")))</f>
        <v>51-100</v>
      </c>
      <c r="Y2469" t="str">
        <f>IF(tbl_Customers[[#This Row],[total_intl_charge]] &lt;= 3, "Low Charges", "High Charges")</f>
        <v>High Charges</v>
      </c>
      <c r="Z2469" t="str">
        <f>IF(tbl_Customers[[#This Row],[total_eve_calls]]&lt;=80,"Low Calls",
IF(tbl_Customers[[#This Row],[total_eve_calls]]&lt;=120,"Medium Calls","High Calls"))</f>
        <v>Medium Calls</v>
      </c>
      <c r="AA2469" t="str">
        <f>IF(tbl_Customers[[#This Row],[total_eve_charge]]&lt;=15,"Low Charges",
IF(tbl_Customers[[#This Row],[total_eve_charge]]&lt;=20,"Medium Charges","High Charges"))</f>
        <v>Low Charges</v>
      </c>
      <c r="AB24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69" t="str">
        <f>IF(tbl_Customers[[#This Row],[number_vmail_messages]] = 0, "No Usage", IF(tbl_Customers[[#This Row],[number_vmail_messages]] &lt;= 20, "Low Usage", IF(tbl_Customers[[#This Row],[number_vmail_messages]] &lt;= 40, "Medium Usgae", "High Usage")))</f>
        <v>Medium Usgae</v>
      </c>
      <c r="AD2469" t="str">
        <f>IF(tbl_Customers[[#This Row],[total_day_minutes]]&lt;=150,"Low Usage", IF(tbl_Customers[[#This Row],[total_day_minutes]]&lt;=200,"Medium Usage", IF(tbl_Customers[[#This Row],[total_day_minutes]]&lt;=250,"High Usage","Very High Usage")))</f>
        <v>High Usage</v>
      </c>
      <c r="AE2469" t="str">
        <f>IF(tbl_Customers[[#This Row],[total_intl_calls]]&lt;=5,"Low Calls", IF(tbl_Customers[[#This Row],[total_intl_calls]]&lt;=10, "Medium Calls", "High Calls"))</f>
        <v>Low Calls</v>
      </c>
      <c r="AF24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469" s="36" t="str">
        <f>IF(tbl_Customers[[#This Row],[Churn_Risk_Score]]&gt;=10,"High Risk", IF(tbl_Customers[[#This Row],[Churn_Risk_Score]]&gt;=5,"Medium Risk","Low Risk"))</f>
        <v>Medium Risk</v>
      </c>
    </row>
    <row r="2470" spans="1:33" x14ac:dyDescent="0.35">
      <c r="A2470">
        <v>2469</v>
      </c>
      <c r="B2470" t="s">
        <v>44</v>
      </c>
      <c r="C2470">
        <v>58</v>
      </c>
      <c r="D2470" t="s">
        <v>28</v>
      </c>
      <c r="E2470" t="s">
        <v>22</v>
      </c>
      <c r="F2470" t="s">
        <v>22</v>
      </c>
      <c r="G2470">
        <v>0</v>
      </c>
      <c r="H2470">
        <v>210.1</v>
      </c>
      <c r="I2470">
        <v>126</v>
      </c>
      <c r="J2470">
        <v>35.72</v>
      </c>
      <c r="K2470">
        <v>248.9</v>
      </c>
      <c r="L2470">
        <v>108</v>
      </c>
      <c r="M2470">
        <v>21.16</v>
      </c>
      <c r="N2470">
        <v>158.6</v>
      </c>
      <c r="O2470">
        <v>88</v>
      </c>
      <c r="P2470">
        <v>7.14</v>
      </c>
      <c r="Q2470">
        <v>14.4</v>
      </c>
      <c r="R2470">
        <v>2</v>
      </c>
      <c r="S2470">
        <v>3.89</v>
      </c>
      <c r="T2470">
        <v>4</v>
      </c>
      <c r="U2470" t="s">
        <v>22</v>
      </c>
      <c r="V2470">
        <f>IF(tbl_Customers[[#This Row],[churn]] = "yes", 1, 0)</f>
        <v>0</v>
      </c>
      <c r="W2470" t="str">
        <f>IF(tbl_Customers[[#This Row],[number_customer_service_calls]] &lt;= 1, "0-1 Calls", IF(tbl_Customers[[#This Row],[number_customer_service_calls]] &lt;= 3, "2-3 Calls", IF(tbl_Customers[[#This Row],[number_customer_service_calls]] &lt;=5, "4-5 Calls", "6+ Calls")))</f>
        <v>4-5 Calls</v>
      </c>
      <c r="X2470" t="str">
        <f>IF(tbl_Customers[[#This Row],[account_length]] &lt;= 50, "0-50", IF(tbl_Customers[[#This Row],[account_length]] &lt;=100, "51-100", IF(tbl_Customers[[#This Row],[account_length]] &lt;= 150, "101-150", "151+")))</f>
        <v>51-100</v>
      </c>
      <c r="Y2470" t="str">
        <f>IF(tbl_Customers[[#This Row],[total_intl_charge]] &lt;= 3, "Low Charges", "High Charges")</f>
        <v>High Charges</v>
      </c>
      <c r="Z2470" t="str">
        <f>IF(tbl_Customers[[#This Row],[total_eve_calls]]&lt;=80,"Low Calls",
IF(tbl_Customers[[#This Row],[total_eve_calls]]&lt;=120,"Medium Calls","High Calls"))</f>
        <v>Medium Calls</v>
      </c>
      <c r="AA2470" t="str">
        <f>IF(tbl_Customers[[#This Row],[total_eve_charge]]&lt;=15,"Low Charges",
IF(tbl_Customers[[#This Row],[total_eve_charge]]&lt;=20,"Medium Charges","High Charges"))</f>
        <v>High Charges</v>
      </c>
      <c r="AB24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70" t="str">
        <f>IF(tbl_Customers[[#This Row],[number_vmail_messages]] = 0, "No Usage", IF(tbl_Customers[[#This Row],[number_vmail_messages]] &lt;= 20, "Low Usage", IF(tbl_Customers[[#This Row],[number_vmail_messages]] &lt;= 40, "Medium Usgae", "High Usage")))</f>
        <v>No Usage</v>
      </c>
      <c r="AD2470" t="str">
        <f>IF(tbl_Customers[[#This Row],[total_day_minutes]]&lt;=150,"Low Usage", IF(tbl_Customers[[#This Row],[total_day_minutes]]&lt;=200,"Medium Usage", IF(tbl_Customers[[#This Row],[total_day_minutes]]&lt;=250,"High Usage","Very High Usage")))</f>
        <v>High Usage</v>
      </c>
      <c r="AE2470" t="str">
        <f>IF(tbl_Customers[[#This Row],[total_intl_calls]]&lt;=5,"Low Calls", IF(tbl_Customers[[#This Row],[total_intl_calls]]&lt;=10, "Medium Calls", "High Calls"))</f>
        <v>Low Calls</v>
      </c>
      <c r="AF24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470" s="36" t="str">
        <f>IF(tbl_Customers[[#This Row],[Churn_Risk_Score]]&gt;=10,"High Risk", IF(tbl_Customers[[#This Row],[Churn_Risk_Score]]&gt;=5,"Medium Risk","Low Risk"))</f>
        <v>Medium Risk</v>
      </c>
    </row>
    <row r="2471" spans="1:33" x14ac:dyDescent="0.35">
      <c r="A2471">
        <v>2470</v>
      </c>
      <c r="B2471" t="s">
        <v>55</v>
      </c>
      <c r="C2471">
        <v>44</v>
      </c>
      <c r="D2471" t="s">
        <v>21</v>
      </c>
      <c r="E2471" t="s">
        <v>22</v>
      </c>
      <c r="F2471" t="s">
        <v>22</v>
      </c>
      <c r="G2471">
        <v>0</v>
      </c>
      <c r="H2471">
        <v>202.6</v>
      </c>
      <c r="I2471">
        <v>89</v>
      </c>
      <c r="J2471">
        <v>34.44</v>
      </c>
      <c r="K2471">
        <v>163</v>
      </c>
      <c r="L2471">
        <v>96</v>
      </c>
      <c r="M2471">
        <v>13.86</v>
      </c>
      <c r="N2471">
        <v>268.10000000000002</v>
      </c>
      <c r="O2471">
        <v>151</v>
      </c>
      <c r="P2471">
        <v>12.06</v>
      </c>
      <c r="Q2471">
        <v>8.3000000000000007</v>
      </c>
      <c r="R2471">
        <v>3</v>
      </c>
      <c r="S2471">
        <v>2.2400000000000002</v>
      </c>
      <c r="T2471">
        <v>0</v>
      </c>
      <c r="U2471" t="s">
        <v>22</v>
      </c>
      <c r="V2471">
        <f>IF(tbl_Customers[[#This Row],[churn]] = "yes", 1, 0)</f>
        <v>0</v>
      </c>
      <c r="W2471" t="str">
        <f>IF(tbl_Customers[[#This Row],[number_customer_service_calls]] &lt;= 1, "0-1 Calls", IF(tbl_Customers[[#This Row],[number_customer_service_calls]] &lt;= 3, "2-3 Calls", IF(tbl_Customers[[#This Row],[number_customer_service_calls]] &lt;=5, "4-5 Calls", "6+ Calls")))</f>
        <v>0-1 Calls</v>
      </c>
      <c r="X2471" t="str">
        <f>IF(tbl_Customers[[#This Row],[account_length]] &lt;= 50, "0-50", IF(tbl_Customers[[#This Row],[account_length]] &lt;=100, "51-100", IF(tbl_Customers[[#This Row],[account_length]] &lt;= 150, "101-150", "151+")))</f>
        <v>0-50</v>
      </c>
      <c r="Y2471" t="str">
        <f>IF(tbl_Customers[[#This Row],[total_intl_charge]] &lt;= 3, "Low Charges", "High Charges")</f>
        <v>Low Charges</v>
      </c>
      <c r="Z2471" t="str">
        <f>IF(tbl_Customers[[#This Row],[total_eve_calls]]&lt;=80,"Low Calls",
IF(tbl_Customers[[#This Row],[total_eve_calls]]&lt;=120,"Medium Calls","High Calls"))</f>
        <v>Medium Calls</v>
      </c>
      <c r="AA2471" t="str">
        <f>IF(tbl_Customers[[#This Row],[total_eve_charge]]&lt;=15,"Low Charges",
IF(tbl_Customers[[#This Row],[total_eve_charge]]&lt;=20,"Medium Charges","High Charges"))</f>
        <v>Low Charges</v>
      </c>
      <c r="AB24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71" t="str">
        <f>IF(tbl_Customers[[#This Row],[number_vmail_messages]] = 0, "No Usage", IF(tbl_Customers[[#This Row],[number_vmail_messages]] &lt;= 20, "Low Usage", IF(tbl_Customers[[#This Row],[number_vmail_messages]] &lt;= 40, "Medium Usgae", "High Usage")))</f>
        <v>No Usage</v>
      </c>
      <c r="AD2471" t="str">
        <f>IF(tbl_Customers[[#This Row],[total_day_minutes]]&lt;=150,"Low Usage", IF(tbl_Customers[[#This Row],[total_day_minutes]]&lt;=200,"Medium Usage", IF(tbl_Customers[[#This Row],[total_day_minutes]]&lt;=250,"High Usage","Very High Usage")))</f>
        <v>High Usage</v>
      </c>
      <c r="AE2471" t="str">
        <f>IF(tbl_Customers[[#This Row],[total_intl_calls]]&lt;=5,"Low Calls", IF(tbl_Customers[[#This Row],[total_intl_calls]]&lt;=10, "Medium Calls", "High Calls"))</f>
        <v>Low Calls</v>
      </c>
      <c r="AF24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71" s="36" t="str">
        <f>IF(tbl_Customers[[#This Row],[Churn_Risk_Score]]&gt;=10,"High Risk", IF(tbl_Customers[[#This Row],[Churn_Risk_Score]]&gt;=5,"Medium Risk","Low Risk"))</f>
        <v>Low Risk</v>
      </c>
    </row>
    <row r="2472" spans="1:33" x14ac:dyDescent="0.35">
      <c r="A2472">
        <v>2471</v>
      </c>
      <c r="B2472" t="s">
        <v>27</v>
      </c>
      <c r="C2472">
        <v>58</v>
      </c>
      <c r="D2472" t="s">
        <v>25</v>
      </c>
      <c r="E2472" t="s">
        <v>22</v>
      </c>
      <c r="F2472" t="s">
        <v>22</v>
      </c>
      <c r="G2472">
        <v>0</v>
      </c>
      <c r="H2472">
        <v>174.4</v>
      </c>
      <c r="I2472">
        <v>112</v>
      </c>
      <c r="J2472">
        <v>29.65</v>
      </c>
      <c r="K2472">
        <v>265.8</v>
      </c>
      <c r="L2472">
        <v>122</v>
      </c>
      <c r="M2472">
        <v>22.59</v>
      </c>
      <c r="N2472">
        <v>182.4</v>
      </c>
      <c r="O2472">
        <v>87</v>
      </c>
      <c r="P2472">
        <v>8.2100000000000009</v>
      </c>
      <c r="Q2472">
        <v>0</v>
      </c>
      <c r="R2472">
        <v>0</v>
      </c>
      <c r="S2472">
        <v>0</v>
      </c>
      <c r="T2472">
        <v>4</v>
      </c>
      <c r="U2472" t="s">
        <v>22</v>
      </c>
      <c r="V2472">
        <f>IF(tbl_Customers[[#This Row],[churn]] = "yes", 1, 0)</f>
        <v>0</v>
      </c>
      <c r="W2472" t="str">
        <f>IF(tbl_Customers[[#This Row],[number_customer_service_calls]] &lt;= 1, "0-1 Calls", IF(tbl_Customers[[#This Row],[number_customer_service_calls]] &lt;= 3, "2-3 Calls", IF(tbl_Customers[[#This Row],[number_customer_service_calls]] &lt;=5, "4-5 Calls", "6+ Calls")))</f>
        <v>4-5 Calls</v>
      </c>
      <c r="X2472" t="str">
        <f>IF(tbl_Customers[[#This Row],[account_length]] &lt;= 50, "0-50", IF(tbl_Customers[[#This Row],[account_length]] &lt;=100, "51-100", IF(tbl_Customers[[#This Row],[account_length]] &lt;= 150, "101-150", "151+")))</f>
        <v>51-100</v>
      </c>
      <c r="Y2472" t="str">
        <f>IF(tbl_Customers[[#This Row],[total_intl_charge]] &lt;= 3, "Low Charges", "High Charges")</f>
        <v>Low Charges</v>
      </c>
      <c r="Z2472" t="str">
        <f>IF(tbl_Customers[[#This Row],[total_eve_calls]]&lt;=80,"Low Calls",
IF(tbl_Customers[[#This Row],[total_eve_calls]]&lt;=120,"Medium Calls","High Calls"))</f>
        <v>High Calls</v>
      </c>
      <c r="AA2472" t="str">
        <f>IF(tbl_Customers[[#This Row],[total_eve_charge]]&lt;=15,"Low Charges",
IF(tbl_Customers[[#This Row],[total_eve_charge]]&lt;=20,"Medium Charges","High Charges"))</f>
        <v>High Charges</v>
      </c>
      <c r="AB24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72" t="str">
        <f>IF(tbl_Customers[[#This Row],[number_vmail_messages]] = 0, "No Usage", IF(tbl_Customers[[#This Row],[number_vmail_messages]] &lt;= 20, "Low Usage", IF(tbl_Customers[[#This Row],[number_vmail_messages]] &lt;= 40, "Medium Usgae", "High Usage")))</f>
        <v>No Usage</v>
      </c>
      <c r="AD2472" t="str">
        <f>IF(tbl_Customers[[#This Row],[total_day_minutes]]&lt;=150,"Low Usage", IF(tbl_Customers[[#This Row],[total_day_minutes]]&lt;=200,"Medium Usage", IF(tbl_Customers[[#This Row],[total_day_minutes]]&lt;=250,"High Usage","Very High Usage")))</f>
        <v>Medium Usage</v>
      </c>
      <c r="AE2472" t="str">
        <f>IF(tbl_Customers[[#This Row],[total_intl_calls]]&lt;=5,"Low Calls", IF(tbl_Customers[[#This Row],[total_intl_calls]]&lt;=10, "Medium Calls", "High Calls"))</f>
        <v>Low Calls</v>
      </c>
      <c r="AF24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72" s="36" t="str">
        <f>IF(tbl_Customers[[#This Row],[Churn_Risk_Score]]&gt;=10,"High Risk", IF(tbl_Customers[[#This Row],[Churn_Risk_Score]]&gt;=5,"Medium Risk","Low Risk"))</f>
        <v>Medium Risk</v>
      </c>
    </row>
    <row r="2473" spans="1:33" x14ac:dyDescent="0.35">
      <c r="A2473">
        <v>2472</v>
      </c>
      <c r="B2473" t="s">
        <v>55</v>
      </c>
      <c r="C2473">
        <v>108</v>
      </c>
      <c r="D2473" t="s">
        <v>21</v>
      </c>
      <c r="E2473" t="s">
        <v>22</v>
      </c>
      <c r="F2473" t="s">
        <v>22</v>
      </c>
      <c r="G2473">
        <v>0</v>
      </c>
      <c r="H2473">
        <v>210.6</v>
      </c>
      <c r="I2473">
        <v>117</v>
      </c>
      <c r="J2473">
        <v>35.799999999999997</v>
      </c>
      <c r="K2473">
        <v>164.2</v>
      </c>
      <c r="L2473">
        <v>103</v>
      </c>
      <c r="M2473">
        <v>13.96</v>
      </c>
      <c r="N2473">
        <v>201.4</v>
      </c>
      <c r="O2473">
        <v>68</v>
      </c>
      <c r="P2473">
        <v>9.06</v>
      </c>
      <c r="Q2473">
        <v>9.4</v>
      </c>
      <c r="R2473">
        <v>5</v>
      </c>
      <c r="S2473">
        <v>2.54</v>
      </c>
      <c r="T2473">
        <v>0</v>
      </c>
      <c r="U2473" t="s">
        <v>22</v>
      </c>
      <c r="V2473">
        <f>IF(tbl_Customers[[#This Row],[churn]] = "yes", 1, 0)</f>
        <v>0</v>
      </c>
      <c r="W2473" t="str">
        <f>IF(tbl_Customers[[#This Row],[number_customer_service_calls]] &lt;= 1, "0-1 Calls", IF(tbl_Customers[[#This Row],[number_customer_service_calls]] &lt;= 3, "2-3 Calls", IF(tbl_Customers[[#This Row],[number_customer_service_calls]] &lt;=5, "4-5 Calls", "6+ Calls")))</f>
        <v>0-1 Calls</v>
      </c>
      <c r="X2473" t="str">
        <f>IF(tbl_Customers[[#This Row],[account_length]] &lt;= 50, "0-50", IF(tbl_Customers[[#This Row],[account_length]] &lt;=100, "51-100", IF(tbl_Customers[[#This Row],[account_length]] &lt;= 150, "101-150", "151+")))</f>
        <v>101-150</v>
      </c>
      <c r="Y2473" t="str">
        <f>IF(tbl_Customers[[#This Row],[total_intl_charge]] &lt;= 3, "Low Charges", "High Charges")</f>
        <v>Low Charges</v>
      </c>
      <c r="Z2473" t="str">
        <f>IF(tbl_Customers[[#This Row],[total_eve_calls]]&lt;=80,"Low Calls",
IF(tbl_Customers[[#This Row],[total_eve_calls]]&lt;=120,"Medium Calls","High Calls"))</f>
        <v>Medium Calls</v>
      </c>
      <c r="AA2473" t="str">
        <f>IF(tbl_Customers[[#This Row],[total_eve_charge]]&lt;=15,"Low Charges",
IF(tbl_Customers[[#This Row],[total_eve_charge]]&lt;=20,"Medium Charges","High Charges"))</f>
        <v>Low Charges</v>
      </c>
      <c r="AB24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73" t="str">
        <f>IF(tbl_Customers[[#This Row],[number_vmail_messages]] = 0, "No Usage", IF(tbl_Customers[[#This Row],[number_vmail_messages]] &lt;= 20, "Low Usage", IF(tbl_Customers[[#This Row],[number_vmail_messages]] &lt;= 40, "Medium Usgae", "High Usage")))</f>
        <v>No Usage</v>
      </c>
      <c r="AD2473" t="str">
        <f>IF(tbl_Customers[[#This Row],[total_day_minutes]]&lt;=150,"Low Usage", IF(tbl_Customers[[#This Row],[total_day_minutes]]&lt;=200,"Medium Usage", IF(tbl_Customers[[#This Row],[total_day_minutes]]&lt;=250,"High Usage","Very High Usage")))</f>
        <v>High Usage</v>
      </c>
      <c r="AE2473" t="str">
        <f>IF(tbl_Customers[[#This Row],[total_intl_calls]]&lt;=5,"Low Calls", IF(tbl_Customers[[#This Row],[total_intl_calls]]&lt;=10, "Medium Calls", "High Calls"))</f>
        <v>Low Calls</v>
      </c>
      <c r="AF24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73" s="36" t="str">
        <f>IF(tbl_Customers[[#This Row],[Churn_Risk_Score]]&gt;=10,"High Risk", IF(tbl_Customers[[#This Row],[Churn_Risk_Score]]&gt;=5,"Medium Risk","Low Risk"))</f>
        <v>Low Risk</v>
      </c>
    </row>
    <row r="2474" spans="1:33" x14ac:dyDescent="0.35">
      <c r="A2474">
        <v>2473</v>
      </c>
      <c r="B2474" t="s">
        <v>60</v>
      </c>
      <c r="C2474">
        <v>132</v>
      </c>
      <c r="D2474" t="s">
        <v>28</v>
      </c>
      <c r="E2474" t="s">
        <v>22</v>
      </c>
      <c r="F2474" t="s">
        <v>22</v>
      </c>
      <c r="G2474">
        <v>0</v>
      </c>
      <c r="H2474">
        <v>121.5</v>
      </c>
      <c r="I2474">
        <v>88</v>
      </c>
      <c r="J2474">
        <v>20.66</v>
      </c>
      <c r="K2474">
        <v>253</v>
      </c>
      <c r="L2474">
        <v>124</v>
      </c>
      <c r="M2474">
        <v>21.51</v>
      </c>
      <c r="N2474">
        <v>195.7</v>
      </c>
      <c r="O2474">
        <v>120</v>
      </c>
      <c r="P2474">
        <v>8.81</v>
      </c>
      <c r="Q2474">
        <v>10.7</v>
      </c>
      <c r="R2474">
        <v>4</v>
      </c>
      <c r="S2474">
        <v>2.89</v>
      </c>
      <c r="T2474">
        <v>1</v>
      </c>
      <c r="U2474" t="s">
        <v>22</v>
      </c>
      <c r="V2474">
        <f>IF(tbl_Customers[[#This Row],[churn]] = "yes", 1, 0)</f>
        <v>0</v>
      </c>
      <c r="W2474" t="str">
        <f>IF(tbl_Customers[[#This Row],[number_customer_service_calls]] &lt;= 1, "0-1 Calls", IF(tbl_Customers[[#This Row],[number_customer_service_calls]] &lt;= 3, "2-3 Calls", IF(tbl_Customers[[#This Row],[number_customer_service_calls]] &lt;=5, "4-5 Calls", "6+ Calls")))</f>
        <v>0-1 Calls</v>
      </c>
      <c r="X2474" t="str">
        <f>IF(tbl_Customers[[#This Row],[account_length]] &lt;= 50, "0-50", IF(tbl_Customers[[#This Row],[account_length]] &lt;=100, "51-100", IF(tbl_Customers[[#This Row],[account_length]] &lt;= 150, "101-150", "151+")))</f>
        <v>101-150</v>
      </c>
      <c r="Y2474" t="str">
        <f>IF(tbl_Customers[[#This Row],[total_intl_charge]] &lt;= 3, "Low Charges", "High Charges")</f>
        <v>Low Charges</v>
      </c>
      <c r="Z2474" t="str">
        <f>IF(tbl_Customers[[#This Row],[total_eve_calls]]&lt;=80,"Low Calls",
IF(tbl_Customers[[#This Row],[total_eve_calls]]&lt;=120,"Medium Calls","High Calls"))</f>
        <v>High Calls</v>
      </c>
      <c r="AA2474" t="str">
        <f>IF(tbl_Customers[[#This Row],[total_eve_charge]]&lt;=15,"Low Charges",
IF(tbl_Customers[[#This Row],[total_eve_charge]]&lt;=20,"Medium Charges","High Charges"))</f>
        <v>High Charges</v>
      </c>
      <c r="AB24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74" t="str">
        <f>IF(tbl_Customers[[#This Row],[number_vmail_messages]] = 0, "No Usage", IF(tbl_Customers[[#This Row],[number_vmail_messages]] &lt;= 20, "Low Usage", IF(tbl_Customers[[#This Row],[number_vmail_messages]] &lt;= 40, "Medium Usgae", "High Usage")))</f>
        <v>No Usage</v>
      </c>
      <c r="AD2474" t="str">
        <f>IF(tbl_Customers[[#This Row],[total_day_minutes]]&lt;=150,"Low Usage", IF(tbl_Customers[[#This Row],[total_day_minutes]]&lt;=200,"Medium Usage", IF(tbl_Customers[[#This Row],[total_day_minutes]]&lt;=250,"High Usage","Very High Usage")))</f>
        <v>Low Usage</v>
      </c>
      <c r="AE2474" t="str">
        <f>IF(tbl_Customers[[#This Row],[total_intl_calls]]&lt;=5,"Low Calls", IF(tbl_Customers[[#This Row],[total_intl_calls]]&lt;=10, "Medium Calls", "High Calls"))</f>
        <v>Low Calls</v>
      </c>
      <c r="AF24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74" s="36" t="str">
        <f>IF(tbl_Customers[[#This Row],[Churn_Risk_Score]]&gt;=10,"High Risk", IF(tbl_Customers[[#This Row],[Churn_Risk_Score]]&gt;=5,"Medium Risk","Low Risk"))</f>
        <v>Low Risk</v>
      </c>
    </row>
    <row r="2475" spans="1:33" x14ac:dyDescent="0.35">
      <c r="A2475">
        <v>2474</v>
      </c>
      <c r="B2475" t="s">
        <v>69</v>
      </c>
      <c r="C2475">
        <v>80</v>
      </c>
      <c r="D2475" t="s">
        <v>21</v>
      </c>
      <c r="E2475" t="s">
        <v>22</v>
      </c>
      <c r="F2475" t="s">
        <v>22</v>
      </c>
      <c r="G2475">
        <v>0</v>
      </c>
      <c r="H2475">
        <v>127.8</v>
      </c>
      <c r="I2475">
        <v>67</v>
      </c>
      <c r="J2475">
        <v>21.73</v>
      </c>
      <c r="K2475">
        <v>181.6</v>
      </c>
      <c r="L2475">
        <v>112</v>
      </c>
      <c r="M2475">
        <v>15.44</v>
      </c>
      <c r="N2475">
        <v>197.3</v>
      </c>
      <c r="O2475">
        <v>63</v>
      </c>
      <c r="P2475">
        <v>8.8800000000000008</v>
      </c>
      <c r="Q2475">
        <v>15.9</v>
      </c>
      <c r="R2475">
        <v>2</v>
      </c>
      <c r="S2475">
        <v>4.29</v>
      </c>
      <c r="T2475">
        <v>2</v>
      </c>
      <c r="U2475" t="s">
        <v>22</v>
      </c>
      <c r="V2475">
        <f>IF(tbl_Customers[[#This Row],[churn]] = "yes", 1, 0)</f>
        <v>0</v>
      </c>
      <c r="W2475" t="str">
        <f>IF(tbl_Customers[[#This Row],[number_customer_service_calls]] &lt;= 1, "0-1 Calls", IF(tbl_Customers[[#This Row],[number_customer_service_calls]] &lt;= 3, "2-3 Calls", IF(tbl_Customers[[#This Row],[number_customer_service_calls]] &lt;=5, "4-5 Calls", "6+ Calls")))</f>
        <v>2-3 Calls</v>
      </c>
      <c r="X2475" t="str">
        <f>IF(tbl_Customers[[#This Row],[account_length]] &lt;= 50, "0-50", IF(tbl_Customers[[#This Row],[account_length]] &lt;=100, "51-100", IF(tbl_Customers[[#This Row],[account_length]] &lt;= 150, "101-150", "151+")))</f>
        <v>51-100</v>
      </c>
      <c r="Y2475" t="str">
        <f>IF(tbl_Customers[[#This Row],[total_intl_charge]] &lt;= 3, "Low Charges", "High Charges")</f>
        <v>High Charges</v>
      </c>
      <c r="Z2475" t="str">
        <f>IF(tbl_Customers[[#This Row],[total_eve_calls]]&lt;=80,"Low Calls",
IF(tbl_Customers[[#This Row],[total_eve_calls]]&lt;=120,"Medium Calls","High Calls"))</f>
        <v>Medium Calls</v>
      </c>
      <c r="AA2475" t="str">
        <f>IF(tbl_Customers[[#This Row],[total_eve_charge]]&lt;=15,"Low Charges",
IF(tbl_Customers[[#This Row],[total_eve_charge]]&lt;=20,"Medium Charges","High Charges"))</f>
        <v>Medium Charges</v>
      </c>
      <c r="AB24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75" t="str">
        <f>IF(tbl_Customers[[#This Row],[number_vmail_messages]] = 0, "No Usage", IF(tbl_Customers[[#This Row],[number_vmail_messages]] &lt;= 20, "Low Usage", IF(tbl_Customers[[#This Row],[number_vmail_messages]] &lt;= 40, "Medium Usgae", "High Usage")))</f>
        <v>No Usage</v>
      </c>
      <c r="AD2475" t="str">
        <f>IF(tbl_Customers[[#This Row],[total_day_minutes]]&lt;=150,"Low Usage", IF(tbl_Customers[[#This Row],[total_day_minutes]]&lt;=200,"Medium Usage", IF(tbl_Customers[[#This Row],[total_day_minutes]]&lt;=250,"High Usage","Very High Usage")))</f>
        <v>Low Usage</v>
      </c>
      <c r="AE2475" t="str">
        <f>IF(tbl_Customers[[#This Row],[total_intl_calls]]&lt;=5,"Low Calls", IF(tbl_Customers[[#This Row],[total_intl_calls]]&lt;=10, "Medium Calls", "High Calls"))</f>
        <v>Low Calls</v>
      </c>
      <c r="AF24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75" s="36" t="str">
        <f>IF(tbl_Customers[[#This Row],[Churn_Risk_Score]]&gt;=10,"High Risk", IF(tbl_Customers[[#This Row],[Churn_Risk_Score]]&gt;=5,"Medium Risk","Low Risk"))</f>
        <v>Low Risk</v>
      </c>
    </row>
    <row r="2476" spans="1:33" x14ac:dyDescent="0.35">
      <c r="A2476">
        <v>2475</v>
      </c>
      <c r="B2476" t="s">
        <v>20</v>
      </c>
      <c r="C2476">
        <v>162</v>
      </c>
      <c r="D2476" t="s">
        <v>21</v>
      </c>
      <c r="E2476" t="s">
        <v>22</v>
      </c>
      <c r="F2476" t="s">
        <v>22</v>
      </c>
      <c r="G2476">
        <v>0</v>
      </c>
      <c r="H2476">
        <v>135.19999999999999</v>
      </c>
      <c r="I2476">
        <v>98</v>
      </c>
      <c r="J2476">
        <v>22.98</v>
      </c>
      <c r="K2476">
        <v>242</v>
      </c>
      <c r="L2476">
        <v>107</v>
      </c>
      <c r="M2476">
        <v>20.57</v>
      </c>
      <c r="N2476">
        <v>246.9</v>
      </c>
      <c r="O2476">
        <v>96</v>
      </c>
      <c r="P2476">
        <v>11.11</v>
      </c>
      <c r="Q2476">
        <v>10.199999999999999</v>
      </c>
      <c r="R2476">
        <v>2</v>
      </c>
      <c r="S2476">
        <v>2.75</v>
      </c>
      <c r="T2476">
        <v>2</v>
      </c>
      <c r="U2476" t="s">
        <v>22</v>
      </c>
      <c r="V2476">
        <f>IF(tbl_Customers[[#This Row],[churn]] = "yes", 1, 0)</f>
        <v>0</v>
      </c>
      <c r="W2476" t="str">
        <f>IF(tbl_Customers[[#This Row],[number_customer_service_calls]] &lt;= 1, "0-1 Calls", IF(tbl_Customers[[#This Row],[number_customer_service_calls]] &lt;= 3, "2-3 Calls", IF(tbl_Customers[[#This Row],[number_customer_service_calls]] &lt;=5, "4-5 Calls", "6+ Calls")))</f>
        <v>2-3 Calls</v>
      </c>
      <c r="X2476" t="str">
        <f>IF(tbl_Customers[[#This Row],[account_length]] &lt;= 50, "0-50", IF(tbl_Customers[[#This Row],[account_length]] &lt;=100, "51-100", IF(tbl_Customers[[#This Row],[account_length]] &lt;= 150, "101-150", "151+")))</f>
        <v>151+</v>
      </c>
      <c r="Y2476" t="str">
        <f>IF(tbl_Customers[[#This Row],[total_intl_charge]] &lt;= 3, "Low Charges", "High Charges")</f>
        <v>Low Charges</v>
      </c>
      <c r="Z2476" t="str">
        <f>IF(tbl_Customers[[#This Row],[total_eve_calls]]&lt;=80,"Low Calls",
IF(tbl_Customers[[#This Row],[total_eve_calls]]&lt;=120,"Medium Calls","High Calls"))</f>
        <v>Medium Calls</v>
      </c>
      <c r="AA2476" t="str">
        <f>IF(tbl_Customers[[#This Row],[total_eve_charge]]&lt;=15,"Low Charges",
IF(tbl_Customers[[#This Row],[total_eve_charge]]&lt;=20,"Medium Charges","High Charges"))</f>
        <v>High Charges</v>
      </c>
      <c r="AB24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76" t="str">
        <f>IF(tbl_Customers[[#This Row],[number_vmail_messages]] = 0, "No Usage", IF(tbl_Customers[[#This Row],[number_vmail_messages]] &lt;= 20, "Low Usage", IF(tbl_Customers[[#This Row],[number_vmail_messages]] &lt;= 40, "Medium Usgae", "High Usage")))</f>
        <v>No Usage</v>
      </c>
      <c r="AD2476" t="str">
        <f>IF(tbl_Customers[[#This Row],[total_day_minutes]]&lt;=150,"Low Usage", IF(tbl_Customers[[#This Row],[total_day_minutes]]&lt;=200,"Medium Usage", IF(tbl_Customers[[#This Row],[total_day_minutes]]&lt;=250,"High Usage","Very High Usage")))</f>
        <v>Low Usage</v>
      </c>
      <c r="AE2476" t="str">
        <f>IF(tbl_Customers[[#This Row],[total_intl_calls]]&lt;=5,"Low Calls", IF(tbl_Customers[[#This Row],[total_intl_calls]]&lt;=10, "Medium Calls", "High Calls"))</f>
        <v>Low Calls</v>
      </c>
      <c r="AF24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76" s="36" t="str">
        <f>IF(tbl_Customers[[#This Row],[Churn_Risk_Score]]&gt;=10,"High Risk", IF(tbl_Customers[[#This Row],[Churn_Risk_Score]]&gt;=5,"Medium Risk","Low Risk"))</f>
        <v>Low Risk</v>
      </c>
    </row>
    <row r="2477" spans="1:33" x14ac:dyDescent="0.35">
      <c r="A2477">
        <v>2476</v>
      </c>
      <c r="B2477" t="s">
        <v>65</v>
      </c>
      <c r="C2477">
        <v>110</v>
      </c>
      <c r="D2477" t="s">
        <v>28</v>
      </c>
      <c r="E2477" t="s">
        <v>22</v>
      </c>
      <c r="F2477" t="s">
        <v>22</v>
      </c>
      <c r="G2477">
        <v>0</v>
      </c>
      <c r="H2477">
        <v>99.4</v>
      </c>
      <c r="I2477">
        <v>62</v>
      </c>
      <c r="J2477">
        <v>16.899999999999999</v>
      </c>
      <c r="K2477">
        <v>275</v>
      </c>
      <c r="L2477">
        <v>86</v>
      </c>
      <c r="M2477">
        <v>23.38</v>
      </c>
      <c r="N2477">
        <v>212.1</v>
      </c>
      <c r="O2477">
        <v>94</v>
      </c>
      <c r="P2477">
        <v>9.5399999999999991</v>
      </c>
      <c r="Q2477">
        <v>16.7</v>
      </c>
      <c r="R2477">
        <v>3</v>
      </c>
      <c r="S2477">
        <v>4.51</v>
      </c>
      <c r="T2477">
        <v>2</v>
      </c>
      <c r="U2477" t="s">
        <v>22</v>
      </c>
      <c r="V2477">
        <f>IF(tbl_Customers[[#This Row],[churn]] = "yes", 1, 0)</f>
        <v>0</v>
      </c>
      <c r="W2477" t="str">
        <f>IF(tbl_Customers[[#This Row],[number_customer_service_calls]] &lt;= 1, "0-1 Calls", IF(tbl_Customers[[#This Row],[number_customer_service_calls]] &lt;= 3, "2-3 Calls", IF(tbl_Customers[[#This Row],[number_customer_service_calls]] &lt;=5, "4-5 Calls", "6+ Calls")))</f>
        <v>2-3 Calls</v>
      </c>
      <c r="X2477" t="str">
        <f>IF(tbl_Customers[[#This Row],[account_length]] &lt;= 50, "0-50", IF(tbl_Customers[[#This Row],[account_length]] &lt;=100, "51-100", IF(tbl_Customers[[#This Row],[account_length]] &lt;= 150, "101-150", "151+")))</f>
        <v>101-150</v>
      </c>
      <c r="Y2477" t="str">
        <f>IF(tbl_Customers[[#This Row],[total_intl_charge]] &lt;= 3, "Low Charges", "High Charges")</f>
        <v>High Charges</v>
      </c>
      <c r="Z2477" t="str">
        <f>IF(tbl_Customers[[#This Row],[total_eve_calls]]&lt;=80,"Low Calls",
IF(tbl_Customers[[#This Row],[total_eve_calls]]&lt;=120,"Medium Calls","High Calls"))</f>
        <v>Medium Calls</v>
      </c>
      <c r="AA2477" t="str">
        <f>IF(tbl_Customers[[#This Row],[total_eve_charge]]&lt;=15,"Low Charges",
IF(tbl_Customers[[#This Row],[total_eve_charge]]&lt;=20,"Medium Charges","High Charges"))</f>
        <v>High Charges</v>
      </c>
      <c r="AB24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77" t="str">
        <f>IF(tbl_Customers[[#This Row],[number_vmail_messages]] = 0, "No Usage", IF(tbl_Customers[[#This Row],[number_vmail_messages]] &lt;= 20, "Low Usage", IF(tbl_Customers[[#This Row],[number_vmail_messages]] &lt;= 40, "Medium Usgae", "High Usage")))</f>
        <v>No Usage</v>
      </c>
      <c r="AD2477" t="str">
        <f>IF(tbl_Customers[[#This Row],[total_day_minutes]]&lt;=150,"Low Usage", IF(tbl_Customers[[#This Row],[total_day_minutes]]&lt;=200,"Medium Usage", IF(tbl_Customers[[#This Row],[total_day_minutes]]&lt;=250,"High Usage","Very High Usage")))</f>
        <v>Low Usage</v>
      </c>
      <c r="AE2477" t="str">
        <f>IF(tbl_Customers[[#This Row],[total_intl_calls]]&lt;=5,"Low Calls", IF(tbl_Customers[[#This Row],[total_intl_calls]]&lt;=10, "Medium Calls", "High Calls"))</f>
        <v>Low Calls</v>
      </c>
      <c r="AF24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77" s="36" t="str">
        <f>IF(tbl_Customers[[#This Row],[Churn_Risk_Score]]&gt;=10,"High Risk", IF(tbl_Customers[[#This Row],[Churn_Risk_Score]]&gt;=5,"Medium Risk","Low Risk"))</f>
        <v>Low Risk</v>
      </c>
    </row>
    <row r="2478" spans="1:33" x14ac:dyDescent="0.35">
      <c r="A2478">
        <v>2477</v>
      </c>
      <c r="B2478" t="s">
        <v>59</v>
      </c>
      <c r="C2478">
        <v>96</v>
      </c>
      <c r="D2478" t="s">
        <v>21</v>
      </c>
      <c r="E2478" t="s">
        <v>22</v>
      </c>
      <c r="F2478" t="s">
        <v>22</v>
      </c>
      <c r="G2478">
        <v>0</v>
      </c>
      <c r="H2478">
        <v>276.89999999999998</v>
      </c>
      <c r="I2478">
        <v>105</v>
      </c>
      <c r="J2478">
        <v>47.07</v>
      </c>
      <c r="K2478">
        <v>246.9</v>
      </c>
      <c r="L2478">
        <v>94</v>
      </c>
      <c r="M2478">
        <v>20.99</v>
      </c>
      <c r="N2478">
        <v>254.4</v>
      </c>
      <c r="O2478">
        <v>107</v>
      </c>
      <c r="P2478">
        <v>11.45</v>
      </c>
      <c r="Q2478">
        <v>10.3</v>
      </c>
      <c r="R2478">
        <v>3</v>
      </c>
      <c r="S2478">
        <v>2.78</v>
      </c>
      <c r="T2478">
        <v>1</v>
      </c>
      <c r="U2478" t="s">
        <v>23</v>
      </c>
      <c r="V2478">
        <f>IF(tbl_Customers[[#This Row],[churn]] = "yes", 1, 0)</f>
        <v>1</v>
      </c>
      <c r="W2478" t="str">
        <f>IF(tbl_Customers[[#This Row],[number_customer_service_calls]] &lt;= 1, "0-1 Calls", IF(tbl_Customers[[#This Row],[number_customer_service_calls]] &lt;= 3, "2-3 Calls", IF(tbl_Customers[[#This Row],[number_customer_service_calls]] &lt;=5, "4-5 Calls", "6+ Calls")))</f>
        <v>0-1 Calls</v>
      </c>
      <c r="X2478" t="str">
        <f>IF(tbl_Customers[[#This Row],[account_length]] &lt;= 50, "0-50", IF(tbl_Customers[[#This Row],[account_length]] &lt;=100, "51-100", IF(tbl_Customers[[#This Row],[account_length]] &lt;= 150, "101-150", "151+")))</f>
        <v>51-100</v>
      </c>
      <c r="Y2478" t="str">
        <f>IF(tbl_Customers[[#This Row],[total_intl_charge]] &lt;= 3, "Low Charges", "High Charges")</f>
        <v>Low Charges</v>
      </c>
      <c r="Z2478" t="str">
        <f>IF(tbl_Customers[[#This Row],[total_eve_calls]]&lt;=80,"Low Calls",
IF(tbl_Customers[[#This Row],[total_eve_calls]]&lt;=120,"Medium Calls","High Calls"))</f>
        <v>Medium Calls</v>
      </c>
      <c r="AA2478" t="str">
        <f>IF(tbl_Customers[[#This Row],[total_eve_charge]]&lt;=15,"Low Charges",
IF(tbl_Customers[[#This Row],[total_eve_charge]]&lt;=20,"Medium Charges","High Charges"))</f>
        <v>High Charges</v>
      </c>
      <c r="AB24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78" t="str">
        <f>IF(tbl_Customers[[#This Row],[number_vmail_messages]] = 0, "No Usage", IF(tbl_Customers[[#This Row],[number_vmail_messages]] &lt;= 20, "Low Usage", IF(tbl_Customers[[#This Row],[number_vmail_messages]] &lt;= 40, "Medium Usgae", "High Usage")))</f>
        <v>No Usage</v>
      </c>
      <c r="AD2478" t="str">
        <f>IF(tbl_Customers[[#This Row],[total_day_minutes]]&lt;=150,"Low Usage", IF(tbl_Customers[[#This Row],[total_day_minutes]]&lt;=200,"Medium Usage", IF(tbl_Customers[[#This Row],[total_day_minutes]]&lt;=250,"High Usage","Very High Usage")))</f>
        <v>Very High Usage</v>
      </c>
      <c r="AE2478" t="str">
        <f>IF(tbl_Customers[[#This Row],[total_intl_calls]]&lt;=5,"Low Calls", IF(tbl_Customers[[#This Row],[total_intl_calls]]&lt;=10, "Medium Calls", "High Calls"))</f>
        <v>Low Calls</v>
      </c>
      <c r="AF24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78" s="36" t="str">
        <f>IF(tbl_Customers[[#This Row],[Churn_Risk_Score]]&gt;=10,"High Risk", IF(tbl_Customers[[#This Row],[Churn_Risk_Score]]&gt;=5,"Medium Risk","Low Risk"))</f>
        <v>Medium Risk</v>
      </c>
    </row>
    <row r="2479" spans="1:33" x14ac:dyDescent="0.35">
      <c r="A2479">
        <v>2478</v>
      </c>
      <c r="B2479" t="s">
        <v>32</v>
      </c>
      <c r="C2479">
        <v>72</v>
      </c>
      <c r="D2479" t="s">
        <v>28</v>
      </c>
      <c r="E2479" t="s">
        <v>22</v>
      </c>
      <c r="F2479" t="s">
        <v>22</v>
      </c>
      <c r="G2479">
        <v>0</v>
      </c>
      <c r="H2479">
        <v>287.39999999999998</v>
      </c>
      <c r="I2479">
        <v>116</v>
      </c>
      <c r="J2479">
        <v>48.86</v>
      </c>
      <c r="K2479">
        <v>235.3</v>
      </c>
      <c r="L2479">
        <v>126</v>
      </c>
      <c r="M2479">
        <v>20</v>
      </c>
      <c r="N2479">
        <v>292.10000000000002</v>
      </c>
      <c r="O2479">
        <v>114</v>
      </c>
      <c r="P2479">
        <v>13.14</v>
      </c>
      <c r="Q2479">
        <v>5</v>
      </c>
      <c r="R2479">
        <v>3</v>
      </c>
      <c r="S2479">
        <v>1.35</v>
      </c>
      <c r="T2479">
        <v>4</v>
      </c>
      <c r="U2479" t="s">
        <v>23</v>
      </c>
      <c r="V2479">
        <f>IF(tbl_Customers[[#This Row],[churn]] = "yes", 1, 0)</f>
        <v>1</v>
      </c>
      <c r="W2479" t="str">
        <f>IF(tbl_Customers[[#This Row],[number_customer_service_calls]] &lt;= 1, "0-1 Calls", IF(tbl_Customers[[#This Row],[number_customer_service_calls]] &lt;= 3, "2-3 Calls", IF(tbl_Customers[[#This Row],[number_customer_service_calls]] &lt;=5, "4-5 Calls", "6+ Calls")))</f>
        <v>4-5 Calls</v>
      </c>
      <c r="X2479" t="str">
        <f>IF(tbl_Customers[[#This Row],[account_length]] &lt;= 50, "0-50", IF(tbl_Customers[[#This Row],[account_length]] &lt;=100, "51-100", IF(tbl_Customers[[#This Row],[account_length]] &lt;= 150, "101-150", "151+")))</f>
        <v>51-100</v>
      </c>
      <c r="Y2479" t="str">
        <f>IF(tbl_Customers[[#This Row],[total_intl_charge]] &lt;= 3, "Low Charges", "High Charges")</f>
        <v>Low Charges</v>
      </c>
      <c r="Z2479" t="str">
        <f>IF(tbl_Customers[[#This Row],[total_eve_calls]]&lt;=80,"Low Calls",
IF(tbl_Customers[[#This Row],[total_eve_calls]]&lt;=120,"Medium Calls","High Calls"))</f>
        <v>High Calls</v>
      </c>
      <c r="AA2479" t="str">
        <f>IF(tbl_Customers[[#This Row],[total_eve_charge]]&lt;=15,"Low Charges",
IF(tbl_Customers[[#This Row],[total_eve_charge]]&lt;=20,"Medium Charges","High Charges"))</f>
        <v>Medium Charges</v>
      </c>
      <c r="AB24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79" t="str">
        <f>IF(tbl_Customers[[#This Row],[number_vmail_messages]] = 0, "No Usage", IF(tbl_Customers[[#This Row],[number_vmail_messages]] &lt;= 20, "Low Usage", IF(tbl_Customers[[#This Row],[number_vmail_messages]] &lt;= 40, "Medium Usgae", "High Usage")))</f>
        <v>No Usage</v>
      </c>
      <c r="AD2479" t="str">
        <f>IF(tbl_Customers[[#This Row],[total_day_minutes]]&lt;=150,"Low Usage", IF(tbl_Customers[[#This Row],[total_day_minutes]]&lt;=200,"Medium Usage", IF(tbl_Customers[[#This Row],[total_day_minutes]]&lt;=250,"High Usage","Very High Usage")))</f>
        <v>Very High Usage</v>
      </c>
      <c r="AE2479" t="str">
        <f>IF(tbl_Customers[[#This Row],[total_intl_calls]]&lt;=5,"Low Calls", IF(tbl_Customers[[#This Row],[total_intl_calls]]&lt;=10, "Medium Calls", "High Calls"))</f>
        <v>Low Calls</v>
      </c>
      <c r="AF24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2479" s="36" t="str">
        <f>IF(tbl_Customers[[#This Row],[Churn_Risk_Score]]&gt;=10,"High Risk", IF(tbl_Customers[[#This Row],[Churn_Risk_Score]]&gt;=5,"Medium Risk","Low Risk"))</f>
        <v>Medium Risk</v>
      </c>
    </row>
    <row r="2480" spans="1:33" x14ac:dyDescent="0.35">
      <c r="A2480">
        <v>2479</v>
      </c>
      <c r="B2480" t="s">
        <v>41</v>
      </c>
      <c r="C2480">
        <v>125</v>
      </c>
      <c r="D2480" t="s">
        <v>25</v>
      </c>
      <c r="E2480" t="s">
        <v>22</v>
      </c>
      <c r="F2480" t="s">
        <v>23</v>
      </c>
      <c r="G2480">
        <v>23</v>
      </c>
      <c r="H2480">
        <v>120.5</v>
      </c>
      <c r="I2480">
        <v>104</v>
      </c>
      <c r="J2480">
        <v>20.49</v>
      </c>
      <c r="K2480">
        <v>227.8</v>
      </c>
      <c r="L2480">
        <v>115</v>
      </c>
      <c r="M2480">
        <v>19.36</v>
      </c>
      <c r="N2480">
        <v>158.5</v>
      </c>
      <c r="O2480">
        <v>100</v>
      </c>
      <c r="P2480">
        <v>7.13</v>
      </c>
      <c r="Q2480">
        <v>10.199999999999999</v>
      </c>
      <c r="R2480">
        <v>3</v>
      </c>
      <c r="S2480">
        <v>2.75</v>
      </c>
      <c r="T2480">
        <v>1</v>
      </c>
      <c r="U2480" t="s">
        <v>22</v>
      </c>
      <c r="V2480">
        <f>IF(tbl_Customers[[#This Row],[churn]] = "yes", 1, 0)</f>
        <v>0</v>
      </c>
      <c r="W2480" t="str">
        <f>IF(tbl_Customers[[#This Row],[number_customer_service_calls]] &lt;= 1, "0-1 Calls", IF(tbl_Customers[[#This Row],[number_customer_service_calls]] &lt;= 3, "2-3 Calls", IF(tbl_Customers[[#This Row],[number_customer_service_calls]] &lt;=5, "4-5 Calls", "6+ Calls")))</f>
        <v>0-1 Calls</v>
      </c>
      <c r="X2480" t="str">
        <f>IF(tbl_Customers[[#This Row],[account_length]] &lt;= 50, "0-50", IF(tbl_Customers[[#This Row],[account_length]] &lt;=100, "51-100", IF(tbl_Customers[[#This Row],[account_length]] &lt;= 150, "101-150", "151+")))</f>
        <v>101-150</v>
      </c>
      <c r="Y2480" t="str">
        <f>IF(tbl_Customers[[#This Row],[total_intl_charge]] &lt;= 3, "Low Charges", "High Charges")</f>
        <v>Low Charges</v>
      </c>
      <c r="Z2480" t="str">
        <f>IF(tbl_Customers[[#This Row],[total_eve_calls]]&lt;=80,"Low Calls",
IF(tbl_Customers[[#This Row],[total_eve_calls]]&lt;=120,"Medium Calls","High Calls"))</f>
        <v>Medium Calls</v>
      </c>
      <c r="AA2480" t="str">
        <f>IF(tbl_Customers[[#This Row],[total_eve_charge]]&lt;=15,"Low Charges",
IF(tbl_Customers[[#This Row],[total_eve_charge]]&lt;=20,"Medium Charges","High Charges"))</f>
        <v>Medium Charges</v>
      </c>
      <c r="AB24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80" t="str">
        <f>IF(tbl_Customers[[#This Row],[number_vmail_messages]] = 0, "No Usage", IF(tbl_Customers[[#This Row],[number_vmail_messages]] &lt;= 20, "Low Usage", IF(tbl_Customers[[#This Row],[number_vmail_messages]] &lt;= 40, "Medium Usgae", "High Usage")))</f>
        <v>Medium Usgae</v>
      </c>
      <c r="AD2480" t="str">
        <f>IF(tbl_Customers[[#This Row],[total_day_minutes]]&lt;=150,"Low Usage", IF(tbl_Customers[[#This Row],[total_day_minutes]]&lt;=200,"Medium Usage", IF(tbl_Customers[[#This Row],[total_day_minutes]]&lt;=250,"High Usage","Very High Usage")))</f>
        <v>Low Usage</v>
      </c>
      <c r="AE2480" t="str">
        <f>IF(tbl_Customers[[#This Row],[total_intl_calls]]&lt;=5,"Low Calls", IF(tbl_Customers[[#This Row],[total_intl_calls]]&lt;=10, "Medium Calls", "High Calls"))</f>
        <v>Low Calls</v>
      </c>
      <c r="AF24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80" s="36" t="str">
        <f>IF(tbl_Customers[[#This Row],[Churn_Risk_Score]]&gt;=10,"High Risk", IF(tbl_Customers[[#This Row],[Churn_Risk_Score]]&gt;=5,"Medium Risk","Low Risk"))</f>
        <v>Low Risk</v>
      </c>
    </row>
    <row r="2481" spans="1:33" x14ac:dyDescent="0.35">
      <c r="A2481">
        <v>2480</v>
      </c>
      <c r="B2481" t="s">
        <v>63</v>
      </c>
      <c r="C2481">
        <v>170</v>
      </c>
      <c r="D2481" t="s">
        <v>28</v>
      </c>
      <c r="E2481" t="s">
        <v>22</v>
      </c>
      <c r="F2481" t="s">
        <v>22</v>
      </c>
      <c r="G2481">
        <v>0</v>
      </c>
      <c r="H2481">
        <v>184.1</v>
      </c>
      <c r="I2481">
        <v>106</v>
      </c>
      <c r="J2481">
        <v>31.3</v>
      </c>
      <c r="K2481">
        <v>204.9</v>
      </c>
      <c r="L2481">
        <v>70</v>
      </c>
      <c r="M2481">
        <v>17.420000000000002</v>
      </c>
      <c r="N2481">
        <v>224.3</v>
      </c>
      <c r="O2481">
        <v>133</v>
      </c>
      <c r="P2481">
        <v>10.09</v>
      </c>
      <c r="Q2481">
        <v>9.8000000000000007</v>
      </c>
      <c r="R2481">
        <v>3</v>
      </c>
      <c r="S2481">
        <v>2.65</v>
      </c>
      <c r="T2481">
        <v>2</v>
      </c>
      <c r="U2481" t="s">
        <v>22</v>
      </c>
      <c r="V2481">
        <f>IF(tbl_Customers[[#This Row],[churn]] = "yes", 1, 0)</f>
        <v>0</v>
      </c>
      <c r="W2481" t="str">
        <f>IF(tbl_Customers[[#This Row],[number_customer_service_calls]] &lt;= 1, "0-1 Calls", IF(tbl_Customers[[#This Row],[number_customer_service_calls]] &lt;= 3, "2-3 Calls", IF(tbl_Customers[[#This Row],[number_customer_service_calls]] &lt;=5, "4-5 Calls", "6+ Calls")))</f>
        <v>2-3 Calls</v>
      </c>
      <c r="X2481" t="str">
        <f>IF(tbl_Customers[[#This Row],[account_length]] &lt;= 50, "0-50", IF(tbl_Customers[[#This Row],[account_length]] &lt;=100, "51-100", IF(tbl_Customers[[#This Row],[account_length]] &lt;= 150, "101-150", "151+")))</f>
        <v>151+</v>
      </c>
      <c r="Y2481" t="str">
        <f>IF(tbl_Customers[[#This Row],[total_intl_charge]] &lt;= 3, "Low Charges", "High Charges")</f>
        <v>Low Charges</v>
      </c>
      <c r="Z2481" t="str">
        <f>IF(tbl_Customers[[#This Row],[total_eve_calls]]&lt;=80,"Low Calls",
IF(tbl_Customers[[#This Row],[total_eve_calls]]&lt;=120,"Medium Calls","High Calls"))</f>
        <v>Low Calls</v>
      </c>
      <c r="AA2481" t="str">
        <f>IF(tbl_Customers[[#This Row],[total_eve_charge]]&lt;=15,"Low Charges",
IF(tbl_Customers[[#This Row],[total_eve_charge]]&lt;=20,"Medium Charges","High Charges"))</f>
        <v>Medium Charges</v>
      </c>
      <c r="AB24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81" t="str">
        <f>IF(tbl_Customers[[#This Row],[number_vmail_messages]] = 0, "No Usage", IF(tbl_Customers[[#This Row],[number_vmail_messages]] &lt;= 20, "Low Usage", IF(tbl_Customers[[#This Row],[number_vmail_messages]] &lt;= 40, "Medium Usgae", "High Usage")))</f>
        <v>No Usage</v>
      </c>
      <c r="AD2481" t="str">
        <f>IF(tbl_Customers[[#This Row],[total_day_minutes]]&lt;=150,"Low Usage", IF(tbl_Customers[[#This Row],[total_day_minutes]]&lt;=200,"Medium Usage", IF(tbl_Customers[[#This Row],[total_day_minutes]]&lt;=250,"High Usage","Very High Usage")))</f>
        <v>Medium Usage</v>
      </c>
      <c r="AE2481" t="str">
        <f>IF(tbl_Customers[[#This Row],[total_intl_calls]]&lt;=5,"Low Calls", IF(tbl_Customers[[#This Row],[total_intl_calls]]&lt;=10, "Medium Calls", "High Calls"))</f>
        <v>Low Calls</v>
      </c>
      <c r="AF24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81" s="36" t="str">
        <f>IF(tbl_Customers[[#This Row],[Churn_Risk_Score]]&gt;=10,"High Risk", IF(tbl_Customers[[#This Row],[Churn_Risk_Score]]&gt;=5,"Medium Risk","Low Risk"))</f>
        <v>Low Risk</v>
      </c>
    </row>
    <row r="2482" spans="1:33" x14ac:dyDescent="0.35">
      <c r="A2482">
        <v>2481</v>
      </c>
      <c r="B2482" t="s">
        <v>47</v>
      </c>
      <c r="C2482">
        <v>71</v>
      </c>
      <c r="D2482" t="s">
        <v>28</v>
      </c>
      <c r="E2482" t="s">
        <v>22</v>
      </c>
      <c r="F2482" t="s">
        <v>22</v>
      </c>
      <c r="G2482">
        <v>0</v>
      </c>
      <c r="H2482">
        <v>185</v>
      </c>
      <c r="I2482">
        <v>84</v>
      </c>
      <c r="J2482">
        <v>31.45</v>
      </c>
      <c r="K2482">
        <v>232.5</v>
      </c>
      <c r="L2482">
        <v>129</v>
      </c>
      <c r="M2482">
        <v>19.760000000000002</v>
      </c>
      <c r="N2482">
        <v>191.1</v>
      </c>
      <c r="O2482">
        <v>82</v>
      </c>
      <c r="P2482">
        <v>8.6</v>
      </c>
      <c r="Q2482">
        <v>14.9</v>
      </c>
      <c r="R2482">
        <v>4</v>
      </c>
      <c r="S2482">
        <v>4.0199999999999996</v>
      </c>
      <c r="T2482">
        <v>3</v>
      </c>
      <c r="U2482" t="s">
        <v>22</v>
      </c>
      <c r="V2482">
        <f>IF(tbl_Customers[[#This Row],[churn]] = "yes", 1, 0)</f>
        <v>0</v>
      </c>
      <c r="W2482" t="str">
        <f>IF(tbl_Customers[[#This Row],[number_customer_service_calls]] &lt;= 1, "0-1 Calls", IF(tbl_Customers[[#This Row],[number_customer_service_calls]] &lt;= 3, "2-3 Calls", IF(tbl_Customers[[#This Row],[number_customer_service_calls]] &lt;=5, "4-5 Calls", "6+ Calls")))</f>
        <v>2-3 Calls</v>
      </c>
      <c r="X2482" t="str">
        <f>IF(tbl_Customers[[#This Row],[account_length]] &lt;= 50, "0-50", IF(tbl_Customers[[#This Row],[account_length]] &lt;=100, "51-100", IF(tbl_Customers[[#This Row],[account_length]] &lt;= 150, "101-150", "151+")))</f>
        <v>51-100</v>
      </c>
      <c r="Y2482" t="str">
        <f>IF(tbl_Customers[[#This Row],[total_intl_charge]] &lt;= 3, "Low Charges", "High Charges")</f>
        <v>High Charges</v>
      </c>
      <c r="Z2482" t="str">
        <f>IF(tbl_Customers[[#This Row],[total_eve_calls]]&lt;=80,"Low Calls",
IF(tbl_Customers[[#This Row],[total_eve_calls]]&lt;=120,"Medium Calls","High Calls"))</f>
        <v>High Calls</v>
      </c>
      <c r="AA2482" t="str">
        <f>IF(tbl_Customers[[#This Row],[total_eve_charge]]&lt;=15,"Low Charges",
IF(tbl_Customers[[#This Row],[total_eve_charge]]&lt;=20,"Medium Charges","High Charges"))</f>
        <v>Medium Charges</v>
      </c>
      <c r="AB24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82" t="str">
        <f>IF(tbl_Customers[[#This Row],[number_vmail_messages]] = 0, "No Usage", IF(tbl_Customers[[#This Row],[number_vmail_messages]] &lt;= 20, "Low Usage", IF(tbl_Customers[[#This Row],[number_vmail_messages]] &lt;= 40, "Medium Usgae", "High Usage")))</f>
        <v>No Usage</v>
      </c>
      <c r="AD2482" t="str">
        <f>IF(tbl_Customers[[#This Row],[total_day_minutes]]&lt;=150,"Low Usage", IF(tbl_Customers[[#This Row],[total_day_minutes]]&lt;=200,"Medium Usage", IF(tbl_Customers[[#This Row],[total_day_minutes]]&lt;=250,"High Usage","Very High Usage")))</f>
        <v>Medium Usage</v>
      </c>
      <c r="AE2482" t="str">
        <f>IF(tbl_Customers[[#This Row],[total_intl_calls]]&lt;=5,"Low Calls", IF(tbl_Customers[[#This Row],[total_intl_calls]]&lt;=10, "Medium Calls", "High Calls"))</f>
        <v>Low Calls</v>
      </c>
      <c r="AF24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82" s="36" t="str">
        <f>IF(tbl_Customers[[#This Row],[Churn_Risk_Score]]&gt;=10,"High Risk", IF(tbl_Customers[[#This Row],[Churn_Risk_Score]]&gt;=5,"Medium Risk","Low Risk"))</f>
        <v>Low Risk</v>
      </c>
    </row>
    <row r="2483" spans="1:33" x14ac:dyDescent="0.35">
      <c r="A2483">
        <v>2482</v>
      </c>
      <c r="B2483" t="s">
        <v>43</v>
      </c>
      <c r="C2483">
        <v>124</v>
      </c>
      <c r="D2483" t="s">
        <v>21</v>
      </c>
      <c r="E2483" t="s">
        <v>22</v>
      </c>
      <c r="F2483" t="s">
        <v>22</v>
      </c>
      <c r="G2483">
        <v>0</v>
      </c>
      <c r="H2483">
        <v>160.9</v>
      </c>
      <c r="I2483">
        <v>109</v>
      </c>
      <c r="J2483">
        <v>27.35</v>
      </c>
      <c r="K2483">
        <v>144.19999999999999</v>
      </c>
      <c r="L2483">
        <v>152</v>
      </c>
      <c r="M2483">
        <v>12.26</v>
      </c>
      <c r="N2483">
        <v>120.4</v>
      </c>
      <c r="O2483">
        <v>97</v>
      </c>
      <c r="P2483">
        <v>5.42</v>
      </c>
      <c r="Q2483">
        <v>12.9</v>
      </c>
      <c r="R2483">
        <v>12</v>
      </c>
      <c r="S2483">
        <v>3.48</v>
      </c>
      <c r="T2483">
        <v>1</v>
      </c>
      <c r="U2483" t="s">
        <v>22</v>
      </c>
      <c r="V2483">
        <f>IF(tbl_Customers[[#This Row],[churn]] = "yes", 1, 0)</f>
        <v>0</v>
      </c>
      <c r="W2483" t="str">
        <f>IF(tbl_Customers[[#This Row],[number_customer_service_calls]] &lt;= 1, "0-1 Calls", IF(tbl_Customers[[#This Row],[number_customer_service_calls]] &lt;= 3, "2-3 Calls", IF(tbl_Customers[[#This Row],[number_customer_service_calls]] &lt;=5, "4-5 Calls", "6+ Calls")))</f>
        <v>0-1 Calls</v>
      </c>
      <c r="X2483" t="str">
        <f>IF(tbl_Customers[[#This Row],[account_length]] &lt;= 50, "0-50", IF(tbl_Customers[[#This Row],[account_length]] &lt;=100, "51-100", IF(tbl_Customers[[#This Row],[account_length]] &lt;= 150, "101-150", "151+")))</f>
        <v>101-150</v>
      </c>
      <c r="Y2483" t="str">
        <f>IF(tbl_Customers[[#This Row],[total_intl_charge]] &lt;= 3, "Low Charges", "High Charges")</f>
        <v>High Charges</v>
      </c>
      <c r="Z2483" t="str">
        <f>IF(tbl_Customers[[#This Row],[total_eve_calls]]&lt;=80,"Low Calls",
IF(tbl_Customers[[#This Row],[total_eve_calls]]&lt;=120,"Medium Calls","High Calls"))</f>
        <v>High Calls</v>
      </c>
      <c r="AA2483" t="str">
        <f>IF(tbl_Customers[[#This Row],[total_eve_charge]]&lt;=15,"Low Charges",
IF(tbl_Customers[[#This Row],[total_eve_charge]]&lt;=20,"Medium Charges","High Charges"))</f>
        <v>Low Charges</v>
      </c>
      <c r="AB24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83" t="str">
        <f>IF(tbl_Customers[[#This Row],[number_vmail_messages]] = 0, "No Usage", IF(tbl_Customers[[#This Row],[number_vmail_messages]] &lt;= 20, "Low Usage", IF(tbl_Customers[[#This Row],[number_vmail_messages]] &lt;= 40, "Medium Usgae", "High Usage")))</f>
        <v>No Usage</v>
      </c>
      <c r="AD2483" t="str">
        <f>IF(tbl_Customers[[#This Row],[total_day_minutes]]&lt;=150,"Low Usage", IF(tbl_Customers[[#This Row],[total_day_minutes]]&lt;=200,"Medium Usage", IF(tbl_Customers[[#This Row],[total_day_minutes]]&lt;=250,"High Usage","Very High Usage")))</f>
        <v>Medium Usage</v>
      </c>
      <c r="AE2483" t="str">
        <f>IF(tbl_Customers[[#This Row],[total_intl_calls]]&lt;=5,"Low Calls", IF(tbl_Customers[[#This Row],[total_intl_calls]]&lt;=10, "Medium Calls", "High Calls"))</f>
        <v>High Calls</v>
      </c>
      <c r="AF24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83" s="36" t="str">
        <f>IF(tbl_Customers[[#This Row],[Churn_Risk_Score]]&gt;=10,"High Risk", IF(tbl_Customers[[#This Row],[Churn_Risk_Score]]&gt;=5,"Medium Risk","Low Risk"))</f>
        <v>Low Risk</v>
      </c>
    </row>
    <row r="2484" spans="1:33" x14ac:dyDescent="0.35">
      <c r="A2484">
        <v>2483</v>
      </c>
      <c r="B2484" t="s">
        <v>55</v>
      </c>
      <c r="C2484">
        <v>97</v>
      </c>
      <c r="D2484" t="s">
        <v>21</v>
      </c>
      <c r="E2484" t="s">
        <v>22</v>
      </c>
      <c r="F2484" t="s">
        <v>22</v>
      </c>
      <c r="G2484">
        <v>0</v>
      </c>
      <c r="H2484">
        <v>209.2</v>
      </c>
      <c r="I2484">
        <v>134</v>
      </c>
      <c r="J2484">
        <v>35.56</v>
      </c>
      <c r="K2484">
        <v>0</v>
      </c>
      <c r="L2484">
        <v>0</v>
      </c>
      <c r="M2484">
        <v>0</v>
      </c>
      <c r="N2484">
        <v>175.4</v>
      </c>
      <c r="O2484">
        <v>94</v>
      </c>
      <c r="P2484">
        <v>7.89</v>
      </c>
      <c r="Q2484">
        <v>11.8</v>
      </c>
      <c r="R2484">
        <v>6</v>
      </c>
      <c r="S2484">
        <v>3.19</v>
      </c>
      <c r="T2484">
        <v>1</v>
      </c>
      <c r="U2484" t="s">
        <v>22</v>
      </c>
      <c r="V2484">
        <f>IF(tbl_Customers[[#This Row],[churn]] = "yes", 1, 0)</f>
        <v>0</v>
      </c>
      <c r="W2484" t="str">
        <f>IF(tbl_Customers[[#This Row],[number_customer_service_calls]] &lt;= 1, "0-1 Calls", IF(tbl_Customers[[#This Row],[number_customer_service_calls]] &lt;= 3, "2-3 Calls", IF(tbl_Customers[[#This Row],[number_customer_service_calls]] &lt;=5, "4-5 Calls", "6+ Calls")))</f>
        <v>0-1 Calls</v>
      </c>
      <c r="X2484" t="str">
        <f>IF(tbl_Customers[[#This Row],[account_length]] &lt;= 50, "0-50", IF(tbl_Customers[[#This Row],[account_length]] &lt;=100, "51-100", IF(tbl_Customers[[#This Row],[account_length]] &lt;= 150, "101-150", "151+")))</f>
        <v>51-100</v>
      </c>
      <c r="Y2484" t="str">
        <f>IF(tbl_Customers[[#This Row],[total_intl_charge]] &lt;= 3, "Low Charges", "High Charges")</f>
        <v>High Charges</v>
      </c>
      <c r="Z2484" t="str">
        <f>IF(tbl_Customers[[#This Row],[total_eve_calls]]&lt;=80,"Low Calls",
IF(tbl_Customers[[#This Row],[total_eve_calls]]&lt;=120,"Medium Calls","High Calls"))</f>
        <v>Low Calls</v>
      </c>
      <c r="AA2484" t="str">
        <f>IF(tbl_Customers[[#This Row],[total_eve_charge]]&lt;=15,"Low Charges",
IF(tbl_Customers[[#This Row],[total_eve_charge]]&lt;=20,"Medium Charges","High Charges"))</f>
        <v>Low Charges</v>
      </c>
      <c r="AB24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84" t="str">
        <f>IF(tbl_Customers[[#This Row],[number_vmail_messages]] = 0, "No Usage", IF(tbl_Customers[[#This Row],[number_vmail_messages]] &lt;= 20, "Low Usage", IF(tbl_Customers[[#This Row],[number_vmail_messages]] &lt;= 40, "Medium Usgae", "High Usage")))</f>
        <v>No Usage</v>
      </c>
      <c r="AD2484" t="str">
        <f>IF(tbl_Customers[[#This Row],[total_day_minutes]]&lt;=150,"Low Usage", IF(tbl_Customers[[#This Row],[total_day_minutes]]&lt;=200,"Medium Usage", IF(tbl_Customers[[#This Row],[total_day_minutes]]&lt;=250,"High Usage","Very High Usage")))</f>
        <v>High Usage</v>
      </c>
      <c r="AE2484" t="str">
        <f>IF(tbl_Customers[[#This Row],[total_intl_calls]]&lt;=5,"Low Calls", IF(tbl_Customers[[#This Row],[total_intl_calls]]&lt;=10, "Medium Calls", "High Calls"))</f>
        <v>Medium Calls</v>
      </c>
      <c r="AF24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84" s="36" t="str">
        <f>IF(tbl_Customers[[#This Row],[Churn_Risk_Score]]&gt;=10,"High Risk", IF(tbl_Customers[[#This Row],[Churn_Risk_Score]]&gt;=5,"Medium Risk","Low Risk"))</f>
        <v>Low Risk</v>
      </c>
    </row>
    <row r="2485" spans="1:33" x14ac:dyDescent="0.35">
      <c r="A2485">
        <v>2484</v>
      </c>
      <c r="B2485" t="s">
        <v>72</v>
      </c>
      <c r="C2485">
        <v>98</v>
      </c>
      <c r="D2485" t="s">
        <v>28</v>
      </c>
      <c r="E2485" t="s">
        <v>23</v>
      </c>
      <c r="F2485" t="s">
        <v>22</v>
      </c>
      <c r="G2485">
        <v>0</v>
      </c>
      <c r="H2485">
        <v>158.4</v>
      </c>
      <c r="I2485">
        <v>71</v>
      </c>
      <c r="J2485">
        <v>26.93</v>
      </c>
      <c r="K2485">
        <v>306.60000000000002</v>
      </c>
      <c r="L2485">
        <v>66</v>
      </c>
      <c r="M2485">
        <v>26.06</v>
      </c>
      <c r="N2485">
        <v>144.19999999999999</v>
      </c>
      <c r="O2485">
        <v>93</v>
      </c>
      <c r="P2485">
        <v>6.49</v>
      </c>
      <c r="Q2485">
        <v>2.1</v>
      </c>
      <c r="R2485">
        <v>4</v>
      </c>
      <c r="S2485">
        <v>0.56999999999999995</v>
      </c>
      <c r="T2485">
        <v>1</v>
      </c>
      <c r="U2485" t="s">
        <v>22</v>
      </c>
      <c r="V2485">
        <f>IF(tbl_Customers[[#This Row],[churn]] = "yes", 1, 0)</f>
        <v>0</v>
      </c>
      <c r="W2485" t="str">
        <f>IF(tbl_Customers[[#This Row],[number_customer_service_calls]] &lt;= 1, "0-1 Calls", IF(tbl_Customers[[#This Row],[number_customer_service_calls]] &lt;= 3, "2-3 Calls", IF(tbl_Customers[[#This Row],[number_customer_service_calls]] &lt;=5, "4-5 Calls", "6+ Calls")))</f>
        <v>0-1 Calls</v>
      </c>
      <c r="X2485" t="str">
        <f>IF(tbl_Customers[[#This Row],[account_length]] &lt;= 50, "0-50", IF(tbl_Customers[[#This Row],[account_length]] &lt;=100, "51-100", IF(tbl_Customers[[#This Row],[account_length]] &lt;= 150, "101-150", "151+")))</f>
        <v>51-100</v>
      </c>
      <c r="Y2485" t="str">
        <f>IF(tbl_Customers[[#This Row],[total_intl_charge]] &lt;= 3, "Low Charges", "High Charges")</f>
        <v>Low Charges</v>
      </c>
      <c r="Z2485" t="str">
        <f>IF(tbl_Customers[[#This Row],[total_eve_calls]]&lt;=80,"Low Calls",
IF(tbl_Customers[[#This Row],[total_eve_calls]]&lt;=120,"Medium Calls","High Calls"))</f>
        <v>Low Calls</v>
      </c>
      <c r="AA2485" t="str">
        <f>IF(tbl_Customers[[#This Row],[total_eve_charge]]&lt;=15,"Low Charges",
IF(tbl_Customers[[#This Row],[total_eve_charge]]&lt;=20,"Medium Charges","High Charges"))</f>
        <v>High Charges</v>
      </c>
      <c r="AB24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85" t="str">
        <f>IF(tbl_Customers[[#This Row],[number_vmail_messages]] = 0, "No Usage", IF(tbl_Customers[[#This Row],[number_vmail_messages]] &lt;= 20, "Low Usage", IF(tbl_Customers[[#This Row],[number_vmail_messages]] &lt;= 40, "Medium Usgae", "High Usage")))</f>
        <v>No Usage</v>
      </c>
      <c r="AD2485" t="str">
        <f>IF(tbl_Customers[[#This Row],[total_day_minutes]]&lt;=150,"Low Usage", IF(tbl_Customers[[#This Row],[total_day_minutes]]&lt;=200,"Medium Usage", IF(tbl_Customers[[#This Row],[total_day_minutes]]&lt;=250,"High Usage","Very High Usage")))</f>
        <v>Medium Usage</v>
      </c>
      <c r="AE2485" t="str">
        <f>IF(tbl_Customers[[#This Row],[total_intl_calls]]&lt;=5,"Low Calls", IF(tbl_Customers[[#This Row],[total_intl_calls]]&lt;=10, "Medium Calls", "High Calls"))</f>
        <v>Low Calls</v>
      </c>
      <c r="AF24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85" s="36" t="str">
        <f>IF(tbl_Customers[[#This Row],[Churn_Risk_Score]]&gt;=10,"High Risk", IF(tbl_Customers[[#This Row],[Churn_Risk_Score]]&gt;=5,"Medium Risk","Low Risk"))</f>
        <v>Low Risk</v>
      </c>
    </row>
    <row r="2486" spans="1:33" x14ac:dyDescent="0.35">
      <c r="A2486">
        <v>2485</v>
      </c>
      <c r="B2486" t="s">
        <v>63</v>
      </c>
      <c r="C2486">
        <v>24</v>
      </c>
      <c r="D2486" t="s">
        <v>25</v>
      </c>
      <c r="E2486" t="s">
        <v>22</v>
      </c>
      <c r="F2486" t="s">
        <v>22</v>
      </c>
      <c r="G2486">
        <v>0</v>
      </c>
      <c r="H2486">
        <v>149</v>
      </c>
      <c r="I2486">
        <v>73</v>
      </c>
      <c r="J2486">
        <v>25.33</v>
      </c>
      <c r="K2486">
        <v>131</v>
      </c>
      <c r="L2486">
        <v>81</v>
      </c>
      <c r="M2486">
        <v>11.14</v>
      </c>
      <c r="N2486">
        <v>238.6</v>
      </c>
      <c r="O2486">
        <v>69</v>
      </c>
      <c r="P2486">
        <v>10.74</v>
      </c>
      <c r="Q2486">
        <v>8.6</v>
      </c>
      <c r="R2486">
        <v>3</v>
      </c>
      <c r="S2486">
        <v>2.3199999999999998</v>
      </c>
      <c r="T2486">
        <v>2</v>
      </c>
      <c r="U2486" t="s">
        <v>23</v>
      </c>
      <c r="V2486">
        <f>IF(tbl_Customers[[#This Row],[churn]] = "yes", 1, 0)</f>
        <v>1</v>
      </c>
      <c r="W2486" t="str">
        <f>IF(tbl_Customers[[#This Row],[number_customer_service_calls]] &lt;= 1, "0-1 Calls", IF(tbl_Customers[[#This Row],[number_customer_service_calls]] &lt;= 3, "2-3 Calls", IF(tbl_Customers[[#This Row],[number_customer_service_calls]] &lt;=5, "4-5 Calls", "6+ Calls")))</f>
        <v>2-3 Calls</v>
      </c>
      <c r="X2486" t="str">
        <f>IF(tbl_Customers[[#This Row],[account_length]] &lt;= 50, "0-50", IF(tbl_Customers[[#This Row],[account_length]] &lt;=100, "51-100", IF(tbl_Customers[[#This Row],[account_length]] &lt;= 150, "101-150", "151+")))</f>
        <v>0-50</v>
      </c>
      <c r="Y2486" t="str">
        <f>IF(tbl_Customers[[#This Row],[total_intl_charge]] &lt;= 3, "Low Charges", "High Charges")</f>
        <v>Low Charges</v>
      </c>
      <c r="Z2486" t="str">
        <f>IF(tbl_Customers[[#This Row],[total_eve_calls]]&lt;=80,"Low Calls",
IF(tbl_Customers[[#This Row],[total_eve_calls]]&lt;=120,"Medium Calls","High Calls"))</f>
        <v>Medium Calls</v>
      </c>
      <c r="AA2486" t="str">
        <f>IF(tbl_Customers[[#This Row],[total_eve_charge]]&lt;=15,"Low Charges",
IF(tbl_Customers[[#This Row],[total_eve_charge]]&lt;=20,"Medium Charges","High Charges"))</f>
        <v>Low Charges</v>
      </c>
      <c r="AB24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86" t="str">
        <f>IF(tbl_Customers[[#This Row],[number_vmail_messages]] = 0, "No Usage", IF(tbl_Customers[[#This Row],[number_vmail_messages]] &lt;= 20, "Low Usage", IF(tbl_Customers[[#This Row],[number_vmail_messages]] &lt;= 40, "Medium Usgae", "High Usage")))</f>
        <v>No Usage</v>
      </c>
      <c r="AD2486" t="str">
        <f>IF(tbl_Customers[[#This Row],[total_day_minutes]]&lt;=150,"Low Usage", IF(tbl_Customers[[#This Row],[total_day_minutes]]&lt;=200,"Medium Usage", IF(tbl_Customers[[#This Row],[total_day_minutes]]&lt;=250,"High Usage","Very High Usage")))</f>
        <v>Low Usage</v>
      </c>
      <c r="AE2486" t="str">
        <f>IF(tbl_Customers[[#This Row],[total_intl_calls]]&lt;=5,"Low Calls", IF(tbl_Customers[[#This Row],[total_intl_calls]]&lt;=10, "Medium Calls", "High Calls"))</f>
        <v>Low Calls</v>
      </c>
      <c r="AF24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86" s="36" t="str">
        <f>IF(tbl_Customers[[#This Row],[Churn_Risk_Score]]&gt;=10,"High Risk", IF(tbl_Customers[[#This Row],[Churn_Risk_Score]]&gt;=5,"Medium Risk","Low Risk"))</f>
        <v>Low Risk</v>
      </c>
    </row>
    <row r="2487" spans="1:33" x14ac:dyDescent="0.35">
      <c r="A2487">
        <v>2486</v>
      </c>
      <c r="B2487" t="s">
        <v>63</v>
      </c>
      <c r="C2487">
        <v>136</v>
      </c>
      <c r="D2487" t="s">
        <v>28</v>
      </c>
      <c r="E2487" t="s">
        <v>22</v>
      </c>
      <c r="F2487" t="s">
        <v>22</v>
      </c>
      <c r="G2487">
        <v>0</v>
      </c>
      <c r="H2487">
        <v>204.5</v>
      </c>
      <c r="I2487">
        <v>63</v>
      </c>
      <c r="J2487">
        <v>34.770000000000003</v>
      </c>
      <c r="K2487">
        <v>208.8</v>
      </c>
      <c r="L2487">
        <v>95</v>
      </c>
      <c r="M2487">
        <v>17.75</v>
      </c>
      <c r="N2487">
        <v>224</v>
      </c>
      <c r="O2487">
        <v>119</v>
      </c>
      <c r="P2487">
        <v>10.08</v>
      </c>
      <c r="Q2487">
        <v>9.8000000000000007</v>
      </c>
      <c r="R2487">
        <v>2</v>
      </c>
      <c r="S2487">
        <v>2.65</v>
      </c>
      <c r="T2487">
        <v>0</v>
      </c>
      <c r="U2487" t="s">
        <v>22</v>
      </c>
      <c r="V2487">
        <f>IF(tbl_Customers[[#This Row],[churn]] = "yes", 1, 0)</f>
        <v>0</v>
      </c>
      <c r="W2487" t="str">
        <f>IF(tbl_Customers[[#This Row],[number_customer_service_calls]] &lt;= 1, "0-1 Calls", IF(tbl_Customers[[#This Row],[number_customer_service_calls]] &lt;= 3, "2-3 Calls", IF(tbl_Customers[[#This Row],[number_customer_service_calls]] &lt;=5, "4-5 Calls", "6+ Calls")))</f>
        <v>0-1 Calls</v>
      </c>
      <c r="X2487" t="str">
        <f>IF(tbl_Customers[[#This Row],[account_length]] &lt;= 50, "0-50", IF(tbl_Customers[[#This Row],[account_length]] &lt;=100, "51-100", IF(tbl_Customers[[#This Row],[account_length]] &lt;= 150, "101-150", "151+")))</f>
        <v>101-150</v>
      </c>
      <c r="Y2487" t="str">
        <f>IF(tbl_Customers[[#This Row],[total_intl_charge]] &lt;= 3, "Low Charges", "High Charges")</f>
        <v>Low Charges</v>
      </c>
      <c r="Z2487" t="str">
        <f>IF(tbl_Customers[[#This Row],[total_eve_calls]]&lt;=80,"Low Calls",
IF(tbl_Customers[[#This Row],[total_eve_calls]]&lt;=120,"Medium Calls","High Calls"))</f>
        <v>Medium Calls</v>
      </c>
      <c r="AA2487" t="str">
        <f>IF(tbl_Customers[[#This Row],[total_eve_charge]]&lt;=15,"Low Charges",
IF(tbl_Customers[[#This Row],[total_eve_charge]]&lt;=20,"Medium Charges","High Charges"))</f>
        <v>Medium Charges</v>
      </c>
      <c r="AB24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87" t="str">
        <f>IF(tbl_Customers[[#This Row],[number_vmail_messages]] = 0, "No Usage", IF(tbl_Customers[[#This Row],[number_vmail_messages]] &lt;= 20, "Low Usage", IF(tbl_Customers[[#This Row],[number_vmail_messages]] &lt;= 40, "Medium Usgae", "High Usage")))</f>
        <v>No Usage</v>
      </c>
      <c r="AD2487" t="str">
        <f>IF(tbl_Customers[[#This Row],[total_day_minutes]]&lt;=150,"Low Usage", IF(tbl_Customers[[#This Row],[total_day_minutes]]&lt;=200,"Medium Usage", IF(tbl_Customers[[#This Row],[total_day_minutes]]&lt;=250,"High Usage","Very High Usage")))</f>
        <v>High Usage</v>
      </c>
      <c r="AE2487" t="str">
        <f>IF(tbl_Customers[[#This Row],[total_intl_calls]]&lt;=5,"Low Calls", IF(tbl_Customers[[#This Row],[total_intl_calls]]&lt;=10, "Medium Calls", "High Calls"))</f>
        <v>Low Calls</v>
      </c>
      <c r="AF24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87" s="36" t="str">
        <f>IF(tbl_Customers[[#This Row],[Churn_Risk_Score]]&gt;=10,"High Risk", IF(tbl_Customers[[#This Row],[Churn_Risk_Score]]&gt;=5,"Medium Risk","Low Risk"))</f>
        <v>Low Risk</v>
      </c>
    </row>
    <row r="2488" spans="1:33" x14ac:dyDescent="0.35">
      <c r="A2488">
        <v>2487</v>
      </c>
      <c r="B2488" t="s">
        <v>26</v>
      </c>
      <c r="C2488">
        <v>44</v>
      </c>
      <c r="D2488" t="s">
        <v>25</v>
      </c>
      <c r="E2488" t="s">
        <v>22</v>
      </c>
      <c r="F2488" t="s">
        <v>22</v>
      </c>
      <c r="G2488">
        <v>0</v>
      </c>
      <c r="H2488">
        <v>288.8</v>
      </c>
      <c r="I2488">
        <v>86</v>
      </c>
      <c r="J2488">
        <v>49.1</v>
      </c>
      <c r="K2488">
        <v>175.9</v>
      </c>
      <c r="L2488">
        <v>87</v>
      </c>
      <c r="M2488">
        <v>14.95</v>
      </c>
      <c r="N2488">
        <v>215.4</v>
      </c>
      <c r="O2488">
        <v>106</v>
      </c>
      <c r="P2488">
        <v>9.69</v>
      </c>
      <c r="Q2488">
        <v>9.5</v>
      </c>
      <c r="R2488">
        <v>2</v>
      </c>
      <c r="S2488">
        <v>2.57</v>
      </c>
      <c r="T2488">
        <v>0</v>
      </c>
      <c r="U2488" t="s">
        <v>23</v>
      </c>
      <c r="V2488">
        <f>IF(tbl_Customers[[#This Row],[churn]] = "yes", 1, 0)</f>
        <v>1</v>
      </c>
      <c r="W2488" t="str">
        <f>IF(tbl_Customers[[#This Row],[number_customer_service_calls]] &lt;= 1, "0-1 Calls", IF(tbl_Customers[[#This Row],[number_customer_service_calls]] &lt;= 3, "2-3 Calls", IF(tbl_Customers[[#This Row],[number_customer_service_calls]] &lt;=5, "4-5 Calls", "6+ Calls")))</f>
        <v>0-1 Calls</v>
      </c>
      <c r="X2488" t="str">
        <f>IF(tbl_Customers[[#This Row],[account_length]] &lt;= 50, "0-50", IF(tbl_Customers[[#This Row],[account_length]] &lt;=100, "51-100", IF(tbl_Customers[[#This Row],[account_length]] &lt;= 150, "101-150", "151+")))</f>
        <v>0-50</v>
      </c>
      <c r="Y2488" t="str">
        <f>IF(tbl_Customers[[#This Row],[total_intl_charge]] &lt;= 3, "Low Charges", "High Charges")</f>
        <v>Low Charges</v>
      </c>
      <c r="Z2488" t="str">
        <f>IF(tbl_Customers[[#This Row],[total_eve_calls]]&lt;=80,"Low Calls",
IF(tbl_Customers[[#This Row],[total_eve_calls]]&lt;=120,"Medium Calls","High Calls"))</f>
        <v>Medium Calls</v>
      </c>
      <c r="AA2488" t="str">
        <f>IF(tbl_Customers[[#This Row],[total_eve_charge]]&lt;=15,"Low Charges",
IF(tbl_Customers[[#This Row],[total_eve_charge]]&lt;=20,"Medium Charges","High Charges"))</f>
        <v>Low Charges</v>
      </c>
      <c r="AB24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88" t="str">
        <f>IF(tbl_Customers[[#This Row],[number_vmail_messages]] = 0, "No Usage", IF(tbl_Customers[[#This Row],[number_vmail_messages]] &lt;= 20, "Low Usage", IF(tbl_Customers[[#This Row],[number_vmail_messages]] &lt;= 40, "Medium Usgae", "High Usage")))</f>
        <v>No Usage</v>
      </c>
      <c r="AD2488" t="str">
        <f>IF(tbl_Customers[[#This Row],[total_day_minutes]]&lt;=150,"Low Usage", IF(tbl_Customers[[#This Row],[total_day_minutes]]&lt;=200,"Medium Usage", IF(tbl_Customers[[#This Row],[total_day_minutes]]&lt;=250,"High Usage","Very High Usage")))</f>
        <v>Very High Usage</v>
      </c>
      <c r="AE2488" t="str">
        <f>IF(tbl_Customers[[#This Row],[total_intl_calls]]&lt;=5,"Low Calls", IF(tbl_Customers[[#This Row],[total_intl_calls]]&lt;=10, "Medium Calls", "High Calls"))</f>
        <v>Low Calls</v>
      </c>
      <c r="AF24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488" s="36" t="str">
        <f>IF(tbl_Customers[[#This Row],[Churn_Risk_Score]]&gt;=10,"High Risk", IF(tbl_Customers[[#This Row],[Churn_Risk_Score]]&gt;=5,"Medium Risk","Low Risk"))</f>
        <v>Medium Risk</v>
      </c>
    </row>
    <row r="2489" spans="1:33" x14ac:dyDescent="0.35">
      <c r="A2489">
        <v>2488</v>
      </c>
      <c r="B2489" t="s">
        <v>65</v>
      </c>
      <c r="C2489">
        <v>96</v>
      </c>
      <c r="D2489" t="s">
        <v>21</v>
      </c>
      <c r="E2489" t="s">
        <v>22</v>
      </c>
      <c r="F2489" t="s">
        <v>23</v>
      </c>
      <c r="G2489">
        <v>40</v>
      </c>
      <c r="H2489">
        <v>108.6</v>
      </c>
      <c r="I2489">
        <v>90</v>
      </c>
      <c r="J2489">
        <v>18.46</v>
      </c>
      <c r="K2489">
        <v>206.4</v>
      </c>
      <c r="L2489">
        <v>154</v>
      </c>
      <c r="M2489">
        <v>17.54</v>
      </c>
      <c r="N2489">
        <v>126.3</v>
      </c>
      <c r="O2489">
        <v>118</v>
      </c>
      <c r="P2489">
        <v>5.68</v>
      </c>
      <c r="Q2489">
        <v>13.4</v>
      </c>
      <c r="R2489">
        <v>4</v>
      </c>
      <c r="S2489">
        <v>3.62</v>
      </c>
      <c r="T2489">
        <v>0</v>
      </c>
      <c r="U2489" t="s">
        <v>22</v>
      </c>
      <c r="V2489">
        <f>IF(tbl_Customers[[#This Row],[churn]] = "yes", 1, 0)</f>
        <v>0</v>
      </c>
      <c r="W2489" t="str">
        <f>IF(tbl_Customers[[#This Row],[number_customer_service_calls]] &lt;= 1, "0-1 Calls", IF(tbl_Customers[[#This Row],[number_customer_service_calls]] &lt;= 3, "2-3 Calls", IF(tbl_Customers[[#This Row],[number_customer_service_calls]] &lt;=5, "4-5 Calls", "6+ Calls")))</f>
        <v>0-1 Calls</v>
      </c>
      <c r="X2489" t="str">
        <f>IF(tbl_Customers[[#This Row],[account_length]] &lt;= 50, "0-50", IF(tbl_Customers[[#This Row],[account_length]] &lt;=100, "51-100", IF(tbl_Customers[[#This Row],[account_length]] &lt;= 150, "101-150", "151+")))</f>
        <v>51-100</v>
      </c>
      <c r="Y2489" t="str">
        <f>IF(tbl_Customers[[#This Row],[total_intl_charge]] &lt;= 3, "Low Charges", "High Charges")</f>
        <v>High Charges</v>
      </c>
      <c r="Z2489" t="str">
        <f>IF(tbl_Customers[[#This Row],[total_eve_calls]]&lt;=80,"Low Calls",
IF(tbl_Customers[[#This Row],[total_eve_calls]]&lt;=120,"Medium Calls","High Calls"))</f>
        <v>High Calls</v>
      </c>
      <c r="AA2489" t="str">
        <f>IF(tbl_Customers[[#This Row],[total_eve_charge]]&lt;=15,"Low Charges",
IF(tbl_Customers[[#This Row],[total_eve_charge]]&lt;=20,"Medium Charges","High Charges"))</f>
        <v>Medium Charges</v>
      </c>
      <c r="AB24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89" t="str">
        <f>IF(tbl_Customers[[#This Row],[number_vmail_messages]] = 0, "No Usage", IF(tbl_Customers[[#This Row],[number_vmail_messages]] &lt;= 20, "Low Usage", IF(tbl_Customers[[#This Row],[number_vmail_messages]] &lt;= 40, "Medium Usgae", "High Usage")))</f>
        <v>Medium Usgae</v>
      </c>
      <c r="AD2489" t="str">
        <f>IF(tbl_Customers[[#This Row],[total_day_minutes]]&lt;=150,"Low Usage", IF(tbl_Customers[[#This Row],[total_day_minutes]]&lt;=200,"Medium Usage", IF(tbl_Customers[[#This Row],[total_day_minutes]]&lt;=250,"High Usage","Very High Usage")))</f>
        <v>Low Usage</v>
      </c>
      <c r="AE2489" t="str">
        <f>IF(tbl_Customers[[#This Row],[total_intl_calls]]&lt;=5,"Low Calls", IF(tbl_Customers[[#This Row],[total_intl_calls]]&lt;=10, "Medium Calls", "High Calls"))</f>
        <v>Low Calls</v>
      </c>
      <c r="AF24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489" s="36" t="str">
        <f>IF(tbl_Customers[[#This Row],[Churn_Risk_Score]]&gt;=10,"High Risk", IF(tbl_Customers[[#This Row],[Churn_Risk_Score]]&gt;=5,"Medium Risk","Low Risk"))</f>
        <v>Low Risk</v>
      </c>
    </row>
    <row r="2490" spans="1:33" x14ac:dyDescent="0.35">
      <c r="A2490">
        <v>2489</v>
      </c>
      <c r="B2490" t="s">
        <v>69</v>
      </c>
      <c r="C2490">
        <v>31</v>
      </c>
      <c r="D2490" t="s">
        <v>21</v>
      </c>
      <c r="E2490" t="s">
        <v>22</v>
      </c>
      <c r="F2490" t="s">
        <v>22</v>
      </c>
      <c r="G2490">
        <v>0</v>
      </c>
      <c r="H2490">
        <v>97.5</v>
      </c>
      <c r="I2490">
        <v>129</v>
      </c>
      <c r="J2490">
        <v>16.579999999999998</v>
      </c>
      <c r="K2490">
        <v>260.39999999999998</v>
      </c>
      <c r="L2490">
        <v>78</v>
      </c>
      <c r="M2490">
        <v>22.13</v>
      </c>
      <c r="N2490">
        <v>88.7</v>
      </c>
      <c r="O2490">
        <v>100</v>
      </c>
      <c r="P2490">
        <v>3.99</v>
      </c>
      <c r="Q2490">
        <v>7</v>
      </c>
      <c r="R2490">
        <v>5</v>
      </c>
      <c r="S2490">
        <v>1.89</v>
      </c>
      <c r="T2490">
        <v>1</v>
      </c>
      <c r="U2490" t="s">
        <v>22</v>
      </c>
      <c r="V2490">
        <f>IF(tbl_Customers[[#This Row],[churn]] = "yes", 1, 0)</f>
        <v>0</v>
      </c>
      <c r="W2490" t="str">
        <f>IF(tbl_Customers[[#This Row],[number_customer_service_calls]] &lt;= 1, "0-1 Calls", IF(tbl_Customers[[#This Row],[number_customer_service_calls]] &lt;= 3, "2-3 Calls", IF(tbl_Customers[[#This Row],[number_customer_service_calls]] &lt;=5, "4-5 Calls", "6+ Calls")))</f>
        <v>0-1 Calls</v>
      </c>
      <c r="X2490" t="str">
        <f>IF(tbl_Customers[[#This Row],[account_length]] &lt;= 50, "0-50", IF(tbl_Customers[[#This Row],[account_length]] &lt;=100, "51-100", IF(tbl_Customers[[#This Row],[account_length]] &lt;= 150, "101-150", "151+")))</f>
        <v>0-50</v>
      </c>
      <c r="Y2490" t="str">
        <f>IF(tbl_Customers[[#This Row],[total_intl_charge]] &lt;= 3, "Low Charges", "High Charges")</f>
        <v>Low Charges</v>
      </c>
      <c r="Z2490" t="str">
        <f>IF(tbl_Customers[[#This Row],[total_eve_calls]]&lt;=80,"Low Calls",
IF(tbl_Customers[[#This Row],[total_eve_calls]]&lt;=120,"Medium Calls","High Calls"))</f>
        <v>Low Calls</v>
      </c>
      <c r="AA2490" t="str">
        <f>IF(tbl_Customers[[#This Row],[total_eve_charge]]&lt;=15,"Low Charges",
IF(tbl_Customers[[#This Row],[total_eve_charge]]&lt;=20,"Medium Charges","High Charges"))</f>
        <v>High Charges</v>
      </c>
      <c r="AB24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90" t="str">
        <f>IF(tbl_Customers[[#This Row],[number_vmail_messages]] = 0, "No Usage", IF(tbl_Customers[[#This Row],[number_vmail_messages]] &lt;= 20, "Low Usage", IF(tbl_Customers[[#This Row],[number_vmail_messages]] &lt;= 40, "Medium Usgae", "High Usage")))</f>
        <v>No Usage</v>
      </c>
      <c r="AD2490" t="str">
        <f>IF(tbl_Customers[[#This Row],[total_day_minutes]]&lt;=150,"Low Usage", IF(tbl_Customers[[#This Row],[total_day_minutes]]&lt;=200,"Medium Usage", IF(tbl_Customers[[#This Row],[total_day_minutes]]&lt;=250,"High Usage","Very High Usage")))</f>
        <v>Low Usage</v>
      </c>
      <c r="AE2490" t="str">
        <f>IF(tbl_Customers[[#This Row],[total_intl_calls]]&lt;=5,"Low Calls", IF(tbl_Customers[[#This Row],[total_intl_calls]]&lt;=10, "Medium Calls", "High Calls"))</f>
        <v>Low Calls</v>
      </c>
      <c r="AF24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90" s="36" t="str">
        <f>IF(tbl_Customers[[#This Row],[Churn_Risk_Score]]&gt;=10,"High Risk", IF(tbl_Customers[[#This Row],[Churn_Risk_Score]]&gt;=5,"Medium Risk","Low Risk"))</f>
        <v>Low Risk</v>
      </c>
    </row>
    <row r="2491" spans="1:33" x14ac:dyDescent="0.35">
      <c r="A2491">
        <v>2490</v>
      </c>
      <c r="B2491" t="s">
        <v>68</v>
      </c>
      <c r="C2491">
        <v>72</v>
      </c>
      <c r="D2491" t="s">
        <v>21</v>
      </c>
      <c r="E2491" t="s">
        <v>22</v>
      </c>
      <c r="F2491" t="s">
        <v>22</v>
      </c>
      <c r="G2491">
        <v>0</v>
      </c>
      <c r="H2491">
        <v>166.5</v>
      </c>
      <c r="I2491">
        <v>102</v>
      </c>
      <c r="J2491">
        <v>28.31</v>
      </c>
      <c r="K2491">
        <v>261</v>
      </c>
      <c r="L2491">
        <v>103</v>
      </c>
      <c r="M2491">
        <v>22.19</v>
      </c>
      <c r="N2491">
        <v>262.7</v>
      </c>
      <c r="O2491">
        <v>85</v>
      </c>
      <c r="P2491">
        <v>11.82</v>
      </c>
      <c r="Q2491">
        <v>13.3</v>
      </c>
      <c r="R2491">
        <v>5</v>
      </c>
      <c r="S2491">
        <v>3.59</v>
      </c>
      <c r="T2491">
        <v>0</v>
      </c>
      <c r="U2491" t="s">
        <v>22</v>
      </c>
      <c r="V2491">
        <f>IF(tbl_Customers[[#This Row],[churn]] = "yes", 1, 0)</f>
        <v>0</v>
      </c>
      <c r="W2491" t="str">
        <f>IF(tbl_Customers[[#This Row],[number_customer_service_calls]] &lt;= 1, "0-1 Calls", IF(tbl_Customers[[#This Row],[number_customer_service_calls]] &lt;= 3, "2-3 Calls", IF(tbl_Customers[[#This Row],[number_customer_service_calls]] &lt;=5, "4-5 Calls", "6+ Calls")))</f>
        <v>0-1 Calls</v>
      </c>
      <c r="X2491" t="str">
        <f>IF(tbl_Customers[[#This Row],[account_length]] &lt;= 50, "0-50", IF(tbl_Customers[[#This Row],[account_length]] &lt;=100, "51-100", IF(tbl_Customers[[#This Row],[account_length]] &lt;= 150, "101-150", "151+")))</f>
        <v>51-100</v>
      </c>
      <c r="Y2491" t="str">
        <f>IF(tbl_Customers[[#This Row],[total_intl_charge]] &lt;= 3, "Low Charges", "High Charges")</f>
        <v>High Charges</v>
      </c>
      <c r="Z2491" t="str">
        <f>IF(tbl_Customers[[#This Row],[total_eve_calls]]&lt;=80,"Low Calls",
IF(tbl_Customers[[#This Row],[total_eve_calls]]&lt;=120,"Medium Calls","High Calls"))</f>
        <v>Medium Calls</v>
      </c>
      <c r="AA2491" t="str">
        <f>IF(tbl_Customers[[#This Row],[total_eve_charge]]&lt;=15,"Low Charges",
IF(tbl_Customers[[#This Row],[total_eve_charge]]&lt;=20,"Medium Charges","High Charges"))</f>
        <v>High Charges</v>
      </c>
      <c r="AB24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91" t="str">
        <f>IF(tbl_Customers[[#This Row],[number_vmail_messages]] = 0, "No Usage", IF(tbl_Customers[[#This Row],[number_vmail_messages]] &lt;= 20, "Low Usage", IF(tbl_Customers[[#This Row],[number_vmail_messages]] &lt;= 40, "Medium Usgae", "High Usage")))</f>
        <v>No Usage</v>
      </c>
      <c r="AD2491" t="str">
        <f>IF(tbl_Customers[[#This Row],[total_day_minutes]]&lt;=150,"Low Usage", IF(tbl_Customers[[#This Row],[total_day_minutes]]&lt;=200,"Medium Usage", IF(tbl_Customers[[#This Row],[total_day_minutes]]&lt;=250,"High Usage","Very High Usage")))</f>
        <v>Medium Usage</v>
      </c>
      <c r="AE2491" t="str">
        <f>IF(tbl_Customers[[#This Row],[total_intl_calls]]&lt;=5,"Low Calls", IF(tbl_Customers[[#This Row],[total_intl_calls]]&lt;=10, "Medium Calls", "High Calls"))</f>
        <v>Low Calls</v>
      </c>
      <c r="AF24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91" s="36" t="str">
        <f>IF(tbl_Customers[[#This Row],[Churn_Risk_Score]]&gt;=10,"High Risk", IF(tbl_Customers[[#This Row],[Churn_Risk_Score]]&gt;=5,"Medium Risk","Low Risk"))</f>
        <v>Low Risk</v>
      </c>
    </row>
    <row r="2492" spans="1:33" x14ac:dyDescent="0.35">
      <c r="A2492">
        <v>2491</v>
      </c>
      <c r="B2492" t="s">
        <v>45</v>
      </c>
      <c r="C2492">
        <v>24</v>
      </c>
      <c r="D2492" t="s">
        <v>21</v>
      </c>
      <c r="E2492" t="s">
        <v>22</v>
      </c>
      <c r="F2492" t="s">
        <v>22</v>
      </c>
      <c r="G2492">
        <v>0</v>
      </c>
      <c r="H2492">
        <v>156.19999999999999</v>
      </c>
      <c r="I2492">
        <v>104</v>
      </c>
      <c r="J2492">
        <v>26.55</v>
      </c>
      <c r="K2492">
        <v>90</v>
      </c>
      <c r="L2492">
        <v>101</v>
      </c>
      <c r="M2492">
        <v>7.65</v>
      </c>
      <c r="N2492">
        <v>205.1</v>
      </c>
      <c r="O2492">
        <v>116</v>
      </c>
      <c r="P2492">
        <v>9.23</v>
      </c>
      <c r="Q2492">
        <v>7.3</v>
      </c>
      <c r="R2492">
        <v>5</v>
      </c>
      <c r="S2492">
        <v>1.97</v>
      </c>
      <c r="T2492">
        <v>1</v>
      </c>
      <c r="U2492" t="s">
        <v>22</v>
      </c>
      <c r="V2492">
        <f>IF(tbl_Customers[[#This Row],[churn]] = "yes", 1, 0)</f>
        <v>0</v>
      </c>
      <c r="W2492" t="str">
        <f>IF(tbl_Customers[[#This Row],[number_customer_service_calls]] &lt;= 1, "0-1 Calls", IF(tbl_Customers[[#This Row],[number_customer_service_calls]] &lt;= 3, "2-3 Calls", IF(tbl_Customers[[#This Row],[number_customer_service_calls]] &lt;=5, "4-5 Calls", "6+ Calls")))</f>
        <v>0-1 Calls</v>
      </c>
      <c r="X2492" t="str">
        <f>IF(tbl_Customers[[#This Row],[account_length]] &lt;= 50, "0-50", IF(tbl_Customers[[#This Row],[account_length]] &lt;=100, "51-100", IF(tbl_Customers[[#This Row],[account_length]] &lt;= 150, "101-150", "151+")))</f>
        <v>0-50</v>
      </c>
      <c r="Y2492" t="str">
        <f>IF(tbl_Customers[[#This Row],[total_intl_charge]] &lt;= 3, "Low Charges", "High Charges")</f>
        <v>Low Charges</v>
      </c>
      <c r="Z2492" t="str">
        <f>IF(tbl_Customers[[#This Row],[total_eve_calls]]&lt;=80,"Low Calls",
IF(tbl_Customers[[#This Row],[total_eve_calls]]&lt;=120,"Medium Calls","High Calls"))</f>
        <v>Medium Calls</v>
      </c>
      <c r="AA2492" t="str">
        <f>IF(tbl_Customers[[#This Row],[total_eve_charge]]&lt;=15,"Low Charges",
IF(tbl_Customers[[#This Row],[total_eve_charge]]&lt;=20,"Medium Charges","High Charges"))</f>
        <v>Low Charges</v>
      </c>
      <c r="AB24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92" t="str">
        <f>IF(tbl_Customers[[#This Row],[number_vmail_messages]] = 0, "No Usage", IF(tbl_Customers[[#This Row],[number_vmail_messages]] &lt;= 20, "Low Usage", IF(tbl_Customers[[#This Row],[number_vmail_messages]] &lt;= 40, "Medium Usgae", "High Usage")))</f>
        <v>No Usage</v>
      </c>
      <c r="AD2492" t="str">
        <f>IF(tbl_Customers[[#This Row],[total_day_minutes]]&lt;=150,"Low Usage", IF(tbl_Customers[[#This Row],[total_day_minutes]]&lt;=200,"Medium Usage", IF(tbl_Customers[[#This Row],[total_day_minutes]]&lt;=250,"High Usage","Very High Usage")))</f>
        <v>Medium Usage</v>
      </c>
      <c r="AE2492" t="str">
        <f>IF(tbl_Customers[[#This Row],[total_intl_calls]]&lt;=5,"Low Calls", IF(tbl_Customers[[#This Row],[total_intl_calls]]&lt;=10, "Medium Calls", "High Calls"))</f>
        <v>Low Calls</v>
      </c>
      <c r="AF24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92" s="36" t="str">
        <f>IF(tbl_Customers[[#This Row],[Churn_Risk_Score]]&gt;=10,"High Risk", IF(tbl_Customers[[#This Row],[Churn_Risk_Score]]&gt;=5,"Medium Risk","Low Risk"))</f>
        <v>Low Risk</v>
      </c>
    </row>
    <row r="2493" spans="1:33" x14ac:dyDescent="0.35">
      <c r="A2493">
        <v>2492</v>
      </c>
      <c r="B2493" t="s">
        <v>48</v>
      </c>
      <c r="C2493">
        <v>117</v>
      </c>
      <c r="D2493" t="s">
        <v>21</v>
      </c>
      <c r="E2493" t="s">
        <v>23</v>
      </c>
      <c r="F2493" t="s">
        <v>22</v>
      </c>
      <c r="G2493">
        <v>0</v>
      </c>
      <c r="H2493">
        <v>287.39999999999998</v>
      </c>
      <c r="I2493">
        <v>118</v>
      </c>
      <c r="J2493">
        <v>48.86</v>
      </c>
      <c r="K2493">
        <v>259.60000000000002</v>
      </c>
      <c r="L2493">
        <v>84</v>
      </c>
      <c r="M2493">
        <v>22.07</v>
      </c>
      <c r="N2493">
        <v>153.19999999999999</v>
      </c>
      <c r="O2493">
        <v>86</v>
      </c>
      <c r="P2493">
        <v>6.89</v>
      </c>
      <c r="Q2493">
        <v>10</v>
      </c>
      <c r="R2493">
        <v>3</v>
      </c>
      <c r="S2493">
        <v>2.7</v>
      </c>
      <c r="T2493">
        <v>1</v>
      </c>
      <c r="U2493" t="s">
        <v>23</v>
      </c>
      <c r="V2493">
        <f>IF(tbl_Customers[[#This Row],[churn]] = "yes", 1, 0)</f>
        <v>1</v>
      </c>
      <c r="W2493" t="str">
        <f>IF(tbl_Customers[[#This Row],[number_customer_service_calls]] &lt;= 1, "0-1 Calls", IF(tbl_Customers[[#This Row],[number_customer_service_calls]] &lt;= 3, "2-3 Calls", IF(tbl_Customers[[#This Row],[number_customer_service_calls]] &lt;=5, "4-5 Calls", "6+ Calls")))</f>
        <v>0-1 Calls</v>
      </c>
      <c r="X2493" t="str">
        <f>IF(tbl_Customers[[#This Row],[account_length]] &lt;= 50, "0-50", IF(tbl_Customers[[#This Row],[account_length]] &lt;=100, "51-100", IF(tbl_Customers[[#This Row],[account_length]] &lt;= 150, "101-150", "151+")))</f>
        <v>101-150</v>
      </c>
      <c r="Y2493" t="str">
        <f>IF(tbl_Customers[[#This Row],[total_intl_charge]] &lt;= 3, "Low Charges", "High Charges")</f>
        <v>Low Charges</v>
      </c>
      <c r="Z2493" t="str">
        <f>IF(tbl_Customers[[#This Row],[total_eve_calls]]&lt;=80,"Low Calls",
IF(tbl_Customers[[#This Row],[total_eve_calls]]&lt;=120,"Medium Calls","High Calls"))</f>
        <v>Medium Calls</v>
      </c>
      <c r="AA2493" t="str">
        <f>IF(tbl_Customers[[#This Row],[total_eve_charge]]&lt;=15,"Low Charges",
IF(tbl_Customers[[#This Row],[total_eve_charge]]&lt;=20,"Medium Charges","High Charges"))</f>
        <v>High Charges</v>
      </c>
      <c r="AB24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93" t="str">
        <f>IF(tbl_Customers[[#This Row],[number_vmail_messages]] = 0, "No Usage", IF(tbl_Customers[[#This Row],[number_vmail_messages]] &lt;= 20, "Low Usage", IF(tbl_Customers[[#This Row],[number_vmail_messages]] &lt;= 40, "Medium Usgae", "High Usage")))</f>
        <v>No Usage</v>
      </c>
      <c r="AD2493" t="str">
        <f>IF(tbl_Customers[[#This Row],[total_day_minutes]]&lt;=150,"Low Usage", IF(tbl_Customers[[#This Row],[total_day_minutes]]&lt;=200,"Medium Usage", IF(tbl_Customers[[#This Row],[total_day_minutes]]&lt;=250,"High Usage","Very High Usage")))</f>
        <v>Very High Usage</v>
      </c>
      <c r="AE2493" t="str">
        <f>IF(tbl_Customers[[#This Row],[total_intl_calls]]&lt;=5,"Low Calls", IF(tbl_Customers[[#This Row],[total_intl_calls]]&lt;=10, "Medium Calls", "High Calls"))</f>
        <v>Low Calls</v>
      </c>
      <c r="AF24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493" s="36" t="str">
        <f>IF(tbl_Customers[[#This Row],[Churn_Risk_Score]]&gt;=10,"High Risk", IF(tbl_Customers[[#This Row],[Churn_Risk_Score]]&gt;=5,"Medium Risk","Low Risk"))</f>
        <v>Medium Risk</v>
      </c>
    </row>
    <row r="2494" spans="1:33" x14ac:dyDescent="0.35">
      <c r="A2494">
        <v>2493</v>
      </c>
      <c r="B2494" t="s">
        <v>70</v>
      </c>
      <c r="C2494">
        <v>137</v>
      </c>
      <c r="D2494" t="s">
        <v>21</v>
      </c>
      <c r="E2494" t="s">
        <v>22</v>
      </c>
      <c r="F2494" t="s">
        <v>23</v>
      </c>
      <c r="G2494">
        <v>19</v>
      </c>
      <c r="H2494">
        <v>175.3</v>
      </c>
      <c r="I2494">
        <v>96</v>
      </c>
      <c r="J2494">
        <v>29.8</v>
      </c>
      <c r="K2494">
        <v>241.3</v>
      </c>
      <c r="L2494">
        <v>146</v>
      </c>
      <c r="M2494">
        <v>20.51</v>
      </c>
      <c r="N2494">
        <v>211.4</v>
      </c>
      <c r="O2494">
        <v>109</v>
      </c>
      <c r="P2494">
        <v>9.51</v>
      </c>
      <c r="Q2494">
        <v>7.8</v>
      </c>
      <c r="R2494">
        <v>2</v>
      </c>
      <c r="S2494">
        <v>2.11</v>
      </c>
      <c r="T2494">
        <v>0</v>
      </c>
      <c r="U2494" t="s">
        <v>22</v>
      </c>
      <c r="V2494">
        <f>IF(tbl_Customers[[#This Row],[churn]] = "yes", 1, 0)</f>
        <v>0</v>
      </c>
      <c r="W2494" t="str">
        <f>IF(tbl_Customers[[#This Row],[number_customer_service_calls]] &lt;= 1, "0-1 Calls", IF(tbl_Customers[[#This Row],[number_customer_service_calls]] &lt;= 3, "2-3 Calls", IF(tbl_Customers[[#This Row],[number_customer_service_calls]] &lt;=5, "4-5 Calls", "6+ Calls")))</f>
        <v>0-1 Calls</v>
      </c>
      <c r="X2494" t="str">
        <f>IF(tbl_Customers[[#This Row],[account_length]] &lt;= 50, "0-50", IF(tbl_Customers[[#This Row],[account_length]] &lt;=100, "51-100", IF(tbl_Customers[[#This Row],[account_length]] &lt;= 150, "101-150", "151+")))</f>
        <v>101-150</v>
      </c>
      <c r="Y2494" t="str">
        <f>IF(tbl_Customers[[#This Row],[total_intl_charge]] &lt;= 3, "Low Charges", "High Charges")</f>
        <v>Low Charges</v>
      </c>
      <c r="Z2494" t="str">
        <f>IF(tbl_Customers[[#This Row],[total_eve_calls]]&lt;=80,"Low Calls",
IF(tbl_Customers[[#This Row],[total_eve_calls]]&lt;=120,"Medium Calls","High Calls"))</f>
        <v>High Calls</v>
      </c>
      <c r="AA2494" t="str">
        <f>IF(tbl_Customers[[#This Row],[total_eve_charge]]&lt;=15,"Low Charges",
IF(tbl_Customers[[#This Row],[total_eve_charge]]&lt;=20,"Medium Charges","High Charges"))</f>
        <v>High Charges</v>
      </c>
      <c r="AB24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94" t="str">
        <f>IF(tbl_Customers[[#This Row],[number_vmail_messages]] = 0, "No Usage", IF(tbl_Customers[[#This Row],[number_vmail_messages]] &lt;= 20, "Low Usage", IF(tbl_Customers[[#This Row],[number_vmail_messages]] &lt;= 40, "Medium Usgae", "High Usage")))</f>
        <v>Low Usage</v>
      </c>
      <c r="AD2494" t="str">
        <f>IF(tbl_Customers[[#This Row],[total_day_minutes]]&lt;=150,"Low Usage", IF(tbl_Customers[[#This Row],[total_day_minutes]]&lt;=200,"Medium Usage", IF(tbl_Customers[[#This Row],[total_day_minutes]]&lt;=250,"High Usage","Very High Usage")))</f>
        <v>Medium Usage</v>
      </c>
      <c r="AE2494" t="str">
        <f>IF(tbl_Customers[[#This Row],[total_intl_calls]]&lt;=5,"Low Calls", IF(tbl_Customers[[#This Row],[total_intl_calls]]&lt;=10, "Medium Calls", "High Calls"))</f>
        <v>Low Calls</v>
      </c>
      <c r="AF24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94" s="36" t="str">
        <f>IF(tbl_Customers[[#This Row],[Churn_Risk_Score]]&gt;=10,"High Risk", IF(tbl_Customers[[#This Row],[Churn_Risk_Score]]&gt;=5,"Medium Risk","Low Risk"))</f>
        <v>Low Risk</v>
      </c>
    </row>
    <row r="2495" spans="1:33" x14ac:dyDescent="0.35">
      <c r="A2495">
        <v>2494</v>
      </c>
      <c r="B2495" t="s">
        <v>73</v>
      </c>
      <c r="C2495">
        <v>136</v>
      </c>
      <c r="D2495" t="s">
        <v>25</v>
      </c>
      <c r="E2495" t="s">
        <v>22</v>
      </c>
      <c r="F2495" t="s">
        <v>22</v>
      </c>
      <c r="G2495">
        <v>0</v>
      </c>
      <c r="H2495">
        <v>102.1</v>
      </c>
      <c r="I2495">
        <v>75</v>
      </c>
      <c r="J2495">
        <v>17.36</v>
      </c>
      <c r="K2495">
        <v>219.5</v>
      </c>
      <c r="L2495">
        <v>97</v>
      </c>
      <c r="M2495">
        <v>18.66</v>
      </c>
      <c r="N2495">
        <v>73.7</v>
      </c>
      <c r="O2495">
        <v>92</v>
      </c>
      <c r="P2495">
        <v>3.32</v>
      </c>
      <c r="Q2495">
        <v>9.8000000000000007</v>
      </c>
      <c r="R2495">
        <v>5</v>
      </c>
      <c r="S2495">
        <v>2.65</v>
      </c>
      <c r="T2495">
        <v>0</v>
      </c>
      <c r="U2495" t="s">
        <v>22</v>
      </c>
      <c r="V2495">
        <f>IF(tbl_Customers[[#This Row],[churn]] = "yes", 1, 0)</f>
        <v>0</v>
      </c>
      <c r="W2495" t="str">
        <f>IF(tbl_Customers[[#This Row],[number_customer_service_calls]] &lt;= 1, "0-1 Calls", IF(tbl_Customers[[#This Row],[number_customer_service_calls]] &lt;= 3, "2-3 Calls", IF(tbl_Customers[[#This Row],[number_customer_service_calls]] &lt;=5, "4-5 Calls", "6+ Calls")))</f>
        <v>0-1 Calls</v>
      </c>
      <c r="X2495" t="str">
        <f>IF(tbl_Customers[[#This Row],[account_length]] &lt;= 50, "0-50", IF(tbl_Customers[[#This Row],[account_length]] &lt;=100, "51-100", IF(tbl_Customers[[#This Row],[account_length]] &lt;= 150, "101-150", "151+")))</f>
        <v>101-150</v>
      </c>
      <c r="Y2495" t="str">
        <f>IF(tbl_Customers[[#This Row],[total_intl_charge]] &lt;= 3, "Low Charges", "High Charges")</f>
        <v>Low Charges</v>
      </c>
      <c r="Z2495" t="str">
        <f>IF(tbl_Customers[[#This Row],[total_eve_calls]]&lt;=80,"Low Calls",
IF(tbl_Customers[[#This Row],[total_eve_calls]]&lt;=120,"Medium Calls","High Calls"))</f>
        <v>Medium Calls</v>
      </c>
      <c r="AA2495" t="str">
        <f>IF(tbl_Customers[[#This Row],[total_eve_charge]]&lt;=15,"Low Charges",
IF(tbl_Customers[[#This Row],[total_eve_charge]]&lt;=20,"Medium Charges","High Charges"))</f>
        <v>Medium Charges</v>
      </c>
      <c r="AB24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95" t="str">
        <f>IF(tbl_Customers[[#This Row],[number_vmail_messages]] = 0, "No Usage", IF(tbl_Customers[[#This Row],[number_vmail_messages]] &lt;= 20, "Low Usage", IF(tbl_Customers[[#This Row],[number_vmail_messages]] &lt;= 40, "Medium Usgae", "High Usage")))</f>
        <v>No Usage</v>
      </c>
      <c r="AD2495" t="str">
        <f>IF(tbl_Customers[[#This Row],[total_day_minutes]]&lt;=150,"Low Usage", IF(tbl_Customers[[#This Row],[total_day_minutes]]&lt;=200,"Medium Usage", IF(tbl_Customers[[#This Row],[total_day_minutes]]&lt;=250,"High Usage","Very High Usage")))</f>
        <v>Low Usage</v>
      </c>
      <c r="AE2495" t="str">
        <f>IF(tbl_Customers[[#This Row],[total_intl_calls]]&lt;=5,"Low Calls", IF(tbl_Customers[[#This Row],[total_intl_calls]]&lt;=10, "Medium Calls", "High Calls"))</f>
        <v>Low Calls</v>
      </c>
      <c r="AF24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95" s="36" t="str">
        <f>IF(tbl_Customers[[#This Row],[Churn_Risk_Score]]&gt;=10,"High Risk", IF(tbl_Customers[[#This Row],[Churn_Risk_Score]]&gt;=5,"Medium Risk","Low Risk"))</f>
        <v>Low Risk</v>
      </c>
    </row>
    <row r="2496" spans="1:33" x14ac:dyDescent="0.35">
      <c r="A2496">
        <v>2495</v>
      </c>
      <c r="B2496" t="s">
        <v>55</v>
      </c>
      <c r="C2496">
        <v>95</v>
      </c>
      <c r="D2496" t="s">
        <v>21</v>
      </c>
      <c r="E2496" t="s">
        <v>22</v>
      </c>
      <c r="F2496" t="s">
        <v>22</v>
      </c>
      <c r="G2496">
        <v>0</v>
      </c>
      <c r="H2496">
        <v>157.9</v>
      </c>
      <c r="I2496">
        <v>103</v>
      </c>
      <c r="J2496">
        <v>26.84</v>
      </c>
      <c r="K2496">
        <v>259.60000000000002</v>
      </c>
      <c r="L2496">
        <v>90</v>
      </c>
      <c r="M2496">
        <v>22.07</v>
      </c>
      <c r="N2496">
        <v>230</v>
      </c>
      <c r="O2496">
        <v>117</v>
      </c>
      <c r="P2496">
        <v>10.35</v>
      </c>
      <c r="Q2496">
        <v>14</v>
      </c>
      <c r="R2496">
        <v>2</v>
      </c>
      <c r="S2496">
        <v>3.78</v>
      </c>
      <c r="T2496">
        <v>0</v>
      </c>
      <c r="U2496" t="s">
        <v>22</v>
      </c>
      <c r="V2496">
        <f>IF(tbl_Customers[[#This Row],[churn]] = "yes", 1, 0)</f>
        <v>0</v>
      </c>
      <c r="W2496" t="str">
        <f>IF(tbl_Customers[[#This Row],[number_customer_service_calls]] &lt;= 1, "0-1 Calls", IF(tbl_Customers[[#This Row],[number_customer_service_calls]] &lt;= 3, "2-3 Calls", IF(tbl_Customers[[#This Row],[number_customer_service_calls]] &lt;=5, "4-5 Calls", "6+ Calls")))</f>
        <v>0-1 Calls</v>
      </c>
      <c r="X2496" t="str">
        <f>IF(tbl_Customers[[#This Row],[account_length]] &lt;= 50, "0-50", IF(tbl_Customers[[#This Row],[account_length]] &lt;=100, "51-100", IF(tbl_Customers[[#This Row],[account_length]] &lt;= 150, "101-150", "151+")))</f>
        <v>51-100</v>
      </c>
      <c r="Y2496" t="str">
        <f>IF(tbl_Customers[[#This Row],[total_intl_charge]] &lt;= 3, "Low Charges", "High Charges")</f>
        <v>High Charges</v>
      </c>
      <c r="Z2496" t="str">
        <f>IF(tbl_Customers[[#This Row],[total_eve_calls]]&lt;=80,"Low Calls",
IF(tbl_Customers[[#This Row],[total_eve_calls]]&lt;=120,"Medium Calls","High Calls"))</f>
        <v>Medium Calls</v>
      </c>
      <c r="AA2496" t="str">
        <f>IF(tbl_Customers[[#This Row],[total_eve_charge]]&lt;=15,"Low Charges",
IF(tbl_Customers[[#This Row],[total_eve_charge]]&lt;=20,"Medium Charges","High Charges"))</f>
        <v>High Charges</v>
      </c>
      <c r="AB24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496" t="str">
        <f>IF(tbl_Customers[[#This Row],[number_vmail_messages]] = 0, "No Usage", IF(tbl_Customers[[#This Row],[number_vmail_messages]] &lt;= 20, "Low Usage", IF(tbl_Customers[[#This Row],[number_vmail_messages]] &lt;= 40, "Medium Usgae", "High Usage")))</f>
        <v>No Usage</v>
      </c>
      <c r="AD2496" t="str">
        <f>IF(tbl_Customers[[#This Row],[total_day_minutes]]&lt;=150,"Low Usage", IF(tbl_Customers[[#This Row],[total_day_minutes]]&lt;=200,"Medium Usage", IF(tbl_Customers[[#This Row],[total_day_minutes]]&lt;=250,"High Usage","Very High Usage")))</f>
        <v>Medium Usage</v>
      </c>
      <c r="AE2496" t="str">
        <f>IF(tbl_Customers[[#This Row],[total_intl_calls]]&lt;=5,"Low Calls", IF(tbl_Customers[[#This Row],[total_intl_calls]]&lt;=10, "Medium Calls", "High Calls"))</f>
        <v>Low Calls</v>
      </c>
      <c r="AF24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496" s="36" t="str">
        <f>IF(tbl_Customers[[#This Row],[Churn_Risk_Score]]&gt;=10,"High Risk", IF(tbl_Customers[[#This Row],[Churn_Risk_Score]]&gt;=5,"Medium Risk","Low Risk"))</f>
        <v>Low Risk</v>
      </c>
    </row>
    <row r="2497" spans="1:33" x14ac:dyDescent="0.35">
      <c r="A2497">
        <v>2496</v>
      </c>
      <c r="B2497" t="s">
        <v>52</v>
      </c>
      <c r="C2497">
        <v>82</v>
      </c>
      <c r="D2497" t="s">
        <v>21</v>
      </c>
      <c r="E2497" t="s">
        <v>22</v>
      </c>
      <c r="F2497" t="s">
        <v>23</v>
      </c>
      <c r="G2497">
        <v>19</v>
      </c>
      <c r="H2497">
        <v>146.5</v>
      </c>
      <c r="I2497">
        <v>73</v>
      </c>
      <c r="J2497">
        <v>24.91</v>
      </c>
      <c r="K2497">
        <v>246.4</v>
      </c>
      <c r="L2497">
        <v>65</v>
      </c>
      <c r="M2497">
        <v>20.94</v>
      </c>
      <c r="N2497">
        <v>199</v>
      </c>
      <c r="O2497">
        <v>114</v>
      </c>
      <c r="P2497">
        <v>8.9600000000000009</v>
      </c>
      <c r="Q2497">
        <v>4.0999999999999996</v>
      </c>
      <c r="R2497">
        <v>4</v>
      </c>
      <c r="S2497">
        <v>1.1100000000000001</v>
      </c>
      <c r="T2497">
        <v>1</v>
      </c>
      <c r="U2497" t="s">
        <v>22</v>
      </c>
      <c r="V2497">
        <f>IF(tbl_Customers[[#This Row],[churn]] = "yes", 1, 0)</f>
        <v>0</v>
      </c>
      <c r="W2497" t="str">
        <f>IF(tbl_Customers[[#This Row],[number_customer_service_calls]] &lt;= 1, "0-1 Calls", IF(tbl_Customers[[#This Row],[number_customer_service_calls]] &lt;= 3, "2-3 Calls", IF(tbl_Customers[[#This Row],[number_customer_service_calls]] &lt;=5, "4-5 Calls", "6+ Calls")))</f>
        <v>0-1 Calls</v>
      </c>
      <c r="X2497" t="str">
        <f>IF(tbl_Customers[[#This Row],[account_length]] &lt;= 50, "0-50", IF(tbl_Customers[[#This Row],[account_length]] &lt;=100, "51-100", IF(tbl_Customers[[#This Row],[account_length]] &lt;= 150, "101-150", "151+")))</f>
        <v>51-100</v>
      </c>
      <c r="Y2497" t="str">
        <f>IF(tbl_Customers[[#This Row],[total_intl_charge]] &lt;= 3, "Low Charges", "High Charges")</f>
        <v>Low Charges</v>
      </c>
      <c r="Z2497" t="str">
        <f>IF(tbl_Customers[[#This Row],[total_eve_calls]]&lt;=80,"Low Calls",
IF(tbl_Customers[[#This Row],[total_eve_calls]]&lt;=120,"Medium Calls","High Calls"))</f>
        <v>Low Calls</v>
      </c>
      <c r="AA2497" t="str">
        <f>IF(tbl_Customers[[#This Row],[total_eve_charge]]&lt;=15,"Low Charges",
IF(tbl_Customers[[#This Row],[total_eve_charge]]&lt;=20,"Medium Charges","High Charges"))</f>
        <v>High Charges</v>
      </c>
      <c r="AB24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97" t="str">
        <f>IF(tbl_Customers[[#This Row],[number_vmail_messages]] = 0, "No Usage", IF(tbl_Customers[[#This Row],[number_vmail_messages]] &lt;= 20, "Low Usage", IF(tbl_Customers[[#This Row],[number_vmail_messages]] &lt;= 40, "Medium Usgae", "High Usage")))</f>
        <v>Low Usage</v>
      </c>
      <c r="AD2497" t="str">
        <f>IF(tbl_Customers[[#This Row],[total_day_minutes]]&lt;=150,"Low Usage", IF(tbl_Customers[[#This Row],[total_day_minutes]]&lt;=200,"Medium Usage", IF(tbl_Customers[[#This Row],[total_day_minutes]]&lt;=250,"High Usage","Very High Usage")))</f>
        <v>Low Usage</v>
      </c>
      <c r="AE2497" t="str">
        <f>IF(tbl_Customers[[#This Row],[total_intl_calls]]&lt;=5,"Low Calls", IF(tbl_Customers[[#This Row],[total_intl_calls]]&lt;=10, "Medium Calls", "High Calls"))</f>
        <v>Low Calls</v>
      </c>
      <c r="AF24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497" s="36" t="str">
        <f>IF(tbl_Customers[[#This Row],[Churn_Risk_Score]]&gt;=10,"High Risk", IF(tbl_Customers[[#This Row],[Churn_Risk_Score]]&gt;=5,"Medium Risk","Low Risk"))</f>
        <v>Low Risk</v>
      </c>
    </row>
    <row r="2498" spans="1:33" x14ac:dyDescent="0.35">
      <c r="A2498">
        <v>2497</v>
      </c>
      <c r="B2498" t="s">
        <v>75</v>
      </c>
      <c r="C2498">
        <v>145</v>
      </c>
      <c r="D2498" t="s">
        <v>21</v>
      </c>
      <c r="E2498" t="s">
        <v>22</v>
      </c>
      <c r="F2498" t="s">
        <v>22</v>
      </c>
      <c r="G2498">
        <v>0</v>
      </c>
      <c r="H2498">
        <v>245.8</v>
      </c>
      <c r="I2498">
        <v>116</v>
      </c>
      <c r="J2498">
        <v>41.79</v>
      </c>
      <c r="K2498">
        <v>286.7</v>
      </c>
      <c r="L2498">
        <v>91</v>
      </c>
      <c r="M2498">
        <v>24.37</v>
      </c>
      <c r="N2498">
        <v>240.7</v>
      </c>
      <c r="O2498">
        <v>115</v>
      </c>
      <c r="P2498">
        <v>10.83</v>
      </c>
      <c r="Q2498">
        <v>9</v>
      </c>
      <c r="R2498">
        <v>13</v>
      </c>
      <c r="S2498">
        <v>2.4300000000000002</v>
      </c>
      <c r="T2498">
        <v>1</v>
      </c>
      <c r="U2498" t="s">
        <v>23</v>
      </c>
      <c r="V2498">
        <f>IF(tbl_Customers[[#This Row],[churn]] = "yes", 1, 0)</f>
        <v>1</v>
      </c>
      <c r="W2498" t="str">
        <f>IF(tbl_Customers[[#This Row],[number_customer_service_calls]] &lt;= 1, "0-1 Calls", IF(tbl_Customers[[#This Row],[number_customer_service_calls]] &lt;= 3, "2-3 Calls", IF(tbl_Customers[[#This Row],[number_customer_service_calls]] &lt;=5, "4-5 Calls", "6+ Calls")))</f>
        <v>0-1 Calls</v>
      </c>
      <c r="X2498" t="str">
        <f>IF(tbl_Customers[[#This Row],[account_length]] &lt;= 50, "0-50", IF(tbl_Customers[[#This Row],[account_length]] &lt;=100, "51-100", IF(tbl_Customers[[#This Row],[account_length]] &lt;= 150, "101-150", "151+")))</f>
        <v>101-150</v>
      </c>
      <c r="Y2498" t="str">
        <f>IF(tbl_Customers[[#This Row],[total_intl_charge]] &lt;= 3, "Low Charges", "High Charges")</f>
        <v>Low Charges</v>
      </c>
      <c r="Z2498" t="str">
        <f>IF(tbl_Customers[[#This Row],[total_eve_calls]]&lt;=80,"Low Calls",
IF(tbl_Customers[[#This Row],[total_eve_calls]]&lt;=120,"Medium Calls","High Calls"))</f>
        <v>Medium Calls</v>
      </c>
      <c r="AA2498" t="str">
        <f>IF(tbl_Customers[[#This Row],[total_eve_charge]]&lt;=15,"Low Charges",
IF(tbl_Customers[[#This Row],[total_eve_charge]]&lt;=20,"Medium Charges","High Charges"))</f>
        <v>High Charges</v>
      </c>
      <c r="AB24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498" t="str">
        <f>IF(tbl_Customers[[#This Row],[number_vmail_messages]] = 0, "No Usage", IF(tbl_Customers[[#This Row],[number_vmail_messages]] &lt;= 20, "Low Usage", IF(tbl_Customers[[#This Row],[number_vmail_messages]] &lt;= 40, "Medium Usgae", "High Usage")))</f>
        <v>No Usage</v>
      </c>
      <c r="AD2498" t="str">
        <f>IF(tbl_Customers[[#This Row],[total_day_minutes]]&lt;=150,"Low Usage", IF(tbl_Customers[[#This Row],[total_day_minutes]]&lt;=200,"Medium Usage", IF(tbl_Customers[[#This Row],[total_day_minutes]]&lt;=250,"High Usage","Very High Usage")))</f>
        <v>High Usage</v>
      </c>
      <c r="AE2498" t="str">
        <f>IF(tbl_Customers[[#This Row],[total_intl_calls]]&lt;=5,"Low Calls", IF(tbl_Customers[[#This Row],[total_intl_calls]]&lt;=10, "Medium Calls", "High Calls"))</f>
        <v>High Calls</v>
      </c>
      <c r="AF24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498" s="36" t="str">
        <f>IF(tbl_Customers[[#This Row],[Churn_Risk_Score]]&gt;=10,"High Risk", IF(tbl_Customers[[#This Row],[Churn_Risk_Score]]&gt;=5,"Medium Risk","Low Risk"))</f>
        <v>Low Risk</v>
      </c>
    </row>
    <row r="2499" spans="1:33" x14ac:dyDescent="0.35">
      <c r="A2499">
        <v>2498</v>
      </c>
      <c r="B2499" t="s">
        <v>60</v>
      </c>
      <c r="C2499">
        <v>155</v>
      </c>
      <c r="D2499" t="s">
        <v>25</v>
      </c>
      <c r="E2499" t="s">
        <v>23</v>
      </c>
      <c r="F2499" t="s">
        <v>22</v>
      </c>
      <c r="G2499">
        <v>0</v>
      </c>
      <c r="H2499">
        <v>250.8</v>
      </c>
      <c r="I2499">
        <v>146</v>
      </c>
      <c r="J2499">
        <v>42.64</v>
      </c>
      <c r="K2499">
        <v>152.5</v>
      </c>
      <c r="L2499">
        <v>105</v>
      </c>
      <c r="M2499">
        <v>12.96</v>
      </c>
      <c r="N2499">
        <v>148.1</v>
      </c>
      <c r="O2499">
        <v>104</v>
      </c>
      <c r="P2499">
        <v>6.66</v>
      </c>
      <c r="Q2499">
        <v>10</v>
      </c>
      <c r="R2499">
        <v>5</v>
      </c>
      <c r="S2499">
        <v>2.7</v>
      </c>
      <c r="T2499">
        <v>2</v>
      </c>
      <c r="U2499" t="s">
        <v>22</v>
      </c>
      <c r="V2499">
        <f>IF(tbl_Customers[[#This Row],[churn]] = "yes", 1, 0)</f>
        <v>0</v>
      </c>
      <c r="W2499" t="str">
        <f>IF(tbl_Customers[[#This Row],[number_customer_service_calls]] &lt;= 1, "0-1 Calls", IF(tbl_Customers[[#This Row],[number_customer_service_calls]] &lt;= 3, "2-3 Calls", IF(tbl_Customers[[#This Row],[number_customer_service_calls]] &lt;=5, "4-5 Calls", "6+ Calls")))</f>
        <v>2-3 Calls</v>
      </c>
      <c r="X2499" t="str">
        <f>IF(tbl_Customers[[#This Row],[account_length]] &lt;= 50, "0-50", IF(tbl_Customers[[#This Row],[account_length]] &lt;=100, "51-100", IF(tbl_Customers[[#This Row],[account_length]] &lt;= 150, "101-150", "151+")))</f>
        <v>151+</v>
      </c>
      <c r="Y2499" t="str">
        <f>IF(tbl_Customers[[#This Row],[total_intl_charge]] &lt;= 3, "Low Charges", "High Charges")</f>
        <v>Low Charges</v>
      </c>
      <c r="Z2499" t="str">
        <f>IF(tbl_Customers[[#This Row],[total_eve_calls]]&lt;=80,"Low Calls",
IF(tbl_Customers[[#This Row],[total_eve_calls]]&lt;=120,"Medium Calls","High Calls"))</f>
        <v>Medium Calls</v>
      </c>
      <c r="AA2499" t="str">
        <f>IF(tbl_Customers[[#This Row],[total_eve_charge]]&lt;=15,"Low Charges",
IF(tbl_Customers[[#This Row],[total_eve_charge]]&lt;=20,"Medium Charges","High Charges"))</f>
        <v>Low Charges</v>
      </c>
      <c r="AB24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499" t="str">
        <f>IF(tbl_Customers[[#This Row],[number_vmail_messages]] = 0, "No Usage", IF(tbl_Customers[[#This Row],[number_vmail_messages]] &lt;= 20, "Low Usage", IF(tbl_Customers[[#This Row],[number_vmail_messages]] &lt;= 40, "Medium Usgae", "High Usage")))</f>
        <v>No Usage</v>
      </c>
      <c r="AD2499" t="str">
        <f>IF(tbl_Customers[[#This Row],[total_day_minutes]]&lt;=150,"Low Usage", IF(tbl_Customers[[#This Row],[total_day_minutes]]&lt;=200,"Medium Usage", IF(tbl_Customers[[#This Row],[total_day_minutes]]&lt;=250,"High Usage","Very High Usage")))</f>
        <v>Very High Usage</v>
      </c>
      <c r="AE2499" t="str">
        <f>IF(tbl_Customers[[#This Row],[total_intl_calls]]&lt;=5,"Low Calls", IF(tbl_Customers[[#This Row],[total_intl_calls]]&lt;=10, "Medium Calls", "High Calls"))</f>
        <v>Low Calls</v>
      </c>
      <c r="AF24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499" s="36" t="str">
        <f>IF(tbl_Customers[[#This Row],[Churn_Risk_Score]]&gt;=10,"High Risk", IF(tbl_Customers[[#This Row],[Churn_Risk_Score]]&gt;=5,"Medium Risk","Low Risk"))</f>
        <v>Medium Risk</v>
      </c>
    </row>
    <row r="2500" spans="1:33" x14ac:dyDescent="0.35">
      <c r="A2500">
        <v>2499</v>
      </c>
      <c r="B2500" t="s">
        <v>39</v>
      </c>
      <c r="C2500">
        <v>53</v>
      </c>
      <c r="D2500" t="s">
        <v>21</v>
      </c>
      <c r="E2500" t="s">
        <v>22</v>
      </c>
      <c r="F2500" t="s">
        <v>22</v>
      </c>
      <c r="G2500">
        <v>0</v>
      </c>
      <c r="H2500">
        <v>119.7</v>
      </c>
      <c r="I2500">
        <v>113</v>
      </c>
      <c r="J2500">
        <v>20.350000000000001</v>
      </c>
      <c r="K2500">
        <v>189.7</v>
      </c>
      <c r="L2500">
        <v>84</v>
      </c>
      <c r="M2500">
        <v>16.12</v>
      </c>
      <c r="N2500">
        <v>256.2</v>
      </c>
      <c r="O2500">
        <v>108</v>
      </c>
      <c r="P2500">
        <v>11.53</v>
      </c>
      <c r="Q2500">
        <v>12.9</v>
      </c>
      <c r="R2500">
        <v>7</v>
      </c>
      <c r="S2500">
        <v>3.48</v>
      </c>
      <c r="T2500">
        <v>2</v>
      </c>
      <c r="U2500" t="s">
        <v>22</v>
      </c>
      <c r="V2500">
        <f>IF(tbl_Customers[[#This Row],[churn]] = "yes", 1, 0)</f>
        <v>0</v>
      </c>
      <c r="W2500" t="str">
        <f>IF(tbl_Customers[[#This Row],[number_customer_service_calls]] &lt;= 1, "0-1 Calls", IF(tbl_Customers[[#This Row],[number_customer_service_calls]] &lt;= 3, "2-3 Calls", IF(tbl_Customers[[#This Row],[number_customer_service_calls]] &lt;=5, "4-5 Calls", "6+ Calls")))</f>
        <v>2-3 Calls</v>
      </c>
      <c r="X2500" t="str">
        <f>IF(tbl_Customers[[#This Row],[account_length]] &lt;= 50, "0-50", IF(tbl_Customers[[#This Row],[account_length]] &lt;=100, "51-100", IF(tbl_Customers[[#This Row],[account_length]] &lt;= 150, "101-150", "151+")))</f>
        <v>51-100</v>
      </c>
      <c r="Y2500" t="str">
        <f>IF(tbl_Customers[[#This Row],[total_intl_charge]] &lt;= 3, "Low Charges", "High Charges")</f>
        <v>High Charges</v>
      </c>
      <c r="Z2500" t="str">
        <f>IF(tbl_Customers[[#This Row],[total_eve_calls]]&lt;=80,"Low Calls",
IF(tbl_Customers[[#This Row],[total_eve_calls]]&lt;=120,"Medium Calls","High Calls"))</f>
        <v>Medium Calls</v>
      </c>
      <c r="AA2500" t="str">
        <f>IF(tbl_Customers[[#This Row],[total_eve_charge]]&lt;=15,"Low Charges",
IF(tbl_Customers[[#This Row],[total_eve_charge]]&lt;=20,"Medium Charges","High Charges"))</f>
        <v>Medium Charges</v>
      </c>
      <c r="AB25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00" t="str">
        <f>IF(tbl_Customers[[#This Row],[number_vmail_messages]] = 0, "No Usage", IF(tbl_Customers[[#This Row],[number_vmail_messages]] &lt;= 20, "Low Usage", IF(tbl_Customers[[#This Row],[number_vmail_messages]] &lt;= 40, "Medium Usgae", "High Usage")))</f>
        <v>No Usage</v>
      </c>
      <c r="AD2500" t="str">
        <f>IF(tbl_Customers[[#This Row],[total_day_minutes]]&lt;=150,"Low Usage", IF(tbl_Customers[[#This Row],[total_day_minutes]]&lt;=200,"Medium Usage", IF(tbl_Customers[[#This Row],[total_day_minutes]]&lt;=250,"High Usage","Very High Usage")))</f>
        <v>Low Usage</v>
      </c>
      <c r="AE2500" t="str">
        <f>IF(tbl_Customers[[#This Row],[total_intl_calls]]&lt;=5,"Low Calls", IF(tbl_Customers[[#This Row],[total_intl_calls]]&lt;=10, "Medium Calls", "High Calls"))</f>
        <v>Medium Calls</v>
      </c>
      <c r="AF25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00" s="36" t="str">
        <f>IF(tbl_Customers[[#This Row],[Churn_Risk_Score]]&gt;=10,"High Risk", IF(tbl_Customers[[#This Row],[Churn_Risk_Score]]&gt;=5,"Medium Risk","Low Risk"))</f>
        <v>Low Risk</v>
      </c>
    </row>
    <row r="2501" spans="1:33" x14ac:dyDescent="0.35">
      <c r="A2501">
        <v>2500</v>
      </c>
      <c r="B2501" t="s">
        <v>44</v>
      </c>
      <c r="C2501">
        <v>123</v>
      </c>
      <c r="D2501" t="s">
        <v>21</v>
      </c>
      <c r="E2501" t="s">
        <v>22</v>
      </c>
      <c r="F2501" t="s">
        <v>22</v>
      </c>
      <c r="G2501">
        <v>0</v>
      </c>
      <c r="H2501">
        <v>242.2</v>
      </c>
      <c r="I2501">
        <v>87</v>
      </c>
      <c r="J2501">
        <v>41.17</v>
      </c>
      <c r="K2501">
        <v>226.1</v>
      </c>
      <c r="L2501">
        <v>101</v>
      </c>
      <c r="M2501">
        <v>19.22</v>
      </c>
      <c r="N2501">
        <v>268.60000000000002</v>
      </c>
      <c r="O2501">
        <v>121</v>
      </c>
      <c r="P2501">
        <v>12.09</v>
      </c>
      <c r="Q2501">
        <v>8.1999999999999993</v>
      </c>
      <c r="R2501">
        <v>3</v>
      </c>
      <c r="S2501">
        <v>2.21</v>
      </c>
      <c r="T2501">
        <v>5</v>
      </c>
      <c r="U2501" t="s">
        <v>23</v>
      </c>
      <c r="V2501">
        <f>IF(tbl_Customers[[#This Row],[churn]] = "yes", 1, 0)</f>
        <v>1</v>
      </c>
      <c r="W2501" t="str">
        <f>IF(tbl_Customers[[#This Row],[number_customer_service_calls]] &lt;= 1, "0-1 Calls", IF(tbl_Customers[[#This Row],[number_customer_service_calls]] &lt;= 3, "2-3 Calls", IF(tbl_Customers[[#This Row],[number_customer_service_calls]] &lt;=5, "4-5 Calls", "6+ Calls")))</f>
        <v>4-5 Calls</v>
      </c>
      <c r="X2501" t="str">
        <f>IF(tbl_Customers[[#This Row],[account_length]] &lt;= 50, "0-50", IF(tbl_Customers[[#This Row],[account_length]] &lt;=100, "51-100", IF(tbl_Customers[[#This Row],[account_length]] &lt;= 150, "101-150", "151+")))</f>
        <v>101-150</v>
      </c>
      <c r="Y2501" t="str">
        <f>IF(tbl_Customers[[#This Row],[total_intl_charge]] &lt;= 3, "Low Charges", "High Charges")</f>
        <v>Low Charges</v>
      </c>
      <c r="Z2501" t="str">
        <f>IF(tbl_Customers[[#This Row],[total_eve_calls]]&lt;=80,"Low Calls",
IF(tbl_Customers[[#This Row],[total_eve_calls]]&lt;=120,"Medium Calls","High Calls"))</f>
        <v>Medium Calls</v>
      </c>
      <c r="AA2501" t="str">
        <f>IF(tbl_Customers[[#This Row],[total_eve_charge]]&lt;=15,"Low Charges",
IF(tbl_Customers[[#This Row],[total_eve_charge]]&lt;=20,"Medium Charges","High Charges"))</f>
        <v>Medium Charges</v>
      </c>
      <c r="AB25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01" t="str">
        <f>IF(tbl_Customers[[#This Row],[number_vmail_messages]] = 0, "No Usage", IF(tbl_Customers[[#This Row],[number_vmail_messages]] &lt;= 20, "Low Usage", IF(tbl_Customers[[#This Row],[number_vmail_messages]] &lt;= 40, "Medium Usgae", "High Usage")))</f>
        <v>No Usage</v>
      </c>
      <c r="AD2501" t="str">
        <f>IF(tbl_Customers[[#This Row],[total_day_minutes]]&lt;=150,"Low Usage", IF(tbl_Customers[[#This Row],[total_day_minutes]]&lt;=200,"Medium Usage", IF(tbl_Customers[[#This Row],[total_day_minutes]]&lt;=250,"High Usage","Very High Usage")))</f>
        <v>High Usage</v>
      </c>
      <c r="AE2501" t="str">
        <f>IF(tbl_Customers[[#This Row],[total_intl_calls]]&lt;=5,"Low Calls", IF(tbl_Customers[[#This Row],[total_intl_calls]]&lt;=10, "Medium Calls", "High Calls"))</f>
        <v>Low Calls</v>
      </c>
      <c r="AF25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01" s="36" t="str">
        <f>IF(tbl_Customers[[#This Row],[Churn_Risk_Score]]&gt;=10,"High Risk", IF(tbl_Customers[[#This Row],[Churn_Risk_Score]]&gt;=5,"Medium Risk","Low Risk"))</f>
        <v>Medium Risk</v>
      </c>
    </row>
    <row r="2502" spans="1:33" x14ac:dyDescent="0.35">
      <c r="A2502">
        <v>2501</v>
      </c>
      <c r="B2502" t="s">
        <v>48</v>
      </c>
      <c r="C2502">
        <v>136</v>
      </c>
      <c r="D2502" t="s">
        <v>21</v>
      </c>
      <c r="E2502" t="s">
        <v>22</v>
      </c>
      <c r="F2502" t="s">
        <v>22</v>
      </c>
      <c r="G2502">
        <v>0</v>
      </c>
      <c r="H2502">
        <v>163.4</v>
      </c>
      <c r="I2502">
        <v>83</v>
      </c>
      <c r="J2502">
        <v>27.78</v>
      </c>
      <c r="K2502">
        <v>249.3</v>
      </c>
      <c r="L2502">
        <v>119</v>
      </c>
      <c r="M2502">
        <v>21.19</v>
      </c>
      <c r="N2502">
        <v>249.7</v>
      </c>
      <c r="O2502">
        <v>90</v>
      </c>
      <c r="P2502">
        <v>11.24</v>
      </c>
      <c r="Q2502">
        <v>9.8000000000000007</v>
      </c>
      <c r="R2502">
        <v>4</v>
      </c>
      <c r="S2502">
        <v>2.65</v>
      </c>
      <c r="T2502">
        <v>7</v>
      </c>
      <c r="U2502" t="s">
        <v>22</v>
      </c>
      <c r="V2502">
        <f>IF(tbl_Customers[[#This Row],[churn]] = "yes", 1, 0)</f>
        <v>0</v>
      </c>
      <c r="W2502" t="str">
        <f>IF(tbl_Customers[[#This Row],[number_customer_service_calls]] &lt;= 1, "0-1 Calls", IF(tbl_Customers[[#This Row],[number_customer_service_calls]] &lt;= 3, "2-3 Calls", IF(tbl_Customers[[#This Row],[number_customer_service_calls]] &lt;=5, "4-5 Calls", "6+ Calls")))</f>
        <v>6+ Calls</v>
      </c>
      <c r="X2502" t="str">
        <f>IF(tbl_Customers[[#This Row],[account_length]] &lt;= 50, "0-50", IF(tbl_Customers[[#This Row],[account_length]] &lt;=100, "51-100", IF(tbl_Customers[[#This Row],[account_length]] &lt;= 150, "101-150", "151+")))</f>
        <v>101-150</v>
      </c>
      <c r="Y2502" t="str">
        <f>IF(tbl_Customers[[#This Row],[total_intl_charge]] &lt;= 3, "Low Charges", "High Charges")</f>
        <v>Low Charges</v>
      </c>
      <c r="Z2502" t="str">
        <f>IF(tbl_Customers[[#This Row],[total_eve_calls]]&lt;=80,"Low Calls",
IF(tbl_Customers[[#This Row],[total_eve_calls]]&lt;=120,"Medium Calls","High Calls"))</f>
        <v>Medium Calls</v>
      </c>
      <c r="AA2502" t="str">
        <f>IF(tbl_Customers[[#This Row],[total_eve_charge]]&lt;=15,"Low Charges",
IF(tbl_Customers[[#This Row],[total_eve_charge]]&lt;=20,"Medium Charges","High Charges"))</f>
        <v>High Charges</v>
      </c>
      <c r="AB25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02" t="str">
        <f>IF(tbl_Customers[[#This Row],[number_vmail_messages]] = 0, "No Usage", IF(tbl_Customers[[#This Row],[number_vmail_messages]] &lt;= 20, "Low Usage", IF(tbl_Customers[[#This Row],[number_vmail_messages]] &lt;= 40, "Medium Usgae", "High Usage")))</f>
        <v>No Usage</v>
      </c>
      <c r="AD2502" t="str">
        <f>IF(tbl_Customers[[#This Row],[total_day_minutes]]&lt;=150,"Low Usage", IF(tbl_Customers[[#This Row],[total_day_minutes]]&lt;=200,"Medium Usage", IF(tbl_Customers[[#This Row],[total_day_minutes]]&lt;=250,"High Usage","Very High Usage")))</f>
        <v>Medium Usage</v>
      </c>
      <c r="AE2502" t="str">
        <f>IF(tbl_Customers[[#This Row],[total_intl_calls]]&lt;=5,"Low Calls", IF(tbl_Customers[[#This Row],[total_intl_calls]]&lt;=10, "Medium Calls", "High Calls"))</f>
        <v>Low Calls</v>
      </c>
      <c r="AF25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02" s="36" t="str">
        <f>IF(tbl_Customers[[#This Row],[Churn_Risk_Score]]&gt;=10,"High Risk", IF(tbl_Customers[[#This Row],[Churn_Risk_Score]]&gt;=5,"Medium Risk","Low Risk"))</f>
        <v>Medium Risk</v>
      </c>
    </row>
    <row r="2503" spans="1:33" x14ac:dyDescent="0.35">
      <c r="A2503">
        <v>2502</v>
      </c>
      <c r="B2503" t="s">
        <v>39</v>
      </c>
      <c r="C2503">
        <v>57</v>
      </c>
      <c r="D2503" t="s">
        <v>21</v>
      </c>
      <c r="E2503" t="s">
        <v>22</v>
      </c>
      <c r="F2503" t="s">
        <v>22</v>
      </c>
      <c r="G2503">
        <v>0</v>
      </c>
      <c r="H2503">
        <v>161</v>
      </c>
      <c r="I2503">
        <v>113</v>
      </c>
      <c r="J2503">
        <v>27.37</v>
      </c>
      <c r="K2503">
        <v>208</v>
      </c>
      <c r="L2503">
        <v>134</v>
      </c>
      <c r="M2503">
        <v>17.68</v>
      </c>
      <c r="N2503">
        <v>208.1</v>
      </c>
      <c r="O2503">
        <v>81</v>
      </c>
      <c r="P2503">
        <v>9.36</v>
      </c>
      <c r="Q2503">
        <v>8.4</v>
      </c>
      <c r="R2503">
        <v>4</v>
      </c>
      <c r="S2503">
        <v>2.27</v>
      </c>
      <c r="T2503">
        <v>3</v>
      </c>
      <c r="U2503" t="s">
        <v>22</v>
      </c>
      <c r="V2503">
        <f>IF(tbl_Customers[[#This Row],[churn]] = "yes", 1, 0)</f>
        <v>0</v>
      </c>
      <c r="W2503" t="str">
        <f>IF(tbl_Customers[[#This Row],[number_customer_service_calls]] &lt;= 1, "0-1 Calls", IF(tbl_Customers[[#This Row],[number_customer_service_calls]] &lt;= 3, "2-3 Calls", IF(tbl_Customers[[#This Row],[number_customer_service_calls]] &lt;=5, "4-5 Calls", "6+ Calls")))</f>
        <v>2-3 Calls</v>
      </c>
      <c r="X2503" t="str">
        <f>IF(tbl_Customers[[#This Row],[account_length]] &lt;= 50, "0-50", IF(tbl_Customers[[#This Row],[account_length]] &lt;=100, "51-100", IF(tbl_Customers[[#This Row],[account_length]] &lt;= 150, "101-150", "151+")))</f>
        <v>51-100</v>
      </c>
      <c r="Y2503" t="str">
        <f>IF(tbl_Customers[[#This Row],[total_intl_charge]] &lt;= 3, "Low Charges", "High Charges")</f>
        <v>Low Charges</v>
      </c>
      <c r="Z2503" t="str">
        <f>IF(tbl_Customers[[#This Row],[total_eve_calls]]&lt;=80,"Low Calls",
IF(tbl_Customers[[#This Row],[total_eve_calls]]&lt;=120,"Medium Calls","High Calls"))</f>
        <v>High Calls</v>
      </c>
      <c r="AA2503" t="str">
        <f>IF(tbl_Customers[[#This Row],[total_eve_charge]]&lt;=15,"Low Charges",
IF(tbl_Customers[[#This Row],[total_eve_charge]]&lt;=20,"Medium Charges","High Charges"))</f>
        <v>Medium Charges</v>
      </c>
      <c r="AB25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03" t="str">
        <f>IF(tbl_Customers[[#This Row],[number_vmail_messages]] = 0, "No Usage", IF(tbl_Customers[[#This Row],[number_vmail_messages]] &lt;= 20, "Low Usage", IF(tbl_Customers[[#This Row],[number_vmail_messages]] &lt;= 40, "Medium Usgae", "High Usage")))</f>
        <v>No Usage</v>
      </c>
      <c r="AD2503" t="str">
        <f>IF(tbl_Customers[[#This Row],[total_day_minutes]]&lt;=150,"Low Usage", IF(tbl_Customers[[#This Row],[total_day_minutes]]&lt;=200,"Medium Usage", IF(tbl_Customers[[#This Row],[total_day_minutes]]&lt;=250,"High Usage","Very High Usage")))</f>
        <v>Medium Usage</v>
      </c>
      <c r="AE2503" t="str">
        <f>IF(tbl_Customers[[#This Row],[total_intl_calls]]&lt;=5,"Low Calls", IF(tbl_Customers[[#This Row],[total_intl_calls]]&lt;=10, "Medium Calls", "High Calls"))</f>
        <v>Low Calls</v>
      </c>
      <c r="AF25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03" s="36" t="str">
        <f>IF(tbl_Customers[[#This Row],[Churn_Risk_Score]]&gt;=10,"High Risk", IF(tbl_Customers[[#This Row],[Churn_Risk_Score]]&gt;=5,"Medium Risk","Low Risk"))</f>
        <v>Low Risk</v>
      </c>
    </row>
    <row r="2504" spans="1:33" x14ac:dyDescent="0.35">
      <c r="A2504">
        <v>2503</v>
      </c>
      <c r="B2504" t="s">
        <v>31</v>
      </c>
      <c r="C2504">
        <v>62</v>
      </c>
      <c r="D2504" t="s">
        <v>25</v>
      </c>
      <c r="E2504" t="s">
        <v>22</v>
      </c>
      <c r="F2504" t="s">
        <v>22</v>
      </c>
      <c r="G2504">
        <v>0</v>
      </c>
      <c r="H2504">
        <v>128.69999999999999</v>
      </c>
      <c r="I2504">
        <v>111</v>
      </c>
      <c r="J2504">
        <v>21.88</v>
      </c>
      <c r="K2504">
        <v>169.5</v>
      </c>
      <c r="L2504">
        <v>104</v>
      </c>
      <c r="M2504">
        <v>14.41</v>
      </c>
      <c r="N2504">
        <v>193.6</v>
      </c>
      <c r="O2504">
        <v>97</v>
      </c>
      <c r="P2504">
        <v>8.7100000000000009</v>
      </c>
      <c r="Q2504">
        <v>10.3</v>
      </c>
      <c r="R2504">
        <v>5</v>
      </c>
      <c r="S2504">
        <v>2.78</v>
      </c>
      <c r="T2504">
        <v>1</v>
      </c>
      <c r="U2504" t="s">
        <v>22</v>
      </c>
      <c r="V2504">
        <f>IF(tbl_Customers[[#This Row],[churn]] = "yes", 1, 0)</f>
        <v>0</v>
      </c>
      <c r="W2504" t="str">
        <f>IF(tbl_Customers[[#This Row],[number_customer_service_calls]] &lt;= 1, "0-1 Calls", IF(tbl_Customers[[#This Row],[number_customer_service_calls]] &lt;= 3, "2-3 Calls", IF(tbl_Customers[[#This Row],[number_customer_service_calls]] &lt;=5, "4-5 Calls", "6+ Calls")))</f>
        <v>0-1 Calls</v>
      </c>
      <c r="X2504" t="str">
        <f>IF(tbl_Customers[[#This Row],[account_length]] &lt;= 50, "0-50", IF(tbl_Customers[[#This Row],[account_length]] &lt;=100, "51-100", IF(tbl_Customers[[#This Row],[account_length]] &lt;= 150, "101-150", "151+")))</f>
        <v>51-100</v>
      </c>
      <c r="Y2504" t="str">
        <f>IF(tbl_Customers[[#This Row],[total_intl_charge]] &lt;= 3, "Low Charges", "High Charges")</f>
        <v>Low Charges</v>
      </c>
      <c r="Z2504" t="str">
        <f>IF(tbl_Customers[[#This Row],[total_eve_calls]]&lt;=80,"Low Calls",
IF(tbl_Customers[[#This Row],[total_eve_calls]]&lt;=120,"Medium Calls","High Calls"))</f>
        <v>Medium Calls</v>
      </c>
      <c r="AA2504" t="str">
        <f>IF(tbl_Customers[[#This Row],[total_eve_charge]]&lt;=15,"Low Charges",
IF(tbl_Customers[[#This Row],[total_eve_charge]]&lt;=20,"Medium Charges","High Charges"))</f>
        <v>Low Charges</v>
      </c>
      <c r="AB25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04" t="str">
        <f>IF(tbl_Customers[[#This Row],[number_vmail_messages]] = 0, "No Usage", IF(tbl_Customers[[#This Row],[number_vmail_messages]] &lt;= 20, "Low Usage", IF(tbl_Customers[[#This Row],[number_vmail_messages]] &lt;= 40, "Medium Usgae", "High Usage")))</f>
        <v>No Usage</v>
      </c>
      <c r="AD2504" t="str">
        <f>IF(tbl_Customers[[#This Row],[total_day_minutes]]&lt;=150,"Low Usage", IF(tbl_Customers[[#This Row],[total_day_minutes]]&lt;=200,"Medium Usage", IF(tbl_Customers[[#This Row],[total_day_minutes]]&lt;=250,"High Usage","Very High Usage")))</f>
        <v>Low Usage</v>
      </c>
      <c r="AE2504" t="str">
        <f>IF(tbl_Customers[[#This Row],[total_intl_calls]]&lt;=5,"Low Calls", IF(tbl_Customers[[#This Row],[total_intl_calls]]&lt;=10, "Medium Calls", "High Calls"))</f>
        <v>Low Calls</v>
      </c>
      <c r="AF25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04" s="36" t="str">
        <f>IF(tbl_Customers[[#This Row],[Churn_Risk_Score]]&gt;=10,"High Risk", IF(tbl_Customers[[#This Row],[Churn_Risk_Score]]&gt;=5,"Medium Risk","Low Risk"))</f>
        <v>Low Risk</v>
      </c>
    </row>
    <row r="2505" spans="1:33" x14ac:dyDescent="0.35">
      <c r="A2505">
        <v>2504</v>
      </c>
      <c r="B2505" t="s">
        <v>61</v>
      </c>
      <c r="C2505">
        <v>112</v>
      </c>
      <c r="D2505" t="s">
        <v>21</v>
      </c>
      <c r="E2505" t="s">
        <v>22</v>
      </c>
      <c r="F2505" t="s">
        <v>22</v>
      </c>
      <c r="G2505">
        <v>0</v>
      </c>
      <c r="H2505">
        <v>81.599999999999994</v>
      </c>
      <c r="I2505">
        <v>94</v>
      </c>
      <c r="J2505">
        <v>13.87</v>
      </c>
      <c r="K2505">
        <v>268.10000000000002</v>
      </c>
      <c r="L2505">
        <v>112</v>
      </c>
      <c r="M2505">
        <v>22.79</v>
      </c>
      <c r="N2505">
        <v>140.80000000000001</v>
      </c>
      <c r="O2505">
        <v>75</v>
      </c>
      <c r="P2505">
        <v>6.34</v>
      </c>
      <c r="Q2505">
        <v>8.6</v>
      </c>
      <c r="R2505">
        <v>18</v>
      </c>
      <c r="S2505">
        <v>2.3199999999999998</v>
      </c>
      <c r="T2505">
        <v>1</v>
      </c>
      <c r="U2505" t="s">
        <v>22</v>
      </c>
      <c r="V2505">
        <f>IF(tbl_Customers[[#This Row],[churn]] = "yes", 1, 0)</f>
        <v>0</v>
      </c>
      <c r="W2505" t="str">
        <f>IF(tbl_Customers[[#This Row],[number_customer_service_calls]] &lt;= 1, "0-1 Calls", IF(tbl_Customers[[#This Row],[number_customer_service_calls]] &lt;= 3, "2-3 Calls", IF(tbl_Customers[[#This Row],[number_customer_service_calls]] &lt;=5, "4-5 Calls", "6+ Calls")))</f>
        <v>0-1 Calls</v>
      </c>
      <c r="X2505" t="str">
        <f>IF(tbl_Customers[[#This Row],[account_length]] &lt;= 50, "0-50", IF(tbl_Customers[[#This Row],[account_length]] &lt;=100, "51-100", IF(tbl_Customers[[#This Row],[account_length]] &lt;= 150, "101-150", "151+")))</f>
        <v>101-150</v>
      </c>
      <c r="Y2505" t="str">
        <f>IF(tbl_Customers[[#This Row],[total_intl_charge]] &lt;= 3, "Low Charges", "High Charges")</f>
        <v>Low Charges</v>
      </c>
      <c r="Z2505" t="str">
        <f>IF(tbl_Customers[[#This Row],[total_eve_calls]]&lt;=80,"Low Calls",
IF(tbl_Customers[[#This Row],[total_eve_calls]]&lt;=120,"Medium Calls","High Calls"))</f>
        <v>Medium Calls</v>
      </c>
      <c r="AA2505" t="str">
        <f>IF(tbl_Customers[[#This Row],[total_eve_charge]]&lt;=15,"Low Charges",
IF(tbl_Customers[[#This Row],[total_eve_charge]]&lt;=20,"Medium Charges","High Charges"))</f>
        <v>High Charges</v>
      </c>
      <c r="AB25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05" t="str">
        <f>IF(tbl_Customers[[#This Row],[number_vmail_messages]] = 0, "No Usage", IF(tbl_Customers[[#This Row],[number_vmail_messages]] &lt;= 20, "Low Usage", IF(tbl_Customers[[#This Row],[number_vmail_messages]] &lt;= 40, "Medium Usgae", "High Usage")))</f>
        <v>No Usage</v>
      </c>
      <c r="AD2505" t="str">
        <f>IF(tbl_Customers[[#This Row],[total_day_minutes]]&lt;=150,"Low Usage", IF(tbl_Customers[[#This Row],[total_day_minutes]]&lt;=200,"Medium Usage", IF(tbl_Customers[[#This Row],[total_day_minutes]]&lt;=250,"High Usage","Very High Usage")))</f>
        <v>Low Usage</v>
      </c>
      <c r="AE2505" t="str">
        <f>IF(tbl_Customers[[#This Row],[total_intl_calls]]&lt;=5,"Low Calls", IF(tbl_Customers[[#This Row],[total_intl_calls]]&lt;=10, "Medium Calls", "High Calls"))</f>
        <v>High Calls</v>
      </c>
      <c r="AF25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05" s="36" t="str">
        <f>IF(tbl_Customers[[#This Row],[Churn_Risk_Score]]&gt;=10,"High Risk", IF(tbl_Customers[[#This Row],[Churn_Risk_Score]]&gt;=5,"Medium Risk","Low Risk"))</f>
        <v>Low Risk</v>
      </c>
    </row>
    <row r="2506" spans="1:33" x14ac:dyDescent="0.35">
      <c r="A2506">
        <v>2505</v>
      </c>
      <c r="B2506" t="s">
        <v>53</v>
      </c>
      <c r="C2506">
        <v>55</v>
      </c>
      <c r="D2506" t="s">
        <v>21</v>
      </c>
      <c r="E2506" t="s">
        <v>22</v>
      </c>
      <c r="F2506" t="s">
        <v>23</v>
      </c>
      <c r="G2506">
        <v>20</v>
      </c>
      <c r="H2506">
        <v>207.7</v>
      </c>
      <c r="I2506">
        <v>91</v>
      </c>
      <c r="J2506">
        <v>35.31</v>
      </c>
      <c r="K2506">
        <v>199.7</v>
      </c>
      <c r="L2506">
        <v>113</v>
      </c>
      <c r="M2506">
        <v>16.97</v>
      </c>
      <c r="N2506">
        <v>216.5</v>
      </c>
      <c r="O2506">
        <v>110</v>
      </c>
      <c r="P2506">
        <v>9.74</v>
      </c>
      <c r="Q2506">
        <v>7.3</v>
      </c>
      <c r="R2506">
        <v>1</v>
      </c>
      <c r="S2506">
        <v>1.97</v>
      </c>
      <c r="T2506">
        <v>1</v>
      </c>
      <c r="U2506" t="s">
        <v>22</v>
      </c>
      <c r="V2506">
        <f>IF(tbl_Customers[[#This Row],[churn]] = "yes", 1, 0)</f>
        <v>0</v>
      </c>
      <c r="W2506" t="str">
        <f>IF(tbl_Customers[[#This Row],[number_customer_service_calls]] &lt;= 1, "0-1 Calls", IF(tbl_Customers[[#This Row],[number_customer_service_calls]] &lt;= 3, "2-3 Calls", IF(tbl_Customers[[#This Row],[number_customer_service_calls]] &lt;=5, "4-5 Calls", "6+ Calls")))</f>
        <v>0-1 Calls</v>
      </c>
      <c r="X2506" t="str">
        <f>IF(tbl_Customers[[#This Row],[account_length]] &lt;= 50, "0-50", IF(tbl_Customers[[#This Row],[account_length]] &lt;=100, "51-100", IF(tbl_Customers[[#This Row],[account_length]] &lt;= 150, "101-150", "151+")))</f>
        <v>51-100</v>
      </c>
      <c r="Y2506" t="str">
        <f>IF(tbl_Customers[[#This Row],[total_intl_charge]] &lt;= 3, "Low Charges", "High Charges")</f>
        <v>Low Charges</v>
      </c>
      <c r="Z2506" t="str">
        <f>IF(tbl_Customers[[#This Row],[total_eve_calls]]&lt;=80,"Low Calls",
IF(tbl_Customers[[#This Row],[total_eve_calls]]&lt;=120,"Medium Calls","High Calls"))</f>
        <v>Medium Calls</v>
      </c>
      <c r="AA2506" t="str">
        <f>IF(tbl_Customers[[#This Row],[total_eve_charge]]&lt;=15,"Low Charges",
IF(tbl_Customers[[#This Row],[total_eve_charge]]&lt;=20,"Medium Charges","High Charges"))</f>
        <v>Medium Charges</v>
      </c>
      <c r="AB25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06" t="str">
        <f>IF(tbl_Customers[[#This Row],[number_vmail_messages]] = 0, "No Usage", IF(tbl_Customers[[#This Row],[number_vmail_messages]] &lt;= 20, "Low Usage", IF(tbl_Customers[[#This Row],[number_vmail_messages]] &lt;= 40, "Medium Usgae", "High Usage")))</f>
        <v>Low Usage</v>
      </c>
      <c r="AD2506" t="str">
        <f>IF(tbl_Customers[[#This Row],[total_day_minutes]]&lt;=150,"Low Usage", IF(tbl_Customers[[#This Row],[total_day_minutes]]&lt;=200,"Medium Usage", IF(tbl_Customers[[#This Row],[total_day_minutes]]&lt;=250,"High Usage","Very High Usage")))</f>
        <v>High Usage</v>
      </c>
      <c r="AE2506" t="str">
        <f>IF(tbl_Customers[[#This Row],[total_intl_calls]]&lt;=5,"Low Calls", IF(tbl_Customers[[#This Row],[total_intl_calls]]&lt;=10, "Medium Calls", "High Calls"))</f>
        <v>Low Calls</v>
      </c>
      <c r="AF25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06" s="36" t="str">
        <f>IF(tbl_Customers[[#This Row],[Churn_Risk_Score]]&gt;=10,"High Risk", IF(tbl_Customers[[#This Row],[Churn_Risk_Score]]&gt;=5,"Medium Risk","Low Risk"))</f>
        <v>Low Risk</v>
      </c>
    </row>
    <row r="2507" spans="1:33" x14ac:dyDescent="0.35">
      <c r="A2507">
        <v>2506</v>
      </c>
      <c r="B2507" t="s">
        <v>36</v>
      </c>
      <c r="C2507">
        <v>125</v>
      </c>
      <c r="D2507" t="s">
        <v>21</v>
      </c>
      <c r="E2507" t="s">
        <v>22</v>
      </c>
      <c r="F2507" t="s">
        <v>22</v>
      </c>
      <c r="G2507">
        <v>0</v>
      </c>
      <c r="H2507">
        <v>233.3</v>
      </c>
      <c r="I2507">
        <v>65</v>
      </c>
      <c r="J2507">
        <v>39.659999999999997</v>
      </c>
      <c r="K2507">
        <v>209.8</v>
      </c>
      <c r="L2507">
        <v>93</v>
      </c>
      <c r="M2507">
        <v>17.829999999999998</v>
      </c>
      <c r="N2507">
        <v>210.6</v>
      </c>
      <c r="O2507">
        <v>109</v>
      </c>
      <c r="P2507">
        <v>9.48</v>
      </c>
      <c r="Q2507">
        <v>9.1</v>
      </c>
      <c r="R2507">
        <v>4</v>
      </c>
      <c r="S2507">
        <v>2.46</v>
      </c>
      <c r="T2507">
        <v>1</v>
      </c>
      <c r="U2507" t="s">
        <v>22</v>
      </c>
      <c r="V2507">
        <f>IF(tbl_Customers[[#This Row],[churn]] = "yes", 1, 0)</f>
        <v>0</v>
      </c>
      <c r="W2507" t="str">
        <f>IF(tbl_Customers[[#This Row],[number_customer_service_calls]] &lt;= 1, "0-1 Calls", IF(tbl_Customers[[#This Row],[number_customer_service_calls]] &lt;= 3, "2-3 Calls", IF(tbl_Customers[[#This Row],[number_customer_service_calls]] &lt;=5, "4-5 Calls", "6+ Calls")))</f>
        <v>0-1 Calls</v>
      </c>
      <c r="X2507" t="str">
        <f>IF(tbl_Customers[[#This Row],[account_length]] &lt;= 50, "0-50", IF(tbl_Customers[[#This Row],[account_length]] &lt;=100, "51-100", IF(tbl_Customers[[#This Row],[account_length]] &lt;= 150, "101-150", "151+")))</f>
        <v>101-150</v>
      </c>
      <c r="Y2507" t="str">
        <f>IF(tbl_Customers[[#This Row],[total_intl_charge]] &lt;= 3, "Low Charges", "High Charges")</f>
        <v>Low Charges</v>
      </c>
      <c r="Z2507" t="str">
        <f>IF(tbl_Customers[[#This Row],[total_eve_calls]]&lt;=80,"Low Calls",
IF(tbl_Customers[[#This Row],[total_eve_calls]]&lt;=120,"Medium Calls","High Calls"))</f>
        <v>Medium Calls</v>
      </c>
      <c r="AA2507" t="str">
        <f>IF(tbl_Customers[[#This Row],[total_eve_charge]]&lt;=15,"Low Charges",
IF(tbl_Customers[[#This Row],[total_eve_charge]]&lt;=20,"Medium Charges","High Charges"))</f>
        <v>Medium Charges</v>
      </c>
      <c r="AB25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07" t="str">
        <f>IF(tbl_Customers[[#This Row],[number_vmail_messages]] = 0, "No Usage", IF(tbl_Customers[[#This Row],[number_vmail_messages]] &lt;= 20, "Low Usage", IF(tbl_Customers[[#This Row],[number_vmail_messages]] &lt;= 40, "Medium Usgae", "High Usage")))</f>
        <v>No Usage</v>
      </c>
      <c r="AD2507" t="str">
        <f>IF(tbl_Customers[[#This Row],[total_day_minutes]]&lt;=150,"Low Usage", IF(tbl_Customers[[#This Row],[total_day_minutes]]&lt;=200,"Medium Usage", IF(tbl_Customers[[#This Row],[total_day_minutes]]&lt;=250,"High Usage","Very High Usage")))</f>
        <v>High Usage</v>
      </c>
      <c r="AE2507" t="str">
        <f>IF(tbl_Customers[[#This Row],[total_intl_calls]]&lt;=5,"Low Calls", IF(tbl_Customers[[#This Row],[total_intl_calls]]&lt;=10, "Medium Calls", "High Calls"))</f>
        <v>Low Calls</v>
      </c>
      <c r="AF25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07" s="36" t="str">
        <f>IF(tbl_Customers[[#This Row],[Churn_Risk_Score]]&gt;=10,"High Risk", IF(tbl_Customers[[#This Row],[Churn_Risk_Score]]&gt;=5,"Medium Risk","Low Risk"))</f>
        <v>Low Risk</v>
      </c>
    </row>
    <row r="2508" spans="1:33" x14ac:dyDescent="0.35">
      <c r="A2508">
        <v>2507</v>
      </c>
      <c r="B2508" t="s">
        <v>65</v>
      </c>
      <c r="C2508">
        <v>98</v>
      </c>
      <c r="D2508" t="s">
        <v>21</v>
      </c>
      <c r="E2508" t="s">
        <v>22</v>
      </c>
      <c r="F2508" t="s">
        <v>23</v>
      </c>
      <c r="G2508">
        <v>36</v>
      </c>
      <c r="H2508">
        <v>168</v>
      </c>
      <c r="I2508">
        <v>81</v>
      </c>
      <c r="J2508">
        <v>28.56</v>
      </c>
      <c r="K2508">
        <v>163.19999999999999</v>
      </c>
      <c r="L2508">
        <v>125</v>
      </c>
      <c r="M2508">
        <v>13.87</v>
      </c>
      <c r="N2508">
        <v>172.7</v>
      </c>
      <c r="O2508">
        <v>120</v>
      </c>
      <c r="P2508">
        <v>7.77</v>
      </c>
      <c r="Q2508">
        <v>8</v>
      </c>
      <c r="R2508">
        <v>2</v>
      </c>
      <c r="S2508">
        <v>2.16</v>
      </c>
      <c r="T2508">
        <v>6</v>
      </c>
      <c r="U2508" t="s">
        <v>23</v>
      </c>
      <c r="V2508">
        <f>IF(tbl_Customers[[#This Row],[churn]] = "yes", 1, 0)</f>
        <v>1</v>
      </c>
      <c r="W2508" t="str">
        <f>IF(tbl_Customers[[#This Row],[number_customer_service_calls]] &lt;= 1, "0-1 Calls", IF(tbl_Customers[[#This Row],[number_customer_service_calls]] &lt;= 3, "2-3 Calls", IF(tbl_Customers[[#This Row],[number_customer_service_calls]] &lt;=5, "4-5 Calls", "6+ Calls")))</f>
        <v>6+ Calls</v>
      </c>
      <c r="X2508" t="str">
        <f>IF(tbl_Customers[[#This Row],[account_length]] &lt;= 50, "0-50", IF(tbl_Customers[[#This Row],[account_length]] &lt;=100, "51-100", IF(tbl_Customers[[#This Row],[account_length]] &lt;= 150, "101-150", "151+")))</f>
        <v>51-100</v>
      </c>
      <c r="Y2508" t="str">
        <f>IF(tbl_Customers[[#This Row],[total_intl_charge]] &lt;= 3, "Low Charges", "High Charges")</f>
        <v>Low Charges</v>
      </c>
      <c r="Z2508" t="str">
        <f>IF(tbl_Customers[[#This Row],[total_eve_calls]]&lt;=80,"Low Calls",
IF(tbl_Customers[[#This Row],[total_eve_calls]]&lt;=120,"Medium Calls","High Calls"))</f>
        <v>High Calls</v>
      </c>
      <c r="AA2508" t="str">
        <f>IF(tbl_Customers[[#This Row],[total_eve_charge]]&lt;=15,"Low Charges",
IF(tbl_Customers[[#This Row],[total_eve_charge]]&lt;=20,"Medium Charges","High Charges"))</f>
        <v>Low Charges</v>
      </c>
      <c r="AB25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508" t="str">
        <f>IF(tbl_Customers[[#This Row],[number_vmail_messages]] = 0, "No Usage", IF(tbl_Customers[[#This Row],[number_vmail_messages]] &lt;= 20, "Low Usage", IF(tbl_Customers[[#This Row],[number_vmail_messages]] &lt;= 40, "Medium Usgae", "High Usage")))</f>
        <v>Medium Usgae</v>
      </c>
      <c r="AD2508" t="str">
        <f>IF(tbl_Customers[[#This Row],[total_day_minutes]]&lt;=150,"Low Usage", IF(tbl_Customers[[#This Row],[total_day_minutes]]&lt;=200,"Medium Usage", IF(tbl_Customers[[#This Row],[total_day_minutes]]&lt;=250,"High Usage","Very High Usage")))</f>
        <v>Medium Usage</v>
      </c>
      <c r="AE2508" t="str">
        <f>IF(tbl_Customers[[#This Row],[total_intl_calls]]&lt;=5,"Low Calls", IF(tbl_Customers[[#This Row],[total_intl_calls]]&lt;=10, "Medium Calls", "High Calls"))</f>
        <v>Low Calls</v>
      </c>
      <c r="AF25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08" s="36" t="str">
        <f>IF(tbl_Customers[[#This Row],[Churn_Risk_Score]]&gt;=10,"High Risk", IF(tbl_Customers[[#This Row],[Churn_Risk_Score]]&gt;=5,"Medium Risk","Low Risk"))</f>
        <v>Low Risk</v>
      </c>
    </row>
    <row r="2509" spans="1:33" x14ac:dyDescent="0.35">
      <c r="A2509">
        <v>2508</v>
      </c>
      <c r="B2509" t="s">
        <v>57</v>
      </c>
      <c r="C2509">
        <v>105</v>
      </c>
      <c r="D2509" t="s">
        <v>21</v>
      </c>
      <c r="E2509" t="s">
        <v>22</v>
      </c>
      <c r="F2509" t="s">
        <v>22</v>
      </c>
      <c r="G2509">
        <v>0</v>
      </c>
      <c r="H2509">
        <v>251.6</v>
      </c>
      <c r="I2509">
        <v>88</v>
      </c>
      <c r="J2509">
        <v>42.77</v>
      </c>
      <c r="K2509">
        <v>175.1</v>
      </c>
      <c r="L2509">
        <v>103</v>
      </c>
      <c r="M2509">
        <v>14.88</v>
      </c>
      <c r="N2509">
        <v>184.4</v>
      </c>
      <c r="O2509">
        <v>112</v>
      </c>
      <c r="P2509">
        <v>8.3000000000000007</v>
      </c>
      <c r="Q2509">
        <v>5.4</v>
      </c>
      <c r="R2509">
        <v>5</v>
      </c>
      <c r="S2509">
        <v>1.46</v>
      </c>
      <c r="T2509">
        <v>1</v>
      </c>
      <c r="U2509" t="s">
        <v>22</v>
      </c>
      <c r="V2509">
        <f>IF(tbl_Customers[[#This Row],[churn]] = "yes", 1, 0)</f>
        <v>0</v>
      </c>
      <c r="W2509" t="str">
        <f>IF(tbl_Customers[[#This Row],[number_customer_service_calls]] &lt;= 1, "0-1 Calls", IF(tbl_Customers[[#This Row],[number_customer_service_calls]] &lt;= 3, "2-3 Calls", IF(tbl_Customers[[#This Row],[number_customer_service_calls]] &lt;=5, "4-5 Calls", "6+ Calls")))</f>
        <v>0-1 Calls</v>
      </c>
      <c r="X2509" t="str">
        <f>IF(tbl_Customers[[#This Row],[account_length]] &lt;= 50, "0-50", IF(tbl_Customers[[#This Row],[account_length]] &lt;=100, "51-100", IF(tbl_Customers[[#This Row],[account_length]] &lt;= 150, "101-150", "151+")))</f>
        <v>101-150</v>
      </c>
      <c r="Y2509" t="str">
        <f>IF(tbl_Customers[[#This Row],[total_intl_charge]] &lt;= 3, "Low Charges", "High Charges")</f>
        <v>Low Charges</v>
      </c>
      <c r="Z2509" t="str">
        <f>IF(tbl_Customers[[#This Row],[total_eve_calls]]&lt;=80,"Low Calls",
IF(tbl_Customers[[#This Row],[total_eve_calls]]&lt;=120,"Medium Calls","High Calls"))</f>
        <v>Medium Calls</v>
      </c>
      <c r="AA2509" t="str">
        <f>IF(tbl_Customers[[#This Row],[total_eve_charge]]&lt;=15,"Low Charges",
IF(tbl_Customers[[#This Row],[total_eve_charge]]&lt;=20,"Medium Charges","High Charges"))</f>
        <v>Low Charges</v>
      </c>
      <c r="AB25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09" t="str">
        <f>IF(tbl_Customers[[#This Row],[number_vmail_messages]] = 0, "No Usage", IF(tbl_Customers[[#This Row],[number_vmail_messages]] &lt;= 20, "Low Usage", IF(tbl_Customers[[#This Row],[number_vmail_messages]] &lt;= 40, "Medium Usgae", "High Usage")))</f>
        <v>No Usage</v>
      </c>
      <c r="AD2509" t="str">
        <f>IF(tbl_Customers[[#This Row],[total_day_minutes]]&lt;=150,"Low Usage", IF(tbl_Customers[[#This Row],[total_day_minutes]]&lt;=200,"Medium Usage", IF(tbl_Customers[[#This Row],[total_day_minutes]]&lt;=250,"High Usage","Very High Usage")))</f>
        <v>Very High Usage</v>
      </c>
      <c r="AE2509" t="str">
        <f>IF(tbl_Customers[[#This Row],[total_intl_calls]]&lt;=5,"Low Calls", IF(tbl_Customers[[#This Row],[total_intl_calls]]&lt;=10, "Medium Calls", "High Calls"))</f>
        <v>Low Calls</v>
      </c>
      <c r="AF25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09" s="36" t="str">
        <f>IF(tbl_Customers[[#This Row],[Churn_Risk_Score]]&gt;=10,"High Risk", IF(tbl_Customers[[#This Row],[Churn_Risk_Score]]&gt;=5,"Medium Risk","Low Risk"))</f>
        <v>Medium Risk</v>
      </c>
    </row>
    <row r="2510" spans="1:33" x14ac:dyDescent="0.35">
      <c r="A2510">
        <v>2509</v>
      </c>
      <c r="B2510" t="s">
        <v>37</v>
      </c>
      <c r="C2510">
        <v>113</v>
      </c>
      <c r="D2510" t="s">
        <v>21</v>
      </c>
      <c r="E2510" t="s">
        <v>22</v>
      </c>
      <c r="F2510" t="s">
        <v>23</v>
      </c>
      <c r="G2510">
        <v>30</v>
      </c>
      <c r="H2510">
        <v>183.8</v>
      </c>
      <c r="I2510">
        <v>102</v>
      </c>
      <c r="J2510">
        <v>31.25</v>
      </c>
      <c r="K2510">
        <v>183.4</v>
      </c>
      <c r="L2510">
        <v>123</v>
      </c>
      <c r="M2510">
        <v>15.59</v>
      </c>
      <c r="N2510">
        <v>235</v>
      </c>
      <c r="O2510">
        <v>52</v>
      </c>
      <c r="P2510">
        <v>10.58</v>
      </c>
      <c r="Q2510">
        <v>11.6</v>
      </c>
      <c r="R2510">
        <v>7</v>
      </c>
      <c r="S2510">
        <v>3.13</v>
      </c>
      <c r="T2510">
        <v>0</v>
      </c>
      <c r="U2510" t="s">
        <v>22</v>
      </c>
      <c r="V2510">
        <f>IF(tbl_Customers[[#This Row],[churn]] = "yes", 1, 0)</f>
        <v>0</v>
      </c>
      <c r="W2510" t="str">
        <f>IF(tbl_Customers[[#This Row],[number_customer_service_calls]] &lt;= 1, "0-1 Calls", IF(tbl_Customers[[#This Row],[number_customer_service_calls]] &lt;= 3, "2-3 Calls", IF(tbl_Customers[[#This Row],[number_customer_service_calls]] &lt;=5, "4-5 Calls", "6+ Calls")))</f>
        <v>0-1 Calls</v>
      </c>
      <c r="X2510" t="str">
        <f>IF(tbl_Customers[[#This Row],[account_length]] &lt;= 50, "0-50", IF(tbl_Customers[[#This Row],[account_length]] &lt;=100, "51-100", IF(tbl_Customers[[#This Row],[account_length]] &lt;= 150, "101-150", "151+")))</f>
        <v>101-150</v>
      </c>
      <c r="Y2510" t="str">
        <f>IF(tbl_Customers[[#This Row],[total_intl_charge]] &lt;= 3, "Low Charges", "High Charges")</f>
        <v>High Charges</v>
      </c>
      <c r="Z2510" t="str">
        <f>IF(tbl_Customers[[#This Row],[total_eve_calls]]&lt;=80,"Low Calls",
IF(tbl_Customers[[#This Row],[total_eve_calls]]&lt;=120,"Medium Calls","High Calls"))</f>
        <v>High Calls</v>
      </c>
      <c r="AA2510" t="str">
        <f>IF(tbl_Customers[[#This Row],[total_eve_charge]]&lt;=15,"Low Charges",
IF(tbl_Customers[[#This Row],[total_eve_charge]]&lt;=20,"Medium Charges","High Charges"))</f>
        <v>Medium Charges</v>
      </c>
      <c r="AB25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10" t="str">
        <f>IF(tbl_Customers[[#This Row],[number_vmail_messages]] = 0, "No Usage", IF(tbl_Customers[[#This Row],[number_vmail_messages]] &lt;= 20, "Low Usage", IF(tbl_Customers[[#This Row],[number_vmail_messages]] &lt;= 40, "Medium Usgae", "High Usage")))</f>
        <v>Medium Usgae</v>
      </c>
      <c r="AD2510" t="str">
        <f>IF(tbl_Customers[[#This Row],[total_day_minutes]]&lt;=150,"Low Usage", IF(tbl_Customers[[#This Row],[total_day_minutes]]&lt;=200,"Medium Usage", IF(tbl_Customers[[#This Row],[total_day_minutes]]&lt;=250,"High Usage","Very High Usage")))</f>
        <v>Medium Usage</v>
      </c>
      <c r="AE2510" t="str">
        <f>IF(tbl_Customers[[#This Row],[total_intl_calls]]&lt;=5,"Low Calls", IF(tbl_Customers[[#This Row],[total_intl_calls]]&lt;=10, "Medium Calls", "High Calls"))</f>
        <v>Medium Calls</v>
      </c>
      <c r="AF25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10" s="36" t="str">
        <f>IF(tbl_Customers[[#This Row],[Churn_Risk_Score]]&gt;=10,"High Risk", IF(tbl_Customers[[#This Row],[Churn_Risk_Score]]&gt;=5,"Medium Risk","Low Risk"))</f>
        <v>Low Risk</v>
      </c>
    </row>
    <row r="2511" spans="1:33" x14ac:dyDescent="0.35">
      <c r="A2511">
        <v>2510</v>
      </c>
      <c r="B2511" t="s">
        <v>52</v>
      </c>
      <c r="C2511">
        <v>99</v>
      </c>
      <c r="D2511" t="s">
        <v>25</v>
      </c>
      <c r="E2511" t="s">
        <v>22</v>
      </c>
      <c r="F2511" t="s">
        <v>22</v>
      </c>
      <c r="G2511">
        <v>0</v>
      </c>
      <c r="H2511">
        <v>256.39999999999998</v>
      </c>
      <c r="I2511">
        <v>44</v>
      </c>
      <c r="J2511">
        <v>43.59</v>
      </c>
      <c r="K2511">
        <v>214.5</v>
      </c>
      <c r="L2511">
        <v>105</v>
      </c>
      <c r="M2511">
        <v>18.23</v>
      </c>
      <c r="N2511">
        <v>233.7</v>
      </c>
      <c r="O2511">
        <v>75</v>
      </c>
      <c r="P2511">
        <v>10.52</v>
      </c>
      <c r="Q2511">
        <v>7.9</v>
      </c>
      <c r="R2511">
        <v>1</v>
      </c>
      <c r="S2511">
        <v>2.13</v>
      </c>
      <c r="T2511">
        <v>3</v>
      </c>
      <c r="U2511" t="s">
        <v>23</v>
      </c>
      <c r="V2511">
        <f>IF(tbl_Customers[[#This Row],[churn]] = "yes", 1, 0)</f>
        <v>1</v>
      </c>
      <c r="W2511" t="str">
        <f>IF(tbl_Customers[[#This Row],[number_customer_service_calls]] &lt;= 1, "0-1 Calls", IF(tbl_Customers[[#This Row],[number_customer_service_calls]] &lt;= 3, "2-3 Calls", IF(tbl_Customers[[#This Row],[number_customer_service_calls]] &lt;=5, "4-5 Calls", "6+ Calls")))</f>
        <v>2-3 Calls</v>
      </c>
      <c r="X2511" t="str">
        <f>IF(tbl_Customers[[#This Row],[account_length]] &lt;= 50, "0-50", IF(tbl_Customers[[#This Row],[account_length]] &lt;=100, "51-100", IF(tbl_Customers[[#This Row],[account_length]] &lt;= 150, "101-150", "151+")))</f>
        <v>51-100</v>
      </c>
      <c r="Y2511" t="str">
        <f>IF(tbl_Customers[[#This Row],[total_intl_charge]] &lt;= 3, "Low Charges", "High Charges")</f>
        <v>Low Charges</v>
      </c>
      <c r="Z2511" t="str">
        <f>IF(tbl_Customers[[#This Row],[total_eve_calls]]&lt;=80,"Low Calls",
IF(tbl_Customers[[#This Row],[total_eve_calls]]&lt;=120,"Medium Calls","High Calls"))</f>
        <v>Medium Calls</v>
      </c>
      <c r="AA2511" t="str">
        <f>IF(tbl_Customers[[#This Row],[total_eve_charge]]&lt;=15,"Low Charges",
IF(tbl_Customers[[#This Row],[total_eve_charge]]&lt;=20,"Medium Charges","High Charges"))</f>
        <v>Medium Charges</v>
      </c>
      <c r="AB25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11" t="str">
        <f>IF(tbl_Customers[[#This Row],[number_vmail_messages]] = 0, "No Usage", IF(tbl_Customers[[#This Row],[number_vmail_messages]] &lt;= 20, "Low Usage", IF(tbl_Customers[[#This Row],[number_vmail_messages]] &lt;= 40, "Medium Usgae", "High Usage")))</f>
        <v>No Usage</v>
      </c>
      <c r="AD2511" t="str">
        <f>IF(tbl_Customers[[#This Row],[total_day_minutes]]&lt;=150,"Low Usage", IF(tbl_Customers[[#This Row],[total_day_minutes]]&lt;=200,"Medium Usage", IF(tbl_Customers[[#This Row],[total_day_minutes]]&lt;=250,"High Usage","Very High Usage")))</f>
        <v>Very High Usage</v>
      </c>
      <c r="AE2511" t="str">
        <f>IF(tbl_Customers[[#This Row],[total_intl_calls]]&lt;=5,"Low Calls", IF(tbl_Customers[[#This Row],[total_intl_calls]]&lt;=10, "Medium Calls", "High Calls"))</f>
        <v>Low Calls</v>
      </c>
      <c r="AF25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11" s="36" t="str">
        <f>IF(tbl_Customers[[#This Row],[Churn_Risk_Score]]&gt;=10,"High Risk", IF(tbl_Customers[[#This Row],[Churn_Risk_Score]]&gt;=5,"Medium Risk","Low Risk"))</f>
        <v>Medium Risk</v>
      </c>
    </row>
    <row r="2512" spans="1:33" x14ac:dyDescent="0.35">
      <c r="A2512">
        <v>2511</v>
      </c>
      <c r="B2512" t="s">
        <v>51</v>
      </c>
      <c r="C2512">
        <v>103</v>
      </c>
      <c r="D2512" t="s">
        <v>21</v>
      </c>
      <c r="E2512" t="s">
        <v>22</v>
      </c>
      <c r="F2512" t="s">
        <v>22</v>
      </c>
      <c r="G2512">
        <v>0</v>
      </c>
      <c r="H2512">
        <v>180.2</v>
      </c>
      <c r="I2512">
        <v>134</v>
      </c>
      <c r="J2512">
        <v>30.63</v>
      </c>
      <c r="K2512">
        <v>97.7</v>
      </c>
      <c r="L2512">
        <v>85</v>
      </c>
      <c r="M2512">
        <v>8.3000000000000007</v>
      </c>
      <c r="N2512">
        <v>181.7</v>
      </c>
      <c r="O2512">
        <v>134</v>
      </c>
      <c r="P2512">
        <v>8.18</v>
      </c>
      <c r="Q2512">
        <v>8.4</v>
      </c>
      <c r="R2512">
        <v>3</v>
      </c>
      <c r="S2512">
        <v>2.27</v>
      </c>
      <c r="T2512">
        <v>1</v>
      </c>
      <c r="U2512" t="s">
        <v>22</v>
      </c>
      <c r="V2512">
        <f>IF(tbl_Customers[[#This Row],[churn]] = "yes", 1, 0)</f>
        <v>0</v>
      </c>
      <c r="W2512" t="str">
        <f>IF(tbl_Customers[[#This Row],[number_customer_service_calls]] &lt;= 1, "0-1 Calls", IF(tbl_Customers[[#This Row],[number_customer_service_calls]] &lt;= 3, "2-3 Calls", IF(tbl_Customers[[#This Row],[number_customer_service_calls]] &lt;=5, "4-5 Calls", "6+ Calls")))</f>
        <v>0-1 Calls</v>
      </c>
      <c r="X2512" t="str">
        <f>IF(tbl_Customers[[#This Row],[account_length]] &lt;= 50, "0-50", IF(tbl_Customers[[#This Row],[account_length]] &lt;=100, "51-100", IF(tbl_Customers[[#This Row],[account_length]] &lt;= 150, "101-150", "151+")))</f>
        <v>101-150</v>
      </c>
      <c r="Y2512" t="str">
        <f>IF(tbl_Customers[[#This Row],[total_intl_charge]] &lt;= 3, "Low Charges", "High Charges")</f>
        <v>Low Charges</v>
      </c>
      <c r="Z2512" t="str">
        <f>IF(tbl_Customers[[#This Row],[total_eve_calls]]&lt;=80,"Low Calls",
IF(tbl_Customers[[#This Row],[total_eve_calls]]&lt;=120,"Medium Calls","High Calls"))</f>
        <v>Medium Calls</v>
      </c>
      <c r="AA2512" t="str">
        <f>IF(tbl_Customers[[#This Row],[total_eve_charge]]&lt;=15,"Low Charges",
IF(tbl_Customers[[#This Row],[total_eve_charge]]&lt;=20,"Medium Charges","High Charges"))</f>
        <v>Low Charges</v>
      </c>
      <c r="AB25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12" t="str">
        <f>IF(tbl_Customers[[#This Row],[number_vmail_messages]] = 0, "No Usage", IF(tbl_Customers[[#This Row],[number_vmail_messages]] &lt;= 20, "Low Usage", IF(tbl_Customers[[#This Row],[number_vmail_messages]] &lt;= 40, "Medium Usgae", "High Usage")))</f>
        <v>No Usage</v>
      </c>
      <c r="AD2512" t="str">
        <f>IF(tbl_Customers[[#This Row],[total_day_minutes]]&lt;=150,"Low Usage", IF(tbl_Customers[[#This Row],[total_day_minutes]]&lt;=200,"Medium Usage", IF(tbl_Customers[[#This Row],[total_day_minutes]]&lt;=250,"High Usage","Very High Usage")))</f>
        <v>Medium Usage</v>
      </c>
      <c r="AE2512" t="str">
        <f>IF(tbl_Customers[[#This Row],[total_intl_calls]]&lt;=5,"Low Calls", IF(tbl_Customers[[#This Row],[total_intl_calls]]&lt;=10, "Medium Calls", "High Calls"))</f>
        <v>Low Calls</v>
      </c>
      <c r="AF25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12" s="36" t="str">
        <f>IF(tbl_Customers[[#This Row],[Churn_Risk_Score]]&gt;=10,"High Risk", IF(tbl_Customers[[#This Row],[Churn_Risk_Score]]&gt;=5,"Medium Risk","Low Risk"))</f>
        <v>Low Risk</v>
      </c>
    </row>
    <row r="2513" spans="1:33" x14ac:dyDescent="0.35">
      <c r="A2513">
        <v>2512</v>
      </c>
      <c r="B2513" t="s">
        <v>31</v>
      </c>
      <c r="C2513">
        <v>177</v>
      </c>
      <c r="D2513" t="s">
        <v>25</v>
      </c>
      <c r="E2513" t="s">
        <v>22</v>
      </c>
      <c r="F2513" t="s">
        <v>22</v>
      </c>
      <c r="G2513">
        <v>0</v>
      </c>
      <c r="H2513">
        <v>227.8</v>
      </c>
      <c r="I2513">
        <v>81</v>
      </c>
      <c r="J2513">
        <v>38.729999999999997</v>
      </c>
      <c r="K2513">
        <v>161.80000000000001</v>
      </c>
      <c r="L2513">
        <v>97</v>
      </c>
      <c r="M2513">
        <v>13.75</v>
      </c>
      <c r="N2513">
        <v>217</v>
      </c>
      <c r="O2513">
        <v>106</v>
      </c>
      <c r="P2513">
        <v>9.76</v>
      </c>
      <c r="Q2513">
        <v>8</v>
      </c>
      <c r="R2513">
        <v>5</v>
      </c>
      <c r="S2513">
        <v>2.16</v>
      </c>
      <c r="T2513">
        <v>1</v>
      </c>
      <c r="U2513" t="s">
        <v>22</v>
      </c>
      <c r="V2513">
        <f>IF(tbl_Customers[[#This Row],[churn]] = "yes", 1, 0)</f>
        <v>0</v>
      </c>
      <c r="W2513" t="str">
        <f>IF(tbl_Customers[[#This Row],[number_customer_service_calls]] &lt;= 1, "0-1 Calls", IF(tbl_Customers[[#This Row],[number_customer_service_calls]] &lt;= 3, "2-3 Calls", IF(tbl_Customers[[#This Row],[number_customer_service_calls]] &lt;=5, "4-5 Calls", "6+ Calls")))</f>
        <v>0-1 Calls</v>
      </c>
      <c r="X2513" t="str">
        <f>IF(tbl_Customers[[#This Row],[account_length]] &lt;= 50, "0-50", IF(tbl_Customers[[#This Row],[account_length]] &lt;=100, "51-100", IF(tbl_Customers[[#This Row],[account_length]] &lt;= 150, "101-150", "151+")))</f>
        <v>151+</v>
      </c>
      <c r="Y2513" t="str">
        <f>IF(tbl_Customers[[#This Row],[total_intl_charge]] &lt;= 3, "Low Charges", "High Charges")</f>
        <v>Low Charges</v>
      </c>
      <c r="Z2513" t="str">
        <f>IF(tbl_Customers[[#This Row],[total_eve_calls]]&lt;=80,"Low Calls",
IF(tbl_Customers[[#This Row],[total_eve_calls]]&lt;=120,"Medium Calls","High Calls"))</f>
        <v>Medium Calls</v>
      </c>
      <c r="AA2513" t="str">
        <f>IF(tbl_Customers[[#This Row],[total_eve_charge]]&lt;=15,"Low Charges",
IF(tbl_Customers[[#This Row],[total_eve_charge]]&lt;=20,"Medium Charges","High Charges"))</f>
        <v>Low Charges</v>
      </c>
      <c r="AB25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13" t="str">
        <f>IF(tbl_Customers[[#This Row],[number_vmail_messages]] = 0, "No Usage", IF(tbl_Customers[[#This Row],[number_vmail_messages]] &lt;= 20, "Low Usage", IF(tbl_Customers[[#This Row],[number_vmail_messages]] &lt;= 40, "Medium Usgae", "High Usage")))</f>
        <v>No Usage</v>
      </c>
      <c r="AD2513" t="str">
        <f>IF(tbl_Customers[[#This Row],[total_day_minutes]]&lt;=150,"Low Usage", IF(tbl_Customers[[#This Row],[total_day_minutes]]&lt;=200,"Medium Usage", IF(tbl_Customers[[#This Row],[total_day_minutes]]&lt;=250,"High Usage","Very High Usage")))</f>
        <v>High Usage</v>
      </c>
      <c r="AE2513" t="str">
        <f>IF(tbl_Customers[[#This Row],[total_intl_calls]]&lt;=5,"Low Calls", IF(tbl_Customers[[#This Row],[total_intl_calls]]&lt;=10, "Medium Calls", "High Calls"))</f>
        <v>Low Calls</v>
      </c>
      <c r="AF25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13" s="36" t="str">
        <f>IF(tbl_Customers[[#This Row],[Churn_Risk_Score]]&gt;=10,"High Risk", IF(tbl_Customers[[#This Row],[Churn_Risk_Score]]&gt;=5,"Medium Risk","Low Risk"))</f>
        <v>Low Risk</v>
      </c>
    </row>
    <row r="2514" spans="1:33" x14ac:dyDescent="0.35">
      <c r="A2514">
        <v>2513</v>
      </c>
      <c r="B2514" t="s">
        <v>43</v>
      </c>
      <c r="C2514">
        <v>149</v>
      </c>
      <c r="D2514" t="s">
        <v>21</v>
      </c>
      <c r="E2514" t="s">
        <v>22</v>
      </c>
      <c r="F2514" t="s">
        <v>23</v>
      </c>
      <c r="G2514">
        <v>20</v>
      </c>
      <c r="H2514">
        <v>147.80000000000001</v>
      </c>
      <c r="I2514">
        <v>132</v>
      </c>
      <c r="J2514">
        <v>25.13</v>
      </c>
      <c r="K2514">
        <v>276.8</v>
      </c>
      <c r="L2514">
        <v>94</v>
      </c>
      <c r="M2514">
        <v>23.53</v>
      </c>
      <c r="N2514">
        <v>149.9</v>
      </c>
      <c r="O2514">
        <v>110</v>
      </c>
      <c r="P2514">
        <v>6.75</v>
      </c>
      <c r="Q2514">
        <v>10.199999999999999</v>
      </c>
      <c r="R2514">
        <v>6</v>
      </c>
      <c r="S2514">
        <v>2.75</v>
      </c>
      <c r="T2514">
        <v>0</v>
      </c>
      <c r="U2514" t="s">
        <v>22</v>
      </c>
      <c r="V2514">
        <f>IF(tbl_Customers[[#This Row],[churn]] = "yes", 1, 0)</f>
        <v>0</v>
      </c>
      <c r="W2514" t="str">
        <f>IF(tbl_Customers[[#This Row],[number_customer_service_calls]] &lt;= 1, "0-1 Calls", IF(tbl_Customers[[#This Row],[number_customer_service_calls]] &lt;= 3, "2-3 Calls", IF(tbl_Customers[[#This Row],[number_customer_service_calls]] &lt;=5, "4-5 Calls", "6+ Calls")))</f>
        <v>0-1 Calls</v>
      </c>
      <c r="X2514" t="str">
        <f>IF(tbl_Customers[[#This Row],[account_length]] &lt;= 50, "0-50", IF(tbl_Customers[[#This Row],[account_length]] &lt;=100, "51-100", IF(tbl_Customers[[#This Row],[account_length]] &lt;= 150, "101-150", "151+")))</f>
        <v>101-150</v>
      </c>
      <c r="Y2514" t="str">
        <f>IF(tbl_Customers[[#This Row],[total_intl_charge]] &lt;= 3, "Low Charges", "High Charges")</f>
        <v>Low Charges</v>
      </c>
      <c r="Z2514" t="str">
        <f>IF(tbl_Customers[[#This Row],[total_eve_calls]]&lt;=80,"Low Calls",
IF(tbl_Customers[[#This Row],[total_eve_calls]]&lt;=120,"Medium Calls","High Calls"))</f>
        <v>Medium Calls</v>
      </c>
      <c r="AA2514" t="str">
        <f>IF(tbl_Customers[[#This Row],[total_eve_charge]]&lt;=15,"Low Charges",
IF(tbl_Customers[[#This Row],[total_eve_charge]]&lt;=20,"Medium Charges","High Charges"))</f>
        <v>High Charges</v>
      </c>
      <c r="AB25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14" t="str">
        <f>IF(tbl_Customers[[#This Row],[number_vmail_messages]] = 0, "No Usage", IF(tbl_Customers[[#This Row],[number_vmail_messages]] &lt;= 20, "Low Usage", IF(tbl_Customers[[#This Row],[number_vmail_messages]] &lt;= 40, "Medium Usgae", "High Usage")))</f>
        <v>Low Usage</v>
      </c>
      <c r="AD2514" t="str">
        <f>IF(tbl_Customers[[#This Row],[total_day_minutes]]&lt;=150,"Low Usage", IF(tbl_Customers[[#This Row],[total_day_minutes]]&lt;=200,"Medium Usage", IF(tbl_Customers[[#This Row],[total_day_minutes]]&lt;=250,"High Usage","Very High Usage")))</f>
        <v>Low Usage</v>
      </c>
      <c r="AE2514" t="str">
        <f>IF(tbl_Customers[[#This Row],[total_intl_calls]]&lt;=5,"Low Calls", IF(tbl_Customers[[#This Row],[total_intl_calls]]&lt;=10, "Medium Calls", "High Calls"))</f>
        <v>Medium Calls</v>
      </c>
      <c r="AF25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14" s="36" t="str">
        <f>IF(tbl_Customers[[#This Row],[Churn_Risk_Score]]&gt;=10,"High Risk", IF(tbl_Customers[[#This Row],[Churn_Risk_Score]]&gt;=5,"Medium Risk","Low Risk"))</f>
        <v>Low Risk</v>
      </c>
    </row>
    <row r="2515" spans="1:33" x14ac:dyDescent="0.35">
      <c r="A2515">
        <v>2514</v>
      </c>
      <c r="B2515" t="s">
        <v>74</v>
      </c>
      <c r="C2515">
        <v>160</v>
      </c>
      <c r="D2515" t="s">
        <v>21</v>
      </c>
      <c r="E2515" t="s">
        <v>22</v>
      </c>
      <c r="F2515" t="s">
        <v>22</v>
      </c>
      <c r="G2515">
        <v>0</v>
      </c>
      <c r="H2515">
        <v>234.9</v>
      </c>
      <c r="I2515">
        <v>136</v>
      </c>
      <c r="J2515">
        <v>39.93</v>
      </c>
      <c r="K2515">
        <v>270.8</v>
      </c>
      <c r="L2515">
        <v>134</v>
      </c>
      <c r="M2515">
        <v>23.02</v>
      </c>
      <c r="N2515">
        <v>219.3</v>
      </c>
      <c r="O2515">
        <v>101</v>
      </c>
      <c r="P2515">
        <v>9.8699999999999992</v>
      </c>
      <c r="Q2515">
        <v>13.9</v>
      </c>
      <c r="R2515">
        <v>2</v>
      </c>
      <c r="S2515">
        <v>3.75</v>
      </c>
      <c r="T2515">
        <v>1</v>
      </c>
      <c r="U2515" t="s">
        <v>23</v>
      </c>
      <c r="V2515">
        <f>IF(tbl_Customers[[#This Row],[churn]] = "yes", 1, 0)</f>
        <v>1</v>
      </c>
      <c r="W2515" t="str">
        <f>IF(tbl_Customers[[#This Row],[number_customer_service_calls]] &lt;= 1, "0-1 Calls", IF(tbl_Customers[[#This Row],[number_customer_service_calls]] &lt;= 3, "2-3 Calls", IF(tbl_Customers[[#This Row],[number_customer_service_calls]] &lt;=5, "4-5 Calls", "6+ Calls")))</f>
        <v>0-1 Calls</v>
      </c>
      <c r="X2515" t="str">
        <f>IF(tbl_Customers[[#This Row],[account_length]] &lt;= 50, "0-50", IF(tbl_Customers[[#This Row],[account_length]] &lt;=100, "51-100", IF(tbl_Customers[[#This Row],[account_length]] &lt;= 150, "101-150", "151+")))</f>
        <v>151+</v>
      </c>
      <c r="Y2515" t="str">
        <f>IF(tbl_Customers[[#This Row],[total_intl_charge]] &lt;= 3, "Low Charges", "High Charges")</f>
        <v>High Charges</v>
      </c>
      <c r="Z2515" t="str">
        <f>IF(tbl_Customers[[#This Row],[total_eve_calls]]&lt;=80,"Low Calls",
IF(tbl_Customers[[#This Row],[total_eve_calls]]&lt;=120,"Medium Calls","High Calls"))</f>
        <v>High Calls</v>
      </c>
      <c r="AA2515" t="str">
        <f>IF(tbl_Customers[[#This Row],[total_eve_charge]]&lt;=15,"Low Charges",
IF(tbl_Customers[[#This Row],[total_eve_charge]]&lt;=20,"Medium Charges","High Charges"))</f>
        <v>High Charges</v>
      </c>
      <c r="AB25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15" t="str">
        <f>IF(tbl_Customers[[#This Row],[number_vmail_messages]] = 0, "No Usage", IF(tbl_Customers[[#This Row],[number_vmail_messages]] &lt;= 20, "Low Usage", IF(tbl_Customers[[#This Row],[number_vmail_messages]] &lt;= 40, "Medium Usgae", "High Usage")))</f>
        <v>No Usage</v>
      </c>
      <c r="AD2515" t="str">
        <f>IF(tbl_Customers[[#This Row],[total_day_minutes]]&lt;=150,"Low Usage", IF(tbl_Customers[[#This Row],[total_day_minutes]]&lt;=200,"Medium Usage", IF(tbl_Customers[[#This Row],[total_day_minutes]]&lt;=250,"High Usage","Very High Usage")))</f>
        <v>High Usage</v>
      </c>
      <c r="AE2515" t="str">
        <f>IF(tbl_Customers[[#This Row],[total_intl_calls]]&lt;=5,"Low Calls", IF(tbl_Customers[[#This Row],[total_intl_calls]]&lt;=10, "Medium Calls", "High Calls"))</f>
        <v>Low Calls</v>
      </c>
      <c r="AF25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15" s="36" t="str">
        <f>IF(tbl_Customers[[#This Row],[Churn_Risk_Score]]&gt;=10,"High Risk", IF(tbl_Customers[[#This Row],[Churn_Risk_Score]]&gt;=5,"Medium Risk","Low Risk"))</f>
        <v>Low Risk</v>
      </c>
    </row>
    <row r="2516" spans="1:33" x14ac:dyDescent="0.35">
      <c r="A2516">
        <v>2515</v>
      </c>
      <c r="B2516" t="s">
        <v>62</v>
      </c>
      <c r="C2516">
        <v>116</v>
      </c>
      <c r="D2516" t="s">
        <v>25</v>
      </c>
      <c r="E2516" t="s">
        <v>22</v>
      </c>
      <c r="F2516" t="s">
        <v>22</v>
      </c>
      <c r="G2516">
        <v>0</v>
      </c>
      <c r="H2516">
        <v>110.9</v>
      </c>
      <c r="I2516">
        <v>54</v>
      </c>
      <c r="J2516">
        <v>18.850000000000001</v>
      </c>
      <c r="K2516">
        <v>213.4</v>
      </c>
      <c r="L2516">
        <v>82</v>
      </c>
      <c r="M2516">
        <v>18.14</v>
      </c>
      <c r="N2516">
        <v>186.2</v>
      </c>
      <c r="O2516">
        <v>116</v>
      </c>
      <c r="P2516">
        <v>8.3800000000000008</v>
      </c>
      <c r="Q2516">
        <v>7.9</v>
      </c>
      <c r="R2516">
        <v>2</v>
      </c>
      <c r="S2516">
        <v>2.13</v>
      </c>
      <c r="T2516">
        <v>2</v>
      </c>
      <c r="U2516" t="s">
        <v>22</v>
      </c>
      <c r="V2516">
        <f>IF(tbl_Customers[[#This Row],[churn]] = "yes", 1, 0)</f>
        <v>0</v>
      </c>
      <c r="W2516" t="str">
        <f>IF(tbl_Customers[[#This Row],[number_customer_service_calls]] &lt;= 1, "0-1 Calls", IF(tbl_Customers[[#This Row],[number_customer_service_calls]] &lt;= 3, "2-3 Calls", IF(tbl_Customers[[#This Row],[number_customer_service_calls]] &lt;=5, "4-5 Calls", "6+ Calls")))</f>
        <v>2-3 Calls</v>
      </c>
      <c r="X2516" t="str">
        <f>IF(tbl_Customers[[#This Row],[account_length]] &lt;= 50, "0-50", IF(tbl_Customers[[#This Row],[account_length]] &lt;=100, "51-100", IF(tbl_Customers[[#This Row],[account_length]] &lt;= 150, "101-150", "151+")))</f>
        <v>101-150</v>
      </c>
      <c r="Y2516" t="str">
        <f>IF(tbl_Customers[[#This Row],[total_intl_charge]] &lt;= 3, "Low Charges", "High Charges")</f>
        <v>Low Charges</v>
      </c>
      <c r="Z2516" t="str">
        <f>IF(tbl_Customers[[#This Row],[total_eve_calls]]&lt;=80,"Low Calls",
IF(tbl_Customers[[#This Row],[total_eve_calls]]&lt;=120,"Medium Calls","High Calls"))</f>
        <v>Medium Calls</v>
      </c>
      <c r="AA2516" t="str">
        <f>IF(tbl_Customers[[#This Row],[total_eve_charge]]&lt;=15,"Low Charges",
IF(tbl_Customers[[#This Row],[total_eve_charge]]&lt;=20,"Medium Charges","High Charges"))</f>
        <v>Medium Charges</v>
      </c>
      <c r="AB25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16" t="str">
        <f>IF(tbl_Customers[[#This Row],[number_vmail_messages]] = 0, "No Usage", IF(tbl_Customers[[#This Row],[number_vmail_messages]] &lt;= 20, "Low Usage", IF(tbl_Customers[[#This Row],[number_vmail_messages]] &lt;= 40, "Medium Usgae", "High Usage")))</f>
        <v>No Usage</v>
      </c>
      <c r="AD2516" t="str">
        <f>IF(tbl_Customers[[#This Row],[total_day_minutes]]&lt;=150,"Low Usage", IF(tbl_Customers[[#This Row],[total_day_minutes]]&lt;=200,"Medium Usage", IF(tbl_Customers[[#This Row],[total_day_minutes]]&lt;=250,"High Usage","Very High Usage")))</f>
        <v>Low Usage</v>
      </c>
      <c r="AE2516" t="str">
        <f>IF(tbl_Customers[[#This Row],[total_intl_calls]]&lt;=5,"Low Calls", IF(tbl_Customers[[#This Row],[total_intl_calls]]&lt;=10, "Medium Calls", "High Calls"))</f>
        <v>Low Calls</v>
      </c>
      <c r="AF25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16" s="36" t="str">
        <f>IF(tbl_Customers[[#This Row],[Churn_Risk_Score]]&gt;=10,"High Risk", IF(tbl_Customers[[#This Row],[Churn_Risk_Score]]&gt;=5,"Medium Risk","Low Risk"))</f>
        <v>Low Risk</v>
      </c>
    </row>
    <row r="2517" spans="1:33" x14ac:dyDescent="0.35">
      <c r="A2517">
        <v>2516</v>
      </c>
      <c r="B2517" t="s">
        <v>53</v>
      </c>
      <c r="C2517">
        <v>148</v>
      </c>
      <c r="D2517" t="s">
        <v>21</v>
      </c>
      <c r="E2517" t="s">
        <v>23</v>
      </c>
      <c r="F2517" t="s">
        <v>22</v>
      </c>
      <c r="G2517">
        <v>0</v>
      </c>
      <c r="H2517">
        <v>233.5</v>
      </c>
      <c r="I2517">
        <v>81</v>
      </c>
      <c r="J2517">
        <v>39.700000000000003</v>
      </c>
      <c r="K2517">
        <v>187.7</v>
      </c>
      <c r="L2517">
        <v>71</v>
      </c>
      <c r="M2517">
        <v>15.95</v>
      </c>
      <c r="N2517">
        <v>122.3</v>
      </c>
      <c r="O2517">
        <v>97</v>
      </c>
      <c r="P2517">
        <v>5.5</v>
      </c>
      <c r="Q2517">
        <v>9.6</v>
      </c>
      <c r="R2517">
        <v>2</v>
      </c>
      <c r="S2517">
        <v>2.59</v>
      </c>
      <c r="T2517">
        <v>0</v>
      </c>
      <c r="U2517" t="s">
        <v>23</v>
      </c>
      <c r="V2517">
        <f>IF(tbl_Customers[[#This Row],[churn]] = "yes", 1, 0)</f>
        <v>1</v>
      </c>
      <c r="W2517" t="str">
        <f>IF(tbl_Customers[[#This Row],[number_customer_service_calls]] &lt;= 1, "0-1 Calls", IF(tbl_Customers[[#This Row],[number_customer_service_calls]] &lt;= 3, "2-3 Calls", IF(tbl_Customers[[#This Row],[number_customer_service_calls]] &lt;=5, "4-5 Calls", "6+ Calls")))</f>
        <v>0-1 Calls</v>
      </c>
      <c r="X2517" t="str">
        <f>IF(tbl_Customers[[#This Row],[account_length]] &lt;= 50, "0-50", IF(tbl_Customers[[#This Row],[account_length]] &lt;=100, "51-100", IF(tbl_Customers[[#This Row],[account_length]] &lt;= 150, "101-150", "151+")))</f>
        <v>101-150</v>
      </c>
      <c r="Y2517" t="str">
        <f>IF(tbl_Customers[[#This Row],[total_intl_charge]] &lt;= 3, "Low Charges", "High Charges")</f>
        <v>Low Charges</v>
      </c>
      <c r="Z2517" t="str">
        <f>IF(tbl_Customers[[#This Row],[total_eve_calls]]&lt;=80,"Low Calls",
IF(tbl_Customers[[#This Row],[total_eve_calls]]&lt;=120,"Medium Calls","High Calls"))</f>
        <v>Low Calls</v>
      </c>
      <c r="AA2517" t="str">
        <f>IF(tbl_Customers[[#This Row],[total_eve_charge]]&lt;=15,"Low Charges",
IF(tbl_Customers[[#This Row],[total_eve_charge]]&lt;=20,"Medium Charges","High Charges"))</f>
        <v>Medium Charges</v>
      </c>
      <c r="AB25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17" t="str">
        <f>IF(tbl_Customers[[#This Row],[number_vmail_messages]] = 0, "No Usage", IF(tbl_Customers[[#This Row],[number_vmail_messages]] &lt;= 20, "Low Usage", IF(tbl_Customers[[#This Row],[number_vmail_messages]] &lt;= 40, "Medium Usgae", "High Usage")))</f>
        <v>No Usage</v>
      </c>
      <c r="AD2517" t="str">
        <f>IF(tbl_Customers[[#This Row],[total_day_minutes]]&lt;=150,"Low Usage", IF(tbl_Customers[[#This Row],[total_day_minutes]]&lt;=200,"Medium Usage", IF(tbl_Customers[[#This Row],[total_day_minutes]]&lt;=250,"High Usage","Very High Usage")))</f>
        <v>High Usage</v>
      </c>
      <c r="AE2517" t="str">
        <f>IF(tbl_Customers[[#This Row],[total_intl_calls]]&lt;=5,"Low Calls", IF(tbl_Customers[[#This Row],[total_intl_calls]]&lt;=10, "Medium Calls", "High Calls"))</f>
        <v>Low Calls</v>
      </c>
      <c r="AF25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17" s="36" t="str">
        <f>IF(tbl_Customers[[#This Row],[Churn_Risk_Score]]&gt;=10,"High Risk", IF(tbl_Customers[[#This Row],[Churn_Risk_Score]]&gt;=5,"Medium Risk","Low Risk"))</f>
        <v>Low Risk</v>
      </c>
    </row>
    <row r="2518" spans="1:33" x14ac:dyDescent="0.35">
      <c r="A2518">
        <v>2517</v>
      </c>
      <c r="B2518" t="s">
        <v>35</v>
      </c>
      <c r="C2518">
        <v>147</v>
      </c>
      <c r="D2518" t="s">
        <v>21</v>
      </c>
      <c r="E2518" t="s">
        <v>22</v>
      </c>
      <c r="F2518" t="s">
        <v>23</v>
      </c>
      <c r="G2518">
        <v>35</v>
      </c>
      <c r="H2518">
        <v>197.3</v>
      </c>
      <c r="I2518">
        <v>134</v>
      </c>
      <c r="J2518">
        <v>33.54</v>
      </c>
      <c r="K2518">
        <v>141.1</v>
      </c>
      <c r="L2518">
        <v>99</v>
      </c>
      <c r="M2518">
        <v>11.99</v>
      </c>
      <c r="N2518">
        <v>212.1</v>
      </c>
      <c r="O2518">
        <v>90</v>
      </c>
      <c r="P2518">
        <v>9.5399999999999991</v>
      </c>
      <c r="Q2518">
        <v>10.1</v>
      </c>
      <c r="R2518">
        <v>4</v>
      </c>
      <c r="S2518">
        <v>2.73</v>
      </c>
      <c r="T2518">
        <v>2</v>
      </c>
      <c r="U2518" t="s">
        <v>23</v>
      </c>
      <c r="V2518">
        <f>IF(tbl_Customers[[#This Row],[churn]] = "yes", 1, 0)</f>
        <v>1</v>
      </c>
      <c r="W2518" t="str">
        <f>IF(tbl_Customers[[#This Row],[number_customer_service_calls]] &lt;= 1, "0-1 Calls", IF(tbl_Customers[[#This Row],[number_customer_service_calls]] &lt;= 3, "2-3 Calls", IF(tbl_Customers[[#This Row],[number_customer_service_calls]] &lt;=5, "4-5 Calls", "6+ Calls")))</f>
        <v>2-3 Calls</v>
      </c>
      <c r="X2518" t="str">
        <f>IF(tbl_Customers[[#This Row],[account_length]] &lt;= 50, "0-50", IF(tbl_Customers[[#This Row],[account_length]] &lt;=100, "51-100", IF(tbl_Customers[[#This Row],[account_length]] &lt;= 150, "101-150", "151+")))</f>
        <v>101-150</v>
      </c>
      <c r="Y2518" t="str">
        <f>IF(tbl_Customers[[#This Row],[total_intl_charge]] &lt;= 3, "Low Charges", "High Charges")</f>
        <v>Low Charges</v>
      </c>
      <c r="Z2518" t="str">
        <f>IF(tbl_Customers[[#This Row],[total_eve_calls]]&lt;=80,"Low Calls",
IF(tbl_Customers[[#This Row],[total_eve_calls]]&lt;=120,"Medium Calls","High Calls"))</f>
        <v>Medium Calls</v>
      </c>
      <c r="AA2518" t="str">
        <f>IF(tbl_Customers[[#This Row],[total_eve_charge]]&lt;=15,"Low Charges",
IF(tbl_Customers[[#This Row],[total_eve_charge]]&lt;=20,"Medium Charges","High Charges"))</f>
        <v>Low Charges</v>
      </c>
      <c r="AB25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18" t="str">
        <f>IF(tbl_Customers[[#This Row],[number_vmail_messages]] = 0, "No Usage", IF(tbl_Customers[[#This Row],[number_vmail_messages]] &lt;= 20, "Low Usage", IF(tbl_Customers[[#This Row],[number_vmail_messages]] &lt;= 40, "Medium Usgae", "High Usage")))</f>
        <v>Medium Usgae</v>
      </c>
      <c r="AD2518" t="str">
        <f>IF(tbl_Customers[[#This Row],[total_day_minutes]]&lt;=150,"Low Usage", IF(tbl_Customers[[#This Row],[total_day_minutes]]&lt;=200,"Medium Usage", IF(tbl_Customers[[#This Row],[total_day_minutes]]&lt;=250,"High Usage","Very High Usage")))</f>
        <v>Medium Usage</v>
      </c>
      <c r="AE2518" t="str">
        <f>IF(tbl_Customers[[#This Row],[total_intl_calls]]&lt;=5,"Low Calls", IF(tbl_Customers[[#This Row],[total_intl_calls]]&lt;=10, "Medium Calls", "High Calls"))</f>
        <v>Low Calls</v>
      </c>
      <c r="AF25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18" s="36" t="str">
        <f>IF(tbl_Customers[[#This Row],[Churn_Risk_Score]]&gt;=10,"High Risk", IF(tbl_Customers[[#This Row],[Churn_Risk_Score]]&gt;=5,"Medium Risk","Low Risk"))</f>
        <v>Low Risk</v>
      </c>
    </row>
    <row r="2519" spans="1:33" x14ac:dyDescent="0.35">
      <c r="A2519">
        <v>2518</v>
      </c>
      <c r="B2519" t="s">
        <v>69</v>
      </c>
      <c r="C2519">
        <v>95</v>
      </c>
      <c r="D2519" t="s">
        <v>28</v>
      </c>
      <c r="E2519" t="s">
        <v>22</v>
      </c>
      <c r="F2519" t="s">
        <v>22</v>
      </c>
      <c r="G2519">
        <v>0</v>
      </c>
      <c r="H2519">
        <v>58.2</v>
      </c>
      <c r="I2519">
        <v>96</v>
      </c>
      <c r="J2519">
        <v>9.89</v>
      </c>
      <c r="K2519">
        <v>202.1</v>
      </c>
      <c r="L2519">
        <v>126</v>
      </c>
      <c r="M2519">
        <v>17.18</v>
      </c>
      <c r="N2519">
        <v>210.5</v>
      </c>
      <c r="O2519">
        <v>97</v>
      </c>
      <c r="P2519">
        <v>9.4700000000000006</v>
      </c>
      <c r="Q2519">
        <v>10.4</v>
      </c>
      <c r="R2519">
        <v>5</v>
      </c>
      <c r="S2519">
        <v>2.81</v>
      </c>
      <c r="T2519">
        <v>0</v>
      </c>
      <c r="U2519" t="s">
        <v>22</v>
      </c>
      <c r="V2519">
        <f>IF(tbl_Customers[[#This Row],[churn]] = "yes", 1, 0)</f>
        <v>0</v>
      </c>
      <c r="W2519" t="str">
        <f>IF(tbl_Customers[[#This Row],[number_customer_service_calls]] &lt;= 1, "0-1 Calls", IF(tbl_Customers[[#This Row],[number_customer_service_calls]] &lt;= 3, "2-3 Calls", IF(tbl_Customers[[#This Row],[number_customer_service_calls]] &lt;=5, "4-5 Calls", "6+ Calls")))</f>
        <v>0-1 Calls</v>
      </c>
      <c r="X2519" t="str">
        <f>IF(tbl_Customers[[#This Row],[account_length]] &lt;= 50, "0-50", IF(tbl_Customers[[#This Row],[account_length]] &lt;=100, "51-100", IF(tbl_Customers[[#This Row],[account_length]] &lt;= 150, "101-150", "151+")))</f>
        <v>51-100</v>
      </c>
      <c r="Y2519" t="str">
        <f>IF(tbl_Customers[[#This Row],[total_intl_charge]] &lt;= 3, "Low Charges", "High Charges")</f>
        <v>Low Charges</v>
      </c>
      <c r="Z2519" t="str">
        <f>IF(tbl_Customers[[#This Row],[total_eve_calls]]&lt;=80,"Low Calls",
IF(tbl_Customers[[#This Row],[total_eve_calls]]&lt;=120,"Medium Calls","High Calls"))</f>
        <v>High Calls</v>
      </c>
      <c r="AA2519" t="str">
        <f>IF(tbl_Customers[[#This Row],[total_eve_charge]]&lt;=15,"Low Charges",
IF(tbl_Customers[[#This Row],[total_eve_charge]]&lt;=20,"Medium Charges","High Charges"))</f>
        <v>Medium Charges</v>
      </c>
      <c r="AB25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19" t="str">
        <f>IF(tbl_Customers[[#This Row],[number_vmail_messages]] = 0, "No Usage", IF(tbl_Customers[[#This Row],[number_vmail_messages]] &lt;= 20, "Low Usage", IF(tbl_Customers[[#This Row],[number_vmail_messages]] &lt;= 40, "Medium Usgae", "High Usage")))</f>
        <v>No Usage</v>
      </c>
      <c r="AD2519" t="str">
        <f>IF(tbl_Customers[[#This Row],[total_day_minutes]]&lt;=150,"Low Usage", IF(tbl_Customers[[#This Row],[total_day_minutes]]&lt;=200,"Medium Usage", IF(tbl_Customers[[#This Row],[total_day_minutes]]&lt;=250,"High Usage","Very High Usage")))</f>
        <v>Low Usage</v>
      </c>
      <c r="AE2519" t="str">
        <f>IF(tbl_Customers[[#This Row],[total_intl_calls]]&lt;=5,"Low Calls", IF(tbl_Customers[[#This Row],[total_intl_calls]]&lt;=10, "Medium Calls", "High Calls"))</f>
        <v>Low Calls</v>
      </c>
      <c r="AF25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19" s="36" t="str">
        <f>IF(tbl_Customers[[#This Row],[Churn_Risk_Score]]&gt;=10,"High Risk", IF(tbl_Customers[[#This Row],[Churn_Risk_Score]]&gt;=5,"Medium Risk","Low Risk"))</f>
        <v>Low Risk</v>
      </c>
    </row>
    <row r="2520" spans="1:33" x14ac:dyDescent="0.35">
      <c r="A2520">
        <v>2519</v>
      </c>
      <c r="B2520" t="s">
        <v>55</v>
      </c>
      <c r="C2520">
        <v>201</v>
      </c>
      <c r="D2520" t="s">
        <v>28</v>
      </c>
      <c r="E2520" t="s">
        <v>22</v>
      </c>
      <c r="F2520" t="s">
        <v>22</v>
      </c>
      <c r="G2520">
        <v>0</v>
      </c>
      <c r="H2520">
        <v>212.7</v>
      </c>
      <c r="I2520">
        <v>72</v>
      </c>
      <c r="J2520">
        <v>36.159999999999997</v>
      </c>
      <c r="K2520">
        <v>225.2</v>
      </c>
      <c r="L2520">
        <v>90</v>
      </c>
      <c r="M2520">
        <v>19.14</v>
      </c>
      <c r="N2520">
        <v>195.1</v>
      </c>
      <c r="O2520">
        <v>99</v>
      </c>
      <c r="P2520">
        <v>8.7799999999999994</v>
      </c>
      <c r="Q2520">
        <v>7</v>
      </c>
      <c r="R2520">
        <v>6</v>
      </c>
      <c r="S2520">
        <v>1.89</v>
      </c>
      <c r="T2520">
        <v>1</v>
      </c>
      <c r="U2520" t="s">
        <v>22</v>
      </c>
      <c r="V2520">
        <f>IF(tbl_Customers[[#This Row],[churn]] = "yes", 1, 0)</f>
        <v>0</v>
      </c>
      <c r="W2520" t="str">
        <f>IF(tbl_Customers[[#This Row],[number_customer_service_calls]] &lt;= 1, "0-1 Calls", IF(tbl_Customers[[#This Row],[number_customer_service_calls]] &lt;= 3, "2-3 Calls", IF(tbl_Customers[[#This Row],[number_customer_service_calls]] &lt;=5, "4-5 Calls", "6+ Calls")))</f>
        <v>0-1 Calls</v>
      </c>
      <c r="X2520" t="str">
        <f>IF(tbl_Customers[[#This Row],[account_length]] &lt;= 50, "0-50", IF(tbl_Customers[[#This Row],[account_length]] &lt;=100, "51-100", IF(tbl_Customers[[#This Row],[account_length]] &lt;= 150, "101-150", "151+")))</f>
        <v>151+</v>
      </c>
      <c r="Y2520" t="str">
        <f>IF(tbl_Customers[[#This Row],[total_intl_charge]] &lt;= 3, "Low Charges", "High Charges")</f>
        <v>Low Charges</v>
      </c>
      <c r="Z2520" t="str">
        <f>IF(tbl_Customers[[#This Row],[total_eve_calls]]&lt;=80,"Low Calls",
IF(tbl_Customers[[#This Row],[total_eve_calls]]&lt;=120,"Medium Calls","High Calls"))</f>
        <v>Medium Calls</v>
      </c>
      <c r="AA2520" t="str">
        <f>IF(tbl_Customers[[#This Row],[total_eve_charge]]&lt;=15,"Low Charges",
IF(tbl_Customers[[#This Row],[total_eve_charge]]&lt;=20,"Medium Charges","High Charges"))</f>
        <v>Medium Charges</v>
      </c>
      <c r="AB25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20" t="str">
        <f>IF(tbl_Customers[[#This Row],[number_vmail_messages]] = 0, "No Usage", IF(tbl_Customers[[#This Row],[number_vmail_messages]] &lt;= 20, "Low Usage", IF(tbl_Customers[[#This Row],[number_vmail_messages]] &lt;= 40, "Medium Usgae", "High Usage")))</f>
        <v>No Usage</v>
      </c>
      <c r="AD2520" t="str">
        <f>IF(tbl_Customers[[#This Row],[total_day_minutes]]&lt;=150,"Low Usage", IF(tbl_Customers[[#This Row],[total_day_minutes]]&lt;=200,"Medium Usage", IF(tbl_Customers[[#This Row],[total_day_minutes]]&lt;=250,"High Usage","Very High Usage")))</f>
        <v>High Usage</v>
      </c>
      <c r="AE2520" t="str">
        <f>IF(tbl_Customers[[#This Row],[total_intl_calls]]&lt;=5,"Low Calls", IF(tbl_Customers[[#This Row],[total_intl_calls]]&lt;=10, "Medium Calls", "High Calls"))</f>
        <v>Medium Calls</v>
      </c>
      <c r="AF25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20" s="36" t="str">
        <f>IF(tbl_Customers[[#This Row],[Churn_Risk_Score]]&gt;=10,"High Risk", IF(tbl_Customers[[#This Row],[Churn_Risk_Score]]&gt;=5,"Medium Risk","Low Risk"))</f>
        <v>Low Risk</v>
      </c>
    </row>
    <row r="2521" spans="1:33" x14ac:dyDescent="0.35">
      <c r="A2521">
        <v>2520</v>
      </c>
      <c r="B2521" t="s">
        <v>31</v>
      </c>
      <c r="C2521">
        <v>80</v>
      </c>
      <c r="D2521" t="s">
        <v>21</v>
      </c>
      <c r="E2521" t="s">
        <v>22</v>
      </c>
      <c r="F2521" t="s">
        <v>22</v>
      </c>
      <c r="G2521">
        <v>0</v>
      </c>
      <c r="H2521">
        <v>151.5</v>
      </c>
      <c r="I2521">
        <v>89</v>
      </c>
      <c r="J2521">
        <v>25.76</v>
      </c>
      <c r="K2521">
        <v>131.69999999999999</v>
      </c>
      <c r="L2521">
        <v>78</v>
      </c>
      <c r="M2521">
        <v>11.19</v>
      </c>
      <c r="N2521">
        <v>235.3</v>
      </c>
      <c r="O2521">
        <v>131</v>
      </c>
      <c r="P2521">
        <v>10.59</v>
      </c>
      <c r="Q2521">
        <v>11.8</v>
      </c>
      <c r="R2521">
        <v>4</v>
      </c>
      <c r="S2521">
        <v>3.19</v>
      </c>
      <c r="T2521">
        <v>0</v>
      </c>
      <c r="U2521" t="s">
        <v>22</v>
      </c>
      <c r="V2521">
        <f>IF(tbl_Customers[[#This Row],[churn]] = "yes", 1, 0)</f>
        <v>0</v>
      </c>
      <c r="W2521" t="str">
        <f>IF(tbl_Customers[[#This Row],[number_customer_service_calls]] &lt;= 1, "0-1 Calls", IF(tbl_Customers[[#This Row],[number_customer_service_calls]] &lt;= 3, "2-3 Calls", IF(tbl_Customers[[#This Row],[number_customer_service_calls]] &lt;=5, "4-5 Calls", "6+ Calls")))</f>
        <v>0-1 Calls</v>
      </c>
      <c r="X2521" t="str">
        <f>IF(tbl_Customers[[#This Row],[account_length]] &lt;= 50, "0-50", IF(tbl_Customers[[#This Row],[account_length]] &lt;=100, "51-100", IF(tbl_Customers[[#This Row],[account_length]] &lt;= 150, "101-150", "151+")))</f>
        <v>51-100</v>
      </c>
      <c r="Y2521" t="str">
        <f>IF(tbl_Customers[[#This Row],[total_intl_charge]] &lt;= 3, "Low Charges", "High Charges")</f>
        <v>High Charges</v>
      </c>
      <c r="Z2521" t="str">
        <f>IF(tbl_Customers[[#This Row],[total_eve_calls]]&lt;=80,"Low Calls",
IF(tbl_Customers[[#This Row],[total_eve_calls]]&lt;=120,"Medium Calls","High Calls"))</f>
        <v>Low Calls</v>
      </c>
      <c r="AA2521" t="str">
        <f>IF(tbl_Customers[[#This Row],[total_eve_charge]]&lt;=15,"Low Charges",
IF(tbl_Customers[[#This Row],[total_eve_charge]]&lt;=20,"Medium Charges","High Charges"))</f>
        <v>Low Charges</v>
      </c>
      <c r="AB25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21" t="str">
        <f>IF(tbl_Customers[[#This Row],[number_vmail_messages]] = 0, "No Usage", IF(tbl_Customers[[#This Row],[number_vmail_messages]] &lt;= 20, "Low Usage", IF(tbl_Customers[[#This Row],[number_vmail_messages]] &lt;= 40, "Medium Usgae", "High Usage")))</f>
        <v>No Usage</v>
      </c>
      <c r="AD2521" t="str">
        <f>IF(tbl_Customers[[#This Row],[total_day_minutes]]&lt;=150,"Low Usage", IF(tbl_Customers[[#This Row],[total_day_minutes]]&lt;=200,"Medium Usage", IF(tbl_Customers[[#This Row],[total_day_minutes]]&lt;=250,"High Usage","Very High Usage")))</f>
        <v>Medium Usage</v>
      </c>
      <c r="AE2521" t="str">
        <f>IF(tbl_Customers[[#This Row],[total_intl_calls]]&lt;=5,"Low Calls", IF(tbl_Customers[[#This Row],[total_intl_calls]]&lt;=10, "Medium Calls", "High Calls"))</f>
        <v>Low Calls</v>
      </c>
      <c r="AF25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21" s="36" t="str">
        <f>IF(tbl_Customers[[#This Row],[Churn_Risk_Score]]&gt;=10,"High Risk", IF(tbl_Customers[[#This Row],[Churn_Risk_Score]]&gt;=5,"Medium Risk","Low Risk"))</f>
        <v>Low Risk</v>
      </c>
    </row>
    <row r="2522" spans="1:33" x14ac:dyDescent="0.35">
      <c r="A2522">
        <v>2521</v>
      </c>
      <c r="B2522" t="s">
        <v>50</v>
      </c>
      <c r="C2522">
        <v>122</v>
      </c>
      <c r="D2522" t="s">
        <v>21</v>
      </c>
      <c r="E2522" t="s">
        <v>23</v>
      </c>
      <c r="F2522" t="s">
        <v>22</v>
      </c>
      <c r="G2522">
        <v>0</v>
      </c>
      <c r="H2522">
        <v>146.30000000000001</v>
      </c>
      <c r="I2522">
        <v>117</v>
      </c>
      <c r="J2522">
        <v>24.87</v>
      </c>
      <c r="K2522">
        <v>218.7</v>
      </c>
      <c r="L2522">
        <v>93</v>
      </c>
      <c r="M2522">
        <v>18.59</v>
      </c>
      <c r="N2522">
        <v>236</v>
      </c>
      <c r="O2522">
        <v>97</v>
      </c>
      <c r="P2522">
        <v>10.62</v>
      </c>
      <c r="Q2522">
        <v>11.5</v>
      </c>
      <c r="R2522">
        <v>5</v>
      </c>
      <c r="S2522">
        <v>3.11</v>
      </c>
      <c r="T2522">
        <v>1</v>
      </c>
      <c r="U2522" t="s">
        <v>22</v>
      </c>
      <c r="V2522">
        <f>IF(tbl_Customers[[#This Row],[churn]] = "yes", 1, 0)</f>
        <v>0</v>
      </c>
      <c r="W2522" t="str">
        <f>IF(tbl_Customers[[#This Row],[number_customer_service_calls]] &lt;= 1, "0-1 Calls", IF(tbl_Customers[[#This Row],[number_customer_service_calls]] &lt;= 3, "2-3 Calls", IF(tbl_Customers[[#This Row],[number_customer_service_calls]] &lt;=5, "4-5 Calls", "6+ Calls")))</f>
        <v>0-1 Calls</v>
      </c>
      <c r="X2522" t="str">
        <f>IF(tbl_Customers[[#This Row],[account_length]] &lt;= 50, "0-50", IF(tbl_Customers[[#This Row],[account_length]] &lt;=100, "51-100", IF(tbl_Customers[[#This Row],[account_length]] &lt;= 150, "101-150", "151+")))</f>
        <v>101-150</v>
      </c>
      <c r="Y2522" t="str">
        <f>IF(tbl_Customers[[#This Row],[total_intl_charge]] &lt;= 3, "Low Charges", "High Charges")</f>
        <v>High Charges</v>
      </c>
      <c r="Z2522" t="str">
        <f>IF(tbl_Customers[[#This Row],[total_eve_calls]]&lt;=80,"Low Calls",
IF(tbl_Customers[[#This Row],[total_eve_calls]]&lt;=120,"Medium Calls","High Calls"))</f>
        <v>Medium Calls</v>
      </c>
      <c r="AA2522" t="str">
        <f>IF(tbl_Customers[[#This Row],[total_eve_charge]]&lt;=15,"Low Charges",
IF(tbl_Customers[[#This Row],[total_eve_charge]]&lt;=20,"Medium Charges","High Charges"))</f>
        <v>Medium Charges</v>
      </c>
      <c r="AB25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22" t="str">
        <f>IF(tbl_Customers[[#This Row],[number_vmail_messages]] = 0, "No Usage", IF(tbl_Customers[[#This Row],[number_vmail_messages]] &lt;= 20, "Low Usage", IF(tbl_Customers[[#This Row],[number_vmail_messages]] &lt;= 40, "Medium Usgae", "High Usage")))</f>
        <v>No Usage</v>
      </c>
      <c r="AD2522" t="str">
        <f>IF(tbl_Customers[[#This Row],[total_day_minutes]]&lt;=150,"Low Usage", IF(tbl_Customers[[#This Row],[total_day_minutes]]&lt;=200,"Medium Usage", IF(tbl_Customers[[#This Row],[total_day_minutes]]&lt;=250,"High Usage","Very High Usage")))</f>
        <v>Low Usage</v>
      </c>
      <c r="AE2522" t="str">
        <f>IF(tbl_Customers[[#This Row],[total_intl_calls]]&lt;=5,"Low Calls", IF(tbl_Customers[[#This Row],[total_intl_calls]]&lt;=10, "Medium Calls", "High Calls"))</f>
        <v>Low Calls</v>
      </c>
      <c r="AF25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522" s="36" t="str">
        <f>IF(tbl_Customers[[#This Row],[Churn_Risk_Score]]&gt;=10,"High Risk", IF(tbl_Customers[[#This Row],[Churn_Risk_Score]]&gt;=5,"Medium Risk","Low Risk"))</f>
        <v>Medium Risk</v>
      </c>
    </row>
    <row r="2523" spans="1:33" x14ac:dyDescent="0.35">
      <c r="A2523">
        <v>2522</v>
      </c>
      <c r="B2523" t="s">
        <v>35</v>
      </c>
      <c r="C2523">
        <v>132</v>
      </c>
      <c r="D2523" t="s">
        <v>25</v>
      </c>
      <c r="E2523" t="s">
        <v>22</v>
      </c>
      <c r="F2523" t="s">
        <v>22</v>
      </c>
      <c r="G2523">
        <v>0</v>
      </c>
      <c r="H2523">
        <v>195.1</v>
      </c>
      <c r="I2523">
        <v>100</v>
      </c>
      <c r="J2523">
        <v>33.17</v>
      </c>
      <c r="K2523">
        <v>148.80000000000001</v>
      </c>
      <c r="L2523">
        <v>95</v>
      </c>
      <c r="M2523">
        <v>12.65</v>
      </c>
      <c r="N2523">
        <v>224.5</v>
      </c>
      <c r="O2523">
        <v>117</v>
      </c>
      <c r="P2523">
        <v>10.1</v>
      </c>
      <c r="Q2523">
        <v>6.7</v>
      </c>
      <c r="R2523">
        <v>2</v>
      </c>
      <c r="S2523">
        <v>1.81</v>
      </c>
      <c r="T2523">
        <v>0</v>
      </c>
      <c r="U2523" t="s">
        <v>22</v>
      </c>
      <c r="V2523">
        <f>IF(tbl_Customers[[#This Row],[churn]] = "yes", 1, 0)</f>
        <v>0</v>
      </c>
      <c r="W2523" t="str">
        <f>IF(tbl_Customers[[#This Row],[number_customer_service_calls]] &lt;= 1, "0-1 Calls", IF(tbl_Customers[[#This Row],[number_customer_service_calls]] &lt;= 3, "2-3 Calls", IF(tbl_Customers[[#This Row],[number_customer_service_calls]] &lt;=5, "4-5 Calls", "6+ Calls")))</f>
        <v>0-1 Calls</v>
      </c>
      <c r="X2523" t="str">
        <f>IF(tbl_Customers[[#This Row],[account_length]] &lt;= 50, "0-50", IF(tbl_Customers[[#This Row],[account_length]] &lt;=100, "51-100", IF(tbl_Customers[[#This Row],[account_length]] &lt;= 150, "101-150", "151+")))</f>
        <v>101-150</v>
      </c>
      <c r="Y2523" t="str">
        <f>IF(tbl_Customers[[#This Row],[total_intl_charge]] &lt;= 3, "Low Charges", "High Charges")</f>
        <v>Low Charges</v>
      </c>
      <c r="Z2523" t="str">
        <f>IF(tbl_Customers[[#This Row],[total_eve_calls]]&lt;=80,"Low Calls",
IF(tbl_Customers[[#This Row],[total_eve_calls]]&lt;=120,"Medium Calls","High Calls"))</f>
        <v>Medium Calls</v>
      </c>
      <c r="AA2523" t="str">
        <f>IF(tbl_Customers[[#This Row],[total_eve_charge]]&lt;=15,"Low Charges",
IF(tbl_Customers[[#This Row],[total_eve_charge]]&lt;=20,"Medium Charges","High Charges"))</f>
        <v>Low Charges</v>
      </c>
      <c r="AB25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23" t="str">
        <f>IF(tbl_Customers[[#This Row],[number_vmail_messages]] = 0, "No Usage", IF(tbl_Customers[[#This Row],[number_vmail_messages]] &lt;= 20, "Low Usage", IF(tbl_Customers[[#This Row],[number_vmail_messages]] &lt;= 40, "Medium Usgae", "High Usage")))</f>
        <v>No Usage</v>
      </c>
      <c r="AD2523" t="str">
        <f>IF(tbl_Customers[[#This Row],[total_day_minutes]]&lt;=150,"Low Usage", IF(tbl_Customers[[#This Row],[total_day_minutes]]&lt;=200,"Medium Usage", IF(tbl_Customers[[#This Row],[total_day_minutes]]&lt;=250,"High Usage","Very High Usage")))</f>
        <v>Medium Usage</v>
      </c>
      <c r="AE2523" t="str">
        <f>IF(tbl_Customers[[#This Row],[total_intl_calls]]&lt;=5,"Low Calls", IF(tbl_Customers[[#This Row],[total_intl_calls]]&lt;=10, "Medium Calls", "High Calls"))</f>
        <v>Low Calls</v>
      </c>
      <c r="AF25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23" s="36" t="str">
        <f>IF(tbl_Customers[[#This Row],[Churn_Risk_Score]]&gt;=10,"High Risk", IF(tbl_Customers[[#This Row],[Churn_Risk_Score]]&gt;=5,"Medium Risk","Low Risk"))</f>
        <v>Low Risk</v>
      </c>
    </row>
    <row r="2524" spans="1:33" x14ac:dyDescent="0.35">
      <c r="A2524">
        <v>2523</v>
      </c>
      <c r="B2524" t="s">
        <v>55</v>
      </c>
      <c r="C2524">
        <v>83</v>
      </c>
      <c r="D2524" t="s">
        <v>28</v>
      </c>
      <c r="E2524" t="s">
        <v>22</v>
      </c>
      <c r="F2524" t="s">
        <v>22</v>
      </c>
      <c r="G2524">
        <v>0</v>
      </c>
      <c r="H2524">
        <v>208.9</v>
      </c>
      <c r="I2524">
        <v>71</v>
      </c>
      <c r="J2524">
        <v>35.51</v>
      </c>
      <c r="K2524">
        <v>214.8</v>
      </c>
      <c r="L2524">
        <v>92</v>
      </c>
      <c r="M2524">
        <v>18.260000000000002</v>
      </c>
      <c r="N2524">
        <v>247.9</v>
      </c>
      <c r="O2524">
        <v>108</v>
      </c>
      <c r="P2524">
        <v>11.16</v>
      </c>
      <c r="Q2524">
        <v>13</v>
      </c>
      <c r="R2524">
        <v>5</v>
      </c>
      <c r="S2524">
        <v>3.51</v>
      </c>
      <c r="T2524">
        <v>1</v>
      </c>
      <c r="U2524" t="s">
        <v>22</v>
      </c>
      <c r="V2524">
        <f>IF(tbl_Customers[[#This Row],[churn]] = "yes", 1, 0)</f>
        <v>0</v>
      </c>
      <c r="W2524" t="str">
        <f>IF(tbl_Customers[[#This Row],[number_customer_service_calls]] &lt;= 1, "0-1 Calls", IF(tbl_Customers[[#This Row],[number_customer_service_calls]] &lt;= 3, "2-3 Calls", IF(tbl_Customers[[#This Row],[number_customer_service_calls]] &lt;=5, "4-5 Calls", "6+ Calls")))</f>
        <v>0-1 Calls</v>
      </c>
      <c r="X2524" t="str">
        <f>IF(tbl_Customers[[#This Row],[account_length]] &lt;= 50, "0-50", IF(tbl_Customers[[#This Row],[account_length]] &lt;=100, "51-100", IF(tbl_Customers[[#This Row],[account_length]] &lt;= 150, "101-150", "151+")))</f>
        <v>51-100</v>
      </c>
      <c r="Y2524" t="str">
        <f>IF(tbl_Customers[[#This Row],[total_intl_charge]] &lt;= 3, "Low Charges", "High Charges")</f>
        <v>High Charges</v>
      </c>
      <c r="Z2524" t="str">
        <f>IF(tbl_Customers[[#This Row],[total_eve_calls]]&lt;=80,"Low Calls",
IF(tbl_Customers[[#This Row],[total_eve_calls]]&lt;=120,"Medium Calls","High Calls"))</f>
        <v>Medium Calls</v>
      </c>
      <c r="AA2524" t="str">
        <f>IF(tbl_Customers[[#This Row],[total_eve_charge]]&lt;=15,"Low Charges",
IF(tbl_Customers[[#This Row],[total_eve_charge]]&lt;=20,"Medium Charges","High Charges"))</f>
        <v>Medium Charges</v>
      </c>
      <c r="AB25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24" t="str">
        <f>IF(tbl_Customers[[#This Row],[number_vmail_messages]] = 0, "No Usage", IF(tbl_Customers[[#This Row],[number_vmail_messages]] &lt;= 20, "Low Usage", IF(tbl_Customers[[#This Row],[number_vmail_messages]] &lt;= 40, "Medium Usgae", "High Usage")))</f>
        <v>No Usage</v>
      </c>
      <c r="AD2524" t="str">
        <f>IF(tbl_Customers[[#This Row],[total_day_minutes]]&lt;=150,"Low Usage", IF(tbl_Customers[[#This Row],[total_day_minutes]]&lt;=200,"Medium Usage", IF(tbl_Customers[[#This Row],[total_day_minutes]]&lt;=250,"High Usage","Very High Usage")))</f>
        <v>High Usage</v>
      </c>
      <c r="AE2524" t="str">
        <f>IF(tbl_Customers[[#This Row],[total_intl_calls]]&lt;=5,"Low Calls", IF(tbl_Customers[[#This Row],[total_intl_calls]]&lt;=10, "Medium Calls", "High Calls"))</f>
        <v>Low Calls</v>
      </c>
      <c r="AF25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24" s="36" t="str">
        <f>IF(tbl_Customers[[#This Row],[Churn_Risk_Score]]&gt;=10,"High Risk", IF(tbl_Customers[[#This Row],[Churn_Risk_Score]]&gt;=5,"Medium Risk","Low Risk"))</f>
        <v>Low Risk</v>
      </c>
    </row>
    <row r="2525" spans="1:33" x14ac:dyDescent="0.35">
      <c r="A2525">
        <v>2524</v>
      </c>
      <c r="B2525" t="s">
        <v>45</v>
      </c>
      <c r="C2525">
        <v>99</v>
      </c>
      <c r="D2525" t="s">
        <v>25</v>
      </c>
      <c r="E2525" t="s">
        <v>22</v>
      </c>
      <c r="F2525" t="s">
        <v>22</v>
      </c>
      <c r="G2525">
        <v>0</v>
      </c>
      <c r="H2525">
        <v>135.69999999999999</v>
      </c>
      <c r="I2525">
        <v>107</v>
      </c>
      <c r="J2525">
        <v>23.07</v>
      </c>
      <c r="K2525">
        <v>208.4</v>
      </c>
      <c r="L2525">
        <v>103</v>
      </c>
      <c r="M2525">
        <v>17.71</v>
      </c>
      <c r="N2525">
        <v>209</v>
      </c>
      <c r="O2525">
        <v>95</v>
      </c>
      <c r="P2525">
        <v>9.4</v>
      </c>
      <c r="Q2525">
        <v>8.8000000000000007</v>
      </c>
      <c r="R2525">
        <v>3</v>
      </c>
      <c r="S2525">
        <v>2.38</v>
      </c>
      <c r="T2525">
        <v>7</v>
      </c>
      <c r="U2525" t="s">
        <v>23</v>
      </c>
      <c r="V2525">
        <f>IF(tbl_Customers[[#This Row],[churn]] = "yes", 1, 0)</f>
        <v>1</v>
      </c>
      <c r="W2525" t="str">
        <f>IF(tbl_Customers[[#This Row],[number_customer_service_calls]] &lt;= 1, "0-1 Calls", IF(tbl_Customers[[#This Row],[number_customer_service_calls]] &lt;= 3, "2-3 Calls", IF(tbl_Customers[[#This Row],[number_customer_service_calls]] &lt;=5, "4-5 Calls", "6+ Calls")))</f>
        <v>6+ Calls</v>
      </c>
      <c r="X2525" t="str">
        <f>IF(tbl_Customers[[#This Row],[account_length]] &lt;= 50, "0-50", IF(tbl_Customers[[#This Row],[account_length]] &lt;=100, "51-100", IF(tbl_Customers[[#This Row],[account_length]] &lt;= 150, "101-150", "151+")))</f>
        <v>51-100</v>
      </c>
      <c r="Y2525" t="str">
        <f>IF(tbl_Customers[[#This Row],[total_intl_charge]] &lt;= 3, "Low Charges", "High Charges")</f>
        <v>Low Charges</v>
      </c>
      <c r="Z2525" t="str">
        <f>IF(tbl_Customers[[#This Row],[total_eve_calls]]&lt;=80,"Low Calls",
IF(tbl_Customers[[#This Row],[total_eve_calls]]&lt;=120,"Medium Calls","High Calls"))</f>
        <v>Medium Calls</v>
      </c>
      <c r="AA2525" t="str">
        <f>IF(tbl_Customers[[#This Row],[total_eve_charge]]&lt;=15,"Low Charges",
IF(tbl_Customers[[#This Row],[total_eve_charge]]&lt;=20,"Medium Charges","High Charges"))</f>
        <v>Medium Charges</v>
      </c>
      <c r="AB25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25" t="str">
        <f>IF(tbl_Customers[[#This Row],[number_vmail_messages]] = 0, "No Usage", IF(tbl_Customers[[#This Row],[number_vmail_messages]] &lt;= 20, "Low Usage", IF(tbl_Customers[[#This Row],[number_vmail_messages]] &lt;= 40, "Medium Usgae", "High Usage")))</f>
        <v>No Usage</v>
      </c>
      <c r="AD2525" t="str">
        <f>IF(tbl_Customers[[#This Row],[total_day_minutes]]&lt;=150,"Low Usage", IF(tbl_Customers[[#This Row],[total_day_minutes]]&lt;=200,"Medium Usage", IF(tbl_Customers[[#This Row],[total_day_minutes]]&lt;=250,"High Usage","Very High Usage")))</f>
        <v>Low Usage</v>
      </c>
      <c r="AE2525" t="str">
        <f>IF(tbl_Customers[[#This Row],[total_intl_calls]]&lt;=5,"Low Calls", IF(tbl_Customers[[#This Row],[total_intl_calls]]&lt;=10, "Medium Calls", "High Calls"))</f>
        <v>Low Calls</v>
      </c>
      <c r="AF25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25" s="36" t="str">
        <f>IF(tbl_Customers[[#This Row],[Churn_Risk_Score]]&gt;=10,"High Risk", IF(tbl_Customers[[#This Row],[Churn_Risk_Score]]&gt;=5,"Medium Risk","Low Risk"))</f>
        <v>Medium Risk</v>
      </c>
    </row>
    <row r="2526" spans="1:33" x14ac:dyDescent="0.35">
      <c r="A2526">
        <v>2525</v>
      </c>
      <c r="B2526" t="s">
        <v>70</v>
      </c>
      <c r="C2526">
        <v>84</v>
      </c>
      <c r="D2526" t="s">
        <v>21</v>
      </c>
      <c r="E2526" t="s">
        <v>22</v>
      </c>
      <c r="F2526" t="s">
        <v>22</v>
      </c>
      <c r="G2526">
        <v>0</v>
      </c>
      <c r="H2526">
        <v>225.9</v>
      </c>
      <c r="I2526">
        <v>86</v>
      </c>
      <c r="J2526">
        <v>38.4</v>
      </c>
      <c r="K2526">
        <v>275.60000000000002</v>
      </c>
      <c r="L2526">
        <v>105</v>
      </c>
      <c r="M2526">
        <v>23.43</v>
      </c>
      <c r="N2526">
        <v>201.4</v>
      </c>
      <c r="O2526">
        <v>108</v>
      </c>
      <c r="P2526">
        <v>9.06</v>
      </c>
      <c r="Q2526">
        <v>14.3</v>
      </c>
      <c r="R2526">
        <v>3</v>
      </c>
      <c r="S2526">
        <v>3.86</v>
      </c>
      <c r="T2526">
        <v>3</v>
      </c>
      <c r="U2526" t="s">
        <v>23</v>
      </c>
      <c r="V2526">
        <f>IF(tbl_Customers[[#This Row],[churn]] = "yes", 1, 0)</f>
        <v>1</v>
      </c>
      <c r="W2526" t="str">
        <f>IF(tbl_Customers[[#This Row],[number_customer_service_calls]] &lt;= 1, "0-1 Calls", IF(tbl_Customers[[#This Row],[number_customer_service_calls]] &lt;= 3, "2-3 Calls", IF(tbl_Customers[[#This Row],[number_customer_service_calls]] &lt;=5, "4-5 Calls", "6+ Calls")))</f>
        <v>2-3 Calls</v>
      </c>
      <c r="X2526" t="str">
        <f>IF(tbl_Customers[[#This Row],[account_length]] &lt;= 50, "0-50", IF(tbl_Customers[[#This Row],[account_length]] &lt;=100, "51-100", IF(tbl_Customers[[#This Row],[account_length]] &lt;= 150, "101-150", "151+")))</f>
        <v>51-100</v>
      </c>
      <c r="Y2526" t="str">
        <f>IF(tbl_Customers[[#This Row],[total_intl_charge]] &lt;= 3, "Low Charges", "High Charges")</f>
        <v>High Charges</v>
      </c>
      <c r="Z2526" t="str">
        <f>IF(tbl_Customers[[#This Row],[total_eve_calls]]&lt;=80,"Low Calls",
IF(tbl_Customers[[#This Row],[total_eve_calls]]&lt;=120,"Medium Calls","High Calls"))</f>
        <v>Medium Calls</v>
      </c>
      <c r="AA2526" t="str">
        <f>IF(tbl_Customers[[#This Row],[total_eve_charge]]&lt;=15,"Low Charges",
IF(tbl_Customers[[#This Row],[total_eve_charge]]&lt;=20,"Medium Charges","High Charges"))</f>
        <v>High Charges</v>
      </c>
      <c r="AB25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26" t="str">
        <f>IF(tbl_Customers[[#This Row],[number_vmail_messages]] = 0, "No Usage", IF(tbl_Customers[[#This Row],[number_vmail_messages]] &lt;= 20, "Low Usage", IF(tbl_Customers[[#This Row],[number_vmail_messages]] &lt;= 40, "Medium Usgae", "High Usage")))</f>
        <v>No Usage</v>
      </c>
      <c r="AD2526" t="str">
        <f>IF(tbl_Customers[[#This Row],[total_day_minutes]]&lt;=150,"Low Usage", IF(tbl_Customers[[#This Row],[total_day_minutes]]&lt;=200,"Medium Usage", IF(tbl_Customers[[#This Row],[total_day_minutes]]&lt;=250,"High Usage","Very High Usage")))</f>
        <v>High Usage</v>
      </c>
      <c r="AE2526" t="str">
        <f>IF(tbl_Customers[[#This Row],[total_intl_calls]]&lt;=5,"Low Calls", IF(tbl_Customers[[#This Row],[total_intl_calls]]&lt;=10, "Medium Calls", "High Calls"))</f>
        <v>Low Calls</v>
      </c>
      <c r="AF25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26" s="36" t="str">
        <f>IF(tbl_Customers[[#This Row],[Churn_Risk_Score]]&gt;=10,"High Risk", IF(tbl_Customers[[#This Row],[Churn_Risk_Score]]&gt;=5,"Medium Risk","Low Risk"))</f>
        <v>Low Risk</v>
      </c>
    </row>
    <row r="2527" spans="1:33" x14ac:dyDescent="0.35">
      <c r="A2527">
        <v>2526</v>
      </c>
      <c r="B2527" t="s">
        <v>20</v>
      </c>
      <c r="C2527">
        <v>87</v>
      </c>
      <c r="D2527" t="s">
        <v>28</v>
      </c>
      <c r="E2527" t="s">
        <v>22</v>
      </c>
      <c r="F2527" t="s">
        <v>22</v>
      </c>
      <c r="G2527">
        <v>0</v>
      </c>
      <c r="H2527">
        <v>153.30000000000001</v>
      </c>
      <c r="I2527">
        <v>106</v>
      </c>
      <c r="J2527">
        <v>26.06</v>
      </c>
      <c r="K2527">
        <v>224.5</v>
      </c>
      <c r="L2527">
        <v>117</v>
      </c>
      <c r="M2527">
        <v>19.079999999999998</v>
      </c>
      <c r="N2527">
        <v>273.39999999999998</v>
      </c>
      <c r="O2527">
        <v>152</v>
      </c>
      <c r="P2527">
        <v>12.3</v>
      </c>
      <c r="Q2527">
        <v>8.9</v>
      </c>
      <c r="R2527">
        <v>5</v>
      </c>
      <c r="S2527">
        <v>2.4</v>
      </c>
      <c r="T2527">
        <v>2</v>
      </c>
      <c r="U2527" t="s">
        <v>22</v>
      </c>
      <c r="V2527">
        <f>IF(tbl_Customers[[#This Row],[churn]] = "yes", 1, 0)</f>
        <v>0</v>
      </c>
      <c r="W2527" t="str">
        <f>IF(tbl_Customers[[#This Row],[number_customer_service_calls]] &lt;= 1, "0-1 Calls", IF(tbl_Customers[[#This Row],[number_customer_service_calls]] &lt;= 3, "2-3 Calls", IF(tbl_Customers[[#This Row],[number_customer_service_calls]] &lt;=5, "4-5 Calls", "6+ Calls")))</f>
        <v>2-3 Calls</v>
      </c>
      <c r="X2527" t="str">
        <f>IF(tbl_Customers[[#This Row],[account_length]] &lt;= 50, "0-50", IF(tbl_Customers[[#This Row],[account_length]] &lt;=100, "51-100", IF(tbl_Customers[[#This Row],[account_length]] &lt;= 150, "101-150", "151+")))</f>
        <v>51-100</v>
      </c>
      <c r="Y2527" t="str">
        <f>IF(tbl_Customers[[#This Row],[total_intl_charge]] &lt;= 3, "Low Charges", "High Charges")</f>
        <v>Low Charges</v>
      </c>
      <c r="Z2527" t="str">
        <f>IF(tbl_Customers[[#This Row],[total_eve_calls]]&lt;=80,"Low Calls",
IF(tbl_Customers[[#This Row],[total_eve_calls]]&lt;=120,"Medium Calls","High Calls"))</f>
        <v>Medium Calls</v>
      </c>
      <c r="AA2527" t="str">
        <f>IF(tbl_Customers[[#This Row],[total_eve_charge]]&lt;=15,"Low Charges",
IF(tbl_Customers[[#This Row],[total_eve_charge]]&lt;=20,"Medium Charges","High Charges"))</f>
        <v>Medium Charges</v>
      </c>
      <c r="AB25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27" t="str">
        <f>IF(tbl_Customers[[#This Row],[number_vmail_messages]] = 0, "No Usage", IF(tbl_Customers[[#This Row],[number_vmail_messages]] &lt;= 20, "Low Usage", IF(tbl_Customers[[#This Row],[number_vmail_messages]] &lt;= 40, "Medium Usgae", "High Usage")))</f>
        <v>No Usage</v>
      </c>
      <c r="AD2527" t="str">
        <f>IF(tbl_Customers[[#This Row],[total_day_minutes]]&lt;=150,"Low Usage", IF(tbl_Customers[[#This Row],[total_day_minutes]]&lt;=200,"Medium Usage", IF(tbl_Customers[[#This Row],[total_day_minutes]]&lt;=250,"High Usage","Very High Usage")))</f>
        <v>Medium Usage</v>
      </c>
      <c r="AE2527" t="str">
        <f>IF(tbl_Customers[[#This Row],[total_intl_calls]]&lt;=5,"Low Calls", IF(tbl_Customers[[#This Row],[total_intl_calls]]&lt;=10, "Medium Calls", "High Calls"))</f>
        <v>Low Calls</v>
      </c>
      <c r="AF25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27" s="36" t="str">
        <f>IF(tbl_Customers[[#This Row],[Churn_Risk_Score]]&gt;=10,"High Risk", IF(tbl_Customers[[#This Row],[Churn_Risk_Score]]&gt;=5,"Medium Risk","Low Risk"))</f>
        <v>Low Risk</v>
      </c>
    </row>
    <row r="2528" spans="1:33" x14ac:dyDescent="0.35">
      <c r="A2528">
        <v>2527</v>
      </c>
      <c r="B2528" t="s">
        <v>32</v>
      </c>
      <c r="C2528">
        <v>7</v>
      </c>
      <c r="D2528" t="s">
        <v>21</v>
      </c>
      <c r="E2528" t="s">
        <v>22</v>
      </c>
      <c r="F2528" t="s">
        <v>22</v>
      </c>
      <c r="G2528">
        <v>0</v>
      </c>
      <c r="H2528">
        <v>206.7</v>
      </c>
      <c r="I2528">
        <v>87</v>
      </c>
      <c r="J2528">
        <v>35.14</v>
      </c>
      <c r="K2528">
        <v>281.10000000000002</v>
      </c>
      <c r="L2528">
        <v>83</v>
      </c>
      <c r="M2528">
        <v>23.89</v>
      </c>
      <c r="N2528">
        <v>158.5</v>
      </c>
      <c r="O2528">
        <v>77</v>
      </c>
      <c r="P2528">
        <v>7.13</v>
      </c>
      <c r="Q2528">
        <v>11</v>
      </c>
      <c r="R2528">
        <v>5</v>
      </c>
      <c r="S2528">
        <v>2.97</v>
      </c>
      <c r="T2528">
        <v>3</v>
      </c>
      <c r="U2528" t="s">
        <v>22</v>
      </c>
      <c r="V2528">
        <f>IF(tbl_Customers[[#This Row],[churn]] = "yes", 1, 0)</f>
        <v>0</v>
      </c>
      <c r="W2528" t="str">
        <f>IF(tbl_Customers[[#This Row],[number_customer_service_calls]] &lt;= 1, "0-1 Calls", IF(tbl_Customers[[#This Row],[number_customer_service_calls]] &lt;= 3, "2-3 Calls", IF(tbl_Customers[[#This Row],[number_customer_service_calls]] &lt;=5, "4-5 Calls", "6+ Calls")))</f>
        <v>2-3 Calls</v>
      </c>
      <c r="X2528" t="str">
        <f>IF(tbl_Customers[[#This Row],[account_length]] &lt;= 50, "0-50", IF(tbl_Customers[[#This Row],[account_length]] &lt;=100, "51-100", IF(tbl_Customers[[#This Row],[account_length]] &lt;= 150, "101-150", "151+")))</f>
        <v>0-50</v>
      </c>
      <c r="Y2528" t="str">
        <f>IF(tbl_Customers[[#This Row],[total_intl_charge]] &lt;= 3, "Low Charges", "High Charges")</f>
        <v>Low Charges</v>
      </c>
      <c r="Z2528" t="str">
        <f>IF(tbl_Customers[[#This Row],[total_eve_calls]]&lt;=80,"Low Calls",
IF(tbl_Customers[[#This Row],[total_eve_calls]]&lt;=120,"Medium Calls","High Calls"))</f>
        <v>Medium Calls</v>
      </c>
      <c r="AA2528" t="str">
        <f>IF(tbl_Customers[[#This Row],[total_eve_charge]]&lt;=15,"Low Charges",
IF(tbl_Customers[[#This Row],[total_eve_charge]]&lt;=20,"Medium Charges","High Charges"))</f>
        <v>High Charges</v>
      </c>
      <c r="AB25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28" t="str">
        <f>IF(tbl_Customers[[#This Row],[number_vmail_messages]] = 0, "No Usage", IF(tbl_Customers[[#This Row],[number_vmail_messages]] &lt;= 20, "Low Usage", IF(tbl_Customers[[#This Row],[number_vmail_messages]] &lt;= 40, "Medium Usgae", "High Usage")))</f>
        <v>No Usage</v>
      </c>
      <c r="AD2528" t="str">
        <f>IF(tbl_Customers[[#This Row],[total_day_minutes]]&lt;=150,"Low Usage", IF(tbl_Customers[[#This Row],[total_day_minutes]]&lt;=200,"Medium Usage", IF(tbl_Customers[[#This Row],[total_day_minutes]]&lt;=250,"High Usage","Very High Usage")))</f>
        <v>High Usage</v>
      </c>
      <c r="AE2528" t="str">
        <f>IF(tbl_Customers[[#This Row],[total_intl_calls]]&lt;=5,"Low Calls", IF(tbl_Customers[[#This Row],[total_intl_calls]]&lt;=10, "Medium Calls", "High Calls"))</f>
        <v>Low Calls</v>
      </c>
      <c r="AF25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28" s="36" t="str">
        <f>IF(tbl_Customers[[#This Row],[Churn_Risk_Score]]&gt;=10,"High Risk", IF(tbl_Customers[[#This Row],[Churn_Risk_Score]]&gt;=5,"Medium Risk","Low Risk"))</f>
        <v>Low Risk</v>
      </c>
    </row>
    <row r="2529" spans="1:33" x14ac:dyDescent="0.35">
      <c r="A2529">
        <v>2528</v>
      </c>
      <c r="B2529" t="s">
        <v>52</v>
      </c>
      <c r="C2529">
        <v>89</v>
      </c>
      <c r="D2529" t="s">
        <v>21</v>
      </c>
      <c r="E2529" t="s">
        <v>22</v>
      </c>
      <c r="F2529" t="s">
        <v>23</v>
      </c>
      <c r="G2529">
        <v>12</v>
      </c>
      <c r="H2529">
        <v>188</v>
      </c>
      <c r="I2529">
        <v>105</v>
      </c>
      <c r="J2529">
        <v>31.96</v>
      </c>
      <c r="K2529">
        <v>151.30000000000001</v>
      </c>
      <c r="L2529">
        <v>107</v>
      </c>
      <c r="M2529">
        <v>12.86</v>
      </c>
      <c r="N2529">
        <v>201.9</v>
      </c>
      <c r="O2529">
        <v>132</v>
      </c>
      <c r="P2529">
        <v>9.09</v>
      </c>
      <c r="Q2529">
        <v>10.5</v>
      </c>
      <c r="R2529">
        <v>3</v>
      </c>
      <c r="S2529">
        <v>2.84</v>
      </c>
      <c r="T2529">
        <v>2</v>
      </c>
      <c r="U2529" t="s">
        <v>22</v>
      </c>
      <c r="V2529">
        <f>IF(tbl_Customers[[#This Row],[churn]] = "yes", 1, 0)</f>
        <v>0</v>
      </c>
      <c r="W2529" t="str">
        <f>IF(tbl_Customers[[#This Row],[number_customer_service_calls]] &lt;= 1, "0-1 Calls", IF(tbl_Customers[[#This Row],[number_customer_service_calls]] &lt;= 3, "2-3 Calls", IF(tbl_Customers[[#This Row],[number_customer_service_calls]] &lt;=5, "4-5 Calls", "6+ Calls")))</f>
        <v>2-3 Calls</v>
      </c>
      <c r="X2529" t="str">
        <f>IF(tbl_Customers[[#This Row],[account_length]] &lt;= 50, "0-50", IF(tbl_Customers[[#This Row],[account_length]] &lt;=100, "51-100", IF(tbl_Customers[[#This Row],[account_length]] &lt;= 150, "101-150", "151+")))</f>
        <v>51-100</v>
      </c>
      <c r="Y2529" t="str">
        <f>IF(tbl_Customers[[#This Row],[total_intl_charge]] &lt;= 3, "Low Charges", "High Charges")</f>
        <v>Low Charges</v>
      </c>
      <c r="Z2529" t="str">
        <f>IF(tbl_Customers[[#This Row],[total_eve_calls]]&lt;=80,"Low Calls",
IF(tbl_Customers[[#This Row],[total_eve_calls]]&lt;=120,"Medium Calls","High Calls"))</f>
        <v>Medium Calls</v>
      </c>
      <c r="AA2529" t="str">
        <f>IF(tbl_Customers[[#This Row],[total_eve_charge]]&lt;=15,"Low Charges",
IF(tbl_Customers[[#This Row],[total_eve_charge]]&lt;=20,"Medium Charges","High Charges"))</f>
        <v>Low Charges</v>
      </c>
      <c r="AB25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29" t="str">
        <f>IF(tbl_Customers[[#This Row],[number_vmail_messages]] = 0, "No Usage", IF(tbl_Customers[[#This Row],[number_vmail_messages]] &lt;= 20, "Low Usage", IF(tbl_Customers[[#This Row],[number_vmail_messages]] &lt;= 40, "Medium Usgae", "High Usage")))</f>
        <v>Low Usage</v>
      </c>
      <c r="AD2529" t="str">
        <f>IF(tbl_Customers[[#This Row],[total_day_minutes]]&lt;=150,"Low Usage", IF(tbl_Customers[[#This Row],[total_day_minutes]]&lt;=200,"Medium Usage", IF(tbl_Customers[[#This Row],[total_day_minutes]]&lt;=250,"High Usage","Very High Usage")))</f>
        <v>Medium Usage</v>
      </c>
      <c r="AE2529" t="str">
        <f>IF(tbl_Customers[[#This Row],[total_intl_calls]]&lt;=5,"Low Calls", IF(tbl_Customers[[#This Row],[total_intl_calls]]&lt;=10, "Medium Calls", "High Calls"))</f>
        <v>Low Calls</v>
      </c>
      <c r="AF25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29" s="36" t="str">
        <f>IF(tbl_Customers[[#This Row],[Churn_Risk_Score]]&gt;=10,"High Risk", IF(tbl_Customers[[#This Row],[Churn_Risk_Score]]&gt;=5,"Medium Risk","Low Risk"))</f>
        <v>Low Risk</v>
      </c>
    </row>
    <row r="2530" spans="1:33" x14ac:dyDescent="0.35">
      <c r="A2530">
        <v>2529</v>
      </c>
      <c r="B2530" t="s">
        <v>36</v>
      </c>
      <c r="C2530">
        <v>131</v>
      </c>
      <c r="D2530" t="s">
        <v>25</v>
      </c>
      <c r="E2530" t="s">
        <v>23</v>
      </c>
      <c r="F2530" t="s">
        <v>22</v>
      </c>
      <c r="G2530">
        <v>0</v>
      </c>
      <c r="H2530">
        <v>122.3</v>
      </c>
      <c r="I2530">
        <v>83</v>
      </c>
      <c r="J2530">
        <v>20.79</v>
      </c>
      <c r="K2530">
        <v>118.8</v>
      </c>
      <c r="L2530">
        <v>94</v>
      </c>
      <c r="M2530">
        <v>10.1</v>
      </c>
      <c r="N2530">
        <v>147.9</v>
      </c>
      <c r="O2530">
        <v>95</v>
      </c>
      <c r="P2530">
        <v>6.66</v>
      </c>
      <c r="Q2530">
        <v>13.7</v>
      </c>
      <c r="R2530">
        <v>3</v>
      </c>
      <c r="S2530">
        <v>3.7</v>
      </c>
      <c r="T2530">
        <v>3</v>
      </c>
      <c r="U2530" t="s">
        <v>23</v>
      </c>
      <c r="V2530">
        <f>IF(tbl_Customers[[#This Row],[churn]] = "yes", 1, 0)</f>
        <v>1</v>
      </c>
      <c r="W2530" t="str">
        <f>IF(tbl_Customers[[#This Row],[number_customer_service_calls]] &lt;= 1, "0-1 Calls", IF(tbl_Customers[[#This Row],[number_customer_service_calls]] &lt;= 3, "2-3 Calls", IF(tbl_Customers[[#This Row],[number_customer_service_calls]] &lt;=5, "4-5 Calls", "6+ Calls")))</f>
        <v>2-3 Calls</v>
      </c>
      <c r="X2530" t="str">
        <f>IF(tbl_Customers[[#This Row],[account_length]] &lt;= 50, "0-50", IF(tbl_Customers[[#This Row],[account_length]] &lt;=100, "51-100", IF(tbl_Customers[[#This Row],[account_length]] &lt;= 150, "101-150", "151+")))</f>
        <v>101-150</v>
      </c>
      <c r="Y2530" t="str">
        <f>IF(tbl_Customers[[#This Row],[total_intl_charge]] &lt;= 3, "Low Charges", "High Charges")</f>
        <v>High Charges</v>
      </c>
      <c r="Z2530" t="str">
        <f>IF(tbl_Customers[[#This Row],[total_eve_calls]]&lt;=80,"Low Calls",
IF(tbl_Customers[[#This Row],[total_eve_calls]]&lt;=120,"Medium Calls","High Calls"))</f>
        <v>Medium Calls</v>
      </c>
      <c r="AA2530" t="str">
        <f>IF(tbl_Customers[[#This Row],[total_eve_charge]]&lt;=15,"Low Charges",
IF(tbl_Customers[[#This Row],[total_eve_charge]]&lt;=20,"Medium Charges","High Charges"))</f>
        <v>Low Charges</v>
      </c>
      <c r="AB25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0" t="str">
        <f>IF(tbl_Customers[[#This Row],[number_vmail_messages]] = 0, "No Usage", IF(tbl_Customers[[#This Row],[number_vmail_messages]] &lt;= 20, "Low Usage", IF(tbl_Customers[[#This Row],[number_vmail_messages]] &lt;= 40, "Medium Usgae", "High Usage")))</f>
        <v>No Usage</v>
      </c>
      <c r="AD2530" t="str">
        <f>IF(tbl_Customers[[#This Row],[total_day_minutes]]&lt;=150,"Low Usage", IF(tbl_Customers[[#This Row],[total_day_minutes]]&lt;=200,"Medium Usage", IF(tbl_Customers[[#This Row],[total_day_minutes]]&lt;=250,"High Usage","Very High Usage")))</f>
        <v>Low Usage</v>
      </c>
      <c r="AE2530" t="str">
        <f>IF(tbl_Customers[[#This Row],[total_intl_calls]]&lt;=5,"Low Calls", IF(tbl_Customers[[#This Row],[total_intl_calls]]&lt;=10, "Medium Calls", "High Calls"))</f>
        <v>Low Calls</v>
      </c>
      <c r="AF25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530" s="36" t="str">
        <f>IF(tbl_Customers[[#This Row],[Churn_Risk_Score]]&gt;=10,"High Risk", IF(tbl_Customers[[#This Row],[Churn_Risk_Score]]&gt;=5,"Medium Risk","Low Risk"))</f>
        <v>Medium Risk</v>
      </c>
    </row>
    <row r="2531" spans="1:33" x14ac:dyDescent="0.35">
      <c r="A2531">
        <v>2530</v>
      </c>
      <c r="B2531" t="s">
        <v>38</v>
      </c>
      <c r="C2531">
        <v>105</v>
      </c>
      <c r="D2531" t="s">
        <v>21</v>
      </c>
      <c r="E2531" t="s">
        <v>22</v>
      </c>
      <c r="F2531" t="s">
        <v>22</v>
      </c>
      <c r="G2531">
        <v>0</v>
      </c>
      <c r="H2531">
        <v>259.3</v>
      </c>
      <c r="I2531">
        <v>96</v>
      </c>
      <c r="J2531">
        <v>44.08</v>
      </c>
      <c r="K2531">
        <v>175.2</v>
      </c>
      <c r="L2531">
        <v>97</v>
      </c>
      <c r="M2531">
        <v>14.89</v>
      </c>
      <c r="N2531">
        <v>222.4</v>
      </c>
      <c r="O2531">
        <v>36</v>
      </c>
      <c r="P2531">
        <v>10.01</v>
      </c>
      <c r="Q2531">
        <v>12</v>
      </c>
      <c r="R2531">
        <v>5</v>
      </c>
      <c r="S2531">
        <v>3.24</v>
      </c>
      <c r="T2531">
        <v>3</v>
      </c>
      <c r="U2531" t="s">
        <v>22</v>
      </c>
      <c r="V2531">
        <f>IF(tbl_Customers[[#This Row],[churn]] = "yes", 1, 0)</f>
        <v>0</v>
      </c>
      <c r="W2531" t="str">
        <f>IF(tbl_Customers[[#This Row],[number_customer_service_calls]] &lt;= 1, "0-1 Calls", IF(tbl_Customers[[#This Row],[number_customer_service_calls]] &lt;= 3, "2-3 Calls", IF(tbl_Customers[[#This Row],[number_customer_service_calls]] &lt;=5, "4-5 Calls", "6+ Calls")))</f>
        <v>2-3 Calls</v>
      </c>
      <c r="X2531" t="str">
        <f>IF(tbl_Customers[[#This Row],[account_length]] &lt;= 50, "0-50", IF(tbl_Customers[[#This Row],[account_length]] &lt;=100, "51-100", IF(tbl_Customers[[#This Row],[account_length]] &lt;= 150, "101-150", "151+")))</f>
        <v>101-150</v>
      </c>
      <c r="Y2531" t="str">
        <f>IF(tbl_Customers[[#This Row],[total_intl_charge]] &lt;= 3, "Low Charges", "High Charges")</f>
        <v>High Charges</v>
      </c>
      <c r="Z2531" t="str">
        <f>IF(tbl_Customers[[#This Row],[total_eve_calls]]&lt;=80,"Low Calls",
IF(tbl_Customers[[#This Row],[total_eve_calls]]&lt;=120,"Medium Calls","High Calls"))</f>
        <v>Medium Calls</v>
      </c>
      <c r="AA2531" t="str">
        <f>IF(tbl_Customers[[#This Row],[total_eve_charge]]&lt;=15,"Low Charges",
IF(tbl_Customers[[#This Row],[total_eve_charge]]&lt;=20,"Medium Charges","High Charges"))</f>
        <v>Low Charges</v>
      </c>
      <c r="AB25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1" t="str">
        <f>IF(tbl_Customers[[#This Row],[number_vmail_messages]] = 0, "No Usage", IF(tbl_Customers[[#This Row],[number_vmail_messages]] &lt;= 20, "Low Usage", IF(tbl_Customers[[#This Row],[number_vmail_messages]] &lt;= 40, "Medium Usgae", "High Usage")))</f>
        <v>No Usage</v>
      </c>
      <c r="AD2531" t="str">
        <f>IF(tbl_Customers[[#This Row],[total_day_minutes]]&lt;=150,"Low Usage", IF(tbl_Customers[[#This Row],[total_day_minutes]]&lt;=200,"Medium Usage", IF(tbl_Customers[[#This Row],[total_day_minutes]]&lt;=250,"High Usage","Very High Usage")))</f>
        <v>Very High Usage</v>
      </c>
      <c r="AE2531" t="str">
        <f>IF(tbl_Customers[[#This Row],[total_intl_calls]]&lt;=5,"Low Calls", IF(tbl_Customers[[#This Row],[total_intl_calls]]&lt;=10, "Medium Calls", "High Calls"))</f>
        <v>Low Calls</v>
      </c>
      <c r="AF25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531" s="36" t="str">
        <f>IF(tbl_Customers[[#This Row],[Churn_Risk_Score]]&gt;=10,"High Risk", IF(tbl_Customers[[#This Row],[Churn_Risk_Score]]&gt;=5,"Medium Risk","Low Risk"))</f>
        <v>Medium Risk</v>
      </c>
    </row>
    <row r="2532" spans="1:33" x14ac:dyDescent="0.35">
      <c r="A2532">
        <v>2531</v>
      </c>
      <c r="B2532" t="s">
        <v>53</v>
      </c>
      <c r="C2532">
        <v>108</v>
      </c>
      <c r="D2532" t="s">
        <v>25</v>
      </c>
      <c r="E2532" t="s">
        <v>23</v>
      </c>
      <c r="F2532" t="s">
        <v>22</v>
      </c>
      <c r="G2532">
        <v>0</v>
      </c>
      <c r="H2532">
        <v>115.1</v>
      </c>
      <c r="I2532">
        <v>114</v>
      </c>
      <c r="J2532">
        <v>19.57</v>
      </c>
      <c r="K2532">
        <v>211.3</v>
      </c>
      <c r="L2532">
        <v>70</v>
      </c>
      <c r="M2532">
        <v>17.96</v>
      </c>
      <c r="N2532">
        <v>136.1</v>
      </c>
      <c r="O2532">
        <v>85</v>
      </c>
      <c r="P2532">
        <v>6.12</v>
      </c>
      <c r="Q2532">
        <v>13.8</v>
      </c>
      <c r="R2532">
        <v>3</v>
      </c>
      <c r="S2532">
        <v>3.73</v>
      </c>
      <c r="T2532">
        <v>2</v>
      </c>
      <c r="U2532" t="s">
        <v>23</v>
      </c>
      <c r="V2532">
        <f>IF(tbl_Customers[[#This Row],[churn]] = "yes", 1, 0)</f>
        <v>1</v>
      </c>
      <c r="W2532" t="str">
        <f>IF(tbl_Customers[[#This Row],[number_customer_service_calls]] &lt;= 1, "0-1 Calls", IF(tbl_Customers[[#This Row],[number_customer_service_calls]] &lt;= 3, "2-3 Calls", IF(tbl_Customers[[#This Row],[number_customer_service_calls]] &lt;=5, "4-5 Calls", "6+ Calls")))</f>
        <v>2-3 Calls</v>
      </c>
      <c r="X2532" t="str">
        <f>IF(tbl_Customers[[#This Row],[account_length]] &lt;= 50, "0-50", IF(tbl_Customers[[#This Row],[account_length]] &lt;=100, "51-100", IF(tbl_Customers[[#This Row],[account_length]] &lt;= 150, "101-150", "151+")))</f>
        <v>101-150</v>
      </c>
      <c r="Y2532" t="str">
        <f>IF(tbl_Customers[[#This Row],[total_intl_charge]] &lt;= 3, "Low Charges", "High Charges")</f>
        <v>High Charges</v>
      </c>
      <c r="Z2532" t="str">
        <f>IF(tbl_Customers[[#This Row],[total_eve_calls]]&lt;=80,"Low Calls",
IF(tbl_Customers[[#This Row],[total_eve_calls]]&lt;=120,"Medium Calls","High Calls"))</f>
        <v>Low Calls</v>
      </c>
      <c r="AA2532" t="str">
        <f>IF(tbl_Customers[[#This Row],[total_eve_charge]]&lt;=15,"Low Charges",
IF(tbl_Customers[[#This Row],[total_eve_charge]]&lt;=20,"Medium Charges","High Charges"))</f>
        <v>Medium Charges</v>
      </c>
      <c r="AB25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2" t="str">
        <f>IF(tbl_Customers[[#This Row],[number_vmail_messages]] = 0, "No Usage", IF(tbl_Customers[[#This Row],[number_vmail_messages]] &lt;= 20, "Low Usage", IF(tbl_Customers[[#This Row],[number_vmail_messages]] &lt;= 40, "Medium Usgae", "High Usage")))</f>
        <v>No Usage</v>
      </c>
      <c r="AD2532" t="str">
        <f>IF(tbl_Customers[[#This Row],[total_day_minutes]]&lt;=150,"Low Usage", IF(tbl_Customers[[#This Row],[total_day_minutes]]&lt;=200,"Medium Usage", IF(tbl_Customers[[#This Row],[total_day_minutes]]&lt;=250,"High Usage","Very High Usage")))</f>
        <v>Low Usage</v>
      </c>
      <c r="AE2532" t="str">
        <f>IF(tbl_Customers[[#This Row],[total_intl_calls]]&lt;=5,"Low Calls", IF(tbl_Customers[[#This Row],[total_intl_calls]]&lt;=10, "Medium Calls", "High Calls"))</f>
        <v>Low Calls</v>
      </c>
      <c r="AF25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532" s="36" t="str">
        <f>IF(tbl_Customers[[#This Row],[Churn_Risk_Score]]&gt;=10,"High Risk", IF(tbl_Customers[[#This Row],[Churn_Risk_Score]]&gt;=5,"Medium Risk","Low Risk"))</f>
        <v>Medium Risk</v>
      </c>
    </row>
    <row r="2533" spans="1:33" x14ac:dyDescent="0.35">
      <c r="A2533">
        <v>2532</v>
      </c>
      <c r="B2533" t="s">
        <v>37</v>
      </c>
      <c r="C2533">
        <v>47</v>
      </c>
      <c r="D2533" t="s">
        <v>21</v>
      </c>
      <c r="E2533" t="s">
        <v>22</v>
      </c>
      <c r="F2533" t="s">
        <v>23</v>
      </c>
      <c r="G2533">
        <v>28</v>
      </c>
      <c r="H2533">
        <v>172.9</v>
      </c>
      <c r="I2533">
        <v>109</v>
      </c>
      <c r="J2533">
        <v>29.39</v>
      </c>
      <c r="K2533">
        <v>137.6</v>
      </c>
      <c r="L2533">
        <v>94</v>
      </c>
      <c r="M2533">
        <v>11.7</v>
      </c>
      <c r="N2533">
        <v>203.8</v>
      </c>
      <c r="O2533">
        <v>109</v>
      </c>
      <c r="P2533">
        <v>9.17</v>
      </c>
      <c r="Q2533">
        <v>8.3000000000000007</v>
      </c>
      <c r="R2533">
        <v>6</v>
      </c>
      <c r="S2533">
        <v>2.2400000000000002</v>
      </c>
      <c r="T2533">
        <v>1</v>
      </c>
      <c r="U2533" t="s">
        <v>22</v>
      </c>
      <c r="V2533">
        <f>IF(tbl_Customers[[#This Row],[churn]] = "yes", 1, 0)</f>
        <v>0</v>
      </c>
      <c r="W2533" t="str">
        <f>IF(tbl_Customers[[#This Row],[number_customer_service_calls]] &lt;= 1, "0-1 Calls", IF(tbl_Customers[[#This Row],[number_customer_service_calls]] &lt;= 3, "2-3 Calls", IF(tbl_Customers[[#This Row],[number_customer_service_calls]] &lt;=5, "4-5 Calls", "6+ Calls")))</f>
        <v>0-1 Calls</v>
      </c>
      <c r="X2533" t="str">
        <f>IF(tbl_Customers[[#This Row],[account_length]] &lt;= 50, "0-50", IF(tbl_Customers[[#This Row],[account_length]] &lt;=100, "51-100", IF(tbl_Customers[[#This Row],[account_length]] &lt;= 150, "101-150", "151+")))</f>
        <v>0-50</v>
      </c>
      <c r="Y2533" t="str">
        <f>IF(tbl_Customers[[#This Row],[total_intl_charge]] &lt;= 3, "Low Charges", "High Charges")</f>
        <v>Low Charges</v>
      </c>
      <c r="Z2533" t="str">
        <f>IF(tbl_Customers[[#This Row],[total_eve_calls]]&lt;=80,"Low Calls",
IF(tbl_Customers[[#This Row],[total_eve_calls]]&lt;=120,"Medium Calls","High Calls"))</f>
        <v>Medium Calls</v>
      </c>
      <c r="AA2533" t="str">
        <f>IF(tbl_Customers[[#This Row],[total_eve_charge]]&lt;=15,"Low Charges",
IF(tbl_Customers[[#This Row],[total_eve_charge]]&lt;=20,"Medium Charges","High Charges"))</f>
        <v>Low Charges</v>
      </c>
      <c r="AB25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33" t="str">
        <f>IF(tbl_Customers[[#This Row],[number_vmail_messages]] = 0, "No Usage", IF(tbl_Customers[[#This Row],[number_vmail_messages]] &lt;= 20, "Low Usage", IF(tbl_Customers[[#This Row],[number_vmail_messages]] &lt;= 40, "Medium Usgae", "High Usage")))</f>
        <v>Medium Usgae</v>
      </c>
      <c r="AD2533" t="str">
        <f>IF(tbl_Customers[[#This Row],[total_day_minutes]]&lt;=150,"Low Usage", IF(tbl_Customers[[#This Row],[total_day_minutes]]&lt;=200,"Medium Usage", IF(tbl_Customers[[#This Row],[total_day_minutes]]&lt;=250,"High Usage","Very High Usage")))</f>
        <v>Medium Usage</v>
      </c>
      <c r="AE2533" t="str">
        <f>IF(tbl_Customers[[#This Row],[total_intl_calls]]&lt;=5,"Low Calls", IF(tbl_Customers[[#This Row],[total_intl_calls]]&lt;=10, "Medium Calls", "High Calls"))</f>
        <v>Medium Calls</v>
      </c>
      <c r="AF25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33" s="36" t="str">
        <f>IF(tbl_Customers[[#This Row],[Churn_Risk_Score]]&gt;=10,"High Risk", IF(tbl_Customers[[#This Row],[Churn_Risk_Score]]&gt;=5,"Medium Risk","Low Risk"))</f>
        <v>Low Risk</v>
      </c>
    </row>
    <row r="2534" spans="1:33" x14ac:dyDescent="0.35">
      <c r="A2534">
        <v>2533</v>
      </c>
      <c r="B2534" t="s">
        <v>29</v>
      </c>
      <c r="C2534">
        <v>101</v>
      </c>
      <c r="D2534" t="s">
        <v>21</v>
      </c>
      <c r="E2534" t="s">
        <v>23</v>
      </c>
      <c r="F2534" t="s">
        <v>22</v>
      </c>
      <c r="G2534">
        <v>0</v>
      </c>
      <c r="H2534">
        <v>156.4</v>
      </c>
      <c r="I2534">
        <v>116</v>
      </c>
      <c r="J2534">
        <v>26.59</v>
      </c>
      <c r="K2534">
        <v>130.4</v>
      </c>
      <c r="L2534">
        <v>114</v>
      </c>
      <c r="M2534">
        <v>11.08</v>
      </c>
      <c r="N2534">
        <v>207.3</v>
      </c>
      <c r="O2534">
        <v>109</v>
      </c>
      <c r="P2534">
        <v>9.33</v>
      </c>
      <c r="Q2534">
        <v>7.3</v>
      </c>
      <c r="R2534">
        <v>5</v>
      </c>
      <c r="S2534">
        <v>1.97</v>
      </c>
      <c r="T2534">
        <v>1</v>
      </c>
      <c r="U2534" t="s">
        <v>22</v>
      </c>
      <c r="V2534">
        <f>IF(tbl_Customers[[#This Row],[churn]] = "yes", 1, 0)</f>
        <v>0</v>
      </c>
      <c r="W2534" t="str">
        <f>IF(tbl_Customers[[#This Row],[number_customer_service_calls]] &lt;= 1, "0-1 Calls", IF(tbl_Customers[[#This Row],[number_customer_service_calls]] &lt;= 3, "2-3 Calls", IF(tbl_Customers[[#This Row],[number_customer_service_calls]] &lt;=5, "4-5 Calls", "6+ Calls")))</f>
        <v>0-1 Calls</v>
      </c>
      <c r="X2534" t="str">
        <f>IF(tbl_Customers[[#This Row],[account_length]] &lt;= 50, "0-50", IF(tbl_Customers[[#This Row],[account_length]] &lt;=100, "51-100", IF(tbl_Customers[[#This Row],[account_length]] &lt;= 150, "101-150", "151+")))</f>
        <v>101-150</v>
      </c>
      <c r="Y2534" t="str">
        <f>IF(tbl_Customers[[#This Row],[total_intl_charge]] &lt;= 3, "Low Charges", "High Charges")</f>
        <v>Low Charges</v>
      </c>
      <c r="Z2534" t="str">
        <f>IF(tbl_Customers[[#This Row],[total_eve_calls]]&lt;=80,"Low Calls",
IF(tbl_Customers[[#This Row],[total_eve_calls]]&lt;=120,"Medium Calls","High Calls"))</f>
        <v>Medium Calls</v>
      </c>
      <c r="AA2534" t="str">
        <f>IF(tbl_Customers[[#This Row],[total_eve_charge]]&lt;=15,"Low Charges",
IF(tbl_Customers[[#This Row],[total_eve_charge]]&lt;=20,"Medium Charges","High Charges"))</f>
        <v>Low Charges</v>
      </c>
      <c r="AB25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34" t="str">
        <f>IF(tbl_Customers[[#This Row],[number_vmail_messages]] = 0, "No Usage", IF(tbl_Customers[[#This Row],[number_vmail_messages]] &lt;= 20, "Low Usage", IF(tbl_Customers[[#This Row],[number_vmail_messages]] &lt;= 40, "Medium Usgae", "High Usage")))</f>
        <v>No Usage</v>
      </c>
      <c r="AD2534" t="str">
        <f>IF(tbl_Customers[[#This Row],[total_day_minutes]]&lt;=150,"Low Usage", IF(tbl_Customers[[#This Row],[total_day_minutes]]&lt;=200,"Medium Usage", IF(tbl_Customers[[#This Row],[total_day_minutes]]&lt;=250,"High Usage","Very High Usage")))</f>
        <v>Medium Usage</v>
      </c>
      <c r="AE2534" t="str">
        <f>IF(tbl_Customers[[#This Row],[total_intl_calls]]&lt;=5,"Low Calls", IF(tbl_Customers[[#This Row],[total_intl_calls]]&lt;=10, "Medium Calls", "High Calls"))</f>
        <v>Low Calls</v>
      </c>
      <c r="AF25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34" s="36" t="str">
        <f>IF(tbl_Customers[[#This Row],[Churn_Risk_Score]]&gt;=10,"High Risk", IF(tbl_Customers[[#This Row],[Churn_Risk_Score]]&gt;=5,"Medium Risk","Low Risk"))</f>
        <v>Low Risk</v>
      </c>
    </row>
    <row r="2535" spans="1:33" x14ac:dyDescent="0.35">
      <c r="A2535">
        <v>2534</v>
      </c>
      <c r="B2535" t="s">
        <v>68</v>
      </c>
      <c r="C2535">
        <v>182</v>
      </c>
      <c r="D2535" t="s">
        <v>21</v>
      </c>
      <c r="E2535" t="s">
        <v>22</v>
      </c>
      <c r="F2535" t="s">
        <v>23</v>
      </c>
      <c r="G2535">
        <v>24</v>
      </c>
      <c r="H2535">
        <v>128.1</v>
      </c>
      <c r="I2535">
        <v>104</v>
      </c>
      <c r="J2535">
        <v>21.78</v>
      </c>
      <c r="K2535">
        <v>143.4</v>
      </c>
      <c r="L2535">
        <v>127</v>
      </c>
      <c r="M2535">
        <v>12.19</v>
      </c>
      <c r="N2535">
        <v>191</v>
      </c>
      <c r="O2535">
        <v>98</v>
      </c>
      <c r="P2535">
        <v>8.59</v>
      </c>
      <c r="Q2535">
        <v>11.6</v>
      </c>
      <c r="R2535">
        <v>3</v>
      </c>
      <c r="S2535">
        <v>3.13</v>
      </c>
      <c r="T2535">
        <v>1</v>
      </c>
      <c r="U2535" t="s">
        <v>22</v>
      </c>
      <c r="V2535">
        <f>IF(tbl_Customers[[#This Row],[churn]] = "yes", 1, 0)</f>
        <v>0</v>
      </c>
      <c r="W2535" t="str">
        <f>IF(tbl_Customers[[#This Row],[number_customer_service_calls]] &lt;= 1, "0-1 Calls", IF(tbl_Customers[[#This Row],[number_customer_service_calls]] &lt;= 3, "2-3 Calls", IF(tbl_Customers[[#This Row],[number_customer_service_calls]] &lt;=5, "4-5 Calls", "6+ Calls")))</f>
        <v>0-1 Calls</v>
      </c>
      <c r="X2535" t="str">
        <f>IF(tbl_Customers[[#This Row],[account_length]] &lt;= 50, "0-50", IF(tbl_Customers[[#This Row],[account_length]] &lt;=100, "51-100", IF(tbl_Customers[[#This Row],[account_length]] &lt;= 150, "101-150", "151+")))</f>
        <v>151+</v>
      </c>
      <c r="Y2535" t="str">
        <f>IF(tbl_Customers[[#This Row],[total_intl_charge]] &lt;= 3, "Low Charges", "High Charges")</f>
        <v>High Charges</v>
      </c>
      <c r="Z2535" t="str">
        <f>IF(tbl_Customers[[#This Row],[total_eve_calls]]&lt;=80,"Low Calls",
IF(tbl_Customers[[#This Row],[total_eve_calls]]&lt;=120,"Medium Calls","High Calls"))</f>
        <v>High Calls</v>
      </c>
      <c r="AA2535" t="str">
        <f>IF(tbl_Customers[[#This Row],[total_eve_charge]]&lt;=15,"Low Charges",
IF(tbl_Customers[[#This Row],[total_eve_charge]]&lt;=20,"Medium Charges","High Charges"))</f>
        <v>Low Charges</v>
      </c>
      <c r="AB25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5" t="str">
        <f>IF(tbl_Customers[[#This Row],[number_vmail_messages]] = 0, "No Usage", IF(tbl_Customers[[#This Row],[number_vmail_messages]] &lt;= 20, "Low Usage", IF(tbl_Customers[[#This Row],[number_vmail_messages]] &lt;= 40, "Medium Usgae", "High Usage")))</f>
        <v>Medium Usgae</v>
      </c>
      <c r="AD2535" t="str">
        <f>IF(tbl_Customers[[#This Row],[total_day_minutes]]&lt;=150,"Low Usage", IF(tbl_Customers[[#This Row],[total_day_minutes]]&lt;=200,"Medium Usage", IF(tbl_Customers[[#This Row],[total_day_minutes]]&lt;=250,"High Usage","Very High Usage")))</f>
        <v>Low Usage</v>
      </c>
      <c r="AE2535" t="str">
        <f>IF(tbl_Customers[[#This Row],[total_intl_calls]]&lt;=5,"Low Calls", IF(tbl_Customers[[#This Row],[total_intl_calls]]&lt;=10, "Medium Calls", "High Calls"))</f>
        <v>Low Calls</v>
      </c>
      <c r="AF25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35" s="36" t="str">
        <f>IF(tbl_Customers[[#This Row],[Churn_Risk_Score]]&gt;=10,"High Risk", IF(tbl_Customers[[#This Row],[Churn_Risk_Score]]&gt;=5,"Medium Risk","Low Risk"))</f>
        <v>Low Risk</v>
      </c>
    </row>
    <row r="2536" spans="1:33" x14ac:dyDescent="0.35">
      <c r="A2536">
        <v>2535</v>
      </c>
      <c r="B2536" t="s">
        <v>64</v>
      </c>
      <c r="C2536">
        <v>128</v>
      </c>
      <c r="D2536" t="s">
        <v>25</v>
      </c>
      <c r="E2536" t="s">
        <v>22</v>
      </c>
      <c r="F2536" t="s">
        <v>22</v>
      </c>
      <c r="G2536">
        <v>0</v>
      </c>
      <c r="H2536">
        <v>227.9</v>
      </c>
      <c r="I2536">
        <v>130</v>
      </c>
      <c r="J2536">
        <v>38.74</v>
      </c>
      <c r="K2536">
        <v>302.60000000000002</v>
      </c>
      <c r="L2536">
        <v>71</v>
      </c>
      <c r="M2536">
        <v>25.72</v>
      </c>
      <c r="N2536">
        <v>191.5</v>
      </c>
      <c r="O2536">
        <v>82</v>
      </c>
      <c r="P2536">
        <v>8.6199999999999992</v>
      </c>
      <c r="Q2536">
        <v>5.5</v>
      </c>
      <c r="R2536">
        <v>7</v>
      </c>
      <c r="S2536">
        <v>1.49</v>
      </c>
      <c r="T2536">
        <v>1</v>
      </c>
      <c r="U2536" t="s">
        <v>23</v>
      </c>
      <c r="V2536">
        <f>IF(tbl_Customers[[#This Row],[churn]] = "yes", 1, 0)</f>
        <v>1</v>
      </c>
      <c r="W2536" t="str">
        <f>IF(tbl_Customers[[#This Row],[number_customer_service_calls]] &lt;= 1, "0-1 Calls", IF(tbl_Customers[[#This Row],[number_customer_service_calls]] &lt;= 3, "2-3 Calls", IF(tbl_Customers[[#This Row],[number_customer_service_calls]] &lt;=5, "4-5 Calls", "6+ Calls")))</f>
        <v>0-1 Calls</v>
      </c>
      <c r="X2536" t="str">
        <f>IF(tbl_Customers[[#This Row],[account_length]] &lt;= 50, "0-50", IF(tbl_Customers[[#This Row],[account_length]] &lt;=100, "51-100", IF(tbl_Customers[[#This Row],[account_length]] &lt;= 150, "101-150", "151+")))</f>
        <v>101-150</v>
      </c>
      <c r="Y2536" t="str">
        <f>IF(tbl_Customers[[#This Row],[total_intl_charge]] &lt;= 3, "Low Charges", "High Charges")</f>
        <v>Low Charges</v>
      </c>
      <c r="Z2536" t="str">
        <f>IF(tbl_Customers[[#This Row],[total_eve_calls]]&lt;=80,"Low Calls",
IF(tbl_Customers[[#This Row],[total_eve_calls]]&lt;=120,"Medium Calls","High Calls"))</f>
        <v>Low Calls</v>
      </c>
      <c r="AA2536" t="str">
        <f>IF(tbl_Customers[[#This Row],[total_eve_charge]]&lt;=15,"Low Charges",
IF(tbl_Customers[[#This Row],[total_eve_charge]]&lt;=20,"Medium Charges","High Charges"))</f>
        <v>High Charges</v>
      </c>
      <c r="AB25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36" t="str">
        <f>IF(tbl_Customers[[#This Row],[number_vmail_messages]] = 0, "No Usage", IF(tbl_Customers[[#This Row],[number_vmail_messages]] &lt;= 20, "Low Usage", IF(tbl_Customers[[#This Row],[number_vmail_messages]] &lt;= 40, "Medium Usgae", "High Usage")))</f>
        <v>No Usage</v>
      </c>
      <c r="AD2536" t="str">
        <f>IF(tbl_Customers[[#This Row],[total_day_minutes]]&lt;=150,"Low Usage", IF(tbl_Customers[[#This Row],[total_day_minutes]]&lt;=200,"Medium Usage", IF(tbl_Customers[[#This Row],[total_day_minutes]]&lt;=250,"High Usage","Very High Usage")))</f>
        <v>High Usage</v>
      </c>
      <c r="AE2536" t="str">
        <f>IF(tbl_Customers[[#This Row],[total_intl_calls]]&lt;=5,"Low Calls", IF(tbl_Customers[[#This Row],[total_intl_calls]]&lt;=10, "Medium Calls", "High Calls"))</f>
        <v>Medium Calls</v>
      </c>
      <c r="AF25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36" s="36" t="str">
        <f>IF(tbl_Customers[[#This Row],[Churn_Risk_Score]]&gt;=10,"High Risk", IF(tbl_Customers[[#This Row],[Churn_Risk_Score]]&gt;=5,"Medium Risk","Low Risk"))</f>
        <v>Low Risk</v>
      </c>
    </row>
    <row r="2537" spans="1:33" x14ac:dyDescent="0.35">
      <c r="A2537">
        <v>2536</v>
      </c>
      <c r="B2537" t="s">
        <v>42</v>
      </c>
      <c r="C2537">
        <v>69</v>
      </c>
      <c r="D2537" t="s">
        <v>21</v>
      </c>
      <c r="E2537" t="s">
        <v>22</v>
      </c>
      <c r="F2537" t="s">
        <v>23</v>
      </c>
      <c r="G2537">
        <v>31</v>
      </c>
      <c r="H2537">
        <v>194.9</v>
      </c>
      <c r="I2537">
        <v>63</v>
      </c>
      <c r="J2537">
        <v>33.130000000000003</v>
      </c>
      <c r="K2537">
        <v>191.6</v>
      </c>
      <c r="L2537">
        <v>90</v>
      </c>
      <c r="M2537">
        <v>16.29</v>
      </c>
      <c r="N2537">
        <v>153</v>
      </c>
      <c r="O2537">
        <v>129</v>
      </c>
      <c r="P2537">
        <v>6.89</v>
      </c>
      <c r="Q2537">
        <v>13.2</v>
      </c>
      <c r="R2537">
        <v>2</v>
      </c>
      <c r="S2537">
        <v>3.56</v>
      </c>
      <c r="T2537">
        <v>2</v>
      </c>
      <c r="U2537" t="s">
        <v>22</v>
      </c>
      <c r="V2537">
        <f>IF(tbl_Customers[[#This Row],[churn]] = "yes", 1, 0)</f>
        <v>0</v>
      </c>
      <c r="W2537" t="str">
        <f>IF(tbl_Customers[[#This Row],[number_customer_service_calls]] &lt;= 1, "0-1 Calls", IF(tbl_Customers[[#This Row],[number_customer_service_calls]] &lt;= 3, "2-3 Calls", IF(tbl_Customers[[#This Row],[number_customer_service_calls]] &lt;=5, "4-5 Calls", "6+ Calls")))</f>
        <v>2-3 Calls</v>
      </c>
      <c r="X2537" t="str">
        <f>IF(tbl_Customers[[#This Row],[account_length]] &lt;= 50, "0-50", IF(tbl_Customers[[#This Row],[account_length]] &lt;=100, "51-100", IF(tbl_Customers[[#This Row],[account_length]] &lt;= 150, "101-150", "151+")))</f>
        <v>51-100</v>
      </c>
      <c r="Y2537" t="str">
        <f>IF(tbl_Customers[[#This Row],[total_intl_charge]] &lt;= 3, "Low Charges", "High Charges")</f>
        <v>High Charges</v>
      </c>
      <c r="Z2537" t="str">
        <f>IF(tbl_Customers[[#This Row],[total_eve_calls]]&lt;=80,"Low Calls",
IF(tbl_Customers[[#This Row],[total_eve_calls]]&lt;=120,"Medium Calls","High Calls"))</f>
        <v>Medium Calls</v>
      </c>
      <c r="AA2537" t="str">
        <f>IF(tbl_Customers[[#This Row],[total_eve_charge]]&lt;=15,"Low Charges",
IF(tbl_Customers[[#This Row],[total_eve_charge]]&lt;=20,"Medium Charges","High Charges"))</f>
        <v>Medium Charges</v>
      </c>
      <c r="AB25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7" t="str">
        <f>IF(tbl_Customers[[#This Row],[number_vmail_messages]] = 0, "No Usage", IF(tbl_Customers[[#This Row],[number_vmail_messages]] &lt;= 20, "Low Usage", IF(tbl_Customers[[#This Row],[number_vmail_messages]] &lt;= 40, "Medium Usgae", "High Usage")))</f>
        <v>Medium Usgae</v>
      </c>
      <c r="AD2537" t="str">
        <f>IF(tbl_Customers[[#This Row],[total_day_minutes]]&lt;=150,"Low Usage", IF(tbl_Customers[[#This Row],[total_day_minutes]]&lt;=200,"Medium Usage", IF(tbl_Customers[[#This Row],[total_day_minutes]]&lt;=250,"High Usage","Very High Usage")))</f>
        <v>Medium Usage</v>
      </c>
      <c r="AE2537" t="str">
        <f>IF(tbl_Customers[[#This Row],[total_intl_calls]]&lt;=5,"Low Calls", IF(tbl_Customers[[#This Row],[total_intl_calls]]&lt;=10, "Medium Calls", "High Calls"))</f>
        <v>Low Calls</v>
      </c>
      <c r="AF25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37" s="36" t="str">
        <f>IF(tbl_Customers[[#This Row],[Churn_Risk_Score]]&gt;=10,"High Risk", IF(tbl_Customers[[#This Row],[Churn_Risk_Score]]&gt;=5,"Medium Risk","Low Risk"))</f>
        <v>Low Risk</v>
      </c>
    </row>
    <row r="2538" spans="1:33" x14ac:dyDescent="0.35">
      <c r="A2538">
        <v>2537</v>
      </c>
      <c r="B2538" t="s">
        <v>38</v>
      </c>
      <c r="C2538">
        <v>113</v>
      </c>
      <c r="D2538" t="s">
        <v>25</v>
      </c>
      <c r="E2538" t="s">
        <v>22</v>
      </c>
      <c r="F2538" t="s">
        <v>23</v>
      </c>
      <c r="G2538">
        <v>34</v>
      </c>
      <c r="H2538">
        <v>44.9</v>
      </c>
      <c r="I2538">
        <v>63</v>
      </c>
      <c r="J2538">
        <v>7.63</v>
      </c>
      <c r="K2538">
        <v>134.19999999999999</v>
      </c>
      <c r="L2538">
        <v>82</v>
      </c>
      <c r="M2538">
        <v>11.41</v>
      </c>
      <c r="N2538">
        <v>168.4</v>
      </c>
      <c r="O2538">
        <v>118</v>
      </c>
      <c r="P2538">
        <v>7.58</v>
      </c>
      <c r="Q2538">
        <v>13.3</v>
      </c>
      <c r="R2538">
        <v>3</v>
      </c>
      <c r="S2538">
        <v>3.59</v>
      </c>
      <c r="T2538">
        <v>1</v>
      </c>
      <c r="U2538" t="s">
        <v>22</v>
      </c>
      <c r="V2538">
        <f>IF(tbl_Customers[[#This Row],[churn]] = "yes", 1, 0)</f>
        <v>0</v>
      </c>
      <c r="W2538" t="str">
        <f>IF(tbl_Customers[[#This Row],[number_customer_service_calls]] &lt;= 1, "0-1 Calls", IF(tbl_Customers[[#This Row],[number_customer_service_calls]] &lt;= 3, "2-3 Calls", IF(tbl_Customers[[#This Row],[number_customer_service_calls]] &lt;=5, "4-5 Calls", "6+ Calls")))</f>
        <v>0-1 Calls</v>
      </c>
      <c r="X2538" t="str">
        <f>IF(tbl_Customers[[#This Row],[account_length]] &lt;= 50, "0-50", IF(tbl_Customers[[#This Row],[account_length]] &lt;=100, "51-100", IF(tbl_Customers[[#This Row],[account_length]] &lt;= 150, "101-150", "151+")))</f>
        <v>101-150</v>
      </c>
      <c r="Y2538" t="str">
        <f>IF(tbl_Customers[[#This Row],[total_intl_charge]] &lt;= 3, "Low Charges", "High Charges")</f>
        <v>High Charges</v>
      </c>
      <c r="Z2538" t="str">
        <f>IF(tbl_Customers[[#This Row],[total_eve_calls]]&lt;=80,"Low Calls",
IF(tbl_Customers[[#This Row],[total_eve_calls]]&lt;=120,"Medium Calls","High Calls"))</f>
        <v>Medium Calls</v>
      </c>
      <c r="AA2538" t="str">
        <f>IF(tbl_Customers[[#This Row],[total_eve_charge]]&lt;=15,"Low Charges",
IF(tbl_Customers[[#This Row],[total_eve_charge]]&lt;=20,"Medium Charges","High Charges"))</f>
        <v>Low Charges</v>
      </c>
      <c r="AB25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38" t="str">
        <f>IF(tbl_Customers[[#This Row],[number_vmail_messages]] = 0, "No Usage", IF(tbl_Customers[[#This Row],[number_vmail_messages]] &lt;= 20, "Low Usage", IF(tbl_Customers[[#This Row],[number_vmail_messages]] &lt;= 40, "Medium Usgae", "High Usage")))</f>
        <v>Medium Usgae</v>
      </c>
      <c r="AD2538" t="str">
        <f>IF(tbl_Customers[[#This Row],[total_day_minutes]]&lt;=150,"Low Usage", IF(tbl_Customers[[#This Row],[total_day_minutes]]&lt;=200,"Medium Usage", IF(tbl_Customers[[#This Row],[total_day_minutes]]&lt;=250,"High Usage","Very High Usage")))</f>
        <v>Low Usage</v>
      </c>
      <c r="AE2538" t="str">
        <f>IF(tbl_Customers[[#This Row],[total_intl_calls]]&lt;=5,"Low Calls", IF(tbl_Customers[[#This Row],[total_intl_calls]]&lt;=10, "Medium Calls", "High Calls"))</f>
        <v>Low Calls</v>
      </c>
      <c r="AF25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38" s="36" t="str">
        <f>IF(tbl_Customers[[#This Row],[Churn_Risk_Score]]&gt;=10,"High Risk", IF(tbl_Customers[[#This Row],[Churn_Risk_Score]]&gt;=5,"Medium Risk","Low Risk"))</f>
        <v>Low Risk</v>
      </c>
    </row>
    <row r="2539" spans="1:33" x14ac:dyDescent="0.35">
      <c r="A2539">
        <v>2538</v>
      </c>
      <c r="B2539" t="s">
        <v>73</v>
      </c>
      <c r="C2539">
        <v>87</v>
      </c>
      <c r="D2539" t="s">
        <v>25</v>
      </c>
      <c r="E2539" t="s">
        <v>22</v>
      </c>
      <c r="F2539" t="s">
        <v>23</v>
      </c>
      <c r="G2539">
        <v>30</v>
      </c>
      <c r="H2539">
        <v>262.8</v>
      </c>
      <c r="I2539">
        <v>114</v>
      </c>
      <c r="J2539">
        <v>44.68</v>
      </c>
      <c r="K2539">
        <v>215.8</v>
      </c>
      <c r="L2539">
        <v>130</v>
      </c>
      <c r="M2539">
        <v>18.34</v>
      </c>
      <c r="N2539">
        <v>154.80000000000001</v>
      </c>
      <c r="O2539">
        <v>88</v>
      </c>
      <c r="P2539">
        <v>6.97</v>
      </c>
      <c r="Q2539">
        <v>7.8</v>
      </c>
      <c r="R2539">
        <v>2</v>
      </c>
      <c r="S2539">
        <v>2.11</v>
      </c>
      <c r="T2539">
        <v>0</v>
      </c>
      <c r="U2539" t="s">
        <v>22</v>
      </c>
      <c r="V2539">
        <f>IF(tbl_Customers[[#This Row],[churn]] = "yes", 1, 0)</f>
        <v>0</v>
      </c>
      <c r="W2539" t="str">
        <f>IF(tbl_Customers[[#This Row],[number_customer_service_calls]] &lt;= 1, "0-1 Calls", IF(tbl_Customers[[#This Row],[number_customer_service_calls]] &lt;= 3, "2-3 Calls", IF(tbl_Customers[[#This Row],[number_customer_service_calls]] &lt;=5, "4-5 Calls", "6+ Calls")))</f>
        <v>0-1 Calls</v>
      </c>
      <c r="X2539" t="str">
        <f>IF(tbl_Customers[[#This Row],[account_length]] &lt;= 50, "0-50", IF(tbl_Customers[[#This Row],[account_length]] &lt;=100, "51-100", IF(tbl_Customers[[#This Row],[account_length]] &lt;= 150, "101-150", "151+")))</f>
        <v>51-100</v>
      </c>
      <c r="Y2539" t="str">
        <f>IF(tbl_Customers[[#This Row],[total_intl_charge]] &lt;= 3, "Low Charges", "High Charges")</f>
        <v>Low Charges</v>
      </c>
      <c r="Z2539" t="str">
        <f>IF(tbl_Customers[[#This Row],[total_eve_calls]]&lt;=80,"Low Calls",
IF(tbl_Customers[[#This Row],[total_eve_calls]]&lt;=120,"Medium Calls","High Calls"))</f>
        <v>High Calls</v>
      </c>
      <c r="AA2539" t="str">
        <f>IF(tbl_Customers[[#This Row],[total_eve_charge]]&lt;=15,"Low Charges",
IF(tbl_Customers[[#This Row],[total_eve_charge]]&lt;=20,"Medium Charges","High Charges"))</f>
        <v>Medium Charges</v>
      </c>
      <c r="AB25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39" t="str">
        <f>IF(tbl_Customers[[#This Row],[number_vmail_messages]] = 0, "No Usage", IF(tbl_Customers[[#This Row],[number_vmail_messages]] &lt;= 20, "Low Usage", IF(tbl_Customers[[#This Row],[number_vmail_messages]] &lt;= 40, "Medium Usgae", "High Usage")))</f>
        <v>Medium Usgae</v>
      </c>
      <c r="AD2539" t="str">
        <f>IF(tbl_Customers[[#This Row],[total_day_minutes]]&lt;=150,"Low Usage", IF(tbl_Customers[[#This Row],[total_day_minutes]]&lt;=200,"Medium Usage", IF(tbl_Customers[[#This Row],[total_day_minutes]]&lt;=250,"High Usage","Very High Usage")))</f>
        <v>Very High Usage</v>
      </c>
      <c r="AE2539" t="str">
        <f>IF(tbl_Customers[[#This Row],[total_intl_calls]]&lt;=5,"Low Calls", IF(tbl_Customers[[#This Row],[total_intl_calls]]&lt;=10, "Medium Calls", "High Calls"))</f>
        <v>Low Calls</v>
      </c>
      <c r="AF25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39" s="36" t="str">
        <f>IF(tbl_Customers[[#This Row],[Churn_Risk_Score]]&gt;=10,"High Risk", IF(tbl_Customers[[#This Row],[Churn_Risk_Score]]&gt;=5,"Medium Risk","Low Risk"))</f>
        <v>Low Risk</v>
      </c>
    </row>
    <row r="2540" spans="1:33" x14ac:dyDescent="0.35">
      <c r="A2540">
        <v>2539</v>
      </c>
      <c r="B2540" t="s">
        <v>41</v>
      </c>
      <c r="C2540">
        <v>71</v>
      </c>
      <c r="D2540" t="s">
        <v>21</v>
      </c>
      <c r="E2540" t="s">
        <v>22</v>
      </c>
      <c r="F2540" t="s">
        <v>22</v>
      </c>
      <c r="G2540">
        <v>0</v>
      </c>
      <c r="H2540">
        <v>211.2</v>
      </c>
      <c r="I2540">
        <v>70</v>
      </c>
      <c r="J2540">
        <v>35.9</v>
      </c>
      <c r="K2540">
        <v>252.7</v>
      </c>
      <c r="L2540">
        <v>122</v>
      </c>
      <c r="M2540">
        <v>21.48</v>
      </c>
      <c r="N2540">
        <v>225.8</v>
      </c>
      <c r="O2540">
        <v>104</v>
      </c>
      <c r="P2540">
        <v>10.16</v>
      </c>
      <c r="Q2540">
        <v>12.3</v>
      </c>
      <c r="R2540">
        <v>3</v>
      </c>
      <c r="S2540">
        <v>3.32</v>
      </c>
      <c r="T2540">
        <v>0</v>
      </c>
      <c r="U2540" t="s">
        <v>22</v>
      </c>
      <c r="V2540">
        <f>IF(tbl_Customers[[#This Row],[churn]] = "yes", 1, 0)</f>
        <v>0</v>
      </c>
      <c r="W2540" t="str">
        <f>IF(tbl_Customers[[#This Row],[number_customer_service_calls]] &lt;= 1, "0-1 Calls", IF(tbl_Customers[[#This Row],[number_customer_service_calls]] &lt;= 3, "2-3 Calls", IF(tbl_Customers[[#This Row],[number_customer_service_calls]] &lt;=5, "4-5 Calls", "6+ Calls")))</f>
        <v>0-1 Calls</v>
      </c>
      <c r="X2540" t="str">
        <f>IF(tbl_Customers[[#This Row],[account_length]] &lt;= 50, "0-50", IF(tbl_Customers[[#This Row],[account_length]] &lt;=100, "51-100", IF(tbl_Customers[[#This Row],[account_length]] &lt;= 150, "101-150", "151+")))</f>
        <v>51-100</v>
      </c>
      <c r="Y2540" t="str">
        <f>IF(tbl_Customers[[#This Row],[total_intl_charge]] &lt;= 3, "Low Charges", "High Charges")</f>
        <v>High Charges</v>
      </c>
      <c r="Z2540" t="str">
        <f>IF(tbl_Customers[[#This Row],[total_eve_calls]]&lt;=80,"Low Calls",
IF(tbl_Customers[[#This Row],[total_eve_calls]]&lt;=120,"Medium Calls","High Calls"))</f>
        <v>High Calls</v>
      </c>
      <c r="AA2540" t="str">
        <f>IF(tbl_Customers[[#This Row],[total_eve_charge]]&lt;=15,"Low Charges",
IF(tbl_Customers[[#This Row],[total_eve_charge]]&lt;=20,"Medium Charges","High Charges"))</f>
        <v>High Charges</v>
      </c>
      <c r="AB25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40" t="str">
        <f>IF(tbl_Customers[[#This Row],[number_vmail_messages]] = 0, "No Usage", IF(tbl_Customers[[#This Row],[number_vmail_messages]] &lt;= 20, "Low Usage", IF(tbl_Customers[[#This Row],[number_vmail_messages]] &lt;= 40, "Medium Usgae", "High Usage")))</f>
        <v>No Usage</v>
      </c>
      <c r="AD2540" t="str">
        <f>IF(tbl_Customers[[#This Row],[total_day_minutes]]&lt;=150,"Low Usage", IF(tbl_Customers[[#This Row],[total_day_minutes]]&lt;=200,"Medium Usage", IF(tbl_Customers[[#This Row],[total_day_minutes]]&lt;=250,"High Usage","Very High Usage")))</f>
        <v>High Usage</v>
      </c>
      <c r="AE2540" t="str">
        <f>IF(tbl_Customers[[#This Row],[total_intl_calls]]&lt;=5,"Low Calls", IF(tbl_Customers[[#This Row],[total_intl_calls]]&lt;=10, "Medium Calls", "High Calls"))</f>
        <v>Low Calls</v>
      </c>
      <c r="AF25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40" s="36" t="str">
        <f>IF(tbl_Customers[[#This Row],[Churn_Risk_Score]]&gt;=10,"High Risk", IF(tbl_Customers[[#This Row],[Churn_Risk_Score]]&gt;=5,"Medium Risk","Low Risk"))</f>
        <v>Low Risk</v>
      </c>
    </row>
    <row r="2541" spans="1:33" x14ac:dyDescent="0.35">
      <c r="A2541">
        <v>2540</v>
      </c>
      <c r="B2541" t="s">
        <v>24</v>
      </c>
      <c r="C2541">
        <v>87</v>
      </c>
      <c r="D2541" t="s">
        <v>28</v>
      </c>
      <c r="E2541" t="s">
        <v>22</v>
      </c>
      <c r="F2541" t="s">
        <v>22</v>
      </c>
      <c r="G2541">
        <v>0</v>
      </c>
      <c r="H2541">
        <v>223.2</v>
      </c>
      <c r="I2541">
        <v>109</v>
      </c>
      <c r="J2541">
        <v>37.94</v>
      </c>
      <c r="K2541">
        <v>127.5</v>
      </c>
      <c r="L2541">
        <v>86</v>
      </c>
      <c r="M2541">
        <v>10.84</v>
      </c>
      <c r="N2541">
        <v>289.3</v>
      </c>
      <c r="O2541">
        <v>83</v>
      </c>
      <c r="P2541">
        <v>13.02</v>
      </c>
      <c r="Q2541">
        <v>14.5</v>
      </c>
      <c r="R2541">
        <v>4</v>
      </c>
      <c r="S2541">
        <v>3.92</v>
      </c>
      <c r="T2541">
        <v>3</v>
      </c>
      <c r="U2541" t="s">
        <v>22</v>
      </c>
      <c r="V2541">
        <f>IF(tbl_Customers[[#This Row],[churn]] = "yes", 1, 0)</f>
        <v>0</v>
      </c>
      <c r="W2541" t="str">
        <f>IF(tbl_Customers[[#This Row],[number_customer_service_calls]] &lt;= 1, "0-1 Calls", IF(tbl_Customers[[#This Row],[number_customer_service_calls]] &lt;= 3, "2-3 Calls", IF(tbl_Customers[[#This Row],[number_customer_service_calls]] &lt;=5, "4-5 Calls", "6+ Calls")))</f>
        <v>2-3 Calls</v>
      </c>
      <c r="X2541" t="str">
        <f>IF(tbl_Customers[[#This Row],[account_length]] &lt;= 50, "0-50", IF(tbl_Customers[[#This Row],[account_length]] &lt;=100, "51-100", IF(tbl_Customers[[#This Row],[account_length]] &lt;= 150, "101-150", "151+")))</f>
        <v>51-100</v>
      </c>
      <c r="Y2541" t="str">
        <f>IF(tbl_Customers[[#This Row],[total_intl_charge]] &lt;= 3, "Low Charges", "High Charges")</f>
        <v>High Charges</v>
      </c>
      <c r="Z2541" t="str">
        <f>IF(tbl_Customers[[#This Row],[total_eve_calls]]&lt;=80,"Low Calls",
IF(tbl_Customers[[#This Row],[total_eve_calls]]&lt;=120,"Medium Calls","High Calls"))</f>
        <v>Medium Calls</v>
      </c>
      <c r="AA2541" t="str">
        <f>IF(tbl_Customers[[#This Row],[total_eve_charge]]&lt;=15,"Low Charges",
IF(tbl_Customers[[#This Row],[total_eve_charge]]&lt;=20,"Medium Charges","High Charges"))</f>
        <v>Low Charges</v>
      </c>
      <c r="AB25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41" t="str">
        <f>IF(tbl_Customers[[#This Row],[number_vmail_messages]] = 0, "No Usage", IF(tbl_Customers[[#This Row],[number_vmail_messages]] &lt;= 20, "Low Usage", IF(tbl_Customers[[#This Row],[number_vmail_messages]] &lt;= 40, "Medium Usgae", "High Usage")))</f>
        <v>No Usage</v>
      </c>
      <c r="AD2541" t="str">
        <f>IF(tbl_Customers[[#This Row],[total_day_minutes]]&lt;=150,"Low Usage", IF(tbl_Customers[[#This Row],[total_day_minutes]]&lt;=200,"Medium Usage", IF(tbl_Customers[[#This Row],[total_day_minutes]]&lt;=250,"High Usage","Very High Usage")))</f>
        <v>High Usage</v>
      </c>
      <c r="AE2541" t="str">
        <f>IF(tbl_Customers[[#This Row],[total_intl_calls]]&lt;=5,"Low Calls", IF(tbl_Customers[[#This Row],[total_intl_calls]]&lt;=10, "Medium Calls", "High Calls"))</f>
        <v>Low Calls</v>
      </c>
      <c r="AF25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41" s="36" t="str">
        <f>IF(tbl_Customers[[#This Row],[Churn_Risk_Score]]&gt;=10,"High Risk", IF(tbl_Customers[[#This Row],[Churn_Risk_Score]]&gt;=5,"Medium Risk","Low Risk"))</f>
        <v>Low Risk</v>
      </c>
    </row>
    <row r="2542" spans="1:33" x14ac:dyDescent="0.35">
      <c r="A2542">
        <v>2541</v>
      </c>
      <c r="B2542" t="s">
        <v>72</v>
      </c>
      <c r="C2542">
        <v>117</v>
      </c>
      <c r="D2542" t="s">
        <v>25</v>
      </c>
      <c r="E2542" t="s">
        <v>22</v>
      </c>
      <c r="F2542" t="s">
        <v>22</v>
      </c>
      <c r="G2542">
        <v>0</v>
      </c>
      <c r="H2542">
        <v>119</v>
      </c>
      <c r="I2542">
        <v>82</v>
      </c>
      <c r="J2542">
        <v>20.23</v>
      </c>
      <c r="K2542">
        <v>187.5</v>
      </c>
      <c r="L2542">
        <v>108</v>
      </c>
      <c r="M2542">
        <v>15.94</v>
      </c>
      <c r="N2542">
        <v>189.3</v>
      </c>
      <c r="O2542">
        <v>97</v>
      </c>
      <c r="P2542">
        <v>8.52</v>
      </c>
      <c r="Q2542">
        <v>11.5</v>
      </c>
      <c r="R2542">
        <v>3</v>
      </c>
      <c r="S2542">
        <v>3.11</v>
      </c>
      <c r="T2542">
        <v>1</v>
      </c>
      <c r="U2542" t="s">
        <v>22</v>
      </c>
      <c r="V2542">
        <f>IF(tbl_Customers[[#This Row],[churn]] = "yes", 1, 0)</f>
        <v>0</v>
      </c>
      <c r="W2542" t="str">
        <f>IF(tbl_Customers[[#This Row],[number_customer_service_calls]] &lt;= 1, "0-1 Calls", IF(tbl_Customers[[#This Row],[number_customer_service_calls]] &lt;= 3, "2-3 Calls", IF(tbl_Customers[[#This Row],[number_customer_service_calls]] &lt;=5, "4-5 Calls", "6+ Calls")))</f>
        <v>0-1 Calls</v>
      </c>
      <c r="X2542" t="str">
        <f>IF(tbl_Customers[[#This Row],[account_length]] &lt;= 50, "0-50", IF(tbl_Customers[[#This Row],[account_length]] &lt;=100, "51-100", IF(tbl_Customers[[#This Row],[account_length]] &lt;= 150, "101-150", "151+")))</f>
        <v>101-150</v>
      </c>
      <c r="Y2542" t="str">
        <f>IF(tbl_Customers[[#This Row],[total_intl_charge]] &lt;= 3, "Low Charges", "High Charges")</f>
        <v>High Charges</v>
      </c>
      <c r="Z2542" t="str">
        <f>IF(tbl_Customers[[#This Row],[total_eve_calls]]&lt;=80,"Low Calls",
IF(tbl_Customers[[#This Row],[total_eve_calls]]&lt;=120,"Medium Calls","High Calls"))</f>
        <v>Medium Calls</v>
      </c>
      <c r="AA2542" t="str">
        <f>IF(tbl_Customers[[#This Row],[total_eve_charge]]&lt;=15,"Low Charges",
IF(tbl_Customers[[#This Row],[total_eve_charge]]&lt;=20,"Medium Charges","High Charges"))</f>
        <v>Medium Charges</v>
      </c>
      <c r="AB25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42" t="str">
        <f>IF(tbl_Customers[[#This Row],[number_vmail_messages]] = 0, "No Usage", IF(tbl_Customers[[#This Row],[number_vmail_messages]] &lt;= 20, "Low Usage", IF(tbl_Customers[[#This Row],[number_vmail_messages]] &lt;= 40, "Medium Usgae", "High Usage")))</f>
        <v>No Usage</v>
      </c>
      <c r="AD2542" t="str">
        <f>IF(tbl_Customers[[#This Row],[total_day_minutes]]&lt;=150,"Low Usage", IF(tbl_Customers[[#This Row],[total_day_minutes]]&lt;=200,"Medium Usage", IF(tbl_Customers[[#This Row],[total_day_minutes]]&lt;=250,"High Usage","Very High Usage")))</f>
        <v>Low Usage</v>
      </c>
      <c r="AE2542" t="str">
        <f>IF(tbl_Customers[[#This Row],[total_intl_calls]]&lt;=5,"Low Calls", IF(tbl_Customers[[#This Row],[total_intl_calls]]&lt;=10, "Medium Calls", "High Calls"))</f>
        <v>Low Calls</v>
      </c>
      <c r="AF25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42" s="36" t="str">
        <f>IF(tbl_Customers[[#This Row],[Churn_Risk_Score]]&gt;=10,"High Risk", IF(tbl_Customers[[#This Row],[Churn_Risk_Score]]&gt;=5,"Medium Risk","Low Risk"))</f>
        <v>Low Risk</v>
      </c>
    </row>
    <row r="2543" spans="1:33" x14ac:dyDescent="0.35">
      <c r="A2543">
        <v>2542</v>
      </c>
      <c r="B2543" t="s">
        <v>59</v>
      </c>
      <c r="C2543">
        <v>177</v>
      </c>
      <c r="D2543" t="s">
        <v>21</v>
      </c>
      <c r="E2543" t="s">
        <v>22</v>
      </c>
      <c r="F2543" t="s">
        <v>22</v>
      </c>
      <c r="G2543">
        <v>0</v>
      </c>
      <c r="H2543">
        <v>266.10000000000002</v>
      </c>
      <c r="I2543">
        <v>91</v>
      </c>
      <c r="J2543">
        <v>45.24</v>
      </c>
      <c r="K2543">
        <v>225.2</v>
      </c>
      <c r="L2543">
        <v>79</v>
      </c>
      <c r="M2543">
        <v>19.14</v>
      </c>
      <c r="N2543">
        <v>224.7</v>
      </c>
      <c r="O2543">
        <v>58</v>
      </c>
      <c r="P2543">
        <v>10.11</v>
      </c>
      <c r="Q2543">
        <v>8.9</v>
      </c>
      <c r="R2543">
        <v>8</v>
      </c>
      <c r="S2543">
        <v>2.4</v>
      </c>
      <c r="T2543">
        <v>3</v>
      </c>
      <c r="U2543" t="s">
        <v>23</v>
      </c>
      <c r="V2543">
        <f>IF(tbl_Customers[[#This Row],[churn]] = "yes", 1, 0)</f>
        <v>1</v>
      </c>
      <c r="W2543" t="str">
        <f>IF(tbl_Customers[[#This Row],[number_customer_service_calls]] &lt;= 1, "0-1 Calls", IF(tbl_Customers[[#This Row],[number_customer_service_calls]] &lt;= 3, "2-3 Calls", IF(tbl_Customers[[#This Row],[number_customer_service_calls]] &lt;=5, "4-5 Calls", "6+ Calls")))</f>
        <v>2-3 Calls</v>
      </c>
      <c r="X2543" t="str">
        <f>IF(tbl_Customers[[#This Row],[account_length]] &lt;= 50, "0-50", IF(tbl_Customers[[#This Row],[account_length]] &lt;=100, "51-100", IF(tbl_Customers[[#This Row],[account_length]] &lt;= 150, "101-150", "151+")))</f>
        <v>151+</v>
      </c>
      <c r="Y2543" t="str">
        <f>IF(tbl_Customers[[#This Row],[total_intl_charge]] &lt;= 3, "Low Charges", "High Charges")</f>
        <v>Low Charges</v>
      </c>
      <c r="Z2543" t="str">
        <f>IF(tbl_Customers[[#This Row],[total_eve_calls]]&lt;=80,"Low Calls",
IF(tbl_Customers[[#This Row],[total_eve_calls]]&lt;=120,"Medium Calls","High Calls"))</f>
        <v>Low Calls</v>
      </c>
      <c r="AA2543" t="str">
        <f>IF(tbl_Customers[[#This Row],[total_eve_charge]]&lt;=15,"Low Charges",
IF(tbl_Customers[[#This Row],[total_eve_charge]]&lt;=20,"Medium Charges","High Charges"))</f>
        <v>Medium Charges</v>
      </c>
      <c r="AB25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43" t="str">
        <f>IF(tbl_Customers[[#This Row],[number_vmail_messages]] = 0, "No Usage", IF(tbl_Customers[[#This Row],[number_vmail_messages]] &lt;= 20, "Low Usage", IF(tbl_Customers[[#This Row],[number_vmail_messages]] &lt;= 40, "Medium Usgae", "High Usage")))</f>
        <v>No Usage</v>
      </c>
      <c r="AD2543" t="str">
        <f>IF(tbl_Customers[[#This Row],[total_day_minutes]]&lt;=150,"Low Usage", IF(tbl_Customers[[#This Row],[total_day_minutes]]&lt;=200,"Medium Usage", IF(tbl_Customers[[#This Row],[total_day_minutes]]&lt;=250,"High Usage","Very High Usage")))</f>
        <v>Very High Usage</v>
      </c>
      <c r="AE2543" t="str">
        <f>IF(tbl_Customers[[#This Row],[total_intl_calls]]&lt;=5,"Low Calls", IF(tbl_Customers[[#This Row],[total_intl_calls]]&lt;=10, "Medium Calls", "High Calls"))</f>
        <v>Medium Calls</v>
      </c>
      <c r="AF25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43" s="36" t="str">
        <f>IF(tbl_Customers[[#This Row],[Churn_Risk_Score]]&gt;=10,"High Risk", IF(tbl_Customers[[#This Row],[Churn_Risk_Score]]&gt;=5,"Medium Risk","Low Risk"))</f>
        <v>Medium Risk</v>
      </c>
    </row>
    <row r="2544" spans="1:33" x14ac:dyDescent="0.35">
      <c r="A2544">
        <v>2543</v>
      </c>
      <c r="B2544" t="s">
        <v>20</v>
      </c>
      <c r="C2544">
        <v>66</v>
      </c>
      <c r="D2544" t="s">
        <v>21</v>
      </c>
      <c r="E2544" t="s">
        <v>22</v>
      </c>
      <c r="F2544" t="s">
        <v>22</v>
      </c>
      <c r="G2544">
        <v>0</v>
      </c>
      <c r="H2544">
        <v>170.5</v>
      </c>
      <c r="I2544">
        <v>103</v>
      </c>
      <c r="J2544">
        <v>28.99</v>
      </c>
      <c r="K2544">
        <v>254.3</v>
      </c>
      <c r="L2544">
        <v>77</v>
      </c>
      <c r="M2544">
        <v>21.62</v>
      </c>
      <c r="N2544">
        <v>197.3</v>
      </c>
      <c r="O2544">
        <v>138</v>
      </c>
      <c r="P2544">
        <v>8.8800000000000008</v>
      </c>
      <c r="Q2544">
        <v>10.5</v>
      </c>
      <c r="R2544">
        <v>2</v>
      </c>
      <c r="S2544">
        <v>2.84</v>
      </c>
      <c r="T2544">
        <v>2</v>
      </c>
      <c r="U2544" t="s">
        <v>22</v>
      </c>
      <c r="V2544">
        <f>IF(tbl_Customers[[#This Row],[churn]] = "yes", 1, 0)</f>
        <v>0</v>
      </c>
      <c r="W2544" t="str">
        <f>IF(tbl_Customers[[#This Row],[number_customer_service_calls]] &lt;= 1, "0-1 Calls", IF(tbl_Customers[[#This Row],[number_customer_service_calls]] &lt;= 3, "2-3 Calls", IF(tbl_Customers[[#This Row],[number_customer_service_calls]] &lt;=5, "4-5 Calls", "6+ Calls")))</f>
        <v>2-3 Calls</v>
      </c>
      <c r="X2544" t="str">
        <f>IF(tbl_Customers[[#This Row],[account_length]] &lt;= 50, "0-50", IF(tbl_Customers[[#This Row],[account_length]] &lt;=100, "51-100", IF(tbl_Customers[[#This Row],[account_length]] &lt;= 150, "101-150", "151+")))</f>
        <v>51-100</v>
      </c>
      <c r="Y2544" t="str">
        <f>IF(tbl_Customers[[#This Row],[total_intl_charge]] &lt;= 3, "Low Charges", "High Charges")</f>
        <v>Low Charges</v>
      </c>
      <c r="Z2544" t="str">
        <f>IF(tbl_Customers[[#This Row],[total_eve_calls]]&lt;=80,"Low Calls",
IF(tbl_Customers[[#This Row],[total_eve_calls]]&lt;=120,"Medium Calls","High Calls"))</f>
        <v>Low Calls</v>
      </c>
      <c r="AA2544" t="str">
        <f>IF(tbl_Customers[[#This Row],[total_eve_charge]]&lt;=15,"Low Charges",
IF(tbl_Customers[[#This Row],[total_eve_charge]]&lt;=20,"Medium Charges","High Charges"))</f>
        <v>High Charges</v>
      </c>
      <c r="AB25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44" t="str">
        <f>IF(tbl_Customers[[#This Row],[number_vmail_messages]] = 0, "No Usage", IF(tbl_Customers[[#This Row],[number_vmail_messages]] &lt;= 20, "Low Usage", IF(tbl_Customers[[#This Row],[number_vmail_messages]] &lt;= 40, "Medium Usgae", "High Usage")))</f>
        <v>No Usage</v>
      </c>
      <c r="AD2544" t="str">
        <f>IF(tbl_Customers[[#This Row],[total_day_minutes]]&lt;=150,"Low Usage", IF(tbl_Customers[[#This Row],[total_day_minutes]]&lt;=200,"Medium Usage", IF(tbl_Customers[[#This Row],[total_day_minutes]]&lt;=250,"High Usage","Very High Usage")))</f>
        <v>Medium Usage</v>
      </c>
      <c r="AE2544" t="str">
        <f>IF(tbl_Customers[[#This Row],[total_intl_calls]]&lt;=5,"Low Calls", IF(tbl_Customers[[#This Row],[total_intl_calls]]&lt;=10, "Medium Calls", "High Calls"))</f>
        <v>Low Calls</v>
      </c>
      <c r="AF25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44" s="36" t="str">
        <f>IF(tbl_Customers[[#This Row],[Churn_Risk_Score]]&gt;=10,"High Risk", IF(tbl_Customers[[#This Row],[Churn_Risk_Score]]&gt;=5,"Medium Risk","Low Risk"))</f>
        <v>Low Risk</v>
      </c>
    </row>
    <row r="2545" spans="1:33" x14ac:dyDescent="0.35">
      <c r="A2545">
        <v>2544</v>
      </c>
      <c r="B2545" t="s">
        <v>29</v>
      </c>
      <c r="C2545">
        <v>110</v>
      </c>
      <c r="D2545" t="s">
        <v>21</v>
      </c>
      <c r="E2545" t="s">
        <v>22</v>
      </c>
      <c r="F2545" t="s">
        <v>22</v>
      </c>
      <c r="G2545">
        <v>0</v>
      </c>
      <c r="H2545">
        <v>178.5</v>
      </c>
      <c r="I2545">
        <v>124</v>
      </c>
      <c r="J2545">
        <v>30.35</v>
      </c>
      <c r="K2545">
        <v>146.9</v>
      </c>
      <c r="L2545">
        <v>141</v>
      </c>
      <c r="M2545">
        <v>12.49</v>
      </c>
      <c r="N2545">
        <v>217.1</v>
      </c>
      <c r="O2545">
        <v>102</v>
      </c>
      <c r="P2545">
        <v>9.77</v>
      </c>
      <c r="Q2545">
        <v>9.9</v>
      </c>
      <c r="R2545">
        <v>7</v>
      </c>
      <c r="S2545">
        <v>2.67</v>
      </c>
      <c r="T2545">
        <v>1</v>
      </c>
      <c r="U2545" t="s">
        <v>22</v>
      </c>
      <c r="V2545">
        <f>IF(tbl_Customers[[#This Row],[churn]] = "yes", 1, 0)</f>
        <v>0</v>
      </c>
      <c r="W2545" t="str">
        <f>IF(tbl_Customers[[#This Row],[number_customer_service_calls]] &lt;= 1, "0-1 Calls", IF(tbl_Customers[[#This Row],[number_customer_service_calls]] &lt;= 3, "2-3 Calls", IF(tbl_Customers[[#This Row],[number_customer_service_calls]] &lt;=5, "4-5 Calls", "6+ Calls")))</f>
        <v>0-1 Calls</v>
      </c>
      <c r="X2545" t="str">
        <f>IF(tbl_Customers[[#This Row],[account_length]] &lt;= 50, "0-50", IF(tbl_Customers[[#This Row],[account_length]] &lt;=100, "51-100", IF(tbl_Customers[[#This Row],[account_length]] &lt;= 150, "101-150", "151+")))</f>
        <v>101-150</v>
      </c>
      <c r="Y2545" t="str">
        <f>IF(tbl_Customers[[#This Row],[total_intl_charge]] &lt;= 3, "Low Charges", "High Charges")</f>
        <v>Low Charges</v>
      </c>
      <c r="Z2545" t="str">
        <f>IF(tbl_Customers[[#This Row],[total_eve_calls]]&lt;=80,"Low Calls",
IF(tbl_Customers[[#This Row],[total_eve_calls]]&lt;=120,"Medium Calls","High Calls"))</f>
        <v>High Calls</v>
      </c>
      <c r="AA2545" t="str">
        <f>IF(tbl_Customers[[#This Row],[total_eve_charge]]&lt;=15,"Low Charges",
IF(tbl_Customers[[#This Row],[total_eve_charge]]&lt;=20,"Medium Charges","High Charges"))</f>
        <v>Low Charges</v>
      </c>
      <c r="AB25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45" t="str">
        <f>IF(tbl_Customers[[#This Row],[number_vmail_messages]] = 0, "No Usage", IF(tbl_Customers[[#This Row],[number_vmail_messages]] &lt;= 20, "Low Usage", IF(tbl_Customers[[#This Row],[number_vmail_messages]] &lt;= 40, "Medium Usgae", "High Usage")))</f>
        <v>No Usage</v>
      </c>
      <c r="AD2545" t="str">
        <f>IF(tbl_Customers[[#This Row],[total_day_minutes]]&lt;=150,"Low Usage", IF(tbl_Customers[[#This Row],[total_day_minutes]]&lt;=200,"Medium Usage", IF(tbl_Customers[[#This Row],[total_day_minutes]]&lt;=250,"High Usage","Very High Usage")))</f>
        <v>Medium Usage</v>
      </c>
      <c r="AE2545" t="str">
        <f>IF(tbl_Customers[[#This Row],[total_intl_calls]]&lt;=5,"Low Calls", IF(tbl_Customers[[#This Row],[total_intl_calls]]&lt;=10, "Medium Calls", "High Calls"))</f>
        <v>Medium Calls</v>
      </c>
      <c r="AF25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45" s="36" t="str">
        <f>IF(tbl_Customers[[#This Row],[Churn_Risk_Score]]&gt;=10,"High Risk", IF(tbl_Customers[[#This Row],[Churn_Risk_Score]]&gt;=5,"Medium Risk","Low Risk"))</f>
        <v>Low Risk</v>
      </c>
    </row>
    <row r="2546" spans="1:33" x14ac:dyDescent="0.35">
      <c r="A2546">
        <v>2545</v>
      </c>
      <c r="B2546" t="s">
        <v>49</v>
      </c>
      <c r="C2546">
        <v>204</v>
      </c>
      <c r="D2546" t="s">
        <v>28</v>
      </c>
      <c r="E2546" t="s">
        <v>22</v>
      </c>
      <c r="F2546" t="s">
        <v>22</v>
      </c>
      <c r="G2546">
        <v>0</v>
      </c>
      <c r="H2546">
        <v>205.2</v>
      </c>
      <c r="I2546">
        <v>145</v>
      </c>
      <c r="J2546">
        <v>34.880000000000003</v>
      </c>
      <c r="K2546">
        <v>154.80000000000001</v>
      </c>
      <c r="L2546">
        <v>95</v>
      </c>
      <c r="M2546">
        <v>13.16</v>
      </c>
      <c r="N2546">
        <v>191.4</v>
      </c>
      <c r="O2546">
        <v>77</v>
      </c>
      <c r="P2546">
        <v>8.61</v>
      </c>
      <c r="Q2546">
        <v>14.1</v>
      </c>
      <c r="R2546">
        <v>5</v>
      </c>
      <c r="S2546">
        <v>3.81</v>
      </c>
      <c r="T2546">
        <v>3</v>
      </c>
      <c r="U2546" t="s">
        <v>22</v>
      </c>
      <c r="V2546">
        <f>IF(tbl_Customers[[#This Row],[churn]] = "yes", 1, 0)</f>
        <v>0</v>
      </c>
      <c r="W2546" t="str">
        <f>IF(tbl_Customers[[#This Row],[number_customer_service_calls]] &lt;= 1, "0-1 Calls", IF(tbl_Customers[[#This Row],[number_customer_service_calls]] &lt;= 3, "2-3 Calls", IF(tbl_Customers[[#This Row],[number_customer_service_calls]] &lt;=5, "4-5 Calls", "6+ Calls")))</f>
        <v>2-3 Calls</v>
      </c>
      <c r="X2546" t="str">
        <f>IF(tbl_Customers[[#This Row],[account_length]] &lt;= 50, "0-50", IF(tbl_Customers[[#This Row],[account_length]] &lt;=100, "51-100", IF(tbl_Customers[[#This Row],[account_length]] &lt;= 150, "101-150", "151+")))</f>
        <v>151+</v>
      </c>
      <c r="Y2546" t="str">
        <f>IF(tbl_Customers[[#This Row],[total_intl_charge]] &lt;= 3, "Low Charges", "High Charges")</f>
        <v>High Charges</v>
      </c>
      <c r="Z2546" t="str">
        <f>IF(tbl_Customers[[#This Row],[total_eve_calls]]&lt;=80,"Low Calls",
IF(tbl_Customers[[#This Row],[total_eve_calls]]&lt;=120,"Medium Calls","High Calls"))</f>
        <v>Medium Calls</v>
      </c>
      <c r="AA2546" t="str">
        <f>IF(tbl_Customers[[#This Row],[total_eve_charge]]&lt;=15,"Low Charges",
IF(tbl_Customers[[#This Row],[total_eve_charge]]&lt;=20,"Medium Charges","High Charges"))</f>
        <v>Low Charges</v>
      </c>
      <c r="AB25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46" t="str">
        <f>IF(tbl_Customers[[#This Row],[number_vmail_messages]] = 0, "No Usage", IF(tbl_Customers[[#This Row],[number_vmail_messages]] &lt;= 20, "Low Usage", IF(tbl_Customers[[#This Row],[number_vmail_messages]] &lt;= 40, "Medium Usgae", "High Usage")))</f>
        <v>No Usage</v>
      </c>
      <c r="AD2546" t="str">
        <f>IF(tbl_Customers[[#This Row],[total_day_minutes]]&lt;=150,"Low Usage", IF(tbl_Customers[[#This Row],[total_day_minutes]]&lt;=200,"Medium Usage", IF(tbl_Customers[[#This Row],[total_day_minutes]]&lt;=250,"High Usage","Very High Usage")))</f>
        <v>High Usage</v>
      </c>
      <c r="AE2546" t="str">
        <f>IF(tbl_Customers[[#This Row],[total_intl_calls]]&lt;=5,"Low Calls", IF(tbl_Customers[[#This Row],[total_intl_calls]]&lt;=10, "Medium Calls", "High Calls"))</f>
        <v>Low Calls</v>
      </c>
      <c r="AF25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46" s="36" t="str">
        <f>IF(tbl_Customers[[#This Row],[Churn_Risk_Score]]&gt;=10,"High Risk", IF(tbl_Customers[[#This Row],[Churn_Risk_Score]]&gt;=5,"Medium Risk","Low Risk"))</f>
        <v>Low Risk</v>
      </c>
    </row>
    <row r="2547" spans="1:33" x14ac:dyDescent="0.35">
      <c r="A2547">
        <v>2546</v>
      </c>
      <c r="B2547" t="s">
        <v>20</v>
      </c>
      <c r="C2547">
        <v>32</v>
      </c>
      <c r="D2547" t="s">
        <v>21</v>
      </c>
      <c r="E2547" t="s">
        <v>22</v>
      </c>
      <c r="F2547" t="s">
        <v>23</v>
      </c>
      <c r="G2547">
        <v>31</v>
      </c>
      <c r="H2547">
        <v>232.8</v>
      </c>
      <c r="I2547">
        <v>97</v>
      </c>
      <c r="J2547">
        <v>39.58</v>
      </c>
      <c r="K2547">
        <v>183.5</v>
      </c>
      <c r="L2547">
        <v>111</v>
      </c>
      <c r="M2547">
        <v>15.6</v>
      </c>
      <c r="N2547">
        <v>206.8</v>
      </c>
      <c r="O2547">
        <v>111</v>
      </c>
      <c r="P2547">
        <v>9.31</v>
      </c>
      <c r="Q2547">
        <v>13</v>
      </c>
      <c r="R2547">
        <v>2</v>
      </c>
      <c r="S2547">
        <v>3.51</v>
      </c>
      <c r="T2547">
        <v>0</v>
      </c>
      <c r="U2547" t="s">
        <v>22</v>
      </c>
      <c r="V2547">
        <f>IF(tbl_Customers[[#This Row],[churn]] = "yes", 1, 0)</f>
        <v>0</v>
      </c>
      <c r="W2547" t="str">
        <f>IF(tbl_Customers[[#This Row],[number_customer_service_calls]] &lt;= 1, "0-1 Calls", IF(tbl_Customers[[#This Row],[number_customer_service_calls]] &lt;= 3, "2-3 Calls", IF(tbl_Customers[[#This Row],[number_customer_service_calls]] &lt;=5, "4-5 Calls", "6+ Calls")))</f>
        <v>0-1 Calls</v>
      </c>
      <c r="X2547" t="str">
        <f>IF(tbl_Customers[[#This Row],[account_length]] &lt;= 50, "0-50", IF(tbl_Customers[[#This Row],[account_length]] &lt;=100, "51-100", IF(tbl_Customers[[#This Row],[account_length]] &lt;= 150, "101-150", "151+")))</f>
        <v>0-50</v>
      </c>
      <c r="Y2547" t="str">
        <f>IF(tbl_Customers[[#This Row],[total_intl_charge]] &lt;= 3, "Low Charges", "High Charges")</f>
        <v>High Charges</v>
      </c>
      <c r="Z2547" t="str">
        <f>IF(tbl_Customers[[#This Row],[total_eve_calls]]&lt;=80,"Low Calls",
IF(tbl_Customers[[#This Row],[total_eve_calls]]&lt;=120,"Medium Calls","High Calls"))</f>
        <v>Medium Calls</v>
      </c>
      <c r="AA2547" t="str">
        <f>IF(tbl_Customers[[#This Row],[total_eve_charge]]&lt;=15,"Low Charges",
IF(tbl_Customers[[#This Row],[total_eve_charge]]&lt;=20,"Medium Charges","High Charges"))</f>
        <v>Medium Charges</v>
      </c>
      <c r="AB25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47" t="str">
        <f>IF(tbl_Customers[[#This Row],[number_vmail_messages]] = 0, "No Usage", IF(tbl_Customers[[#This Row],[number_vmail_messages]] &lt;= 20, "Low Usage", IF(tbl_Customers[[#This Row],[number_vmail_messages]] &lt;= 40, "Medium Usgae", "High Usage")))</f>
        <v>Medium Usgae</v>
      </c>
      <c r="AD2547" t="str">
        <f>IF(tbl_Customers[[#This Row],[total_day_minutes]]&lt;=150,"Low Usage", IF(tbl_Customers[[#This Row],[total_day_minutes]]&lt;=200,"Medium Usage", IF(tbl_Customers[[#This Row],[total_day_minutes]]&lt;=250,"High Usage","Very High Usage")))</f>
        <v>High Usage</v>
      </c>
      <c r="AE2547" t="str">
        <f>IF(tbl_Customers[[#This Row],[total_intl_calls]]&lt;=5,"Low Calls", IF(tbl_Customers[[#This Row],[total_intl_calls]]&lt;=10, "Medium Calls", "High Calls"))</f>
        <v>Low Calls</v>
      </c>
      <c r="AF25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47" s="36" t="str">
        <f>IF(tbl_Customers[[#This Row],[Churn_Risk_Score]]&gt;=10,"High Risk", IF(tbl_Customers[[#This Row],[Churn_Risk_Score]]&gt;=5,"Medium Risk","Low Risk"))</f>
        <v>Low Risk</v>
      </c>
    </row>
    <row r="2548" spans="1:33" x14ac:dyDescent="0.35">
      <c r="A2548">
        <v>2547</v>
      </c>
      <c r="B2548" t="s">
        <v>38</v>
      </c>
      <c r="C2548">
        <v>133</v>
      </c>
      <c r="D2548" t="s">
        <v>25</v>
      </c>
      <c r="E2548" t="s">
        <v>22</v>
      </c>
      <c r="F2548" t="s">
        <v>23</v>
      </c>
      <c r="G2548">
        <v>39</v>
      </c>
      <c r="H2548">
        <v>239.9</v>
      </c>
      <c r="I2548">
        <v>107</v>
      </c>
      <c r="J2548">
        <v>40.78</v>
      </c>
      <c r="K2548">
        <v>253.8</v>
      </c>
      <c r="L2548">
        <v>77</v>
      </c>
      <c r="M2548">
        <v>21.57</v>
      </c>
      <c r="N2548">
        <v>128.69999999999999</v>
      </c>
      <c r="O2548">
        <v>85</v>
      </c>
      <c r="P2548">
        <v>5.79</v>
      </c>
      <c r="Q2548">
        <v>6.7</v>
      </c>
      <c r="R2548">
        <v>3</v>
      </c>
      <c r="S2548">
        <v>1.81</v>
      </c>
      <c r="T2548">
        <v>5</v>
      </c>
      <c r="U2548" t="s">
        <v>22</v>
      </c>
      <c r="V2548">
        <f>IF(tbl_Customers[[#This Row],[churn]] = "yes", 1, 0)</f>
        <v>0</v>
      </c>
      <c r="W2548" t="str">
        <f>IF(tbl_Customers[[#This Row],[number_customer_service_calls]] &lt;= 1, "0-1 Calls", IF(tbl_Customers[[#This Row],[number_customer_service_calls]] &lt;= 3, "2-3 Calls", IF(tbl_Customers[[#This Row],[number_customer_service_calls]] &lt;=5, "4-5 Calls", "6+ Calls")))</f>
        <v>4-5 Calls</v>
      </c>
      <c r="X2548" t="str">
        <f>IF(tbl_Customers[[#This Row],[account_length]] &lt;= 50, "0-50", IF(tbl_Customers[[#This Row],[account_length]] &lt;=100, "51-100", IF(tbl_Customers[[#This Row],[account_length]] &lt;= 150, "101-150", "151+")))</f>
        <v>101-150</v>
      </c>
      <c r="Y2548" t="str">
        <f>IF(tbl_Customers[[#This Row],[total_intl_charge]] &lt;= 3, "Low Charges", "High Charges")</f>
        <v>Low Charges</v>
      </c>
      <c r="Z2548" t="str">
        <f>IF(tbl_Customers[[#This Row],[total_eve_calls]]&lt;=80,"Low Calls",
IF(tbl_Customers[[#This Row],[total_eve_calls]]&lt;=120,"Medium Calls","High Calls"))</f>
        <v>Low Calls</v>
      </c>
      <c r="AA2548" t="str">
        <f>IF(tbl_Customers[[#This Row],[total_eve_charge]]&lt;=15,"Low Charges",
IF(tbl_Customers[[#This Row],[total_eve_charge]]&lt;=20,"Medium Charges","High Charges"))</f>
        <v>High Charges</v>
      </c>
      <c r="AB25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48" t="str">
        <f>IF(tbl_Customers[[#This Row],[number_vmail_messages]] = 0, "No Usage", IF(tbl_Customers[[#This Row],[number_vmail_messages]] &lt;= 20, "Low Usage", IF(tbl_Customers[[#This Row],[number_vmail_messages]] &lt;= 40, "Medium Usgae", "High Usage")))</f>
        <v>Medium Usgae</v>
      </c>
      <c r="AD2548" t="str">
        <f>IF(tbl_Customers[[#This Row],[total_day_minutes]]&lt;=150,"Low Usage", IF(tbl_Customers[[#This Row],[total_day_minutes]]&lt;=200,"Medium Usage", IF(tbl_Customers[[#This Row],[total_day_minutes]]&lt;=250,"High Usage","Very High Usage")))</f>
        <v>High Usage</v>
      </c>
      <c r="AE2548" t="str">
        <f>IF(tbl_Customers[[#This Row],[total_intl_calls]]&lt;=5,"Low Calls", IF(tbl_Customers[[#This Row],[total_intl_calls]]&lt;=10, "Medium Calls", "High Calls"))</f>
        <v>Low Calls</v>
      </c>
      <c r="AF25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48" s="36" t="str">
        <f>IF(tbl_Customers[[#This Row],[Churn_Risk_Score]]&gt;=10,"High Risk", IF(tbl_Customers[[#This Row],[Churn_Risk_Score]]&gt;=5,"Medium Risk","Low Risk"))</f>
        <v>Low Risk</v>
      </c>
    </row>
    <row r="2549" spans="1:33" x14ac:dyDescent="0.35">
      <c r="A2549">
        <v>2548</v>
      </c>
      <c r="B2549" t="s">
        <v>40</v>
      </c>
      <c r="C2549">
        <v>185</v>
      </c>
      <c r="D2549" t="s">
        <v>25</v>
      </c>
      <c r="E2549" t="s">
        <v>22</v>
      </c>
      <c r="F2549" t="s">
        <v>22</v>
      </c>
      <c r="G2549">
        <v>0</v>
      </c>
      <c r="H2549">
        <v>55.6</v>
      </c>
      <c r="I2549">
        <v>97</v>
      </c>
      <c r="J2549">
        <v>9.4499999999999993</v>
      </c>
      <c r="K2549">
        <v>288.7</v>
      </c>
      <c r="L2549">
        <v>83</v>
      </c>
      <c r="M2549">
        <v>24.54</v>
      </c>
      <c r="N2549">
        <v>111.2</v>
      </c>
      <c r="O2549">
        <v>110</v>
      </c>
      <c r="P2549">
        <v>5</v>
      </c>
      <c r="Q2549">
        <v>12.1</v>
      </c>
      <c r="R2549">
        <v>3</v>
      </c>
      <c r="S2549">
        <v>3.27</v>
      </c>
      <c r="T2549">
        <v>2</v>
      </c>
      <c r="U2549" t="s">
        <v>22</v>
      </c>
      <c r="V2549">
        <f>IF(tbl_Customers[[#This Row],[churn]] = "yes", 1, 0)</f>
        <v>0</v>
      </c>
      <c r="W2549" t="str">
        <f>IF(tbl_Customers[[#This Row],[number_customer_service_calls]] &lt;= 1, "0-1 Calls", IF(tbl_Customers[[#This Row],[number_customer_service_calls]] &lt;= 3, "2-3 Calls", IF(tbl_Customers[[#This Row],[number_customer_service_calls]] &lt;=5, "4-5 Calls", "6+ Calls")))</f>
        <v>2-3 Calls</v>
      </c>
      <c r="X2549" t="str">
        <f>IF(tbl_Customers[[#This Row],[account_length]] &lt;= 50, "0-50", IF(tbl_Customers[[#This Row],[account_length]] &lt;=100, "51-100", IF(tbl_Customers[[#This Row],[account_length]] &lt;= 150, "101-150", "151+")))</f>
        <v>151+</v>
      </c>
      <c r="Y2549" t="str">
        <f>IF(tbl_Customers[[#This Row],[total_intl_charge]] &lt;= 3, "Low Charges", "High Charges")</f>
        <v>High Charges</v>
      </c>
      <c r="Z2549" t="str">
        <f>IF(tbl_Customers[[#This Row],[total_eve_calls]]&lt;=80,"Low Calls",
IF(tbl_Customers[[#This Row],[total_eve_calls]]&lt;=120,"Medium Calls","High Calls"))</f>
        <v>Medium Calls</v>
      </c>
      <c r="AA2549" t="str">
        <f>IF(tbl_Customers[[#This Row],[total_eve_charge]]&lt;=15,"Low Charges",
IF(tbl_Customers[[#This Row],[total_eve_charge]]&lt;=20,"Medium Charges","High Charges"))</f>
        <v>High Charges</v>
      </c>
      <c r="AB25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49" t="str">
        <f>IF(tbl_Customers[[#This Row],[number_vmail_messages]] = 0, "No Usage", IF(tbl_Customers[[#This Row],[number_vmail_messages]] &lt;= 20, "Low Usage", IF(tbl_Customers[[#This Row],[number_vmail_messages]] &lt;= 40, "Medium Usgae", "High Usage")))</f>
        <v>No Usage</v>
      </c>
      <c r="AD2549" t="str">
        <f>IF(tbl_Customers[[#This Row],[total_day_minutes]]&lt;=150,"Low Usage", IF(tbl_Customers[[#This Row],[total_day_minutes]]&lt;=200,"Medium Usage", IF(tbl_Customers[[#This Row],[total_day_minutes]]&lt;=250,"High Usage","Very High Usage")))</f>
        <v>Low Usage</v>
      </c>
      <c r="AE2549" t="str">
        <f>IF(tbl_Customers[[#This Row],[total_intl_calls]]&lt;=5,"Low Calls", IF(tbl_Customers[[#This Row],[total_intl_calls]]&lt;=10, "Medium Calls", "High Calls"))</f>
        <v>Low Calls</v>
      </c>
      <c r="AF25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49" s="36" t="str">
        <f>IF(tbl_Customers[[#This Row],[Churn_Risk_Score]]&gt;=10,"High Risk", IF(tbl_Customers[[#This Row],[Churn_Risk_Score]]&gt;=5,"Medium Risk","Low Risk"))</f>
        <v>Low Risk</v>
      </c>
    </row>
    <row r="2550" spans="1:33" x14ac:dyDescent="0.35">
      <c r="A2550">
        <v>2549</v>
      </c>
      <c r="B2550" t="s">
        <v>36</v>
      </c>
      <c r="C2550">
        <v>91</v>
      </c>
      <c r="D2550" t="s">
        <v>28</v>
      </c>
      <c r="E2550" t="s">
        <v>22</v>
      </c>
      <c r="F2550" t="s">
        <v>22</v>
      </c>
      <c r="G2550">
        <v>0</v>
      </c>
      <c r="H2550">
        <v>109.8</v>
      </c>
      <c r="I2550">
        <v>100</v>
      </c>
      <c r="J2550">
        <v>18.670000000000002</v>
      </c>
      <c r="K2550">
        <v>189.6</v>
      </c>
      <c r="L2550">
        <v>104</v>
      </c>
      <c r="M2550">
        <v>16.12</v>
      </c>
      <c r="N2550">
        <v>206.7</v>
      </c>
      <c r="O2550">
        <v>85</v>
      </c>
      <c r="P2550">
        <v>9.3000000000000007</v>
      </c>
      <c r="Q2550">
        <v>11.1</v>
      </c>
      <c r="R2550">
        <v>3</v>
      </c>
      <c r="S2550">
        <v>3</v>
      </c>
      <c r="T2550">
        <v>1</v>
      </c>
      <c r="U2550" t="s">
        <v>22</v>
      </c>
      <c r="V2550">
        <f>IF(tbl_Customers[[#This Row],[churn]] = "yes", 1, 0)</f>
        <v>0</v>
      </c>
      <c r="W2550" t="str">
        <f>IF(tbl_Customers[[#This Row],[number_customer_service_calls]] &lt;= 1, "0-1 Calls", IF(tbl_Customers[[#This Row],[number_customer_service_calls]] &lt;= 3, "2-3 Calls", IF(tbl_Customers[[#This Row],[number_customer_service_calls]] &lt;=5, "4-5 Calls", "6+ Calls")))</f>
        <v>0-1 Calls</v>
      </c>
      <c r="X2550" t="str">
        <f>IF(tbl_Customers[[#This Row],[account_length]] &lt;= 50, "0-50", IF(tbl_Customers[[#This Row],[account_length]] &lt;=100, "51-100", IF(tbl_Customers[[#This Row],[account_length]] &lt;= 150, "101-150", "151+")))</f>
        <v>51-100</v>
      </c>
      <c r="Y2550" t="str">
        <f>IF(tbl_Customers[[#This Row],[total_intl_charge]] &lt;= 3, "Low Charges", "High Charges")</f>
        <v>Low Charges</v>
      </c>
      <c r="Z2550" t="str">
        <f>IF(tbl_Customers[[#This Row],[total_eve_calls]]&lt;=80,"Low Calls",
IF(tbl_Customers[[#This Row],[total_eve_calls]]&lt;=120,"Medium Calls","High Calls"))</f>
        <v>Medium Calls</v>
      </c>
      <c r="AA2550" t="str">
        <f>IF(tbl_Customers[[#This Row],[total_eve_charge]]&lt;=15,"Low Charges",
IF(tbl_Customers[[#This Row],[total_eve_charge]]&lt;=20,"Medium Charges","High Charges"))</f>
        <v>Medium Charges</v>
      </c>
      <c r="AB25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50" t="str">
        <f>IF(tbl_Customers[[#This Row],[number_vmail_messages]] = 0, "No Usage", IF(tbl_Customers[[#This Row],[number_vmail_messages]] &lt;= 20, "Low Usage", IF(tbl_Customers[[#This Row],[number_vmail_messages]] &lt;= 40, "Medium Usgae", "High Usage")))</f>
        <v>No Usage</v>
      </c>
      <c r="AD2550" t="str">
        <f>IF(tbl_Customers[[#This Row],[total_day_minutes]]&lt;=150,"Low Usage", IF(tbl_Customers[[#This Row],[total_day_minutes]]&lt;=200,"Medium Usage", IF(tbl_Customers[[#This Row],[total_day_minutes]]&lt;=250,"High Usage","Very High Usage")))</f>
        <v>Low Usage</v>
      </c>
      <c r="AE2550" t="str">
        <f>IF(tbl_Customers[[#This Row],[total_intl_calls]]&lt;=5,"Low Calls", IF(tbl_Customers[[#This Row],[total_intl_calls]]&lt;=10, "Medium Calls", "High Calls"))</f>
        <v>Low Calls</v>
      </c>
      <c r="AF25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50" s="36" t="str">
        <f>IF(tbl_Customers[[#This Row],[Churn_Risk_Score]]&gt;=10,"High Risk", IF(tbl_Customers[[#This Row],[Churn_Risk_Score]]&gt;=5,"Medium Risk","Low Risk"))</f>
        <v>Low Risk</v>
      </c>
    </row>
    <row r="2551" spans="1:33" x14ac:dyDescent="0.35">
      <c r="A2551">
        <v>2550</v>
      </c>
      <c r="B2551" t="s">
        <v>31</v>
      </c>
      <c r="C2551">
        <v>131</v>
      </c>
      <c r="D2551" t="s">
        <v>21</v>
      </c>
      <c r="E2551" t="s">
        <v>22</v>
      </c>
      <c r="F2551" t="s">
        <v>22</v>
      </c>
      <c r="G2551">
        <v>0</v>
      </c>
      <c r="H2551">
        <v>196.1</v>
      </c>
      <c r="I2551">
        <v>89</v>
      </c>
      <c r="J2551">
        <v>33.340000000000003</v>
      </c>
      <c r="K2551">
        <v>185.5</v>
      </c>
      <c r="L2551">
        <v>87</v>
      </c>
      <c r="M2551">
        <v>15.77</v>
      </c>
      <c r="N2551">
        <v>250</v>
      </c>
      <c r="O2551">
        <v>132</v>
      </c>
      <c r="P2551">
        <v>11.25</v>
      </c>
      <c r="Q2551">
        <v>5.2</v>
      </c>
      <c r="R2551">
        <v>6</v>
      </c>
      <c r="S2551">
        <v>1.4</v>
      </c>
      <c r="T2551">
        <v>2</v>
      </c>
      <c r="U2551" t="s">
        <v>22</v>
      </c>
      <c r="V2551">
        <f>IF(tbl_Customers[[#This Row],[churn]] = "yes", 1, 0)</f>
        <v>0</v>
      </c>
      <c r="W2551" t="str">
        <f>IF(tbl_Customers[[#This Row],[number_customer_service_calls]] &lt;= 1, "0-1 Calls", IF(tbl_Customers[[#This Row],[number_customer_service_calls]] &lt;= 3, "2-3 Calls", IF(tbl_Customers[[#This Row],[number_customer_service_calls]] &lt;=5, "4-5 Calls", "6+ Calls")))</f>
        <v>2-3 Calls</v>
      </c>
      <c r="X2551" t="str">
        <f>IF(tbl_Customers[[#This Row],[account_length]] &lt;= 50, "0-50", IF(tbl_Customers[[#This Row],[account_length]] &lt;=100, "51-100", IF(tbl_Customers[[#This Row],[account_length]] &lt;= 150, "101-150", "151+")))</f>
        <v>101-150</v>
      </c>
      <c r="Y2551" t="str">
        <f>IF(tbl_Customers[[#This Row],[total_intl_charge]] &lt;= 3, "Low Charges", "High Charges")</f>
        <v>Low Charges</v>
      </c>
      <c r="Z2551" t="str">
        <f>IF(tbl_Customers[[#This Row],[total_eve_calls]]&lt;=80,"Low Calls",
IF(tbl_Customers[[#This Row],[total_eve_calls]]&lt;=120,"Medium Calls","High Calls"))</f>
        <v>Medium Calls</v>
      </c>
      <c r="AA2551" t="str">
        <f>IF(tbl_Customers[[#This Row],[total_eve_charge]]&lt;=15,"Low Charges",
IF(tbl_Customers[[#This Row],[total_eve_charge]]&lt;=20,"Medium Charges","High Charges"))</f>
        <v>Medium Charges</v>
      </c>
      <c r="AB25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51" t="str">
        <f>IF(tbl_Customers[[#This Row],[number_vmail_messages]] = 0, "No Usage", IF(tbl_Customers[[#This Row],[number_vmail_messages]] &lt;= 20, "Low Usage", IF(tbl_Customers[[#This Row],[number_vmail_messages]] &lt;= 40, "Medium Usgae", "High Usage")))</f>
        <v>No Usage</v>
      </c>
      <c r="AD2551" t="str">
        <f>IF(tbl_Customers[[#This Row],[total_day_minutes]]&lt;=150,"Low Usage", IF(tbl_Customers[[#This Row],[total_day_minutes]]&lt;=200,"Medium Usage", IF(tbl_Customers[[#This Row],[total_day_minutes]]&lt;=250,"High Usage","Very High Usage")))</f>
        <v>Medium Usage</v>
      </c>
      <c r="AE2551" t="str">
        <f>IF(tbl_Customers[[#This Row],[total_intl_calls]]&lt;=5,"Low Calls", IF(tbl_Customers[[#This Row],[total_intl_calls]]&lt;=10, "Medium Calls", "High Calls"))</f>
        <v>Medium Calls</v>
      </c>
      <c r="AF25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51" s="36" t="str">
        <f>IF(tbl_Customers[[#This Row],[Churn_Risk_Score]]&gt;=10,"High Risk", IF(tbl_Customers[[#This Row],[Churn_Risk_Score]]&gt;=5,"Medium Risk","Low Risk"))</f>
        <v>Low Risk</v>
      </c>
    </row>
    <row r="2552" spans="1:33" x14ac:dyDescent="0.35">
      <c r="A2552">
        <v>2551</v>
      </c>
      <c r="B2552" t="s">
        <v>30</v>
      </c>
      <c r="C2552">
        <v>153</v>
      </c>
      <c r="D2552" t="s">
        <v>28</v>
      </c>
      <c r="E2552" t="s">
        <v>22</v>
      </c>
      <c r="F2552" t="s">
        <v>22</v>
      </c>
      <c r="G2552">
        <v>0</v>
      </c>
      <c r="H2552">
        <v>166.8</v>
      </c>
      <c r="I2552">
        <v>127</v>
      </c>
      <c r="J2552">
        <v>28.36</v>
      </c>
      <c r="K2552">
        <v>143.5</v>
      </c>
      <c r="L2552">
        <v>121</v>
      </c>
      <c r="M2552">
        <v>12.2</v>
      </c>
      <c r="N2552">
        <v>210.7</v>
      </c>
      <c r="O2552">
        <v>130</v>
      </c>
      <c r="P2552">
        <v>9.48</v>
      </c>
      <c r="Q2552">
        <v>11.8</v>
      </c>
      <c r="R2552">
        <v>4</v>
      </c>
      <c r="S2552">
        <v>3.19</v>
      </c>
      <c r="T2552">
        <v>0</v>
      </c>
      <c r="U2552" t="s">
        <v>22</v>
      </c>
      <c r="V2552">
        <f>IF(tbl_Customers[[#This Row],[churn]] = "yes", 1, 0)</f>
        <v>0</v>
      </c>
      <c r="W2552" t="str">
        <f>IF(tbl_Customers[[#This Row],[number_customer_service_calls]] &lt;= 1, "0-1 Calls", IF(tbl_Customers[[#This Row],[number_customer_service_calls]] &lt;= 3, "2-3 Calls", IF(tbl_Customers[[#This Row],[number_customer_service_calls]] &lt;=5, "4-5 Calls", "6+ Calls")))</f>
        <v>0-1 Calls</v>
      </c>
      <c r="X2552" t="str">
        <f>IF(tbl_Customers[[#This Row],[account_length]] &lt;= 50, "0-50", IF(tbl_Customers[[#This Row],[account_length]] &lt;=100, "51-100", IF(tbl_Customers[[#This Row],[account_length]] &lt;= 150, "101-150", "151+")))</f>
        <v>151+</v>
      </c>
      <c r="Y2552" t="str">
        <f>IF(tbl_Customers[[#This Row],[total_intl_charge]] &lt;= 3, "Low Charges", "High Charges")</f>
        <v>High Charges</v>
      </c>
      <c r="Z2552" t="str">
        <f>IF(tbl_Customers[[#This Row],[total_eve_calls]]&lt;=80,"Low Calls",
IF(tbl_Customers[[#This Row],[total_eve_calls]]&lt;=120,"Medium Calls","High Calls"))</f>
        <v>High Calls</v>
      </c>
      <c r="AA2552" t="str">
        <f>IF(tbl_Customers[[#This Row],[total_eve_charge]]&lt;=15,"Low Charges",
IF(tbl_Customers[[#This Row],[total_eve_charge]]&lt;=20,"Medium Charges","High Charges"))</f>
        <v>Low Charges</v>
      </c>
      <c r="AB25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52" t="str">
        <f>IF(tbl_Customers[[#This Row],[number_vmail_messages]] = 0, "No Usage", IF(tbl_Customers[[#This Row],[number_vmail_messages]] &lt;= 20, "Low Usage", IF(tbl_Customers[[#This Row],[number_vmail_messages]] &lt;= 40, "Medium Usgae", "High Usage")))</f>
        <v>No Usage</v>
      </c>
      <c r="AD2552" t="str">
        <f>IF(tbl_Customers[[#This Row],[total_day_minutes]]&lt;=150,"Low Usage", IF(tbl_Customers[[#This Row],[total_day_minutes]]&lt;=200,"Medium Usage", IF(tbl_Customers[[#This Row],[total_day_minutes]]&lt;=250,"High Usage","Very High Usage")))</f>
        <v>Medium Usage</v>
      </c>
      <c r="AE2552" t="str">
        <f>IF(tbl_Customers[[#This Row],[total_intl_calls]]&lt;=5,"Low Calls", IF(tbl_Customers[[#This Row],[total_intl_calls]]&lt;=10, "Medium Calls", "High Calls"))</f>
        <v>Low Calls</v>
      </c>
      <c r="AF25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52" s="36" t="str">
        <f>IF(tbl_Customers[[#This Row],[Churn_Risk_Score]]&gt;=10,"High Risk", IF(tbl_Customers[[#This Row],[Churn_Risk_Score]]&gt;=5,"Medium Risk","Low Risk"))</f>
        <v>Low Risk</v>
      </c>
    </row>
    <row r="2553" spans="1:33" x14ac:dyDescent="0.35">
      <c r="A2553">
        <v>2552</v>
      </c>
      <c r="B2553" t="s">
        <v>68</v>
      </c>
      <c r="C2553">
        <v>141</v>
      </c>
      <c r="D2553" t="s">
        <v>25</v>
      </c>
      <c r="E2553" t="s">
        <v>22</v>
      </c>
      <c r="F2553" t="s">
        <v>22</v>
      </c>
      <c r="G2553">
        <v>0</v>
      </c>
      <c r="H2553">
        <v>242.8</v>
      </c>
      <c r="I2553">
        <v>90</v>
      </c>
      <c r="J2553">
        <v>41.28</v>
      </c>
      <c r="K2553">
        <v>234.1</v>
      </c>
      <c r="L2553">
        <v>80</v>
      </c>
      <c r="M2553">
        <v>19.899999999999999</v>
      </c>
      <c r="N2553">
        <v>211.5</v>
      </c>
      <c r="O2553">
        <v>104</v>
      </c>
      <c r="P2553">
        <v>9.52</v>
      </c>
      <c r="Q2553">
        <v>6</v>
      </c>
      <c r="R2553">
        <v>3</v>
      </c>
      <c r="S2553">
        <v>1.62</v>
      </c>
      <c r="T2553">
        <v>5</v>
      </c>
      <c r="U2553" t="s">
        <v>22</v>
      </c>
      <c r="V2553">
        <f>IF(tbl_Customers[[#This Row],[churn]] = "yes", 1, 0)</f>
        <v>0</v>
      </c>
      <c r="W2553" t="str">
        <f>IF(tbl_Customers[[#This Row],[number_customer_service_calls]] &lt;= 1, "0-1 Calls", IF(tbl_Customers[[#This Row],[number_customer_service_calls]] &lt;= 3, "2-3 Calls", IF(tbl_Customers[[#This Row],[number_customer_service_calls]] &lt;=5, "4-5 Calls", "6+ Calls")))</f>
        <v>4-5 Calls</v>
      </c>
      <c r="X2553" t="str">
        <f>IF(tbl_Customers[[#This Row],[account_length]] &lt;= 50, "0-50", IF(tbl_Customers[[#This Row],[account_length]] &lt;=100, "51-100", IF(tbl_Customers[[#This Row],[account_length]] &lt;= 150, "101-150", "151+")))</f>
        <v>101-150</v>
      </c>
      <c r="Y2553" t="str">
        <f>IF(tbl_Customers[[#This Row],[total_intl_charge]] &lt;= 3, "Low Charges", "High Charges")</f>
        <v>Low Charges</v>
      </c>
      <c r="Z2553" t="str">
        <f>IF(tbl_Customers[[#This Row],[total_eve_calls]]&lt;=80,"Low Calls",
IF(tbl_Customers[[#This Row],[total_eve_calls]]&lt;=120,"Medium Calls","High Calls"))</f>
        <v>Low Calls</v>
      </c>
      <c r="AA2553" t="str">
        <f>IF(tbl_Customers[[#This Row],[total_eve_charge]]&lt;=15,"Low Charges",
IF(tbl_Customers[[#This Row],[total_eve_charge]]&lt;=20,"Medium Charges","High Charges"))</f>
        <v>Medium Charges</v>
      </c>
      <c r="AB25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53" t="str">
        <f>IF(tbl_Customers[[#This Row],[number_vmail_messages]] = 0, "No Usage", IF(tbl_Customers[[#This Row],[number_vmail_messages]] &lt;= 20, "Low Usage", IF(tbl_Customers[[#This Row],[number_vmail_messages]] &lt;= 40, "Medium Usgae", "High Usage")))</f>
        <v>No Usage</v>
      </c>
      <c r="AD2553" t="str">
        <f>IF(tbl_Customers[[#This Row],[total_day_minutes]]&lt;=150,"Low Usage", IF(tbl_Customers[[#This Row],[total_day_minutes]]&lt;=200,"Medium Usage", IF(tbl_Customers[[#This Row],[total_day_minutes]]&lt;=250,"High Usage","Very High Usage")))</f>
        <v>High Usage</v>
      </c>
      <c r="AE2553" t="str">
        <f>IF(tbl_Customers[[#This Row],[total_intl_calls]]&lt;=5,"Low Calls", IF(tbl_Customers[[#This Row],[total_intl_calls]]&lt;=10, "Medium Calls", "High Calls"))</f>
        <v>Low Calls</v>
      </c>
      <c r="AF25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53" s="36" t="str">
        <f>IF(tbl_Customers[[#This Row],[Churn_Risk_Score]]&gt;=10,"High Risk", IF(tbl_Customers[[#This Row],[Churn_Risk_Score]]&gt;=5,"Medium Risk","Low Risk"))</f>
        <v>Medium Risk</v>
      </c>
    </row>
    <row r="2554" spans="1:33" x14ac:dyDescent="0.35">
      <c r="A2554">
        <v>2553</v>
      </c>
      <c r="B2554" t="s">
        <v>39</v>
      </c>
      <c r="C2554">
        <v>169</v>
      </c>
      <c r="D2554" t="s">
        <v>25</v>
      </c>
      <c r="E2554" t="s">
        <v>22</v>
      </c>
      <c r="F2554" t="s">
        <v>22</v>
      </c>
      <c r="G2554">
        <v>0</v>
      </c>
      <c r="H2554">
        <v>266.7</v>
      </c>
      <c r="I2554">
        <v>105</v>
      </c>
      <c r="J2554">
        <v>45.34</v>
      </c>
      <c r="K2554">
        <v>158.19999999999999</v>
      </c>
      <c r="L2554">
        <v>88</v>
      </c>
      <c r="M2554">
        <v>13.45</v>
      </c>
      <c r="N2554">
        <v>287.7</v>
      </c>
      <c r="O2554">
        <v>111</v>
      </c>
      <c r="P2554">
        <v>12.95</v>
      </c>
      <c r="Q2554">
        <v>13.8</v>
      </c>
      <c r="R2554">
        <v>3</v>
      </c>
      <c r="S2554">
        <v>3.73</v>
      </c>
      <c r="T2554">
        <v>3</v>
      </c>
      <c r="U2554" t="s">
        <v>23</v>
      </c>
      <c r="V2554">
        <f>IF(tbl_Customers[[#This Row],[churn]] = "yes", 1, 0)</f>
        <v>1</v>
      </c>
      <c r="W2554" t="str">
        <f>IF(tbl_Customers[[#This Row],[number_customer_service_calls]] &lt;= 1, "0-1 Calls", IF(tbl_Customers[[#This Row],[number_customer_service_calls]] &lt;= 3, "2-3 Calls", IF(tbl_Customers[[#This Row],[number_customer_service_calls]] &lt;=5, "4-5 Calls", "6+ Calls")))</f>
        <v>2-3 Calls</v>
      </c>
      <c r="X2554" t="str">
        <f>IF(tbl_Customers[[#This Row],[account_length]] &lt;= 50, "0-50", IF(tbl_Customers[[#This Row],[account_length]] &lt;=100, "51-100", IF(tbl_Customers[[#This Row],[account_length]] &lt;= 150, "101-150", "151+")))</f>
        <v>151+</v>
      </c>
      <c r="Y2554" t="str">
        <f>IF(tbl_Customers[[#This Row],[total_intl_charge]] &lt;= 3, "Low Charges", "High Charges")</f>
        <v>High Charges</v>
      </c>
      <c r="Z2554" t="str">
        <f>IF(tbl_Customers[[#This Row],[total_eve_calls]]&lt;=80,"Low Calls",
IF(tbl_Customers[[#This Row],[total_eve_calls]]&lt;=120,"Medium Calls","High Calls"))</f>
        <v>Medium Calls</v>
      </c>
      <c r="AA2554" t="str">
        <f>IF(tbl_Customers[[#This Row],[total_eve_charge]]&lt;=15,"Low Charges",
IF(tbl_Customers[[#This Row],[total_eve_charge]]&lt;=20,"Medium Charges","High Charges"))</f>
        <v>Low Charges</v>
      </c>
      <c r="AB25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54" t="str">
        <f>IF(tbl_Customers[[#This Row],[number_vmail_messages]] = 0, "No Usage", IF(tbl_Customers[[#This Row],[number_vmail_messages]] &lt;= 20, "Low Usage", IF(tbl_Customers[[#This Row],[number_vmail_messages]] &lt;= 40, "Medium Usgae", "High Usage")))</f>
        <v>No Usage</v>
      </c>
      <c r="AD2554" t="str">
        <f>IF(tbl_Customers[[#This Row],[total_day_minutes]]&lt;=150,"Low Usage", IF(tbl_Customers[[#This Row],[total_day_minutes]]&lt;=200,"Medium Usage", IF(tbl_Customers[[#This Row],[total_day_minutes]]&lt;=250,"High Usage","Very High Usage")))</f>
        <v>Very High Usage</v>
      </c>
      <c r="AE2554" t="str">
        <f>IF(tbl_Customers[[#This Row],[total_intl_calls]]&lt;=5,"Low Calls", IF(tbl_Customers[[#This Row],[total_intl_calls]]&lt;=10, "Medium Calls", "High Calls"))</f>
        <v>Low Calls</v>
      </c>
      <c r="AF25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554" s="36" t="str">
        <f>IF(tbl_Customers[[#This Row],[Churn_Risk_Score]]&gt;=10,"High Risk", IF(tbl_Customers[[#This Row],[Churn_Risk_Score]]&gt;=5,"Medium Risk","Low Risk"))</f>
        <v>Medium Risk</v>
      </c>
    </row>
    <row r="2555" spans="1:33" x14ac:dyDescent="0.35">
      <c r="A2555">
        <v>2554</v>
      </c>
      <c r="B2555" t="s">
        <v>75</v>
      </c>
      <c r="C2555">
        <v>127</v>
      </c>
      <c r="D2555" t="s">
        <v>21</v>
      </c>
      <c r="E2555" t="s">
        <v>22</v>
      </c>
      <c r="F2555" t="s">
        <v>23</v>
      </c>
      <c r="G2555">
        <v>23</v>
      </c>
      <c r="H2555">
        <v>182</v>
      </c>
      <c r="I2555">
        <v>80</v>
      </c>
      <c r="J2555">
        <v>30.94</v>
      </c>
      <c r="K2555">
        <v>216.1</v>
      </c>
      <c r="L2555">
        <v>85</v>
      </c>
      <c r="M2555">
        <v>18.37</v>
      </c>
      <c r="N2555">
        <v>156.9</v>
      </c>
      <c r="O2555">
        <v>82</v>
      </c>
      <c r="P2555">
        <v>7.06</v>
      </c>
      <c r="Q2555">
        <v>9.8000000000000007</v>
      </c>
      <c r="R2555">
        <v>4</v>
      </c>
      <c r="S2555">
        <v>2.65</v>
      </c>
      <c r="T2555">
        <v>1</v>
      </c>
      <c r="U2555" t="s">
        <v>22</v>
      </c>
      <c r="V2555">
        <f>IF(tbl_Customers[[#This Row],[churn]] = "yes", 1, 0)</f>
        <v>0</v>
      </c>
      <c r="W2555" t="str">
        <f>IF(tbl_Customers[[#This Row],[number_customer_service_calls]] &lt;= 1, "0-1 Calls", IF(tbl_Customers[[#This Row],[number_customer_service_calls]] &lt;= 3, "2-3 Calls", IF(tbl_Customers[[#This Row],[number_customer_service_calls]] &lt;=5, "4-5 Calls", "6+ Calls")))</f>
        <v>0-1 Calls</v>
      </c>
      <c r="X2555" t="str">
        <f>IF(tbl_Customers[[#This Row],[account_length]] &lt;= 50, "0-50", IF(tbl_Customers[[#This Row],[account_length]] &lt;=100, "51-100", IF(tbl_Customers[[#This Row],[account_length]] &lt;= 150, "101-150", "151+")))</f>
        <v>101-150</v>
      </c>
      <c r="Y2555" t="str">
        <f>IF(tbl_Customers[[#This Row],[total_intl_charge]] &lt;= 3, "Low Charges", "High Charges")</f>
        <v>Low Charges</v>
      </c>
      <c r="Z2555" t="str">
        <f>IF(tbl_Customers[[#This Row],[total_eve_calls]]&lt;=80,"Low Calls",
IF(tbl_Customers[[#This Row],[total_eve_calls]]&lt;=120,"Medium Calls","High Calls"))</f>
        <v>Medium Calls</v>
      </c>
      <c r="AA2555" t="str">
        <f>IF(tbl_Customers[[#This Row],[total_eve_charge]]&lt;=15,"Low Charges",
IF(tbl_Customers[[#This Row],[total_eve_charge]]&lt;=20,"Medium Charges","High Charges"))</f>
        <v>Medium Charges</v>
      </c>
      <c r="AB25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55" t="str">
        <f>IF(tbl_Customers[[#This Row],[number_vmail_messages]] = 0, "No Usage", IF(tbl_Customers[[#This Row],[number_vmail_messages]] &lt;= 20, "Low Usage", IF(tbl_Customers[[#This Row],[number_vmail_messages]] &lt;= 40, "Medium Usgae", "High Usage")))</f>
        <v>Medium Usgae</v>
      </c>
      <c r="AD2555" t="str">
        <f>IF(tbl_Customers[[#This Row],[total_day_minutes]]&lt;=150,"Low Usage", IF(tbl_Customers[[#This Row],[total_day_minutes]]&lt;=200,"Medium Usage", IF(tbl_Customers[[#This Row],[total_day_minutes]]&lt;=250,"High Usage","Very High Usage")))</f>
        <v>Medium Usage</v>
      </c>
      <c r="AE2555" t="str">
        <f>IF(tbl_Customers[[#This Row],[total_intl_calls]]&lt;=5,"Low Calls", IF(tbl_Customers[[#This Row],[total_intl_calls]]&lt;=10, "Medium Calls", "High Calls"))</f>
        <v>Low Calls</v>
      </c>
      <c r="AF25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55" s="36" t="str">
        <f>IF(tbl_Customers[[#This Row],[Churn_Risk_Score]]&gt;=10,"High Risk", IF(tbl_Customers[[#This Row],[Churn_Risk_Score]]&gt;=5,"Medium Risk","Low Risk"))</f>
        <v>Low Risk</v>
      </c>
    </row>
    <row r="2556" spans="1:33" x14ac:dyDescent="0.35">
      <c r="A2556">
        <v>2555</v>
      </c>
      <c r="B2556" t="s">
        <v>41</v>
      </c>
      <c r="C2556">
        <v>57</v>
      </c>
      <c r="D2556" t="s">
        <v>21</v>
      </c>
      <c r="E2556" t="s">
        <v>22</v>
      </c>
      <c r="F2556" t="s">
        <v>22</v>
      </c>
      <c r="G2556">
        <v>0</v>
      </c>
      <c r="H2556">
        <v>85.9</v>
      </c>
      <c r="I2556">
        <v>92</v>
      </c>
      <c r="J2556">
        <v>14.6</v>
      </c>
      <c r="K2556">
        <v>193.9</v>
      </c>
      <c r="L2556">
        <v>127</v>
      </c>
      <c r="M2556">
        <v>16.48</v>
      </c>
      <c r="N2556">
        <v>231.5</v>
      </c>
      <c r="O2556">
        <v>93</v>
      </c>
      <c r="P2556">
        <v>10.42</v>
      </c>
      <c r="Q2556">
        <v>10.1</v>
      </c>
      <c r="R2556">
        <v>2</v>
      </c>
      <c r="S2556">
        <v>2.73</v>
      </c>
      <c r="T2556">
        <v>0</v>
      </c>
      <c r="U2556" t="s">
        <v>22</v>
      </c>
      <c r="V2556">
        <f>IF(tbl_Customers[[#This Row],[churn]] = "yes", 1, 0)</f>
        <v>0</v>
      </c>
      <c r="W2556" t="str">
        <f>IF(tbl_Customers[[#This Row],[number_customer_service_calls]] &lt;= 1, "0-1 Calls", IF(tbl_Customers[[#This Row],[number_customer_service_calls]] &lt;= 3, "2-3 Calls", IF(tbl_Customers[[#This Row],[number_customer_service_calls]] &lt;=5, "4-5 Calls", "6+ Calls")))</f>
        <v>0-1 Calls</v>
      </c>
      <c r="X2556" t="str">
        <f>IF(tbl_Customers[[#This Row],[account_length]] &lt;= 50, "0-50", IF(tbl_Customers[[#This Row],[account_length]] &lt;=100, "51-100", IF(tbl_Customers[[#This Row],[account_length]] &lt;= 150, "101-150", "151+")))</f>
        <v>51-100</v>
      </c>
      <c r="Y2556" t="str">
        <f>IF(tbl_Customers[[#This Row],[total_intl_charge]] &lt;= 3, "Low Charges", "High Charges")</f>
        <v>Low Charges</v>
      </c>
      <c r="Z2556" t="str">
        <f>IF(tbl_Customers[[#This Row],[total_eve_calls]]&lt;=80,"Low Calls",
IF(tbl_Customers[[#This Row],[total_eve_calls]]&lt;=120,"Medium Calls","High Calls"))</f>
        <v>High Calls</v>
      </c>
      <c r="AA2556" t="str">
        <f>IF(tbl_Customers[[#This Row],[total_eve_charge]]&lt;=15,"Low Charges",
IF(tbl_Customers[[#This Row],[total_eve_charge]]&lt;=20,"Medium Charges","High Charges"))</f>
        <v>Medium Charges</v>
      </c>
      <c r="AB25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56" t="str">
        <f>IF(tbl_Customers[[#This Row],[number_vmail_messages]] = 0, "No Usage", IF(tbl_Customers[[#This Row],[number_vmail_messages]] &lt;= 20, "Low Usage", IF(tbl_Customers[[#This Row],[number_vmail_messages]] &lt;= 40, "Medium Usgae", "High Usage")))</f>
        <v>No Usage</v>
      </c>
      <c r="AD2556" t="str">
        <f>IF(tbl_Customers[[#This Row],[total_day_minutes]]&lt;=150,"Low Usage", IF(tbl_Customers[[#This Row],[total_day_minutes]]&lt;=200,"Medium Usage", IF(tbl_Customers[[#This Row],[total_day_minutes]]&lt;=250,"High Usage","Very High Usage")))</f>
        <v>Low Usage</v>
      </c>
      <c r="AE2556" t="str">
        <f>IF(tbl_Customers[[#This Row],[total_intl_calls]]&lt;=5,"Low Calls", IF(tbl_Customers[[#This Row],[total_intl_calls]]&lt;=10, "Medium Calls", "High Calls"))</f>
        <v>Low Calls</v>
      </c>
      <c r="AF25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56" s="36" t="str">
        <f>IF(tbl_Customers[[#This Row],[Churn_Risk_Score]]&gt;=10,"High Risk", IF(tbl_Customers[[#This Row],[Churn_Risk_Score]]&gt;=5,"Medium Risk","Low Risk"))</f>
        <v>Low Risk</v>
      </c>
    </row>
    <row r="2557" spans="1:33" x14ac:dyDescent="0.35">
      <c r="A2557">
        <v>2556</v>
      </c>
      <c r="B2557" t="s">
        <v>30</v>
      </c>
      <c r="C2557">
        <v>123</v>
      </c>
      <c r="D2557" t="s">
        <v>21</v>
      </c>
      <c r="E2557" t="s">
        <v>22</v>
      </c>
      <c r="F2557" t="s">
        <v>23</v>
      </c>
      <c r="G2557">
        <v>33</v>
      </c>
      <c r="H2557">
        <v>146.6</v>
      </c>
      <c r="I2557">
        <v>87</v>
      </c>
      <c r="J2557">
        <v>24.92</v>
      </c>
      <c r="K2557">
        <v>114.8</v>
      </c>
      <c r="L2557">
        <v>59</v>
      </c>
      <c r="M2557">
        <v>9.76</v>
      </c>
      <c r="N2557">
        <v>220.4</v>
      </c>
      <c r="O2557">
        <v>99</v>
      </c>
      <c r="P2557">
        <v>9.92</v>
      </c>
      <c r="Q2557">
        <v>2.9</v>
      </c>
      <c r="R2557">
        <v>7</v>
      </c>
      <c r="S2557">
        <v>0.78</v>
      </c>
      <c r="T2557">
        <v>0</v>
      </c>
      <c r="U2557" t="s">
        <v>22</v>
      </c>
      <c r="V2557">
        <f>IF(tbl_Customers[[#This Row],[churn]] = "yes", 1, 0)</f>
        <v>0</v>
      </c>
      <c r="W2557" t="str">
        <f>IF(tbl_Customers[[#This Row],[number_customer_service_calls]] &lt;= 1, "0-1 Calls", IF(tbl_Customers[[#This Row],[number_customer_service_calls]] &lt;= 3, "2-3 Calls", IF(tbl_Customers[[#This Row],[number_customer_service_calls]] &lt;=5, "4-5 Calls", "6+ Calls")))</f>
        <v>0-1 Calls</v>
      </c>
      <c r="X2557" t="str">
        <f>IF(tbl_Customers[[#This Row],[account_length]] &lt;= 50, "0-50", IF(tbl_Customers[[#This Row],[account_length]] &lt;=100, "51-100", IF(tbl_Customers[[#This Row],[account_length]] &lt;= 150, "101-150", "151+")))</f>
        <v>101-150</v>
      </c>
      <c r="Y2557" t="str">
        <f>IF(tbl_Customers[[#This Row],[total_intl_charge]] &lt;= 3, "Low Charges", "High Charges")</f>
        <v>Low Charges</v>
      </c>
      <c r="Z2557" t="str">
        <f>IF(tbl_Customers[[#This Row],[total_eve_calls]]&lt;=80,"Low Calls",
IF(tbl_Customers[[#This Row],[total_eve_calls]]&lt;=120,"Medium Calls","High Calls"))</f>
        <v>Low Calls</v>
      </c>
      <c r="AA2557" t="str">
        <f>IF(tbl_Customers[[#This Row],[total_eve_charge]]&lt;=15,"Low Charges",
IF(tbl_Customers[[#This Row],[total_eve_charge]]&lt;=20,"Medium Charges","High Charges"))</f>
        <v>Low Charges</v>
      </c>
      <c r="AB25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57" t="str">
        <f>IF(tbl_Customers[[#This Row],[number_vmail_messages]] = 0, "No Usage", IF(tbl_Customers[[#This Row],[number_vmail_messages]] &lt;= 20, "Low Usage", IF(tbl_Customers[[#This Row],[number_vmail_messages]] &lt;= 40, "Medium Usgae", "High Usage")))</f>
        <v>Medium Usgae</v>
      </c>
      <c r="AD2557" t="str">
        <f>IF(tbl_Customers[[#This Row],[total_day_minutes]]&lt;=150,"Low Usage", IF(tbl_Customers[[#This Row],[total_day_minutes]]&lt;=200,"Medium Usage", IF(tbl_Customers[[#This Row],[total_day_minutes]]&lt;=250,"High Usage","Very High Usage")))</f>
        <v>Low Usage</v>
      </c>
      <c r="AE2557" t="str">
        <f>IF(tbl_Customers[[#This Row],[total_intl_calls]]&lt;=5,"Low Calls", IF(tbl_Customers[[#This Row],[total_intl_calls]]&lt;=10, "Medium Calls", "High Calls"))</f>
        <v>Medium Calls</v>
      </c>
      <c r="AF25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57" s="36" t="str">
        <f>IF(tbl_Customers[[#This Row],[Churn_Risk_Score]]&gt;=10,"High Risk", IF(tbl_Customers[[#This Row],[Churn_Risk_Score]]&gt;=5,"Medium Risk","Low Risk"))</f>
        <v>Low Risk</v>
      </c>
    </row>
    <row r="2558" spans="1:33" x14ac:dyDescent="0.35">
      <c r="A2558">
        <v>2557</v>
      </c>
      <c r="B2558" t="s">
        <v>35</v>
      </c>
      <c r="C2558">
        <v>103</v>
      </c>
      <c r="D2558" t="s">
        <v>28</v>
      </c>
      <c r="E2558" t="s">
        <v>22</v>
      </c>
      <c r="F2558" t="s">
        <v>23</v>
      </c>
      <c r="G2558">
        <v>35</v>
      </c>
      <c r="H2558">
        <v>110.5</v>
      </c>
      <c r="I2558">
        <v>101</v>
      </c>
      <c r="J2558">
        <v>18.79</v>
      </c>
      <c r="K2558">
        <v>208.3</v>
      </c>
      <c r="L2558">
        <v>81</v>
      </c>
      <c r="M2558">
        <v>17.71</v>
      </c>
      <c r="N2558">
        <v>87.4</v>
      </c>
      <c r="O2558">
        <v>77</v>
      </c>
      <c r="P2558">
        <v>3.93</v>
      </c>
      <c r="Q2558">
        <v>13.9</v>
      </c>
      <c r="R2558">
        <v>2</v>
      </c>
      <c r="S2558">
        <v>3.75</v>
      </c>
      <c r="T2558">
        <v>4</v>
      </c>
      <c r="U2558" t="s">
        <v>23</v>
      </c>
      <c r="V2558">
        <f>IF(tbl_Customers[[#This Row],[churn]] = "yes", 1, 0)</f>
        <v>1</v>
      </c>
      <c r="W2558" t="str">
        <f>IF(tbl_Customers[[#This Row],[number_customer_service_calls]] &lt;= 1, "0-1 Calls", IF(tbl_Customers[[#This Row],[number_customer_service_calls]] &lt;= 3, "2-3 Calls", IF(tbl_Customers[[#This Row],[number_customer_service_calls]] &lt;=5, "4-5 Calls", "6+ Calls")))</f>
        <v>4-5 Calls</v>
      </c>
      <c r="X2558" t="str">
        <f>IF(tbl_Customers[[#This Row],[account_length]] &lt;= 50, "0-50", IF(tbl_Customers[[#This Row],[account_length]] &lt;=100, "51-100", IF(tbl_Customers[[#This Row],[account_length]] &lt;= 150, "101-150", "151+")))</f>
        <v>101-150</v>
      </c>
      <c r="Y2558" t="str">
        <f>IF(tbl_Customers[[#This Row],[total_intl_charge]] &lt;= 3, "Low Charges", "High Charges")</f>
        <v>High Charges</v>
      </c>
      <c r="Z2558" t="str">
        <f>IF(tbl_Customers[[#This Row],[total_eve_calls]]&lt;=80,"Low Calls",
IF(tbl_Customers[[#This Row],[total_eve_calls]]&lt;=120,"Medium Calls","High Calls"))</f>
        <v>Medium Calls</v>
      </c>
      <c r="AA2558" t="str">
        <f>IF(tbl_Customers[[#This Row],[total_eve_charge]]&lt;=15,"Low Charges",
IF(tbl_Customers[[#This Row],[total_eve_charge]]&lt;=20,"Medium Charges","High Charges"))</f>
        <v>Medium Charges</v>
      </c>
      <c r="AB25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58" t="str">
        <f>IF(tbl_Customers[[#This Row],[number_vmail_messages]] = 0, "No Usage", IF(tbl_Customers[[#This Row],[number_vmail_messages]] &lt;= 20, "Low Usage", IF(tbl_Customers[[#This Row],[number_vmail_messages]] &lt;= 40, "Medium Usgae", "High Usage")))</f>
        <v>Medium Usgae</v>
      </c>
      <c r="AD2558" t="str">
        <f>IF(tbl_Customers[[#This Row],[total_day_minutes]]&lt;=150,"Low Usage", IF(tbl_Customers[[#This Row],[total_day_minutes]]&lt;=200,"Medium Usage", IF(tbl_Customers[[#This Row],[total_day_minutes]]&lt;=250,"High Usage","Very High Usage")))</f>
        <v>Low Usage</v>
      </c>
      <c r="AE2558" t="str">
        <f>IF(tbl_Customers[[#This Row],[total_intl_calls]]&lt;=5,"Low Calls", IF(tbl_Customers[[#This Row],[total_intl_calls]]&lt;=10, "Medium Calls", "High Calls"))</f>
        <v>Low Calls</v>
      </c>
      <c r="AF25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558" s="36" t="str">
        <f>IF(tbl_Customers[[#This Row],[Churn_Risk_Score]]&gt;=10,"High Risk", IF(tbl_Customers[[#This Row],[Churn_Risk_Score]]&gt;=5,"Medium Risk","Low Risk"))</f>
        <v>Medium Risk</v>
      </c>
    </row>
    <row r="2559" spans="1:33" x14ac:dyDescent="0.35">
      <c r="A2559">
        <v>2558</v>
      </c>
      <c r="B2559" t="s">
        <v>52</v>
      </c>
      <c r="C2559">
        <v>101</v>
      </c>
      <c r="D2559" t="s">
        <v>21</v>
      </c>
      <c r="E2559" t="s">
        <v>22</v>
      </c>
      <c r="F2559" t="s">
        <v>22</v>
      </c>
      <c r="G2559">
        <v>0</v>
      </c>
      <c r="H2559">
        <v>118.6</v>
      </c>
      <c r="I2559">
        <v>89</v>
      </c>
      <c r="J2559">
        <v>20.16</v>
      </c>
      <c r="K2559">
        <v>199.6</v>
      </c>
      <c r="L2559">
        <v>97</v>
      </c>
      <c r="M2559">
        <v>16.97</v>
      </c>
      <c r="N2559">
        <v>53.3</v>
      </c>
      <c r="O2559">
        <v>61</v>
      </c>
      <c r="P2559">
        <v>2.4</v>
      </c>
      <c r="Q2559">
        <v>11.5</v>
      </c>
      <c r="R2559">
        <v>5</v>
      </c>
      <c r="S2559">
        <v>3.11</v>
      </c>
      <c r="T2559">
        <v>1</v>
      </c>
      <c r="U2559" t="s">
        <v>22</v>
      </c>
      <c r="V2559">
        <f>IF(tbl_Customers[[#This Row],[churn]] = "yes", 1, 0)</f>
        <v>0</v>
      </c>
      <c r="W2559" t="str">
        <f>IF(tbl_Customers[[#This Row],[number_customer_service_calls]] &lt;= 1, "0-1 Calls", IF(tbl_Customers[[#This Row],[number_customer_service_calls]] &lt;= 3, "2-3 Calls", IF(tbl_Customers[[#This Row],[number_customer_service_calls]] &lt;=5, "4-5 Calls", "6+ Calls")))</f>
        <v>0-1 Calls</v>
      </c>
      <c r="X2559" t="str">
        <f>IF(tbl_Customers[[#This Row],[account_length]] &lt;= 50, "0-50", IF(tbl_Customers[[#This Row],[account_length]] &lt;=100, "51-100", IF(tbl_Customers[[#This Row],[account_length]] &lt;= 150, "101-150", "151+")))</f>
        <v>101-150</v>
      </c>
      <c r="Y2559" t="str">
        <f>IF(tbl_Customers[[#This Row],[total_intl_charge]] &lt;= 3, "Low Charges", "High Charges")</f>
        <v>High Charges</v>
      </c>
      <c r="Z2559" t="str">
        <f>IF(tbl_Customers[[#This Row],[total_eve_calls]]&lt;=80,"Low Calls",
IF(tbl_Customers[[#This Row],[total_eve_calls]]&lt;=120,"Medium Calls","High Calls"))</f>
        <v>Medium Calls</v>
      </c>
      <c r="AA2559" t="str">
        <f>IF(tbl_Customers[[#This Row],[total_eve_charge]]&lt;=15,"Low Charges",
IF(tbl_Customers[[#This Row],[total_eve_charge]]&lt;=20,"Medium Charges","High Charges"))</f>
        <v>Medium Charges</v>
      </c>
      <c r="AB25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59" t="str">
        <f>IF(tbl_Customers[[#This Row],[number_vmail_messages]] = 0, "No Usage", IF(tbl_Customers[[#This Row],[number_vmail_messages]] &lt;= 20, "Low Usage", IF(tbl_Customers[[#This Row],[number_vmail_messages]] &lt;= 40, "Medium Usgae", "High Usage")))</f>
        <v>No Usage</v>
      </c>
      <c r="AD2559" t="str">
        <f>IF(tbl_Customers[[#This Row],[total_day_minutes]]&lt;=150,"Low Usage", IF(tbl_Customers[[#This Row],[total_day_minutes]]&lt;=200,"Medium Usage", IF(tbl_Customers[[#This Row],[total_day_minutes]]&lt;=250,"High Usage","Very High Usage")))</f>
        <v>Low Usage</v>
      </c>
      <c r="AE2559" t="str">
        <f>IF(tbl_Customers[[#This Row],[total_intl_calls]]&lt;=5,"Low Calls", IF(tbl_Customers[[#This Row],[total_intl_calls]]&lt;=10, "Medium Calls", "High Calls"))</f>
        <v>Low Calls</v>
      </c>
      <c r="AF25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59" s="36" t="str">
        <f>IF(tbl_Customers[[#This Row],[Churn_Risk_Score]]&gt;=10,"High Risk", IF(tbl_Customers[[#This Row],[Churn_Risk_Score]]&gt;=5,"Medium Risk","Low Risk"))</f>
        <v>Low Risk</v>
      </c>
    </row>
    <row r="2560" spans="1:33" x14ac:dyDescent="0.35">
      <c r="A2560">
        <v>2559</v>
      </c>
      <c r="B2560" t="s">
        <v>46</v>
      </c>
      <c r="C2560">
        <v>123</v>
      </c>
      <c r="D2560" t="s">
        <v>21</v>
      </c>
      <c r="E2560" t="s">
        <v>22</v>
      </c>
      <c r="F2560" t="s">
        <v>23</v>
      </c>
      <c r="G2560">
        <v>22</v>
      </c>
      <c r="H2560">
        <v>197.6</v>
      </c>
      <c r="I2560">
        <v>105</v>
      </c>
      <c r="J2560">
        <v>33.590000000000003</v>
      </c>
      <c r="K2560">
        <v>80</v>
      </c>
      <c r="L2560">
        <v>86</v>
      </c>
      <c r="M2560">
        <v>6.8</v>
      </c>
      <c r="N2560">
        <v>120.8</v>
      </c>
      <c r="O2560">
        <v>82</v>
      </c>
      <c r="P2560">
        <v>5.44</v>
      </c>
      <c r="Q2560">
        <v>15.6</v>
      </c>
      <c r="R2560">
        <v>12</v>
      </c>
      <c r="S2560">
        <v>4.21</v>
      </c>
      <c r="T2560">
        <v>2</v>
      </c>
      <c r="U2560" t="s">
        <v>22</v>
      </c>
      <c r="V2560">
        <f>IF(tbl_Customers[[#This Row],[churn]] = "yes", 1, 0)</f>
        <v>0</v>
      </c>
      <c r="W2560" t="str">
        <f>IF(tbl_Customers[[#This Row],[number_customer_service_calls]] &lt;= 1, "0-1 Calls", IF(tbl_Customers[[#This Row],[number_customer_service_calls]] &lt;= 3, "2-3 Calls", IF(tbl_Customers[[#This Row],[number_customer_service_calls]] &lt;=5, "4-5 Calls", "6+ Calls")))</f>
        <v>2-3 Calls</v>
      </c>
      <c r="X2560" t="str">
        <f>IF(tbl_Customers[[#This Row],[account_length]] &lt;= 50, "0-50", IF(tbl_Customers[[#This Row],[account_length]] &lt;=100, "51-100", IF(tbl_Customers[[#This Row],[account_length]] &lt;= 150, "101-150", "151+")))</f>
        <v>101-150</v>
      </c>
      <c r="Y2560" t="str">
        <f>IF(tbl_Customers[[#This Row],[total_intl_charge]] &lt;= 3, "Low Charges", "High Charges")</f>
        <v>High Charges</v>
      </c>
      <c r="Z2560" t="str">
        <f>IF(tbl_Customers[[#This Row],[total_eve_calls]]&lt;=80,"Low Calls",
IF(tbl_Customers[[#This Row],[total_eve_calls]]&lt;=120,"Medium Calls","High Calls"))</f>
        <v>Medium Calls</v>
      </c>
      <c r="AA2560" t="str">
        <f>IF(tbl_Customers[[#This Row],[total_eve_charge]]&lt;=15,"Low Charges",
IF(tbl_Customers[[#This Row],[total_eve_charge]]&lt;=20,"Medium Charges","High Charges"))</f>
        <v>Low Charges</v>
      </c>
      <c r="AB25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60" t="str">
        <f>IF(tbl_Customers[[#This Row],[number_vmail_messages]] = 0, "No Usage", IF(tbl_Customers[[#This Row],[number_vmail_messages]] &lt;= 20, "Low Usage", IF(tbl_Customers[[#This Row],[number_vmail_messages]] &lt;= 40, "Medium Usgae", "High Usage")))</f>
        <v>Medium Usgae</v>
      </c>
      <c r="AD2560" t="str">
        <f>IF(tbl_Customers[[#This Row],[total_day_minutes]]&lt;=150,"Low Usage", IF(tbl_Customers[[#This Row],[total_day_minutes]]&lt;=200,"Medium Usage", IF(tbl_Customers[[#This Row],[total_day_minutes]]&lt;=250,"High Usage","Very High Usage")))</f>
        <v>Medium Usage</v>
      </c>
      <c r="AE2560" t="str">
        <f>IF(tbl_Customers[[#This Row],[total_intl_calls]]&lt;=5,"Low Calls", IF(tbl_Customers[[#This Row],[total_intl_calls]]&lt;=10, "Medium Calls", "High Calls"))</f>
        <v>High Calls</v>
      </c>
      <c r="AF25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60" s="36" t="str">
        <f>IF(tbl_Customers[[#This Row],[Churn_Risk_Score]]&gt;=10,"High Risk", IF(tbl_Customers[[#This Row],[Churn_Risk_Score]]&gt;=5,"Medium Risk","Low Risk"))</f>
        <v>Low Risk</v>
      </c>
    </row>
    <row r="2561" spans="1:33" x14ac:dyDescent="0.35">
      <c r="A2561">
        <v>2560</v>
      </c>
      <c r="B2561" t="s">
        <v>69</v>
      </c>
      <c r="C2561">
        <v>78</v>
      </c>
      <c r="D2561" t="s">
        <v>28</v>
      </c>
      <c r="E2561" t="s">
        <v>22</v>
      </c>
      <c r="F2561" t="s">
        <v>23</v>
      </c>
      <c r="G2561">
        <v>32</v>
      </c>
      <c r="H2561">
        <v>210.3</v>
      </c>
      <c r="I2561">
        <v>116</v>
      </c>
      <c r="J2561">
        <v>35.75</v>
      </c>
      <c r="K2561">
        <v>192.2</v>
      </c>
      <c r="L2561">
        <v>83</v>
      </c>
      <c r="M2561">
        <v>16.34</v>
      </c>
      <c r="N2561">
        <v>246.1</v>
      </c>
      <c r="O2561">
        <v>92</v>
      </c>
      <c r="P2561">
        <v>11.07</v>
      </c>
      <c r="Q2561">
        <v>10.8</v>
      </c>
      <c r="R2561">
        <v>4</v>
      </c>
      <c r="S2561">
        <v>2.92</v>
      </c>
      <c r="T2561">
        <v>6</v>
      </c>
      <c r="U2561" t="s">
        <v>22</v>
      </c>
      <c r="V2561">
        <f>IF(tbl_Customers[[#This Row],[churn]] = "yes", 1, 0)</f>
        <v>0</v>
      </c>
      <c r="W2561" t="str">
        <f>IF(tbl_Customers[[#This Row],[number_customer_service_calls]] &lt;= 1, "0-1 Calls", IF(tbl_Customers[[#This Row],[number_customer_service_calls]] &lt;= 3, "2-3 Calls", IF(tbl_Customers[[#This Row],[number_customer_service_calls]] &lt;=5, "4-5 Calls", "6+ Calls")))</f>
        <v>6+ Calls</v>
      </c>
      <c r="X2561" t="str">
        <f>IF(tbl_Customers[[#This Row],[account_length]] &lt;= 50, "0-50", IF(tbl_Customers[[#This Row],[account_length]] &lt;=100, "51-100", IF(tbl_Customers[[#This Row],[account_length]] &lt;= 150, "101-150", "151+")))</f>
        <v>51-100</v>
      </c>
      <c r="Y2561" t="str">
        <f>IF(tbl_Customers[[#This Row],[total_intl_charge]] &lt;= 3, "Low Charges", "High Charges")</f>
        <v>Low Charges</v>
      </c>
      <c r="Z2561" t="str">
        <f>IF(tbl_Customers[[#This Row],[total_eve_calls]]&lt;=80,"Low Calls",
IF(tbl_Customers[[#This Row],[total_eve_calls]]&lt;=120,"Medium Calls","High Calls"))</f>
        <v>Medium Calls</v>
      </c>
      <c r="AA2561" t="str">
        <f>IF(tbl_Customers[[#This Row],[total_eve_charge]]&lt;=15,"Low Charges",
IF(tbl_Customers[[#This Row],[total_eve_charge]]&lt;=20,"Medium Charges","High Charges"))</f>
        <v>Medium Charges</v>
      </c>
      <c r="AB25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61" t="str">
        <f>IF(tbl_Customers[[#This Row],[number_vmail_messages]] = 0, "No Usage", IF(tbl_Customers[[#This Row],[number_vmail_messages]] &lt;= 20, "Low Usage", IF(tbl_Customers[[#This Row],[number_vmail_messages]] &lt;= 40, "Medium Usgae", "High Usage")))</f>
        <v>Medium Usgae</v>
      </c>
      <c r="AD2561" t="str">
        <f>IF(tbl_Customers[[#This Row],[total_day_minutes]]&lt;=150,"Low Usage", IF(tbl_Customers[[#This Row],[total_day_minutes]]&lt;=200,"Medium Usage", IF(tbl_Customers[[#This Row],[total_day_minutes]]&lt;=250,"High Usage","Very High Usage")))</f>
        <v>High Usage</v>
      </c>
      <c r="AE2561" t="str">
        <f>IF(tbl_Customers[[#This Row],[total_intl_calls]]&lt;=5,"Low Calls", IF(tbl_Customers[[#This Row],[total_intl_calls]]&lt;=10, "Medium Calls", "High Calls"))</f>
        <v>Low Calls</v>
      </c>
      <c r="AF25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61" s="36" t="str">
        <f>IF(tbl_Customers[[#This Row],[Churn_Risk_Score]]&gt;=10,"High Risk", IF(tbl_Customers[[#This Row],[Churn_Risk_Score]]&gt;=5,"Medium Risk","Low Risk"))</f>
        <v>Low Risk</v>
      </c>
    </row>
    <row r="2562" spans="1:33" x14ac:dyDescent="0.35">
      <c r="A2562">
        <v>2561</v>
      </c>
      <c r="B2562" t="s">
        <v>31</v>
      </c>
      <c r="C2562">
        <v>101</v>
      </c>
      <c r="D2562" t="s">
        <v>21</v>
      </c>
      <c r="E2562" t="s">
        <v>22</v>
      </c>
      <c r="F2562" t="s">
        <v>23</v>
      </c>
      <c r="G2562">
        <v>28</v>
      </c>
      <c r="H2562">
        <v>220.3</v>
      </c>
      <c r="I2562">
        <v>96</v>
      </c>
      <c r="J2562">
        <v>37.450000000000003</v>
      </c>
      <c r="K2562">
        <v>285.8</v>
      </c>
      <c r="L2562">
        <v>72</v>
      </c>
      <c r="M2562">
        <v>24.29</v>
      </c>
      <c r="N2562">
        <v>203</v>
      </c>
      <c r="O2562">
        <v>111</v>
      </c>
      <c r="P2562">
        <v>9.14</v>
      </c>
      <c r="Q2562">
        <v>9.4</v>
      </c>
      <c r="R2562">
        <v>6</v>
      </c>
      <c r="S2562">
        <v>2.54</v>
      </c>
      <c r="T2562">
        <v>4</v>
      </c>
      <c r="U2562" t="s">
        <v>22</v>
      </c>
      <c r="V2562">
        <f>IF(tbl_Customers[[#This Row],[churn]] = "yes", 1, 0)</f>
        <v>0</v>
      </c>
      <c r="W2562" t="str">
        <f>IF(tbl_Customers[[#This Row],[number_customer_service_calls]] &lt;= 1, "0-1 Calls", IF(tbl_Customers[[#This Row],[number_customer_service_calls]] &lt;= 3, "2-3 Calls", IF(tbl_Customers[[#This Row],[number_customer_service_calls]] &lt;=5, "4-5 Calls", "6+ Calls")))</f>
        <v>4-5 Calls</v>
      </c>
      <c r="X2562" t="str">
        <f>IF(tbl_Customers[[#This Row],[account_length]] &lt;= 50, "0-50", IF(tbl_Customers[[#This Row],[account_length]] &lt;=100, "51-100", IF(tbl_Customers[[#This Row],[account_length]] &lt;= 150, "101-150", "151+")))</f>
        <v>101-150</v>
      </c>
      <c r="Y2562" t="str">
        <f>IF(tbl_Customers[[#This Row],[total_intl_charge]] &lt;= 3, "Low Charges", "High Charges")</f>
        <v>Low Charges</v>
      </c>
      <c r="Z2562" t="str">
        <f>IF(tbl_Customers[[#This Row],[total_eve_calls]]&lt;=80,"Low Calls",
IF(tbl_Customers[[#This Row],[total_eve_calls]]&lt;=120,"Medium Calls","High Calls"))</f>
        <v>Low Calls</v>
      </c>
      <c r="AA2562" t="str">
        <f>IF(tbl_Customers[[#This Row],[total_eve_charge]]&lt;=15,"Low Charges",
IF(tbl_Customers[[#This Row],[total_eve_charge]]&lt;=20,"Medium Charges","High Charges"))</f>
        <v>High Charges</v>
      </c>
      <c r="AB25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62" t="str">
        <f>IF(tbl_Customers[[#This Row],[number_vmail_messages]] = 0, "No Usage", IF(tbl_Customers[[#This Row],[number_vmail_messages]] &lt;= 20, "Low Usage", IF(tbl_Customers[[#This Row],[number_vmail_messages]] &lt;= 40, "Medium Usgae", "High Usage")))</f>
        <v>Medium Usgae</v>
      </c>
      <c r="AD2562" t="str">
        <f>IF(tbl_Customers[[#This Row],[total_day_minutes]]&lt;=150,"Low Usage", IF(tbl_Customers[[#This Row],[total_day_minutes]]&lt;=200,"Medium Usage", IF(tbl_Customers[[#This Row],[total_day_minutes]]&lt;=250,"High Usage","Very High Usage")))</f>
        <v>High Usage</v>
      </c>
      <c r="AE2562" t="str">
        <f>IF(tbl_Customers[[#This Row],[total_intl_calls]]&lt;=5,"Low Calls", IF(tbl_Customers[[#This Row],[total_intl_calls]]&lt;=10, "Medium Calls", "High Calls"))</f>
        <v>Medium Calls</v>
      </c>
      <c r="AF25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62" s="36" t="str">
        <f>IF(tbl_Customers[[#This Row],[Churn_Risk_Score]]&gt;=10,"High Risk", IF(tbl_Customers[[#This Row],[Churn_Risk_Score]]&gt;=5,"Medium Risk","Low Risk"))</f>
        <v>Low Risk</v>
      </c>
    </row>
    <row r="2563" spans="1:33" x14ac:dyDescent="0.35">
      <c r="A2563">
        <v>2562</v>
      </c>
      <c r="B2563" t="s">
        <v>27</v>
      </c>
      <c r="C2563">
        <v>67</v>
      </c>
      <c r="D2563" t="s">
        <v>21</v>
      </c>
      <c r="E2563" t="s">
        <v>22</v>
      </c>
      <c r="F2563" t="s">
        <v>23</v>
      </c>
      <c r="G2563">
        <v>34</v>
      </c>
      <c r="H2563">
        <v>161.69999999999999</v>
      </c>
      <c r="I2563">
        <v>114</v>
      </c>
      <c r="J2563">
        <v>27.49</v>
      </c>
      <c r="K2563">
        <v>207.6</v>
      </c>
      <c r="L2563">
        <v>115</v>
      </c>
      <c r="M2563">
        <v>17.649999999999999</v>
      </c>
      <c r="N2563">
        <v>205.7</v>
      </c>
      <c r="O2563">
        <v>114</v>
      </c>
      <c r="P2563">
        <v>9.26</v>
      </c>
      <c r="Q2563">
        <v>9.1999999999999993</v>
      </c>
      <c r="R2563">
        <v>4</v>
      </c>
      <c r="S2563">
        <v>2.48</v>
      </c>
      <c r="T2563">
        <v>0</v>
      </c>
      <c r="U2563" t="s">
        <v>22</v>
      </c>
      <c r="V2563">
        <f>IF(tbl_Customers[[#This Row],[churn]] = "yes", 1, 0)</f>
        <v>0</v>
      </c>
      <c r="W2563" t="str">
        <f>IF(tbl_Customers[[#This Row],[number_customer_service_calls]] &lt;= 1, "0-1 Calls", IF(tbl_Customers[[#This Row],[number_customer_service_calls]] &lt;= 3, "2-3 Calls", IF(tbl_Customers[[#This Row],[number_customer_service_calls]] &lt;=5, "4-5 Calls", "6+ Calls")))</f>
        <v>0-1 Calls</v>
      </c>
      <c r="X2563" t="str">
        <f>IF(tbl_Customers[[#This Row],[account_length]] &lt;= 50, "0-50", IF(tbl_Customers[[#This Row],[account_length]] &lt;=100, "51-100", IF(tbl_Customers[[#This Row],[account_length]] &lt;= 150, "101-150", "151+")))</f>
        <v>51-100</v>
      </c>
      <c r="Y2563" t="str">
        <f>IF(tbl_Customers[[#This Row],[total_intl_charge]] &lt;= 3, "Low Charges", "High Charges")</f>
        <v>Low Charges</v>
      </c>
      <c r="Z2563" t="str">
        <f>IF(tbl_Customers[[#This Row],[total_eve_calls]]&lt;=80,"Low Calls",
IF(tbl_Customers[[#This Row],[total_eve_calls]]&lt;=120,"Medium Calls","High Calls"))</f>
        <v>Medium Calls</v>
      </c>
      <c r="AA2563" t="str">
        <f>IF(tbl_Customers[[#This Row],[total_eve_charge]]&lt;=15,"Low Charges",
IF(tbl_Customers[[#This Row],[total_eve_charge]]&lt;=20,"Medium Charges","High Charges"))</f>
        <v>Medium Charges</v>
      </c>
      <c r="AB25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63" t="str">
        <f>IF(tbl_Customers[[#This Row],[number_vmail_messages]] = 0, "No Usage", IF(tbl_Customers[[#This Row],[number_vmail_messages]] &lt;= 20, "Low Usage", IF(tbl_Customers[[#This Row],[number_vmail_messages]] &lt;= 40, "Medium Usgae", "High Usage")))</f>
        <v>Medium Usgae</v>
      </c>
      <c r="AD2563" t="str">
        <f>IF(tbl_Customers[[#This Row],[total_day_minutes]]&lt;=150,"Low Usage", IF(tbl_Customers[[#This Row],[total_day_minutes]]&lt;=200,"Medium Usage", IF(tbl_Customers[[#This Row],[total_day_minutes]]&lt;=250,"High Usage","Very High Usage")))</f>
        <v>Medium Usage</v>
      </c>
      <c r="AE2563" t="str">
        <f>IF(tbl_Customers[[#This Row],[total_intl_calls]]&lt;=5,"Low Calls", IF(tbl_Customers[[#This Row],[total_intl_calls]]&lt;=10, "Medium Calls", "High Calls"))</f>
        <v>Low Calls</v>
      </c>
      <c r="AF25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63" s="36" t="str">
        <f>IF(tbl_Customers[[#This Row],[Churn_Risk_Score]]&gt;=10,"High Risk", IF(tbl_Customers[[#This Row],[Churn_Risk_Score]]&gt;=5,"Medium Risk","Low Risk"))</f>
        <v>Low Risk</v>
      </c>
    </row>
    <row r="2564" spans="1:33" x14ac:dyDescent="0.35">
      <c r="A2564">
        <v>2563</v>
      </c>
      <c r="B2564" t="s">
        <v>65</v>
      </c>
      <c r="C2564">
        <v>64</v>
      </c>
      <c r="D2564" t="s">
        <v>21</v>
      </c>
      <c r="E2564" t="s">
        <v>23</v>
      </c>
      <c r="F2564" t="s">
        <v>22</v>
      </c>
      <c r="G2564">
        <v>0</v>
      </c>
      <c r="H2564">
        <v>146.69999999999999</v>
      </c>
      <c r="I2564">
        <v>83</v>
      </c>
      <c r="J2564">
        <v>24.94</v>
      </c>
      <c r="K2564">
        <v>148.30000000000001</v>
      </c>
      <c r="L2564">
        <v>91</v>
      </c>
      <c r="M2564">
        <v>12.61</v>
      </c>
      <c r="N2564">
        <v>238.6</v>
      </c>
      <c r="O2564">
        <v>69</v>
      </c>
      <c r="P2564">
        <v>10.74</v>
      </c>
      <c r="Q2564">
        <v>12.5</v>
      </c>
      <c r="R2564">
        <v>3</v>
      </c>
      <c r="S2564">
        <v>3.38</v>
      </c>
      <c r="T2564">
        <v>3</v>
      </c>
      <c r="U2564" t="s">
        <v>22</v>
      </c>
      <c r="V2564">
        <f>IF(tbl_Customers[[#This Row],[churn]] = "yes", 1, 0)</f>
        <v>0</v>
      </c>
      <c r="W2564" t="str">
        <f>IF(tbl_Customers[[#This Row],[number_customer_service_calls]] &lt;= 1, "0-1 Calls", IF(tbl_Customers[[#This Row],[number_customer_service_calls]] &lt;= 3, "2-3 Calls", IF(tbl_Customers[[#This Row],[number_customer_service_calls]] &lt;=5, "4-5 Calls", "6+ Calls")))</f>
        <v>2-3 Calls</v>
      </c>
      <c r="X2564" t="str">
        <f>IF(tbl_Customers[[#This Row],[account_length]] &lt;= 50, "0-50", IF(tbl_Customers[[#This Row],[account_length]] &lt;=100, "51-100", IF(tbl_Customers[[#This Row],[account_length]] &lt;= 150, "101-150", "151+")))</f>
        <v>51-100</v>
      </c>
      <c r="Y2564" t="str">
        <f>IF(tbl_Customers[[#This Row],[total_intl_charge]] &lt;= 3, "Low Charges", "High Charges")</f>
        <v>High Charges</v>
      </c>
      <c r="Z2564" t="str">
        <f>IF(tbl_Customers[[#This Row],[total_eve_calls]]&lt;=80,"Low Calls",
IF(tbl_Customers[[#This Row],[total_eve_calls]]&lt;=120,"Medium Calls","High Calls"))</f>
        <v>Medium Calls</v>
      </c>
      <c r="AA2564" t="str">
        <f>IF(tbl_Customers[[#This Row],[total_eve_charge]]&lt;=15,"Low Charges",
IF(tbl_Customers[[#This Row],[total_eve_charge]]&lt;=20,"Medium Charges","High Charges"))</f>
        <v>Low Charges</v>
      </c>
      <c r="AB25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64" t="str">
        <f>IF(tbl_Customers[[#This Row],[number_vmail_messages]] = 0, "No Usage", IF(tbl_Customers[[#This Row],[number_vmail_messages]] &lt;= 20, "Low Usage", IF(tbl_Customers[[#This Row],[number_vmail_messages]] &lt;= 40, "Medium Usgae", "High Usage")))</f>
        <v>No Usage</v>
      </c>
      <c r="AD2564" t="str">
        <f>IF(tbl_Customers[[#This Row],[total_day_minutes]]&lt;=150,"Low Usage", IF(tbl_Customers[[#This Row],[total_day_minutes]]&lt;=200,"Medium Usage", IF(tbl_Customers[[#This Row],[total_day_minutes]]&lt;=250,"High Usage","Very High Usage")))</f>
        <v>Low Usage</v>
      </c>
      <c r="AE2564" t="str">
        <f>IF(tbl_Customers[[#This Row],[total_intl_calls]]&lt;=5,"Low Calls", IF(tbl_Customers[[#This Row],[total_intl_calls]]&lt;=10, "Medium Calls", "High Calls"))</f>
        <v>Low Calls</v>
      </c>
      <c r="AF25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564" s="36" t="str">
        <f>IF(tbl_Customers[[#This Row],[Churn_Risk_Score]]&gt;=10,"High Risk", IF(tbl_Customers[[#This Row],[Churn_Risk_Score]]&gt;=5,"Medium Risk","Low Risk"))</f>
        <v>Medium Risk</v>
      </c>
    </row>
    <row r="2565" spans="1:33" x14ac:dyDescent="0.35">
      <c r="A2565">
        <v>2564</v>
      </c>
      <c r="B2565" t="s">
        <v>31</v>
      </c>
      <c r="C2565">
        <v>173</v>
      </c>
      <c r="D2565" t="s">
        <v>28</v>
      </c>
      <c r="E2565" t="s">
        <v>22</v>
      </c>
      <c r="F2565" t="s">
        <v>22</v>
      </c>
      <c r="G2565">
        <v>0</v>
      </c>
      <c r="H2565">
        <v>109.4</v>
      </c>
      <c r="I2565">
        <v>103</v>
      </c>
      <c r="J2565">
        <v>18.600000000000001</v>
      </c>
      <c r="K2565">
        <v>101.3</v>
      </c>
      <c r="L2565">
        <v>111</v>
      </c>
      <c r="M2565">
        <v>8.61</v>
      </c>
      <c r="N2565">
        <v>167.3</v>
      </c>
      <c r="O2565">
        <v>106</v>
      </c>
      <c r="P2565">
        <v>7.53</v>
      </c>
      <c r="Q2565">
        <v>7.8</v>
      </c>
      <c r="R2565">
        <v>7</v>
      </c>
      <c r="S2565">
        <v>2.11</v>
      </c>
      <c r="T2565">
        <v>1</v>
      </c>
      <c r="U2565" t="s">
        <v>22</v>
      </c>
      <c r="V2565">
        <f>IF(tbl_Customers[[#This Row],[churn]] = "yes", 1, 0)</f>
        <v>0</v>
      </c>
      <c r="W2565" t="str">
        <f>IF(tbl_Customers[[#This Row],[number_customer_service_calls]] &lt;= 1, "0-1 Calls", IF(tbl_Customers[[#This Row],[number_customer_service_calls]] &lt;= 3, "2-3 Calls", IF(tbl_Customers[[#This Row],[number_customer_service_calls]] &lt;=5, "4-5 Calls", "6+ Calls")))</f>
        <v>0-1 Calls</v>
      </c>
      <c r="X2565" t="str">
        <f>IF(tbl_Customers[[#This Row],[account_length]] &lt;= 50, "0-50", IF(tbl_Customers[[#This Row],[account_length]] &lt;=100, "51-100", IF(tbl_Customers[[#This Row],[account_length]] &lt;= 150, "101-150", "151+")))</f>
        <v>151+</v>
      </c>
      <c r="Y2565" t="str">
        <f>IF(tbl_Customers[[#This Row],[total_intl_charge]] &lt;= 3, "Low Charges", "High Charges")</f>
        <v>Low Charges</v>
      </c>
      <c r="Z2565" t="str">
        <f>IF(tbl_Customers[[#This Row],[total_eve_calls]]&lt;=80,"Low Calls",
IF(tbl_Customers[[#This Row],[total_eve_calls]]&lt;=120,"Medium Calls","High Calls"))</f>
        <v>Medium Calls</v>
      </c>
      <c r="AA2565" t="str">
        <f>IF(tbl_Customers[[#This Row],[total_eve_charge]]&lt;=15,"Low Charges",
IF(tbl_Customers[[#This Row],[total_eve_charge]]&lt;=20,"Medium Charges","High Charges"))</f>
        <v>Low Charges</v>
      </c>
      <c r="AB25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565" t="str">
        <f>IF(tbl_Customers[[#This Row],[number_vmail_messages]] = 0, "No Usage", IF(tbl_Customers[[#This Row],[number_vmail_messages]] &lt;= 20, "Low Usage", IF(tbl_Customers[[#This Row],[number_vmail_messages]] &lt;= 40, "Medium Usgae", "High Usage")))</f>
        <v>No Usage</v>
      </c>
      <c r="AD2565" t="str">
        <f>IF(tbl_Customers[[#This Row],[total_day_minutes]]&lt;=150,"Low Usage", IF(tbl_Customers[[#This Row],[total_day_minutes]]&lt;=200,"Medium Usage", IF(tbl_Customers[[#This Row],[total_day_minutes]]&lt;=250,"High Usage","Very High Usage")))</f>
        <v>Low Usage</v>
      </c>
      <c r="AE2565" t="str">
        <f>IF(tbl_Customers[[#This Row],[total_intl_calls]]&lt;=5,"Low Calls", IF(tbl_Customers[[#This Row],[total_intl_calls]]&lt;=10, "Medium Calls", "High Calls"))</f>
        <v>Medium Calls</v>
      </c>
      <c r="AF25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65" s="36" t="str">
        <f>IF(tbl_Customers[[#This Row],[Churn_Risk_Score]]&gt;=10,"High Risk", IF(tbl_Customers[[#This Row],[Churn_Risk_Score]]&gt;=5,"Medium Risk","Low Risk"))</f>
        <v>Low Risk</v>
      </c>
    </row>
    <row r="2566" spans="1:33" x14ac:dyDescent="0.35">
      <c r="A2566">
        <v>2565</v>
      </c>
      <c r="B2566" t="s">
        <v>65</v>
      </c>
      <c r="C2566">
        <v>135</v>
      </c>
      <c r="D2566" t="s">
        <v>28</v>
      </c>
      <c r="E2566" t="s">
        <v>22</v>
      </c>
      <c r="F2566" t="s">
        <v>22</v>
      </c>
      <c r="G2566">
        <v>0</v>
      </c>
      <c r="H2566">
        <v>144.1</v>
      </c>
      <c r="I2566">
        <v>115</v>
      </c>
      <c r="J2566">
        <v>24.5</v>
      </c>
      <c r="K2566">
        <v>249.8</v>
      </c>
      <c r="L2566">
        <v>68</v>
      </c>
      <c r="M2566">
        <v>21.23</v>
      </c>
      <c r="N2566">
        <v>211.4</v>
      </c>
      <c r="O2566">
        <v>82</v>
      </c>
      <c r="P2566">
        <v>9.51</v>
      </c>
      <c r="Q2566">
        <v>13.6</v>
      </c>
      <c r="R2566">
        <v>3</v>
      </c>
      <c r="S2566">
        <v>3.67</v>
      </c>
      <c r="T2566">
        <v>1</v>
      </c>
      <c r="U2566" t="s">
        <v>22</v>
      </c>
      <c r="V2566">
        <f>IF(tbl_Customers[[#This Row],[churn]] = "yes", 1, 0)</f>
        <v>0</v>
      </c>
      <c r="W2566" t="str">
        <f>IF(tbl_Customers[[#This Row],[number_customer_service_calls]] &lt;= 1, "0-1 Calls", IF(tbl_Customers[[#This Row],[number_customer_service_calls]] &lt;= 3, "2-3 Calls", IF(tbl_Customers[[#This Row],[number_customer_service_calls]] &lt;=5, "4-5 Calls", "6+ Calls")))</f>
        <v>0-1 Calls</v>
      </c>
      <c r="X2566" t="str">
        <f>IF(tbl_Customers[[#This Row],[account_length]] &lt;= 50, "0-50", IF(tbl_Customers[[#This Row],[account_length]] &lt;=100, "51-100", IF(tbl_Customers[[#This Row],[account_length]] &lt;= 150, "101-150", "151+")))</f>
        <v>101-150</v>
      </c>
      <c r="Y2566" t="str">
        <f>IF(tbl_Customers[[#This Row],[total_intl_charge]] &lt;= 3, "Low Charges", "High Charges")</f>
        <v>High Charges</v>
      </c>
      <c r="Z2566" t="str">
        <f>IF(tbl_Customers[[#This Row],[total_eve_calls]]&lt;=80,"Low Calls",
IF(tbl_Customers[[#This Row],[total_eve_calls]]&lt;=120,"Medium Calls","High Calls"))</f>
        <v>Low Calls</v>
      </c>
      <c r="AA2566" t="str">
        <f>IF(tbl_Customers[[#This Row],[total_eve_charge]]&lt;=15,"Low Charges",
IF(tbl_Customers[[#This Row],[total_eve_charge]]&lt;=20,"Medium Charges","High Charges"))</f>
        <v>High Charges</v>
      </c>
      <c r="AB25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66" t="str">
        <f>IF(tbl_Customers[[#This Row],[number_vmail_messages]] = 0, "No Usage", IF(tbl_Customers[[#This Row],[number_vmail_messages]] &lt;= 20, "Low Usage", IF(tbl_Customers[[#This Row],[number_vmail_messages]] &lt;= 40, "Medium Usgae", "High Usage")))</f>
        <v>No Usage</v>
      </c>
      <c r="AD2566" t="str">
        <f>IF(tbl_Customers[[#This Row],[total_day_minutes]]&lt;=150,"Low Usage", IF(tbl_Customers[[#This Row],[total_day_minutes]]&lt;=200,"Medium Usage", IF(tbl_Customers[[#This Row],[total_day_minutes]]&lt;=250,"High Usage","Very High Usage")))</f>
        <v>Low Usage</v>
      </c>
      <c r="AE2566" t="str">
        <f>IF(tbl_Customers[[#This Row],[total_intl_calls]]&lt;=5,"Low Calls", IF(tbl_Customers[[#This Row],[total_intl_calls]]&lt;=10, "Medium Calls", "High Calls"))</f>
        <v>Low Calls</v>
      </c>
      <c r="AF25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66" s="36" t="str">
        <f>IF(tbl_Customers[[#This Row],[Churn_Risk_Score]]&gt;=10,"High Risk", IF(tbl_Customers[[#This Row],[Churn_Risk_Score]]&gt;=5,"Medium Risk","Low Risk"))</f>
        <v>Low Risk</v>
      </c>
    </row>
    <row r="2567" spans="1:33" x14ac:dyDescent="0.35">
      <c r="A2567">
        <v>2566</v>
      </c>
      <c r="B2567" t="s">
        <v>24</v>
      </c>
      <c r="C2567">
        <v>75</v>
      </c>
      <c r="D2567" t="s">
        <v>21</v>
      </c>
      <c r="E2567" t="s">
        <v>22</v>
      </c>
      <c r="F2567" t="s">
        <v>23</v>
      </c>
      <c r="G2567">
        <v>42</v>
      </c>
      <c r="H2567">
        <v>248.9</v>
      </c>
      <c r="I2567">
        <v>93</v>
      </c>
      <c r="J2567">
        <v>42.31</v>
      </c>
      <c r="K2567">
        <v>170.8</v>
      </c>
      <c r="L2567">
        <v>108</v>
      </c>
      <c r="M2567">
        <v>14.52</v>
      </c>
      <c r="N2567">
        <v>104.5</v>
      </c>
      <c r="O2567">
        <v>91</v>
      </c>
      <c r="P2567">
        <v>4.7</v>
      </c>
      <c r="Q2567">
        <v>11.2</v>
      </c>
      <c r="R2567">
        <v>8</v>
      </c>
      <c r="S2567">
        <v>3.02</v>
      </c>
      <c r="T2567">
        <v>1</v>
      </c>
      <c r="U2567" t="s">
        <v>22</v>
      </c>
      <c r="V2567">
        <f>IF(tbl_Customers[[#This Row],[churn]] = "yes", 1, 0)</f>
        <v>0</v>
      </c>
      <c r="W2567" t="str">
        <f>IF(tbl_Customers[[#This Row],[number_customer_service_calls]] &lt;= 1, "0-1 Calls", IF(tbl_Customers[[#This Row],[number_customer_service_calls]] &lt;= 3, "2-3 Calls", IF(tbl_Customers[[#This Row],[number_customer_service_calls]] &lt;=5, "4-5 Calls", "6+ Calls")))</f>
        <v>0-1 Calls</v>
      </c>
      <c r="X2567" t="str">
        <f>IF(tbl_Customers[[#This Row],[account_length]] &lt;= 50, "0-50", IF(tbl_Customers[[#This Row],[account_length]] &lt;=100, "51-100", IF(tbl_Customers[[#This Row],[account_length]] &lt;= 150, "101-150", "151+")))</f>
        <v>51-100</v>
      </c>
      <c r="Y2567" t="str">
        <f>IF(tbl_Customers[[#This Row],[total_intl_charge]] &lt;= 3, "Low Charges", "High Charges")</f>
        <v>High Charges</v>
      </c>
      <c r="Z2567" t="str">
        <f>IF(tbl_Customers[[#This Row],[total_eve_calls]]&lt;=80,"Low Calls",
IF(tbl_Customers[[#This Row],[total_eve_calls]]&lt;=120,"Medium Calls","High Calls"))</f>
        <v>Medium Calls</v>
      </c>
      <c r="AA2567" t="str">
        <f>IF(tbl_Customers[[#This Row],[total_eve_charge]]&lt;=15,"Low Charges",
IF(tbl_Customers[[#This Row],[total_eve_charge]]&lt;=20,"Medium Charges","High Charges"))</f>
        <v>Low Charges</v>
      </c>
      <c r="AB25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67" t="str">
        <f>IF(tbl_Customers[[#This Row],[number_vmail_messages]] = 0, "No Usage", IF(tbl_Customers[[#This Row],[number_vmail_messages]] &lt;= 20, "Low Usage", IF(tbl_Customers[[#This Row],[number_vmail_messages]] &lt;= 40, "Medium Usgae", "High Usage")))</f>
        <v>High Usage</v>
      </c>
      <c r="AD2567" t="str">
        <f>IF(tbl_Customers[[#This Row],[total_day_minutes]]&lt;=150,"Low Usage", IF(tbl_Customers[[#This Row],[total_day_minutes]]&lt;=200,"Medium Usage", IF(tbl_Customers[[#This Row],[total_day_minutes]]&lt;=250,"High Usage","Very High Usage")))</f>
        <v>High Usage</v>
      </c>
      <c r="AE2567" t="str">
        <f>IF(tbl_Customers[[#This Row],[total_intl_calls]]&lt;=5,"Low Calls", IF(tbl_Customers[[#This Row],[total_intl_calls]]&lt;=10, "Medium Calls", "High Calls"))</f>
        <v>Medium Calls</v>
      </c>
      <c r="AF25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67" s="36" t="str">
        <f>IF(tbl_Customers[[#This Row],[Churn_Risk_Score]]&gt;=10,"High Risk", IF(tbl_Customers[[#This Row],[Churn_Risk_Score]]&gt;=5,"Medium Risk","Low Risk"))</f>
        <v>Low Risk</v>
      </c>
    </row>
    <row r="2568" spans="1:33" x14ac:dyDescent="0.35">
      <c r="A2568">
        <v>2567</v>
      </c>
      <c r="B2568" t="s">
        <v>66</v>
      </c>
      <c r="C2568">
        <v>88</v>
      </c>
      <c r="D2568" t="s">
        <v>21</v>
      </c>
      <c r="E2568" t="s">
        <v>22</v>
      </c>
      <c r="F2568" t="s">
        <v>22</v>
      </c>
      <c r="G2568">
        <v>0</v>
      </c>
      <c r="H2568">
        <v>85.7</v>
      </c>
      <c r="I2568">
        <v>112</v>
      </c>
      <c r="J2568">
        <v>14.57</v>
      </c>
      <c r="K2568">
        <v>221.6</v>
      </c>
      <c r="L2568">
        <v>70</v>
      </c>
      <c r="M2568">
        <v>18.84</v>
      </c>
      <c r="N2568">
        <v>190.6</v>
      </c>
      <c r="O2568">
        <v>75</v>
      </c>
      <c r="P2568">
        <v>8.58</v>
      </c>
      <c r="Q2568">
        <v>11.6</v>
      </c>
      <c r="R2568">
        <v>3</v>
      </c>
      <c r="S2568">
        <v>3.13</v>
      </c>
      <c r="T2568">
        <v>4</v>
      </c>
      <c r="U2568" t="s">
        <v>23</v>
      </c>
      <c r="V2568">
        <f>IF(tbl_Customers[[#This Row],[churn]] = "yes", 1, 0)</f>
        <v>1</v>
      </c>
      <c r="W2568" t="str">
        <f>IF(tbl_Customers[[#This Row],[number_customer_service_calls]] &lt;= 1, "0-1 Calls", IF(tbl_Customers[[#This Row],[number_customer_service_calls]] &lt;= 3, "2-3 Calls", IF(tbl_Customers[[#This Row],[number_customer_service_calls]] &lt;=5, "4-5 Calls", "6+ Calls")))</f>
        <v>4-5 Calls</v>
      </c>
      <c r="X2568" t="str">
        <f>IF(tbl_Customers[[#This Row],[account_length]] &lt;= 50, "0-50", IF(tbl_Customers[[#This Row],[account_length]] &lt;=100, "51-100", IF(tbl_Customers[[#This Row],[account_length]] &lt;= 150, "101-150", "151+")))</f>
        <v>51-100</v>
      </c>
      <c r="Y2568" t="str">
        <f>IF(tbl_Customers[[#This Row],[total_intl_charge]] &lt;= 3, "Low Charges", "High Charges")</f>
        <v>High Charges</v>
      </c>
      <c r="Z2568" t="str">
        <f>IF(tbl_Customers[[#This Row],[total_eve_calls]]&lt;=80,"Low Calls",
IF(tbl_Customers[[#This Row],[total_eve_calls]]&lt;=120,"Medium Calls","High Calls"))</f>
        <v>Low Calls</v>
      </c>
      <c r="AA2568" t="str">
        <f>IF(tbl_Customers[[#This Row],[total_eve_charge]]&lt;=15,"Low Charges",
IF(tbl_Customers[[#This Row],[total_eve_charge]]&lt;=20,"Medium Charges","High Charges"))</f>
        <v>Medium Charges</v>
      </c>
      <c r="AB25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68" t="str">
        <f>IF(tbl_Customers[[#This Row],[number_vmail_messages]] = 0, "No Usage", IF(tbl_Customers[[#This Row],[number_vmail_messages]] &lt;= 20, "Low Usage", IF(tbl_Customers[[#This Row],[number_vmail_messages]] &lt;= 40, "Medium Usgae", "High Usage")))</f>
        <v>No Usage</v>
      </c>
      <c r="AD2568" t="str">
        <f>IF(tbl_Customers[[#This Row],[total_day_minutes]]&lt;=150,"Low Usage", IF(tbl_Customers[[#This Row],[total_day_minutes]]&lt;=200,"Medium Usage", IF(tbl_Customers[[#This Row],[total_day_minutes]]&lt;=250,"High Usage","Very High Usage")))</f>
        <v>Low Usage</v>
      </c>
      <c r="AE2568" t="str">
        <f>IF(tbl_Customers[[#This Row],[total_intl_calls]]&lt;=5,"Low Calls", IF(tbl_Customers[[#This Row],[total_intl_calls]]&lt;=10, "Medium Calls", "High Calls"))</f>
        <v>Low Calls</v>
      </c>
      <c r="AF25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568" s="36" t="str">
        <f>IF(tbl_Customers[[#This Row],[Churn_Risk_Score]]&gt;=10,"High Risk", IF(tbl_Customers[[#This Row],[Churn_Risk_Score]]&gt;=5,"Medium Risk","Low Risk"))</f>
        <v>Medium Risk</v>
      </c>
    </row>
    <row r="2569" spans="1:33" x14ac:dyDescent="0.35">
      <c r="A2569">
        <v>2568</v>
      </c>
      <c r="B2569" t="s">
        <v>39</v>
      </c>
      <c r="C2569">
        <v>112</v>
      </c>
      <c r="D2569" t="s">
        <v>21</v>
      </c>
      <c r="E2569" t="s">
        <v>22</v>
      </c>
      <c r="F2569" t="s">
        <v>22</v>
      </c>
      <c r="G2569">
        <v>0</v>
      </c>
      <c r="H2569">
        <v>214.8</v>
      </c>
      <c r="I2569">
        <v>112</v>
      </c>
      <c r="J2569">
        <v>36.520000000000003</v>
      </c>
      <c r="K2569">
        <v>209.7</v>
      </c>
      <c r="L2569">
        <v>104</v>
      </c>
      <c r="M2569">
        <v>17.82</v>
      </c>
      <c r="N2569">
        <v>164.4</v>
      </c>
      <c r="O2569">
        <v>97</v>
      </c>
      <c r="P2569">
        <v>7.4</v>
      </c>
      <c r="Q2569">
        <v>9.4</v>
      </c>
      <c r="R2569">
        <v>5</v>
      </c>
      <c r="S2569">
        <v>2.54</v>
      </c>
      <c r="T2569">
        <v>3</v>
      </c>
      <c r="U2569" t="s">
        <v>22</v>
      </c>
      <c r="V2569">
        <f>IF(tbl_Customers[[#This Row],[churn]] = "yes", 1, 0)</f>
        <v>0</v>
      </c>
      <c r="W2569" t="str">
        <f>IF(tbl_Customers[[#This Row],[number_customer_service_calls]] &lt;= 1, "0-1 Calls", IF(tbl_Customers[[#This Row],[number_customer_service_calls]] &lt;= 3, "2-3 Calls", IF(tbl_Customers[[#This Row],[number_customer_service_calls]] &lt;=5, "4-5 Calls", "6+ Calls")))</f>
        <v>2-3 Calls</v>
      </c>
      <c r="X2569" t="str">
        <f>IF(tbl_Customers[[#This Row],[account_length]] &lt;= 50, "0-50", IF(tbl_Customers[[#This Row],[account_length]] &lt;=100, "51-100", IF(tbl_Customers[[#This Row],[account_length]] &lt;= 150, "101-150", "151+")))</f>
        <v>101-150</v>
      </c>
      <c r="Y2569" t="str">
        <f>IF(tbl_Customers[[#This Row],[total_intl_charge]] &lt;= 3, "Low Charges", "High Charges")</f>
        <v>Low Charges</v>
      </c>
      <c r="Z2569" t="str">
        <f>IF(tbl_Customers[[#This Row],[total_eve_calls]]&lt;=80,"Low Calls",
IF(tbl_Customers[[#This Row],[total_eve_calls]]&lt;=120,"Medium Calls","High Calls"))</f>
        <v>Medium Calls</v>
      </c>
      <c r="AA2569" t="str">
        <f>IF(tbl_Customers[[#This Row],[total_eve_charge]]&lt;=15,"Low Charges",
IF(tbl_Customers[[#This Row],[total_eve_charge]]&lt;=20,"Medium Charges","High Charges"))</f>
        <v>Medium Charges</v>
      </c>
      <c r="AB25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69" t="str">
        <f>IF(tbl_Customers[[#This Row],[number_vmail_messages]] = 0, "No Usage", IF(tbl_Customers[[#This Row],[number_vmail_messages]] &lt;= 20, "Low Usage", IF(tbl_Customers[[#This Row],[number_vmail_messages]] &lt;= 40, "Medium Usgae", "High Usage")))</f>
        <v>No Usage</v>
      </c>
      <c r="AD2569" t="str">
        <f>IF(tbl_Customers[[#This Row],[total_day_minutes]]&lt;=150,"Low Usage", IF(tbl_Customers[[#This Row],[total_day_minutes]]&lt;=200,"Medium Usage", IF(tbl_Customers[[#This Row],[total_day_minutes]]&lt;=250,"High Usage","Very High Usage")))</f>
        <v>High Usage</v>
      </c>
      <c r="AE2569" t="str">
        <f>IF(tbl_Customers[[#This Row],[total_intl_calls]]&lt;=5,"Low Calls", IF(tbl_Customers[[#This Row],[total_intl_calls]]&lt;=10, "Medium Calls", "High Calls"))</f>
        <v>Low Calls</v>
      </c>
      <c r="AF25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69" s="36" t="str">
        <f>IF(tbl_Customers[[#This Row],[Churn_Risk_Score]]&gt;=10,"High Risk", IF(tbl_Customers[[#This Row],[Churn_Risk_Score]]&gt;=5,"Medium Risk","Low Risk"))</f>
        <v>Low Risk</v>
      </c>
    </row>
    <row r="2570" spans="1:33" x14ac:dyDescent="0.35">
      <c r="A2570">
        <v>2569</v>
      </c>
      <c r="B2570" t="s">
        <v>60</v>
      </c>
      <c r="C2570">
        <v>113</v>
      </c>
      <c r="D2570" t="s">
        <v>25</v>
      </c>
      <c r="E2570" t="s">
        <v>22</v>
      </c>
      <c r="F2570" t="s">
        <v>22</v>
      </c>
      <c r="G2570">
        <v>0</v>
      </c>
      <c r="H2570">
        <v>158.9</v>
      </c>
      <c r="I2570">
        <v>137</v>
      </c>
      <c r="J2570">
        <v>27.01</v>
      </c>
      <c r="K2570">
        <v>242.8</v>
      </c>
      <c r="L2570">
        <v>109</v>
      </c>
      <c r="M2570">
        <v>20.64</v>
      </c>
      <c r="N2570">
        <v>247.8</v>
      </c>
      <c r="O2570">
        <v>97</v>
      </c>
      <c r="P2570">
        <v>11.15</v>
      </c>
      <c r="Q2570">
        <v>6.5</v>
      </c>
      <c r="R2570">
        <v>4</v>
      </c>
      <c r="S2570">
        <v>1.76</v>
      </c>
      <c r="T2570">
        <v>0</v>
      </c>
      <c r="U2570" t="s">
        <v>22</v>
      </c>
      <c r="V2570">
        <f>IF(tbl_Customers[[#This Row],[churn]] = "yes", 1, 0)</f>
        <v>0</v>
      </c>
      <c r="W2570" t="str">
        <f>IF(tbl_Customers[[#This Row],[number_customer_service_calls]] &lt;= 1, "0-1 Calls", IF(tbl_Customers[[#This Row],[number_customer_service_calls]] &lt;= 3, "2-3 Calls", IF(tbl_Customers[[#This Row],[number_customer_service_calls]] &lt;=5, "4-5 Calls", "6+ Calls")))</f>
        <v>0-1 Calls</v>
      </c>
      <c r="X2570" t="str">
        <f>IF(tbl_Customers[[#This Row],[account_length]] &lt;= 50, "0-50", IF(tbl_Customers[[#This Row],[account_length]] &lt;=100, "51-100", IF(tbl_Customers[[#This Row],[account_length]] &lt;= 150, "101-150", "151+")))</f>
        <v>101-150</v>
      </c>
      <c r="Y2570" t="str">
        <f>IF(tbl_Customers[[#This Row],[total_intl_charge]] &lt;= 3, "Low Charges", "High Charges")</f>
        <v>Low Charges</v>
      </c>
      <c r="Z2570" t="str">
        <f>IF(tbl_Customers[[#This Row],[total_eve_calls]]&lt;=80,"Low Calls",
IF(tbl_Customers[[#This Row],[total_eve_calls]]&lt;=120,"Medium Calls","High Calls"))</f>
        <v>Medium Calls</v>
      </c>
      <c r="AA2570" t="str">
        <f>IF(tbl_Customers[[#This Row],[total_eve_charge]]&lt;=15,"Low Charges",
IF(tbl_Customers[[#This Row],[total_eve_charge]]&lt;=20,"Medium Charges","High Charges"))</f>
        <v>High Charges</v>
      </c>
      <c r="AB25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70" t="str">
        <f>IF(tbl_Customers[[#This Row],[number_vmail_messages]] = 0, "No Usage", IF(tbl_Customers[[#This Row],[number_vmail_messages]] &lt;= 20, "Low Usage", IF(tbl_Customers[[#This Row],[number_vmail_messages]] &lt;= 40, "Medium Usgae", "High Usage")))</f>
        <v>No Usage</v>
      </c>
      <c r="AD2570" t="str">
        <f>IF(tbl_Customers[[#This Row],[total_day_minutes]]&lt;=150,"Low Usage", IF(tbl_Customers[[#This Row],[total_day_minutes]]&lt;=200,"Medium Usage", IF(tbl_Customers[[#This Row],[total_day_minutes]]&lt;=250,"High Usage","Very High Usage")))</f>
        <v>Medium Usage</v>
      </c>
      <c r="AE2570" t="str">
        <f>IF(tbl_Customers[[#This Row],[total_intl_calls]]&lt;=5,"Low Calls", IF(tbl_Customers[[#This Row],[total_intl_calls]]&lt;=10, "Medium Calls", "High Calls"))</f>
        <v>Low Calls</v>
      </c>
      <c r="AF25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0" s="36" t="str">
        <f>IF(tbl_Customers[[#This Row],[Churn_Risk_Score]]&gt;=10,"High Risk", IF(tbl_Customers[[#This Row],[Churn_Risk_Score]]&gt;=5,"Medium Risk","Low Risk"))</f>
        <v>Low Risk</v>
      </c>
    </row>
    <row r="2571" spans="1:33" x14ac:dyDescent="0.35">
      <c r="A2571">
        <v>2570</v>
      </c>
      <c r="B2571" t="s">
        <v>38</v>
      </c>
      <c r="C2571">
        <v>121</v>
      </c>
      <c r="D2571" t="s">
        <v>28</v>
      </c>
      <c r="E2571" t="s">
        <v>22</v>
      </c>
      <c r="F2571" t="s">
        <v>23</v>
      </c>
      <c r="G2571">
        <v>28</v>
      </c>
      <c r="H2571">
        <v>110</v>
      </c>
      <c r="I2571">
        <v>94</v>
      </c>
      <c r="J2571">
        <v>18.7</v>
      </c>
      <c r="K2571">
        <v>141.5</v>
      </c>
      <c r="L2571">
        <v>76</v>
      </c>
      <c r="M2571">
        <v>12.03</v>
      </c>
      <c r="N2571">
        <v>237.3</v>
      </c>
      <c r="O2571">
        <v>87</v>
      </c>
      <c r="P2571">
        <v>10.68</v>
      </c>
      <c r="Q2571">
        <v>6.4</v>
      </c>
      <c r="R2571">
        <v>3</v>
      </c>
      <c r="S2571">
        <v>1.73</v>
      </c>
      <c r="T2571">
        <v>2</v>
      </c>
      <c r="U2571" t="s">
        <v>22</v>
      </c>
      <c r="V2571">
        <f>IF(tbl_Customers[[#This Row],[churn]] = "yes", 1, 0)</f>
        <v>0</v>
      </c>
      <c r="W2571" t="str">
        <f>IF(tbl_Customers[[#This Row],[number_customer_service_calls]] &lt;= 1, "0-1 Calls", IF(tbl_Customers[[#This Row],[number_customer_service_calls]] &lt;= 3, "2-3 Calls", IF(tbl_Customers[[#This Row],[number_customer_service_calls]] &lt;=5, "4-5 Calls", "6+ Calls")))</f>
        <v>2-3 Calls</v>
      </c>
      <c r="X2571" t="str">
        <f>IF(tbl_Customers[[#This Row],[account_length]] &lt;= 50, "0-50", IF(tbl_Customers[[#This Row],[account_length]] &lt;=100, "51-100", IF(tbl_Customers[[#This Row],[account_length]] &lt;= 150, "101-150", "151+")))</f>
        <v>101-150</v>
      </c>
      <c r="Y2571" t="str">
        <f>IF(tbl_Customers[[#This Row],[total_intl_charge]] &lt;= 3, "Low Charges", "High Charges")</f>
        <v>Low Charges</v>
      </c>
      <c r="Z2571" t="str">
        <f>IF(tbl_Customers[[#This Row],[total_eve_calls]]&lt;=80,"Low Calls",
IF(tbl_Customers[[#This Row],[total_eve_calls]]&lt;=120,"Medium Calls","High Calls"))</f>
        <v>Low Calls</v>
      </c>
      <c r="AA2571" t="str">
        <f>IF(tbl_Customers[[#This Row],[total_eve_charge]]&lt;=15,"Low Charges",
IF(tbl_Customers[[#This Row],[total_eve_charge]]&lt;=20,"Medium Charges","High Charges"))</f>
        <v>Low Charges</v>
      </c>
      <c r="AB25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71" t="str">
        <f>IF(tbl_Customers[[#This Row],[number_vmail_messages]] = 0, "No Usage", IF(tbl_Customers[[#This Row],[number_vmail_messages]] &lt;= 20, "Low Usage", IF(tbl_Customers[[#This Row],[number_vmail_messages]] &lt;= 40, "Medium Usgae", "High Usage")))</f>
        <v>Medium Usgae</v>
      </c>
      <c r="AD2571" t="str">
        <f>IF(tbl_Customers[[#This Row],[total_day_minutes]]&lt;=150,"Low Usage", IF(tbl_Customers[[#This Row],[total_day_minutes]]&lt;=200,"Medium Usage", IF(tbl_Customers[[#This Row],[total_day_minutes]]&lt;=250,"High Usage","Very High Usage")))</f>
        <v>Low Usage</v>
      </c>
      <c r="AE2571" t="str">
        <f>IF(tbl_Customers[[#This Row],[total_intl_calls]]&lt;=5,"Low Calls", IF(tbl_Customers[[#This Row],[total_intl_calls]]&lt;=10, "Medium Calls", "High Calls"))</f>
        <v>Low Calls</v>
      </c>
      <c r="AF25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71" s="36" t="str">
        <f>IF(tbl_Customers[[#This Row],[Churn_Risk_Score]]&gt;=10,"High Risk", IF(tbl_Customers[[#This Row],[Churn_Risk_Score]]&gt;=5,"Medium Risk","Low Risk"))</f>
        <v>Low Risk</v>
      </c>
    </row>
    <row r="2572" spans="1:33" x14ac:dyDescent="0.35">
      <c r="A2572">
        <v>2571</v>
      </c>
      <c r="B2572" t="s">
        <v>63</v>
      </c>
      <c r="C2572">
        <v>70</v>
      </c>
      <c r="D2572" t="s">
        <v>21</v>
      </c>
      <c r="E2572" t="s">
        <v>22</v>
      </c>
      <c r="F2572" t="s">
        <v>22</v>
      </c>
      <c r="G2572">
        <v>0</v>
      </c>
      <c r="H2572">
        <v>152.80000000000001</v>
      </c>
      <c r="I2572">
        <v>145</v>
      </c>
      <c r="J2572">
        <v>25.98</v>
      </c>
      <c r="K2572">
        <v>183.6</v>
      </c>
      <c r="L2572">
        <v>102</v>
      </c>
      <c r="M2572">
        <v>15.61</v>
      </c>
      <c r="N2572">
        <v>151.80000000000001</v>
      </c>
      <c r="O2572">
        <v>75</v>
      </c>
      <c r="P2572">
        <v>6.83</v>
      </c>
      <c r="Q2572">
        <v>10.5</v>
      </c>
      <c r="R2572">
        <v>2</v>
      </c>
      <c r="S2572">
        <v>2.84</v>
      </c>
      <c r="T2572">
        <v>1</v>
      </c>
      <c r="U2572" t="s">
        <v>22</v>
      </c>
      <c r="V2572">
        <f>IF(tbl_Customers[[#This Row],[churn]] = "yes", 1, 0)</f>
        <v>0</v>
      </c>
      <c r="W2572" t="str">
        <f>IF(tbl_Customers[[#This Row],[number_customer_service_calls]] &lt;= 1, "0-1 Calls", IF(tbl_Customers[[#This Row],[number_customer_service_calls]] &lt;= 3, "2-3 Calls", IF(tbl_Customers[[#This Row],[number_customer_service_calls]] &lt;=5, "4-5 Calls", "6+ Calls")))</f>
        <v>0-1 Calls</v>
      </c>
      <c r="X2572" t="str">
        <f>IF(tbl_Customers[[#This Row],[account_length]] &lt;= 50, "0-50", IF(tbl_Customers[[#This Row],[account_length]] &lt;=100, "51-100", IF(tbl_Customers[[#This Row],[account_length]] &lt;= 150, "101-150", "151+")))</f>
        <v>51-100</v>
      </c>
      <c r="Y2572" t="str">
        <f>IF(tbl_Customers[[#This Row],[total_intl_charge]] &lt;= 3, "Low Charges", "High Charges")</f>
        <v>Low Charges</v>
      </c>
      <c r="Z2572" t="str">
        <f>IF(tbl_Customers[[#This Row],[total_eve_calls]]&lt;=80,"Low Calls",
IF(tbl_Customers[[#This Row],[total_eve_calls]]&lt;=120,"Medium Calls","High Calls"))</f>
        <v>Medium Calls</v>
      </c>
      <c r="AA2572" t="str">
        <f>IF(tbl_Customers[[#This Row],[total_eve_charge]]&lt;=15,"Low Charges",
IF(tbl_Customers[[#This Row],[total_eve_charge]]&lt;=20,"Medium Charges","High Charges"))</f>
        <v>Medium Charges</v>
      </c>
      <c r="AB25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72" t="str">
        <f>IF(tbl_Customers[[#This Row],[number_vmail_messages]] = 0, "No Usage", IF(tbl_Customers[[#This Row],[number_vmail_messages]] &lt;= 20, "Low Usage", IF(tbl_Customers[[#This Row],[number_vmail_messages]] &lt;= 40, "Medium Usgae", "High Usage")))</f>
        <v>No Usage</v>
      </c>
      <c r="AD2572" t="str">
        <f>IF(tbl_Customers[[#This Row],[total_day_minutes]]&lt;=150,"Low Usage", IF(tbl_Customers[[#This Row],[total_day_minutes]]&lt;=200,"Medium Usage", IF(tbl_Customers[[#This Row],[total_day_minutes]]&lt;=250,"High Usage","Very High Usage")))</f>
        <v>Medium Usage</v>
      </c>
      <c r="AE2572" t="str">
        <f>IF(tbl_Customers[[#This Row],[total_intl_calls]]&lt;=5,"Low Calls", IF(tbl_Customers[[#This Row],[total_intl_calls]]&lt;=10, "Medium Calls", "High Calls"))</f>
        <v>Low Calls</v>
      </c>
      <c r="AF25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2" s="36" t="str">
        <f>IF(tbl_Customers[[#This Row],[Churn_Risk_Score]]&gt;=10,"High Risk", IF(tbl_Customers[[#This Row],[Churn_Risk_Score]]&gt;=5,"Medium Risk","Low Risk"))</f>
        <v>Low Risk</v>
      </c>
    </row>
    <row r="2573" spans="1:33" x14ac:dyDescent="0.35">
      <c r="A2573">
        <v>2572</v>
      </c>
      <c r="B2573" t="s">
        <v>49</v>
      </c>
      <c r="C2573">
        <v>90</v>
      </c>
      <c r="D2573" t="s">
        <v>21</v>
      </c>
      <c r="E2573" t="s">
        <v>22</v>
      </c>
      <c r="F2573" t="s">
        <v>22</v>
      </c>
      <c r="G2573">
        <v>0</v>
      </c>
      <c r="H2573">
        <v>145.6</v>
      </c>
      <c r="I2573">
        <v>103</v>
      </c>
      <c r="J2573">
        <v>24.75</v>
      </c>
      <c r="K2573">
        <v>197.1</v>
      </c>
      <c r="L2573">
        <v>137</v>
      </c>
      <c r="M2573">
        <v>16.75</v>
      </c>
      <c r="N2573">
        <v>294.5</v>
      </c>
      <c r="O2573">
        <v>83</v>
      </c>
      <c r="P2573">
        <v>13.25</v>
      </c>
      <c r="Q2573">
        <v>10.5</v>
      </c>
      <c r="R2573">
        <v>4</v>
      </c>
      <c r="S2573">
        <v>2.84</v>
      </c>
      <c r="T2573">
        <v>0</v>
      </c>
      <c r="U2573" t="s">
        <v>22</v>
      </c>
      <c r="V2573">
        <f>IF(tbl_Customers[[#This Row],[churn]] = "yes", 1, 0)</f>
        <v>0</v>
      </c>
      <c r="W2573" t="str">
        <f>IF(tbl_Customers[[#This Row],[number_customer_service_calls]] &lt;= 1, "0-1 Calls", IF(tbl_Customers[[#This Row],[number_customer_service_calls]] &lt;= 3, "2-3 Calls", IF(tbl_Customers[[#This Row],[number_customer_service_calls]] &lt;=5, "4-5 Calls", "6+ Calls")))</f>
        <v>0-1 Calls</v>
      </c>
      <c r="X2573" t="str">
        <f>IF(tbl_Customers[[#This Row],[account_length]] &lt;= 50, "0-50", IF(tbl_Customers[[#This Row],[account_length]] &lt;=100, "51-100", IF(tbl_Customers[[#This Row],[account_length]] &lt;= 150, "101-150", "151+")))</f>
        <v>51-100</v>
      </c>
      <c r="Y2573" t="str">
        <f>IF(tbl_Customers[[#This Row],[total_intl_charge]] &lt;= 3, "Low Charges", "High Charges")</f>
        <v>Low Charges</v>
      </c>
      <c r="Z2573" t="str">
        <f>IF(tbl_Customers[[#This Row],[total_eve_calls]]&lt;=80,"Low Calls",
IF(tbl_Customers[[#This Row],[total_eve_calls]]&lt;=120,"Medium Calls","High Calls"))</f>
        <v>High Calls</v>
      </c>
      <c r="AA2573" t="str">
        <f>IF(tbl_Customers[[#This Row],[total_eve_charge]]&lt;=15,"Low Charges",
IF(tbl_Customers[[#This Row],[total_eve_charge]]&lt;=20,"Medium Charges","High Charges"))</f>
        <v>Medium Charges</v>
      </c>
      <c r="AB25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73" t="str">
        <f>IF(tbl_Customers[[#This Row],[number_vmail_messages]] = 0, "No Usage", IF(tbl_Customers[[#This Row],[number_vmail_messages]] &lt;= 20, "Low Usage", IF(tbl_Customers[[#This Row],[number_vmail_messages]] &lt;= 40, "Medium Usgae", "High Usage")))</f>
        <v>No Usage</v>
      </c>
      <c r="AD2573" t="str">
        <f>IF(tbl_Customers[[#This Row],[total_day_minutes]]&lt;=150,"Low Usage", IF(tbl_Customers[[#This Row],[total_day_minutes]]&lt;=200,"Medium Usage", IF(tbl_Customers[[#This Row],[total_day_minutes]]&lt;=250,"High Usage","Very High Usage")))</f>
        <v>Low Usage</v>
      </c>
      <c r="AE2573" t="str">
        <f>IF(tbl_Customers[[#This Row],[total_intl_calls]]&lt;=5,"Low Calls", IF(tbl_Customers[[#This Row],[total_intl_calls]]&lt;=10, "Medium Calls", "High Calls"))</f>
        <v>Low Calls</v>
      </c>
      <c r="AF25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3" s="36" t="str">
        <f>IF(tbl_Customers[[#This Row],[Churn_Risk_Score]]&gt;=10,"High Risk", IF(tbl_Customers[[#This Row],[Churn_Risk_Score]]&gt;=5,"Medium Risk","Low Risk"))</f>
        <v>Low Risk</v>
      </c>
    </row>
    <row r="2574" spans="1:33" x14ac:dyDescent="0.35">
      <c r="A2574">
        <v>2573</v>
      </c>
      <c r="B2574" t="s">
        <v>33</v>
      </c>
      <c r="C2574">
        <v>39</v>
      </c>
      <c r="D2574" t="s">
        <v>25</v>
      </c>
      <c r="E2574" t="s">
        <v>22</v>
      </c>
      <c r="F2574" t="s">
        <v>22</v>
      </c>
      <c r="G2574">
        <v>0</v>
      </c>
      <c r="H2574">
        <v>93.3</v>
      </c>
      <c r="I2574">
        <v>83</v>
      </c>
      <c r="J2574">
        <v>15.86</v>
      </c>
      <c r="K2574">
        <v>199.6</v>
      </c>
      <c r="L2574">
        <v>114</v>
      </c>
      <c r="M2574">
        <v>16.97</v>
      </c>
      <c r="N2574">
        <v>206.2</v>
      </c>
      <c r="O2574">
        <v>104</v>
      </c>
      <c r="P2574">
        <v>9.2799999999999994</v>
      </c>
      <c r="Q2574">
        <v>6.5</v>
      </c>
      <c r="R2574">
        <v>4</v>
      </c>
      <c r="S2574">
        <v>1.76</v>
      </c>
      <c r="T2574">
        <v>0</v>
      </c>
      <c r="U2574" t="s">
        <v>22</v>
      </c>
      <c r="V2574">
        <f>IF(tbl_Customers[[#This Row],[churn]] = "yes", 1, 0)</f>
        <v>0</v>
      </c>
      <c r="W2574" t="str">
        <f>IF(tbl_Customers[[#This Row],[number_customer_service_calls]] &lt;= 1, "0-1 Calls", IF(tbl_Customers[[#This Row],[number_customer_service_calls]] &lt;= 3, "2-3 Calls", IF(tbl_Customers[[#This Row],[number_customer_service_calls]] &lt;=5, "4-5 Calls", "6+ Calls")))</f>
        <v>0-1 Calls</v>
      </c>
      <c r="X2574" t="str">
        <f>IF(tbl_Customers[[#This Row],[account_length]] &lt;= 50, "0-50", IF(tbl_Customers[[#This Row],[account_length]] &lt;=100, "51-100", IF(tbl_Customers[[#This Row],[account_length]] &lt;= 150, "101-150", "151+")))</f>
        <v>0-50</v>
      </c>
      <c r="Y2574" t="str">
        <f>IF(tbl_Customers[[#This Row],[total_intl_charge]] &lt;= 3, "Low Charges", "High Charges")</f>
        <v>Low Charges</v>
      </c>
      <c r="Z2574" t="str">
        <f>IF(tbl_Customers[[#This Row],[total_eve_calls]]&lt;=80,"Low Calls",
IF(tbl_Customers[[#This Row],[total_eve_calls]]&lt;=120,"Medium Calls","High Calls"))</f>
        <v>Medium Calls</v>
      </c>
      <c r="AA2574" t="str">
        <f>IF(tbl_Customers[[#This Row],[total_eve_charge]]&lt;=15,"Low Charges",
IF(tbl_Customers[[#This Row],[total_eve_charge]]&lt;=20,"Medium Charges","High Charges"))</f>
        <v>Medium Charges</v>
      </c>
      <c r="AB25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74" t="str">
        <f>IF(tbl_Customers[[#This Row],[number_vmail_messages]] = 0, "No Usage", IF(tbl_Customers[[#This Row],[number_vmail_messages]] &lt;= 20, "Low Usage", IF(tbl_Customers[[#This Row],[number_vmail_messages]] &lt;= 40, "Medium Usgae", "High Usage")))</f>
        <v>No Usage</v>
      </c>
      <c r="AD2574" t="str">
        <f>IF(tbl_Customers[[#This Row],[total_day_minutes]]&lt;=150,"Low Usage", IF(tbl_Customers[[#This Row],[total_day_minutes]]&lt;=200,"Medium Usage", IF(tbl_Customers[[#This Row],[total_day_minutes]]&lt;=250,"High Usage","Very High Usage")))</f>
        <v>Low Usage</v>
      </c>
      <c r="AE2574" t="str">
        <f>IF(tbl_Customers[[#This Row],[total_intl_calls]]&lt;=5,"Low Calls", IF(tbl_Customers[[#This Row],[total_intl_calls]]&lt;=10, "Medium Calls", "High Calls"))</f>
        <v>Low Calls</v>
      </c>
      <c r="AF25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4" s="36" t="str">
        <f>IF(tbl_Customers[[#This Row],[Churn_Risk_Score]]&gt;=10,"High Risk", IF(tbl_Customers[[#This Row],[Churn_Risk_Score]]&gt;=5,"Medium Risk","Low Risk"))</f>
        <v>Low Risk</v>
      </c>
    </row>
    <row r="2575" spans="1:33" x14ac:dyDescent="0.35">
      <c r="A2575">
        <v>2574</v>
      </c>
      <c r="B2575" t="s">
        <v>27</v>
      </c>
      <c r="C2575">
        <v>142</v>
      </c>
      <c r="D2575" t="s">
        <v>25</v>
      </c>
      <c r="E2575" t="s">
        <v>22</v>
      </c>
      <c r="F2575" t="s">
        <v>22</v>
      </c>
      <c r="G2575">
        <v>0</v>
      </c>
      <c r="H2575">
        <v>216.8</v>
      </c>
      <c r="I2575">
        <v>134</v>
      </c>
      <c r="J2575">
        <v>36.86</v>
      </c>
      <c r="K2575">
        <v>187.8</v>
      </c>
      <c r="L2575">
        <v>106</v>
      </c>
      <c r="M2575">
        <v>15.96</v>
      </c>
      <c r="N2575">
        <v>138.1</v>
      </c>
      <c r="O2575">
        <v>108</v>
      </c>
      <c r="P2575">
        <v>6.21</v>
      </c>
      <c r="Q2575">
        <v>8.3000000000000007</v>
      </c>
      <c r="R2575">
        <v>2</v>
      </c>
      <c r="S2575">
        <v>2.2400000000000002</v>
      </c>
      <c r="T2575">
        <v>0</v>
      </c>
      <c r="U2575" t="s">
        <v>22</v>
      </c>
      <c r="V2575">
        <f>IF(tbl_Customers[[#This Row],[churn]] = "yes", 1, 0)</f>
        <v>0</v>
      </c>
      <c r="W2575" t="str">
        <f>IF(tbl_Customers[[#This Row],[number_customer_service_calls]] &lt;= 1, "0-1 Calls", IF(tbl_Customers[[#This Row],[number_customer_service_calls]] &lt;= 3, "2-3 Calls", IF(tbl_Customers[[#This Row],[number_customer_service_calls]] &lt;=5, "4-5 Calls", "6+ Calls")))</f>
        <v>0-1 Calls</v>
      </c>
      <c r="X2575" t="str">
        <f>IF(tbl_Customers[[#This Row],[account_length]] &lt;= 50, "0-50", IF(tbl_Customers[[#This Row],[account_length]] &lt;=100, "51-100", IF(tbl_Customers[[#This Row],[account_length]] &lt;= 150, "101-150", "151+")))</f>
        <v>101-150</v>
      </c>
      <c r="Y2575" t="str">
        <f>IF(tbl_Customers[[#This Row],[total_intl_charge]] &lt;= 3, "Low Charges", "High Charges")</f>
        <v>Low Charges</v>
      </c>
      <c r="Z2575" t="str">
        <f>IF(tbl_Customers[[#This Row],[total_eve_calls]]&lt;=80,"Low Calls",
IF(tbl_Customers[[#This Row],[total_eve_calls]]&lt;=120,"Medium Calls","High Calls"))</f>
        <v>Medium Calls</v>
      </c>
      <c r="AA2575" t="str">
        <f>IF(tbl_Customers[[#This Row],[total_eve_charge]]&lt;=15,"Low Charges",
IF(tbl_Customers[[#This Row],[total_eve_charge]]&lt;=20,"Medium Charges","High Charges"))</f>
        <v>Medium Charges</v>
      </c>
      <c r="AB25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75" t="str">
        <f>IF(tbl_Customers[[#This Row],[number_vmail_messages]] = 0, "No Usage", IF(tbl_Customers[[#This Row],[number_vmail_messages]] &lt;= 20, "Low Usage", IF(tbl_Customers[[#This Row],[number_vmail_messages]] &lt;= 40, "Medium Usgae", "High Usage")))</f>
        <v>No Usage</v>
      </c>
      <c r="AD2575" t="str">
        <f>IF(tbl_Customers[[#This Row],[total_day_minutes]]&lt;=150,"Low Usage", IF(tbl_Customers[[#This Row],[total_day_minutes]]&lt;=200,"Medium Usage", IF(tbl_Customers[[#This Row],[total_day_minutes]]&lt;=250,"High Usage","Very High Usage")))</f>
        <v>High Usage</v>
      </c>
      <c r="AE2575" t="str">
        <f>IF(tbl_Customers[[#This Row],[total_intl_calls]]&lt;=5,"Low Calls", IF(tbl_Customers[[#This Row],[total_intl_calls]]&lt;=10, "Medium Calls", "High Calls"))</f>
        <v>Low Calls</v>
      </c>
      <c r="AF25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5" s="36" t="str">
        <f>IF(tbl_Customers[[#This Row],[Churn_Risk_Score]]&gt;=10,"High Risk", IF(tbl_Customers[[#This Row],[Churn_Risk_Score]]&gt;=5,"Medium Risk","Low Risk"))</f>
        <v>Low Risk</v>
      </c>
    </row>
    <row r="2576" spans="1:33" x14ac:dyDescent="0.35">
      <c r="A2576">
        <v>2575</v>
      </c>
      <c r="B2576" t="s">
        <v>49</v>
      </c>
      <c r="C2576">
        <v>176</v>
      </c>
      <c r="D2576" t="s">
        <v>25</v>
      </c>
      <c r="E2576" t="s">
        <v>22</v>
      </c>
      <c r="F2576" t="s">
        <v>22</v>
      </c>
      <c r="G2576">
        <v>0</v>
      </c>
      <c r="H2576">
        <v>201.9</v>
      </c>
      <c r="I2576">
        <v>101</v>
      </c>
      <c r="J2576">
        <v>34.32</v>
      </c>
      <c r="K2576">
        <v>154.69999999999999</v>
      </c>
      <c r="L2576">
        <v>78</v>
      </c>
      <c r="M2576">
        <v>13.15</v>
      </c>
      <c r="N2576">
        <v>164.4</v>
      </c>
      <c r="O2576">
        <v>79</v>
      </c>
      <c r="P2576">
        <v>7.4</v>
      </c>
      <c r="Q2576">
        <v>9</v>
      </c>
      <c r="R2576">
        <v>2</v>
      </c>
      <c r="S2576">
        <v>2.4300000000000002</v>
      </c>
      <c r="T2576">
        <v>1</v>
      </c>
      <c r="U2576" t="s">
        <v>22</v>
      </c>
      <c r="V2576">
        <f>IF(tbl_Customers[[#This Row],[churn]] = "yes", 1, 0)</f>
        <v>0</v>
      </c>
      <c r="W2576" t="str">
        <f>IF(tbl_Customers[[#This Row],[number_customer_service_calls]] &lt;= 1, "0-1 Calls", IF(tbl_Customers[[#This Row],[number_customer_service_calls]] &lt;= 3, "2-3 Calls", IF(tbl_Customers[[#This Row],[number_customer_service_calls]] &lt;=5, "4-5 Calls", "6+ Calls")))</f>
        <v>0-1 Calls</v>
      </c>
      <c r="X2576" t="str">
        <f>IF(tbl_Customers[[#This Row],[account_length]] &lt;= 50, "0-50", IF(tbl_Customers[[#This Row],[account_length]] &lt;=100, "51-100", IF(tbl_Customers[[#This Row],[account_length]] &lt;= 150, "101-150", "151+")))</f>
        <v>151+</v>
      </c>
      <c r="Y2576" t="str">
        <f>IF(tbl_Customers[[#This Row],[total_intl_charge]] &lt;= 3, "Low Charges", "High Charges")</f>
        <v>Low Charges</v>
      </c>
      <c r="Z2576" t="str">
        <f>IF(tbl_Customers[[#This Row],[total_eve_calls]]&lt;=80,"Low Calls",
IF(tbl_Customers[[#This Row],[total_eve_calls]]&lt;=120,"Medium Calls","High Calls"))</f>
        <v>Low Calls</v>
      </c>
      <c r="AA2576" t="str">
        <f>IF(tbl_Customers[[#This Row],[total_eve_charge]]&lt;=15,"Low Charges",
IF(tbl_Customers[[#This Row],[total_eve_charge]]&lt;=20,"Medium Charges","High Charges"))</f>
        <v>Low Charges</v>
      </c>
      <c r="AB25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76" t="str">
        <f>IF(tbl_Customers[[#This Row],[number_vmail_messages]] = 0, "No Usage", IF(tbl_Customers[[#This Row],[number_vmail_messages]] &lt;= 20, "Low Usage", IF(tbl_Customers[[#This Row],[number_vmail_messages]] &lt;= 40, "Medium Usgae", "High Usage")))</f>
        <v>No Usage</v>
      </c>
      <c r="AD2576" t="str">
        <f>IF(tbl_Customers[[#This Row],[total_day_minutes]]&lt;=150,"Low Usage", IF(tbl_Customers[[#This Row],[total_day_minutes]]&lt;=200,"Medium Usage", IF(tbl_Customers[[#This Row],[total_day_minutes]]&lt;=250,"High Usage","Very High Usage")))</f>
        <v>High Usage</v>
      </c>
      <c r="AE2576" t="str">
        <f>IF(tbl_Customers[[#This Row],[total_intl_calls]]&lt;=5,"Low Calls", IF(tbl_Customers[[#This Row],[total_intl_calls]]&lt;=10, "Medium Calls", "High Calls"))</f>
        <v>Low Calls</v>
      </c>
      <c r="AF25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6" s="36" t="str">
        <f>IF(tbl_Customers[[#This Row],[Churn_Risk_Score]]&gt;=10,"High Risk", IF(tbl_Customers[[#This Row],[Churn_Risk_Score]]&gt;=5,"Medium Risk","Low Risk"))</f>
        <v>Low Risk</v>
      </c>
    </row>
    <row r="2577" spans="1:33" x14ac:dyDescent="0.35">
      <c r="A2577">
        <v>2576</v>
      </c>
      <c r="B2577" t="s">
        <v>61</v>
      </c>
      <c r="C2577">
        <v>105</v>
      </c>
      <c r="D2577" t="s">
        <v>25</v>
      </c>
      <c r="E2577" t="s">
        <v>22</v>
      </c>
      <c r="F2577" t="s">
        <v>22</v>
      </c>
      <c r="G2577">
        <v>0</v>
      </c>
      <c r="H2577">
        <v>146.4</v>
      </c>
      <c r="I2577">
        <v>81</v>
      </c>
      <c r="J2577">
        <v>24.89</v>
      </c>
      <c r="K2577">
        <v>225.1</v>
      </c>
      <c r="L2577">
        <v>80</v>
      </c>
      <c r="M2577">
        <v>19.13</v>
      </c>
      <c r="N2577">
        <v>230.1</v>
      </c>
      <c r="O2577">
        <v>117</v>
      </c>
      <c r="P2577">
        <v>10.35</v>
      </c>
      <c r="Q2577">
        <v>8.5</v>
      </c>
      <c r="R2577">
        <v>2</v>
      </c>
      <c r="S2577">
        <v>2.2999999999999998</v>
      </c>
      <c r="T2577">
        <v>1</v>
      </c>
      <c r="U2577" t="s">
        <v>22</v>
      </c>
      <c r="V2577">
        <f>IF(tbl_Customers[[#This Row],[churn]] = "yes", 1, 0)</f>
        <v>0</v>
      </c>
      <c r="W2577" t="str">
        <f>IF(tbl_Customers[[#This Row],[number_customer_service_calls]] &lt;= 1, "0-1 Calls", IF(tbl_Customers[[#This Row],[number_customer_service_calls]] &lt;= 3, "2-3 Calls", IF(tbl_Customers[[#This Row],[number_customer_service_calls]] &lt;=5, "4-5 Calls", "6+ Calls")))</f>
        <v>0-1 Calls</v>
      </c>
      <c r="X2577" t="str">
        <f>IF(tbl_Customers[[#This Row],[account_length]] &lt;= 50, "0-50", IF(tbl_Customers[[#This Row],[account_length]] &lt;=100, "51-100", IF(tbl_Customers[[#This Row],[account_length]] &lt;= 150, "101-150", "151+")))</f>
        <v>101-150</v>
      </c>
      <c r="Y2577" t="str">
        <f>IF(tbl_Customers[[#This Row],[total_intl_charge]] &lt;= 3, "Low Charges", "High Charges")</f>
        <v>Low Charges</v>
      </c>
      <c r="Z2577" t="str">
        <f>IF(tbl_Customers[[#This Row],[total_eve_calls]]&lt;=80,"Low Calls",
IF(tbl_Customers[[#This Row],[total_eve_calls]]&lt;=120,"Medium Calls","High Calls"))</f>
        <v>Low Calls</v>
      </c>
      <c r="AA2577" t="str">
        <f>IF(tbl_Customers[[#This Row],[total_eve_charge]]&lt;=15,"Low Charges",
IF(tbl_Customers[[#This Row],[total_eve_charge]]&lt;=20,"Medium Charges","High Charges"))</f>
        <v>Medium Charges</v>
      </c>
      <c r="AB25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77" t="str">
        <f>IF(tbl_Customers[[#This Row],[number_vmail_messages]] = 0, "No Usage", IF(tbl_Customers[[#This Row],[number_vmail_messages]] &lt;= 20, "Low Usage", IF(tbl_Customers[[#This Row],[number_vmail_messages]] &lt;= 40, "Medium Usgae", "High Usage")))</f>
        <v>No Usage</v>
      </c>
      <c r="AD2577" t="str">
        <f>IF(tbl_Customers[[#This Row],[total_day_minutes]]&lt;=150,"Low Usage", IF(tbl_Customers[[#This Row],[total_day_minutes]]&lt;=200,"Medium Usage", IF(tbl_Customers[[#This Row],[total_day_minutes]]&lt;=250,"High Usage","Very High Usage")))</f>
        <v>Low Usage</v>
      </c>
      <c r="AE2577" t="str">
        <f>IF(tbl_Customers[[#This Row],[total_intl_calls]]&lt;=5,"Low Calls", IF(tbl_Customers[[#This Row],[total_intl_calls]]&lt;=10, "Medium Calls", "High Calls"))</f>
        <v>Low Calls</v>
      </c>
      <c r="AF25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77" s="36" t="str">
        <f>IF(tbl_Customers[[#This Row],[Churn_Risk_Score]]&gt;=10,"High Risk", IF(tbl_Customers[[#This Row],[Churn_Risk_Score]]&gt;=5,"Medium Risk","Low Risk"))</f>
        <v>Low Risk</v>
      </c>
    </row>
    <row r="2578" spans="1:33" x14ac:dyDescent="0.35">
      <c r="A2578">
        <v>2577</v>
      </c>
      <c r="B2578" t="s">
        <v>60</v>
      </c>
      <c r="C2578">
        <v>57</v>
      </c>
      <c r="D2578" t="s">
        <v>21</v>
      </c>
      <c r="E2578" t="s">
        <v>22</v>
      </c>
      <c r="F2578" t="s">
        <v>22</v>
      </c>
      <c r="G2578">
        <v>0</v>
      </c>
      <c r="H2578">
        <v>272.7</v>
      </c>
      <c r="I2578">
        <v>74</v>
      </c>
      <c r="J2578">
        <v>46.36</v>
      </c>
      <c r="K2578">
        <v>224.9</v>
      </c>
      <c r="L2578">
        <v>85</v>
      </c>
      <c r="M2578">
        <v>19.12</v>
      </c>
      <c r="N2578">
        <v>178.2</v>
      </c>
      <c r="O2578">
        <v>104</v>
      </c>
      <c r="P2578">
        <v>8.02</v>
      </c>
      <c r="Q2578">
        <v>10.5</v>
      </c>
      <c r="R2578">
        <v>3</v>
      </c>
      <c r="S2578">
        <v>2.84</v>
      </c>
      <c r="T2578">
        <v>2</v>
      </c>
      <c r="U2578" t="s">
        <v>23</v>
      </c>
      <c r="V2578">
        <f>IF(tbl_Customers[[#This Row],[churn]] = "yes", 1, 0)</f>
        <v>1</v>
      </c>
      <c r="W2578" t="str">
        <f>IF(tbl_Customers[[#This Row],[number_customer_service_calls]] &lt;= 1, "0-1 Calls", IF(tbl_Customers[[#This Row],[number_customer_service_calls]] &lt;= 3, "2-3 Calls", IF(tbl_Customers[[#This Row],[number_customer_service_calls]] &lt;=5, "4-5 Calls", "6+ Calls")))</f>
        <v>2-3 Calls</v>
      </c>
      <c r="X2578" t="str">
        <f>IF(tbl_Customers[[#This Row],[account_length]] &lt;= 50, "0-50", IF(tbl_Customers[[#This Row],[account_length]] &lt;=100, "51-100", IF(tbl_Customers[[#This Row],[account_length]] &lt;= 150, "101-150", "151+")))</f>
        <v>51-100</v>
      </c>
      <c r="Y2578" t="str">
        <f>IF(tbl_Customers[[#This Row],[total_intl_charge]] &lt;= 3, "Low Charges", "High Charges")</f>
        <v>Low Charges</v>
      </c>
      <c r="Z2578" t="str">
        <f>IF(tbl_Customers[[#This Row],[total_eve_calls]]&lt;=80,"Low Calls",
IF(tbl_Customers[[#This Row],[total_eve_calls]]&lt;=120,"Medium Calls","High Calls"))</f>
        <v>Medium Calls</v>
      </c>
      <c r="AA2578" t="str">
        <f>IF(tbl_Customers[[#This Row],[total_eve_charge]]&lt;=15,"Low Charges",
IF(tbl_Customers[[#This Row],[total_eve_charge]]&lt;=20,"Medium Charges","High Charges"))</f>
        <v>Medium Charges</v>
      </c>
      <c r="AB25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78" t="str">
        <f>IF(tbl_Customers[[#This Row],[number_vmail_messages]] = 0, "No Usage", IF(tbl_Customers[[#This Row],[number_vmail_messages]] &lt;= 20, "Low Usage", IF(tbl_Customers[[#This Row],[number_vmail_messages]] &lt;= 40, "Medium Usgae", "High Usage")))</f>
        <v>No Usage</v>
      </c>
      <c r="AD2578" t="str">
        <f>IF(tbl_Customers[[#This Row],[total_day_minutes]]&lt;=150,"Low Usage", IF(tbl_Customers[[#This Row],[total_day_minutes]]&lt;=200,"Medium Usage", IF(tbl_Customers[[#This Row],[total_day_minutes]]&lt;=250,"High Usage","Very High Usage")))</f>
        <v>Very High Usage</v>
      </c>
      <c r="AE2578" t="str">
        <f>IF(tbl_Customers[[#This Row],[total_intl_calls]]&lt;=5,"Low Calls", IF(tbl_Customers[[#This Row],[total_intl_calls]]&lt;=10, "Medium Calls", "High Calls"))</f>
        <v>Low Calls</v>
      </c>
      <c r="AF25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78" s="36" t="str">
        <f>IF(tbl_Customers[[#This Row],[Churn_Risk_Score]]&gt;=10,"High Risk", IF(tbl_Customers[[#This Row],[Churn_Risk_Score]]&gt;=5,"Medium Risk","Low Risk"))</f>
        <v>Medium Risk</v>
      </c>
    </row>
    <row r="2579" spans="1:33" x14ac:dyDescent="0.35">
      <c r="A2579">
        <v>2578</v>
      </c>
      <c r="B2579" t="s">
        <v>42</v>
      </c>
      <c r="C2579">
        <v>88</v>
      </c>
      <c r="D2579" t="s">
        <v>21</v>
      </c>
      <c r="E2579" t="s">
        <v>22</v>
      </c>
      <c r="F2579" t="s">
        <v>22</v>
      </c>
      <c r="G2579">
        <v>0</v>
      </c>
      <c r="H2579">
        <v>172.8</v>
      </c>
      <c r="I2579">
        <v>81</v>
      </c>
      <c r="J2579">
        <v>29.38</v>
      </c>
      <c r="K2579">
        <v>193.4</v>
      </c>
      <c r="L2579">
        <v>90</v>
      </c>
      <c r="M2579">
        <v>16.440000000000001</v>
      </c>
      <c r="N2579">
        <v>89.6</v>
      </c>
      <c r="O2579">
        <v>107</v>
      </c>
      <c r="P2579">
        <v>4.03</v>
      </c>
      <c r="Q2579">
        <v>12.8</v>
      </c>
      <c r="R2579">
        <v>5</v>
      </c>
      <c r="S2579">
        <v>3.46</v>
      </c>
      <c r="T2579">
        <v>2</v>
      </c>
      <c r="U2579" t="s">
        <v>22</v>
      </c>
      <c r="V2579">
        <f>IF(tbl_Customers[[#This Row],[churn]] = "yes", 1, 0)</f>
        <v>0</v>
      </c>
      <c r="W2579" t="str">
        <f>IF(tbl_Customers[[#This Row],[number_customer_service_calls]] &lt;= 1, "0-1 Calls", IF(tbl_Customers[[#This Row],[number_customer_service_calls]] &lt;= 3, "2-3 Calls", IF(tbl_Customers[[#This Row],[number_customer_service_calls]] &lt;=5, "4-5 Calls", "6+ Calls")))</f>
        <v>2-3 Calls</v>
      </c>
      <c r="X2579" t="str">
        <f>IF(tbl_Customers[[#This Row],[account_length]] &lt;= 50, "0-50", IF(tbl_Customers[[#This Row],[account_length]] &lt;=100, "51-100", IF(tbl_Customers[[#This Row],[account_length]] &lt;= 150, "101-150", "151+")))</f>
        <v>51-100</v>
      </c>
      <c r="Y2579" t="str">
        <f>IF(tbl_Customers[[#This Row],[total_intl_charge]] &lt;= 3, "Low Charges", "High Charges")</f>
        <v>High Charges</v>
      </c>
      <c r="Z2579" t="str">
        <f>IF(tbl_Customers[[#This Row],[total_eve_calls]]&lt;=80,"Low Calls",
IF(tbl_Customers[[#This Row],[total_eve_calls]]&lt;=120,"Medium Calls","High Calls"))</f>
        <v>Medium Calls</v>
      </c>
      <c r="AA2579" t="str">
        <f>IF(tbl_Customers[[#This Row],[total_eve_charge]]&lt;=15,"Low Charges",
IF(tbl_Customers[[#This Row],[total_eve_charge]]&lt;=20,"Medium Charges","High Charges"))</f>
        <v>Medium Charges</v>
      </c>
      <c r="AB25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79" t="str">
        <f>IF(tbl_Customers[[#This Row],[number_vmail_messages]] = 0, "No Usage", IF(tbl_Customers[[#This Row],[number_vmail_messages]] &lt;= 20, "Low Usage", IF(tbl_Customers[[#This Row],[number_vmail_messages]] &lt;= 40, "Medium Usgae", "High Usage")))</f>
        <v>No Usage</v>
      </c>
      <c r="AD2579" t="str">
        <f>IF(tbl_Customers[[#This Row],[total_day_minutes]]&lt;=150,"Low Usage", IF(tbl_Customers[[#This Row],[total_day_minutes]]&lt;=200,"Medium Usage", IF(tbl_Customers[[#This Row],[total_day_minutes]]&lt;=250,"High Usage","Very High Usage")))</f>
        <v>Medium Usage</v>
      </c>
      <c r="AE2579" t="str">
        <f>IF(tbl_Customers[[#This Row],[total_intl_calls]]&lt;=5,"Low Calls", IF(tbl_Customers[[#This Row],[total_intl_calls]]&lt;=10, "Medium Calls", "High Calls"))</f>
        <v>Low Calls</v>
      </c>
      <c r="AF25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79" s="36" t="str">
        <f>IF(tbl_Customers[[#This Row],[Churn_Risk_Score]]&gt;=10,"High Risk", IF(tbl_Customers[[#This Row],[Churn_Risk_Score]]&gt;=5,"Medium Risk","Low Risk"))</f>
        <v>Low Risk</v>
      </c>
    </row>
    <row r="2580" spans="1:33" x14ac:dyDescent="0.35">
      <c r="A2580">
        <v>2579</v>
      </c>
      <c r="B2580" t="s">
        <v>68</v>
      </c>
      <c r="C2580">
        <v>95</v>
      </c>
      <c r="D2580" t="s">
        <v>25</v>
      </c>
      <c r="E2580" t="s">
        <v>22</v>
      </c>
      <c r="F2580" t="s">
        <v>22</v>
      </c>
      <c r="G2580">
        <v>0</v>
      </c>
      <c r="H2580">
        <v>190.2</v>
      </c>
      <c r="I2580">
        <v>119</v>
      </c>
      <c r="J2580">
        <v>32.33</v>
      </c>
      <c r="K2580">
        <v>157.1</v>
      </c>
      <c r="L2580">
        <v>70</v>
      </c>
      <c r="M2580">
        <v>13.35</v>
      </c>
      <c r="N2580">
        <v>181.5</v>
      </c>
      <c r="O2580">
        <v>120</v>
      </c>
      <c r="P2580">
        <v>8.17</v>
      </c>
      <c r="Q2580">
        <v>14</v>
      </c>
      <c r="R2580">
        <v>6</v>
      </c>
      <c r="S2580">
        <v>3.78</v>
      </c>
      <c r="T2580">
        <v>0</v>
      </c>
      <c r="U2580" t="s">
        <v>22</v>
      </c>
      <c r="V2580">
        <f>IF(tbl_Customers[[#This Row],[churn]] = "yes", 1, 0)</f>
        <v>0</v>
      </c>
      <c r="W2580" t="str">
        <f>IF(tbl_Customers[[#This Row],[number_customer_service_calls]] &lt;= 1, "0-1 Calls", IF(tbl_Customers[[#This Row],[number_customer_service_calls]] &lt;= 3, "2-3 Calls", IF(tbl_Customers[[#This Row],[number_customer_service_calls]] &lt;=5, "4-5 Calls", "6+ Calls")))</f>
        <v>0-1 Calls</v>
      </c>
      <c r="X2580" t="str">
        <f>IF(tbl_Customers[[#This Row],[account_length]] &lt;= 50, "0-50", IF(tbl_Customers[[#This Row],[account_length]] &lt;=100, "51-100", IF(tbl_Customers[[#This Row],[account_length]] &lt;= 150, "101-150", "151+")))</f>
        <v>51-100</v>
      </c>
      <c r="Y2580" t="str">
        <f>IF(tbl_Customers[[#This Row],[total_intl_charge]] &lt;= 3, "Low Charges", "High Charges")</f>
        <v>High Charges</v>
      </c>
      <c r="Z2580" t="str">
        <f>IF(tbl_Customers[[#This Row],[total_eve_calls]]&lt;=80,"Low Calls",
IF(tbl_Customers[[#This Row],[total_eve_calls]]&lt;=120,"Medium Calls","High Calls"))</f>
        <v>Low Calls</v>
      </c>
      <c r="AA2580" t="str">
        <f>IF(tbl_Customers[[#This Row],[total_eve_charge]]&lt;=15,"Low Charges",
IF(tbl_Customers[[#This Row],[total_eve_charge]]&lt;=20,"Medium Charges","High Charges"))</f>
        <v>Low Charges</v>
      </c>
      <c r="AB25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80" t="str">
        <f>IF(tbl_Customers[[#This Row],[number_vmail_messages]] = 0, "No Usage", IF(tbl_Customers[[#This Row],[number_vmail_messages]] &lt;= 20, "Low Usage", IF(tbl_Customers[[#This Row],[number_vmail_messages]] &lt;= 40, "Medium Usgae", "High Usage")))</f>
        <v>No Usage</v>
      </c>
      <c r="AD2580" t="str">
        <f>IF(tbl_Customers[[#This Row],[total_day_minutes]]&lt;=150,"Low Usage", IF(tbl_Customers[[#This Row],[total_day_minutes]]&lt;=200,"Medium Usage", IF(tbl_Customers[[#This Row],[total_day_minutes]]&lt;=250,"High Usage","Very High Usage")))</f>
        <v>Medium Usage</v>
      </c>
      <c r="AE2580" t="str">
        <f>IF(tbl_Customers[[#This Row],[total_intl_calls]]&lt;=5,"Low Calls", IF(tbl_Customers[[#This Row],[total_intl_calls]]&lt;=10, "Medium Calls", "High Calls"))</f>
        <v>Medium Calls</v>
      </c>
      <c r="AF25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80" s="36" t="str">
        <f>IF(tbl_Customers[[#This Row],[Churn_Risk_Score]]&gt;=10,"High Risk", IF(tbl_Customers[[#This Row],[Churn_Risk_Score]]&gt;=5,"Medium Risk","Low Risk"))</f>
        <v>Low Risk</v>
      </c>
    </row>
    <row r="2581" spans="1:33" x14ac:dyDescent="0.35">
      <c r="A2581">
        <v>2580</v>
      </c>
      <c r="B2581" t="s">
        <v>53</v>
      </c>
      <c r="C2581">
        <v>147</v>
      </c>
      <c r="D2581" t="s">
        <v>21</v>
      </c>
      <c r="E2581" t="s">
        <v>22</v>
      </c>
      <c r="F2581" t="s">
        <v>22</v>
      </c>
      <c r="G2581">
        <v>0</v>
      </c>
      <c r="H2581">
        <v>130.6</v>
      </c>
      <c r="I2581">
        <v>83</v>
      </c>
      <c r="J2581">
        <v>22.2</v>
      </c>
      <c r="K2581">
        <v>208.1</v>
      </c>
      <c r="L2581">
        <v>144</v>
      </c>
      <c r="M2581">
        <v>17.690000000000001</v>
      </c>
      <c r="N2581">
        <v>204.6</v>
      </c>
      <c r="O2581">
        <v>72</v>
      </c>
      <c r="P2581">
        <v>9.2100000000000009</v>
      </c>
      <c r="Q2581">
        <v>15.6</v>
      </c>
      <c r="R2581">
        <v>3</v>
      </c>
      <c r="S2581">
        <v>4.21</v>
      </c>
      <c r="T2581">
        <v>3</v>
      </c>
      <c r="U2581" t="s">
        <v>22</v>
      </c>
      <c r="V2581">
        <f>IF(tbl_Customers[[#This Row],[churn]] = "yes", 1, 0)</f>
        <v>0</v>
      </c>
      <c r="W2581" t="str">
        <f>IF(tbl_Customers[[#This Row],[number_customer_service_calls]] &lt;= 1, "0-1 Calls", IF(tbl_Customers[[#This Row],[number_customer_service_calls]] &lt;= 3, "2-3 Calls", IF(tbl_Customers[[#This Row],[number_customer_service_calls]] &lt;=5, "4-5 Calls", "6+ Calls")))</f>
        <v>2-3 Calls</v>
      </c>
      <c r="X2581" t="str">
        <f>IF(tbl_Customers[[#This Row],[account_length]] &lt;= 50, "0-50", IF(tbl_Customers[[#This Row],[account_length]] &lt;=100, "51-100", IF(tbl_Customers[[#This Row],[account_length]] &lt;= 150, "101-150", "151+")))</f>
        <v>101-150</v>
      </c>
      <c r="Y2581" t="str">
        <f>IF(tbl_Customers[[#This Row],[total_intl_charge]] &lt;= 3, "Low Charges", "High Charges")</f>
        <v>High Charges</v>
      </c>
      <c r="Z2581" t="str">
        <f>IF(tbl_Customers[[#This Row],[total_eve_calls]]&lt;=80,"Low Calls",
IF(tbl_Customers[[#This Row],[total_eve_calls]]&lt;=120,"Medium Calls","High Calls"))</f>
        <v>High Calls</v>
      </c>
      <c r="AA2581" t="str">
        <f>IF(tbl_Customers[[#This Row],[total_eve_charge]]&lt;=15,"Low Charges",
IF(tbl_Customers[[#This Row],[total_eve_charge]]&lt;=20,"Medium Charges","High Charges"))</f>
        <v>Medium Charges</v>
      </c>
      <c r="AB25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81" t="str">
        <f>IF(tbl_Customers[[#This Row],[number_vmail_messages]] = 0, "No Usage", IF(tbl_Customers[[#This Row],[number_vmail_messages]] &lt;= 20, "Low Usage", IF(tbl_Customers[[#This Row],[number_vmail_messages]] &lt;= 40, "Medium Usgae", "High Usage")))</f>
        <v>No Usage</v>
      </c>
      <c r="AD2581" t="str">
        <f>IF(tbl_Customers[[#This Row],[total_day_minutes]]&lt;=150,"Low Usage", IF(tbl_Customers[[#This Row],[total_day_minutes]]&lt;=200,"Medium Usage", IF(tbl_Customers[[#This Row],[total_day_minutes]]&lt;=250,"High Usage","Very High Usage")))</f>
        <v>Low Usage</v>
      </c>
      <c r="AE2581" t="str">
        <f>IF(tbl_Customers[[#This Row],[total_intl_calls]]&lt;=5,"Low Calls", IF(tbl_Customers[[#This Row],[total_intl_calls]]&lt;=10, "Medium Calls", "High Calls"))</f>
        <v>Low Calls</v>
      </c>
      <c r="AF25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81" s="36" t="str">
        <f>IF(tbl_Customers[[#This Row],[Churn_Risk_Score]]&gt;=10,"High Risk", IF(tbl_Customers[[#This Row],[Churn_Risk_Score]]&gt;=5,"Medium Risk","Low Risk"))</f>
        <v>Low Risk</v>
      </c>
    </row>
    <row r="2582" spans="1:33" x14ac:dyDescent="0.35">
      <c r="A2582">
        <v>2581</v>
      </c>
      <c r="B2582" t="s">
        <v>43</v>
      </c>
      <c r="C2582">
        <v>101</v>
      </c>
      <c r="D2582" t="s">
        <v>21</v>
      </c>
      <c r="E2582" t="s">
        <v>22</v>
      </c>
      <c r="F2582" t="s">
        <v>22</v>
      </c>
      <c r="G2582">
        <v>0</v>
      </c>
      <c r="H2582">
        <v>158.4</v>
      </c>
      <c r="I2582">
        <v>92</v>
      </c>
      <c r="J2582">
        <v>26.93</v>
      </c>
      <c r="K2582">
        <v>188</v>
      </c>
      <c r="L2582">
        <v>117</v>
      </c>
      <c r="M2582">
        <v>15.98</v>
      </c>
      <c r="N2582">
        <v>219.7</v>
      </c>
      <c r="O2582">
        <v>125</v>
      </c>
      <c r="P2582">
        <v>9.89</v>
      </c>
      <c r="Q2582">
        <v>13.5</v>
      </c>
      <c r="R2582">
        <v>4</v>
      </c>
      <c r="S2582">
        <v>3.65</v>
      </c>
      <c r="T2582">
        <v>4</v>
      </c>
      <c r="U2582" t="s">
        <v>23</v>
      </c>
      <c r="V2582">
        <f>IF(tbl_Customers[[#This Row],[churn]] = "yes", 1, 0)</f>
        <v>1</v>
      </c>
      <c r="W2582" t="str">
        <f>IF(tbl_Customers[[#This Row],[number_customer_service_calls]] &lt;= 1, "0-1 Calls", IF(tbl_Customers[[#This Row],[number_customer_service_calls]] &lt;= 3, "2-3 Calls", IF(tbl_Customers[[#This Row],[number_customer_service_calls]] &lt;=5, "4-5 Calls", "6+ Calls")))</f>
        <v>4-5 Calls</v>
      </c>
      <c r="X2582" t="str">
        <f>IF(tbl_Customers[[#This Row],[account_length]] &lt;= 50, "0-50", IF(tbl_Customers[[#This Row],[account_length]] &lt;=100, "51-100", IF(tbl_Customers[[#This Row],[account_length]] &lt;= 150, "101-150", "151+")))</f>
        <v>101-150</v>
      </c>
      <c r="Y2582" t="str">
        <f>IF(tbl_Customers[[#This Row],[total_intl_charge]] &lt;= 3, "Low Charges", "High Charges")</f>
        <v>High Charges</v>
      </c>
      <c r="Z2582" t="str">
        <f>IF(tbl_Customers[[#This Row],[total_eve_calls]]&lt;=80,"Low Calls",
IF(tbl_Customers[[#This Row],[total_eve_calls]]&lt;=120,"Medium Calls","High Calls"))</f>
        <v>Medium Calls</v>
      </c>
      <c r="AA2582" t="str">
        <f>IF(tbl_Customers[[#This Row],[total_eve_charge]]&lt;=15,"Low Charges",
IF(tbl_Customers[[#This Row],[total_eve_charge]]&lt;=20,"Medium Charges","High Charges"))</f>
        <v>Medium Charges</v>
      </c>
      <c r="AB25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82" t="str">
        <f>IF(tbl_Customers[[#This Row],[number_vmail_messages]] = 0, "No Usage", IF(tbl_Customers[[#This Row],[number_vmail_messages]] &lt;= 20, "Low Usage", IF(tbl_Customers[[#This Row],[number_vmail_messages]] &lt;= 40, "Medium Usgae", "High Usage")))</f>
        <v>No Usage</v>
      </c>
      <c r="AD2582" t="str">
        <f>IF(tbl_Customers[[#This Row],[total_day_minutes]]&lt;=150,"Low Usage", IF(tbl_Customers[[#This Row],[total_day_minutes]]&lt;=200,"Medium Usage", IF(tbl_Customers[[#This Row],[total_day_minutes]]&lt;=250,"High Usage","Very High Usage")))</f>
        <v>Medium Usage</v>
      </c>
      <c r="AE2582" t="str">
        <f>IF(tbl_Customers[[#This Row],[total_intl_calls]]&lt;=5,"Low Calls", IF(tbl_Customers[[#This Row],[total_intl_calls]]&lt;=10, "Medium Calls", "High Calls"))</f>
        <v>Low Calls</v>
      </c>
      <c r="AF25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582" s="36" t="str">
        <f>IF(tbl_Customers[[#This Row],[Churn_Risk_Score]]&gt;=10,"High Risk", IF(tbl_Customers[[#This Row],[Churn_Risk_Score]]&gt;=5,"Medium Risk","Low Risk"))</f>
        <v>Medium Risk</v>
      </c>
    </row>
    <row r="2583" spans="1:33" x14ac:dyDescent="0.35">
      <c r="A2583">
        <v>2582</v>
      </c>
      <c r="B2583" t="s">
        <v>67</v>
      </c>
      <c r="C2583">
        <v>115</v>
      </c>
      <c r="D2583" t="s">
        <v>21</v>
      </c>
      <c r="E2583" t="s">
        <v>22</v>
      </c>
      <c r="F2583" t="s">
        <v>22</v>
      </c>
      <c r="G2583">
        <v>0</v>
      </c>
      <c r="H2583">
        <v>166.5</v>
      </c>
      <c r="I2583">
        <v>111</v>
      </c>
      <c r="J2583">
        <v>28.31</v>
      </c>
      <c r="K2583">
        <v>236.2</v>
      </c>
      <c r="L2583">
        <v>98</v>
      </c>
      <c r="M2583">
        <v>20.079999999999998</v>
      </c>
      <c r="N2583">
        <v>205.6</v>
      </c>
      <c r="O2583">
        <v>92</v>
      </c>
      <c r="P2583">
        <v>9.25</v>
      </c>
      <c r="Q2583">
        <v>15.6</v>
      </c>
      <c r="R2583">
        <v>2</v>
      </c>
      <c r="S2583">
        <v>4.21</v>
      </c>
      <c r="T2583">
        <v>1</v>
      </c>
      <c r="U2583" t="s">
        <v>22</v>
      </c>
      <c r="V2583">
        <f>IF(tbl_Customers[[#This Row],[churn]] = "yes", 1, 0)</f>
        <v>0</v>
      </c>
      <c r="W2583" t="str">
        <f>IF(tbl_Customers[[#This Row],[number_customer_service_calls]] &lt;= 1, "0-1 Calls", IF(tbl_Customers[[#This Row],[number_customer_service_calls]] &lt;= 3, "2-3 Calls", IF(tbl_Customers[[#This Row],[number_customer_service_calls]] &lt;=5, "4-5 Calls", "6+ Calls")))</f>
        <v>0-1 Calls</v>
      </c>
      <c r="X2583" t="str">
        <f>IF(tbl_Customers[[#This Row],[account_length]] &lt;= 50, "0-50", IF(tbl_Customers[[#This Row],[account_length]] &lt;=100, "51-100", IF(tbl_Customers[[#This Row],[account_length]] &lt;= 150, "101-150", "151+")))</f>
        <v>101-150</v>
      </c>
      <c r="Y2583" t="str">
        <f>IF(tbl_Customers[[#This Row],[total_intl_charge]] &lt;= 3, "Low Charges", "High Charges")</f>
        <v>High Charges</v>
      </c>
      <c r="Z2583" t="str">
        <f>IF(tbl_Customers[[#This Row],[total_eve_calls]]&lt;=80,"Low Calls",
IF(tbl_Customers[[#This Row],[total_eve_calls]]&lt;=120,"Medium Calls","High Calls"))</f>
        <v>Medium Calls</v>
      </c>
      <c r="AA2583" t="str">
        <f>IF(tbl_Customers[[#This Row],[total_eve_charge]]&lt;=15,"Low Charges",
IF(tbl_Customers[[#This Row],[total_eve_charge]]&lt;=20,"Medium Charges","High Charges"))</f>
        <v>High Charges</v>
      </c>
      <c r="AB25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83" t="str">
        <f>IF(tbl_Customers[[#This Row],[number_vmail_messages]] = 0, "No Usage", IF(tbl_Customers[[#This Row],[number_vmail_messages]] &lt;= 20, "Low Usage", IF(tbl_Customers[[#This Row],[number_vmail_messages]] &lt;= 40, "Medium Usgae", "High Usage")))</f>
        <v>No Usage</v>
      </c>
      <c r="AD2583" t="str">
        <f>IF(tbl_Customers[[#This Row],[total_day_minutes]]&lt;=150,"Low Usage", IF(tbl_Customers[[#This Row],[total_day_minutes]]&lt;=200,"Medium Usage", IF(tbl_Customers[[#This Row],[total_day_minutes]]&lt;=250,"High Usage","Very High Usage")))</f>
        <v>Medium Usage</v>
      </c>
      <c r="AE2583" t="str">
        <f>IF(tbl_Customers[[#This Row],[total_intl_calls]]&lt;=5,"Low Calls", IF(tbl_Customers[[#This Row],[total_intl_calls]]&lt;=10, "Medium Calls", "High Calls"))</f>
        <v>Low Calls</v>
      </c>
      <c r="AF25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83" s="36" t="str">
        <f>IF(tbl_Customers[[#This Row],[Churn_Risk_Score]]&gt;=10,"High Risk", IF(tbl_Customers[[#This Row],[Churn_Risk_Score]]&gt;=5,"Medium Risk","Low Risk"))</f>
        <v>Low Risk</v>
      </c>
    </row>
    <row r="2584" spans="1:33" x14ac:dyDescent="0.35">
      <c r="A2584">
        <v>2583</v>
      </c>
      <c r="B2584" t="s">
        <v>67</v>
      </c>
      <c r="C2584">
        <v>103</v>
      </c>
      <c r="D2584" t="s">
        <v>21</v>
      </c>
      <c r="E2584" t="s">
        <v>22</v>
      </c>
      <c r="F2584" t="s">
        <v>22</v>
      </c>
      <c r="G2584">
        <v>0</v>
      </c>
      <c r="H2584">
        <v>129.30000000000001</v>
      </c>
      <c r="I2584">
        <v>103</v>
      </c>
      <c r="J2584">
        <v>21.98</v>
      </c>
      <c r="K2584">
        <v>202.8</v>
      </c>
      <c r="L2584">
        <v>89</v>
      </c>
      <c r="M2584">
        <v>17.239999999999998</v>
      </c>
      <c r="N2584">
        <v>233</v>
      </c>
      <c r="O2584">
        <v>126</v>
      </c>
      <c r="P2584">
        <v>10.49</v>
      </c>
      <c r="Q2584">
        <v>12.9</v>
      </c>
      <c r="R2584">
        <v>2</v>
      </c>
      <c r="S2584">
        <v>3.48</v>
      </c>
      <c r="T2584">
        <v>2</v>
      </c>
      <c r="U2584" t="s">
        <v>22</v>
      </c>
      <c r="V2584">
        <f>IF(tbl_Customers[[#This Row],[churn]] = "yes", 1, 0)</f>
        <v>0</v>
      </c>
      <c r="W2584" t="str">
        <f>IF(tbl_Customers[[#This Row],[number_customer_service_calls]] &lt;= 1, "0-1 Calls", IF(tbl_Customers[[#This Row],[number_customer_service_calls]] &lt;= 3, "2-3 Calls", IF(tbl_Customers[[#This Row],[number_customer_service_calls]] &lt;=5, "4-5 Calls", "6+ Calls")))</f>
        <v>2-3 Calls</v>
      </c>
      <c r="X2584" t="str">
        <f>IF(tbl_Customers[[#This Row],[account_length]] &lt;= 50, "0-50", IF(tbl_Customers[[#This Row],[account_length]] &lt;=100, "51-100", IF(tbl_Customers[[#This Row],[account_length]] &lt;= 150, "101-150", "151+")))</f>
        <v>101-150</v>
      </c>
      <c r="Y2584" t="str">
        <f>IF(tbl_Customers[[#This Row],[total_intl_charge]] &lt;= 3, "Low Charges", "High Charges")</f>
        <v>High Charges</v>
      </c>
      <c r="Z2584" t="str">
        <f>IF(tbl_Customers[[#This Row],[total_eve_calls]]&lt;=80,"Low Calls",
IF(tbl_Customers[[#This Row],[total_eve_calls]]&lt;=120,"Medium Calls","High Calls"))</f>
        <v>Medium Calls</v>
      </c>
      <c r="AA2584" t="str">
        <f>IF(tbl_Customers[[#This Row],[total_eve_charge]]&lt;=15,"Low Charges",
IF(tbl_Customers[[#This Row],[total_eve_charge]]&lt;=20,"Medium Charges","High Charges"))</f>
        <v>Medium Charges</v>
      </c>
      <c r="AB25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84" t="str">
        <f>IF(tbl_Customers[[#This Row],[number_vmail_messages]] = 0, "No Usage", IF(tbl_Customers[[#This Row],[number_vmail_messages]] &lt;= 20, "Low Usage", IF(tbl_Customers[[#This Row],[number_vmail_messages]] &lt;= 40, "Medium Usgae", "High Usage")))</f>
        <v>No Usage</v>
      </c>
      <c r="AD2584" t="str">
        <f>IF(tbl_Customers[[#This Row],[total_day_minutes]]&lt;=150,"Low Usage", IF(tbl_Customers[[#This Row],[total_day_minutes]]&lt;=200,"Medium Usage", IF(tbl_Customers[[#This Row],[total_day_minutes]]&lt;=250,"High Usage","Very High Usage")))</f>
        <v>Low Usage</v>
      </c>
      <c r="AE2584" t="str">
        <f>IF(tbl_Customers[[#This Row],[total_intl_calls]]&lt;=5,"Low Calls", IF(tbl_Customers[[#This Row],[total_intl_calls]]&lt;=10, "Medium Calls", "High Calls"))</f>
        <v>Low Calls</v>
      </c>
      <c r="AF25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584" s="36" t="str">
        <f>IF(tbl_Customers[[#This Row],[Churn_Risk_Score]]&gt;=10,"High Risk", IF(tbl_Customers[[#This Row],[Churn_Risk_Score]]&gt;=5,"Medium Risk","Low Risk"))</f>
        <v>Low Risk</v>
      </c>
    </row>
    <row r="2585" spans="1:33" x14ac:dyDescent="0.35">
      <c r="A2585">
        <v>2584</v>
      </c>
      <c r="B2585" t="s">
        <v>56</v>
      </c>
      <c r="C2585">
        <v>82</v>
      </c>
      <c r="D2585" t="s">
        <v>21</v>
      </c>
      <c r="E2585" t="s">
        <v>22</v>
      </c>
      <c r="F2585" t="s">
        <v>22</v>
      </c>
      <c r="G2585">
        <v>0</v>
      </c>
      <c r="H2585">
        <v>199.3</v>
      </c>
      <c r="I2585">
        <v>112</v>
      </c>
      <c r="J2585">
        <v>33.880000000000003</v>
      </c>
      <c r="K2585">
        <v>193.4</v>
      </c>
      <c r="L2585">
        <v>120</v>
      </c>
      <c r="M2585">
        <v>16.440000000000001</v>
      </c>
      <c r="N2585">
        <v>254.4</v>
      </c>
      <c r="O2585">
        <v>117</v>
      </c>
      <c r="P2585">
        <v>11.45</v>
      </c>
      <c r="Q2585">
        <v>7</v>
      </c>
      <c r="R2585">
        <v>10</v>
      </c>
      <c r="S2585">
        <v>1.89</v>
      </c>
      <c r="T2585">
        <v>0</v>
      </c>
      <c r="U2585" t="s">
        <v>22</v>
      </c>
      <c r="V2585">
        <f>IF(tbl_Customers[[#This Row],[churn]] = "yes", 1, 0)</f>
        <v>0</v>
      </c>
      <c r="W2585" t="str">
        <f>IF(tbl_Customers[[#This Row],[number_customer_service_calls]] &lt;= 1, "0-1 Calls", IF(tbl_Customers[[#This Row],[number_customer_service_calls]] &lt;= 3, "2-3 Calls", IF(tbl_Customers[[#This Row],[number_customer_service_calls]] &lt;=5, "4-5 Calls", "6+ Calls")))</f>
        <v>0-1 Calls</v>
      </c>
      <c r="X2585" t="str">
        <f>IF(tbl_Customers[[#This Row],[account_length]] &lt;= 50, "0-50", IF(tbl_Customers[[#This Row],[account_length]] &lt;=100, "51-100", IF(tbl_Customers[[#This Row],[account_length]] &lt;= 150, "101-150", "151+")))</f>
        <v>51-100</v>
      </c>
      <c r="Y2585" t="str">
        <f>IF(tbl_Customers[[#This Row],[total_intl_charge]] &lt;= 3, "Low Charges", "High Charges")</f>
        <v>Low Charges</v>
      </c>
      <c r="Z2585" t="str">
        <f>IF(tbl_Customers[[#This Row],[total_eve_calls]]&lt;=80,"Low Calls",
IF(tbl_Customers[[#This Row],[total_eve_calls]]&lt;=120,"Medium Calls","High Calls"))</f>
        <v>Medium Calls</v>
      </c>
      <c r="AA2585" t="str">
        <f>IF(tbl_Customers[[#This Row],[total_eve_charge]]&lt;=15,"Low Charges",
IF(tbl_Customers[[#This Row],[total_eve_charge]]&lt;=20,"Medium Charges","High Charges"))</f>
        <v>Medium Charges</v>
      </c>
      <c r="AB25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85" t="str">
        <f>IF(tbl_Customers[[#This Row],[number_vmail_messages]] = 0, "No Usage", IF(tbl_Customers[[#This Row],[number_vmail_messages]] &lt;= 20, "Low Usage", IF(tbl_Customers[[#This Row],[number_vmail_messages]] &lt;= 40, "Medium Usgae", "High Usage")))</f>
        <v>No Usage</v>
      </c>
      <c r="AD2585" t="str">
        <f>IF(tbl_Customers[[#This Row],[total_day_minutes]]&lt;=150,"Low Usage", IF(tbl_Customers[[#This Row],[total_day_minutes]]&lt;=200,"Medium Usage", IF(tbl_Customers[[#This Row],[total_day_minutes]]&lt;=250,"High Usage","Very High Usage")))</f>
        <v>Medium Usage</v>
      </c>
      <c r="AE2585" t="str">
        <f>IF(tbl_Customers[[#This Row],[total_intl_calls]]&lt;=5,"Low Calls", IF(tbl_Customers[[#This Row],[total_intl_calls]]&lt;=10, "Medium Calls", "High Calls"))</f>
        <v>Medium Calls</v>
      </c>
      <c r="AF25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85" s="36" t="str">
        <f>IF(tbl_Customers[[#This Row],[Churn_Risk_Score]]&gt;=10,"High Risk", IF(tbl_Customers[[#This Row],[Churn_Risk_Score]]&gt;=5,"Medium Risk","Low Risk"))</f>
        <v>Low Risk</v>
      </c>
    </row>
    <row r="2586" spans="1:33" x14ac:dyDescent="0.35">
      <c r="A2586">
        <v>2585</v>
      </c>
      <c r="B2586" t="s">
        <v>49</v>
      </c>
      <c r="C2586">
        <v>141</v>
      </c>
      <c r="D2586" t="s">
        <v>21</v>
      </c>
      <c r="E2586" t="s">
        <v>22</v>
      </c>
      <c r="F2586" t="s">
        <v>22</v>
      </c>
      <c r="G2586">
        <v>0</v>
      </c>
      <c r="H2586">
        <v>185.1</v>
      </c>
      <c r="I2586">
        <v>126</v>
      </c>
      <c r="J2586">
        <v>31.47</v>
      </c>
      <c r="K2586">
        <v>233</v>
      </c>
      <c r="L2586">
        <v>98</v>
      </c>
      <c r="M2586">
        <v>19.809999999999999</v>
      </c>
      <c r="N2586">
        <v>152.19999999999999</v>
      </c>
      <c r="O2586">
        <v>106</v>
      </c>
      <c r="P2586">
        <v>6.85</v>
      </c>
      <c r="Q2586">
        <v>9.1</v>
      </c>
      <c r="R2586">
        <v>7</v>
      </c>
      <c r="S2586">
        <v>2.46</v>
      </c>
      <c r="T2586">
        <v>0</v>
      </c>
      <c r="U2586" t="s">
        <v>22</v>
      </c>
      <c r="V2586">
        <f>IF(tbl_Customers[[#This Row],[churn]] = "yes", 1, 0)</f>
        <v>0</v>
      </c>
      <c r="W2586" t="str">
        <f>IF(tbl_Customers[[#This Row],[number_customer_service_calls]] &lt;= 1, "0-1 Calls", IF(tbl_Customers[[#This Row],[number_customer_service_calls]] &lt;= 3, "2-3 Calls", IF(tbl_Customers[[#This Row],[number_customer_service_calls]] &lt;=5, "4-5 Calls", "6+ Calls")))</f>
        <v>0-1 Calls</v>
      </c>
      <c r="X2586" t="str">
        <f>IF(tbl_Customers[[#This Row],[account_length]] &lt;= 50, "0-50", IF(tbl_Customers[[#This Row],[account_length]] &lt;=100, "51-100", IF(tbl_Customers[[#This Row],[account_length]] &lt;= 150, "101-150", "151+")))</f>
        <v>101-150</v>
      </c>
      <c r="Y2586" t="str">
        <f>IF(tbl_Customers[[#This Row],[total_intl_charge]] &lt;= 3, "Low Charges", "High Charges")</f>
        <v>Low Charges</v>
      </c>
      <c r="Z2586" t="str">
        <f>IF(tbl_Customers[[#This Row],[total_eve_calls]]&lt;=80,"Low Calls",
IF(tbl_Customers[[#This Row],[total_eve_calls]]&lt;=120,"Medium Calls","High Calls"))</f>
        <v>Medium Calls</v>
      </c>
      <c r="AA2586" t="str">
        <f>IF(tbl_Customers[[#This Row],[total_eve_charge]]&lt;=15,"Low Charges",
IF(tbl_Customers[[#This Row],[total_eve_charge]]&lt;=20,"Medium Charges","High Charges"))</f>
        <v>Medium Charges</v>
      </c>
      <c r="AB25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86" t="str">
        <f>IF(tbl_Customers[[#This Row],[number_vmail_messages]] = 0, "No Usage", IF(tbl_Customers[[#This Row],[number_vmail_messages]] &lt;= 20, "Low Usage", IF(tbl_Customers[[#This Row],[number_vmail_messages]] &lt;= 40, "Medium Usgae", "High Usage")))</f>
        <v>No Usage</v>
      </c>
      <c r="AD2586" t="str">
        <f>IF(tbl_Customers[[#This Row],[total_day_minutes]]&lt;=150,"Low Usage", IF(tbl_Customers[[#This Row],[total_day_minutes]]&lt;=200,"Medium Usage", IF(tbl_Customers[[#This Row],[total_day_minutes]]&lt;=250,"High Usage","Very High Usage")))</f>
        <v>Medium Usage</v>
      </c>
      <c r="AE2586" t="str">
        <f>IF(tbl_Customers[[#This Row],[total_intl_calls]]&lt;=5,"Low Calls", IF(tbl_Customers[[#This Row],[total_intl_calls]]&lt;=10, "Medium Calls", "High Calls"))</f>
        <v>Medium Calls</v>
      </c>
      <c r="AF25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86" s="36" t="str">
        <f>IF(tbl_Customers[[#This Row],[Churn_Risk_Score]]&gt;=10,"High Risk", IF(tbl_Customers[[#This Row],[Churn_Risk_Score]]&gt;=5,"Medium Risk","Low Risk"))</f>
        <v>Low Risk</v>
      </c>
    </row>
    <row r="2587" spans="1:33" x14ac:dyDescent="0.35">
      <c r="A2587">
        <v>2586</v>
      </c>
      <c r="B2587" t="s">
        <v>75</v>
      </c>
      <c r="C2587">
        <v>149</v>
      </c>
      <c r="D2587" t="s">
        <v>25</v>
      </c>
      <c r="E2587" t="s">
        <v>22</v>
      </c>
      <c r="F2587" t="s">
        <v>22</v>
      </c>
      <c r="G2587">
        <v>0</v>
      </c>
      <c r="H2587">
        <v>175.4</v>
      </c>
      <c r="I2587">
        <v>80</v>
      </c>
      <c r="J2587">
        <v>29.82</v>
      </c>
      <c r="K2587">
        <v>197.4</v>
      </c>
      <c r="L2587">
        <v>127</v>
      </c>
      <c r="M2587">
        <v>16.78</v>
      </c>
      <c r="N2587">
        <v>188.2</v>
      </c>
      <c r="O2587">
        <v>102</v>
      </c>
      <c r="P2587">
        <v>8.4700000000000006</v>
      </c>
      <c r="Q2587">
        <v>9.6999999999999993</v>
      </c>
      <c r="R2587">
        <v>2</v>
      </c>
      <c r="S2587">
        <v>2.62</v>
      </c>
      <c r="T2587">
        <v>2</v>
      </c>
      <c r="U2587" t="s">
        <v>22</v>
      </c>
      <c r="V2587">
        <f>IF(tbl_Customers[[#This Row],[churn]] = "yes", 1, 0)</f>
        <v>0</v>
      </c>
      <c r="W2587" t="str">
        <f>IF(tbl_Customers[[#This Row],[number_customer_service_calls]] &lt;= 1, "0-1 Calls", IF(tbl_Customers[[#This Row],[number_customer_service_calls]] &lt;= 3, "2-3 Calls", IF(tbl_Customers[[#This Row],[number_customer_service_calls]] &lt;=5, "4-5 Calls", "6+ Calls")))</f>
        <v>2-3 Calls</v>
      </c>
      <c r="X2587" t="str">
        <f>IF(tbl_Customers[[#This Row],[account_length]] &lt;= 50, "0-50", IF(tbl_Customers[[#This Row],[account_length]] &lt;=100, "51-100", IF(tbl_Customers[[#This Row],[account_length]] &lt;= 150, "101-150", "151+")))</f>
        <v>101-150</v>
      </c>
      <c r="Y2587" t="str">
        <f>IF(tbl_Customers[[#This Row],[total_intl_charge]] &lt;= 3, "Low Charges", "High Charges")</f>
        <v>Low Charges</v>
      </c>
      <c r="Z2587" t="str">
        <f>IF(tbl_Customers[[#This Row],[total_eve_calls]]&lt;=80,"Low Calls",
IF(tbl_Customers[[#This Row],[total_eve_calls]]&lt;=120,"Medium Calls","High Calls"))</f>
        <v>High Calls</v>
      </c>
      <c r="AA2587" t="str">
        <f>IF(tbl_Customers[[#This Row],[total_eve_charge]]&lt;=15,"Low Charges",
IF(tbl_Customers[[#This Row],[total_eve_charge]]&lt;=20,"Medium Charges","High Charges"))</f>
        <v>Medium Charges</v>
      </c>
      <c r="AB25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587" t="str">
        <f>IF(tbl_Customers[[#This Row],[number_vmail_messages]] = 0, "No Usage", IF(tbl_Customers[[#This Row],[number_vmail_messages]] &lt;= 20, "Low Usage", IF(tbl_Customers[[#This Row],[number_vmail_messages]] &lt;= 40, "Medium Usgae", "High Usage")))</f>
        <v>No Usage</v>
      </c>
      <c r="AD2587" t="str">
        <f>IF(tbl_Customers[[#This Row],[total_day_minutes]]&lt;=150,"Low Usage", IF(tbl_Customers[[#This Row],[total_day_minutes]]&lt;=200,"Medium Usage", IF(tbl_Customers[[#This Row],[total_day_minutes]]&lt;=250,"High Usage","Very High Usage")))</f>
        <v>Medium Usage</v>
      </c>
      <c r="AE2587" t="str">
        <f>IF(tbl_Customers[[#This Row],[total_intl_calls]]&lt;=5,"Low Calls", IF(tbl_Customers[[#This Row],[total_intl_calls]]&lt;=10, "Medium Calls", "High Calls"))</f>
        <v>Low Calls</v>
      </c>
      <c r="AF25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87" s="36" t="str">
        <f>IF(tbl_Customers[[#This Row],[Churn_Risk_Score]]&gt;=10,"High Risk", IF(tbl_Customers[[#This Row],[Churn_Risk_Score]]&gt;=5,"Medium Risk","Low Risk"))</f>
        <v>Low Risk</v>
      </c>
    </row>
    <row r="2588" spans="1:33" x14ac:dyDescent="0.35">
      <c r="A2588">
        <v>2587</v>
      </c>
      <c r="B2588" t="s">
        <v>72</v>
      </c>
      <c r="C2588">
        <v>131</v>
      </c>
      <c r="D2588" t="s">
        <v>28</v>
      </c>
      <c r="E2588" t="s">
        <v>22</v>
      </c>
      <c r="F2588" t="s">
        <v>22</v>
      </c>
      <c r="G2588">
        <v>0</v>
      </c>
      <c r="H2588">
        <v>263.39999999999998</v>
      </c>
      <c r="I2588">
        <v>123</v>
      </c>
      <c r="J2588">
        <v>44.78</v>
      </c>
      <c r="K2588">
        <v>151.9</v>
      </c>
      <c r="L2588">
        <v>74</v>
      </c>
      <c r="M2588">
        <v>12.91</v>
      </c>
      <c r="N2588">
        <v>218.5</v>
      </c>
      <c r="O2588">
        <v>101</v>
      </c>
      <c r="P2588">
        <v>9.83</v>
      </c>
      <c r="Q2588">
        <v>10.7</v>
      </c>
      <c r="R2588">
        <v>2</v>
      </c>
      <c r="S2588">
        <v>2.89</v>
      </c>
      <c r="T2588">
        <v>2</v>
      </c>
      <c r="U2588" t="s">
        <v>22</v>
      </c>
      <c r="V2588">
        <f>IF(tbl_Customers[[#This Row],[churn]] = "yes", 1, 0)</f>
        <v>0</v>
      </c>
      <c r="W2588" t="str">
        <f>IF(tbl_Customers[[#This Row],[number_customer_service_calls]] &lt;= 1, "0-1 Calls", IF(tbl_Customers[[#This Row],[number_customer_service_calls]] &lt;= 3, "2-3 Calls", IF(tbl_Customers[[#This Row],[number_customer_service_calls]] &lt;=5, "4-5 Calls", "6+ Calls")))</f>
        <v>2-3 Calls</v>
      </c>
      <c r="X2588" t="str">
        <f>IF(tbl_Customers[[#This Row],[account_length]] &lt;= 50, "0-50", IF(tbl_Customers[[#This Row],[account_length]] &lt;=100, "51-100", IF(tbl_Customers[[#This Row],[account_length]] &lt;= 150, "101-150", "151+")))</f>
        <v>101-150</v>
      </c>
      <c r="Y2588" t="str">
        <f>IF(tbl_Customers[[#This Row],[total_intl_charge]] &lt;= 3, "Low Charges", "High Charges")</f>
        <v>Low Charges</v>
      </c>
      <c r="Z2588" t="str">
        <f>IF(tbl_Customers[[#This Row],[total_eve_calls]]&lt;=80,"Low Calls",
IF(tbl_Customers[[#This Row],[total_eve_calls]]&lt;=120,"Medium Calls","High Calls"))</f>
        <v>Low Calls</v>
      </c>
      <c r="AA2588" t="str">
        <f>IF(tbl_Customers[[#This Row],[total_eve_charge]]&lt;=15,"Low Charges",
IF(tbl_Customers[[#This Row],[total_eve_charge]]&lt;=20,"Medium Charges","High Charges"))</f>
        <v>Low Charges</v>
      </c>
      <c r="AB25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88" t="str">
        <f>IF(tbl_Customers[[#This Row],[number_vmail_messages]] = 0, "No Usage", IF(tbl_Customers[[#This Row],[number_vmail_messages]] &lt;= 20, "Low Usage", IF(tbl_Customers[[#This Row],[number_vmail_messages]] &lt;= 40, "Medium Usgae", "High Usage")))</f>
        <v>No Usage</v>
      </c>
      <c r="AD2588" t="str">
        <f>IF(tbl_Customers[[#This Row],[total_day_minutes]]&lt;=150,"Low Usage", IF(tbl_Customers[[#This Row],[total_day_minutes]]&lt;=200,"Medium Usage", IF(tbl_Customers[[#This Row],[total_day_minutes]]&lt;=250,"High Usage","Very High Usage")))</f>
        <v>Very High Usage</v>
      </c>
      <c r="AE2588" t="str">
        <f>IF(tbl_Customers[[#This Row],[total_intl_calls]]&lt;=5,"Low Calls", IF(tbl_Customers[[#This Row],[total_intl_calls]]&lt;=10, "Medium Calls", "High Calls"))</f>
        <v>Low Calls</v>
      </c>
      <c r="AF25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588" s="36" t="str">
        <f>IF(tbl_Customers[[#This Row],[Churn_Risk_Score]]&gt;=10,"High Risk", IF(tbl_Customers[[#This Row],[Churn_Risk_Score]]&gt;=5,"Medium Risk","Low Risk"))</f>
        <v>Medium Risk</v>
      </c>
    </row>
    <row r="2589" spans="1:33" x14ac:dyDescent="0.35">
      <c r="A2589">
        <v>2588</v>
      </c>
      <c r="B2589" t="s">
        <v>57</v>
      </c>
      <c r="C2589">
        <v>119</v>
      </c>
      <c r="D2589" t="s">
        <v>28</v>
      </c>
      <c r="E2589" t="s">
        <v>22</v>
      </c>
      <c r="F2589" t="s">
        <v>22</v>
      </c>
      <c r="G2589">
        <v>0</v>
      </c>
      <c r="H2589">
        <v>94.2</v>
      </c>
      <c r="I2589">
        <v>108</v>
      </c>
      <c r="J2589">
        <v>16.010000000000002</v>
      </c>
      <c r="K2589">
        <v>264.10000000000002</v>
      </c>
      <c r="L2589">
        <v>100</v>
      </c>
      <c r="M2589">
        <v>22.45</v>
      </c>
      <c r="N2589">
        <v>203.7</v>
      </c>
      <c r="O2589">
        <v>79</v>
      </c>
      <c r="P2589">
        <v>9.17</v>
      </c>
      <c r="Q2589">
        <v>7.3</v>
      </c>
      <c r="R2589">
        <v>3</v>
      </c>
      <c r="S2589">
        <v>1.97</v>
      </c>
      <c r="T2589">
        <v>1</v>
      </c>
      <c r="U2589" t="s">
        <v>22</v>
      </c>
      <c r="V2589">
        <f>IF(tbl_Customers[[#This Row],[churn]] = "yes", 1, 0)</f>
        <v>0</v>
      </c>
      <c r="W2589" t="str">
        <f>IF(tbl_Customers[[#This Row],[number_customer_service_calls]] &lt;= 1, "0-1 Calls", IF(tbl_Customers[[#This Row],[number_customer_service_calls]] &lt;= 3, "2-3 Calls", IF(tbl_Customers[[#This Row],[number_customer_service_calls]] &lt;=5, "4-5 Calls", "6+ Calls")))</f>
        <v>0-1 Calls</v>
      </c>
      <c r="X2589" t="str">
        <f>IF(tbl_Customers[[#This Row],[account_length]] &lt;= 50, "0-50", IF(tbl_Customers[[#This Row],[account_length]] &lt;=100, "51-100", IF(tbl_Customers[[#This Row],[account_length]] &lt;= 150, "101-150", "151+")))</f>
        <v>101-150</v>
      </c>
      <c r="Y2589" t="str">
        <f>IF(tbl_Customers[[#This Row],[total_intl_charge]] &lt;= 3, "Low Charges", "High Charges")</f>
        <v>Low Charges</v>
      </c>
      <c r="Z2589" t="str">
        <f>IF(tbl_Customers[[#This Row],[total_eve_calls]]&lt;=80,"Low Calls",
IF(tbl_Customers[[#This Row],[total_eve_calls]]&lt;=120,"Medium Calls","High Calls"))</f>
        <v>Medium Calls</v>
      </c>
      <c r="AA2589" t="str">
        <f>IF(tbl_Customers[[#This Row],[total_eve_charge]]&lt;=15,"Low Charges",
IF(tbl_Customers[[#This Row],[total_eve_charge]]&lt;=20,"Medium Charges","High Charges"))</f>
        <v>High Charges</v>
      </c>
      <c r="AB25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89" t="str">
        <f>IF(tbl_Customers[[#This Row],[number_vmail_messages]] = 0, "No Usage", IF(tbl_Customers[[#This Row],[number_vmail_messages]] &lt;= 20, "Low Usage", IF(tbl_Customers[[#This Row],[number_vmail_messages]] &lt;= 40, "Medium Usgae", "High Usage")))</f>
        <v>No Usage</v>
      </c>
      <c r="AD2589" t="str">
        <f>IF(tbl_Customers[[#This Row],[total_day_minutes]]&lt;=150,"Low Usage", IF(tbl_Customers[[#This Row],[total_day_minutes]]&lt;=200,"Medium Usage", IF(tbl_Customers[[#This Row],[total_day_minutes]]&lt;=250,"High Usage","Very High Usage")))</f>
        <v>Low Usage</v>
      </c>
      <c r="AE2589" t="str">
        <f>IF(tbl_Customers[[#This Row],[total_intl_calls]]&lt;=5,"Low Calls", IF(tbl_Customers[[#This Row],[total_intl_calls]]&lt;=10, "Medium Calls", "High Calls"))</f>
        <v>Low Calls</v>
      </c>
      <c r="AF25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89" s="36" t="str">
        <f>IF(tbl_Customers[[#This Row],[Churn_Risk_Score]]&gt;=10,"High Risk", IF(tbl_Customers[[#This Row],[Churn_Risk_Score]]&gt;=5,"Medium Risk","Low Risk"))</f>
        <v>Low Risk</v>
      </c>
    </row>
    <row r="2590" spans="1:33" x14ac:dyDescent="0.35">
      <c r="A2590">
        <v>2589</v>
      </c>
      <c r="B2590" t="s">
        <v>68</v>
      </c>
      <c r="C2590">
        <v>112</v>
      </c>
      <c r="D2590" t="s">
        <v>28</v>
      </c>
      <c r="E2590" t="s">
        <v>22</v>
      </c>
      <c r="F2590" t="s">
        <v>22</v>
      </c>
      <c r="G2590">
        <v>0</v>
      </c>
      <c r="H2590">
        <v>189.4</v>
      </c>
      <c r="I2590">
        <v>83</v>
      </c>
      <c r="J2590">
        <v>32.200000000000003</v>
      </c>
      <c r="K2590">
        <v>219</v>
      </c>
      <c r="L2590">
        <v>89</v>
      </c>
      <c r="M2590">
        <v>18.62</v>
      </c>
      <c r="N2590">
        <v>168</v>
      </c>
      <c r="O2590">
        <v>116</v>
      </c>
      <c r="P2590">
        <v>7.56</v>
      </c>
      <c r="Q2590">
        <v>7.1</v>
      </c>
      <c r="R2590">
        <v>8</v>
      </c>
      <c r="S2590">
        <v>1.92</v>
      </c>
      <c r="T2590">
        <v>3</v>
      </c>
      <c r="U2590" t="s">
        <v>22</v>
      </c>
      <c r="V2590">
        <f>IF(tbl_Customers[[#This Row],[churn]] = "yes", 1, 0)</f>
        <v>0</v>
      </c>
      <c r="W2590" t="str">
        <f>IF(tbl_Customers[[#This Row],[number_customer_service_calls]] &lt;= 1, "0-1 Calls", IF(tbl_Customers[[#This Row],[number_customer_service_calls]] &lt;= 3, "2-3 Calls", IF(tbl_Customers[[#This Row],[number_customer_service_calls]] &lt;=5, "4-5 Calls", "6+ Calls")))</f>
        <v>2-3 Calls</v>
      </c>
      <c r="X2590" t="str">
        <f>IF(tbl_Customers[[#This Row],[account_length]] &lt;= 50, "0-50", IF(tbl_Customers[[#This Row],[account_length]] &lt;=100, "51-100", IF(tbl_Customers[[#This Row],[account_length]] &lt;= 150, "101-150", "151+")))</f>
        <v>101-150</v>
      </c>
      <c r="Y2590" t="str">
        <f>IF(tbl_Customers[[#This Row],[total_intl_charge]] &lt;= 3, "Low Charges", "High Charges")</f>
        <v>Low Charges</v>
      </c>
      <c r="Z2590" t="str">
        <f>IF(tbl_Customers[[#This Row],[total_eve_calls]]&lt;=80,"Low Calls",
IF(tbl_Customers[[#This Row],[total_eve_calls]]&lt;=120,"Medium Calls","High Calls"))</f>
        <v>Medium Calls</v>
      </c>
      <c r="AA2590" t="str">
        <f>IF(tbl_Customers[[#This Row],[total_eve_charge]]&lt;=15,"Low Charges",
IF(tbl_Customers[[#This Row],[total_eve_charge]]&lt;=20,"Medium Charges","High Charges"))</f>
        <v>Medium Charges</v>
      </c>
      <c r="AB25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90" t="str">
        <f>IF(tbl_Customers[[#This Row],[number_vmail_messages]] = 0, "No Usage", IF(tbl_Customers[[#This Row],[number_vmail_messages]] &lt;= 20, "Low Usage", IF(tbl_Customers[[#This Row],[number_vmail_messages]] &lt;= 40, "Medium Usgae", "High Usage")))</f>
        <v>No Usage</v>
      </c>
      <c r="AD2590" t="str">
        <f>IF(tbl_Customers[[#This Row],[total_day_minutes]]&lt;=150,"Low Usage", IF(tbl_Customers[[#This Row],[total_day_minutes]]&lt;=200,"Medium Usage", IF(tbl_Customers[[#This Row],[total_day_minutes]]&lt;=250,"High Usage","Very High Usage")))</f>
        <v>Medium Usage</v>
      </c>
      <c r="AE2590" t="str">
        <f>IF(tbl_Customers[[#This Row],[total_intl_calls]]&lt;=5,"Low Calls", IF(tbl_Customers[[#This Row],[total_intl_calls]]&lt;=10, "Medium Calls", "High Calls"))</f>
        <v>Medium Calls</v>
      </c>
      <c r="AF25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90" s="36" t="str">
        <f>IF(tbl_Customers[[#This Row],[Churn_Risk_Score]]&gt;=10,"High Risk", IF(tbl_Customers[[#This Row],[Churn_Risk_Score]]&gt;=5,"Medium Risk","Low Risk"))</f>
        <v>Low Risk</v>
      </c>
    </row>
    <row r="2591" spans="1:33" x14ac:dyDescent="0.35">
      <c r="A2591">
        <v>2590</v>
      </c>
      <c r="B2591" t="s">
        <v>62</v>
      </c>
      <c r="C2591">
        <v>116</v>
      </c>
      <c r="D2591" t="s">
        <v>28</v>
      </c>
      <c r="E2591" t="s">
        <v>22</v>
      </c>
      <c r="F2591" t="s">
        <v>23</v>
      </c>
      <c r="G2591">
        <v>35</v>
      </c>
      <c r="H2591">
        <v>118</v>
      </c>
      <c r="I2591">
        <v>103</v>
      </c>
      <c r="J2591">
        <v>20.059999999999999</v>
      </c>
      <c r="K2591">
        <v>167.2</v>
      </c>
      <c r="L2591">
        <v>106</v>
      </c>
      <c r="M2591">
        <v>14.21</v>
      </c>
      <c r="N2591">
        <v>205.7</v>
      </c>
      <c r="O2591">
        <v>102</v>
      </c>
      <c r="P2591">
        <v>9.26</v>
      </c>
      <c r="Q2591">
        <v>11.8</v>
      </c>
      <c r="R2591">
        <v>2</v>
      </c>
      <c r="S2591">
        <v>3.19</v>
      </c>
      <c r="T2591">
        <v>2</v>
      </c>
      <c r="U2591" t="s">
        <v>22</v>
      </c>
      <c r="V2591">
        <f>IF(tbl_Customers[[#This Row],[churn]] = "yes", 1, 0)</f>
        <v>0</v>
      </c>
      <c r="W2591" t="str">
        <f>IF(tbl_Customers[[#This Row],[number_customer_service_calls]] &lt;= 1, "0-1 Calls", IF(tbl_Customers[[#This Row],[number_customer_service_calls]] &lt;= 3, "2-3 Calls", IF(tbl_Customers[[#This Row],[number_customer_service_calls]] &lt;=5, "4-5 Calls", "6+ Calls")))</f>
        <v>2-3 Calls</v>
      </c>
      <c r="X2591" t="str">
        <f>IF(tbl_Customers[[#This Row],[account_length]] &lt;= 50, "0-50", IF(tbl_Customers[[#This Row],[account_length]] &lt;=100, "51-100", IF(tbl_Customers[[#This Row],[account_length]] &lt;= 150, "101-150", "151+")))</f>
        <v>101-150</v>
      </c>
      <c r="Y2591" t="str">
        <f>IF(tbl_Customers[[#This Row],[total_intl_charge]] &lt;= 3, "Low Charges", "High Charges")</f>
        <v>High Charges</v>
      </c>
      <c r="Z2591" t="str">
        <f>IF(tbl_Customers[[#This Row],[total_eve_calls]]&lt;=80,"Low Calls",
IF(tbl_Customers[[#This Row],[total_eve_calls]]&lt;=120,"Medium Calls","High Calls"))</f>
        <v>Medium Calls</v>
      </c>
      <c r="AA2591" t="str">
        <f>IF(tbl_Customers[[#This Row],[total_eve_charge]]&lt;=15,"Low Charges",
IF(tbl_Customers[[#This Row],[total_eve_charge]]&lt;=20,"Medium Charges","High Charges"))</f>
        <v>Low Charges</v>
      </c>
      <c r="AB25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91" t="str">
        <f>IF(tbl_Customers[[#This Row],[number_vmail_messages]] = 0, "No Usage", IF(tbl_Customers[[#This Row],[number_vmail_messages]] &lt;= 20, "Low Usage", IF(tbl_Customers[[#This Row],[number_vmail_messages]] &lt;= 40, "Medium Usgae", "High Usage")))</f>
        <v>Medium Usgae</v>
      </c>
      <c r="AD2591" t="str">
        <f>IF(tbl_Customers[[#This Row],[total_day_minutes]]&lt;=150,"Low Usage", IF(tbl_Customers[[#This Row],[total_day_minutes]]&lt;=200,"Medium Usage", IF(tbl_Customers[[#This Row],[total_day_minutes]]&lt;=250,"High Usage","Very High Usage")))</f>
        <v>Low Usage</v>
      </c>
      <c r="AE2591" t="str">
        <f>IF(tbl_Customers[[#This Row],[total_intl_calls]]&lt;=5,"Low Calls", IF(tbl_Customers[[#This Row],[total_intl_calls]]&lt;=10, "Medium Calls", "High Calls"))</f>
        <v>Low Calls</v>
      </c>
      <c r="AF25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91" s="36" t="str">
        <f>IF(tbl_Customers[[#This Row],[Churn_Risk_Score]]&gt;=10,"High Risk", IF(tbl_Customers[[#This Row],[Churn_Risk_Score]]&gt;=5,"Medium Risk","Low Risk"))</f>
        <v>Low Risk</v>
      </c>
    </row>
    <row r="2592" spans="1:33" x14ac:dyDescent="0.35">
      <c r="A2592">
        <v>2591</v>
      </c>
      <c r="B2592" t="s">
        <v>30</v>
      </c>
      <c r="C2592">
        <v>94</v>
      </c>
      <c r="D2592" t="s">
        <v>21</v>
      </c>
      <c r="E2592" t="s">
        <v>22</v>
      </c>
      <c r="F2592" t="s">
        <v>22</v>
      </c>
      <c r="G2592">
        <v>0</v>
      </c>
      <c r="H2592">
        <v>212.1</v>
      </c>
      <c r="I2592">
        <v>98</v>
      </c>
      <c r="J2592">
        <v>36.06</v>
      </c>
      <c r="K2592">
        <v>189.4</v>
      </c>
      <c r="L2592">
        <v>89</v>
      </c>
      <c r="M2592">
        <v>16.100000000000001</v>
      </c>
      <c r="N2592">
        <v>352.2</v>
      </c>
      <c r="O2592">
        <v>95</v>
      </c>
      <c r="P2592">
        <v>15.85</v>
      </c>
      <c r="Q2592">
        <v>8.4</v>
      </c>
      <c r="R2592">
        <v>5</v>
      </c>
      <c r="S2592">
        <v>2.27</v>
      </c>
      <c r="T2592">
        <v>3</v>
      </c>
      <c r="U2592" t="s">
        <v>22</v>
      </c>
      <c r="V2592">
        <f>IF(tbl_Customers[[#This Row],[churn]] = "yes", 1, 0)</f>
        <v>0</v>
      </c>
      <c r="W2592" t="str">
        <f>IF(tbl_Customers[[#This Row],[number_customer_service_calls]] &lt;= 1, "0-1 Calls", IF(tbl_Customers[[#This Row],[number_customer_service_calls]] &lt;= 3, "2-3 Calls", IF(tbl_Customers[[#This Row],[number_customer_service_calls]] &lt;=5, "4-5 Calls", "6+ Calls")))</f>
        <v>2-3 Calls</v>
      </c>
      <c r="X2592" t="str">
        <f>IF(tbl_Customers[[#This Row],[account_length]] &lt;= 50, "0-50", IF(tbl_Customers[[#This Row],[account_length]] &lt;=100, "51-100", IF(tbl_Customers[[#This Row],[account_length]] &lt;= 150, "101-150", "151+")))</f>
        <v>51-100</v>
      </c>
      <c r="Y2592" t="str">
        <f>IF(tbl_Customers[[#This Row],[total_intl_charge]] &lt;= 3, "Low Charges", "High Charges")</f>
        <v>Low Charges</v>
      </c>
      <c r="Z2592" t="str">
        <f>IF(tbl_Customers[[#This Row],[total_eve_calls]]&lt;=80,"Low Calls",
IF(tbl_Customers[[#This Row],[total_eve_calls]]&lt;=120,"Medium Calls","High Calls"))</f>
        <v>Medium Calls</v>
      </c>
      <c r="AA2592" t="str">
        <f>IF(tbl_Customers[[#This Row],[total_eve_charge]]&lt;=15,"Low Charges",
IF(tbl_Customers[[#This Row],[total_eve_charge]]&lt;=20,"Medium Charges","High Charges"))</f>
        <v>Medium Charges</v>
      </c>
      <c r="AB25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92" t="str">
        <f>IF(tbl_Customers[[#This Row],[number_vmail_messages]] = 0, "No Usage", IF(tbl_Customers[[#This Row],[number_vmail_messages]] &lt;= 20, "Low Usage", IF(tbl_Customers[[#This Row],[number_vmail_messages]] &lt;= 40, "Medium Usgae", "High Usage")))</f>
        <v>No Usage</v>
      </c>
      <c r="AD2592" t="str">
        <f>IF(tbl_Customers[[#This Row],[total_day_minutes]]&lt;=150,"Low Usage", IF(tbl_Customers[[#This Row],[total_day_minutes]]&lt;=200,"Medium Usage", IF(tbl_Customers[[#This Row],[total_day_minutes]]&lt;=250,"High Usage","Very High Usage")))</f>
        <v>High Usage</v>
      </c>
      <c r="AE2592" t="str">
        <f>IF(tbl_Customers[[#This Row],[total_intl_calls]]&lt;=5,"Low Calls", IF(tbl_Customers[[#This Row],[total_intl_calls]]&lt;=10, "Medium Calls", "High Calls"))</f>
        <v>Low Calls</v>
      </c>
      <c r="AF25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92" s="36" t="str">
        <f>IF(tbl_Customers[[#This Row],[Churn_Risk_Score]]&gt;=10,"High Risk", IF(tbl_Customers[[#This Row],[Churn_Risk_Score]]&gt;=5,"Medium Risk","Low Risk"))</f>
        <v>Low Risk</v>
      </c>
    </row>
    <row r="2593" spans="1:33" x14ac:dyDescent="0.35">
      <c r="A2593">
        <v>2592</v>
      </c>
      <c r="B2593" t="s">
        <v>54</v>
      </c>
      <c r="C2593">
        <v>114</v>
      </c>
      <c r="D2593" t="s">
        <v>21</v>
      </c>
      <c r="E2593" t="s">
        <v>22</v>
      </c>
      <c r="F2593" t="s">
        <v>23</v>
      </c>
      <c r="G2593">
        <v>31</v>
      </c>
      <c r="H2593">
        <v>222.8</v>
      </c>
      <c r="I2593">
        <v>98</v>
      </c>
      <c r="J2593">
        <v>37.880000000000003</v>
      </c>
      <c r="K2593">
        <v>180.5</v>
      </c>
      <c r="L2593">
        <v>105</v>
      </c>
      <c r="M2593">
        <v>15.34</v>
      </c>
      <c r="N2593">
        <v>151.30000000000001</v>
      </c>
      <c r="O2593">
        <v>101</v>
      </c>
      <c r="P2593">
        <v>6.81</v>
      </c>
      <c r="Q2593">
        <v>13</v>
      </c>
      <c r="R2593">
        <v>4</v>
      </c>
      <c r="S2593">
        <v>3.51</v>
      </c>
      <c r="T2593">
        <v>0</v>
      </c>
      <c r="U2593" t="s">
        <v>22</v>
      </c>
      <c r="V2593">
        <f>IF(tbl_Customers[[#This Row],[churn]] = "yes", 1, 0)</f>
        <v>0</v>
      </c>
      <c r="W2593" t="str">
        <f>IF(tbl_Customers[[#This Row],[number_customer_service_calls]] &lt;= 1, "0-1 Calls", IF(tbl_Customers[[#This Row],[number_customer_service_calls]] &lt;= 3, "2-3 Calls", IF(tbl_Customers[[#This Row],[number_customer_service_calls]] &lt;=5, "4-5 Calls", "6+ Calls")))</f>
        <v>0-1 Calls</v>
      </c>
      <c r="X2593" t="str">
        <f>IF(tbl_Customers[[#This Row],[account_length]] &lt;= 50, "0-50", IF(tbl_Customers[[#This Row],[account_length]] &lt;=100, "51-100", IF(tbl_Customers[[#This Row],[account_length]] &lt;= 150, "101-150", "151+")))</f>
        <v>101-150</v>
      </c>
      <c r="Y2593" t="str">
        <f>IF(tbl_Customers[[#This Row],[total_intl_charge]] &lt;= 3, "Low Charges", "High Charges")</f>
        <v>High Charges</v>
      </c>
      <c r="Z2593" t="str">
        <f>IF(tbl_Customers[[#This Row],[total_eve_calls]]&lt;=80,"Low Calls",
IF(tbl_Customers[[#This Row],[total_eve_calls]]&lt;=120,"Medium Calls","High Calls"))</f>
        <v>Medium Calls</v>
      </c>
      <c r="AA2593" t="str">
        <f>IF(tbl_Customers[[#This Row],[total_eve_charge]]&lt;=15,"Low Charges",
IF(tbl_Customers[[#This Row],[total_eve_charge]]&lt;=20,"Medium Charges","High Charges"))</f>
        <v>Medium Charges</v>
      </c>
      <c r="AB25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93" t="str">
        <f>IF(tbl_Customers[[#This Row],[number_vmail_messages]] = 0, "No Usage", IF(tbl_Customers[[#This Row],[number_vmail_messages]] &lt;= 20, "Low Usage", IF(tbl_Customers[[#This Row],[number_vmail_messages]] &lt;= 40, "Medium Usgae", "High Usage")))</f>
        <v>Medium Usgae</v>
      </c>
      <c r="AD2593" t="str">
        <f>IF(tbl_Customers[[#This Row],[total_day_minutes]]&lt;=150,"Low Usage", IF(tbl_Customers[[#This Row],[total_day_minutes]]&lt;=200,"Medium Usage", IF(tbl_Customers[[#This Row],[total_day_minutes]]&lt;=250,"High Usage","Very High Usage")))</f>
        <v>High Usage</v>
      </c>
      <c r="AE2593" t="str">
        <f>IF(tbl_Customers[[#This Row],[total_intl_calls]]&lt;=5,"Low Calls", IF(tbl_Customers[[#This Row],[total_intl_calls]]&lt;=10, "Medium Calls", "High Calls"))</f>
        <v>Low Calls</v>
      </c>
      <c r="AF25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93" s="36" t="str">
        <f>IF(tbl_Customers[[#This Row],[Churn_Risk_Score]]&gt;=10,"High Risk", IF(tbl_Customers[[#This Row],[Churn_Risk_Score]]&gt;=5,"Medium Risk","Low Risk"))</f>
        <v>Low Risk</v>
      </c>
    </row>
    <row r="2594" spans="1:33" x14ac:dyDescent="0.35">
      <c r="A2594">
        <v>2593</v>
      </c>
      <c r="B2594" t="s">
        <v>74</v>
      </c>
      <c r="C2594">
        <v>63</v>
      </c>
      <c r="D2594" t="s">
        <v>25</v>
      </c>
      <c r="E2594" t="s">
        <v>22</v>
      </c>
      <c r="F2594" t="s">
        <v>23</v>
      </c>
      <c r="G2594">
        <v>25</v>
      </c>
      <c r="H2594">
        <v>190</v>
      </c>
      <c r="I2594">
        <v>137</v>
      </c>
      <c r="J2594">
        <v>32.299999999999997</v>
      </c>
      <c r="K2594">
        <v>116.6</v>
      </c>
      <c r="L2594">
        <v>76</v>
      </c>
      <c r="M2594">
        <v>9.91</v>
      </c>
      <c r="N2594">
        <v>141.5</v>
      </c>
      <c r="O2594">
        <v>110</v>
      </c>
      <c r="P2594">
        <v>6.37</v>
      </c>
      <c r="Q2594">
        <v>12.2</v>
      </c>
      <c r="R2594">
        <v>2</v>
      </c>
      <c r="S2594">
        <v>3.29</v>
      </c>
      <c r="T2594">
        <v>1</v>
      </c>
      <c r="U2594" t="s">
        <v>22</v>
      </c>
      <c r="V2594">
        <f>IF(tbl_Customers[[#This Row],[churn]] = "yes", 1, 0)</f>
        <v>0</v>
      </c>
      <c r="W2594" t="str">
        <f>IF(tbl_Customers[[#This Row],[number_customer_service_calls]] &lt;= 1, "0-1 Calls", IF(tbl_Customers[[#This Row],[number_customer_service_calls]] &lt;= 3, "2-3 Calls", IF(tbl_Customers[[#This Row],[number_customer_service_calls]] &lt;=5, "4-5 Calls", "6+ Calls")))</f>
        <v>0-1 Calls</v>
      </c>
      <c r="X2594" t="str">
        <f>IF(tbl_Customers[[#This Row],[account_length]] &lt;= 50, "0-50", IF(tbl_Customers[[#This Row],[account_length]] &lt;=100, "51-100", IF(tbl_Customers[[#This Row],[account_length]] &lt;= 150, "101-150", "151+")))</f>
        <v>51-100</v>
      </c>
      <c r="Y2594" t="str">
        <f>IF(tbl_Customers[[#This Row],[total_intl_charge]] &lt;= 3, "Low Charges", "High Charges")</f>
        <v>High Charges</v>
      </c>
      <c r="Z2594" t="str">
        <f>IF(tbl_Customers[[#This Row],[total_eve_calls]]&lt;=80,"Low Calls",
IF(tbl_Customers[[#This Row],[total_eve_calls]]&lt;=120,"Medium Calls","High Calls"))</f>
        <v>Low Calls</v>
      </c>
      <c r="AA2594" t="str">
        <f>IF(tbl_Customers[[#This Row],[total_eve_charge]]&lt;=15,"Low Charges",
IF(tbl_Customers[[#This Row],[total_eve_charge]]&lt;=20,"Medium Charges","High Charges"))</f>
        <v>Low Charges</v>
      </c>
      <c r="AB25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594" t="str">
        <f>IF(tbl_Customers[[#This Row],[number_vmail_messages]] = 0, "No Usage", IF(tbl_Customers[[#This Row],[number_vmail_messages]] &lt;= 20, "Low Usage", IF(tbl_Customers[[#This Row],[number_vmail_messages]] &lt;= 40, "Medium Usgae", "High Usage")))</f>
        <v>Medium Usgae</v>
      </c>
      <c r="AD2594" t="str">
        <f>IF(tbl_Customers[[#This Row],[total_day_minutes]]&lt;=150,"Low Usage", IF(tbl_Customers[[#This Row],[total_day_minutes]]&lt;=200,"Medium Usage", IF(tbl_Customers[[#This Row],[total_day_minutes]]&lt;=250,"High Usage","Very High Usage")))</f>
        <v>Medium Usage</v>
      </c>
      <c r="AE2594" t="str">
        <f>IF(tbl_Customers[[#This Row],[total_intl_calls]]&lt;=5,"Low Calls", IF(tbl_Customers[[#This Row],[total_intl_calls]]&lt;=10, "Medium Calls", "High Calls"))</f>
        <v>Low Calls</v>
      </c>
      <c r="AF25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594" s="36" t="str">
        <f>IF(tbl_Customers[[#This Row],[Churn_Risk_Score]]&gt;=10,"High Risk", IF(tbl_Customers[[#This Row],[Churn_Risk_Score]]&gt;=5,"Medium Risk","Low Risk"))</f>
        <v>Low Risk</v>
      </c>
    </row>
    <row r="2595" spans="1:33" x14ac:dyDescent="0.35">
      <c r="A2595">
        <v>2594</v>
      </c>
      <c r="B2595" t="s">
        <v>41</v>
      </c>
      <c r="C2595">
        <v>130</v>
      </c>
      <c r="D2595" t="s">
        <v>25</v>
      </c>
      <c r="E2595" t="s">
        <v>22</v>
      </c>
      <c r="F2595" t="s">
        <v>22</v>
      </c>
      <c r="G2595">
        <v>0</v>
      </c>
      <c r="H2595">
        <v>271.8</v>
      </c>
      <c r="I2595">
        <v>129</v>
      </c>
      <c r="J2595">
        <v>46.21</v>
      </c>
      <c r="K2595">
        <v>237.2</v>
      </c>
      <c r="L2595">
        <v>128</v>
      </c>
      <c r="M2595">
        <v>20.16</v>
      </c>
      <c r="N2595">
        <v>210.1</v>
      </c>
      <c r="O2595">
        <v>91</v>
      </c>
      <c r="P2595">
        <v>9.4499999999999993</v>
      </c>
      <c r="Q2595">
        <v>8.6999999999999993</v>
      </c>
      <c r="R2595">
        <v>2</v>
      </c>
      <c r="S2595">
        <v>2.35</v>
      </c>
      <c r="T2595">
        <v>4</v>
      </c>
      <c r="U2595" t="s">
        <v>23</v>
      </c>
      <c r="V2595">
        <f>IF(tbl_Customers[[#This Row],[churn]] = "yes", 1, 0)</f>
        <v>1</v>
      </c>
      <c r="W2595" t="str">
        <f>IF(tbl_Customers[[#This Row],[number_customer_service_calls]] &lt;= 1, "0-1 Calls", IF(tbl_Customers[[#This Row],[number_customer_service_calls]] &lt;= 3, "2-3 Calls", IF(tbl_Customers[[#This Row],[number_customer_service_calls]] &lt;=5, "4-5 Calls", "6+ Calls")))</f>
        <v>4-5 Calls</v>
      </c>
      <c r="X2595" t="str">
        <f>IF(tbl_Customers[[#This Row],[account_length]] &lt;= 50, "0-50", IF(tbl_Customers[[#This Row],[account_length]] &lt;=100, "51-100", IF(tbl_Customers[[#This Row],[account_length]] &lt;= 150, "101-150", "151+")))</f>
        <v>101-150</v>
      </c>
      <c r="Y2595" t="str">
        <f>IF(tbl_Customers[[#This Row],[total_intl_charge]] &lt;= 3, "Low Charges", "High Charges")</f>
        <v>Low Charges</v>
      </c>
      <c r="Z2595" t="str">
        <f>IF(tbl_Customers[[#This Row],[total_eve_calls]]&lt;=80,"Low Calls",
IF(tbl_Customers[[#This Row],[total_eve_calls]]&lt;=120,"Medium Calls","High Calls"))</f>
        <v>High Calls</v>
      </c>
      <c r="AA2595" t="str">
        <f>IF(tbl_Customers[[#This Row],[total_eve_charge]]&lt;=15,"Low Charges",
IF(tbl_Customers[[#This Row],[total_eve_charge]]&lt;=20,"Medium Charges","High Charges"))</f>
        <v>High Charges</v>
      </c>
      <c r="AB25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95" t="str">
        <f>IF(tbl_Customers[[#This Row],[number_vmail_messages]] = 0, "No Usage", IF(tbl_Customers[[#This Row],[number_vmail_messages]] &lt;= 20, "Low Usage", IF(tbl_Customers[[#This Row],[number_vmail_messages]] &lt;= 40, "Medium Usgae", "High Usage")))</f>
        <v>No Usage</v>
      </c>
      <c r="AD2595" t="str">
        <f>IF(tbl_Customers[[#This Row],[total_day_minutes]]&lt;=150,"Low Usage", IF(tbl_Customers[[#This Row],[total_day_minutes]]&lt;=200,"Medium Usage", IF(tbl_Customers[[#This Row],[total_day_minutes]]&lt;=250,"High Usage","Very High Usage")))</f>
        <v>Very High Usage</v>
      </c>
      <c r="AE2595" t="str">
        <f>IF(tbl_Customers[[#This Row],[total_intl_calls]]&lt;=5,"Low Calls", IF(tbl_Customers[[#This Row],[total_intl_calls]]&lt;=10, "Medium Calls", "High Calls"))</f>
        <v>Low Calls</v>
      </c>
      <c r="AF25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2595" s="36" t="str">
        <f>IF(tbl_Customers[[#This Row],[Churn_Risk_Score]]&gt;=10,"High Risk", IF(tbl_Customers[[#This Row],[Churn_Risk_Score]]&gt;=5,"Medium Risk","Low Risk"))</f>
        <v>Medium Risk</v>
      </c>
    </row>
    <row r="2596" spans="1:33" x14ac:dyDescent="0.35">
      <c r="A2596">
        <v>2595</v>
      </c>
      <c r="B2596" t="s">
        <v>27</v>
      </c>
      <c r="C2596">
        <v>122</v>
      </c>
      <c r="D2596" t="s">
        <v>25</v>
      </c>
      <c r="E2596" t="s">
        <v>22</v>
      </c>
      <c r="F2596" t="s">
        <v>23</v>
      </c>
      <c r="G2596">
        <v>29</v>
      </c>
      <c r="H2596">
        <v>195.4</v>
      </c>
      <c r="I2596">
        <v>83</v>
      </c>
      <c r="J2596">
        <v>33.22</v>
      </c>
      <c r="K2596">
        <v>268.2</v>
      </c>
      <c r="L2596">
        <v>93</v>
      </c>
      <c r="M2596">
        <v>22.8</v>
      </c>
      <c r="N2596">
        <v>168</v>
      </c>
      <c r="O2596">
        <v>95</v>
      </c>
      <c r="P2596">
        <v>7.56</v>
      </c>
      <c r="Q2596">
        <v>8.4</v>
      </c>
      <c r="R2596">
        <v>6</v>
      </c>
      <c r="S2596">
        <v>2.27</v>
      </c>
      <c r="T2596">
        <v>3</v>
      </c>
      <c r="U2596" t="s">
        <v>22</v>
      </c>
      <c r="V2596">
        <f>IF(tbl_Customers[[#This Row],[churn]] = "yes", 1, 0)</f>
        <v>0</v>
      </c>
      <c r="W2596" t="str">
        <f>IF(tbl_Customers[[#This Row],[number_customer_service_calls]] &lt;= 1, "0-1 Calls", IF(tbl_Customers[[#This Row],[number_customer_service_calls]] &lt;= 3, "2-3 Calls", IF(tbl_Customers[[#This Row],[number_customer_service_calls]] &lt;=5, "4-5 Calls", "6+ Calls")))</f>
        <v>2-3 Calls</v>
      </c>
      <c r="X2596" t="str">
        <f>IF(tbl_Customers[[#This Row],[account_length]] &lt;= 50, "0-50", IF(tbl_Customers[[#This Row],[account_length]] &lt;=100, "51-100", IF(tbl_Customers[[#This Row],[account_length]] &lt;= 150, "101-150", "151+")))</f>
        <v>101-150</v>
      </c>
      <c r="Y2596" t="str">
        <f>IF(tbl_Customers[[#This Row],[total_intl_charge]] &lt;= 3, "Low Charges", "High Charges")</f>
        <v>Low Charges</v>
      </c>
      <c r="Z2596" t="str">
        <f>IF(tbl_Customers[[#This Row],[total_eve_calls]]&lt;=80,"Low Calls",
IF(tbl_Customers[[#This Row],[total_eve_calls]]&lt;=120,"Medium Calls","High Calls"))</f>
        <v>Medium Calls</v>
      </c>
      <c r="AA2596" t="str">
        <f>IF(tbl_Customers[[#This Row],[total_eve_charge]]&lt;=15,"Low Charges",
IF(tbl_Customers[[#This Row],[total_eve_charge]]&lt;=20,"Medium Charges","High Charges"))</f>
        <v>High Charges</v>
      </c>
      <c r="AB25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96" t="str">
        <f>IF(tbl_Customers[[#This Row],[number_vmail_messages]] = 0, "No Usage", IF(tbl_Customers[[#This Row],[number_vmail_messages]] &lt;= 20, "Low Usage", IF(tbl_Customers[[#This Row],[number_vmail_messages]] &lt;= 40, "Medium Usgae", "High Usage")))</f>
        <v>Medium Usgae</v>
      </c>
      <c r="AD2596" t="str">
        <f>IF(tbl_Customers[[#This Row],[total_day_minutes]]&lt;=150,"Low Usage", IF(tbl_Customers[[#This Row],[total_day_minutes]]&lt;=200,"Medium Usage", IF(tbl_Customers[[#This Row],[total_day_minutes]]&lt;=250,"High Usage","Very High Usage")))</f>
        <v>Medium Usage</v>
      </c>
      <c r="AE2596" t="str">
        <f>IF(tbl_Customers[[#This Row],[total_intl_calls]]&lt;=5,"Low Calls", IF(tbl_Customers[[#This Row],[total_intl_calls]]&lt;=10, "Medium Calls", "High Calls"))</f>
        <v>Medium Calls</v>
      </c>
      <c r="AF25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96" s="36" t="str">
        <f>IF(tbl_Customers[[#This Row],[Churn_Risk_Score]]&gt;=10,"High Risk", IF(tbl_Customers[[#This Row],[Churn_Risk_Score]]&gt;=5,"Medium Risk","Low Risk"))</f>
        <v>Low Risk</v>
      </c>
    </row>
    <row r="2597" spans="1:33" x14ac:dyDescent="0.35">
      <c r="A2597">
        <v>2596</v>
      </c>
      <c r="B2597" t="s">
        <v>52</v>
      </c>
      <c r="C2597">
        <v>166</v>
      </c>
      <c r="D2597" t="s">
        <v>28</v>
      </c>
      <c r="E2597" t="s">
        <v>22</v>
      </c>
      <c r="F2597" t="s">
        <v>22</v>
      </c>
      <c r="G2597">
        <v>0</v>
      </c>
      <c r="H2597">
        <v>199.6</v>
      </c>
      <c r="I2597">
        <v>93</v>
      </c>
      <c r="J2597">
        <v>33.93</v>
      </c>
      <c r="K2597">
        <v>214.3</v>
      </c>
      <c r="L2597">
        <v>99</v>
      </c>
      <c r="M2597">
        <v>18.22</v>
      </c>
      <c r="N2597">
        <v>196.8</v>
      </c>
      <c r="O2597">
        <v>110</v>
      </c>
      <c r="P2597">
        <v>8.86</v>
      </c>
      <c r="Q2597">
        <v>7.2</v>
      </c>
      <c r="R2597">
        <v>5</v>
      </c>
      <c r="S2597">
        <v>1.94</v>
      </c>
      <c r="T2597">
        <v>3</v>
      </c>
      <c r="U2597" t="s">
        <v>22</v>
      </c>
      <c r="V2597">
        <f>IF(tbl_Customers[[#This Row],[churn]] = "yes", 1, 0)</f>
        <v>0</v>
      </c>
      <c r="W2597" t="str">
        <f>IF(tbl_Customers[[#This Row],[number_customer_service_calls]] &lt;= 1, "0-1 Calls", IF(tbl_Customers[[#This Row],[number_customer_service_calls]] &lt;= 3, "2-3 Calls", IF(tbl_Customers[[#This Row],[number_customer_service_calls]] &lt;=5, "4-5 Calls", "6+ Calls")))</f>
        <v>2-3 Calls</v>
      </c>
      <c r="X2597" t="str">
        <f>IF(tbl_Customers[[#This Row],[account_length]] &lt;= 50, "0-50", IF(tbl_Customers[[#This Row],[account_length]] &lt;=100, "51-100", IF(tbl_Customers[[#This Row],[account_length]] &lt;= 150, "101-150", "151+")))</f>
        <v>151+</v>
      </c>
      <c r="Y2597" t="str">
        <f>IF(tbl_Customers[[#This Row],[total_intl_charge]] &lt;= 3, "Low Charges", "High Charges")</f>
        <v>Low Charges</v>
      </c>
      <c r="Z2597" t="str">
        <f>IF(tbl_Customers[[#This Row],[total_eve_calls]]&lt;=80,"Low Calls",
IF(tbl_Customers[[#This Row],[total_eve_calls]]&lt;=120,"Medium Calls","High Calls"))</f>
        <v>Medium Calls</v>
      </c>
      <c r="AA2597" t="str">
        <f>IF(tbl_Customers[[#This Row],[total_eve_charge]]&lt;=15,"Low Charges",
IF(tbl_Customers[[#This Row],[total_eve_charge]]&lt;=20,"Medium Charges","High Charges"))</f>
        <v>Medium Charges</v>
      </c>
      <c r="AB25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597" t="str">
        <f>IF(tbl_Customers[[#This Row],[number_vmail_messages]] = 0, "No Usage", IF(tbl_Customers[[#This Row],[number_vmail_messages]] &lt;= 20, "Low Usage", IF(tbl_Customers[[#This Row],[number_vmail_messages]] &lt;= 40, "Medium Usgae", "High Usage")))</f>
        <v>No Usage</v>
      </c>
      <c r="AD2597" t="str">
        <f>IF(tbl_Customers[[#This Row],[total_day_minutes]]&lt;=150,"Low Usage", IF(tbl_Customers[[#This Row],[total_day_minutes]]&lt;=200,"Medium Usage", IF(tbl_Customers[[#This Row],[total_day_minutes]]&lt;=250,"High Usage","Very High Usage")))</f>
        <v>Medium Usage</v>
      </c>
      <c r="AE2597" t="str">
        <f>IF(tbl_Customers[[#This Row],[total_intl_calls]]&lt;=5,"Low Calls", IF(tbl_Customers[[#This Row],[total_intl_calls]]&lt;=10, "Medium Calls", "High Calls"))</f>
        <v>Low Calls</v>
      </c>
      <c r="AF25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597" s="36" t="str">
        <f>IF(tbl_Customers[[#This Row],[Churn_Risk_Score]]&gt;=10,"High Risk", IF(tbl_Customers[[#This Row],[Churn_Risk_Score]]&gt;=5,"Medium Risk","Low Risk"))</f>
        <v>Low Risk</v>
      </c>
    </row>
    <row r="2598" spans="1:33" x14ac:dyDescent="0.35">
      <c r="A2598">
        <v>2597</v>
      </c>
      <c r="B2598" t="s">
        <v>43</v>
      </c>
      <c r="C2598">
        <v>78</v>
      </c>
      <c r="D2598" t="s">
        <v>21</v>
      </c>
      <c r="E2598" t="s">
        <v>22</v>
      </c>
      <c r="F2598" t="s">
        <v>23</v>
      </c>
      <c r="G2598">
        <v>21</v>
      </c>
      <c r="H2598">
        <v>160.6</v>
      </c>
      <c r="I2598">
        <v>85</v>
      </c>
      <c r="J2598">
        <v>27.3</v>
      </c>
      <c r="K2598">
        <v>223.1</v>
      </c>
      <c r="L2598">
        <v>79</v>
      </c>
      <c r="M2598">
        <v>18.96</v>
      </c>
      <c r="N2598">
        <v>124</v>
      </c>
      <c r="O2598">
        <v>92</v>
      </c>
      <c r="P2598">
        <v>5.58</v>
      </c>
      <c r="Q2598">
        <v>9.5</v>
      </c>
      <c r="R2598">
        <v>1</v>
      </c>
      <c r="S2598">
        <v>2.57</v>
      </c>
      <c r="T2598">
        <v>2</v>
      </c>
      <c r="U2598" t="s">
        <v>22</v>
      </c>
      <c r="V2598">
        <f>IF(tbl_Customers[[#This Row],[churn]] = "yes", 1, 0)</f>
        <v>0</v>
      </c>
      <c r="W2598" t="str">
        <f>IF(tbl_Customers[[#This Row],[number_customer_service_calls]] &lt;= 1, "0-1 Calls", IF(tbl_Customers[[#This Row],[number_customer_service_calls]] &lt;= 3, "2-3 Calls", IF(tbl_Customers[[#This Row],[number_customer_service_calls]] &lt;=5, "4-5 Calls", "6+ Calls")))</f>
        <v>2-3 Calls</v>
      </c>
      <c r="X2598" t="str">
        <f>IF(tbl_Customers[[#This Row],[account_length]] &lt;= 50, "0-50", IF(tbl_Customers[[#This Row],[account_length]] &lt;=100, "51-100", IF(tbl_Customers[[#This Row],[account_length]] &lt;= 150, "101-150", "151+")))</f>
        <v>51-100</v>
      </c>
      <c r="Y2598" t="str">
        <f>IF(tbl_Customers[[#This Row],[total_intl_charge]] &lt;= 3, "Low Charges", "High Charges")</f>
        <v>Low Charges</v>
      </c>
      <c r="Z2598" t="str">
        <f>IF(tbl_Customers[[#This Row],[total_eve_calls]]&lt;=80,"Low Calls",
IF(tbl_Customers[[#This Row],[total_eve_calls]]&lt;=120,"Medium Calls","High Calls"))</f>
        <v>Low Calls</v>
      </c>
      <c r="AA2598" t="str">
        <f>IF(tbl_Customers[[#This Row],[total_eve_charge]]&lt;=15,"Low Charges",
IF(tbl_Customers[[#This Row],[total_eve_charge]]&lt;=20,"Medium Charges","High Charges"))</f>
        <v>Medium Charges</v>
      </c>
      <c r="AB25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98" t="str">
        <f>IF(tbl_Customers[[#This Row],[number_vmail_messages]] = 0, "No Usage", IF(tbl_Customers[[#This Row],[number_vmail_messages]] &lt;= 20, "Low Usage", IF(tbl_Customers[[#This Row],[number_vmail_messages]] &lt;= 40, "Medium Usgae", "High Usage")))</f>
        <v>Medium Usgae</v>
      </c>
      <c r="AD2598" t="str">
        <f>IF(tbl_Customers[[#This Row],[total_day_minutes]]&lt;=150,"Low Usage", IF(tbl_Customers[[#This Row],[total_day_minutes]]&lt;=200,"Medium Usage", IF(tbl_Customers[[#This Row],[total_day_minutes]]&lt;=250,"High Usage","Very High Usage")))</f>
        <v>Medium Usage</v>
      </c>
      <c r="AE2598" t="str">
        <f>IF(tbl_Customers[[#This Row],[total_intl_calls]]&lt;=5,"Low Calls", IF(tbl_Customers[[#This Row],[total_intl_calls]]&lt;=10, "Medium Calls", "High Calls"))</f>
        <v>Low Calls</v>
      </c>
      <c r="AF25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98" s="36" t="str">
        <f>IF(tbl_Customers[[#This Row],[Churn_Risk_Score]]&gt;=10,"High Risk", IF(tbl_Customers[[#This Row],[Churn_Risk_Score]]&gt;=5,"Medium Risk","Low Risk"))</f>
        <v>Low Risk</v>
      </c>
    </row>
    <row r="2599" spans="1:33" x14ac:dyDescent="0.35">
      <c r="A2599">
        <v>2598</v>
      </c>
      <c r="B2599" t="s">
        <v>32</v>
      </c>
      <c r="C2599">
        <v>148</v>
      </c>
      <c r="D2599" t="s">
        <v>21</v>
      </c>
      <c r="E2599" t="s">
        <v>22</v>
      </c>
      <c r="F2599" t="s">
        <v>23</v>
      </c>
      <c r="G2599">
        <v>26</v>
      </c>
      <c r="H2599">
        <v>158.69999999999999</v>
      </c>
      <c r="I2599">
        <v>91</v>
      </c>
      <c r="J2599">
        <v>26.98</v>
      </c>
      <c r="K2599">
        <v>160.5</v>
      </c>
      <c r="L2599">
        <v>127</v>
      </c>
      <c r="M2599">
        <v>13.64</v>
      </c>
      <c r="N2599">
        <v>218.3</v>
      </c>
      <c r="O2599">
        <v>88</v>
      </c>
      <c r="P2599">
        <v>9.82</v>
      </c>
      <c r="Q2599">
        <v>9.9</v>
      </c>
      <c r="R2599">
        <v>3</v>
      </c>
      <c r="S2599">
        <v>2.67</v>
      </c>
      <c r="T2599">
        <v>1</v>
      </c>
      <c r="U2599" t="s">
        <v>22</v>
      </c>
      <c r="V2599">
        <f>IF(tbl_Customers[[#This Row],[churn]] = "yes", 1, 0)</f>
        <v>0</v>
      </c>
      <c r="W2599" t="str">
        <f>IF(tbl_Customers[[#This Row],[number_customer_service_calls]] &lt;= 1, "0-1 Calls", IF(tbl_Customers[[#This Row],[number_customer_service_calls]] &lt;= 3, "2-3 Calls", IF(tbl_Customers[[#This Row],[number_customer_service_calls]] &lt;=5, "4-5 Calls", "6+ Calls")))</f>
        <v>0-1 Calls</v>
      </c>
      <c r="X2599" t="str">
        <f>IF(tbl_Customers[[#This Row],[account_length]] &lt;= 50, "0-50", IF(tbl_Customers[[#This Row],[account_length]] &lt;=100, "51-100", IF(tbl_Customers[[#This Row],[account_length]] &lt;= 150, "101-150", "151+")))</f>
        <v>101-150</v>
      </c>
      <c r="Y2599" t="str">
        <f>IF(tbl_Customers[[#This Row],[total_intl_charge]] &lt;= 3, "Low Charges", "High Charges")</f>
        <v>Low Charges</v>
      </c>
      <c r="Z2599" t="str">
        <f>IF(tbl_Customers[[#This Row],[total_eve_calls]]&lt;=80,"Low Calls",
IF(tbl_Customers[[#This Row],[total_eve_calls]]&lt;=120,"Medium Calls","High Calls"))</f>
        <v>High Calls</v>
      </c>
      <c r="AA2599" t="str">
        <f>IF(tbl_Customers[[#This Row],[total_eve_charge]]&lt;=15,"Low Charges",
IF(tbl_Customers[[#This Row],[total_eve_charge]]&lt;=20,"Medium Charges","High Charges"))</f>
        <v>Low Charges</v>
      </c>
      <c r="AB25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599" t="str">
        <f>IF(tbl_Customers[[#This Row],[number_vmail_messages]] = 0, "No Usage", IF(tbl_Customers[[#This Row],[number_vmail_messages]] &lt;= 20, "Low Usage", IF(tbl_Customers[[#This Row],[number_vmail_messages]] &lt;= 40, "Medium Usgae", "High Usage")))</f>
        <v>Medium Usgae</v>
      </c>
      <c r="AD2599" t="str">
        <f>IF(tbl_Customers[[#This Row],[total_day_minutes]]&lt;=150,"Low Usage", IF(tbl_Customers[[#This Row],[total_day_minutes]]&lt;=200,"Medium Usage", IF(tbl_Customers[[#This Row],[total_day_minutes]]&lt;=250,"High Usage","Very High Usage")))</f>
        <v>Medium Usage</v>
      </c>
      <c r="AE2599" t="str">
        <f>IF(tbl_Customers[[#This Row],[total_intl_calls]]&lt;=5,"Low Calls", IF(tbl_Customers[[#This Row],[total_intl_calls]]&lt;=10, "Medium Calls", "High Calls"))</f>
        <v>Low Calls</v>
      </c>
      <c r="AF25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599" s="36" t="str">
        <f>IF(tbl_Customers[[#This Row],[Churn_Risk_Score]]&gt;=10,"High Risk", IF(tbl_Customers[[#This Row],[Churn_Risk_Score]]&gt;=5,"Medium Risk","Low Risk"))</f>
        <v>Low Risk</v>
      </c>
    </row>
    <row r="2600" spans="1:33" x14ac:dyDescent="0.35">
      <c r="A2600">
        <v>2599</v>
      </c>
      <c r="B2600" t="s">
        <v>49</v>
      </c>
      <c r="C2600">
        <v>154</v>
      </c>
      <c r="D2600" t="s">
        <v>28</v>
      </c>
      <c r="E2600" t="s">
        <v>22</v>
      </c>
      <c r="F2600" t="s">
        <v>22</v>
      </c>
      <c r="G2600">
        <v>0</v>
      </c>
      <c r="H2600">
        <v>154.5</v>
      </c>
      <c r="I2600">
        <v>122</v>
      </c>
      <c r="J2600">
        <v>26.27</v>
      </c>
      <c r="K2600">
        <v>214.2</v>
      </c>
      <c r="L2600">
        <v>71</v>
      </c>
      <c r="M2600">
        <v>18.21</v>
      </c>
      <c r="N2600">
        <v>178</v>
      </c>
      <c r="O2600">
        <v>105</v>
      </c>
      <c r="P2600">
        <v>8.01</v>
      </c>
      <c r="Q2600">
        <v>12</v>
      </c>
      <c r="R2600">
        <v>2</v>
      </c>
      <c r="S2600">
        <v>3.24</v>
      </c>
      <c r="T2600">
        <v>3</v>
      </c>
      <c r="U2600" t="s">
        <v>23</v>
      </c>
      <c r="V2600">
        <f>IF(tbl_Customers[[#This Row],[churn]] = "yes", 1, 0)</f>
        <v>1</v>
      </c>
      <c r="W2600" t="str">
        <f>IF(tbl_Customers[[#This Row],[number_customer_service_calls]] &lt;= 1, "0-1 Calls", IF(tbl_Customers[[#This Row],[number_customer_service_calls]] &lt;= 3, "2-3 Calls", IF(tbl_Customers[[#This Row],[number_customer_service_calls]] &lt;=5, "4-5 Calls", "6+ Calls")))</f>
        <v>2-3 Calls</v>
      </c>
      <c r="X2600" t="str">
        <f>IF(tbl_Customers[[#This Row],[account_length]] &lt;= 50, "0-50", IF(tbl_Customers[[#This Row],[account_length]] &lt;=100, "51-100", IF(tbl_Customers[[#This Row],[account_length]] &lt;= 150, "101-150", "151+")))</f>
        <v>151+</v>
      </c>
      <c r="Y2600" t="str">
        <f>IF(tbl_Customers[[#This Row],[total_intl_charge]] &lt;= 3, "Low Charges", "High Charges")</f>
        <v>High Charges</v>
      </c>
      <c r="Z2600" t="str">
        <f>IF(tbl_Customers[[#This Row],[total_eve_calls]]&lt;=80,"Low Calls",
IF(tbl_Customers[[#This Row],[total_eve_calls]]&lt;=120,"Medium Calls","High Calls"))</f>
        <v>Low Calls</v>
      </c>
      <c r="AA2600" t="str">
        <f>IF(tbl_Customers[[#This Row],[total_eve_charge]]&lt;=15,"Low Charges",
IF(tbl_Customers[[#This Row],[total_eve_charge]]&lt;=20,"Medium Charges","High Charges"))</f>
        <v>Medium Charges</v>
      </c>
      <c r="AB26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00" t="str">
        <f>IF(tbl_Customers[[#This Row],[number_vmail_messages]] = 0, "No Usage", IF(tbl_Customers[[#This Row],[number_vmail_messages]] &lt;= 20, "Low Usage", IF(tbl_Customers[[#This Row],[number_vmail_messages]] &lt;= 40, "Medium Usgae", "High Usage")))</f>
        <v>No Usage</v>
      </c>
      <c r="AD2600" t="str">
        <f>IF(tbl_Customers[[#This Row],[total_day_minutes]]&lt;=150,"Low Usage", IF(tbl_Customers[[#This Row],[total_day_minutes]]&lt;=200,"Medium Usage", IF(tbl_Customers[[#This Row],[total_day_minutes]]&lt;=250,"High Usage","Very High Usage")))</f>
        <v>Medium Usage</v>
      </c>
      <c r="AE2600" t="str">
        <f>IF(tbl_Customers[[#This Row],[total_intl_calls]]&lt;=5,"Low Calls", IF(tbl_Customers[[#This Row],[total_intl_calls]]&lt;=10, "Medium Calls", "High Calls"))</f>
        <v>Low Calls</v>
      </c>
      <c r="AF26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00" s="36" t="str">
        <f>IF(tbl_Customers[[#This Row],[Churn_Risk_Score]]&gt;=10,"High Risk", IF(tbl_Customers[[#This Row],[Churn_Risk_Score]]&gt;=5,"Medium Risk","Low Risk"))</f>
        <v>Low Risk</v>
      </c>
    </row>
    <row r="2601" spans="1:33" x14ac:dyDescent="0.35">
      <c r="A2601">
        <v>2600</v>
      </c>
      <c r="B2601" t="s">
        <v>62</v>
      </c>
      <c r="C2601">
        <v>110</v>
      </c>
      <c r="D2601" t="s">
        <v>25</v>
      </c>
      <c r="E2601" t="s">
        <v>22</v>
      </c>
      <c r="F2601" t="s">
        <v>23</v>
      </c>
      <c r="G2601">
        <v>34</v>
      </c>
      <c r="H2601">
        <v>192.3</v>
      </c>
      <c r="I2601">
        <v>114</v>
      </c>
      <c r="J2601">
        <v>32.69</v>
      </c>
      <c r="K2601">
        <v>129.30000000000001</v>
      </c>
      <c r="L2601">
        <v>114</v>
      </c>
      <c r="M2601">
        <v>10.99</v>
      </c>
      <c r="N2601">
        <v>136.30000000000001</v>
      </c>
      <c r="O2601">
        <v>102</v>
      </c>
      <c r="P2601">
        <v>6.13</v>
      </c>
      <c r="Q2601">
        <v>6.3</v>
      </c>
      <c r="R2601">
        <v>12</v>
      </c>
      <c r="S2601">
        <v>1.7</v>
      </c>
      <c r="T2601">
        <v>1</v>
      </c>
      <c r="U2601" t="s">
        <v>22</v>
      </c>
      <c r="V2601">
        <f>IF(tbl_Customers[[#This Row],[churn]] = "yes", 1, 0)</f>
        <v>0</v>
      </c>
      <c r="W2601" t="str">
        <f>IF(tbl_Customers[[#This Row],[number_customer_service_calls]] &lt;= 1, "0-1 Calls", IF(tbl_Customers[[#This Row],[number_customer_service_calls]] &lt;= 3, "2-3 Calls", IF(tbl_Customers[[#This Row],[number_customer_service_calls]] &lt;=5, "4-5 Calls", "6+ Calls")))</f>
        <v>0-1 Calls</v>
      </c>
      <c r="X2601" t="str">
        <f>IF(tbl_Customers[[#This Row],[account_length]] &lt;= 50, "0-50", IF(tbl_Customers[[#This Row],[account_length]] &lt;=100, "51-100", IF(tbl_Customers[[#This Row],[account_length]] &lt;= 150, "101-150", "151+")))</f>
        <v>101-150</v>
      </c>
      <c r="Y2601" t="str">
        <f>IF(tbl_Customers[[#This Row],[total_intl_charge]] &lt;= 3, "Low Charges", "High Charges")</f>
        <v>Low Charges</v>
      </c>
      <c r="Z2601" t="str">
        <f>IF(tbl_Customers[[#This Row],[total_eve_calls]]&lt;=80,"Low Calls",
IF(tbl_Customers[[#This Row],[total_eve_calls]]&lt;=120,"Medium Calls","High Calls"))</f>
        <v>Medium Calls</v>
      </c>
      <c r="AA2601" t="str">
        <f>IF(tbl_Customers[[#This Row],[total_eve_charge]]&lt;=15,"Low Charges",
IF(tbl_Customers[[#This Row],[total_eve_charge]]&lt;=20,"Medium Charges","High Charges"))</f>
        <v>Low Charges</v>
      </c>
      <c r="AB26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01" t="str">
        <f>IF(tbl_Customers[[#This Row],[number_vmail_messages]] = 0, "No Usage", IF(tbl_Customers[[#This Row],[number_vmail_messages]] &lt;= 20, "Low Usage", IF(tbl_Customers[[#This Row],[number_vmail_messages]] &lt;= 40, "Medium Usgae", "High Usage")))</f>
        <v>Medium Usgae</v>
      </c>
      <c r="AD2601" t="str">
        <f>IF(tbl_Customers[[#This Row],[total_day_minutes]]&lt;=150,"Low Usage", IF(tbl_Customers[[#This Row],[total_day_minutes]]&lt;=200,"Medium Usage", IF(tbl_Customers[[#This Row],[total_day_minutes]]&lt;=250,"High Usage","Very High Usage")))</f>
        <v>Medium Usage</v>
      </c>
      <c r="AE2601" t="str">
        <f>IF(tbl_Customers[[#This Row],[total_intl_calls]]&lt;=5,"Low Calls", IF(tbl_Customers[[#This Row],[total_intl_calls]]&lt;=10, "Medium Calls", "High Calls"))</f>
        <v>High Calls</v>
      </c>
      <c r="AF26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01" s="36" t="str">
        <f>IF(tbl_Customers[[#This Row],[Churn_Risk_Score]]&gt;=10,"High Risk", IF(tbl_Customers[[#This Row],[Churn_Risk_Score]]&gt;=5,"Medium Risk","Low Risk"))</f>
        <v>Low Risk</v>
      </c>
    </row>
    <row r="2602" spans="1:33" x14ac:dyDescent="0.35">
      <c r="A2602">
        <v>2601</v>
      </c>
      <c r="B2602" t="s">
        <v>39</v>
      </c>
      <c r="C2602">
        <v>75</v>
      </c>
      <c r="D2602" t="s">
        <v>21</v>
      </c>
      <c r="E2602" t="s">
        <v>22</v>
      </c>
      <c r="F2602" t="s">
        <v>22</v>
      </c>
      <c r="G2602">
        <v>0</v>
      </c>
      <c r="H2602">
        <v>305.10000000000002</v>
      </c>
      <c r="I2602">
        <v>106</v>
      </c>
      <c r="J2602">
        <v>51.87</v>
      </c>
      <c r="K2602">
        <v>188</v>
      </c>
      <c r="L2602">
        <v>115</v>
      </c>
      <c r="M2602">
        <v>15.98</v>
      </c>
      <c r="N2602">
        <v>235.4</v>
      </c>
      <c r="O2602">
        <v>116</v>
      </c>
      <c r="P2602">
        <v>10.59</v>
      </c>
      <c r="Q2602">
        <v>8.5</v>
      </c>
      <c r="R2602">
        <v>5</v>
      </c>
      <c r="S2602">
        <v>2.2999999999999998</v>
      </c>
      <c r="T2602">
        <v>0</v>
      </c>
      <c r="U2602" t="s">
        <v>23</v>
      </c>
      <c r="V2602">
        <f>IF(tbl_Customers[[#This Row],[churn]] = "yes", 1, 0)</f>
        <v>1</v>
      </c>
      <c r="W2602" t="str">
        <f>IF(tbl_Customers[[#This Row],[number_customer_service_calls]] &lt;= 1, "0-1 Calls", IF(tbl_Customers[[#This Row],[number_customer_service_calls]] &lt;= 3, "2-3 Calls", IF(tbl_Customers[[#This Row],[number_customer_service_calls]] &lt;=5, "4-5 Calls", "6+ Calls")))</f>
        <v>0-1 Calls</v>
      </c>
      <c r="X2602" t="str">
        <f>IF(tbl_Customers[[#This Row],[account_length]] &lt;= 50, "0-50", IF(tbl_Customers[[#This Row],[account_length]] &lt;=100, "51-100", IF(tbl_Customers[[#This Row],[account_length]] &lt;= 150, "101-150", "151+")))</f>
        <v>51-100</v>
      </c>
      <c r="Y2602" t="str">
        <f>IF(tbl_Customers[[#This Row],[total_intl_charge]] &lt;= 3, "Low Charges", "High Charges")</f>
        <v>Low Charges</v>
      </c>
      <c r="Z2602" t="str">
        <f>IF(tbl_Customers[[#This Row],[total_eve_calls]]&lt;=80,"Low Calls",
IF(tbl_Customers[[#This Row],[total_eve_calls]]&lt;=120,"Medium Calls","High Calls"))</f>
        <v>Medium Calls</v>
      </c>
      <c r="AA2602" t="str">
        <f>IF(tbl_Customers[[#This Row],[total_eve_charge]]&lt;=15,"Low Charges",
IF(tbl_Customers[[#This Row],[total_eve_charge]]&lt;=20,"Medium Charges","High Charges"))</f>
        <v>Medium Charges</v>
      </c>
      <c r="AB26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02" t="str">
        <f>IF(tbl_Customers[[#This Row],[number_vmail_messages]] = 0, "No Usage", IF(tbl_Customers[[#This Row],[number_vmail_messages]] &lt;= 20, "Low Usage", IF(tbl_Customers[[#This Row],[number_vmail_messages]] &lt;= 40, "Medium Usgae", "High Usage")))</f>
        <v>No Usage</v>
      </c>
      <c r="AD2602" t="str">
        <f>IF(tbl_Customers[[#This Row],[total_day_minutes]]&lt;=150,"Low Usage", IF(tbl_Customers[[#This Row],[total_day_minutes]]&lt;=200,"Medium Usage", IF(tbl_Customers[[#This Row],[total_day_minutes]]&lt;=250,"High Usage","Very High Usage")))</f>
        <v>Very High Usage</v>
      </c>
      <c r="AE2602" t="str">
        <f>IF(tbl_Customers[[#This Row],[total_intl_calls]]&lt;=5,"Low Calls", IF(tbl_Customers[[#This Row],[total_intl_calls]]&lt;=10, "Medium Calls", "High Calls"))</f>
        <v>Low Calls</v>
      </c>
      <c r="AF26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02" s="36" t="str">
        <f>IF(tbl_Customers[[#This Row],[Churn_Risk_Score]]&gt;=10,"High Risk", IF(tbl_Customers[[#This Row],[Churn_Risk_Score]]&gt;=5,"Medium Risk","Low Risk"))</f>
        <v>Medium Risk</v>
      </c>
    </row>
    <row r="2603" spans="1:33" x14ac:dyDescent="0.35">
      <c r="A2603">
        <v>2602</v>
      </c>
      <c r="B2603" t="s">
        <v>31</v>
      </c>
      <c r="C2603">
        <v>113</v>
      </c>
      <c r="D2603" t="s">
        <v>28</v>
      </c>
      <c r="E2603" t="s">
        <v>22</v>
      </c>
      <c r="F2603" t="s">
        <v>22</v>
      </c>
      <c r="G2603">
        <v>0</v>
      </c>
      <c r="H2603">
        <v>72.5</v>
      </c>
      <c r="I2603">
        <v>88</v>
      </c>
      <c r="J2603">
        <v>12.33</v>
      </c>
      <c r="K2603">
        <v>204</v>
      </c>
      <c r="L2603">
        <v>112</v>
      </c>
      <c r="M2603">
        <v>17.34</v>
      </c>
      <c r="N2603">
        <v>117.9</v>
      </c>
      <c r="O2603">
        <v>118</v>
      </c>
      <c r="P2603">
        <v>5.31</v>
      </c>
      <c r="Q2603">
        <v>6.6</v>
      </c>
      <c r="R2603">
        <v>3</v>
      </c>
      <c r="S2603">
        <v>1.78</v>
      </c>
      <c r="T2603">
        <v>1</v>
      </c>
      <c r="U2603" t="s">
        <v>22</v>
      </c>
      <c r="V2603">
        <f>IF(tbl_Customers[[#This Row],[churn]] = "yes", 1, 0)</f>
        <v>0</v>
      </c>
      <c r="W2603" t="str">
        <f>IF(tbl_Customers[[#This Row],[number_customer_service_calls]] &lt;= 1, "0-1 Calls", IF(tbl_Customers[[#This Row],[number_customer_service_calls]] &lt;= 3, "2-3 Calls", IF(tbl_Customers[[#This Row],[number_customer_service_calls]] &lt;=5, "4-5 Calls", "6+ Calls")))</f>
        <v>0-1 Calls</v>
      </c>
      <c r="X2603" t="str">
        <f>IF(tbl_Customers[[#This Row],[account_length]] &lt;= 50, "0-50", IF(tbl_Customers[[#This Row],[account_length]] &lt;=100, "51-100", IF(tbl_Customers[[#This Row],[account_length]] &lt;= 150, "101-150", "151+")))</f>
        <v>101-150</v>
      </c>
      <c r="Y2603" t="str">
        <f>IF(tbl_Customers[[#This Row],[total_intl_charge]] &lt;= 3, "Low Charges", "High Charges")</f>
        <v>Low Charges</v>
      </c>
      <c r="Z2603" t="str">
        <f>IF(tbl_Customers[[#This Row],[total_eve_calls]]&lt;=80,"Low Calls",
IF(tbl_Customers[[#This Row],[total_eve_calls]]&lt;=120,"Medium Calls","High Calls"))</f>
        <v>Medium Calls</v>
      </c>
      <c r="AA2603" t="str">
        <f>IF(tbl_Customers[[#This Row],[total_eve_charge]]&lt;=15,"Low Charges",
IF(tbl_Customers[[#This Row],[total_eve_charge]]&lt;=20,"Medium Charges","High Charges"))</f>
        <v>Medium Charges</v>
      </c>
      <c r="AB26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03" t="str">
        <f>IF(tbl_Customers[[#This Row],[number_vmail_messages]] = 0, "No Usage", IF(tbl_Customers[[#This Row],[number_vmail_messages]] &lt;= 20, "Low Usage", IF(tbl_Customers[[#This Row],[number_vmail_messages]] &lt;= 40, "Medium Usgae", "High Usage")))</f>
        <v>No Usage</v>
      </c>
      <c r="AD2603" t="str">
        <f>IF(tbl_Customers[[#This Row],[total_day_minutes]]&lt;=150,"Low Usage", IF(tbl_Customers[[#This Row],[total_day_minutes]]&lt;=200,"Medium Usage", IF(tbl_Customers[[#This Row],[total_day_minutes]]&lt;=250,"High Usage","Very High Usage")))</f>
        <v>Low Usage</v>
      </c>
      <c r="AE2603" t="str">
        <f>IF(tbl_Customers[[#This Row],[total_intl_calls]]&lt;=5,"Low Calls", IF(tbl_Customers[[#This Row],[total_intl_calls]]&lt;=10, "Medium Calls", "High Calls"))</f>
        <v>Low Calls</v>
      </c>
      <c r="AF26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03" s="36" t="str">
        <f>IF(tbl_Customers[[#This Row],[Churn_Risk_Score]]&gt;=10,"High Risk", IF(tbl_Customers[[#This Row],[Churn_Risk_Score]]&gt;=5,"Medium Risk","Low Risk"))</f>
        <v>Low Risk</v>
      </c>
    </row>
    <row r="2604" spans="1:33" x14ac:dyDescent="0.35">
      <c r="A2604">
        <v>2603</v>
      </c>
      <c r="B2604" t="s">
        <v>41</v>
      </c>
      <c r="C2604">
        <v>181</v>
      </c>
      <c r="D2604" t="s">
        <v>28</v>
      </c>
      <c r="E2604" t="s">
        <v>22</v>
      </c>
      <c r="F2604" t="s">
        <v>23</v>
      </c>
      <c r="G2604">
        <v>40</v>
      </c>
      <c r="H2604">
        <v>105.2</v>
      </c>
      <c r="I2604">
        <v>61</v>
      </c>
      <c r="J2604">
        <v>17.88</v>
      </c>
      <c r="K2604">
        <v>341.3</v>
      </c>
      <c r="L2604">
        <v>79</v>
      </c>
      <c r="M2604">
        <v>29.01</v>
      </c>
      <c r="N2604">
        <v>165.7</v>
      </c>
      <c r="O2604">
        <v>97</v>
      </c>
      <c r="P2604">
        <v>7.46</v>
      </c>
      <c r="Q2604">
        <v>6.3</v>
      </c>
      <c r="R2604">
        <v>3</v>
      </c>
      <c r="S2604">
        <v>1.7</v>
      </c>
      <c r="T2604">
        <v>2</v>
      </c>
      <c r="U2604" t="s">
        <v>22</v>
      </c>
      <c r="V2604">
        <f>IF(tbl_Customers[[#This Row],[churn]] = "yes", 1, 0)</f>
        <v>0</v>
      </c>
      <c r="W2604" t="str">
        <f>IF(tbl_Customers[[#This Row],[number_customer_service_calls]] &lt;= 1, "0-1 Calls", IF(tbl_Customers[[#This Row],[number_customer_service_calls]] &lt;= 3, "2-3 Calls", IF(tbl_Customers[[#This Row],[number_customer_service_calls]] &lt;=5, "4-5 Calls", "6+ Calls")))</f>
        <v>2-3 Calls</v>
      </c>
      <c r="X2604" t="str">
        <f>IF(tbl_Customers[[#This Row],[account_length]] &lt;= 50, "0-50", IF(tbl_Customers[[#This Row],[account_length]] &lt;=100, "51-100", IF(tbl_Customers[[#This Row],[account_length]] &lt;= 150, "101-150", "151+")))</f>
        <v>151+</v>
      </c>
      <c r="Y2604" t="str">
        <f>IF(tbl_Customers[[#This Row],[total_intl_charge]] &lt;= 3, "Low Charges", "High Charges")</f>
        <v>Low Charges</v>
      </c>
      <c r="Z2604" t="str">
        <f>IF(tbl_Customers[[#This Row],[total_eve_calls]]&lt;=80,"Low Calls",
IF(tbl_Customers[[#This Row],[total_eve_calls]]&lt;=120,"Medium Calls","High Calls"))</f>
        <v>Low Calls</v>
      </c>
      <c r="AA2604" t="str">
        <f>IF(tbl_Customers[[#This Row],[total_eve_charge]]&lt;=15,"Low Charges",
IF(tbl_Customers[[#This Row],[total_eve_charge]]&lt;=20,"Medium Charges","High Charges"))</f>
        <v>High Charges</v>
      </c>
      <c r="AB26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04" t="str">
        <f>IF(tbl_Customers[[#This Row],[number_vmail_messages]] = 0, "No Usage", IF(tbl_Customers[[#This Row],[number_vmail_messages]] &lt;= 20, "Low Usage", IF(tbl_Customers[[#This Row],[number_vmail_messages]] &lt;= 40, "Medium Usgae", "High Usage")))</f>
        <v>Medium Usgae</v>
      </c>
      <c r="AD2604" t="str">
        <f>IF(tbl_Customers[[#This Row],[total_day_minutes]]&lt;=150,"Low Usage", IF(tbl_Customers[[#This Row],[total_day_minutes]]&lt;=200,"Medium Usage", IF(tbl_Customers[[#This Row],[total_day_minutes]]&lt;=250,"High Usage","Very High Usage")))</f>
        <v>Low Usage</v>
      </c>
      <c r="AE2604" t="str">
        <f>IF(tbl_Customers[[#This Row],[total_intl_calls]]&lt;=5,"Low Calls", IF(tbl_Customers[[#This Row],[total_intl_calls]]&lt;=10, "Medium Calls", "High Calls"))</f>
        <v>Low Calls</v>
      </c>
      <c r="AF26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04" s="36" t="str">
        <f>IF(tbl_Customers[[#This Row],[Churn_Risk_Score]]&gt;=10,"High Risk", IF(tbl_Customers[[#This Row],[Churn_Risk_Score]]&gt;=5,"Medium Risk","Low Risk"))</f>
        <v>Low Risk</v>
      </c>
    </row>
    <row r="2605" spans="1:33" x14ac:dyDescent="0.35">
      <c r="A2605">
        <v>2604</v>
      </c>
      <c r="B2605" t="s">
        <v>39</v>
      </c>
      <c r="C2605">
        <v>51</v>
      </c>
      <c r="D2605" t="s">
        <v>21</v>
      </c>
      <c r="E2605" t="s">
        <v>22</v>
      </c>
      <c r="F2605" t="s">
        <v>22</v>
      </c>
      <c r="G2605">
        <v>0</v>
      </c>
      <c r="H2605">
        <v>180.5</v>
      </c>
      <c r="I2605">
        <v>88</v>
      </c>
      <c r="J2605">
        <v>30.69</v>
      </c>
      <c r="K2605">
        <v>134.69999999999999</v>
      </c>
      <c r="L2605">
        <v>102</v>
      </c>
      <c r="M2605">
        <v>11.45</v>
      </c>
      <c r="N2605">
        <v>170.7</v>
      </c>
      <c r="O2605">
        <v>97</v>
      </c>
      <c r="P2605">
        <v>7.68</v>
      </c>
      <c r="Q2605">
        <v>10</v>
      </c>
      <c r="R2605">
        <v>3</v>
      </c>
      <c r="S2605">
        <v>2.7</v>
      </c>
      <c r="T2605">
        <v>2</v>
      </c>
      <c r="U2605" t="s">
        <v>22</v>
      </c>
      <c r="V2605">
        <f>IF(tbl_Customers[[#This Row],[churn]] = "yes", 1, 0)</f>
        <v>0</v>
      </c>
      <c r="W2605" t="str">
        <f>IF(tbl_Customers[[#This Row],[number_customer_service_calls]] &lt;= 1, "0-1 Calls", IF(tbl_Customers[[#This Row],[number_customer_service_calls]] &lt;= 3, "2-3 Calls", IF(tbl_Customers[[#This Row],[number_customer_service_calls]] &lt;=5, "4-5 Calls", "6+ Calls")))</f>
        <v>2-3 Calls</v>
      </c>
      <c r="X2605" t="str">
        <f>IF(tbl_Customers[[#This Row],[account_length]] &lt;= 50, "0-50", IF(tbl_Customers[[#This Row],[account_length]] &lt;=100, "51-100", IF(tbl_Customers[[#This Row],[account_length]] &lt;= 150, "101-150", "151+")))</f>
        <v>51-100</v>
      </c>
      <c r="Y2605" t="str">
        <f>IF(tbl_Customers[[#This Row],[total_intl_charge]] &lt;= 3, "Low Charges", "High Charges")</f>
        <v>Low Charges</v>
      </c>
      <c r="Z2605" t="str">
        <f>IF(tbl_Customers[[#This Row],[total_eve_calls]]&lt;=80,"Low Calls",
IF(tbl_Customers[[#This Row],[total_eve_calls]]&lt;=120,"Medium Calls","High Calls"))</f>
        <v>Medium Calls</v>
      </c>
      <c r="AA2605" t="str">
        <f>IF(tbl_Customers[[#This Row],[total_eve_charge]]&lt;=15,"Low Charges",
IF(tbl_Customers[[#This Row],[total_eve_charge]]&lt;=20,"Medium Charges","High Charges"))</f>
        <v>Low Charges</v>
      </c>
      <c r="AB26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05" t="str">
        <f>IF(tbl_Customers[[#This Row],[number_vmail_messages]] = 0, "No Usage", IF(tbl_Customers[[#This Row],[number_vmail_messages]] &lt;= 20, "Low Usage", IF(tbl_Customers[[#This Row],[number_vmail_messages]] &lt;= 40, "Medium Usgae", "High Usage")))</f>
        <v>No Usage</v>
      </c>
      <c r="AD2605" t="str">
        <f>IF(tbl_Customers[[#This Row],[total_day_minutes]]&lt;=150,"Low Usage", IF(tbl_Customers[[#This Row],[total_day_minutes]]&lt;=200,"Medium Usage", IF(tbl_Customers[[#This Row],[total_day_minutes]]&lt;=250,"High Usage","Very High Usage")))</f>
        <v>Medium Usage</v>
      </c>
      <c r="AE2605" t="str">
        <f>IF(tbl_Customers[[#This Row],[total_intl_calls]]&lt;=5,"Low Calls", IF(tbl_Customers[[#This Row],[total_intl_calls]]&lt;=10, "Medium Calls", "High Calls"))</f>
        <v>Low Calls</v>
      </c>
      <c r="AF26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05" s="36" t="str">
        <f>IF(tbl_Customers[[#This Row],[Churn_Risk_Score]]&gt;=10,"High Risk", IF(tbl_Customers[[#This Row],[Churn_Risk_Score]]&gt;=5,"Medium Risk","Low Risk"))</f>
        <v>Low Risk</v>
      </c>
    </row>
    <row r="2606" spans="1:33" x14ac:dyDescent="0.35">
      <c r="A2606">
        <v>2605</v>
      </c>
      <c r="B2606" t="s">
        <v>40</v>
      </c>
      <c r="C2606">
        <v>102</v>
      </c>
      <c r="D2606" t="s">
        <v>25</v>
      </c>
      <c r="E2606" t="s">
        <v>22</v>
      </c>
      <c r="F2606" t="s">
        <v>23</v>
      </c>
      <c r="G2606">
        <v>29</v>
      </c>
      <c r="H2606">
        <v>214.7</v>
      </c>
      <c r="I2606">
        <v>86</v>
      </c>
      <c r="J2606">
        <v>36.5</v>
      </c>
      <c r="K2606">
        <v>314.3</v>
      </c>
      <c r="L2606">
        <v>109</v>
      </c>
      <c r="M2606">
        <v>26.72</v>
      </c>
      <c r="N2606">
        <v>280.2</v>
      </c>
      <c r="O2606">
        <v>110</v>
      </c>
      <c r="P2606">
        <v>12.61</v>
      </c>
      <c r="Q2606">
        <v>14.3</v>
      </c>
      <c r="R2606">
        <v>2</v>
      </c>
      <c r="S2606">
        <v>3.86</v>
      </c>
      <c r="T2606">
        <v>0</v>
      </c>
      <c r="U2606" t="s">
        <v>22</v>
      </c>
      <c r="V2606">
        <f>IF(tbl_Customers[[#This Row],[churn]] = "yes", 1, 0)</f>
        <v>0</v>
      </c>
      <c r="W2606" t="str">
        <f>IF(tbl_Customers[[#This Row],[number_customer_service_calls]] &lt;= 1, "0-1 Calls", IF(tbl_Customers[[#This Row],[number_customer_service_calls]] &lt;= 3, "2-3 Calls", IF(tbl_Customers[[#This Row],[number_customer_service_calls]] &lt;=5, "4-5 Calls", "6+ Calls")))</f>
        <v>0-1 Calls</v>
      </c>
      <c r="X2606" t="str">
        <f>IF(tbl_Customers[[#This Row],[account_length]] &lt;= 50, "0-50", IF(tbl_Customers[[#This Row],[account_length]] &lt;=100, "51-100", IF(tbl_Customers[[#This Row],[account_length]] &lt;= 150, "101-150", "151+")))</f>
        <v>101-150</v>
      </c>
      <c r="Y2606" t="str">
        <f>IF(tbl_Customers[[#This Row],[total_intl_charge]] &lt;= 3, "Low Charges", "High Charges")</f>
        <v>High Charges</v>
      </c>
      <c r="Z2606" t="str">
        <f>IF(tbl_Customers[[#This Row],[total_eve_calls]]&lt;=80,"Low Calls",
IF(tbl_Customers[[#This Row],[total_eve_calls]]&lt;=120,"Medium Calls","High Calls"))</f>
        <v>Medium Calls</v>
      </c>
      <c r="AA2606" t="str">
        <f>IF(tbl_Customers[[#This Row],[total_eve_charge]]&lt;=15,"Low Charges",
IF(tbl_Customers[[#This Row],[total_eve_charge]]&lt;=20,"Medium Charges","High Charges"))</f>
        <v>High Charges</v>
      </c>
      <c r="AB26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06" t="str">
        <f>IF(tbl_Customers[[#This Row],[number_vmail_messages]] = 0, "No Usage", IF(tbl_Customers[[#This Row],[number_vmail_messages]] &lt;= 20, "Low Usage", IF(tbl_Customers[[#This Row],[number_vmail_messages]] &lt;= 40, "Medium Usgae", "High Usage")))</f>
        <v>Medium Usgae</v>
      </c>
      <c r="AD2606" t="str">
        <f>IF(tbl_Customers[[#This Row],[total_day_minutes]]&lt;=150,"Low Usage", IF(tbl_Customers[[#This Row],[total_day_minutes]]&lt;=200,"Medium Usage", IF(tbl_Customers[[#This Row],[total_day_minutes]]&lt;=250,"High Usage","Very High Usage")))</f>
        <v>High Usage</v>
      </c>
      <c r="AE2606" t="str">
        <f>IF(tbl_Customers[[#This Row],[total_intl_calls]]&lt;=5,"Low Calls", IF(tbl_Customers[[#This Row],[total_intl_calls]]&lt;=10, "Medium Calls", "High Calls"))</f>
        <v>Low Calls</v>
      </c>
      <c r="AF26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06" s="36" t="str">
        <f>IF(tbl_Customers[[#This Row],[Churn_Risk_Score]]&gt;=10,"High Risk", IF(tbl_Customers[[#This Row],[Churn_Risk_Score]]&gt;=5,"Medium Risk","Low Risk"))</f>
        <v>Low Risk</v>
      </c>
    </row>
    <row r="2607" spans="1:33" x14ac:dyDescent="0.35">
      <c r="A2607">
        <v>2606</v>
      </c>
      <c r="B2607" t="s">
        <v>68</v>
      </c>
      <c r="C2607">
        <v>107</v>
      </c>
      <c r="D2607" t="s">
        <v>25</v>
      </c>
      <c r="E2607" t="s">
        <v>22</v>
      </c>
      <c r="F2607" t="s">
        <v>22</v>
      </c>
      <c r="G2607">
        <v>0</v>
      </c>
      <c r="H2607">
        <v>86.8</v>
      </c>
      <c r="I2607">
        <v>95</v>
      </c>
      <c r="J2607">
        <v>14.76</v>
      </c>
      <c r="K2607">
        <v>108.1</v>
      </c>
      <c r="L2607">
        <v>85</v>
      </c>
      <c r="M2607">
        <v>9.19</v>
      </c>
      <c r="N2607">
        <v>204.3</v>
      </c>
      <c r="O2607">
        <v>87</v>
      </c>
      <c r="P2607">
        <v>9.19</v>
      </c>
      <c r="Q2607">
        <v>13.2</v>
      </c>
      <c r="R2607">
        <v>3</v>
      </c>
      <c r="S2607">
        <v>3.56</v>
      </c>
      <c r="T2607">
        <v>1</v>
      </c>
      <c r="U2607" t="s">
        <v>22</v>
      </c>
      <c r="V2607">
        <f>IF(tbl_Customers[[#This Row],[churn]] = "yes", 1, 0)</f>
        <v>0</v>
      </c>
      <c r="W2607" t="str">
        <f>IF(tbl_Customers[[#This Row],[number_customer_service_calls]] &lt;= 1, "0-1 Calls", IF(tbl_Customers[[#This Row],[number_customer_service_calls]] &lt;= 3, "2-3 Calls", IF(tbl_Customers[[#This Row],[number_customer_service_calls]] &lt;=5, "4-5 Calls", "6+ Calls")))</f>
        <v>0-1 Calls</v>
      </c>
      <c r="X2607" t="str">
        <f>IF(tbl_Customers[[#This Row],[account_length]] &lt;= 50, "0-50", IF(tbl_Customers[[#This Row],[account_length]] &lt;=100, "51-100", IF(tbl_Customers[[#This Row],[account_length]] &lt;= 150, "101-150", "151+")))</f>
        <v>101-150</v>
      </c>
      <c r="Y2607" t="str">
        <f>IF(tbl_Customers[[#This Row],[total_intl_charge]] &lt;= 3, "Low Charges", "High Charges")</f>
        <v>High Charges</v>
      </c>
      <c r="Z2607" t="str">
        <f>IF(tbl_Customers[[#This Row],[total_eve_calls]]&lt;=80,"Low Calls",
IF(tbl_Customers[[#This Row],[total_eve_calls]]&lt;=120,"Medium Calls","High Calls"))</f>
        <v>Medium Calls</v>
      </c>
      <c r="AA2607" t="str">
        <f>IF(tbl_Customers[[#This Row],[total_eve_charge]]&lt;=15,"Low Charges",
IF(tbl_Customers[[#This Row],[total_eve_charge]]&lt;=20,"Medium Charges","High Charges"))</f>
        <v>Low Charges</v>
      </c>
      <c r="AB26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07" t="str">
        <f>IF(tbl_Customers[[#This Row],[number_vmail_messages]] = 0, "No Usage", IF(tbl_Customers[[#This Row],[number_vmail_messages]] &lt;= 20, "Low Usage", IF(tbl_Customers[[#This Row],[number_vmail_messages]] &lt;= 40, "Medium Usgae", "High Usage")))</f>
        <v>No Usage</v>
      </c>
      <c r="AD2607" t="str">
        <f>IF(tbl_Customers[[#This Row],[total_day_minutes]]&lt;=150,"Low Usage", IF(tbl_Customers[[#This Row],[total_day_minutes]]&lt;=200,"Medium Usage", IF(tbl_Customers[[#This Row],[total_day_minutes]]&lt;=250,"High Usage","Very High Usage")))</f>
        <v>Low Usage</v>
      </c>
      <c r="AE2607" t="str">
        <f>IF(tbl_Customers[[#This Row],[total_intl_calls]]&lt;=5,"Low Calls", IF(tbl_Customers[[#This Row],[total_intl_calls]]&lt;=10, "Medium Calls", "High Calls"))</f>
        <v>Low Calls</v>
      </c>
      <c r="AF26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07" s="36" t="str">
        <f>IF(tbl_Customers[[#This Row],[Churn_Risk_Score]]&gt;=10,"High Risk", IF(tbl_Customers[[#This Row],[Churn_Risk_Score]]&gt;=5,"Medium Risk","Low Risk"))</f>
        <v>Low Risk</v>
      </c>
    </row>
    <row r="2608" spans="1:33" x14ac:dyDescent="0.35">
      <c r="A2608">
        <v>2607</v>
      </c>
      <c r="B2608" t="s">
        <v>31</v>
      </c>
      <c r="C2608">
        <v>88</v>
      </c>
      <c r="D2608" t="s">
        <v>28</v>
      </c>
      <c r="E2608" t="s">
        <v>22</v>
      </c>
      <c r="F2608" t="s">
        <v>22</v>
      </c>
      <c r="G2608">
        <v>0</v>
      </c>
      <c r="H2608">
        <v>131.5</v>
      </c>
      <c r="I2608">
        <v>99</v>
      </c>
      <c r="J2608">
        <v>22.36</v>
      </c>
      <c r="K2608">
        <v>174.8</v>
      </c>
      <c r="L2608">
        <v>128</v>
      </c>
      <c r="M2608">
        <v>14.86</v>
      </c>
      <c r="N2608">
        <v>184.2</v>
      </c>
      <c r="O2608">
        <v>83</v>
      </c>
      <c r="P2608">
        <v>8.2899999999999991</v>
      </c>
      <c r="Q2608">
        <v>7.9</v>
      </c>
      <c r="R2608">
        <v>2</v>
      </c>
      <c r="S2608">
        <v>2.13</v>
      </c>
      <c r="T2608">
        <v>5</v>
      </c>
      <c r="U2608" t="s">
        <v>23</v>
      </c>
      <c r="V2608">
        <f>IF(tbl_Customers[[#This Row],[churn]] = "yes", 1, 0)</f>
        <v>1</v>
      </c>
      <c r="W2608" t="str">
        <f>IF(tbl_Customers[[#This Row],[number_customer_service_calls]] &lt;= 1, "0-1 Calls", IF(tbl_Customers[[#This Row],[number_customer_service_calls]] &lt;= 3, "2-3 Calls", IF(tbl_Customers[[#This Row],[number_customer_service_calls]] &lt;=5, "4-5 Calls", "6+ Calls")))</f>
        <v>4-5 Calls</v>
      </c>
      <c r="X2608" t="str">
        <f>IF(tbl_Customers[[#This Row],[account_length]] &lt;= 50, "0-50", IF(tbl_Customers[[#This Row],[account_length]] &lt;=100, "51-100", IF(tbl_Customers[[#This Row],[account_length]] &lt;= 150, "101-150", "151+")))</f>
        <v>51-100</v>
      </c>
      <c r="Y2608" t="str">
        <f>IF(tbl_Customers[[#This Row],[total_intl_charge]] &lt;= 3, "Low Charges", "High Charges")</f>
        <v>Low Charges</v>
      </c>
      <c r="Z2608" t="str">
        <f>IF(tbl_Customers[[#This Row],[total_eve_calls]]&lt;=80,"Low Calls",
IF(tbl_Customers[[#This Row],[total_eve_calls]]&lt;=120,"Medium Calls","High Calls"))</f>
        <v>High Calls</v>
      </c>
      <c r="AA2608" t="str">
        <f>IF(tbl_Customers[[#This Row],[total_eve_charge]]&lt;=15,"Low Charges",
IF(tbl_Customers[[#This Row],[total_eve_charge]]&lt;=20,"Medium Charges","High Charges"))</f>
        <v>Low Charges</v>
      </c>
      <c r="AB26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08" t="str">
        <f>IF(tbl_Customers[[#This Row],[number_vmail_messages]] = 0, "No Usage", IF(tbl_Customers[[#This Row],[number_vmail_messages]] &lt;= 20, "Low Usage", IF(tbl_Customers[[#This Row],[number_vmail_messages]] &lt;= 40, "Medium Usgae", "High Usage")))</f>
        <v>No Usage</v>
      </c>
      <c r="AD2608" t="str">
        <f>IF(tbl_Customers[[#This Row],[total_day_minutes]]&lt;=150,"Low Usage", IF(tbl_Customers[[#This Row],[total_day_minutes]]&lt;=200,"Medium Usage", IF(tbl_Customers[[#This Row],[total_day_minutes]]&lt;=250,"High Usage","Very High Usage")))</f>
        <v>Low Usage</v>
      </c>
      <c r="AE2608" t="str">
        <f>IF(tbl_Customers[[#This Row],[total_intl_calls]]&lt;=5,"Low Calls", IF(tbl_Customers[[#This Row],[total_intl_calls]]&lt;=10, "Medium Calls", "High Calls"))</f>
        <v>Low Calls</v>
      </c>
      <c r="AF26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08" s="36" t="str">
        <f>IF(tbl_Customers[[#This Row],[Churn_Risk_Score]]&gt;=10,"High Risk", IF(tbl_Customers[[#This Row],[Churn_Risk_Score]]&gt;=5,"Medium Risk","Low Risk"))</f>
        <v>Medium Risk</v>
      </c>
    </row>
    <row r="2609" spans="1:33" x14ac:dyDescent="0.35">
      <c r="A2609">
        <v>2608</v>
      </c>
      <c r="B2609" t="s">
        <v>53</v>
      </c>
      <c r="C2609">
        <v>82</v>
      </c>
      <c r="D2609" t="s">
        <v>21</v>
      </c>
      <c r="E2609" t="s">
        <v>22</v>
      </c>
      <c r="F2609" t="s">
        <v>22</v>
      </c>
      <c r="G2609">
        <v>0</v>
      </c>
      <c r="H2609">
        <v>135.4</v>
      </c>
      <c r="I2609">
        <v>102</v>
      </c>
      <c r="J2609">
        <v>23.02</v>
      </c>
      <c r="K2609">
        <v>237.1</v>
      </c>
      <c r="L2609">
        <v>122</v>
      </c>
      <c r="M2609">
        <v>20.149999999999999</v>
      </c>
      <c r="N2609">
        <v>118.3</v>
      </c>
      <c r="O2609">
        <v>91</v>
      </c>
      <c r="P2609">
        <v>5.32</v>
      </c>
      <c r="Q2609">
        <v>17.5</v>
      </c>
      <c r="R2609">
        <v>4</v>
      </c>
      <c r="S2609">
        <v>4.7300000000000004</v>
      </c>
      <c r="T2609">
        <v>0</v>
      </c>
      <c r="U2609" t="s">
        <v>22</v>
      </c>
      <c r="V2609">
        <f>IF(tbl_Customers[[#This Row],[churn]] = "yes", 1, 0)</f>
        <v>0</v>
      </c>
      <c r="W2609" t="str">
        <f>IF(tbl_Customers[[#This Row],[number_customer_service_calls]] &lt;= 1, "0-1 Calls", IF(tbl_Customers[[#This Row],[number_customer_service_calls]] &lt;= 3, "2-3 Calls", IF(tbl_Customers[[#This Row],[number_customer_service_calls]] &lt;=5, "4-5 Calls", "6+ Calls")))</f>
        <v>0-1 Calls</v>
      </c>
      <c r="X2609" t="str">
        <f>IF(tbl_Customers[[#This Row],[account_length]] &lt;= 50, "0-50", IF(tbl_Customers[[#This Row],[account_length]] &lt;=100, "51-100", IF(tbl_Customers[[#This Row],[account_length]] &lt;= 150, "101-150", "151+")))</f>
        <v>51-100</v>
      </c>
      <c r="Y2609" t="str">
        <f>IF(tbl_Customers[[#This Row],[total_intl_charge]] &lt;= 3, "Low Charges", "High Charges")</f>
        <v>High Charges</v>
      </c>
      <c r="Z2609" t="str">
        <f>IF(tbl_Customers[[#This Row],[total_eve_calls]]&lt;=80,"Low Calls",
IF(tbl_Customers[[#This Row],[total_eve_calls]]&lt;=120,"Medium Calls","High Calls"))</f>
        <v>High Calls</v>
      </c>
      <c r="AA2609" t="str">
        <f>IF(tbl_Customers[[#This Row],[total_eve_charge]]&lt;=15,"Low Charges",
IF(tbl_Customers[[#This Row],[total_eve_charge]]&lt;=20,"Medium Charges","High Charges"))</f>
        <v>High Charges</v>
      </c>
      <c r="AB26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09" t="str">
        <f>IF(tbl_Customers[[#This Row],[number_vmail_messages]] = 0, "No Usage", IF(tbl_Customers[[#This Row],[number_vmail_messages]] &lt;= 20, "Low Usage", IF(tbl_Customers[[#This Row],[number_vmail_messages]] &lt;= 40, "Medium Usgae", "High Usage")))</f>
        <v>No Usage</v>
      </c>
      <c r="AD2609" t="str">
        <f>IF(tbl_Customers[[#This Row],[total_day_minutes]]&lt;=150,"Low Usage", IF(tbl_Customers[[#This Row],[total_day_minutes]]&lt;=200,"Medium Usage", IF(tbl_Customers[[#This Row],[total_day_minutes]]&lt;=250,"High Usage","Very High Usage")))</f>
        <v>Low Usage</v>
      </c>
      <c r="AE2609" t="str">
        <f>IF(tbl_Customers[[#This Row],[total_intl_calls]]&lt;=5,"Low Calls", IF(tbl_Customers[[#This Row],[total_intl_calls]]&lt;=10, "Medium Calls", "High Calls"))</f>
        <v>Low Calls</v>
      </c>
      <c r="AF26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09" s="36" t="str">
        <f>IF(tbl_Customers[[#This Row],[Churn_Risk_Score]]&gt;=10,"High Risk", IF(tbl_Customers[[#This Row],[Churn_Risk_Score]]&gt;=5,"Medium Risk","Low Risk"))</f>
        <v>Low Risk</v>
      </c>
    </row>
    <row r="2610" spans="1:33" x14ac:dyDescent="0.35">
      <c r="A2610">
        <v>2609</v>
      </c>
      <c r="B2610" t="s">
        <v>36</v>
      </c>
      <c r="C2610">
        <v>204</v>
      </c>
      <c r="D2610" t="s">
        <v>21</v>
      </c>
      <c r="E2610" t="s">
        <v>22</v>
      </c>
      <c r="F2610" t="s">
        <v>22</v>
      </c>
      <c r="G2610">
        <v>0</v>
      </c>
      <c r="H2610">
        <v>174.3</v>
      </c>
      <c r="I2610">
        <v>85</v>
      </c>
      <c r="J2610">
        <v>29.63</v>
      </c>
      <c r="K2610">
        <v>254.1</v>
      </c>
      <c r="L2610">
        <v>95</v>
      </c>
      <c r="M2610">
        <v>21.6</v>
      </c>
      <c r="N2610">
        <v>176.4</v>
      </c>
      <c r="O2610">
        <v>96</v>
      </c>
      <c r="P2610">
        <v>7.94</v>
      </c>
      <c r="Q2610">
        <v>5.9</v>
      </c>
      <c r="R2610">
        <v>3</v>
      </c>
      <c r="S2610">
        <v>1.59</v>
      </c>
      <c r="T2610">
        <v>6</v>
      </c>
      <c r="U2610" t="s">
        <v>22</v>
      </c>
      <c r="V2610">
        <f>IF(tbl_Customers[[#This Row],[churn]] = "yes", 1, 0)</f>
        <v>0</v>
      </c>
      <c r="W2610" t="str">
        <f>IF(tbl_Customers[[#This Row],[number_customer_service_calls]] &lt;= 1, "0-1 Calls", IF(tbl_Customers[[#This Row],[number_customer_service_calls]] &lt;= 3, "2-3 Calls", IF(tbl_Customers[[#This Row],[number_customer_service_calls]] &lt;=5, "4-5 Calls", "6+ Calls")))</f>
        <v>6+ Calls</v>
      </c>
      <c r="X2610" t="str">
        <f>IF(tbl_Customers[[#This Row],[account_length]] &lt;= 50, "0-50", IF(tbl_Customers[[#This Row],[account_length]] &lt;=100, "51-100", IF(tbl_Customers[[#This Row],[account_length]] &lt;= 150, "101-150", "151+")))</f>
        <v>151+</v>
      </c>
      <c r="Y2610" t="str">
        <f>IF(tbl_Customers[[#This Row],[total_intl_charge]] &lt;= 3, "Low Charges", "High Charges")</f>
        <v>Low Charges</v>
      </c>
      <c r="Z2610" t="str">
        <f>IF(tbl_Customers[[#This Row],[total_eve_calls]]&lt;=80,"Low Calls",
IF(tbl_Customers[[#This Row],[total_eve_calls]]&lt;=120,"Medium Calls","High Calls"))</f>
        <v>Medium Calls</v>
      </c>
      <c r="AA2610" t="str">
        <f>IF(tbl_Customers[[#This Row],[total_eve_charge]]&lt;=15,"Low Charges",
IF(tbl_Customers[[#This Row],[total_eve_charge]]&lt;=20,"Medium Charges","High Charges"))</f>
        <v>High Charges</v>
      </c>
      <c r="AB26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10" t="str">
        <f>IF(tbl_Customers[[#This Row],[number_vmail_messages]] = 0, "No Usage", IF(tbl_Customers[[#This Row],[number_vmail_messages]] &lt;= 20, "Low Usage", IF(tbl_Customers[[#This Row],[number_vmail_messages]] &lt;= 40, "Medium Usgae", "High Usage")))</f>
        <v>No Usage</v>
      </c>
      <c r="AD2610" t="str">
        <f>IF(tbl_Customers[[#This Row],[total_day_minutes]]&lt;=150,"Low Usage", IF(tbl_Customers[[#This Row],[total_day_minutes]]&lt;=200,"Medium Usage", IF(tbl_Customers[[#This Row],[total_day_minutes]]&lt;=250,"High Usage","Very High Usage")))</f>
        <v>Medium Usage</v>
      </c>
      <c r="AE2610" t="str">
        <f>IF(tbl_Customers[[#This Row],[total_intl_calls]]&lt;=5,"Low Calls", IF(tbl_Customers[[#This Row],[total_intl_calls]]&lt;=10, "Medium Calls", "High Calls"))</f>
        <v>Low Calls</v>
      </c>
      <c r="AF26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10" s="36" t="str">
        <f>IF(tbl_Customers[[#This Row],[Churn_Risk_Score]]&gt;=10,"High Risk", IF(tbl_Customers[[#This Row],[Churn_Risk_Score]]&gt;=5,"Medium Risk","Low Risk"))</f>
        <v>Medium Risk</v>
      </c>
    </row>
    <row r="2611" spans="1:33" x14ac:dyDescent="0.35">
      <c r="A2611">
        <v>2610</v>
      </c>
      <c r="B2611" t="s">
        <v>67</v>
      </c>
      <c r="C2611">
        <v>130</v>
      </c>
      <c r="D2611" t="s">
        <v>28</v>
      </c>
      <c r="E2611" t="s">
        <v>22</v>
      </c>
      <c r="F2611" t="s">
        <v>22</v>
      </c>
      <c r="G2611">
        <v>0</v>
      </c>
      <c r="H2611">
        <v>203.9</v>
      </c>
      <c r="I2611">
        <v>63</v>
      </c>
      <c r="J2611">
        <v>34.659999999999997</v>
      </c>
      <c r="K2611">
        <v>191.8</v>
      </c>
      <c r="L2611">
        <v>93</v>
      </c>
      <c r="M2611">
        <v>16.3</v>
      </c>
      <c r="N2611">
        <v>132.5</v>
      </c>
      <c r="O2611">
        <v>125</v>
      </c>
      <c r="P2611">
        <v>5.96</v>
      </c>
      <c r="Q2611">
        <v>12.1</v>
      </c>
      <c r="R2611">
        <v>4</v>
      </c>
      <c r="S2611">
        <v>3.27</v>
      </c>
      <c r="T2611">
        <v>3</v>
      </c>
      <c r="U2611" t="s">
        <v>22</v>
      </c>
      <c r="V2611">
        <f>IF(tbl_Customers[[#This Row],[churn]] = "yes", 1, 0)</f>
        <v>0</v>
      </c>
      <c r="W2611" t="str">
        <f>IF(tbl_Customers[[#This Row],[number_customer_service_calls]] &lt;= 1, "0-1 Calls", IF(tbl_Customers[[#This Row],[number_customer_service_calls]] &lt;= 3, "2-3 Calls", IF(tbl_Customers[[#This Row],[number_customer_service_calls]] &lt;=5, "4-5 Calls", "6+ Calls")))</f>
        <v>2-3 Calls</v>
      </c>
      <c r="X2611" t="str">
        <f>IF(tbl_Customers[[#This Row],[account_length]] &lt;= 50, "0-50", IF(tbl_Customers[[#This Row],[account_length]] &lt;=100, "51-100", IF(tbl_Customers[[#This Row],[account_length]] &lt;= 150, "101-150", "151+")))</f>
        <v>101-150</v>
      </c>
      <c r="Y2611" t="str">
        <f>IF(tbl_Customers[[#This Row],[total_intl_charge]] &lt;= 3, "Low Charges", "High Charges")</f>
        <v>High Charges</v>
      </c>
      <c r="Z2611" t="str">
        <f>IF(tbl_Customers[[#This Row],[total_eve_calls]]&lt;=80,"Low Calls",
IF(tbl_Customers[[#This Row],[total_eve_calls]]&lt;=120,"Medium Calls","High Calls"))</f>
        <v>Medium Calls</v>
      </c>
      <c r="AA2611" t="str">
        <f>IF(tbl_Customers[[#This Row],[total_eve_charge]]&lt;=15,"Low Charges",
IF(tbl_Customers[[#This Row],[total_eve_charge]]&lt;=20,"Medium Charges","High Charges"))</f>
        <v>Medium Charges</v>
      </c>
      <c r="AB26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11" t="str">
        <f>IF(tbl_Customers[[#This Row],[number_vmail_messages]] = 0, "No Usage", IF(tbl_Customers[[#This Row],[number_vmail_messages]] &lt;= 20, "Low Usage", IF(tbl_Customers[[#This Row],[number_vmail_messages]] &lt;= 40, "Medium Usgae", "High Usage")))</f>
        <v>No Usage</v>
      </c>
      <c r="AD2611" t="str">
        <f>IF(tbl_Customers[[#This Row],[total_day_minutes]]&lt;=150,"Low Usage", IF(tbl_Customers[[#This Row],[total_day_minutes]]&lt;=200,"Medium Usage", IF(tbl_Customers[[#This Row],[total_day_minutes]]&lt;=250,"High Usage","Very High Usage")))</f>
        <v>High Usage</v>
      </c>
      <c r="AE2611" t="str">
        <f>IF(tbl_Customers[[#This Row],[total_intl_calls]]&lt;=5,"Low Calls", IF(tbl_Customers[[#This Row],[total_intl_calls]]&lt;=10, "Medium Calls", "High Calls"))</f>
        <v>Low Calls</v>
      </c>
      <c r="AF26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11" s="36" t="str">
        <f>IF(tbl_Customers[[#This Row],[Churn_Risk_Score]]&gt;=10,"High Risk", IF(tbl_Customers[[#This Row],[Churn_Risk_Score]]&gt;=5,"Medium Risk","Low Risk"))</f>
        <v>Low Risk</v>
      </c>
    </row>
    <row r="2612" spans="1:33" x14ac:dyDescent="0.35">
      <c r="A2612">
        <v>2611</v>
      </c>
      <c r="B2612" t="s">
        <v>29</v>
      </c>
      <c r="C2612">
        <v>174</v>
      </c>
      <c r="D2612" t="s">
        <v>28</v>
      </c>
      <c r="E2612" t="s">
        <v>22</v>
      </c>
      <c r="F2612" t="s">
        <v>22</v>
      </c>
      <c r="G2612">
        <v>0</v>
      </c>
      <c r="H2612">
        <v>235.5</v>
      </c>
      <c r="I2612">
        <v>108</v>
      </c>
      <c r="J2612">
        <v>40.04</v>
      </c>
      <c r="K2612">
        <v>142.30000000000001</v>
      </c>
      <c r="L2612">
        <v>143</v>
      </c>
      <c r="M2612">
        <v>12.1</v>
      </c>
      <c r="N2612">
        <v>316.7</v>
      </c>
      <c r="O2612">
        <v>131</v>
      </c>
      <c r="P2612">
        <v>14.25</v>
      </c>
      <c r="Q2612">
        <v>12.5</v>
      </c>
      <c r="R2612">
        <v>5</v>
      </c>
      <c r="S2612">
        <v>3.38</v>
      </c>
      <c r="T2612">
        <v>0</v>
      </c>
      <c r="U2612" t="s">
        <v>22</v>
      </c>
      <c r="V2612">
        <f>IF(tbl_Customers[[#This Row],[churn]] = "yes", 1, 0)</f>
        <v>0</v>
      </c>
      <c r="W2612" t="str">
        <f>IF(tbl_Customers[[#This Row],[number_customer_service_calls]] &lt;= 1, "0-1 Calls", IF(tbl_Customers[[#This Row],[number_customer_service_calls]] &lt;= 3, "2-3 Calls", IF(tbl_Customers[[#This Row],[number_customer_service_calls]] &lt;=5, "4-5 Calls", "6+ Calls")))</f>
        <v>0-1 Calls</v>
      </c>
      <c r="X2612" t="str">
        <f>IF(tbl_Customers[[#This Row],[account_length]] &lt;= 50, "0-50", IF(tbl_Customers[[#This Row],[account_length]] &lt;=100, "51-100", IF(tbl_Customers[[#This Row],[account_length]] &lt;= 150, "101-150", "151+")))</f>
        <v>151+</v>
      </c>
      <c r="Y2612" t="str">
        <f>IF(tbl_Customers[[#This Row],[total_intl_charge]] &lt;= 3, "Low Charges", "High Charges")</f>
        <v>High Charges</v>
      </c>
      <c r="Z2612" t="str">
        <f>IF(tbl_Customers[[#This Row],[total_eve_calls]]&lt;=80,"Low Calls",
IF(tbl_Customers[[#This Row],[total_eve_calls]]&lt;=120,"Medium Calls","High Calls"))</f>
        <v>High Calls</v>
      </c>
      <c r="AA2612" t="str">
        <f>IF(tbl_Customers[[#This Row],[total_eve_charge]]&lt;=15,"Low Charges",
IF(tbl_Customers[[#This Row],[total_eve_charge]]&lt;=20,"Medium Charges","High Charges"))</f>
        <v>Low Charges</v>
      </c>
      <c r="AB26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12" t="str">
        <f>IF(tbl_Customers[[#This Row],[number_vmail_messages]] = 0, "No Usage", IF(tbl_Customers[[#This Row],[number_vmail_messages]] &lt;= 20, "Low Usage", IF(tbl_Customers[[#This Row],[number_vmail_messages]] &lt;= 40, "Medium Usgae", "High Usage")))</f>
        <v>No Usage</v>
      </c>
      <c r="AD2612" t="str">
        <f>IF(tbl_Customers[[#This Row],[total_day_minutes]]&lt;=150,"Low Usage", IF(tbl_Customers[[#This Row],[total_day_minutes]]&lt;=200,"Medium Usage", IF(tbl_Customers[[#This Row],[total_day_minutes]]&lt;=250,"High Usage","Very High Usage")))</f>
        <v>High Usage</v>
      </c>
      <c r="AE2612" t="str">
        <f>IF(tbl_Customers[[#This Row],[total_intl_calls]]&lt;=5,"Low Calls", IF(tbl_Customers[[#This Row],[total_intl_calls]]&lt;=10, "Medium Calls", "High Calls"))</f>
        <v>Low Calls</v>
      </c>
      <c r="AF26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12" s="36" t="str">
        <f>IF(tbl_Customers[[#This Row],[Churn_Risk_Score]]&gt;=10,"High Risk", IF(tbl_Customers[[#This Row],[Churn_Risk_Score]]&gt;=5,"Medium Risk","Low Risk"))</f>
        <v>Low Risk</v>
      </c>
    </row>
    <row r="2613" spans="1:33" x14ac:dyDescent="0.35">
      <c r="A2613">
        <v>2612</v>
      </c>
      <c r="B2613" t="s">
        <v>50</v>
      </c>
      <c r="C2613">
        <v>129</v>
      </c>
      <c r="D2613" t="s">
        <v>21</v>
      </c>
      <c r="E2613" t="s">
        <v>22</v>
      </c>
      <c r="F2613" t="s">
        <v>22</v>
      </c>
      <c r="G2613">
        <v>0</v>
      </c>
      <c r="H2613">
        <v>157</v>
      </c>
      <c r="I2613">
        <v>113</v>
      </c>
      <c r="J2613">
        <v>26.69</v>
      </c>
      <c r="K2613">
        <v>256.89999999999998</v>
      </c>
      <c r="L2613">
        <v>97</v>
      </c>
      <c r="M2613">
        <v>21.84</v>
      </c>
      <c r="N2613">
        <v>185.5</v>
      </c>
      <c r="O2613">
        <v>126</v>
      </c>
      <c r="P2613">
        <v>8.35</v>
      </c>
      <c r="Q2613">
        <v>12.1</v>
      </c>
      <c r="R2613">
        <v>2</v>
      </c>
      <c r="S2613">
        <v>3.27</v>
      </c>
      <c r="T2613">
        <v>2</v>
      </c>
      <c r="U2613" t="s">
        <v>22</v>
      </c>
      <c r="V2613">
        <f>IF(tbl_Customers[[#This Row],[churn]] = "yes", 1, 0)</f>
        <v>0</v>
      </c>
      <c r="W2613" t="str">
        <f>IF(tbl_Customers[[#This Row],[number_customer_service_calls]] &lt;= 1, "0-1 Calls", IF(tbl_Customers[[#This Row],[number_customer_service_calls]] &lt;= 3, "2-3 Calls", IF(tbl_Customers[[#This Row],[number_customer_service_calls]] &lt;=5, "4-5 Calls", "6+ Calls")))</f>
        <v>2-3 Calls</v>
      </c>
      <c r="X2613" t="str">
        <f>IF(tbl_Customers[[#This Row],[account_length]] &lt;= 50, "0-50", IF(tbl_Customers[[#This Row],[account_length]] &lt;=100, "51-100", IF(tbl_Customers[[#This Row],[account_length]] &lt;= 150, "101-150", "151+")))</f>
        <v>101-150</v>
      </c>
      <c r="Y2613" t="str">
        <f>IF(tbl_Customers[[#This Row],[total_intl_charge]] &lt;= 3, "Low Charges", "High Charges")</f>
        <v>High Charges</v>
      </c>
      <c r="Z2613" t="str">
        <f>IF(tbl_Customers[[#This Row],[total_eve_calls]]&lt;=80,"Low Calls",
IF(tbl_Customers[[#This Row],[total_eve_calls]]&lt;=120,"Medium Calls","High Calls"))</f>
        <v>Medium Calls</v>
      </c>
      <c r="AA2613" t="str">
        <f>IF(tbl_Customers[[#This Row],[total_eve_charge]]&lt;=15,"Low Charges",
IF(tbl_Customers[[#This Row],[total_eve_charge]]&lt;=20,"Medium Charges","High Charges"))</f>
        <v>High Charges</v>
      </c>
      <c r="AB26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13" t="str">
        <f>IF(tbl_Customers[[#This Row],[number_vmail_messages]] = 0, "No Usage", IF(tbl_Customers[[#This Row],[number_vmail_messages]] &lt;= 20, "Low Usage", IF(tbl_Customers[[#This Row],[number_vmail_messages]] &lt;= 40, "Medium Usgae", "High Usage")))</f>
        <v>No Usage</v>
      </c>
      <c r="AD2613" t="str">
        <f>IF(tbl_Customers[[#This Row],[total_day_minutes]]&lt;=150,"Low Usage", IF(tbl_Customers[[#This Row],[total_day_minutes]]&lt;=200,"Medium Usage", IF(tbl_Customers[[#This Row],[total_day_minutes]]&lt;=250,"High Usage","Very High Usage")))</f>
        <v>Medium Usage</v>
      </c>
      <c r="AE2613" t="str">
        <f>IF(tbl_Customers[[#This Row],[total_intl_calls]]&lt;=5,"Low Calls", IF(tbl_Customers[[#This Row],[total_intl_calls]]&lt;=10, "Medium Calls", "High Calls"))</f>
        <v>Low Calls</v>
      </c>
      <c r="AF26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13" s="36" t="str">
        <f>IF(tbl_Customers[[#This Row],[Churn_Risk_Score]]&gt;=10,"High Risk", IF(tbl_Customers[[#This Row],[Churn_Risk_Score]]&gt;=5,"Medium Risk","Low Risk"))</f>
        <v>Low Risk</v>
      </c>
    </row>
    <row r="2614" spans="1:33" x14ac:dyDescent="0.35">
      <c r="A2614">
        <v>2613</v>
      </c>
      <c r="B2614" t="s">
        <v>67</v>
      </c>
      <c r="C2614">
        <v>190</v>
      </c>
      <c r="D2614" t="s">
        <v>21</v>
      </c>
      <c r="E2614" t="s">
        <v>23</v>
      </c>
      <c r="F2614" t="s">
        <v>22</v>
      </c>
      <c r="G2614">
        <v>0</v>
      </c>
      <c r="H2614">
        <v>111.9</v>
      </c>
      <c r="I2614">
        <v>55</v>
      </c>
      <c r="J2614">
        <v>19.02</v>
      </c>
      <c r="K2614">
        <v>223</v>
      </c>
      <c r="L2614">
        <v>124</v>
      </c>
      <c r="M2614">
        <v>18.96</v>
      </c>
      <c r="N2614">
        <v>243.2</v>
      </c>
      <c r="O2614">
        <v>81</v>
      </c>
      <c r="P2614">
        <v>10.94</v>
      </c>
      <c r="Q2614">
        <v>10</v>
      </c>
      <c r="R2614">
        <v>7</v>
      </c>
      <c r="S2614">
        <v>2.7</v>
      </c>
      <c r="T2614">
        <v>3</v>
      </c>
      <c r="U2614" t="s">
        <v>22</v>
      </c>
      <c r="V2614">
        <f>IF(tbl_Customers[[#This Row],[churn]] = "yes", 1, 0)</f>
        <v>0</v>
      </c>
      <c r="W2614" t="str">
        <f>IF(tbl_Customers[[#This Row],[number_customer_service_calls]] &lt;= 1, "0-1 Calls", IF(tbl_Customers[[#This Row],[number_customer_service_calls]] &lt;= 3, "2-3 Calls", IF(tbl_Customers[[#This Row],[number_customer_service_calls]] &lt;=5, "4-5 Calls", "6+ Calls")))</f>
        <v>2-3 Calls</v>
      </c>
      <c r="X2614" t="str">
        <f>IF(tbl_Customers[[#This Row],[account_length]] &lt;= 50, "0-50", IF(tbl_Customers[[#This Row],[account_length]] &lt;=100, "51-100", IF(tbl_Customers[[#This Row],[account_length]] &lt;= 150, "101-150", "151+")))</f>
        <v>151+</v>
      </c>
      <c r="Y2614" t="str">
        <f>IF(tbl_Customers[[#This Row],[total_intl_charge]] &lt;= 3, "Low Charges", "High Charges")</f>
        <v>Low Charges</v>
      </c>
      <c r="Z2614" t="str">
        <f>IF(tbl_Customers[[#This Row],[total_eve_calls]]&lt;=80,"Low Calls",
IF(tbl_Customers[[#This Row],[total_eve_calls]]&lt;=120,"Medium Calls","High Calls"))</f>
        <v>High Calls</v>
      </c>
      <c r="AA2614" t="str">
        <f>IF(tbl_Customers[[#This Row],[total_eve_charge]]&lt;=15,"Low Charges",
IF(tbl_Customers[[#This Row],[total_eve_charge]]&lt;=20,"Medium Charges","High Charges"))</f>
        <v>Medium Charges</v>
      </c>
      <c r="AB26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14" t="str">
        <f>IF(tbl_Customers[[#This Row],[number_vmail_messages]] = 0, "No Usage", IF(tbl_Customers[[#This Row],[number_vmail_messages]] &lt;= 20, "Low Usage", IF(tbl_Customers[[#This Row],[number_vmail_messages]] &lt;= 40, "Medium Usgae", "High Usage")))</f>
        <v>No Usage</v>
      </c>
      <c r="AD2614" t="str">
        <f>IF(tbl_Customers[[#This Row],[total_day_minutes]]&lt;=150,"Low Usage", IF(tbl_Customers[[#This Row],[total_day_minutes]]&lt;=200,"Medium Usage", IF(tbl_Customers[[#This Row],[total_day_minutes]]&lt;=250,"High Usage","Very High Usage")))</f>
        <v>Low Usage</v>
      </c>
      <c r="AE2614" t="str">
        <f>IF(tbl_Customers[[#This Row],[total_intl_calls]]&lt;=5,"Low Calls", IF(tbl_Customers[[#This Row],[total_intl_calls]]&lt;=10, "Medium Calls", "High Calls"))</f>
        <v>Medium Calls</v>
      </c>
      <c r="AF26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14" s="36" t="str">
        <f>IF(tbl_Customers[[#This Row],[Churn_Risk_Score]]&gt;=10,"High Risk", IF(tbl_Customers[[#This Row],[Churn_Risk_Score]]&gt;=5,"Medium Risk","Low Risk"))</f>
        <v>Low Risk</v>
      </c>
    </row>
    <row r="2615" spans="1:33" x14ac:dyDescent="0.35">
      <c r="A2615">
        <v>2614</v>
      </c>
      <c r="B2615" t="s">
        <v>36</v>
      </c>
      <c r="C2615">
        <v>54</v>
      </c>
      <c r="D2615" t="s">
        <v>28</v>
      </c>
      <c r="E2615" t="s">
        <v>23</v>
      </c>
      <c r="F2615" t="s">
        <v>22</v>
      </c>
      <c r="G2615">
        <v>0</v>
      </c>
      <c r="H2615">
        <v>236.3</v>
      </c>
      <c r="I2615">
        <v>91</v>
      </c>
      <c r="J2615">
        <v>40.17</v>
      </c>
      <c r="K2615">
        <v>152.80000000000001</v>
      </c>
      <c r="L2615">
        <v>130</v>
      </c>
      <c r="M2615">
        <v>12.99</v>
      </c>
      <c r="N2615">
        <v>160.30000000000001</v>
      </c>
      <c r="O2615">
        <v>98</v>
      </c>
      <c r="P2615">
        <v>7.21</v>
      </c>
      <c r="Q2615">
        <v>11.2</v>
      </c>
      <c r="R2615">
        <v>8</v>
      </c>
      <c r="S2615">
        <v>3.02</v>
      </c>
      <c r="T2615">
        <v>3</v>
      </c>
      <c r="U2615" t="s">
        <v>22</v>
      </c>
      <c r="V2615">
        <f>IF(tbl_Customers[[#This Row],[churn]] = "yes", 1, 0)</f>
        <v>0</v>
      </c>
      <c r="W2615" t="str">
        <f>IF(tbl_Customers[[#This Row],[number_customer_service_calls]] &lt;= 1, "0-1 Calls", IF(tbl_Customers[[#This Row],[number_customer_service_calls]] &lt;= 3, "2-3 Calls", IF(tbl_Customers[[#This Row],[number_customer_service_calls]] &lt;=5, "4-5 Calls", "6+ Calls")))</f>
        <v>2-3 Calls</v>
      </c>
      <c r="X2615" t="str">
        <f>IF(tbl_Customers[[#This Row],[account_length]] &lt;= 50, "0-50", IF(tbl_Customers[[#This Row],[account_length]] &lt;=100, "51-100", IF(tbl_Customers[[#This Row],[account_length]] &lt;= 150, "101-150", "151+")))</f>
        <v>51-100</v>
      </c>
      <c r="Y2615" t="str">
        <f>IF(tbl_Customers[[#This Row],[total_intl_charge]] &lt;= 3, "Low Charges", "High Charges")</f>
        <v>High Charges</v>
      </c>
      <c r="Z2615" t="str">
        <f>IF(tbl_Customers[[#This Row],[total_eve_calls]]&lt;=80,"Low Calls",
IF(tbl_Customers[[#This Row],[total_eve_calls]]&lt;=120,"Medium Calls","High Calls"))</f>
        <v>High Calls</v>
      </c>
      <c r="AA2615" t="str">
        <f>IF(tbl_Customers[[#This Row],[total_eve_charge]]&lt;=15,"Low Charges",
IF(tbl_Customers[[#This Row],[total_eve_charge]]&lt;=20,"Medium Charges","High Charges"))</f>
        <v>Low Charges</v>
      </c>
      <c r="AB26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15" t="str">
        <f>IF(tbl_Customers[[#This Row],[number_vmail_messages]] = 0, "No Usage", IF(tbl_Customers[[#This Row],[number_vmail_messages]] &lt;= 20, "Low Usage", IF(tbl_Customers[[#This Row],[number_vmail_messages]] &lt;= 40, "Medium Usgae", "High Usage")))</f>
        <v>No Usage</v>
      </c>
      <c r="AD2615" t="str">
        <f>IF(tbl_Customers[[#This Row],[total_day_minutes]]&lt;=150,"Low Usage", IF(tbl_Customers[[#This Row],[total_day_minutes]]&lt;=200,"Medium Usage", IF(tbl_Customers[[#This Row],[total_day_minutes]]&lt;=250,"High Usage","Very High Usage")))</f>
        <v>High Usage</v>
      </c>
      <c r="AE2615" t="str">
        <f>IF(tbl_Customers[[#This Row],[total_intl_calls]]&lt;=5,"Low Calls", IF(tbl_Customers[[#This Row],[total_intl_calls]]&lt;=10, "Medium Calls", "High Calls"))</f>
        <v>Medium Calls</v>
      </c>
      <c r="AF26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615" s="36" t="str">
        <f>IF(tbl_Customers[[#This Row],[Churn_Risk_Score]]&gt;=10,"High Risk", IF(tbl_Customers[[#This Row],[Churn_Risk_Score]]&gt;=5,"Medium Risk","Low Risk"))</f>
        <v>Medium Risk</v>
      </c>
    </row>
    <row r="2616" spans="1:33" x14ac:dyDescent="0.35">
      <c r="A2616">
        <v>2615</v>
      </c>
      <c r="B2616" t="s">
        <v>57</v>
      </c>
      <c r="C2616">
        <v>78</v>
      </c>
      <c r="D2616" t="s">
        <v>25</v>
      </c>
      <c r="E2616" t="s">
        <v>22</v>
      </c>
      <c r="F2616" t="s">
        <v>22</v>
      </c>
      <c r="G2616">
        <v>0</v>
      </c>
      <c r="H2616">
        <v>163.6</v>
      </c>
      <c r="I2616">
        <v>88</v>
      </c>
      <c r="J2616">
        <v>27.81</v>
      </c>
      <c r="K2616">
        <v>283.39999999999998</v>
      </c>
      <c r="L2616">
        <v>93</v>
      </c>
      <c r="M2616">
        <v>24.09</v>
      </c>
      <c r="N2616">
        <v>262.10000000000002</v>
      </c>
      <c r="O2616">
        <v>108</v>
      </c>
      <c r="P2616">
        <v>11.79</v>
      </c>
      <c r="Q2616">
        <v>8.6</v>
      </c>
      <c r="R2616">
        <v>9</v>
      </c>
      <c r="S2616">
        <v>2.3199999999999998</v>
      </c>
      <c r="T2616">
        <v>0</v>
      </c>
      <c r="U2616" t="s">
        <v>22</v>
      </c>
      <c r="V2616">
        <f>IF(tbl_Customers[[#This Row],[churn]] = "yes", 1, 0)</f>
        <v>0</v>
      </c>
      <c r="W2616" t="str">
        <f>IF(tbl_Customers[[#This Row],[number_customer_service_calls]] &lt;= 1, "0-1 Calls", IF(tbl_Customers[[#This Row],[number_customer_service_calls]] &lt;= 3, "2-3 Calls", IF(tbl_Customers[[#This Row],[number_customer_service_calls]] &lt;=5, "4-5 Calls", "6+ Calls")))</f>
        <v>0-1 Calls</v>
      </c>
      <c r="X2616" t="str">
        <f>IF(tbl_Customers[[#This Row],[account_length]] &lt;= 50, "0-50", IF(tbl_Customers[[#This Row],[account_length]] &lt;=100, "51-100", IF(tbl_Customers[[#This Row],[account_length]] &lt;= 150, "101-150", "151+")))</f>
        <v>51-100</v>
      </c>
      <c r="Y2616" t="str">
        <f>IF(tbl_Customers[[#This Row],[total_intl_charge]] &lt;= 3, "Low Charges", "High Charges")</f>
        <v>Low Charges</v>
      </c>
      <c r="Z2616" t="str">
        <f>IF(tbl_Customers[[#This Row],[total_eve_calls]]&lt;=80,"Low Calls",
IF(tbl_Customers[[#This Row],[total_eve_calls]]&lt;=120,"Medium Calls","High Calls"))</f>
        <v>Medium Calls</v>
      </c>
      <c r="AA2616" t="str">
        <f>IF(tbl_Customers[[#This Row],[total_eve_charge]]&lt;=15,"Low Charges",
IF(tbl_Customers[[#This Row],[total_eve_charge]]&lt;=20,"Medium Charges","High Charges"))</f>
        <v>High Charges</v>
      </c>
      <c r="AB26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16" t="str">
        <f>IF(tbl_Customers[[#This Row],[number_vmail_messages]] = 0, "No Usage", IF(tbl_Customers[[#This Row],[number_vmail_messages]] &lt;= 20, "Low Usage", IF(tbl_Customers[[#This Row],[number_vmail_messages]] &lt;= 40, "Medium Usgae", "High Usage")))</f>
        <v>No Usage</v>
      </c>
      <c r="AD2616" t="str">
        <f>IF(tbl_Customers[[#This Row],[total_day_minutes]]&lt;=150,"Low Usage", IF(tbl_Customers[[#This Row],[total_day_minutes]]&lt;=200,"Medium Usage", IF(tbl_Customers[[#This Row],[total_day_minutes]]&lt;=250,"High Usage","Very High Usage")))</f>
        <v>Medium Usage</v>
      </c>
      <c r="AE2616" t="str">
        <f>IF(tbl_Customers[[#This Row],[total_intl_calls]]&lt;=5,"Low Calls", IF(tbl_Customers[[#This Row],[total_intl_calls]]&lt;=10, "Medium Calls", "High Calls"))</f>
        <v>Medium Calls</v>
      </c>
      <c r="AF26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16" s="36" t="str">
        <f>IF(tbl_Customers[[#This Row],[Churn_Risk_Score]]&gt;=10,"High Risk", IF(tbl_Customers[[#This Row],[Churn_Risk_Score]]&gt;=5,"Medium Risk","Low Risk"))</f>
        <v>Low Risk</v>
      </c>
    </row>
    <row r="2617" spans="1:33" x14ac:dyDescent="0.35">
      <c r="A2617">
        <v>2616</v>
      </c>
      <c r="B2617" t="s">
        <v>47</v>
      </c>
      <c r="C2617">
        <v>100</v>
      </c>
      <c r="D2617" t="s">
        <v>21</v>
      </c>
      <c r="E2617" t="s">
        <v>22</v>
      </c>
      <c r="F2617" t="s">
        <v>23</v>
      </c>
      <c r="G2617">
        <v>29</v>
      </c>
      <c r="H2617">
        <v>213.6</v>
      </c>
      <c r="I2617">
        <v>127</v>
      </c>
      <c r="J2617">
        <v>36.31</v>
      </c>
      <c r="K2617">
        <v>175.9</v>
      </c>
      <c r="L2617">
        <v>82</v>
      </c>
      <c r="M2617">
        <v>14.95</v>
      </c>
      <c r="N2617">
        <v>207.2</v>
      </c>
      <c r="O2617">
        <v>100</v>
      </c>
      <c r="P2617">
        <v>9.32</v>
      </c>
      <c r="Q2617">
        <v>8.9</v>
      </c>
      <c r="R2617">
        <v>3</v>
      </c>
      <c r="S2617">
        <v>2.4</v>
      </c>
      <c r="T2617">
        <v>1</v>
      </c>
      <c r="U2617" t="s">
        <v>22</v>
      </c>
      <c r="V2617">
        <f>IF(tbl_Customers[[#This Row],[churn]] = "yes", 1, 0)</f>
        <v>0</v>
      </c>
      <c r="W2617" t="str">
        <f>IF(tbl_Customers[[#This Row],[number_customer_service_calls]] &lt;= 1, "0-1 Calls", IF(tbl_Customers[[#This Row],[number_customer_service_calls]] &lt;= 3, "2-3 Calls", IF(tbl_Customers[[#This Row],[number_customer_service_calls]] &lt;=5, "4-5 Calls", "6+ Calls")))</f>
        <v>0-1 Calls</v>
      </c>
      <c r="X2617" t="str">
        <f>IF(tbl_Customers[[#This Row],[account_length]] &lt;= 50, "0-50", IF(tbl_Customers[[#This Row],[account_length]] &lt;=100, "51-100", IF(tbl_Customers[[#This Row],[account_length]] &lt;= 150, "101-150", "151+")))</f>
        <v>51-100</v>
      </c>
      <c r="Y2617" t="str">
        <f>IF(tbl_Customers[[#This Row],[total_intl_charge]] &lt;= 3, "Low Charges", "High Charges")</f>
        <v>Low Charges</v>
      </c>
      <c r="Z2617" t="str">
        <f>IF(tbl_Customers[[#This Row],[total_eve_calls]]&lt;=80,"Low Calls",
IF(tbl_Customers[[#This Row],[total_eve_calls]]&lt;=120,"Medium Calls","High Calls"))</f>
        <v>Medium Calls</v>
      </c>
      <c r="AA2617" t="str">
        <f>IF(tbl_Customers[[#This Row],[total_eve_charge]]&lt;=15,"Low Charges",
IF(tbl_Customers[[#This Row],[total_eve_charge]]&lt;=20,"Medium Charges","High Charges"))</f>
        <v>Low Charges</v>
      </c>
      <c r="AB26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17" t="str">
        <f>IF(tbl_Customers[[#This Row],[number_vmail_messages]] = 0, "No Usage", IF(tbl_Customers[[#This Row],[number_vmail_messages]] &lt;= 20, "Low Usage", IF(tbl_Customers[[#This Row],[number_vmail_messages]] &lt;= 40, "Medium Usgae", "High Usage")))</f>
        <v>Medium Usgae</v>
      </c>
      <c r="AD2617" t="str">
        <f>IF(tbl_Customers[[#This Row],[total_day_minutes]]&lt;=150,"Low Usage", IF(tbl_Customers[[#This Row],[total_day_minutes]]&lt;=200,"Medium Usage", IF(tbl_Customers[[#This Row],[total_day_minutes]]&lt;=250,"High Usage","Very High Usage")))</f>
        <v>High Usage</v>
      </c>
      <c r="AE2617" t="str">
        <f>IF(tbl_Customers[[#This Row],[total_intl_calls]]&lt;=5,"Low Calls", IF(tbl_Customers[[#This Row],[total_intl_calls]]&lt;=10, "Medium Calls", "High Calls"))</f>
        <v>Low Calls</v>
      </c>
      <c r="AF26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17" s="36" t="str">
        <f>IF(tbl_Customers[[#This Row],[Churn_Risk_Score]]&gt;=10,"High Risk", IF(tbl_Customers[[#This Row],[Churn_Risk_Score]]&gt;=5,"Medium Risk","Low Risk"))</f>
        <v>Low Risk</v>
      </c>
    </row>
    <row r="2618" spans="1:33" x14ac:dyDescent="0.35">
      <c r="A2618">
        <v>2617</v>
      </c>
      <c r="B2618" t="s">
        <v>31</v>
      </c>
      <c r="C2618">
        <v>70</v>
      </c>
      <c r="D2618" t="s">
        <v>28</v>
      </c>
      <c r="E2618" t="s">
        <v>22</v>
      </c>
      <c r="F2618" t="s">
        <v>23</v>
      </c>
      <c r="G2618">
        <v>30</v>
      </c>
      <c r="H2618">
        <v>143.4</v>
      </c>
      <c r="I2618">
        <v>72</v>
      </c>
      <c r="J2618">
        <v>24.38</v>
      </c>
      <c r="K2618">
        <v>170</v>
      </c>
      <c r="L2618">
        <v>92</v>
      </c>
      <c r="M2618">
        <v>14.45</v>
      </c>
      <c r="N2618">
        <v>127.9</v>
      </c>
      <c r="O2618">
        <v>68</v>
      </c>
      <c r="P2618">
        <v>5.76</v>
      </c>
      <c r="Q2618">
        <v>9.4</v>
      </c>
      <c r="R2618">
        <v>4</v>
      </c>
      <c r="S2618">
        <v>2.54</v>
      </c>
      <c r="T2618">
        <v>3</v>
      </c>
      <c r="U2618" t="s">
        <v>22</v>
      </c>
      <c r="V2618">
        <f>IF(tbl_Customers[[#This Row],[churn]] = "yes", 1, 0)</f>
        <v>0</v>
      </c>
      <c r="W2618" t="str">
        <f>IF(tbl_Customers[[#This Row],[number_customer_service_calls]] &lt;= 1, "0-1 Calls", IF(tbl_Customers[[#This Row],[number_customer_service_calls]] &lt;= 3, "2-3 Calls", IF(tbl_Customers[[#This Row],[number_customer_service_calls]] &lt;=5, "4-5 Calls", "6+ Calls")))</f>
        <v>2-3 Calls</v>
      </c>
      <c r="X2618" t="str">
        <f>IF(tbl_Customers[[#This Row],[account_length]] &lt;= 50, "0-50", IF(tbl_Customers[[#This Row],[account_length]] &lt;=100, "51-100", IF(tbl_Customers[[#This Row],[account_length]] &lt;= 150, "101-150", "151+")))</f>
        <v>51-100</v>
      </c>
      <c r="Y2618" t="str">
        <f>IF(tbl_Customers[[#This Row],[total_intl_charge]] &lt;= 3, "Low Charges", "High Charges")</f>
        <v>Low Charges</v>
      </c>
      <c r="Z2618" t="str">
        <f>IF(tbl_Customers[[#This Row],[total_eve_calls]]&lt;=80,"Low Calls",
IF(tbl_Customers[[#This Row],[total_eve_calls]]&lt;=120,"Medium Calls","High Calls"))</f>
        <v>Medium Calls</v>
      </c>
      <c r="AA2618" t="str">
        <f>IF(tbl_Customers[[#This Row],[total_eve_charge]]&lt;=15,"Low Charges",
IF(tbl_Customers[[#This Row],[total_eve_charge]]&lt;=20,"Medium Charges","High Charges"))</f>
        <v>Low Charges</v>
      </c>
      <c r="AB26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18" t="str">
        <f>IF(tbl_Customers[[#This Row],[number_vmail_messages]] = 0, "No Usage", IF(tbl_Customers[[#This Row],[number_vmail_messages]] &lt;= 20, "Low Usage", IF(tbl_Customers[[#This Row],[number_vmail_messages]] &lt;= 40, "Medium Usgae", "High Usage")))</f>
        <v>Medium Usgae</v>
      </c>
      <c r="AD2618" t="str">
        <f>IF(tbl_Customers[[#This Row],[total_day_minutes]]&lt;=150,"Low Usage", IF(tbl_Customers[[#This Row],[total_day_minutes]]&lt;=200,"Medium Usage", IF(tbl_Customers[[#This Row],[total_day_minutes]]&lt;=250,"High Usage","Very High Usage")))</f>
        <v>Low Usage</v>
      </c>
      <c r="AE2618" t="str">
        <f>IF(tbl_Customers[[#This Row],[total_intl_calls]]&lt;=5,"Low Calls", IF(tbl_Customers[[#This Row],[total_intl_calls]]&lt;=10, "Medium Calls", "High Calls"))</f>
        <v>Low Calls</v>
      </c>
      <c r="AF26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18" s="36" t="str">
        <f>IF(tbl_Customers[[#This Row],[Churn_Risk_Score]]&gt;=10,"High Risk", IF(tbl_Customers[[#This Row],[Churn_Risk_Score]]&gt;=5,"Medium Risk","Low Risk"))</f>
        <v>Low Risk</v>
      </c>
    </row>
    <row r="2619" spans="1:33" x14ac:dyDescent="0.35">
      <c r="A2619">
        <v>2618</v>
      </c>
      <c r="B2619" t="s">
        <v>38</v>
      </c>
      <c r="C2619">
        <v>117</v>
      </c>
      <c r="D2619" t="s">
        <v>25</v>
      </c>
      <c r="E2619" t="s">
        <v>22</v>
      </c>
      <c r="F2619" t="s">
        <v>22</v>
      </c>
      <c r="G2619">
        <v>0</v>
      </c>
      <c r="H2619">
        <v>97.1</v>
      </c>
      <c r="I2619">
        <v>98</v>
      </c>
      <c r="J2619">
        <v>16.510000000000002</v>
      </c>
      <c r="K2619">
        <v>228</v>
      </c>
      <c r="L2619">
        <v>131</v>
      </c>
      <c r="M2619">
        <v>19.38</v>
      </c>
      <c r="N2619">
        <v>240</v>
      </c>
      <c r="O2619">
        <v>111</v>
      </c>
      <c r="P2619">
        <v>10.8</v>
      </c>
      <c r="Q2619">
        <v>10.6</v>
      </c>
      <c r="R2619">
        <v>3</v>
      </c>
      <c r="S2619">
        <v>2.86</v>
      </c>
      <c r="T2619">
        <v>1</v>
      </c>
      <c r="U2619" t="s">
        <v>22</v>
      </c>
      <c r="V2619">
        <f>IF(tbl_Customers[[#This Row],[churn]] = "yes", 1, 0)</f>
        <v>0</v>
      </c>
      <c r="W2619" t="str">
        <f>IF(tbl_Customers[[#This Row],[number_customer_service_calls]] &lt;= 1, "0-1 Calls", IF(tbl_Customers[[#This Row],[number_customer_service_calls]] &lt;= 3, "2-3 Calls", IF(tbl_Customers[[#This Row],[number_customer_service_calls]] &lt;=5, "4-5 Calls", "6+ Calls")))</f>
        <v>0-1 Calls</v>
      </c>
      <c r="X2619" t="str">
        <f>IF(tbl_Customers[[#This Row],[account_length]] &lt;= 50, "0-50", IF(tbl_Customers[[#This Row],[account_length]] &lt;=100, "51-100", IF(tbl_Customers[[#This Row],[account_length]] &lt;= 150, "101-150", "151+")))</f>
        <v>101-150</v>
      </c>
      <c r="Y2619" t="str">
        <f>IF(tbl_Customers[[#This Row],[total_intl_charge]] &lt;= 3, "Low Charges", "High Charges")</f>
        <v>Low Charges</v>
      </c>
      <c r="Z2619" t="str">
        <f>IF(tbl_Customers[[#This Row],[total_eve_calls]]&lt;=80,"Low Calls",
IF(tbl_Customers[[#This Row],[total_eve_calls]]&lt;=120,"Medium Calls","High Calls"))</f>
        <v>High Calls</v>
      </c>
      <c r="AA2619" t="str">
        <f>IF(tbl_Customers[[#This Row],[total_eve_charge]]&lt;=15,"Low Charges",
IF(tbl_Customers[[#This Row],[total_eve_charge]]&lt;=20,"Medium Charges","High Charges"))</f>
        <v>Medium Charges</v>
      </c>
      <c r="AB26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19" t="str">
        <f>IF(tbl_Customers[[#This Row],[number_vmail_messages]] = 0, "No Usage", IF(tbl_Customers[[#This Row],[number_vmail_messages]] &lt;= 20, "Low Usage", IF(tbl_Customers[[#This Row],[number_vmail_messages]] &lt;= 40, "Medium Usgae", "High Usage")))</f>
        <v>No Usage</v>
      </c>
      <c r="AD2619" t="str">
        <f>IF(tbl_Customers[[#This Row],[total_day_minutes]]&lt;=150,"Low Usage", IF(tbl_Customers[[#This Row],[total_day_minutes]]&lt;=200,"Medium Usage", IF(tbl_Customers[[#This Row],[total_day_minutes]]&lt;=250,"High Usage","Very High Usage")))</f>
        <v>Low Usage</v>
      </c>
      <c r="AE2619" t="str">
        <f>IF(tbl_Customers[[#This Row],[total_intl_calls]]&lt;=5,"Low Calls", IF(tbl_Customers[[#This Row],[total_intl_calls]]&lt;=10, "Medium Calls", "High Calls"))</f>
        <v>Low Calls</v>
      </c>
      <c r="AF26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19" s="36" t="str">
        <f>IF(tbl_Customers[[#This Row],[Churn_Risk_Score]]&gt;=10,"High Risk", IF(tbl_Customers[[#This Row],[Churn_Risk_Score]]&gt;=5,"Medium Risk","Low Risk"))</f>
        <v>Low Risk</v>
      </c>
    </row>
    <row r="2620" spans="1:33" x14ac:dyDescent="0.35">
      <c r="A2620">
        <v>2619</v>
      </c>
      <c r="B2620" t="s">
        <v>67</v>
      </c>
      <c r="C2620">
        <v>68</v>
      </c>
      <c r="D2620" t="s">
        <v>21</v>
      </c>
      <c r="E2620" t="s">
        <v>22</v>
      </c>
      <c r="F2620" t="s">
        <v>22</v>
      </c>
      <c r="G2620">
        <v>0</v>
      </c>
      <c r="H2620">
        <v>94.1</v>
      </c>
      <c r="I2620">
        <v>93</v>
      </c>
      <c r="J2620">
        <v>16</v>
      </c>
      <c r="K2620">
        <v>147.6</v>
      </c>
      <c r="L2620">
        <v>80</v>
      </c>
      <c r="M2620">
        <v>12.55</v>
      </c>
      <c r="N2620">
        <v>213.5</v>
      </c>
      <c r="O2620">
        <v>85</v>
      </c>
      <c r="P2620">
        <v>9.61</v>
      </c>
      <c r="Q2620">
        <v>10.1</v>
      </c>
      <c r="R2620">
        <v>2</v>
      </c>
      <c r="S2620">
        <v>2.73</v>
      </c>
      <c r="T2620">
        <v>0</v>
      </c>
      <c r="U2620" t="s">
        <v>22</v>
      </c>
      <c r="V2620">
        <f>IF(tbl_Customers[[#This Row],[churn]] = "yes", 1, 0)</f>
        <v>0</v>
      </c>
      <c r="W2620" t="str">
        <f>IF(tbl_Customers[[#This Row],[number_customer_service_calls]] &lt;= 1, "0-1 Calls", IF(tbl_Customers[[#This Row],[number_customer_service_calls]] &lt;= 3, "2-3 Calls", IF(tbl_Customers[[#This Row],[number_customer_service_calls]] &lt;=5, "4-5 Calls", "6+ Calls")))</f>
        <v>0-1 Calls</v>
      </c>
      <c r="X2620" t="str">
        <f>IF(tbl_Customers[[#This Row],[account_length]] &lt;= 50, "0-50", IF(tbl_Customers[[#This Row],[account_length]] &lt;=100, "51-100", IF(tbl_Customers[[#This Row],[account_length]] &lt;= 150, "101-150", "151+")))</f>
        <v>51-100</v>
      </c>
      <c r="Y2620" t="str">
        <f>IF(tbl_Customers[[#This Row],[total_intl_charge]] &lt;= 3, "Low Charges", "High Charges")</f>
        <v>Low Charges</v>
      </c>
      <c r="Z2620" t="str">
        <f>IF(tbl_Customers[[#This Row],[total_eve_calls]]&lt;=80,"Low Calls",
IF(tbl_Customers[[#This Row],[total_eve_calls]]&lt;=120,"Medium Calls","High Calls"))</f>
        <v>Low Calls</v>
      </c>
      <c r="AA2620" t="str">
        <f>IF(tbl_Customers[[#This Row],[total_eve_charge]]&lt;=15,"Low Charges",
IF(tbl_Customers[[#This Row],[total_eve_charge]]&lt;=20,"Medium Charges","High Charges"))</f>
        <v>Low Charges</v>
      </c>
      <c r="AB26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20" t="str">
        <f>IF(tbl_Customers[[#This Row],[number_vmail_messages]] = 0, "No Usage", IF(tbl_Customers[[#This Row],[number_vmail_messages]] &lt;= 20, "Low Usage", IF(tbl_Customers[[#This Row],[number_vmail_messages]] &lt;= 40, "Medium Usgae", "High Usage")))</f>
        <v>No Usage</v>
      </c>
      <c r="AD2620" t="str">
        <f>IF(tbl_Customers[[#This Row],[total_day_minutes]]&lt;=150,"Low Usage", IF(tbl_Customers[[#This Row],[total_day_minutes]]&lt;=200,"Medium Usage", IF(tbl_Customers[[#This Row],[total_day_minutes]]&lt;=250,"High Usage","Very High Usage")))</f>
        <v>Low Usage</v>
      </c>
      <c r="AE2620" t="str">
        <f>IF(tbl_Customers[[#This Row],[total_intl_calls]]&lt;=5,"Low Calls", IF(tbl_Customers[[#This Row],[total_intl_calls]]&lt;=10, "Medium Calls", "High Calls"))</f>
        <v>Low Calls</v>
      </c>
      <c r="AF26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20" s="36" t="str">
        <f>IF(tbl_Customers[[#This Row],[Churn_Risk_Score]]&gt;=10,"High Risk", IF(tbl_Customers[[#This Row],[Churn_Risk_Score]]&gt;=5,"Medium Risk","Low Risk"))</f>
        <v>Low Risk</v>
      </c>
    </row>
    <row r="2621" spans="1:33" x14ac:dyDescent="0.35">
      <c r="A2621">
        <v>2620</v>
      </c>
      <c r="B2621" t="s">
        <v>57</v>
      </c>
      <c r="C2621">
        <v>27</v>
      </c>
      <c r="D2621" t="s">
        <v>28</v>
      </c>
      <c r="E2621" t="s">
        <v>22</v>
      </c>
      <c r="F2621" t="s">
        <v>22</v>
      </c>
      <c r="G2621">
        <v>0</v>
      </c>
      <c r="H2621">
        <v>226.3</v>
      </c>
      <c r="I2621">
        <v>95</v>
      </c>
      <c r="J2621">
        <v>38.47</v>
      </c>
      <c r="K2621">
        <v>274.3</v>
      </c>
      <c r="L2621">
        <v>109</v>
      </c>
      <c r="M2621">
        <v>23.32</v>
      </c>
      <c r="N2621">
        <v>242.7</v>
      </c>
      <c r="O2621">
        <v>119</v>
      </c>
      <c r="P2621">
        <v>10.92</v>
      </c>
      <c r="Q2621">
        <v>8.1999999999999993</v>
      </c>
      <c r="R2621">
        <v>3</v>
      </c>
      <c r="S2621">
        <v>2.21</v>
      </c>
      <c r="T2621">
        <v>2</v>
      </c>
      <c r="U2621" t="s">
        <v>23</v>
      </c>
      <c r="V2621">
        <f>IF(tbl_Customers[[#This Row],[churn]] = "yes", 1, 0)</f>
        <v>1</v>
      </c>
      <c r="W2621" t="str">
        <f>IF(tbl_Customers[[#This Row],[number_customer_service_calls]] &lt;= 1, "0-1 Calls", IF(tbl_Customers[[#This Row],[number_customer_service_calls]] &lt;= 3, "2-3 Calls", IF(tbl_Customers[[#This Row],[number_customer_service_calls]] &lt;=5, "4-5 Calls", "6+ Calls")))</f>
        <v>2-3 Calls</v>
      </c>
      <c r="X2621" t="str">
        <f>IF(tbl_Customers[[#This Row],[account_length]] &lt;= 50, "0-50", IF(tbl_Customers[[#This Row],[account_length]] &lt;=100, "51-100", IF(tbl_Customers[[#This Row],[account_length]] &lt;= 150, "101-150", "151+")))</f>
        <v>0-50</v>
      </c>
      <c r="Y2621" t="str">
        <f>IF(tbl_Customers[[#This Row],[total_intl_charge]] &lt;= 3, "Low Charges", "High Charges")</f>
        <v>Low Charges</v>
      </c>
      <c r="Z2621" t="str">
        <f>IF(tbl_Customers[[#This Row],[total_eve_calls]]&lt;=80,"Low Calls",
IF(tbl_Customers[[#This Row],[total_eve_calls]]&lt;=120,"Medium Calls","High Calls"))</f>
        <v>Medium Calls</v>
      </c>
      <c r="AA2621" t="str">
        <f>IF(tbl_Customers[[#This Row],[total_eve_charge]]&lt;=15,"Low Charges",
IF(tbl_Customers[[#This Row],[total_eve_charge]]&lt;=20,"Medium Charges","High Charges"))</f>
        <v>High Charges</v>
      </c>
      <c r="AB26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21" t="str">
        <f>IF(tbl_Customers[[#This Row],[number_vmail_messages]] = 0, "No Usage", IF(tbl_Customers[[#This Row],[number_vmail_messages]] &lt;= 20, "Low Usage", IF(tbl_Customers[[#This Row],[number_vmail_messages]] &lt;= 40, "Medium Usgae", "High Usage")))</f>
        <v>No Usage</v>
      </c>
      <c r="AD2621" t="str">
        <f>IF(tbl_Customers[[#This Row],[total_day_minutes]]&lt;=150,"Low Usage", IF(tbl_Customers[[#This Row],[total_day_minutes]]&lt;=200,"Medium Usage", IF(tbl_Customers[[#This Row],[total_day_minutes]]&lt;=250,"High Usage","Very High Usage")))</f>
        <v>High Usage</v>
      </c>
      <c r="AE2621" t="str">
        <f>IF(tbl_Customers[[#This Row],[total_intl_calls]]&lt;=5,"Low Calls", IF(tbl_Customers[[#This Row],[total_intl_calls]]&lt;=10, "Medium Calls", "High Calls"))</f>
        <v>Low Calls</v>
      </c>
      <c r="AF26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21" s="36" t="str">
        <f>IF(tbl_Customers[[#This Row],[Churn_Risk_Score]]&gt;=10,"High Risk", IF(tbl_Customers[[#This Row],[Churn_Risk_Score]]&gt;=5,"Medium Risk","Low Risk"))</f>
        <v>Low Risk</v>
      </c>
    </row>
    <row r="2622" spans="1:33" x14ac:dyDescent="0.35">
      <c r="A2622">
        <v>2621</v>
      </c>
      <c r="B2622" t="s">
        <v>68</v>
      </c>
      <c r="C2622">
        <v>181</v>
      </c>
      <c r="D2622" t="s">
        <v>21</v>
      </c>
      <c r="E2622" t="s">
        <v>22</v>
      </c>
      <c r="F2622" t="s">
        <v>23</v>
      </c>
      <c r="G2622">
        <v>27</v>
      </c>
      <c r="H2622">
        <v>190.3</v>
      </c>
      <c r="I2622">
        <v>93</v>
      </c>
      <c r="J2622">
        <v>32.35</v>
      </c>
      <c r="K2622">
        <v>249</v>
      </c>
      <c r="L2622">
        <v>127</v>
      </c>
      <c r="M2622">
        <v>21.17</v>
      </c>
      <c r="N2622">
        <v>215.7</v>
      </c>
      <c r="O2622">
        <v>82</v>
      </c>
      <c r="P2622">
        <v>9.7100000000000009</v>
      </c>
      <c r="Q2622">
        <v>10.6</v>
      </c>
      <c r="R2622">
        <v>4</v>
      </c>
      <c r="S2622">
        <v>2.86</v>
      </c>
      <c r="T2622">
        <v>1</v>
      </c>
      <c r="U2622" t="s">
        <v>22</v>
      </c>
      <c r="V2622">
        <f>IF(tbl_Customers[[#This Row],[churn]] = "yes", 1, 0)</f>
        <v>0</v>
      </c>
      <c r="W2622" t="str">
        <f>IF(tbl_Customers[[#This Row],[number_customer_service_calls]] &lt;= 1, "0-1 Calls", IF(tbl_Customers[[#This Row],[number_customer_service_calls]] &lt;= 3, "2-3 Calls", IF(tbl_Customers[[#This Row],[number_customer_service_calls]] &lt;=5, "4-5 Calls", "6+ Calls")))</f>
        <v>0-1 Calls</v>
      </c>
      <c r="X2622" t="str">
        <f>IF(tbl_Customers[[#This Row],[account_length]] &lt;= 50, "0-50", IF(tbl_Customers[[#This Row],[account_length]] &lt;=100, "51-100", IF(tbl_Customers[[#This Row],[account_length]] &lt;= 150, "101-150", "151+")))</f>
        <v>151+</v>
      </c>
      <c r="Y2622" t="str">
        <f>IF(tbl_Customers[[#This Row],[total_intl_charge]] &lt;= 3, "Low Charges", "High Charges")</f>
        <v>Low Charges</v>
      </c>
      <c r="Z2622" t="str">
        <f>IF(tbl_Customers[[#This Row],[total_eve_calls]]&lt;=80,"Low Calls",
IF(tbl_Customers[[#This Row],[total_eve_calls]]&lt;=120,"Medium Calls","High Calls"))</f>
        <v>High Calls</v>
      </c>
      <c r="AA2622" t="str">
        <f>IF(tbl_Customers[[#This Row],[total_eve_charge]]&lt;=15,"Low Charges",
IF(tbl_Customers[[#This Row],[total_eve_charge]]&lt;=20,"Medium Charges","High Charges"))</f>
        <v>High Charges</v>
      </c>
      <c r="AB26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22" t="str">
        <f>IF(tbl_Customers[[#This Row],[number_vmail_messages]] = 0, "No Usage", IF(tbl_Customers[[#This Row],[number_vmail_messages]] &lt;= 20, "Low Usage", IF(tbl_Customers[[#This Row],[number_vmail_messages]] &lt;= 40, "Medium Usgae", "High Usage")))</f>
        <v>Medium Usgae</v>
      </c>
      <c r="AD2622" t="str">
        <f>IF(tbl_Customers[[#This Row],[total_day_minutes]]&lt;=150,"Low Usage", IF(tbl_Customers[[#This Row],[total_day_minutes]]&lt;=200,"Medium Usage", IF(tbl_Customers[[#This Row],[total_day_minutes]]&lt;=250,"High Usage","Very High Usage")))</f>
        <v>Medium Usage</v>
      </c>
      <c r="AE2622" t="str">
        <f>IF(tbl_Customers[[#This Row],[total_intl_calls]]&lt;=5,"Low Calls", IF(tbl_Customers[[#This Row],[total_intl_calls]]&lt;=10, "Medium Calls", "High Calls"))</f>
        <v>Low Calls</v>
      </c>
      <c r="AF26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22" s="36" t="str">
        <f>IF(tbl_Customers[[#This Row],[Churn_Risk_Score]]&gt;=10,"High Risk", IF(tbl_Customers[[#This Row],[Churn_Risk_Score]]&gt;=5,"Medium Risk","Low Risk"))</f>
        <v>Low Risk</v>
      </c>
    </row>
    <row r="2623" spans="1:33" x14ac:dyDescent="0.35">
      <c r="A2623">
        <v>2622</v>
      </c>
      <c r="B2623" t="s">
        <v>66</v>
      </c>
      <c r="C2623">
        <v>112</v>
      </c>
      <c r="D2623" t="s">
        <v>21</v>
      </c>
      <c r="E2623" t="s">
        <v>22</v>
      </c>
      <c r="F2623" t="s">
        <v>22</v>
      </c>
      <c r="G2623">
        <v>0</v>
      </c>
      <c r="H2623">
        <v>185.4</v>
      </c>
      <c r="I2623">
        <v>114</v>
      </c>
      <c r="J2623">
        <v>31.52</v>
      </c>
      <c r="K2623">
        <v>191.4</v>
      </c>
      <c r="L2623">
        <v>119</v>
      </c>
      <c r="M2623">
        <v>16.27</v>
      </c>
      <c r="N2623">
        <v>144</v>
      </c>
      <c r="O2623">
        <v>78</v>
      </c>
      <c r="P2623">
        <v>6.48</v>
      </c>
      <c r="Q2623">
        <v>10</v>
      </c>
      <c r="R2623">
        <v>11</v>
      </c>
      <c r="S2623">
        <v>2.7</v>
      </c>
      <c r="T2623">
        <v>2</v>
      </c>
      <c r="U2623" t="s">
        <v>22</v>
      </c>
      <c r="V2623">
        <f>IF(tbl_Customers[[#This Row],[churn]] = "yes", 1, 0)</f>
        <v>0</v>
      </c>
      <c r="W2623" t="str">
        <f>IF(tbl_Customers[[#This Row],[number_customer_service_calls]] &lt;= 1, "0-1 Calls", IF(tbl_Customers[[#This Row],[number_customer_service_calls]] &lt;= 3, "2-3 Calls", IF(tbl_Customers[[#This Row],[number_customer_service_calls]] &lt;=5, "4-5 Calls", "6+ Calls")))</f>
        <v>2-3 Calls</v>
      </c>
      <c r="X2623" t="str">
        <f>IF(tbl_Customers[[#This Row],[account_length]] &lt;= 50, "0-50", IF(tbl_Customers[[#This Row],[account_length]] &lt;=100, "51-100", IF(tbl_Customers[[#This Row],[account_length]] &lt;= 150, "101-150", "151+")))</f>
        <v>101-150</v>
      </c>
      <c r="Y2623" t="str">
        <f>IF(tbl_Customers[[#This Row],[total_intl_charge]] &lt;= 3, "Low Charges", "High Charges")</f>
        <v>Low Charges</v>
      </c>
      <c r="Z2623" t="str">
        <f>IF(tbl_Customers[[#This Row],[total_eve_calls]]&lt;=80,"Low Calls",
IF(tbl_Customers[[#This Row],[total_eve_calls]]&lt;=120,"Medium Calls","High Calls"))</f>
        <v>Medium Calls</v>
      </c>
      <c r="AA2623" t="str">
        <f>IF(tbl_Customers[[#This Row],[total_eve_charge]]&lt;=15,"Low Charges",
IF(tbl_Customers[[#This Row],[total_eve_charge]]&lt;=20,"Medium Charges","High Charges"))</f>
        <v>Medium Charges</v>
      </c>
      <c r="AB26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23" t="str">
        <f>IF(tbl_Customers[[#This Row],[number_vmail_messages]] = 0, "No Usage", IF(tbl_Customers[[#This Row],[number_vmail_messages]] &lt;= 20, "Low Usage", IF(tbl_Customers[[#This Row],[number_vmail_messages]] &lt;= 40, "Medium Usgae", "High Usage")))</f>
        <v>No Usage</v>
      </c>
      <c r="AD2623" t="str">
        <f>IF(tbl_Customers[[#This Row],[total_day_minutes]]&lt;=150,"Low Usage", IF(tbl_Customers[[#This Row],[total_day_minutes]]&lt;=200,"Medium Usage", IF(tbl_Customers[[#This Row],[total_day_minutes]]&lt;=250,"High Usage","Very High Usage")))</f>
        <v>Medium Usage</v>
      </c>
      <c r="AE2623" t="str">
        <f>IF(tbl_Customers[[#This Row],[total_intl_calls]]&lt;=5,"Low Calls", IF(tbl_Customers[[#This Row],[total_intl_calls]]&lt;=10, "Medium Calls", "High Calls"))</f>
        <v>High Calls</v>
      </c>
      <c r="AF26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23" s="36" t="str">
        <f>IF(tbl_Customers[[#This Row],[Churn_Risk_Score]]&gt;=10,"High Risk", IF(tbl_Customers[[#This Row],[Churn_Risk_Score]]&gt;=5,"Medium Risk","Low Risk"))</f>
        <v>Low Risk</v>
      </c>
    </row>
    <row r="2624" spans="1:33" x14ac:dyDescent="0.35">
      <c r="A2624">
        <v>2623</v>
      </c>
      <c r="B2624" t="s">
        <v>48</v>
      </c>
      <c r="C2624">
        <v>93</v>
      </c>
      <c r="D2624" t="s">
        <v>21</v>
      </c>
      <c r="E2624" t="s">
        <v>22</v>
      </c>
      <c r="F2624" t="s">
        <v>22</v>
      </c>
      <c r="G2624">
        <v>0</v>
      </c>
      <c r="H2624">
        <v>179.5</v>
      </c>
      <c r="I2624">
        <v>121</v>
      </c>
      <c r="J2624">
        <v>30.52</v>
      </c>
      <c r="K2624">
        <v>191.9</v>
      </c>
      <c r="L2624">
        <v>131</v>
      </c>
      <c r="M2624">
        <v>16.309999999999999</v>
      </c>
      <c r="N2624">
        <v>165.5</v>
      </c>
      <c r="O2624">
        <v>125</v>
      </c>
      <c r="P2624">
        <v>7.45</v>
      </c>
      <c r="Q2624">
        <v>12</v>
      </c>
      <c r="R2624">
        <v>4</v>
      </c>
      <c r="S2624">
        <v>3.24</v>
      </c>
      <c r="T2624">
        <v>0</v>
      </c>
      <c r="U2624" t="s">
        <v>22</v>
      </c>
      <c r="V2624">
        <f>IF(tbl_Customers[[#This Row],[churn]] = "yes", 1, 0)</f>
        <v>0</v>
      </c>
      <c r="W2624" t="str">
        <f>IF(tbl_Customers[[#This Row],[number_customer_service_calls]] &lt;= 1, "0-1 Calls", IF(tbl_Customers[[#This Row],[number_customer_service_calls]] &lt;= 3, "2-3 Calls", IF(tbl_Customers[[#This Row],[number_customer_service_calls]] &lt;=5, "4-5 Calls", "6+ Calls")))</f>
        <v>0-1 Calls</v>
      </c>
      <c r="X2624" t="str">
        <f>IF(tbl_Customers[[#This Row],[account_length]] &lt;= 50, "0-50", IF(tbl_Customers[[#This Row],[account_length]] &lt;=100, "51-100", IF(tbl_Customers[[#This Row],[account_length]] &lt;= 150, "101-150", "151+")))</f>
        <v>51-100</v>
      </c>
      <c r="Y2624" t="str">
        <f>IF(tbl_Customers[[#This Row],[total_intl_charge]] &lt;= 3, "Low Charges", "High Charges")</f>
        <v>High Charges</v>
      </c>
      <c r="Z2624" t="str">
        <f>IF(tbl_Customers[[#This Row],[total_eve_calls]]&lt;=80,"Low Calls",
IF(tbl_Customers[[#This Row],[total_eve_calls]]&lt;=120,"Medium Calls","High Calls"))</f>
        <v>High Calls</v>
      </c>
      <c r="AA2624" t="str">
        <f>IF(tbl_Customers[[#This Row],[total_eve_charge]]&lt;=15,"Low Charges",
IF(tbl_Customers[[#This Row],[total_eve_charge]]&lt;=20,"Medium Charges","High Charges"))</f>
        <v>Medium Charges</v>
      </c>
      <c r="AB26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24" t="str">
        <f>IF(tbl_Customers[[#This Row],[number_vmail_messages]] = 0, "No Usage", IF(tbl_Customers[[#This Row],[number_vmail_messages]] &lt;= 20, "Low Usage", IF(tbl_Customers[[#This Row],[number_vmail_messages]] &lt;= 40, "Medium Usgae", "High Usage")))</f>
        <v>No Usage</v>
      </c>
      <c r="AD2624" t="str">
        <f>IF(tbl_Customers[[#This Row],[total_day_minutes]]&lt;=150,"Low Usage", IF(tbl_Customers[[#This Row],[total_day_minutes]]&lt;=200,"Medium Usage", IF(tbl_Customers[[#This Row],[total_day_minutes]]&lt;=250,"High Usage","Very High Usage")))</f>
        <v>Medium Usage</v>
      </c>
      <c r="AE2624" t="str">
        <f>IF(tbl_Customers[[#This Row],[total_intl_calls]]&lt;=5,"Low Calls", IF(tbl_Customers[[#This Row],[total_intl_calls]]&lt;=10, "Medium Calls", "High Calls"))</f>
        <v>Low Calls</v>
      </c>
      <c r="AF26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24" s="36" t="str">
        <f>IF(tbl_Customers[[#This Row],[Churn_Risk_Score]]&gt;=10,"High Risk", IF(tbl_Customers[[#This Row],[Churn_Risk_Score]]&gt;=5,"Medium Risk","Low Risk"))</f>
        <v>Low Risk</v>
      </c>
    </row>
    <row r="2625" spans="1:33" x14ac:dyDescent="0.35">
      <c r="A2625">
        <v>2624</v>
      </c>
      <c r="B2625" t="s">
        <v>42</v>
      </c>
      <c r="C2625">
        <v>102</v>
      </c>
      <c r="D2625" t="s">
        <v>25</v>
      </c>
      <c r="E2625" t="s">
        <v>22</v>
      </c>
      <c r="F2625" t="s">
        <v>22</v>
      </c>
      <c r="G2625">
        <v>0</v>
      </c>
      <c r="H2625">
        <v>158</v>
      </c>
      <c r="I2625">
        <v>94</v>
      </c>
      <c r="J2625">
        <v>26.86</v>
      </c>
      <c r="K2625">
        <v>207.9</v>
      </c>
      <c r="L2625">
        <v>100</v>
      </c>
      <c r="M2625">
        <v>17.670000000000002</v>
      </c>
      <c r="N2625">
        <v>190.4</v>
      </c>
      <c r="O2625">
        <v>120</v>
      </c>
      <c r="P2625">
        <v>8.57</v>
      </c>
      <c r="Q2625">
        <v>10.1</v>
      </c>
      <c r="R2625">
        <v>10</v>
      </c>
      <c r="S2625">
        <v>2.73</v>
      </c>
      <c r="T2625">
        <v>0</v>
      </c>
      <c r="U2625" t="s">
        <v>22</v>
      </c>
      <c r="V2625">
        <f>IF(tbl_Customers[[#This Row],[churn]] = "yes", 1, 0)</f>
        <v>0</v>
      </c>
      <c r="W2625" t="str">
        <f>IF(tbl_Customers[[#This Row],[number_customer_service_calls]] &lt;= 1, "0-1 Calls", IF(tbl_Customers[[#This Row],[number_customer_service_calls]] &lt;= 3, "2-3 Calls", IF(tbl_Customers[[#This Row],[number_customer_service_calls]] &lt;=5, "4-5 Calls", "6+ Calls")))</f>
        <v>0-1 Calls</v>
      </c>
      <c r="X2625" t="str">
        <f>IF(tbl_Customers[[#This Row],[account_length]] &lt;= 50, "0-50", IF(tbl_Customers[[#This Row],[account_length]] &lt;=100, "51-100", IF(tbl_Customers[[#This Row],[account_length]] &lt;= 150, "101-150", "151+")))</f>
        <v>101-150</v>
      </c>
      <c r="Y2625" t="str">
        <f>IF(tbl_Customers[[#This Row],[total_intl_charge]] &lt;= 3, "Low Charges", "High Charges")</f>
        <v>Low Charges</v>
      </c>
      <c r="Z2625" t="str">
        <f>IF(tbl_Customers[[#This Row],[total_eve_calls]]&lt;=80,"Low Calls",
IF(tbl_Customers[[#This Row],[total_eve_calls]]&lt;=120,"Medium Calls","High Calls"))</f>
        <v>Medium Calls</v>
      </c>
      <c r="AA2625" t="str">
        <f>IF(tbl_Customers[[#This Row],[total_eve_charge]]&lt;=15,"Low Charges",
IF(tbl_Customers[[#This Row],[total_eve_charge]]&lt;=20,"Medium Charges","High Charges"))</f>
        <v>Medium Charges</v>
      </c>
      <c r="AB26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25" t="str">
        <f>IF(tbl_Customers[[#This Row],[number_vmail_messages]] = 0, "No Usage", IF(tbl_Customers[[#This Row],[number_vmail_messages]] &lt;= 20, "Low Usage", IF(tbl_Customers[[#This Row],[number_vmail_messages]] &lt;= 40, "Medium Usgae", "High Usage")))</f>
        <v>No Usage</v>
      </c>
      <c r="AD2625" t="str">
        <f>IF(tbl_Customers[[#This Row],[total_day_minutes]]&lt;=150,"Low Usage", IF(tbl_Customers[[#This Row],[total_day_minutes]]&lt;=200,"Medium Usage", IF(tbl_Customers[[#This Row],[total_day_minutes]]&lt;=250,"High Usage","Very High Usage")))</f>
        <v>Medium Usage</v>
      </c>
      <c r="AE2625" t="str">
        <f>IF(tbl_Customers[[#This Row],[total_intl_calls]]&lt;=5,"Low Calls", IF(tbl_Customers[[#This Row],[total_intl_calls]]&lt;=10, "Medium Calls", "High Calls"))</f>
        <v>Medium Calls</v>
      </c>
      <c r="AF26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25" s="36" t="str">
        <f>IF(tbl_Customers[[#This Row],[Churn_Risk_Score]]&gt;=10,"High Risk", IF(tbl_Customers[[#This Row],[Churn_Risk_Score]]&gt;=5,"Medium Risk","Low Risk"))</f>
        <v>Low Risk</v>
      </c>
    </row>
    <row r="2626" spans="1:33" x14ac:dyDescent="0.35">
      <c r="A2626">
        <v>2625</v>
      </c>
      <c r="B2626" t="s">
        <v>27</v>
      </c>
      <c r="C2626">
        <v>93</v>
      </c>
      <c r="D2626" t="s">
        <v>21</v>
      </c>
      <c r="E2626" t="s">
        <v>22</v>
      </c>
      <c r="F2626" t="s">
        <v>22</v>
      </c>
      <c r="G2626">
        <v>0</v>
      </c>
      <c r="H2626">
        <v>173</v>
      </c>
      <c r="I2626">
        <v>131</v>
      </c>
      <c r="J2626">
        <v>29.41</v>
      </c>
      <c r="K2626">
        <v>190.4</v>
      </c>
      <c r="L2626">
        <v>108</v>
      </c>
      <c r="M2626">
        <v>16.18</v>
      </c>
      <c r="N2626">
        <v>290</v>
      </c>
      <c r="O2626">
        <v>66</v>
      </c>
      <c r="P2626">
        <v>13.05</v>
      </c>
      <c r="Q2626">
        <v>10.4</v>
      </c>
      <c r="R2626">
        <v>2</v>
      </c>
      <c r="S2626">
        <v>2.81</v>
      </c>
      <c r="T2626">
        <v>0</v>
      </c>
      <c r="U2626" t="s">
        <v>22</v>
      </c>
      <c r="V2626">
        <f>IF(tbl_Customers[[#This Row],[churn]] = "yes", 1, 0)</f>
        <v>0</v>
      </c>
      <c r="W2626" t="str">
        <f>IF(tbl_Customers[[#This Row],[number_customer_service_calls]] &lt;= 1, "0-1 Calls", IF(tbl_Customers[[#This Row],[number_customer_service_calls]] &lt;= 3, "2-3 Calls", IF(tbl_Customers[[#This Row],[number_customer_service_calls]] &lt;=5, "4-5 Calls", "6+ Calls")))</f>
        <v>0-1 Calls</v>
      </c>
      <c r="X2626" t="str">
        <f>IF(tbl_Customers[[#This Row],[account_length]] &lt;= 50, "0-50", IF(tbl_Customers[[#This Row],[account_length]] &lt;=100, "51-100", IF(tbl_Customers[[#This Row],[account_length]] &lt;= 150, "101-150", "151+")))</f>
        <v>51-100</v>
      </c>
      <c r="Y2626" t="str">
        <f>IF(tbl_Customers[[#This Row],[total_intl_charge]] &lt;= 3, "Low Charges", "High Charges")</f>
        <v>Low Charges</v>
      </c>
      <c r="Z2626" t="str">
        <f>IF(tbl_Customers[[#This Row],[total_eve_calls]]&lt;=80,"Low Calls",
IF(tbl_Customers[[#This Row],[total_eve_calls]]&lt;=120,"Medium Calls","High Calls"))</f>
        <v>Medium Calls</v>
      </c>
      <c r="AA2626" t="str">
        <f>IF(tbl_Customers[[#This Row],[total_eve_charge]]&lt;=15,"Low Charges",
IF(tbl_Customers[[#This Row],[total_eve_charge]]&lt;=20,"Medium Charges","High Charges"))</f>
        <v>Medium Charges</v>
      </c>
      <c r="AB26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26" t="str">
        <f>IF(tbl_Customers[[#This Row],[number_vmail_messages]] = 0, "No Usage", IF(tbl_Customers[[#This Row],[number_vmail_messages]] &lt;= 20, "Low Usage", IF(tbl_Customers[[#This Row],[number_vmail_messages]] &lt;= 40, "Medium Usgae", "High Usage")))</f>
        <v>No Usage</v>
      </c>
      <c r="AD2626" t="str">
        <f>IF(tbl_Customers[[#This Row],[total_day_minutes]]&lt;=150,"Low Usage", IF(tbl_Customers[[#This Row],[total_day_minutes]]&lt;=200,"Medium Usage", IF(tbl_Customers[[#This Row],[total_day_minutes]]&lt;=250,"High Usage","Very High Usage")))</f>
        <v>Medium Usage</v>
      </c>
      <c r="AE2626" t="str">
        <f>IF(tbl_Customers[[#This Row],[total_intl_calls]]&lt;=5,"Low Calls", IF(tbl_Customers[[#This Row],[total_intl_calls]]&lt;=10, "Medium Calls", "High Calls"))</f>
        <v>Low Calls</v>
      </c>
      <c r="AF26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26" s="36" t="str">
        <f>IF(tbl_Customers[[#This Row],[Churn_Risk_Score]]&gt;=10,"High Risk", IF(tbl_Customers[[#This Row],[Churn_Risk_Score]]&gt;=5,"Medium Risk","Low Risk"))</f>
        <v>Low Risk</v>
      </c>
    </row>
    <row r="2627" spans="1:33" x14ac:dyDescent="0.35">
      <c r="A2627">
        <v>2626</v>
      </c>
      <c r="B2627" t="s">
        <v>42</v>
      </c>
      <c r="C2627">
        <v>107</v>
      </c>
      <c r="D2627" t="s">
        <v>21</v>
      </c>
      <c r="E2627" t="s">
        <v>22</v>
      </c>
      <c r="F2627" t="s">
        <v>23</v>
      </c>
      <c r="G2627">
        <v>32</v>
      </c>
      <c r="H2627">
        <v>134.19999999999999</v>
      </c>
      <c r="I2627">
        <v>101</v>
      </c>
      <c r="J2627">
        <v>22.81</v>
      </c>
      <c r="K2627">
        <v>211.9</v>
      </c>
      <c r="L2627">
        <v>145</v>
      </c>
      <c r="M2627">
        <v>18.010000000000002</v>
      </c>
      <c r="N2627">
        <v>167.6</v>
      </c>
      <c r="O2627">
        <v>138</v>
      </c>
      <c r="P2627">
        <v>7.54</v>
      </c>
      <c r="Q2627">
        <v>8.1999999999999993</v>
      </c>
      <c r="R2627">
        <v>5</v>
      </c>
      <c r="S2627">
        <v>2.21</v>
      </c>
      <c r="T2627">
        <v>1</v>
      </c>
      <c r="U2627" t="s">
        <v>22</v>
      </c>
      <c r="V2627">
        <f>IF(tbl_Customers[[#This Row],[churn]] = "yes", 1, 0)</f>
        <v>0</v>
      </c>
      <c r="W2627" t="str">
        <f>IF(tbl_Customers[[#This Row],[number_customer_service_calls]] &lt;= 1, "0-1 Calls", IF(tbl_Customers[[#This Row],[number_customer_service_calls]] &lt;= 3, "2-3 Calls", IF(tbl_Customers[[#This Row],[number_customer_service_calls]] &lt;=5, "4-5 Calls", "6+ Calls")))</f>
        <v>0-1 Calls</v>
      </c>
      <c r="X2627" t="str">
        <f>IF(tbl_Customers[[#This Row],[account_length]] &lt;= 50, "0-50", IF(tbl_Customers[[#This Row],[account_length]] &lt;=100, "51-100", IF(tbl_Customers[[#This Row],[account_length]] &lt;= 150, "101-150", "151+")))</f>
        <v>101-150</v>
      </c>
      <c r="Y2627" t="str">
        <f>IF(tbl_Customers[[#This Row],[total_intl_charge]] &lt;= 3, "Low Charges", "High Charges")</f>
        <v>Low Charges</v>
      </c>
      <c r="Z2627" t="str">
        <f>IF(tbl_Customers[[#This Row],[total_eve_calls]]&lt;=80,"Low Calls",
IF(tbl_Customers[[#This Row],[total_eve_calls]]&lt;=120,"Medium Calls","High Calls"))</f>
        <v>High Calls</v>
      </c>
      <c r="AA2627" t="str">
        <f>IF(tbl_Customers[[#This Row],[total_eve_charge]]&lt;=15,"Low Charges",
IF(tbl_Customers[[#This Row],[total_eve_charge]]&lt;=20,"Medium Charges","High Charges"))</f>
        <v>Medium Charges</v>
      </c>
      <c r="AB26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27" t="str">
        <f>IF(tbl_Customers[[#This Row],[number_vmail_messages]] = 0, "No Usage", IF(tbl_Customers[[#This Row],[number_vmail_messages]] &lt;= 20, "Low Usage", IF(tbl_Customers[[#This Row],[number_vmail_messages]] &lt;= 40, "Medium Usgae", "High Usage")))</f>
        <v>Medium Usgae</v>
      </c>
      <c r="AD2627" t="str">
        <f>IF(tbl_Customers[[#This Row],[total_day_minutes]]&lt;=150,"Low Usage", IF(tbl_Customers[[#This Row],[total_day_minutes]]&lt;=200,"Medium Usage", IF(tbl_Customers[[#This Row],[total_day_minutes]]&lt;=250,"High Usage","Very High Usage")))</f>
        <v>Low Usage</v>
      </c>
      <c r="AE2627" t="str">
        <f>IF(tbl_Customers[[#This Row],[total_intl_calls]]&lt;=5,"Low Calls", IF(tbl_Customers[[#This Row],[total_intl_calls]]&lt;=10, "Medium Calls", "High Calls"))</f>
        <v>Low Calls</v>
      </c>
      <c r="AF26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27" s="36" t="str">
        <f>IF(tbl_Customers[[#This Row],[Churn_Risk_Score]]&gt;=10,"High Risk", IF(tbl_Customers[[#This Row],[Churn_Risk_Score]]&gt;=5,"Medium Risk","Low Risk"))</f>
        <v>Low Risk</v>
      </c>
    </row>
    <row r="2628" spans="1:33" x14ac:dyDescent="0.35">
      <c r="A2628">
        <v>2627</v>
      </c>
      <c r="B2628" t="s">
        <v>32</v>
      </c>
      <c r="C2628">
        <v>100</v>
      </c>
      <c r="D2628" t="s">
        <v>21</v>
      </c>
      <c r="E2628" t="s">
        <v>22</v>
      </c>
      <c r="F2628" t="s">
        <v>23</v>
      </c>
      <c r="G2628">
        <v>32</v>
      </c>
      <c r="H2628">
        <v>125.2</v>
      </c>
      <c r="I2628">
        <v>123</v>
      </c>
      <c r="J2628">
        <v>21.28</v>
      </c>
      <c r="K2628">
        <v>230.9</v>
      </c>
      <c r="L2628">
        <v>101</v>
      </c>
      <c r="M2628">
        <v>19.63</v>
      </c>
      <c r="N2628">
        <v>192</v>
      </c>
      <c r="O2628">
        <v>106</v>
      </c>
      <c r="P2628">
        <v>8.64</v>
      </c>
      <c r="Q2628">
        <v>12.6</v>
      </c>
      <c r="R2628">
        <v>9</v>
      </c>
      <c r="S2628">
        <v>3.4</v>
      </c>
      <c r="T2628">
        <v>3</v>
      </c>
      <c r="U2628" t="s">
        <v>22</v>
      </c>
      <c r="V2628">
        <f>IF(tbl_Customers[[#This Row],[churn]] = "yes", 1, 0)</f>
        <v>0</v>
      </c>
      <c r="W2628" t="str">
        <f>IF(tbl_Customers[[#This Row],[number_customer_service_calls]] &lt;= 1, "0-1 Calls", IF(tbl_Customers[[#This Row],[number_customer_service_calls]] &lt;= 3, "2-3 Calls", IF(tbl_Customers[[#This Row],[number_customer_service_calls]] &lt;=5, "4-5 Calls", "6+ Calls")))</f>
        <v>2-3 Calls</v>
      </c>
      <c r="X2628" t="str">
        <f>IF(tbl_Customers[[#This Row],[account_length]] &lt;= 50, "0-50", IF(tbl_Customers[[#This Row],[account_length]] &lt;=100, "51-100", IF(tbl_Customers[[#This Row],[account_length]] &lt;= 150, "101-150", "151+")))</f>
        <v>51-100</v>
      </c>
      <c r="Y2628" t="str">
        <f>IF(tbl_Customers[[#This Row],[total_intl_charge]] &lt;= 3, "Low Charges", "High Charges")</f>
        <v>High Charges</v>
      </c>
      <c r="Z2628" t="str">
        <f>IF(tbl_Customers[[#This Row],[total_eve_calls]]&lt;=80,"Low Calls",
IF(tbl_Customers[[#This Row],[total_eve_calls]]&lt;=120,"Medium Calls","High Calls"))</f>
        <v>Medium Calls</v>
      </c>
      <c r="AA2628" t="str">
        <f>IF(tbl_Customers[[#This Row],[total_eve_charge]]&lt;=15,"Low Charges",
IF(tbl_Customers[[#This Row],[total_eve_charge]]&lt;=20,"Medium Charges","High Charges"))</f>
        <v>Medium Charges</v>
      </c>
      <c r="AB26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28" t="str">
        <f>IF(tbl_Customers[[#This Row],[number_vmail_messages]] = 0, "No Usage", IF(tbl_Customers[[#This Row],[number_vmail_messages]] &lt;= 20, "Low Usage", IF(tbl_Customers[[#This Row],[number_vmail_messages]] &lt;= 40, "Medium Usgae", "High Usage")))</f>
        <v>Medium Usgae</v>
      </c>
      <c r="AD2628" t="str">
        <f>IF(tbl_Customers[[#This Row],[total_day_minutes]]&lt;=150,"Low Usage", IF(tbl_Customers[[#This Row],[total_day_minutes]]&lt;=200,"Medium Usage", IF(tbl_Customers[[#This Row],[total_day_minutes]]&lt;=250,"High Usage","Very High Usage")))</f>
        <v>Low Usage</v>
      </c>
      <c r="AE2628" t="str">
        <f>IF(tbl_Customers[[#This Row],[total_intl_calls]]&lt;=5,"Low Calls", IF(tbl_Customers[[#This Row],[total_intl_calls]]&lt;=10, "Medium Calls", "High Calls"))</f>
        <v>Medium Calls</v>
      </c>
      <c r="AF26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28" s="36" t="str">
        <f>IF(tbl_Customers[[#This Row],[Churn_Risk_Score]]&gt;=10,"High Risk", IF(tbl_Customers[[#This Row],[Churn_Risk_Score]]&gt;=5,"Medium Risk","Low Risk"))</f>
        <v>Low Risk</v>
      </c>
    </row>
    <row r="2629" spans="1:33" x14ac:dyDescent="0.35">
      <c r="A2629">
        <v>2628</v>
      </c>
      <c r="B2629" t="s">
        <v>54</v>
      </c>
      <c r="C2629">
        <v>115</v>
      </c>
      <c r="D2629" t="s">
        <v>21</v>
      </c>
      <c r="E2629" t="s">
        <v>22</v>
      </c>
      <c r="F2629" t="s">
        <v>22</v>
      </c>
      <c r="G2629">
        <v>0</v>
      </c>
      <c r="H2629">
        <v>195.9</v>
      </c>
      <c r="I2629">
        <v>111</v>
      </c>
      <c r="J2629">
        <v>33.299999999999997</v>
      </c>
      <c r="K2629">
        <v>227</v>
      </c>
      <c r="L2629">
        <v>108</v>
      </c>
      <c r="M2629">
        <v>19.3</v>
      </c>
      <c r="N2629">
        <v>313.2</v>
      </c>
      <c r="O2629">
        <v>113</v>
      </c>
      <c r="P2629">
        <v>14.09</v>
      </c>
      <c r="Q2629">
        <v>13.2</v>
      </c>
      <c r="R2629">
        <v>1</v>
      </c>
      <c r="S2629">
        <v>3.56</v>
      </c>
      <c r="T2629">
        <v>2</v>
      </c>
      <c r="U2629" t="s">
        <v>22</v>
      </c>
      <c r="V2629">
        <f>IF(tbl_Customers[[#This Row],[churn]] = "yes", 1, 0)</f>
        <v>0</v>
      </c>
      <c r="W2629" t="str">
        <f>IF(tbl_Customers[[#This Row],[number_customer_service_calls]] &lt;= 1, "0-1 Calls", IF(tbl_Customers[[#This Row],[number_customer_service_calls]] &lt;= 3, "2-3 Calls", IF(tbl_Customers[[#This Row],[number_customer_service_calls]] &lt;=5, "4-5 Calls", "6+ Calls")))</f>
        <v>2-3 Calls</v>
      </c>
      <c r="X2629" t="str">
        <f>IF(tbl_Customers[[#This Row],[account_length]] &lt;= 50, "0-50", IF(tbl_Customers[[#This Row],[account_length]] &lt;=100, "51-100", IF(tbl_Customers[[#This Row],[account_length]] &lt;= 150, "101-150", "151+")))</f>
        <v>101-150</v>
      </c>
      <c r="Y2629" t="str">
        <f>IF(tbl_Customers[[#This Row],[total_intl_charge]] &lt;= 3, "Low Charges", "High Charges")</f>
        <v>High Charges</v>
      </c>
      <c r="Z2629" t="str">
        <f>IF(tbl_Customers[[#This Row],[total_eve_calls]]&lt;=80,"Low Calls",
IF(tbl_Customers[[#This Row],[total_eve_calls]]&lt;=120,"Medium Calls","High Calls"))</f>
        <v>Medium Calls</v>
      </c>
      <c r="AA2629" t="str">
        <f>IF(tbl_Customers[[#This Row],[total_eve_charge]]&lt;=15,"Low Charges",
IF(tbl_Customers[[#This Row],[total_eve_charge]]&lt;=20,"Medium Charges","High Charges"))</f>
        <v>Medium Charges</v>
      </c>
      <c r="AB26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29" t="str">
        <f>IF(tbl_Customers[[#This Row],[number_vmail_messages]] = 0, "No Usage", IF(tbl_Customers[[#This Row],[number_vmail_messages]] &lt;= 20, "Low Usage", IF(tbl_Customers[[#This Row],[number_vmail_messages]] &lt;= 40, "Medium Usgae", "High Usage")))</f>
        <v>No Usage</v>
      </c>
      <c r="AD2629" t="str">
        <f>IF(tbl_Customers[[#This Row],[total_day_minutes]]&lt;=150,"Low Usage", IF(tbl_Customers[[#This Row],[total_day_minutes]]&lt;=200,"Medium Usage", IF(tbl_Customers[[#This Row],[total_day_minutes]]&lt;=250,"High Usage","Very High Usage")))</f>
        <v>Medium Usage</v>
      </c>
      <c r="AE2629" t="str">
        <f>IF(tbl_Customers[[#This Row],[total_intl_calls]]&lt;=5,"Low Calls", IF(tbl_Customers[[#This Row],[total_intl_calls]]&lt;=10, "Medium Calls", "High Calls"))</f>
        <v>Low Calls</v>
      </c>
      <c r="AF26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29" s="36" t="str">
        <f>IF(tbl_Customers[[#This Row],[Churn_Risk_Score]]&gt;=10,"High Risk", IF(tbl_Customers[[#This Row],[Churn_Risk_Score]]&gt;=5,"Medium Risk","Low Risk"))</f>
        <v>Low Risk</v>
      </c>
    </row>
    <row r="2630" spans="1:33" x14ac:dyDescent="0.35">
      <c r="A2630">
        <v>2629</v>
      </c>
      <c r="B2630" t="s">
        <v>51</v>
      </c>
      <c r="C2630">
        <v>63</v>
      </c>
      <c r="D2630" t="s">
        <v>28</v>
      </c>
      <c r="E2630" t="s">
        <v>22</v>
      </c>
      <c r="F2630" t="s">
        <v>23</v>
      </c>
      <c r="G2630">
        <v>13</v>
      </c>
      <c r="H2630">
        <v>214.2</v>
      </c>
      <c r="I2630">
        <v>61</v>
      </c>
      <c r="J2630">
        <v>36.409999999999997</v>
      </c>
      <c r="K2630">
        <v>181.2</v>
      </c>
      <c r="L2630">
        <v>88</v>
      </c>
      <c r="M2630">
        <v>15.4</v>
      </c>
      <c r="N2630">
        <v>174</v>
      </c>
      <c r="O2630">
        <v>68</v>
      </c>
      <c r="P2630">
        <v>7.83</v>
      </c>
      <c r="Q2630">
        <v>10.3</v>
      </c>
      <c r="R2630">
        <v>2</v>
      </c>
      <c r="S2630">
        <v>2.78</v>
      </c>
      <c r="T2630">
        <v>0</v>
      </c>
      <c r="U2630" t="s">
        <v>22</v>
      </c>
      <c r="V2630">
        <f>IF(tbl_Customers[[#This Row],[churn]] = "yes", 1, 0)</f>
        <v>0</v>
      </c>
      <c r="W2630" t="str">
        <f>IF(tbl_Customers[[#This Row],[number_customer_service_calls]] &lt;= 1, "0-1 Calls", IF(tbl_Customers[[#This Row],[number_customer_service_calls]] &lt;= 3, "2-3 Calls", IF(tbl_Customers[[#This Row],[number_customer_service_calls]] &lt;=5, "4-5 Calls", "6+ Calls")))</f>
        <v>0-1 Calls</v>
      </c>
      <c r="X2630" t="str">
        <f>IF(tbl_Customers[[#This Row],[account_length]] &lt;= 50, "0-50", IF(tbl_Customers[[#This Row],[account_length]] &lt;=100, "51-100", IF(tbl_Customers[[#This Row],[account_length]] &lt;= 150, "101-150", "151+")))</f>
        <v>51-100</v>
      </c>
      <c r="Y2630" t="str">
        <f>IF(tbl_Customers[[#This Row],[total_intl_charge]] &lt;= 3, "Low Charges", "High Charges")</f>
        <v>Low Charges</v>
      </c>
      <c r="Z2630" t="str">
        <f>IF(tbl_Customers[[#This Row],[total_eve_calls]]&lt;=80,"Low Calls",
IF(tbl_Customers[[#This Row],[total_eve_calls]]&lt;=120,"Medium Calls","High Calls"))</f>
        <v>Medium Calls</v>
      </c>
      <c r="AA2630" t="str">
        <f>IF(tbl_Customers[[#This Row],[total_eve_charge]]&lt;=15,"Low Charges",
IF(tbl_Customers[[#This Row],[total_eve_charge]]&lt;=20,"Medium Charges","High Charges"))</f>
        <v>Medium Charges</v>
      </c>
      <c r="AB26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0" t="str">
        <f>IF(tbl_Customers[[#This Row],[number_vmail_messages]] = 0, "No Usage", IF(tbl_Customers[[#This Row],[number_vmail_messages]] &lt;= 20, "Low Usage", IF(tbl_Customers[[#This Row],[number_vmail_messages]] &lt;= 40, "Medium Usgae", "High Usage")))</f>
        <v>Low Usage</v>
      </c>
      <c r="AD2630" t="str">
        <f>IF(tbl_Customers[[#This Row],[total_day_minutes]]&lt;=150,"Low Usage", IF(tbl_Customers[[#This Row],[total_day_minutes]]&lt;=200,"Medium Usage", IF(tbl_Customers[[#This Row],[total_day_minutes]]&lt;=250,"High Usage","Very High Usage")))</f>
        <v>High Usage</v>
      </c>
      <c r="AE2630" t="str">
        <f>IF(tbl_Customers[[#This Row],[total_intl_calls]]&lt;=5,"Low Calls", IF(tbl_Customers[[#This Row],[total_intl_calls]]&lt;=10, "Medium Calls", "High Calls"))</f>
        <v>Low Calls</v>
      </c>
      <c r="AF26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30" s="36" t="str">
        <f>IF(tbl_Customers[[#This Row],[Churn_Risk_Score]]&gt;=10,"High Risk", IF(tbl_Customers[[#This Row],[Churn_Risk_Score]]&gt;=5,"Medium Risk","Low Risk"))</f>
        <v>Low Risk</v>
      </c>
    </row>
    <row r="2631" spans="1:33" x14ac:dyDescent="0.35">
      <c r="A2631">
        <v>2630</v>
      </c>
      <c r="B2631" t="s">
        <v>66</v>
      </c>
      <c r="C2631">
        <v>57</v>
      </c>
      <c r="D2631" t="s">
        <v>21</v>
      </c>
      <c r="E2631" t="s">
        <v>22</v>
      </c>
      <c r="F2631" t="s">
        <v>22</v>
      </c>
      <c r="G2631">
        <v>0</v>
      </c>
      <c r="H2631">
        <v>221.1</v>
      </c>
      <c r="I2631">
        <v>101</v>
      </c>
      <c r="J2631">
        <v>37.590000000000003</v>
      </c>
      <c r="K2631">
        <v>236.7</v>
      </c>
      <c r="L2631">
        <v>65</v>
      </c>
      <c r="M2631">
        <v>20.12</v>
      </c>
      <c r="N2631">
        <v>252.3</v>
      </c>
      <c r="O2631">
        <v>137</v>
      </c>
      <c r="P2631">
        <v>11.35</v>
      </c>
      <c r="Q2631">
        <v>9.5</v>
      </c>
      <c r="R2631">
        <v>1</v>
      </c>
      <c r="S2631">
        <v>2.57</v>
      </c>
      <c r="T2631">
        <v>0</v>
      </c>
      <c r="U2631" t="s">
        <v>22</v>
      </c>
      <c r="V2631">
        <f>IF(tbl_Customers[[#This Row],[churn]] = "yes", 1, 0)</f>
        <v>0</v>
      </c>
      <c r="W2631" t="str">
        <f>IF(tbl_Customers[[#This Row],[number_customer_service_calls]] &lt;= 1, "0-1 Calls", IF(tbl_Customers[[#This Row],[number_customer_service_calls]] &lt;= 3, "2-3 Calls", IF(tbl_Customers[[#This Row],[number_customer_service_calls]] &lt;=5, "4-5 Calls", "6+ Calls")))</f>
        <v>0-1 Calls</v>
      </c>
      <c r="X2631" t="str">
        <f>IF(tbl_Customers[[#This Row],[account_length]] &lt;= 50, "0-50", IF(tbl_Customers[[#This Row],[account_length]] &lt;=100, "51-100", IF(tbl_Customers[[#This Row],[account_length]] &lt;= 150, "101-150", "151+")))</f>
        <v>51-100</v>
      </c>
      <c r="Y2631" t="str">
        <f>IF(tbl_Customers[[#This Row],[total_intl_charge]] &lt;= 3, "Low Charges", "High Charges")</f>
        <v>Low Charges</v>
      </c>
      <c r="Z2631" t="str">
        <f>IF(tbl_Customers[[#This Row],[total_eve_calls]]&lt;=80,"Low Calls",
IF(tbl_Customers[[#This Row],[total_eve_calls]]&lt;=120,"Medium Calls","High Calls"))</f>
        <v>Low Calls</v>
      </c>
      <c r="AA2631" t="str">
        <f>IF(tbl_Customers[[#This Row],[total_eve_charge]]&lt;=15,"Low Charges",
IF(tbl_Customers[[#This Row],[total_eve_charge]]&lt;=20,"Medium Charges","High Charges"))</f>
        <v>High Charges</v>
      </c>
      <c r="AB26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31" t="str">
        <f>IF(tbl_Customers[[#This Row],[number_vmail_messages]] = 0, "No Usage", IF(tbl_Customers[[#This Row],[number_vmail_messages]] &lt;= 20, "Low Usage", IF(tbl_Customers[[#This Row],[number_vmail_messages]] &lt;= 40, "Medium Usgae", "High Usage")))</f>
        <v>No Usage</v>
      </c>
      <c r="AD2631" t="str">
        <f>IF(tbl_Customers[[#This Row],[total_day_minutes]]&lt;=150,"Low Usage", IF(tbl_Customers[[#This Row],[total_day_minutes]]&lt;=200,"Medium Usage", IF(tbl_Customers[[#This Row],[total_day_minutes]]&lt;=250,"High Usage","Very High Usage")))</f>
        <v>High Usage</v>
      </c>
      <c r="AE2631" t="str">
        <f>IF(tbl_Customers[[#This Row],[total_intl_calls]]&lt;=5,"Low Calls", IF(tbl_Customers[[#This Row],[total_intl_calls]]&lt;=10, "Medium Calls", "High Calls"))</f>
        <v>Low Calls</v>
      </c>
      <c r="AF26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31" s="36" t="str">
        <f>IF(tbl_Customers[[#This Row],[Churn_Risk_Score]]&gt;=10,"High Risk", IF(tbl_Customers[[#This Row],[Churn_Risk_Score]]&gt;=5,"Medium Risk","Low Risk"))</f>
        <v>Low Risk</v>
      </c>
    </row>
    <row r="2632" spans="1:33" x14ac:dyDescent="0.35">
      <c r="A2632">
        <v>2631</v>
      </c>
      <c r="B2632" t="s">
        <v>63</v>
      </c>
      <c r="C2632">
        <v>119</v>
      </c>
      <c r="D2632" t="s">
        <v>25</v>
      </c>
      <c r="E2632" t="s">
        <v>22</v>
      </c>
      <c r="F2632" t="s">
        <v>23</v>
      </c>
      <c r="G2632">
        <v>26</v>
      </c>
      <c r="H2632">
        <v>132</v>
      </c>
      <c r="I2632">
        <v>100</v>
      </c>
      <c r="J2632">
        <v>22.44</v>
      </c>
      <c r="K2632">
        <v>173.3</v>
      </c>
      <c r="L2632">
        <v>121</v>
      </c>
      <c r="M2632">
        <v>14.73</v>
      </c>
      <c r="N2632">
        <v>203.5</v>
      </c>
      <c r="O2632">
        <v>108</v>
      </c>
      <c r="P2632">
        <v>9.16</v>
      </c>
      <c r="Q2632">
        <v>11.6</v>
      </c>
      <c r="R2632">
        <v>5</v>
      </c>
      <c r="S2632">
        <v>3.13</v>
      </c>
      <c r="T2632">
        <v>1</v>
      </c>
      <c r="U2632" t="s">
        <v>22</v>
      </c>
      <c r="V2632">
        <f>IF(tbl_Customers[[#This Row],[churn]] = "yes", 1, 0)</f>
        <v>0</v>
      </c>
      <c r="W2632" t="str">
        <f>IF(tbl_Customers[[#This Row],[number_customer_service_calls]] &lt;= 1, "0-1 Calls", IF(tbl_Customers[[#This Row],[number_customer_service_calls]] &lt;= 3, "2-3 Calls", IF(tbl_Customers[[#This Row],[number_customer_service_calls]] &lt;=5, "4-5 Calls", "6+ Calls")))</f>
        <v>0-1 Calls</v>
      </c>
      <c r="X2632" t="str">
        <f>IF(tbl_Customers[[#This Row],[account_length]] &lt;= 50, "0-50", IF(tbl_Customers[[#This Row],[account_length]] &lt;=100, "51-100", IF(tbl_Customers[[#This Row],[account_length]] &lt;= 150, "101-150", "151+")))</f>
        <v>101-150</v>
      </c>
      <c r="Y2632" t="str">
        <f>IF(tbl_Customers[[#This Row],[total_intl_charge]] &lt;= 3, "Low Charges", "High Charges")</f>
        <v>High Charges</v>
      </c>
      <c r="Z2632" t="str">
        <f>IF(tbl_Customers[[#This Row],[total_eve_calls]]&lt;=80,"Low Calls",
IF(tbl_Customers[[#This Row],[total_eve_calls]]&lt;=120,"Medium Calls","High Calls"))</f>
        <v>High Calls</v>
      </c>
      <c r="AA2632" t="str">
        <f>IF(tbl_Customers[[#This Row],[total_eve_charge]]&lt;=15,"Low Charges",
IF(tbl_Customers[[#This Row],[total_eve_charge]]&lt;=20,"Medium Charges","High Charges"))</f>
        <v>Low Charges</v>
      </c>
      <c r="AB26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2" t="str">
        <f>IF(tbl_Customers[[#This Row],[number_vmail_messages]] = 0, "No Usage", IF(tbl_Customers[[#This Row],[number_vmail_messages]] &lt;= 20, "Low Usage", IF(tbl_Customers[[#This Row],[number_vmail_messages]] &lt;= 40, "Medium Usgae", "High Usage")))</f>
        <v>Medium Usgae</v>
      </c>
      <c r="AD2632" t="str">
        <f>IF(tbl_Customers[[#This Row],[total_day_minutes]]&lt;=150,"Low Usage", IF(tbl_Customers[[#This Row],[total_day_minutes]]&lt;=200,"Medium Usage", IF(tbl_Customers[[#This Row],[total_day_minutes]]&lt;=250,"High Usage","Very High Usage")))</f>
        <v>Low Usage</v>
      </c>
      <c r="AE2632" t="str">
        <f>IF(tbl_Customers[[#This Row],[total_intl_calls]]&lt;=5,"Low Calls", IF(tbl_Customers[[#This Row],[total_intl_calls]]&lt;=10, "Medium Calls", "High Calls"))</f>
        <v>Low Calls</v>
      </c>
      <c r="AF26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32" s="36" t="str">
        <f>IF(tbl_Customers[[#This Row],[Churn_Risk_Score]]&gt;=10,"High Risk", IF(tbl_Customers[[#This Row],[Churn_Risk_Score]]&gt;=5,"Medium Risk","Low Risk"))</f>
        <v>Low Risk</v>
      </c>
    </row>
    <row r="2633" spans="1:33" x14ac:dyDescent="0.35">
      <c r="A2633">
        <v>2632</v>
      </c>
      <c r="B2633" t="s">
        <v>48</v>
      </c>
      <c r="C2633">
        <v>73</v>
      </c>
      <c r="D2633" t="s">
        <v>25</v>
      </c>
      <c r="E2633" t="s">
        <v>22</v>
      </c>
      <c r="F2633" t="s">
        <v>22</v>
      </c>
      <c r="G2633">
        <v>0</v>
      </c>
      <c r="H2633">
        <v>157.6</v>
      </c>
      <c r="I2633">
        <v>92</v>
      </c>
      <c r="J2633">
        <v>26.79</v>
      </c>
      <c r="K2633">
        <v>198.3</v>
      </c>
      <c r="L2633">
        <v>87</v>
      </c>
      <c r="M2633">
        <v>16.86</v>
      </c>
      <c r="N2633">
        <v>364.9</v>
      </c>
      <c r="O2633">
        <v>106</v>
      </c>
      <c r="P2633">
        <v>16.420000000000002</v>
      </c>
      <c r="Q2633">
        <v>9.1</v>
      </c>
      <c r="R2633">
        <v>4</v>
      </c>
      <c r="S2633">
        <v>2.46</v>
      </c>
      <c r="T2633">
        <v>1</v>
      </c>
      <c r="U2633" t="s">
        <v>22</v>
      </c>
      <c r="V2633">
        <f>IF(tbl_Customers[[#This Row],[churn]] = "yes", 1, 0)</f>
        <v>0</v>
      </c>
      <c r="W2633" t="str">
        <f>IF(tbl_Customers[[#This Row],[number_customer_service_calls]] &lt;= 1, "0-1 Calls", IF(tbl_Customers[[#This Row],[number_customer_service_calls]] &lt;= 3, "2-3 Calls", IF(tbl_Customers[[#This Row],[number_customer_service_calls]] &lt;=5, "4-5 Calls", "6+ Calls")))</f>
        <v>0-1 Calls</v>
      </c>
      <c r="X2633" t="str">
        <f>IF(tbl_Customers[[#This Row],[account_length]] &lt;= 50, "0-50", IF(tbl_Customers[[#This Row],[account_length]] &lt;=100, "51-100", IF(tbl_Customers[[#This Row],[account_length]] &lt;= 150, "101-150", "151+")))</f>
        <v>51-100</v>
      </c>
      <c r="Y2633" t="str">
        <f>IF(tbl_Customers[[#This Row],[total_intl_charge]] &lt;= 3, "Low Charges", "High Charges")</f>
        <v>Low Charges</v>
      </c>
      <c r="Z2633" t="str">
        <f>IF(tbl_Customers[[#This Row],[total_eve_calls]]&lt;=80,"Low Calls",
IF(tbl_Customers[[#This Row],[total_eve_calls]]&lt;=120,"Medium Calls","High Calls"))</f>
        <v>Medium Calls</v>
      </c>
      <c r="AA2633" t="str">
        <f>IF(tbl_Customers[[#This Row],[total_eve_charge]]&lt;=15,"Low Charges",
IF(tbl_Customers[[#This Row],[total_eve_charge]]&lt;=20,"Medium Charges","High Charges"))</f>
        <v>Medium Charges</v>
      </c>
      <c r="AB26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33" t="str">
        <f>IF(tbl_Customers[[#This Row],[number_vmail_messages]] = 0, "No Usage", IF(tbl_Customers[[#This Row],[number_vmail_messages]] &lt;= 20, "Low Usage", IF(tbl_Customers[[#This Row],[number_vmail_messages]] &lt;= 40, "Medium Usgae", "High Usage")))</f>
        <v>No Usage</v>
      </c>
      <c r="AD2633" t="str">
        <f>IF(tbl_Customers[[#This Row],[total_day_minutes]]&lt;=150,"Low Usage", IF(tbl_Customers[[#This Row],[total_day_minutes]]&lt;=200,"Medium Usage", IF(tbl_Customers[[#This Row],[total_day_minutes]]&lt;=250,"High Usage","Very High Usage")))</f>
        <v>Medium Usage</v>
      </c>
      <c r="AE2633" t="str">
        <f>IF(tbl_Customers[[#This Row],[total_intl_calls]]&lt;=5,"Low Calls", IF(tbl_Customers[[#This Row],[total_intl_calls]]&lt;=10, "Medium Calls", "High Calls"))</f>
        <v>Low Calls</v>
      </c>
      <c r="AF26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33" s="36" t="str">
        <f>IF(tbl_Customers[[#This Row],[Churn_Risk_Score]]&gt;=10,"High Risk", IF(tbl_Customers[[#This Row],[Churn_Risk_Score]]&gt;=5,"Medium Risk","Low Risk"))</f>
        <v>Low Risk</v>
      </c>
    </row>
    <row r="2634" spans="1:33" x14ac:dyDescent="0.35">
      <c r="A2634">
        <v>2633</v>
      </c>
      <c r="B2634" t="s">
        <v>45</v>
      </c>
      <c r="C2634">
        <v>98</v>
      </c>
      <c r="D2634" t="s">
        <v>25</v>
      </c>
      <c r="E2634" t="s">
        <v>22</v>
      </c>
      <c r="F2634" t="s">
        <v>23</v>
      </c>
      <c r="G2634">
        <v>30</v>
      </c>
      <c r="H2634">
        <v>110.3</v>
      </c>
      <c r="I2634">
        <v>71</v>
      </c>
      <c r="J2634">
        <v>18.75</v>
      </c>
      <c r="K2634">
        <v>182.4</v>
      </c>
      <c r="L2634">
        <v>108</v>
      </c>
      <c r="M2634">
        <v>15.5</v>
      </c>
      <c r="N2634">
        <v>183.8</v>
      </c>
      <c r="O2634">
        <v>88</v>
      </c>
      <c r="P2634">
        <v>8.27</v>
      </c>
      <c r="Q2634">
        <v>11</v>
      </c>
      <c r="R2634">
        <v>8</v>
      </c>
      <c r="S2634">
        <v>2.97</v>
      </c>
      <c r="T2634">
        <v>2</v>
      </c>
      <c r="U2634" t="s">
        <v>22</v>
      </c>
      <c r="V2634">
        <f>IF(tbl_Customers[[#This Row],[churn]] = "yes", 1, 0)</f>
        <v>0</v>
      </c>
      <c r="W2634" t="str">
        <f>IF(tbl_Customers[[#This Row],[number_customer_service_calls]] &lt;= 1, "0-1 Calls", IF(tbl_Customers[[#This Row],[number_customer_service_calls]] &lt;= 3, "2-3 Calls", IF(tbl_Customers[[#This Row],[number_customer_service_calls]] &lt;=5, "4-5 Calls", "6+ Calls")))</f>
        <v>2-3 Calls</v>
      </c>
      <c r="X2634" t="str">
        <f>IF(tbl_Customers[[#This Row],[account_length]] &lt;= 50, "0-50", IF(tbl_Customers[[#This Row],[account_length]] &lt;=100, "51-100", IF(tbl_Customers[[#This Row],[account_length]] &lt;= 150, "101-150", "151+")))</f>
        <v>51-100</v>
      </c>
      <c r="Y2634" t="str">
        <f>IF(tbl_Customers[[#This Row],[total_intl_charge]] &lt;= 3, "Low Charges", "High Charges")</f>
        <v>Low Charges</v>
      </c>
      <c r="Z2634" t="str">
        <f>IF(tbl_Customers[[#This Row],[total_eve_calls]]&lt;=80,"Low Calls",
IF(tbl_Customers[[#This Row],[total_eve_calls]]&lt;=120,"Medium Calls","High Calls"))</f>
        <v>Medium Calls</v>
      </c>
      <c r="AA2634" t="str">
        <f>IF(tbl_Customers[[#This Row],[total_eve_charge]]&lt;=15,"Low Charges",
IF(tbl_Customers[[#This Row],[total_eve_charge]]&lt;=20,"Medium Charges","High Charges"))</f>
        <v>Medium Charges</v>
      </c>
      <c r="AB26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4" t="str">
        <f>IF(tbl_Customers[[#This Row],[number_vmail_messages]] = 0, "No Usage", IF(tbl_Customers[[#This Row],[number_vmail_messages]] &lt;= 20, "Low Usage", IF(tbl_Customers[[#This Row],[number_vmail_messages]] &lt;= 40, "Medium Usgae", "High Usage")))</f>
        <v>Medium Usgae</v>
      </c>
      <c r="AD2634" t="str">
        <f>IF(tbl_Customers[[#This Row],[total_day_minutes]]&lt;=150,"Low Usage", IF(tbl_Customers[[#This Row],[total_day_minutes]]&lt;=200,"Medium Usage", IF(tbl_Customers[[#This Row],[total_day_minutes]]&lt;=250,"High Usage","Very High Usage")))</f>
        <v>Low Usage</v>
      </c>
      <c r="AE2634" t="str">
        <f>IF(tbl_Customers[[#This Row],[total_intl_calls]]&lt;=5,"Low Calls", IF(tbl_Customers[[#This Row],[total_intl_calls]]&lt;=10, "Medium Calls", "High Calls"))</f>
        <v>Medium Calls</v>
      </c>
      <c r="AF26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34" s="36" t="str">
        <f>IF(tbl_Customers[[#This Row],[Churn_Risk_Score]]&gt;=10,"High Risk", IF(tbl_Customers[[#This Row],[Churn_Risk_Score]]&gt;=5,"Medium Risk","Low Risk"))</f>
        <v>Low Risk</v>
      </c>
    </row>
    <row r="2635" spans="1:33" x14ac:dyDescent="0.35">
      <c r="A2635">
        <v>2634</v>
      </c>
      <c r="B2635" t="s">
        <v>38</v>
      </c>
      <c r="C2635">
        <v>139</v>
      </c>
      <c r="D2635" t="s">
        <v>21</v>
      </c>
      <c r="E2635" t="s">
        <v>23</v>
      </c>
      <c r="F2635" t="s">
        <v>22</v>
      </c>
      <c r="G2635">
        <v>0</v>
      </c>
      <c r="H2635">
        <v>161.5</v>
      </c>
      <c r="I2635">
        <v>121</v>
      </c>
      <c r="J2635">
        <v>27.46</v>
      </c>
      <c r="K2635">
        <v>192.9</v>
      </c>
      <c r="L2635">
        <v>137</v>
      </c>
      <c r="M2635">
        <v>16.399999999999999</v>
      </c>
      <c r="N2635">
        <v>168.3</v>
      </c>
      <c r="O2635">
        <v>96</v>
      </c>
      <c r="P2635">
        <v>7.57</v>
      </c>
      <c r="Q2635">
        <v>11.2</v>
      </c>
      <c r="R2635">
        <v>13</v>
      </c>
      <c r="S2635">
        <v>3.02</v>
      </c>
      <c r="T2635">
        <v>0</v>
      </c>
      <c r="U2635" t="s">
        <v>22</v>
      </c>
      <c r="V2635">
        <f>IF(tbl_Customers[[#This Row],[churn]] = "yes", 1, 0)</f>
        <v>0</v>
      </c>
      <c r="W2635" t="str">
        <f>IF(tbl_Customers[[#This Row],[number_customer_service_calls]] &lt;= 1, "0-1 Calls", IF(tbl_Customers[[#This Row],[number_customer_service_calls]] &lt;= 3, "2-3 Calls", IF(tbl_Customers[[#This Row],[number_customer_service_calls]] &lt;=5, "4-5 Calls", "6+ Calls")))</f>
        <v>0-1 Calls</v>
      </c>
      <c r="X2635" t="str">
        <f>IF(tbl_Customers[[#This Row],[account_length]] &lt;= 50, "0-50", IF(tbl_Customers[[#This Row],[account_length]] &lt;=100, "51-100", IF(tbl_Customers[[#This Row],[account_length]] &lt;= 150, "101-150", "151+")))</f>
        <v>101-150</v>
      </c>
      <c r="Y2635" t="str">
        <f>IF(tbl_Customers[[#This Row],[total_intl_charge]] &lt;= 3, "Low Charges", "High Charges")</f>
        <v>High Charges</v>
      </c>
      <c r="Z2635" t="str">
        <f>IF(tbl_Customers[[#This Row],[total_eve_calls]]&lt;=80,"Low Calls",
IF(tbl_Customers[[#This Row],[total_eve_calls]]&lt;=120,"Medium Calls","High Calls"))</f>
        <v>High Calls</v>
      </c>
      <c r="AA2635" t="str">
        <f>IF(tbl_Customers[[#This Row],[total_eve_charge]]&lt;=15,"Low Charges",
IF(tbl_Customers[[#This Row],[total_eve_charge]]&lt;=20,"Medium Charges","High Charges"))</f>
        <v>Medium Charges</v>
      </c>
      <c r="AB26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5" t="str">
        <f>IF(tbl_Customers[[#This Row],[number_vmail_messages]] = 0, "No Usage", IF(tbl_Customers[[#This Row],[number_vmail_messages]] &lt;= 20, "Low Usage", IF(tbl_Customers[[#This Row],[number_vmail_messages]] &lt;= 40, "Medium Usgae", "High Usage")))</f>
        <v>No Usage</v>
      </c>
      <c r="AD2635" t="str">
        <f>IF(tbl_Customers[[#This Row],[total_day_minutes]]&lt;=150,"Low Usage", IF(tbl_Customers[[#This Row],[total_day_minutes]]&lt;=200,"Medium Usage", IF(tbl_Customers[[#This Row],[total_day_minutes]]&lt;=250,"High Usage","Very High Usage")))</f>
        <v>Medium Usage</v>
      </c>
      <c r="AE2635" t="str">
        <f>IF(tbl_Customers[[#This Row],[total_intl_calls]]&lt;=5,"Low Calls", IF(tbl_Customers[[#This Row],[total_intl_calls]]&lt;=10, "Medium Calls", "High Calls"))</f>
        <v>High Calls</v>
      </c>
      <c r="AF26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635" s="36" t="str">
        <f>IF(tbl_Customers[[#This Row],[Churn_Risk_Score]]&gt;=10,"High Risk", IF(tbl_Customers[[#This Row],[Churn_Risk_Score]]&gt;=5,"Medium Risk","Low Risk"))</f>
        <v>Medium Risk</v>
      </c>
    </row>
    <row r="2636" spans="1:33" x14ac:dyDescent="0.35">
      <c r="A2636">
        <v>2635</v>
      </c>
      <c r="B2636" t="s">
        <v>36</v>
      </c>
      <c r="C2636">
        <v>31</v>
      </c>
      <c r="D2636" t="s">
        <v>25</v>
      </c>
      <c r="E2636" t="s">
        <v>22</v>
      </c>
      <c r="F2636" t="s">
        <v>23</v>
      </c>
      <c r="G2636">
        <v>28</v>
      </c>
      <c r="H2636">
        <v>171.8</v>
      </c>
      <c r="I2636">
        <v>116</v>
      </c>
      <c r="J2636">
        <v>29.21</v>
      </c>
      <c r="K2636">
        <v>240.7</v>
      </c>
      <c r="L2636">
        <v>125</v>
      </c>
      <c r="M2636">
        <v>20.46</v>
      </c>
      <c r="N2636">
        <v>245.5</v>
      </c>
      <c r="O2636">
        <v>80</v>
      </c>
      <c r="P2636">
        <v>11.05</v>
      </c>
      <c r="Q2636">
        <v>10.6</v>
      </c>
      <c r="R2636">
        <v>7</v>
      </c>
      <c r="S2636">
        <v>2.86</v>
      </c>
      <c r="T2636">
        <v>1</v>
      </c>
      <c r="U2636" t="s">
        <v>22</v>
      </c>
      <c r="V2636">
        <f>IF(tbl_Customers[[#This Row],[churn]] = "yes", 1, 0)</f>
        <v>0</v>
      </c>
      <c r="W2636" t="str">
        <f>IF(tbl_Customers[[#This Row],[number_customer_service_calls]] &lt;= 1, "0-1 Calls", IF(tbl_Customers[[#This Row],[number_customer_service_calls]] &lt;= 3, "2-3 Calls", IF(tbl_Customers[[#This Row],[number_customer_service_calls]] &lt;=5, "4-5 Calls", "6+ Calls")))</f>
        <v>0-1 Calls</v>
      </c>
      <c r="X2636" t="str">
        <f>IF(tbl_Customers[[#This Row],[account_length]] &lt;= 50, "0-50", IF(tbl_Customers[[#This Row],[account_length]] &lt;=100, "51-100", IF(tbl_Customers[[#This Row],[account_length]] &lt;= 150, "101-150", "151+")))</f>
        <v>0-50</v>
      </c>
      <c r="Y2636" t="str">
        <f>IF(tbl_Customers[[#This Row],[total_intl_charge]] &lt;= 3, "Low Charges", "High Charges")</f>
        <v>Low Charges</v>
      </c>
      <c r="Z2636" t="str">
        <f>IF(tbl_Customers[[#This Row],[total_eve_calls]]&lt;=80,"Low Calls",
IF(tbl_Customers[[#This Row],[total_eve_calls]]&lt;=120,"Medium Calls","High Calls"))</f>
        <v>High Calls</v>
      </c>
      <c r="AA2636" t="str">
        <f>IF(tbl_Customers[[#This Row],[total_eve_charge]]&lt;=15,"Low Charges",
IF(tbl_Customers[[#This Row],[total_eve_charge]]&lt;=20,"Medium Charges","High Charges"))</f>
        <v>High Charges</v>
      </c>
      <c r="AB26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6" t="str">
        <f>IF(tbl_Customers[[#This Row],[number_vmail_messages]] = 0, "No Usage", IF(tbl_Customers[[#This Row],[number_vmail_messages]] &lt;= 20, "Low Usage", IF(tbl_Customers[[#This Row],[number_vmail_messages]] &lt;= 40, "Medium Usgae", "High Usage")))</f>
        <v>Medium Usgae</v>
      </c>
      <c r="AD2636" t="str">
        <f>IF(tbl_Customers[[#This Row],[total_day_minutes]]&lt;=150,"Low Usage", IF(tbl_Customers[[#This Row],[total_day_minutes]]&lt;=200,"Medium Usage", IF(tbl_Customers[[#This Row],[total_day_minutes]]&lt;=250,"High Usage","Very High Usage")))</f>
        <v>Medium Usage</v>
      </c>
      <c r="AE2636" t="str">
        <f>IF(tbl_Customers[[#This Row],[total_intl_calls]]&lt;=5,"Low Calls", IF(tbl_Customers[[#This Row],[total_intl_calls]]&lt;=10, "Medium Calls", "High Calls"))</f>
        <v>Medium Calls</v>
      </c>
      <c r="AF26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36" s="36" t="str">
        <f>IF(tbl_Customers[[#This Row],[Churn_Risk_Score]]&gt;=10,"High Risk", IF(tbl_Customers[[#This Row],[Churn_Risk_Score]]&gt;=5,"Medium Risk","Low Risk"))</f>
        <v>Low Risk</v>
      </c>
    </row>
    <row r="2637" spans="1:33" x14ac:dyDescent="0.35">
      <c r="A2637">
        <v>2636</v>
      </c>
      <c r="B2637" t="s">
        <v>73</v>
      </c>
      <c r="C2637">
        <v>129</v>
      </c>
      <c r="D2637" t="s">
        <v>28</v>
      </c>
      <c r="E2637" t="s">
        <v>22</v>
      </c>
      <c r="F2637" t="s">
        <v>23</v>
      </c>
      <c r="G2637">
        <v>32</v>
      </c>
      <c r="H2637">
        <v>211</v>
      </c>
      <c r="I2637">
        <v>99</v>
      </c>
      <c r="J2637">
        <v>35.869999999999997</v>
      </c>
      <c r="K2637">
        <v>155.1</v>
      </c>
      <c r="L2637">
        <v>89</v>
      </c>
      <c r="M2637">
        <v>13.18</v>
      </c>
      <c r="N2637">
        <v>234.8</v>
      </c>
      <c r="O2637">
        <v>96</v>
      </c>
      <c r="P2637">
        <v>10.57</v>
      </c>
      <c r="Q2637">
        <v>11.4</v>
      </c>
      <c r="R2637">
        <v>5</v>
      </c>
      <c r="S2637">
        <v>3.08</v>
      </c>
      <c r="T2637">
        <v>1</v>
      </c>
      <c r="U2637" t="s">
        <v>22</v>
      </c>
      <c r="V2637">
        <f>IF(tbl_Customers[[#This Row],[churn]] = "yes", 1, 0)</f>
        <v>0</v>
      </c>
      <c r="W2637" t="str">
        <f>IF(tbl_Customers[[#This Row],[number_customer_service_calls]] &lt;= 1, "0-1 Calls", IF(tbl_Customers[[#This Row],[number_customer_service_calls]] &lt;= 3, "2-3 Calls", IF(tbl_Customers[[#This Row],[number_customer_service_calls]] &lt;=5, "4-5 Calls", "6+ Calls")))</f>
        <v>0-1 Calls</v>
      </c>
      <c r="X2637" t="str">
        <f>IF(tbl_Customers[[#This Row],[account_length]] &lt;= 50, "0-50", IF(tbl_Customers[[#This Row],[account_length]] &lt;=100, "51-100", IF(tbl_Customers[[#This Row],[account_length]] &lt;= 150, "101-150", "151+")))</f>
        <v>101-150</v>
      </c>
      <c r="Y2637" t="str">
        <f>IF(tbl_Customers[[#This Row],[total_intl_charge]] &lt;= 3, "Low Charges", "High Charges")</f>
        <v>High Charges</v>
      </c>
      <c r="Z2637" t="str">
        <f>IF(tbl_Customers[[#This Row],[total_eve_calls]]&lt;=80,"Low Calls",
IF(tbl_Customers[[#This Row],[total_eve_calls]]&lt;=120,"Medium Calls","High Calls"))</f>
        <v>Medium Calls</v>
      </c>
      <c r="AA2637" t="str">
        <f>IF(tbl_Customers[[#This Row],[total_eve_charge]]&lt;=15,"Low Charges",
IF(tbl_Customers[[#This Row],[total_eve_charge]]&lt;=20,"Medium Charges","High Charges"))</f>
        <v>Low Charges</v>
      </c>
      <c r="AB26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37" t="str">
        <f>IF(tbl_Customers[[#This Row],[number_vmail_messages]] = 0, "No Usage", IF(tbl_Customers[[#This Row],[number_vmail_messages]] &lt;= 20, "Low Usage", IF(tbl_Customers[[#This Row],[number_vmail_messages]] &lt;= 40, "Medium Usgae", "High Usage")))</f>
        <v>Medium Usgae</v>
      </c>
      <c r="AD2637" t="str">
        <f>IF(tbl_Customers[[#This Row],[total_day_minutes]]&lt;=150,"Low Usage", IF(tbl_Customers[[#This Row],[total_day_minutes]]&lt;=200,"Medium Usage", IF(tbl_Customers[[#This Row],[total_day_minutes]]&lt;=250,"High Usage","Very High Usage")))</f>
        <v>High Usage</v>
      </c>
      <c r="AE2637" t="str">
        <f>IF(tbl_Customers[[#This Row],[total_intl_calls]]&lt;=5,"Low Calls", IF(tbl_Customers[[#This Row],[total_intl_calls]]&lt;=10, "Medium Calls", "High Calls"))</f>
        <v>Low Calls</v>
      </c>
      <c r="AF26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37" s="36" t="str">
        <f>IF(tbl_Customers[[#This Row],[Churn_Risk_Score]]&gt;=10,"High Risk", IF(tbl_Customers[[#This Row],[Churn_Risk_Score]]&gt;=5,"Medium Risk","Low Risk"))</f>
        <v>Low Risk</v>
      </c>
    </row>
    <row r="2638" spans="1:33" x14ac:dyDescent="0.35">
      <c r="A2638">
        <v>2637</v>
      </c>
      <c r="B2638" t="s">
        <v>50</v>
      </c>
      <c r="C2638">
        <v>115</v>
      </c>
      <c r="D2638" t="s">
        <v>21</v>
      </c>
      <c r="E2638" t="s">
        <v>22</v>
      </c>
      <c r="F2638" t="s">
        <v>22</v>
      </c>
      <c r="G2638">
        <v>0</v>
      </c>
      <c r="H2638">
        <v>139.30000000000001</v>
      </c>
      <c r="I2638">
        <v>89</v>
      </c>
      <c r="J2638">
        <v>23.68</v>
      </c>
      <c r="K2638">
        <v>192.3</v>
      </c>
      <c r="L2638">
        <v>95</v>
      </c>
      <c r="M2638">
        <v>16.350000000000001</v>
      </c>
      <c r="N2638">
        <v>151</v>
      </c>
      <c r="O2638">
        <v>75</v>
      </c>
      <c r="P2638">
        <v>6.8</v>
      </c>
      <c r="Q2638">
        <v>9.3000000000000007</v>
      </c>
      <c r="R2638">
        <v>3</v>
      </c>
      <c r="S2638">
        <v>2.5099999999999998</v>
      </c>
      <c r="T2638">
        <v>7</v>
      </c>
      <c r="U2638" t="s">
        <v>23</v>
      </c>
      <c r="V2638">
        <f>IF(tbl_Customers[[#This Row],[churn]] = "yes", 1, 0)</f>
        <v>1</v>
      </c>
      <c r="W2638" t="str">
        <f>IF(tbl_Customers[[#This Row],[number_customer_service_calls]] &lt;= 1, "0-1 Calls", IF(tbl_Customers[[#This Row],[number_customer_service_calls]] &lt;= 3, "2-3 Calls", IF(tbl_Customers[[#This Row],[number_customer_service_calls]] &lt;=5, "4-5 Calls", "6+ Calls")))</f>
        <v>6+ Calls</v>
      </c>
      <c r="X2638" t="str">
        <f>IF(tbl_Customers[[#This Row],[account_length]] &lt;= 50, "0-50", IF(tbl_Customers[[#This Row],[account_length]] &lt;=100, "51-100", IF(tbl_Customers[[#This Row],[account_length]] &lt;= 150, "101-150", "151+")))</f>
        <v>101-150</v>
      </c>
      <c r="Y2638" t="str">
        <f>IF(tbl_Customers[[#This Row],[total_intl_charge]] &lt;= 3, "Low Charges", "High Charges")</f>
        <v>Low Charges</v>
      </c>
      <c r="Z2638" t="str">
        <f>IF(tbl_Customers[[#This Row],[total_eve_calls]]&lt;=80,"Low Calls",
IF(tbl_Customers[[#This Row],[total_eve_calls]]&lt;=120,"Medium Calls","High Calls"))</f>
        <v>Medium Calls</v>
      </c>
      <c r="AA2638" t="str">
        <f>IF(tbl_Customers[[#This Row],[total_eve_charge]]&lt;=15,"Low Charges",
IF(tbl_Customers[[#This Row],[total_eve_charge]]&lt;=20,"Medium Charges","High Charges"))</f>
        <v>Medium Charges</v>
      </c>
      <c r="AB26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38" t="str">
        <f>IF(tbl_Customers[[#This Row],[number_vmail_messages]] = 0, "No Usage", IF(tbl_Customers[[#This Row],[number_vmail_messages]] &lt;= 20, "Low Usage", IF(tbl_Customers[[#This Row],[number_vmail_messages]] &lt;= 40, "Medium Usgae", "High Usage")))</f>
        <v>No Usage</v>
      </c>
      <c r="AD2638" t="str">
        <f>IF(tbl_Customers[[#This Row],[total_day_minutes]]&lt;=150,"Low Usage", IF(tbl_Customers[[#This Row],[total_day_minutes]]&lt;=200,"Medium Usage", IF(tbl_Customers[[#This Row],[total_day_minutes]]&lt;=250,"High Usage","Very High Usage")))</f>
        <v>Low Usage</v>
      </c>
      <c r="AE2638" t="str">
        <f>IF(tbl_Customers[[#This Row],[total_intl_calls]]&lt;=5,"Low Calls", IF(tbl_Customers[[#This Row],[total_intl_calls]]&lt;=10, "Medium Calls", "High Calls"))</f>
        <v>Low Calls</v>
      </c>
      <c r="AF26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38" s="36" t="str">
        <f>IF(tbl_Customers[[#This Row],[Churn_Risk_Score]]&gt;=10,"High Risk", IF(tbl_Customers[[#This Row],[Churn_Risk_Score]]&gt;=5,"Medium Risk","Low Risk"))</f>
        <v>Medium Risk</v>
      </c>
    </row>
    <row r="2639" spans="1:33" x14ac:dyDescent="0.35">
      <c r="A2639">
        <v>2638</v>
      </c>
      <c r="B2639" t="s">
        <v>45</v>
      </c>
      <c r="C2639">
        <v>108</v>
      </c>
      <c r="D2639" t="s">
        <v>21</v>
      </c>
      <c r="E2639" t="s">
        <v>22</v>
      </c>
      <c r="F2639" t="s">
        <v>22</v>
      </c>
      <c r="G2639">
        <v>0</v>
      </c>
      <c r="H2639">
        <v>291.60000000000002</v>
      </c>
      <c r="I2639">
        <v>99</v>
      </c>
      <c r="J2639">
        <v>49.57</v>
      </c>
      <c r="K2639">
        <v>221.1</v>
      </c>
      <c r="L2639">
        <v>93</v>
      </c>
      <c r="M2639">
        <v>18.79</v>
      </c>
      <c r="N2639">
        <v>229.2</v>
      </c>
      <c r="O2639">
        <v>110</v>
      </c>
      <c r="P2639">
        <v>10.31</v>
      </c>
      <c r="Q2639">
        <v>14</v>
      </c>
      <c r="R2639">
        <v>9</v>
      </c>
      <c r="S2639">
        <v>3.78</v>
      </c>
      <c r="T2639">
        <v>2</v>
      </c>
      <c r="U2639" t="s">
        <v>23</v>
      </c>
      <c r="V2639">
        <f>IF(tbl_Customers[[#This Row],[churn]] = "yes", 1, 0)</f>
        <v>1</v>
      </c>
      <c r="W2639" t="str">
        <f>IF(tbl_Customers[[#This Row],[number_customer_service_calls]] &lt;= 1, "0-1 Calls", IF(tbl_Customers[[#This Row],[number_customer_service_calls]] &lt;= 3, "2-3 Calls", IF(tbl_Customers[[#This Row],[number_customer_service_calls]] &lt;=5, "4-5 Calls", "6+ Calls")))</f>
        <v>2-3 Calls</v>
      </c>
      <c r="X2639" t="str">
        <f>IF(tbl_Customers[[#This Row],[account_length]] &lt;= 50, "0-50", IF(tbl_Customers[[#This Row],[account_length]] &lt;=100, "51-100", IF(tbl_Customers[[#This Row],[account_length]] &lt;= 150, "101-150", "151+")))</f>
        <v>101-150</v>
      </c>
      <c r="Y2639" t="str">
        <f>IF(tbl_Customers[[#This Row],[total_intl_charge]] &lt;= 3, "Low Charges", "High Charges")</f>
        <v>High Charges</v>
      </c>
      <c r="Z2639" t="str">
        <f>IF(tbl_Customers[[#This Row],[total_eve_calls]]&lt;=80,"Low Calls",
IF(tbl_Customers[[#This Row],[total_eve_calls]]&lt;=120,"Medium Calls","High Calls"))</f>
        <v>Medium Calls</v>
      </c>
      <c r="AA2639" t="str">
        <f>IF(tbl_Customers[[#This Row],[total_eve_charge]]&lt;=15,"Low Charges",
IF(tbl_Customers[[#This Row],[total_eve_charge]]&lt;=20,"Medium Charges","High Charges"))</f>
        <v>Medium Charges</v>
      </c>
      <c r="AB26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39" t="str">
        <f>IF(tbl_Customers[[#This Row],[number_vmail_messages]] = 0, "No Usage", IF(tbl_Customers[[#This Row],[number_vmail_messages]] &lt;= 20, "Low Usage", IF(tbl_Customers[[#This Row],[number_vmail_messages]] &lt;= 40, "Medium Usgae", "High Usage")))</f>
        <v>No Usage</v>
      </c>
      <c r="AD2639" t="str">
        <f>IF(tbl_Customers[[#This Row],[total_day_minutes]]&lt;=150,"Low Usage", IF(tbl_Customers[[#This Row],[total_day_minutes]]&lt;=200,"Medium Usage", IF(tbl_Customers[[#This Row],[total_day_minutes]]&lt;=250,"High Usage","Very High Usage")))</f>
        <v>Very High Usage</v>
      </c>
      <c r="AE2639" t="str">
        <f>IF(tbl_Customers[[#This Row],[total_intl_calls]]&lt;=5,"Low Calls", IF(tbl_Customers[[#This Row],[total_intl_calls]]&lt;=10, "Medium Calls", "High Calls"))</f>
        <v>Medium Calls</v>
      </c>
      <c r="AF26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639" s="36" t="str">
        <f>IF(tbl_Customers[[#This Row],[Churn_Risk_Score]]&gt;=10,"High Risk", IF(tbl_Customers[[#This Row],[Churn_Risk_Score]]&gt;=5,"Medium Risk","Low Risk"))</f>
        <v>Medium Risk</v>
      </c>
    </row>
    <row r="2640" spans="1:33" x14ac:dyDescent="0.35">
      <c r="A2640">
        <v>2639</v>
      </c>
      <c r="B2640" t="s">
        <v>54</v>
      </c>
      <c r="C2640">
        <v>139</v>
      </c>
      <c r="D2640" t="s">
        <v>25</v>
      </c>
      <c r="E2640" t="s">
        <v>22</v>
      </c>
      <c r="F2640" t="s">
        <v>22</v>
      </c>
      <c r="G2640">
        <v>0</v>
      </c>
      <c r="H2640">
        <v>139</v>
      </c>
      <c r="I2640">
        <v>110</v>
      </c>
      <c r="J2640">
        <v>23.63</v>
      </c>
      <c r="K2640">
        <v>132.9</v>
      </c>
      <c r="L2640">
        <v>93</v>
      </c>
      <c r="M2640">
        <v>11.3</v>
      </c>
      <c r="N2640">
        <v>272</v>
      </c>
      <c r="O2640">
        <v>120</v>
      </c>
      <c r="P2640">
        <v>12.24</v>
      </c>
      <c r="Q2640">
        <v>12.1</v>
      </c>
      <c r="R2640">
        <v>1</v>
      </c>
      <c r="S2640">
        <v>3.27</v>
      </c>
      <c r="T2640">
        <v>0</v>
      </c>
      <c r="U2640" t="s">
        <v>22</v>
      </c>
      <c r="V2640">
        <f>IF(tbl_Customers[[#This Row],[churn]] = "yes", 1, 0)</f>
        <v>0</v>
      </c>
      <c r="W2640" t="str">
        <f>IF(tbl_Customers[[#This Row],[number_customer_service_calls]] &lt;= 1, "0-1 Calls", IF(tbl_Customers[[#This Row],[number_customer_service_calls]] &lt;= 3, "2-3 Calls", IF(tbl_Customers[[#This Row],[number_customer_service_calls]] &lt;=5, "4-5 Calls", "6+ Calls")))</f>
        <v>0-1 Calls</v>
      </c>
      <c r="X2640" t="str">
        <f>IF(tbl_Customers[[#This Row],[account_length]] &lt;= 50, "0-50", IF(tbl_Customers[[#This Row],[account_length]] &lt;=100, "51-100", IF(tbl_Customers[[#This Row],[account_length]] &lt;= 150, "101-150", "151+")))</f>
        <v>101-150</v>
      </c>
      <c r="Y2640" t="str">
        <f>IF(tbl_Customers[[#This Row],[total_intl_charge]] &lt;= 3, "Low Charges", "High Charges")</f>
        <v>High Charges</v>
      </c>
      <c r="Z2640" t="str">
        <f>IF(tbl_Customers[[#This Row],[total_eve_calls]]&lt;=80,"Low Calls",
IF(tbl_Customers[[#This Row],[total_eve_calls]]&lt;=120,"Medium Calls","High Calls"))</f>
        <v>Medium Calls</v>
      </c>
      <c r="AA2640" t="str">
        <f>IF(tbl_Customers[[#This Row],[total_eve_charge]]&lt;=15,"Low Charges",
IF(tbl_Customers[[#This Row],[total_eve_charge]]&lt;=20,"Medium Charges","High Charges"))</f>
        <v>Low Charges</v>
      </c>
      <c r="AB26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40" t="str">
        <f>IF(tbl_Customers[[#This Row],[number_vmail_messages]] = 0, "No Usage", IF(tbl_Customers[[#This Row],[number_vmail_messages]] &lt;= 20, "Low Usage", IF(tbl_Customers[[#This Row],[number_vmail_messages]] &lt;= 40, "Medium Usgae", "High Usage")))</f>
        <v>No Usage</v>
      </c>
      <c r="AD2640" t="str">
        <f>IF(tbl_Customers[[#This Row],[total_day_minutes]]&lt;=150,"Low Usage", IF(tbl_Customers[[#This Row],[total_day_minutes]]&lt;=200,"Medium Usage", IF(tbl_Customers[[#This Row],[total_day_minutes]]&lt;=250,"High Usage","Very High Usage")))</f>
        <v>Low Usage</v>
      </c>
      <c r="AE2640" t="str">
        <f>IF(tbl_Customers[[#This Row],[total_intl_calls]]&lt;=5,"Low Calls", IF(tbl_Customers[[#This Row],[total_intl_calls]]&lt;=10, "Medium Calls", "High Calls"))</f>
        <v>Low Calls</v>
      </c>
      <c r="AF26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40" s="36" t="str">
        <f>IF(tbl_Customers[[#This Row],[Churn_Risk_Score]]&gt;=10,"High Risk", IF(tbl_Customers[[#This Row],[Churn_Risk_Score]]&gt;=5,"Medium Risk","Low Risk"))</f>
        <v>Low Risk</v>
      </c>
    </row>
    <row r="2641" spans="1:33" x14ac:dyDescent="0.35">
      <c r="A2641">
        <v>2640</v>
      </c>
      <c r="B2641" t="s">
        <v>31</v>
      </c>
      <c r="C2641">
        <v>102</v>
      </c>
      <c r="D2641" t="s">
        <v>25</v>
      </c>
      <c r="E2641" t="s">
        <v>22</v>
      </c>
      <c r="F2641" t="s">
        <v>22</v>
      </c>
      <c r="G2641">
        <v>0</v>
      </c>
      <c r="H2641">
        <v>234.8</v>
      </c>
      <c r="I2641">
        <v>125</v>
      </c>
      <c r="J2641">
        <v>39.92</v>
      </c>
      <c r="K2641">
        <v>199.2</v>
      </c>
      <c r="L2641">
        <v>99</v>
      </c>
      <c r="M2641">
        <v>16.93</v>
      </c>
      <c r="N2641">
        <v>163.19999999999999</v>
      </c>
      <c r="O2641">
        <v>88</v>
      </c>
      <c r="P2641">
        <v>7.34</v>
      </c>
      <c r="Q2641">
        <v>10</v>
      </c>
      <c r="R2641">
        <v>1</v>
      </c>
      <c r="S2641">
        <v>2.7</v>
      </c>
      <c r="T2641">
        <v>4</v>
      </c>
      <c r="U2641" t="s">
        <v>22</v>
      </c>
      <c r="V2641">
        <f>IF(tbl_Customers[[#This Row],[churn]] = "yes", 1, 0)</f>
        <v>0</v>
      </c>
      <c r="W2641" t="str">
        <f>IF(tbl_Customers[[#This Row],[number_customer_service_calls]] &lt;= 1, "0-1 Calls", IF(tbl_Customers[[#This Row],[number_customer_service_calls]] &lt;= 3, "2-3 Calls", IF(tbl_Customers[[#This Row],[number_customer_service_calls]] &lt;=5, "4-5 Calls", "6+ Calls")))</f>
        <v>4-5 Calls</v>
      </c>
      <c r="X2641" t="str">
        <f>IF(tbl_Customers[[#This Row],[account_length]] &lt;= 50, "0-50", IF(tbl_Customers[[#This Row],[account_length]] &lt;=100, "51-100", IF(tbl_Customers[[#This Row],[account_length]] &lt;= 150, "101-150", "151+")))</f>
        <v>101-150</v>
      </c>
      <c r="Y2641" t="str">
        <f>IF(tbl_Customers[[#This Row],[total_intl_charge]] &lt;= 3, "Low Charges", "High Charges")</f>
        <v>Low Charges</v>
      </c>
      <c r="Z2641" t="str">
        <f>IF(tbl_Customers[[#This Row],[total_eve_calls]]&lt;=80,"Low Calls",
IF(tbl_Customers[[#This Row],[total_eve_calls]]&lt;=120,"Medium Calls","High Calls"))</f>
        <v>Medium Calls</v>
      </c>
      <c r="AA2641" t="str">
        <f>IF(tbl_Customers[[#This Row],[total_eve_charge]]&lt;=15,"Low Charges",
IF(tbl_Customers[[#This Row],[total_eve_charge]]&lt;=20,"Medium Charges","High Charges"))</f>
        <v>Medium Charges</v>
      </c>
      <c r="AB26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41" t="str">
        <f>IF(tbl_Customers[[#This Row],[number_vmail_messages]] = 0, "No Usage", IF(tbl_Customers[[#This Row],[number_vmail_messages]] &lt;= 20, "Low Usage", IF(tbl_Customers[[#This Row],[number_vmail_messages]] &lt;= 40, "Medium Usgae", "High Usage")))</f>
        <v>No Usage</v>
      </c>
      <c r="AD2641" t="str">
        <f>IF(tbl_Customers[[#This Row],[total_day_minutes]]&lt;=150,"Low Usage", IF(tbl_Customers[[#This Row],[total_day_minutes]]&lt;=200,"Medium Usage", IF(tbl_Customers[[#This Row],[total_day_minutes]]&lt;=250,"High Usage","Very High Usage")))</f>
        <v>High Usage</v>
      </c>
      <c r="AE2641" t="str">
        <f>IF(tbl_Customers[[#This Row],[total_intl_calls]]&lt;=5,"Low Calls", IF(tbl_Customers[[#This Row],[total_intl_calls]]&lt;=10, "Medium Calls", "High Calls"))</f>
        <v>Low Calls</v>
      </c>
      <c r="AF26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41" s="36" t="str">
        <f>IF(tbl_Customers[[#This Row],[Churn_Risk_Score]]&gt;=10,"High Risk", IF(tbl_Customers[[#This Row],[Churn_Risk_Score]]&gt;=5,"Medium Risk","Low Risk"))</f>
        <v>Medium Risk</v>
      </c>
    </row>
    <row r="2642" spans="1:33" x14ac:dyDescent="0.35">
      <c r="A2642">
        <v>2641</v>
      </c>
      <c r="B2642" t="s">
        <v>26</v>
      </c>
      <c r="C2642">
        <v>149</v>
      </c>
      <c r="D2642" t="s">
        <v>25</v>
      </c>
      <c r="E2642" t="s">
        <v>22</v>
      </c>
      <c r="F2642" t="s">
        <v>22</v>
      </c>
      <c r="G2642">
        <v>0</v>
      </c>
      <c r="H2642">
        <v>187.6</v>
      </c>
      <c r="I2642">
        <v>83</v>
      </c>
      <c r="J2642">
        <v>31.89</v>
      </c>
      <c r="K2642">
        <v>201.4</v>
      </c>
      <c r="L2642">
        <v>81</v>
      </c>
      <c r="M2642">
        <v>17.12</v>
      </c>
      <c r="N2642">
        <v>264.2</v>
      </c>
      <c r="O2642">
        <v>79</v>
      </c>
      <c r="P2642">
        <v>11.89</v>
      </c>
      <c r="Q2642">
        <v>8.8000000000000007</v>
      </c>
      <c r="R2642">
        <v>1</v>
      </c>
      <c r="S2642">
        <v>2.38</v>
      </c>
      <c r="T2642">
        <v>1</v>
      </c>
      <c r="U2642" t="s">
        <v>22</v>
      </c>
      <c r="V2642">
        <f>IF(tbl_Customers[[#This Row],[churn]] = "yes", 1, 0)</f>
        <v>0</v>
      </c>
      <c r="W2642" t="str">
        <f>IF(tbl_Customers[[#This Row],[number_customer_service_calls]] &lt;= 1, "0-1 Calls", IF(tbl_Customers[[#This Row],[number_customer_service_calls]] &lt;= 3, "2-3 Calls", IF(tbl_Customers[[#This Row],[number_customer_service_calls]] &lt;=5, "4-5 Calls", "6+ Calls")))</f>
        <v>0-1 Calls</v>
      </c>
      <c r="X2642" t="str">
        <f>IF(tbl_Customers[[#This Row],[account_length]] &lt;= 50, "0-50", IF(tbl_Customers[[#This Row],[account_length]] &lt;=100, "51-100", IF(tbl_Customers[[#This Row],[account_length]] &lt;= 150, "101-150", "151+")))</f>
        <v>101-150</v>
      </c>
      <c r="Y2642" t="str">
        <f>IF(tbl_Customers[[#This Row],[total_intl_charge]] &lt;= 3, "Low Charges", "High Charges")</f>
        <v>Low Charges</v>
      </c>
      <c r="Z2642" t="str">
        <f>IF(tbl_Customers[[#This Row],[total_eve_calls]]&lt;=80,"Low Calls",
IF(tbl_Customers[[#This Row],[total_eve_calls]]&lt;=120,"Medium Calls","High Calls"))</f>
        <v>Medium Calls</v>
      </c>
      <c r="AA2642" t="str">
        <f>IF(tbl_Customers[[#This Row],[total_eve_charge]]&lt;=15,"Low Charges",
IF(tbl_Customers[[#This Row],[total_eve_charge]]&lt;=20,"Medium Charges","High Charges"))</f>
        <v>Medium Charges</v>
      </c>
      <c r="AB26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42" t="str">
        <f>IF(tbl_Customers[[#This Row],[number_vmail_messages]] = 0, "No Usage", IF(tbl_Customers[[#This Row],[number_vmail_messages]] &lt;= 20, "Low Usage", IF(tbl_Customers[[#This Row],[number_vmail_messages]] &lt;= 40, "Medium Usgae", "High Usage")))</f>
        <v>No Usage</v>
      </c>
      <c r="AD2642" t="str">
        <f>IF(tbl_Customers[[#This Row],[total_day_minutes]]&lt;=150,"Low Usage", IF(tbl_Customers[[#This Row],[total_day_minutes]]&lt;=200,"Medium Usage", IF(tbl_Customers[[#This Row],[total_day_minutes]]&lt;=250,"High Usage","Very High Usage")))</f>
        <v>Medium Usage</v>
      </c>
      <c r="AE2642" t="str">
        <f>IF(tbl_Customers[[#This Row],[total_intl_calls]]&lt;=5,"Low Calls", IF(tbl_Customers[[#This Row],[total_intl_calls]]&lt;=10, "Medium Calls", "High Calls"))</f>
        <v>Low Calls</v>
      </c>
      <c r="AF26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42" s="36" t="str">
        <f>IF(tbl_Customers[[#This Row],[Churn_Risk_Score]]&gt;=10,"High Risk", IF(tbl_Customers[[#This Row],[Churn_Risk_Score]]&gt;=5,"Medium Risk","Low Risk"))</f>
        <v>Low Risk</v>
      </c>
    </row>
    <row r="2643" spans="1:33" x14ac:dyDescent="0.35">
      <c r="A2643">
        <v>2642</v>
      </c>
      <c r="B2643" t="s">
        <v>52</v>
      </c>
      <c r="C2643">
        <v>113</v>
      </c>
      <c r="D2643" t="s">
        <v>21</v>
      </c>
      <c r="E2643" t="s">
        <v>22</v>
      </c>
      <c r="F2643" t="s">
        <v>22</v>
      </c>
      <c r="G2643">
        <v>0</v>
      </c>
      <c r="H2643">
        <v>159.80000000000001</v>
      </c>
      <c r="I2643">
        <v>143</v>
      </c>
      <c r="J2643">
        <v>27.17</v>
      </c>
      <c r="K2643">
        <v>210.1</v>
      </c>
      <c r="L2643">
        <v>93</v>
      </c>
      <c r="M2643">
        <v>17.86</v>
      </c>
      <c r="N2643">
        <v>175.1</v>
      </c>
      <c r="O2643">
        <v>86</v>
      </c>
      <c r="P2643">
        <v>7.88</v>
      </c>
      <c r="Q2643">
        <v>13.1</v>
      </c>
      <c r="R2643">
        <v>7</v>
      </c>
      <c r="S2643">
        <v>3.54</v>
      </c>
      <c r="T2643">
        <v>2</v>
      </c>
      <c r="U2643" t="s">
        <v>22</v>
      </c>
      <c r="V2643">
        <f>IF(tbl_Customers[[#This Row],[churn]] = "yes", 1, 0)</f>
        <v>0</v>
      </c>
      <c r="W2643" t="str">
        <f>IF(tbl_Customers[[#This Row],[number_customer_service_calls]] &lt;= 1, "0-1 Calls", IF(tbl_Customers[[#This Row],[number_customer_service_calls]] &lt;= 3, "2-3 Calls", IF(tbl_Customers[[#This Row],[number_customer_service_calls]] &lt;=5, "4-5 Calls", "6+ Calls")))</f>
        <v>2-3 Calls</v>
      </c>
      <c r="X2643" t="str">
        <f>IF(tbl_Customers[[#This Row],[account_length]] &lt;= 50, "0-50", IF(tbl_Customers[[#This Row],[account_length]] &lt;=100, "51-100", IF(tbl_Customers[[#This Row],[account_length]] &lt;= 150, "101-150", "151+")))</f>
        <v>101-150</v>
      </c>
      <c r="Y2643" t="str">
        <f>IF(tbl_Customers[[#This Row],[total_intl_charge]] &lt;= 3, "Low Charges", "High Charges")</f>
        <v>High Charges</v>
      </c>
      <c r="Z2643" t="str">
        <f>IF(tbl_Customers[[#This Row],[total_eve_calls]]&lt;=80,"Low Calls",
IF(tbl_Customers[[#This Row],[total_eve_calls]]&lt;=120,"Medium Calls","High Calls"))</f>
        <v>Medium Calls</v>
      </c>
      <c r="AA2643" t="str">
        <f>IF(tbl_Customers[[#This Row],[total_eve_charge]]&lt;=15,"Low Charges",
IF(tbl_Customers[[#This Row],[total_eve_charge]]&lt;=20,"Medium Charges","High Charges"))</f>
        <v>Medium Charges</v>
      </c>
      <c r="AB26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43" t="str">
        <f>IF(tbl_Customers[[#This Row],[number_vmail_messages]] = 0, "No Usage", IF(tbl_Customers[[#This Row],[number_vmail_messages]] &lt;= 20, "Low Usage", IF(tbl_Customers[[#This Row],[number_vmail_messages]] &lt;= 40, "Medium Usgae", "High Usage")))</f>
        <v>No Usage</v>
      </c>
      <c r="AD2643" t="str">
        <f>IF(tbl_Customers[[#This Row],[total_day_minutes]]&lt;=150,"Low Usage", IF(tbl_Customers[[#This Row],[total_day_minutes]]&lt;=200,"Medium Usage", IF(tbl_Customers[[#This Row],[total_day_minutes]]&lt;=250,"High Usage","Very High Usage")))</f>
        <v>Medium Usage</v>
      </c>
      <c r="AE2643" t="str">
        <f>IF(tbl_Customers[[#This Row],[total_intl_calls]]&lt;=5,"Low Calls", IF(tbl_Customers[[#This Row],[total_intl_calls]]&lt;=10, "Medium Calls", "High Calls"))</f>
        <v>Medium Calls</v>
      </c>
      <c r="AF26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43" s="36" t="str">
        <f>IF(tbl_Customers[[#This Row],[Churn_Risk_Score]]&gt;=10,"High Risk", IF(tbl_Customers[[#This Row],[Churn_Risk_Score]]&gt;=5,"Medium Risk","Low Risk"))</f>
        <v>Low Risk</v>
      </c>
    </row>
    <row r="2644" spans="1:33" x14ac:dyDescent="0.35">
      <c r="A2644">
        <v>2643</v>
      </c>
      <c r="B2644" t="s">
        <v>75</v>
      </c>
      <c r="C2644">
        <v>131</v>
      </c>
      <c r="D2644" t="s">
        <v>25</v>
      </c>
      <c r="E2644" t="s">
        <v>22</v>
      </c>
      <c r="F2644" t="s">
        <v>23</v>
      </c>
      <c r="G2644">
        <v>33</v>
      </c>
      <c r="H2644">
        <v>177.1</v>
      </c>
      <c r="I2644">
        <v>100</v>
      </c>
      <c r="J2644">
        <v>30.11</v>
      </c>
      <c r="K2644">
        <v>194</v>
      </c>
      <c r="L2644">
        <v>85</v>
      </c>
      <c r="M2644">
        <v>16.489999999999998</v>
      </c>
      <c r="N2644">
        <v>253.4</v>
      </c>
      <c r="O2644">
        <v>124</v>
      </c>
      <c r="P2644">
        <v>11.4</v>
      </c>
      <c r="Q2644">
        <v>5.2</v>
      </c>
      <c r="R2644">
        <v>5</v>
      </c>
      <c r="S2644">
        <v>1.4</v>
      </c>
      <c r="T2644">
        <v>1</v>
      </c>
      <c r="U2644" t="s">
        <v>22</v>
      </c>
      <c r="V2644">
        <f>IF(tbl_Customers[[#This Row],[churn]] = "yes", 1, 0)</f>
        <v>0</v>
      </c>
      <c r="W2644" t="str">
        <f>IF(tbl_Customers[[#This Row],[number_customer_service_calls]] &lt;= 1, "0-1 Calls", IF(tbl_Customers[[#This Row],[number_customer_service_calls]] &lt;= 3, "2-3 Calls", IF(tbl_Customers[[#This Row],[number_customer_service_calls]] &lt;=5, "4-5 Calls", "6+ Calls")))</f>
        <v>0-1 Calls</v>
      </c>
      <c r="X2644" t="str">
        <f>IF(tbl_Customers[[#This Row],[account_length]] &lt;= 50, "0-50", IF(tbl_Customers[[#This Row],[account_length]] &lt;=100, "51-100", IF(tbl_Customers[[#This Row],[account_length]] &lt;= 150, "101-150", "151+")))</f>
        <v>101-150</v>
      </c>
      <c r="Y2644" t="str">
        <f>IF(tbl_Customers[[#This Row],[total_intl_charge]] &lt;= 3, "Low Charges", "High Charges")</f>
        <v>Low Charges</v>
      </c>
      <c r="Z2644" t="str">
        <f>IF(tbl_Customers[[#This Row],[total_eve_calls]]&lt;=80,"Low Calls",
IF(tbl_Customers[[#This Row],[total_eve_calls]]&lt;=120,"Medium Calls","High Calls"))</f>
        <v>Medium Calls</v>
      </c>
      <c r="AA2644" t="str">
        <f>IF(tbl_Customers[[#This Row],[total_eve_charge]]&lt;=15,"Low Charges",
IF(tbl_Customers[[#This Row],[total_eve_charge]]&lt;=20,"Medium Charges","High Charges"))</f>
        <v>Medium Charges</v>
      </c>
      <c r="AB26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44" t="str">
        <f>IF(tbl_Customers[[#This Row],[number_vmail_messages]] = 0, "No Usage", IF(tbl_Customers[[#This Row],[number_vmail_messages]] &lt;= 20, "Low Usage", IF(tbl_Customers[[#This Row],[number_vmail_messages]] &lt;= 40, "Medium Usgae", "High Usage")))</f>
        <v>Medium Usgae</v>
      </c>
      <c r="AD2644" t="str">
        <f>IF(tbl_Customers[[#This Row],[total_day_minutes]]&lt;=150,"Low Usage", IF(tbl_Customers[[#This Row],[total_day_minutes]]&lt;=200,"Medium Usage", IF(tbl_Customers[[#This Row],[total_day_minutes]]&lt;=250,"High Usage","Very High Usage")))</f>
        <v>Medium Usage</v>
      </c>
      <c r="AE2644" t="str">
        <f>IF(tbl_Customers[[#This Row],[total_intl_calls]]&lt;=5,"Low Calls", IF(tbl_Customers[[#This Row],[total_intl_calls]]&lt;=10, "Medium Calls", "High Calls"))</f>
        <v>Low Calls</v>
      </c>
      <c r="AF26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44" s="36" t="str">
        <f>IF(tbl_Customers[[#This Row],[Churn_Risk_Score]]&gt;=10,"High Risk", IF(tbl_Customers[[#This Row],[Churn_Risk_Score]]&gt;=5,"Medium Risk","Low Risk"))</f>
        <v>Low Risk</v>
      </c>
    </row>
    <row r="2645" spans="1:33" x14ac:dyDescent="0.35">
      <c r="A2645">
        <v>2644</v>
      </c>
      <c r="B2645" t="s">
        <v>29</v>
      </c>
      <c r="C2645">
        <v>83</v>
      </c>
      <c r="D2645" t="s">
        <v>25</v>
      </c>
      <c r="E2645" t="s">
        <v>22</v>
      </c>
      <c r="F2645" t="s">
        <v>22</v>
      </c>
      <c r="G2645">
        <v>0</v>
      </c>
      <c r="H2645">
        <v>117.9</v>
      </c>
      <c r="I2645">
        <v>101</v>
      </c>
      <c r="J2645">
        <v>20.04</v>
      </c>
      <c r="K2645">
        <v>160.4</v>
      </c>
      <c r="L2645">
        <v>92</v>
      </c>
      <c r="M2645">
        <v>13.63</v>
      </c>
      <c r="N2645">
        <v>235.3</v>
      </c>
      <c r="O2645">
        <v>150</v>
      </c>
      <c r="P2645">
        <v>10.59</v>
      </c>
      <c r="Q2645">
        <v>11.4</v>
      </c>
      <c r="R2645">
        <v>10</v>
      </c>
      <c r="S2645">
        <v>3.08</v>
      </c>
      <c r="T2645">
        <v>0</v>
      </c>
      <c r="U2645" t="s">
        <v>22</v>
      </c>
      <c r="V2645">
        <f>IF(tbl_Customers[[#This Row],[churn]] = "yes", 1, 0)</f>
        <v>0</v>
      </c>
      <c r="W2645" t="str">
        <f>IF(tbl_Customers[[#This Row],[number_customer_service_calls]] &lt;= 1, "0-1 Calls", IF(tbl_Customers[[#This Row],[number_customer_service_calls]] &lt;= 3, "2-3 Calls", IF(tbl_Customers[[#This Row],[number_customer_service_calls]] &lt;=5, "4-5 Calls", "6+ Calls")))</f>
        <v>0-1 Calls</v>
      </c>
      <c r="X2645" t="str">
        <f>IF(tbl_Customers[[#This Row],[account_length]] &lt;= 50, "0-50", IF(tbl_Customers[[#This Row],[account_length]] &lt;=100, "51-100", IF(tbl_Customers[[#This Row],[account_length]] &lt;= 150, "101-150", "151+")))</f>
        <v>51-100</v>
      </c>
      <c r="Y2645" t="str">
        <f>IF(tbl_Customers[[#This Row],[total_intl_charge]] &lt;= 3, "Low Charges", "High Charges")</f>
        <v>High Charges</v>
      </c>
      <c r="Z2645" t="str">
        <f>IF(tbl_Customers[[#This Row],[total_eve_calls]]&lt;=80,"Low Calls",
IF(tbl_Customers[[#This Row],[total_eve_calls]]&lt;=120,"Medium Calls","High Calls"))</f>
        <v>Medium Calls</v>
      </c>
      <c r="AA2645" t="str">
        <f>IF(tbl_Customers[[#This Row],[total_eve_charge]]&lt;=15,"Low Charges",
IF(tbl_Customers[[#This Row],[total_eve_charge]]&lt;=20,"Medium Charges","High Charges"))</f>
        <v>Low Charges</v>
      </c>
      <c r="AB26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45" t="str">
        <f>IF(tbl_Customers[[#This Row],[number_vmail_messages]] = 0, "No Usage", IF(tbl_Customers[[#This Row],[number_vmail_messages]] &lt;= 20, "Low Usage", IF(tbl_Customers[[#This Row],[number_vmail_messages]] &lt;= 40, "Medium Usgae", "High Usage")))</f>
        <v>No Usage</v>
      </c>
      <c r="AD2645" t="str">
        <f>IF(tbl_Customers[[#This Row],[total_day_minutes]]&lt;=150,"Low Usage", IF(tbl_Customers[[#This Row],[total_day_minutes]]&lt;=200,"Medium Usage", IF(tbl_Customers[[#This Row],[total_day_minutes]]&lt;=250,"High Usage","Very High Usage")))</f>
        <v>Low Usage</v>
      </c>
      <c r="AE2645" t="str">
        <f>IF(tbl_Customers[[#This Row],[total_intl_calls]]&lt;=5,"Low Calls", IF(tbl_Customers[[#This Row],[total_intl_calls]]&lt;=10, "Medium Calls", "High Calls"))</f>
        <v>Medium Calls</v>
      </c>
      <c r="AF26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45" s="36" t="str">
        <f>IF(tbl_Customers[[#This Row],[Churn_Risk_Score]]&gt;=10,"High Risk", IF(tbl_Customers[[#This Row],[Churn_Risk_Score]]&gt;=5,"Medium Risk","Low Risk"))</f>
        <v>Low Risk</v>
      </c>
    </row>
    <row r="2646" spans="1:33" x14ac:dyDescent="0.35">
      <c r="A2646">
        <v>2645</v>
      </c>
      <c r="B2646" t="s">
        <v>50</v>
      </c>
      <c r="C2646">
        <v>96</v>
      </c>
      <c r="D2646" t="s">
        <v>21</v>
      </c>
      <c r="E2646" t="s">
        <v>22</v>
      </c>
      <c r="F2646" t="s">
        <v>23</v>
      </c>
      <c r="G2646">
        <v>21</v>
      </c>
      <c r="H2646">
        <v>247.6</v>
      </c>
      <c r="I2646">
        <v>95</v>
      </c>
      <c r="J2646">
        <v>42.09</v>
      </c>
      <c r="K2646">
        <v>256.3</v>
      </c>
      <c r="L2646">
        <v>150</v>
      </c>
      <c r="M2646">
        <v>21.79</v>
      </c>
      <c r="N2646">
        <v>158.6</v>
      </c>
      <c r="O2646">
        <v>72</v>
      </c>
      <c r="P2646">
        <v>7.14</v>
      </c>
      <c r="Q2646">
        <v>10.8</v>
      </c>
      <c r="R2646">
        <v>6</v>
      </c>
      <c r="S2646">
        <v>2.92</v>
      </c>
      <c r="T2646">
        <v>2</v>
      </c>
      <c r="U2646" t="s">
        <v>22</v>
      </c>
      <c r="V2646">
        <f>IF(tbl_Customers[[#This Row],[churn]] = "yes", 1, 0)</f>
        <v>0</v>
      </c>
      <c r="W2646" t="str">
        <f>IF(tbl_Customers[[#This Row],[number_customer_service_calls]] &lt;= 1, "0-1 Calls", IF(tbl_Customers[[#This Row],[number_customer_service_calls]] &lt;= 3, "2-3 Calls", IF(tbl_Customers[[#This Row],[number_customer_service_calls]] &lt;=5, "4-5 Calls", "6+ Calls")))</f>
        <v>2-3 Calls</v>
      </c>
      <c r="X2646" t="str">
        <f>IF(tbl_Customers[[#This Row],[account_length]] &lt;= 50, "0-50", IF(tbl_Customers[[#This Row],[account_length]] &lt;=100, "51-100", IF(tbl_Customers[[#This Row],[account_length]] &lt;= 150, "101-150", "151+")))</f>
        <v>51-100</v>
      </c>
      <c r="Y2646" t="str">
        <f>IF(tbl_Customers[[#This Row],[total_intl_charge]] &lt;= 3, "Low Charges", "High Charges")</f>
        <v>Low Charges</v>
      </c>
      <c r="Z2646" t="str">
        <f>IF(tbl_Customers[[#This Row],[total_eve_calls]]&lt;=80,"Low Calls",
IF(tbl_Customers[[#This Row],[total_eve_calls]]&lt;=120,"Medium Calls","High Calls"))</f>
        <v>High Calls</v>
      </c>
      <c r="AA2646" t="str">
        <f>IF(tbl_Customers[[#This Row],[total_eve_charge]]&lt;=15,"Low Charges",
IF(tbl_Customers[[#This Row],[total_eve_charge]]&lt;=20,"Medium Charges","High Charges"))</f>
        <v>High Charges</v>
      </c>
      <c r="AB26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46" t="str">
        <f>IF(tbl_Customers[[#This Row],[number_vmail_messages]] = 0, "No Usage", IF(tbl_Customers[[#This Row],[number_vmail_messages]] &lt;= 20, "Low Usage", IF(tbl_Customers[[#This Row],[number_vmail_messages]] &lt;= 40, "Medium Usgae", "High Usage")))</f>
        <v>Medium Usgae</v>
      </c>
      <c r="AD2646" t="str">
        <f>IF(tbl_Customers[[#This Row],[total_day_minutes]]&lt;=150,"Low Usage", IF(tbl_Customers[[#This Row],[total_day_minutes]]&lt;=200,"Medium Usage", IF(tbl_Customers[[#This Row],[total_day_minutes]]&lt;=250,"High Usage","Very High Usage")))</f>
        <v>High Usage</v>
      </c>
      <c r="AE2646" t="str">
        <f>IF(tbl_Customers[[#This Row],[total_intl_calls]]&lt;=5,"Low Calls", IF(tbl_Customers[[#This Row],[total_intl_calls]]&lt;=10, "Medium Calls", "High Calls"))</f>
        <v>Medium Calls</v>
      </c>
      <c r="AF26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46" s="36" t="str">
        <f>IF(tbl_Customers[[#This Row],[Churn_Risk_Score]]&gt;=10,"High Risk", IF(tbl_Customers[[#This Row],[Churn_Risk_Score]]&gt;=5,"Medium Risk","Low Risk"))</f>
        <v>Low Risk</v>
      </c>
    </row>
    <row r="2647" spans="1:33" x14ac:dyDescent="0.35">
      <c r="A2647">
        <v>2646</v>
      </c>
      <c r="B2647" t="s">
        <v>48</v>
      </c>
      <c r="C2647">
        <v>98</v>
      </c>
      <c r="D2647" t="s">
        <v>25</v>
      </c>
      <c r="E2647" t="s">
        <v>22</v>
      </c>
      <c r="F2647" t="s">
        <v>22</v>
      </c>
      <c r="G2647">
        <v>0</v>
      </c>
      <c r="H2647">
        <v>169.9</v>
      </c>
      <c r="I2647">
        <v>77</v>
      </c>
      <c r="J2647">
        <v>28.88</v>
      </c>
      <c r="K2647">
        <v>138.30000000000001</v>
      </c>
      <c r="L2647">
        <v>155</v>
      </c>
      <c r="M2647">
        <v>11.76</v>
      </c>
      <c r="N2647">
        <v>142.6</v>
      </c>
      <c r="O2647">
        <v>105</v>
      </c>
      <c r="P2647">
        <v>6.42</v>
      </c>
      <c r="Q2647">
        <v>8.5</v>
      </c>
      <c r="R2647">
        <v>7</v>
      </c>
      <c r="S2647">
        <v>2.2999999999999998</v>
      </c>
      <c r="T2647">
        <v>1</v>
      </c>
      <c r="U2647" t="s">
        <v>22</v>
      </c>
      <c r="V2647">
        <f>IF(tbl_Customers[[#This Row],[churn]] = "yes", 1, 0)</f>
        <v>0</v>
      </c>
      <c r="W2647" t="str">
        <f>IF(tbl_Customers[[#This Row],[number_customer_service_calls]] &lt;= 1, "0-1 Calls", IF(tbl_Customers[[#This Row],[number_customer_service_calls]] &lt;= 3, "2-3 Calls", IF(tbl_Customers[[#This Row],[number_customer_service_calls]] &lt;=5, "4-5 Calls", "6+ Calls")))</f>
        <v>0-1 Calls</v>
      </c>
      <c r="X2647" t="str">
        <f>IF(tbl_Customers[[#This Row],[account_length]] &lt;= 50, "0-50", IF(tbl_Customers[[#This Row],[account_length]] &lt;=100, "51-100", IF(tbl_Customers[[#This Row],[account_length]] &lt;= 150, "101-150", "151+")))</f>
        <v>51-100</v>
      </c>
      <c r="Y2647" t="str">
        <f>IF(tbl_Customers[[#This Row],[total_intl_charge]] &lt;= 3, "Low Charges", "High Charges")</f>
        <v>Low Charges</v>
      </c>
      <c r="Z2647" t="str">
        <f>IF(tbl_Customers[[#This Row],[total_eve_calls]]&lt;=80,"Low Calls",
IF(tbl_Customers[[#This Row],[total_eve_calls]]&lt;=120,"Medium Calls","High Calls"))</f>
        <v>High Calls</v>
      </c>
      <c r="AA2647" t="str">
        <f>IF(tbl_Customers[[#This Row],[total_eve_charge]]&lt;=15,"Low Charges",
IF(tbl_Customers[[#This Row],[total_eve_charge]]&lt;=20,"Medium Charges","High Charges"))</f>
        <v>Low Charges</v>
      </c>
      <c r="AB26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47" t="str">
        <f>IF(tbl_Customers[[#This Row],[number_vmail_messages]] = 0, "No Usage", IF(tbl_Customers[[#This Row],[number_vmail_messages]] &lt;= 20, "Low Usage", IF(tbl_Customers[[#This Row],[number_vmail_messages]] &lt;= 40, "Medium Usgae", "High Usage")))</f>
        <v>No Usage</v>
      </c>
      <c r="AD2647" t="str">
        <f>IF(tbl_Customers[[#This Row],[total_day_minutes]]&lt;=150,"Low Usage", IF(tbl_Customers[[#This Row],[total_day_minutes]]&lt;=200,"Medium Usage", IF(tbl_Customers[[#This Row],[total_day_minutes]]&lt;=250,"High Usage","Very High Usage")))</f>
        <v>Medium Usage</v>
      </c>
      <c r="AE2647" t="str">
        <f>IF(tbl_Customers[[#This Row],[total_intl_calls]]&lt;=5,"Low Calls", IF(tbl_Customers[[#This Row],[total_intl_calls]]&lt;=10, "Medium Calls", "High Calls"))</f>
        <v>Medium Calls</v>
      </c>
      <c r="AF26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47" s="36" t="str">
        <f>IF(tbl_Customers[[#This Row],[Churn_Risk_Score]]&gt;=10,"High Risk", IF(tbl_Customers[[#This Row],[Churn_Risk_Score]]&gt;=5,"Medium Risk","Low Risk"))</f>
        <v>Low Risk</v>
      </c>
    </row>
    <row r="2648" spans="1:33" x14ac:dyDescent="0.35">
      <c r="A2648">
        <v>2647</v>
      </c>
      <c r="B2648" t="s">
        <v>71</v>
      </c>
      <c r="C2648">
        <v>3</v>
      </c>
      <c r="D2648" t="s">
        <v>21</v>
      </c>
      <c r="E2648" t="s">
        <v>22</v>
      </c>
      <c r="F2648" t="s">
        <v>22</v>
      </c>
      <c r="G2648">
        <v>0</v>
      </c>
      <c r="H2648">
        <v>185</v>
      </c>
      <c r="I2648">
        <v>120</v>
      </c>
      <c r="J2648">
        <v>31.45</v>
      </c>
      <c r="K2648">
        <v>203.7</v>
      </c>
      <c r="L2648">
        <v>129</v>
      </c>
      <c r="M2648">
        <v>17.309999999999999</v>
      </c>
      <c r="N2648">
        <v>170.5</v>
      </c>
      <c r="O2648">
        <v>89</v>
      </c>
      <c r="P2648">
        <v>7.67</v>
      </c>
      <c r="Q2648">
        <v>14.1</v>
      </c>
      <c r="R2648">
        <v>3</v>
      </c>
      <c r="S2648">
        <v>3.81</v>
      </c>
      <c r="T2648">
        <v>3</v>
      </c>
      <c r="U2648" t="s">
        <v>22</v>
      </c>
      <c r="V2648">
        <f>IF(tbl_Customers[[#This Row],[churn]] = "yes", 1, 0)</f>
        <v>0</v>
      </c>
      <c r="W2648" t="str">
        <f>IF(tbl_Customers[[#This Row],[number_customer_service_calls]] &lt;= 1, "0-1 Calls", IF(tbl_Customers[[#This Row],[number_customer_service_calls]] &lt;= 3, "2-3 Calls", IF(tbl_Customers[[#This Row],[number_customer_service_calls]] &lt;=5, "4-5 Calls", "6+ Calls")))</f>
        <v>2-3 Calls</v>
      </c>
      <c r="X2648" t="str">
        <f>IF(tbl_Customers[[#This Row],[account_length]] &lt;= 50, "0-50", IF(tbl_Customers[[#This Row],[account_length]] &lt;=100, "51-100", IF(tbl_Customers[[#This Row],[account_length]] &lt;= 150, "101-150", "151+")))</f>
        <v>0-50</v>
      </c>
      <c r="Y2648" t="str">
        <f>IF(tbl_Customers[[#This Row],[total_intl_charge]] &lt;= 3, "Low Charges", "High Charges")</f>
        <v>High Charges</v>
      </c>
      <c r="Z2648" t="str">
        <f>IF(tbl_Customers[[#This Row],[total_eve_calls]]&lt;=80,"Low Calls",
IF(tbl_Customers[[#This Row],[total_eve_calls]]&lt;=120,"Medium Calls","High Calls"))</f>
        <v>High Calls</v>
      </c>
      <c r="AA2648" t="str">
        <f>IF(tbl_Customers[[#This Row],[total_eve_charge]]&lt;=15,"Low Charges",
IF(tbl_Customers[[#This Row],[total_eve_charge]]&lt;=20,"Medium Charges","High Charges"))</f>
        <v>Medium Charges</v>
      </c>
      <c r="AB26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48" t="str">
        <f>IF(tbl_Customers[[#This Row],[number_vmail_messages]] = 0, "No Usage", IF(tbl_Customers[[#This Row],[number_vmail_messages]] &lt;= 20, "Low Usage", IF(tbl_Customers[[#This Row],[number_vmail_messages]] &lt;= 40, "Medium Usgae", "High Usage")))</f>
        <v>No Usage</v>
      </c>
      <c r="AD2648" t="str">
        <f>IF(tbl_Customers[[#This Row],[total_day_minutes]]&lt;=150,"Low Usage", IF(tbl_Customers[[#This Row],[total_day_minutes]]&lt;=200,"Medium Usage", IF(tbl_Customers[[#This Row],[total_day_minutes]]&lt;=250,"High Usage","Very High Usage")))</f>
        <v>Medium Usage</v>
      </c>
      <c r="AE2648" t="str">
        <f>IF(tbl_Customers[[#This Row],[total_intl_calls]]&lt;=5,"Low Calls", IF(tbl_Customers[[#This Row],[total_intl_calls]]&lt;=10, "Medium Calls", "High Calls"))</f>
        <v>Low Calls</v>
      </c>
      <c r="AF26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48" s="36" t="str">
        <f>IF(tbl_Customers[[#This Row],[Churn_Risk_Score]]&gt;=10,"High Risk", IF(tbl_Customers[[#This Row],[Churn_Risk_Score]]&gt;=5,"Medium Risk","Low Risk"))</f>
        <v>Low Risk</v>
      </c>
    </row>
    <row r="2649" spans="1:33" x14ac:dyDescent="0.35">
      <c r="A2649">
        <v>2648</v>
      </c>
      <c r="B2649" t="s">
        <v>27</v>
      </c>
      <c r="C2649">
        <v>77</v>
      </c>
      <c r="D2649" t="s">
        <v>25</v>
      </c>
      <c r="E2649" t="s">
        <v>22</v>
      </c>
      <c r="F2649" t="s">
        <v>23</v>
      </c>
      <c r="G2649">
        <v>17</v>
      </c>
      <c r="H2649">
        <v>204.9</v>
      </c>
      <c r="I2649">
        <v>84</v>
      </c>
      <c r="J2649">
        <v>34.83</v>
      </c>
      <c r="K2649">
        <v>201</v>
      </c>
      <c r="L2649">
        <v>102</v>
      </c>
      <c r="M2649">
        <v>17.09</v>
      </c>
      <c r="N2649">
        <v>219.7</v>
      </c>
      <c r="O2649">
        <v>97</v>
      </c>
      <c r="P2649">
        <v>9.89</v>
      </c>
      <c r="Q2649">
        <v>11.3</v>
      </c>
      <c r="R2649">
        <v>5</v>
      </c>
      <c r="S2649">
        <v>3.05</v>
      </c>
      <c r="T2649">
        <v>0</v>
      </c>
      <c r="U2649" t="s">
        <v>22</v>
      </c>
      <c r="V2649">
        <f>IF(tbl_Customers[[#This Row],[churn]] = "yes", 1, 0)</f>
        <v>0</v>
      </c>
      <c r="W2649" t="str">
        <f>IF(tbl_Customers[[#This Row],[number_customer_service_calls]] &lt;= 1, "0-1 Calls", IF(tbl_Customers[[#This Row],[number_customer_service_calls]] &lt;= 3, "2-3 Calls", IF(tbl_Customers[[#This Row],[number_customer_service_calls]] &lt;=5, "4-5 Calls", "6+ Calls")))</f>
        <v>0-1 Calls</v>
      </c>
      <c r="X2649" t="str">
        <f>IF(tbl_Customers[[#This Row],[account_length]] &lt;= 50, "0-50", IF(tbl_Customers[[#This Row],[account_length]] &lt;=100, "51-100", IF(tbl_Customers[[#This Row],[account_length]] &lt;= 150, "101-150", "151+")))</f>
        <v>51-100</v>
      </c>
      <c r="Y2649" t="str">
        <f>IF(tbl_Customers[[#This Row],[total_intl_charge]] &lt;= 3, "Low Charges", "High Charges")</f>
        <v>High Charges</v>
      </c>
      <c r="Z2649" t="str">
        <f>IF(tbl_Customers[[#This Row],[total_eve_calls]]&lt;=80,"Low Calls",
IF(tbl_Customers[[#This Row],[total_eve_calls]]&lt;=120,"Medium Calls","High Calls"))</f>
        <v>Medium Calls</v>
      </c>
      <c r="AA2649" t="str">
        <f>IF(tbl_Customers[[#This Row],[total_eve_charge]]&lt;=15,"Low Charges",
IF(tbl_Customers[[#This Row],[total_eve_charge]]&lt;=20,"Medium Charges","High Charges"))</f>
        <v>Medium Charges</v>
      </c>
      <c r="AB26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49" t="str">
        <f>IF(tbl_Customers[[#This Row],[number_vmail_messages]] = 0, "No Usage", IF(tbl_Customers[[#This Row],[number_vmail_messages]] &lt;= 20, "Low Usage", IF(tbl_Customers[[#This Row],[number_vmail_messages]] &lt;= 40, "Medium Usgae", "High Usage")))</f>
        <v>Low Usage</v>
      </c>
      <c r="AD2649" t="str">
        <f>IF(tbl_Customers[[#This Row],[total_day_minutes]]&lt;=150,"Low Usage", IF(tbl_Customers[[#This Row],[total_day_minutes]]&lt;=200,"Medium Usage", IF(tbl_Customers[[#This Row],[total_day_minutes]]&lt;=250,"High Usage","Very High Usage")))</f>
        <v>High Usage</v>
      </c>
      <c r="AE2649" t="str">
        <f>IF(tbl_Customers[[#This Row],[total_intl_calls]]&lt;=5,"Low Calls", IF(tbl_Customers[[#This Row],[total_intl_calls]]&lt;=10, "Medium Calls", "High Calls"))</f>
        <v>Low Calls</v>
      </c>
      <c r="AF26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49" s="36" t="str">
        <f>IF(tbl_Customers[[#This Row],[Churn_Risk_Score]]&gt;=10,"High Risk", IF(tbl_Customers[[#This Row],[Churn_Risk_Score]]&gt;=5,"Medium Risk","Low Risk"))</f>
        <v>Low Risk</v>
      </c>
    </row>
    <row r="2650" spans="1:33" x14ac:dyDescent="0.35">
      <c r="A2650">
        <v>2649</v>
      </c>
      <c r="B2650" t="s">
        <v>75</v>
      </c>
      <c r="C2650">
        <v>75</v>
      </c>
      <c r="D2650" t="s">
        <v>25</v>
      </c>
      <c r="E2650" t="s">
        <v>22</v>
      </c>
      <c r="F2650" t="s">
        <v>23</v>
      </c>
      <c r="G2650">
        <v>24</v>
      </c>
      <c r="H2650">
        <v>225.5</v>
      </c>
      <c r="I2650">
        <v>119</v>
      </c>
      <c r="J2650">
        <v>38.340000000000003</v>
      </c>
      <c r="K2650">
        <v>182</v>
      </c>
      <c r="L2650">
        <v>108</v>
      </c>
      <c r="M2650">
        <v>15.47</v>
      </c>
      <c r="N2650">
        <v>270.89999999999998</v>
      </c>
      <c r="O2650">
        <v>106</v>
      </c>
      <c r="P2650">
        <v>12.19</v>
      </c>
      <c r="Q2650">
        <v>9.4</v>
      </c>
      <c r="R2650">
        <v>2</v>
      </c>
      <c r="S2650">
        <v>2.54</v>
      </c>
      <c r="T2650">
        <v>3</v>
      </c>
      <c r="U2650" t="s">
        <v>22</v>
      </c>
      <c r="V2650">
        <f>IF(tbl_Customers[[#This Row],[churn]] = "yes", 1, 0)</f>
        <v>0</v>
      </c>
      <c r="W2650" t="str">
        <f>IF(tbl_Customers[[#This Row],[number_customer_service_calls]] &lt;= 1, "0-1 Calls", IF(tbl_Customers[[#This Row],[number_customer_service_calls]] &lt;= 3, "2-3 Calls", IF(tbl_Customers[[#This Row],[number_customer_service_calls]] &lt;=5, "4-5 Calls", "6+ Calls")))</f>
        <v>2-3 Calls</v>
      </c>
      <c r="X2650" t="str">
        <f>IF(tbl_Customers[[#This Row],[account_length]] &lt;= 50, "0-50", IF(tbl_Customers[[#This Row],[account_length]] &lt;=100, "51-100", IF(tbl_Customers[[#This Row],[account_length]] &lt;= 150, "101-150", "151+")))</f>
        <v>51-100</v>
      </c>
      <c r="Y2650" t="str">
        <f>IF(tbl_Customers[[#This Row],[total_intl_charge]] &lt;= 3, "Low Charges", "High Charges")</f>
        <v>Low Charges</v>
      </c>
      <c r="Z2650" t="str">
        <f>IF(tbl_Customers[[#This Row],[total_eve_calls]]&lt;=80,"Low Calls",
IF(tbl_Customers[[#This Row],[total_eve_calls]]&lt;=120,"Medium Calls","High Calls"))</f>
        <v>Medium Calls</v>
      </c>
      <c r="AA2650" t="str">
        <f>IF(tbl_Customers[[#This Row],[total_eve_charge]]&lt;=15,"Low Charges",
IF(tbl_Customers[[#This Row],[total_eve_charge]]&lt;=20,"Medium Charges","High Charges"))</f>
        <v>Medium Charges</v>
      </c>
      <c r="AB26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50" t="str">
        <f>IF(tbl_Customers[[#This Row],[number_vmail_messages]] = 0, "No Usage", IF(tbl_Customers[[#This Row],[number_vmail_messages]] &lt;= 20, "Low Usage", IF(tbl_Customers[[#This Row],[number_vmail_messages]] &lt;= 40, "Medium Usgae", "High Usage")))</f>
        <v>Medium Usgae</v>
      </c>
      <c r="AD2650" t="str">
        <f>IF(tbl_Customers[[#This Row],[total_day_minutes]]&lt;=150,"Low Usage", IF(tbl_Customers[[#This Row],[total_day_minutes]]&lt;=200,"Medium Usage", IF(tbl_Customers[[#This Row],[total_day_minutes]]&lt;=250,"High Usage","Very High Usage")))</f>
        <v>High Usage</v>
      </c>
      <c r="AE2650" t="str">
        <f>IF(tbl_Customers[[#This Row],[total_intl_calls]]&lt;=5,"Low Calls", IF(tbl_Customers[[#This Row],[total_intl_calls]]&lt;=10, "Medium Calls", "High Calls"))</f>
        <v>Low Calls</v>
      </c>
      <c r="AF26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50" s="36" t="str">
        <f>IF(tbl_Customers[[#This Row],[Churn_Risk_Score]]&gt;=10,"High Risk", IF(tbl_Customers[[#This Row],[Churn_Risk_Score]]&gt;=5,"Medium Risk","Low Risk"))</f>
        <v>Low Risk</v>
      </c>
    </row>
    <row r="2651" spans="1:33" x14ac:dyDescent="0.35">
      <c r="A2651">
        <v>2650</v>
      </c>
      <c r="B2651" t="s">
        <v>34</v>
      </c>
      <c r="C2651">
        <v>40</v>
      </c>
      <c r="D2651" t="s">
        <v>28</v>
      </c>
      <c r="E2651" t="s">
        <v>22</v>
      </c>
      <c r="F2651" t="s">
        <v>22</v>
      </c>
      <c r="G2651">
        <v>0</v>
      </c>
      <c r="H2651">
        <v>169.7</v>
      </c>
      <c r="I2651">
        <v>115</v>
      </c>
      <c r="J2651">
        <v>28.85</v>
      </c>
      <c r="K2651">
        <v>141.4</v>
      </c>
      <c r="L2651">
        <v>123</v>
      </c>
      <c r="M2651">
        <v>12.02</v>
      </c>
      <c r="N2651">
        <v>253</v>
      </c>
      <c r="O2651">
        <v>115</v>
      </c>
      <c r="P2651">
        <v>11.39</v>
      </c>
      <c r="Q2651">
        <v>10.5</v>
      </c>
      <c r="R2651">
        <v>3</v>
      </c>
      <c r="S2651">
        <v>2.84</v>
      </c>
      <c r="T2651">
        <v>4</v>
      </c>
      <c r="U2651" t="s">
        <v>23</v>
      </c>
      <c r="V2651">
        <f>IF(tbl_Customers[[#This Row],[churn]] = "yes", 1, 0)</f>
        <v>1</v>
      </c>
      <c r="W2651" t="str">
        <f>IF(tbl_Customers[[#This Row],[number_customer_service_calls]] &lt;= 1, "0-1 Calls", IF(tbl_Customers[[#This Row],[number_customer_service_calls]] &lt;= 3, "2-3 Calls", IF(tbl_Customers[[#This Row],[number_customer_service_calls]] &lt;=5, "4-5 Calls", "6+ Calls")))</f>
        <v>4-5 Calls</v>
      </c>
      <c r="X2651" t="str">
        <f>IF(tbl_Customers[[#This Row],[account_length]] &lt;= 50, "0-50", IF(tbl_Customers[[#This Row],[account_length]] &lt;=100, "51-100", IF(tbl_Customers[[#This Row],[account_length]] &lt;= 150, "101-150", "151+")))</f>
        <v>0-50</v>
      </c>
      <c r="Y2651" t="str">
        <f>IF(tbl_Customers[[#This Row],[total_intl_charge]] &lt;= 3, "Low Charges", "High Charges")</f>
        <v>Low Charges</v>
      </c>
      <c r="Z2651" t="str">
        <f>IF(tbl_Customers[[#This Row],[total_eve_calls]]&lt;=80,"Low Calls",
IF(tbl_Customers[[#This Row],[total_eve_calls]]&lt;=120,"Medium Calls","High Calls"))</f>
        <v>High Calls</v>
      </c>
      <c r="AA2651" t="str">
        <f>IF(tbl_Customers[[#This Row],[total_eve_charge]]&lt;=15,"Low Charges",
IF(tbl_Customers[[#This Row],[total_eve_charge]]&lt;=20,"Medium Charges","High Charges"))</f>
        <v>Low Charges</v>
      </c>
      <c r="AB26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51" t="str">
        <f>IF(tbl_Customers[[#This Row],[number_vmail_messages]] = 0, "No Usage", IF(tbl_Customers[[#This Row],[number_vmail_messages]] &lt;= 20, "Low Usage", IF(tbl_Customers[[#This Row],[number_vmail_messages]] &lt;= 40, "Medium Usgae", "High Usage")))</f>
        <v>No Usage</v>
      </c>
      <c r="AD2651" t="str">
        <f>IF(tbl_Customers[[#This Row],[total_day_minutes]]&lt;=150,"Low Usage", IF(tbl_Customers[[#This Row],[total_day_minutes]]&lt;=200,"Medium Usage", IF(tbl_Customers[[#This Row],[total_day_minutes]]&lt;=250,"High Usage","Very High Usage")))</f>
        <v>Medium Usage</v>
      </c>
      <c r="AE2651" t="str">
        <f>IF(tbl_Customers[[#This Row],[total_intl_calls]]&lt;=5,"Low Calls", IF(tbl_Customers[[#This Row],[total_intl_calls]]&lt;=10, "Medium Calls", "High Calls"))</f>
        <v>Low Calls</v>
      </c>
      <c r="AF26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51" s="36" t="str">
        <f>IF(tbl_Customers[[#This Row],[Churn_Risk_Score]]&gt;=10,"High Risk", IF(tbl_Customers[[#This Row],[Churn_Risk_Score]]&gt;=5,"Medium Risk","Low Risk"))</f>
        <v>Medium Risk</v>
      </c>
    </row>
    <row r="2652" spans="1:33" x14ac:dyDescent="0.35">
      <c r="A2652">
        <v>2651</v>
      </c>
      <c r="B2652" t="s">
        <v>24</v>
      </c>
      <c r="C2652">
        <v>108</v>
      </c>
      <c r="D2652" t="s">
        <v>21</v>
      </c>
      <c r="E2652" t="s">
        <v>22</v>
      </c>
      <c r="F2652" t="s">
        <v>22</v>
      </c>
      <c r="G2652">
        <v>0</v>
      </c>
      <c r="H2652">
        <v>239.3</v>
      </c>
      <c r="I2652">
        <v>102</v>
      </c>
      <c r="J2652">
        <v>40.68</v>
      </c>
      <c r="K2652">
        <v>223.4</v>
      </c>
      <c r="L2652">
        <v>127</v>
      </c>
      <c r="M2652">
        <v>18.989999999999998</v>
      </c>
      <c r="N2652">
        <v>251.4</v>
      </c>
      <c r="O2652">
        <v>104</v>
      </c>
      <c r="P2652">
        <v>11.31</v>
      </c>
      <c r="Q2652">
        <v>10.6</v>
      </c>
      <c r="R2652">
        <v>6</v>
      </c>
      <c r="S2652">
        <v>2.86</v>
      </c>
      <c r="T2652">
        <v>0</v>
      </c>
      <c r="U2652" t="s">
        <v>22</v>
      </c>
      <c r="V2652">
        <f>IF(tbl_Customers[[#This Row],[churn]] = "yes", 1, 0)</f>
        <v>0</v>
      </c>
      <c r="W2652" t="str">
        <f>IF(tbl_Customers[[#This Row],[number_customer_service_calls]] &lt;= 1, "0-1 Calls", IF(tbl_Customers[[#This Row],[number_customer_service_calls]] &lt;= 3, "2-3 Calls", IF(tbl_Customers[[#This Row],[number_customer_service_calls]] &lt;=5, "4-5 Calls", "6+ Calls")))</f>
        <v>0-1 Calls</v>
      </c>
      <c r="X2652" t="str">
        <f>IF(tbl_Customers[[#This Row],[account_length]] &lt;= 50, "0-50", IF(tbl_Customers[[#This Row],[account_length]] &lt;=100, "51-100", IF(tbl_Customers[[#This Row],[account_length]] &lt;= 150, "101-150", "151+")))</f>
        <v>101-150</v>
      </c>
      <c r="Y2652" t="str">
        <f>IF(tbl_Customers[[#This Row],[total_intl_charge]] &lt;= 3, "Low Charges", "High Charges")</f>
        <v>Low Charges</v>
      </c>
      <c r="Z2652" t="str">
        <f>IF(tbl_Customers[[#This Row],[total_eve_calls]]&lt;=80,"Low Calls",
IF(tbl_Customers[[#This Row],[total_eve_calls]]&lt;=120,"Medium Calls","High Calls"))</f>
        <v>High Calls</v>
      </c>
      <c r="AA2652" t="str">
        <f>IF(tbl_Customers[[#This Row],[total_eve_charge]]&lt;=15,"Low Charges",
IF(tbl_Customers[[#This Row],[total_eve_charge]]&lt;=20,"Medium Charges","High Charges"))</f>
        <v>Medium Charges</v>
      </c>
      <c r="AB26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52" t="str">
        <f>IF(tbl_Customers[[#This Row],[number_vmail_messages]] = 0, "No Usage", IF(tbl_Customers[[#This Row],[number_vmail_messages]] &lt;= 20, "Low Usage", IF(tbl_Customers[[#This Row],[number_vmail_messages]] &lt;= 40, "Medium Usgae", "High Usage")))</f>
        <v>No Usage</v>
      </c>
      <c r="AD2652" t="str">
        <f>IF(tbl_Customers[[#This Row],[total_day_minutes]]&lt;=150,"Low Usage", IF(tbl_Customers[[#This Row],[total_day_minutes]]&lt;=200,"Medium Usage", IF(tbl_Customers[[#This Row],[total_day_minutes]]&lt;=250,"High Usage","Very High Usage")))</f>
        <v>High Usage</v>
      </c>
      <c r="AE2652" t="str">
        <f>IF(tbl_Customers[[#This Row],[total_intl_calls]]&lt;=5,"Low Calls", IF(tbl_Customers[[#This Row],[total_intl_calls]]&lt;=10, "Medium Calls", "High Calls"))</f>
        <v>Medium Calls</v>
      </c>
      <c r="AF26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52" s="36" t="str">
        <f>IF(tbl_Customers[[#This Row],[Churn_Risk_Score]]&gt;=10,"High Risk", IF(tbl_Customers[[#This Row],[Churn_Risk_Score]]&gt;=5,"Medium Risk","Low Risk"))</f>
        <v>Low Risk</v>
      </c>
    </row>
    <row r="2653" spans="1:33" x14ac:dyDescent="0.35">
      <c r="A2653">
        <v>2652</v>
      </c>
      <c r="B2653" t="s">
        <v>35</v>
      </c>
      <c r="C2653">
        <v>100</v>
      </c>
      <c r="D2653" t="s">
        <v>21</v>
      </c>
      <c r="E2653" t="s">
        <v>22</v>
      </c>
      <c r="F2653" t="s">
        <v>22</v>
      </c>
      <c r="G2653">
        <v>0</v>
      </c>
      <c r="H2653">
        <v>113.3</v>
      </c>
      <c r="I2653">
        <v>96</v>
      </c>
      <c r="J2653">
        <v>19.260000000000002</v>
      </c>
      <c r="K2653">
        <v>197.9</v>
      </c>
      <c r="L2653">
        <v>89</v>
      </c>
      <c r="M2653">
        <v>16.82</v>
      </c>
      <c r="N2653">
        <v>284.5</v>
      </c>
      <c r="O2653">
        <v>93</v>
      </c>
      <c r="P2653">
        <v>12.8</v>
      </c>
      <c r="Q2653">
        <v>11.7</v>
      </c>
      <c r="R2653">
        <v>2</v>
      </c>
      <c r="S2653">
        <v>3.16</v>
      </c>
      <c r="T2653">
        <v>4</v>
      </c>
      <c r="U2653" t="s">
        <v>23</v>
      </c>
      <c r="V2653">
        <f>IF(tbl_Customers[[#This Row],[churn]] = "yes", 1, 0)</f>
        <v>1</v>
      </c>
      <c r="W2653" t="str">
        <f>IF(tbl_Customers[[#This Row],[number_customer_service_calls]] &lt;= 1, "0-1 Calls", IF(tbl_Customers[[#This Row],[number_customer_service_calls]] &lt;= 3, "2-3 Calls", IF(tbl_Customers[[#This Row],[number_customer_service_calls]] &lt;=5, "4-5 Calls", "6+ Calls")))</f>
        <v>4-5 Calls</v>
      </c>
      <c r="X2653" t="str">
        <f>IF(tbl_Customers[[#This Row],[account_length]] &lt;= 50, "0-50", IF(tbl_Customers[[#This Row],[account_length]] &lt;=100, "51-100", IF(tbl_Customers[[#This Row],[account_length]] &lt;= 150, "101-150", "151+")))</f>
        <v>51-100</v>
      </c>
      <c r="Y2653" t="str">
        <f>IF(tbl_Customers[[#This Row],[total_intl_charge]] &lt;= 3, "Low Charges", "High Charges")</f>
        <v>High Charges</v>
      </c>
      <c r="Z2653" t="str">
        <f>IF(tbl_Customers[[#This Row],[total_eve_calls]]&lt;=80,"Low Calls",
IF(tbl_Customers[[#This Row],[total_eve_calls]]&lt;=120,"Medium Calls","High Calls"))</f>
        <v>Medium Calls</v>
      </c>
      <c r="AA2653" t="str">
        <f>IF(tbl_Customers[[#This Row],[total_eve_charge]]&lt;=15,"Low Charges",
IF(tbl_Customers[[#This Row],[total_eve_charge]]&lt;=20,"Medium Charges","High Charges"))</f>
        <v>Medium Charges</v>
      </c>
      <c r="AB26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53" t="str">
        <f>IF(tbl_Customers[[#This Row],[number_vmail_messages]] = 0, "No Usage", IF(tbl_Customers[[#This Row],[number_vmail_messages]] &lt;= 20, "Low Usage", IF(tbl_Customers[[#This Row],[number_vmail_messages]] &lt;= 40, "Medium Usgae", "High Usage")))</f>
        <v>No Usage</v>
      </c>
      <c r="AD2653" t="str">
        <f>IF(tbl_Customers[[#This Row],[total_day_minutes]]&lt;=150,"Low Usage", IF(tbl_Customers[[#This Row],[total_day_minutes]]&lt;=200,"Medium Usage", IF(tbl_Customers[[#This Row],[total_day_minutes]]&lt;=250,"High Usage","Very High Usage")))</f>
        <v>Low Usage</v>
      </c>
      <c r="AE2653" t="str">
        <f>IF(tbl_Customers[[#This Row],[total_intl_calls]]&lt;=5,"Low Calls", IF(tbl_Customers[[#This Row],[total_intl_calls]]&lt;=10, "Medium Calls", "High Calls"))</f>
        <v>Low Calls</v>
      </c>
      <c r="AF26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653" s="36" t="str">
        <f>IF(tbl_Customers[[#This Row],[Churn_Risk_Score]]&gt;=10,"High Risk", IF(tbl_Customers[[#This Row],[Churn_Risk_Score]]&gt;=5,"Medium Risk","Low Risk"))</f>
        <v>Medium Risk</v>
      </c>
    </row>
    <row r="2654" spans="1:33" x14ac:dyDescent="0.35">
      <c r="A2654">
        <v>2653</v>
      </c>
      <c r="B2654" t="s">
        <v>68</v>
      </c>
      <c r="C2654">
        <v>16</v>
      </c>
      <c r="D2654" t="s">
        <v>21</v>
      </c>
      <c r="E2654" t="s">
        <v>22</v>
      </c>
      <c r="F2654" t="s">
        <v>22</v>
      </c>
      <c r="G2654">
        <v>0</v>
      </c>
      <c r="H2654">
        <v>161.9</v>
      </c>
      <c r="I2654">
        <v>100</v>
      </c>
      <c r="J2654">
        <v>27.52</v>
      </c>
      <c r="K2654">
        <v>230.1</v>
      </c>
      <c r="L2654">
        <v>138</v>
      </c>
      <c r="M2654">
        <v>19.559999999999999</v>
      </c>
      <c r="N2654">
        <v>148.80000000000001</v>
      </c>
      <c r="O2654">
        <v>78</v>
      </c>
      <c r="P2654">
        <v>6.7</v>
      </c>
      <c r="Q2654">
        <v>10.199999999999999</v>
      </c>
      <c r="R2654">
        <v>11</v>
      </c>
      <c r="S2654">
        <v>2.75</v>
      </c>
      <c r="T2654">
        <v>3</v>
      </c>
      <c r="U2654" t="s">
        <v>22</v>
      </c>
      <c r="V2654">
        <f>IF(tbl_Customers[[#This Row],[churn]] = "yes", 1, 0)</f>
        <v>0</v>
      </c>
      <c r="W2654" t="str">
        <f>IF(tbl_Customers[[#This Row],[number_customer_service_calls]] &lt;= 1, "0-1 Calls", IF(tbl_Customers[[#This Row],[number_customer_service_calls]] &lt;= 3, "2-3 Calls", IF(tbl_Customers[[#This Row],[number_customer_service_calls]] &lt;=5, "4-5 Calls", "6+ Calls")))</f>
        <v>2-3 Calls</v>
      </c>
      <c r="X2654" t="str">
        <f>IF(tbl_Customers[[#This Row],[account_length]] &lt;= 50, "0-50", IF(tbl_Customers[[#This Row],[account_length]] &lt;=100, "51-100", IF(tbl_Customers[[#This Row],[account_length]] &lt;= 150, "101-150", "151+")))</f>
        <v>0-50</v>
      </c>
      <c r="Y2654" t="str">
        <f>IF(tbl_Customers[[#This Row],[total_intl_charge]] &lt;= 3, "Low Charges", "High Charges")</f>
        <v>Low Charges</v>
      </c>
      <c r="Z2654" t="str">
        <f>IF(tbl_Customers[[#This Row],[total_eve_calls]]&lt;=80,"Low Calls",
IF(tbl_Customers[[#This Row],[total_eve_calls]]&lt;=120,"Medium Calls","High Calls"))</f>
        <v>High Calls</v>
      </c>
      <c r="AA2654" t="str">
        <f>IF(tbl_Customers[[#This Row],[total_eve_charge]]&lt;=15,"Low Charges",
IF(tbl_Customers[[#This Row],[total_eve_charge]]&lt;=20,"Medium Charges","High Charges"))</f>
        <v>Medium Charges</v>
      </c>
      <c r="AB26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54" t="str">
        <f>IF(tbl_Customers[[#This Row],[number_vmail_messages]] = 0, "No Usage", IF(tbl_Customers[[#This Row],[number_vmail_messages]] &lt;= 20, "Low Usage", IF(tbl_Customers[[#This Row],[number_vmail_messages]] &lt;= 40, "Medium Usgae", "High Usage")))</f>
        <v>No Usage</v>
      </c>
      <c r="AD2654" t="str">
        <f>IF(tbl_Customers[[#This Row],[total_day_minutes]]&lt;=150,"Low Usage", IF(tbl_Customers[[#This Row],[total_day_minutes]]&lt;=200,"Medium Usage", IF(tbl_Customers[[#This Row],[total_day_minutes]]&lt;=250,"High Usage","Very High Usage")))</f>
        <v>Medium Usage</v>
      </c>
      <c r="AE2654" t="str">
        <f>IF(tbl_Customers[[#This Row],[total_intl_calls]]&lt;=5,"Low Calls", IF(tbl_Customers[[#This Row],[total_intl_calls]]&lt;=10, "Medium Calls", "High Calls"))</f>
        <v>High Calls</v>
      </c>
      <c r="AF26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54" s="36" t="str">
        <f>IF(tbl_Customers[[#This Row],[Churn_Risk_Score]]&gt;=10,"High Risk", IF(tbl_Customers[[#This Row],[Churn_Risk_Score]]&gt;=5,"Medium Risk","Low Risk"))</f>
        <v>Low Risk</v>
      </c>
    </row>
    <row r="2655" spans="1:33" x14ac:dyDescent="0.35">
      <c r="A2655">
        <v>2654</v>
      </c>
      <c r="B2655" t="s">
        <v>36</v>
      </c>
      <c r="C2655">
        <v>115</v>
      </c>
      <c r="D2655" t="s">
        <v>28</v>
      </c>
      <c r="E2655" t="s">
        <v>22</v>
      </c>
      <c r="F2655" t="s">
        <v>23</v>
      </c>
      <c r="G2655">
        <v>16</v>
      </c>
      <c r="H2655">
        <v>133.30000000000001</v>
      </c>
      <c r="I2655">
        <v>110</v>
      </c>
      <c r="J2655">
        <v>22.66</v>
      </c>
      <c r="K2655">
        <v>185.7</v>
      </c>
      <c r="L2655">
        <v>111</v>
      </c>
      <c r="M2655">
        <v>15.78</v>
      </c>
      <c r="N2655">
        <v>161.5</v>
      </c>
      <c r="O2655">
        <v>113</v>
      </c>
      <c r="P2655">
        <v>7.27</v>
      </c>
      <c r="Q2655">
        <v>5.6</v>
      </c>
      <c r="R2655">
        <v>4</v>
      </c>
      <c r="S2655">
        <v>1.51</v>
      </c>
      <c r="T2655">
        <v>2</v>
      </c>
      <c r="U2655" t="s">
        <v>22</v>
      </c>
      <c r="V2655">
        <f>IF(tbl_Customers[[#This Row],[churn]] = "yes", 1, 0)</f>
        <v>0</v>
      </c>
      <c r="W2655" t="str">
        <f>IF(tbl_Customers[[#This Row],[number_customer_service_calls]] &lt;= 1, "0-1 Calls", IF(tbl_Customers[[#This Row],[number_customer_service_calls]] &lt;= 3, "2-3 Calls", IF(tbl_Customers[[#This Row],[number_customer_service_calls]] &lt;=5, "4-5 Calls", "6+ Calls")))</f>
        <v>2-3 Calls</v>
      </c>
      <c r="X2655" t="str">
        <f>IF(tbl_Customers[[#This Row],[account_length]] &lt;= 50, "0-50", IF(tbl_Customers[[#This Row],[account_length]] &lt;=100, "51-100", IF(tbl_Customers[[#This Row],[account_length]] &lt;= 150, "101-150", "151+")))</f>
        <v>101-150</v>
      </c>
      <c r="Y2655" t="str">
        <f>IF(tbl_Customers[[#This Row],[total_intl_charge]] &lt;= 3, "Low Charges", "High Charges")</f>
        <v>Low Charges</v>
      </c>
      <c r="Z2655" t="str">
        <f>IF(tbl_Customers[[#This Row],[total_eve_calls]]&lt;=80,"Low Calls",
IF(tbl_Customers[[#This Row],[total_eve_calls]]&lt;=120,"Medium Calls","High Calls"))</f>
        <v>Medium Calls</v>
      </c>
      <c r="AA2655" t="str">
        <f>IF(tbl_Customers[[#This Row],[total_eve_charge]]&lt;=15,"Low Charges",
IF(tbl_Customers[[#This Row],[total_eve_charge]]&lt;=20,"Medium Charges","High Charges"))</f>
        <v>Medium Charges</v>
      </c>
      <c r="AB26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55" t="str">
        <f>IF(tbl_Customers[[#This Row],[number_vmail_messages]] = 0, "No Usage", IF(tbl_Customers[[#This Row],[number_vmail_messages]] &lt;= 20, "Low Usage", IF(tbl_Customers[[#This Row],[number_vmail_messages]] &lt;= 40, "Medium Usgae", "High Usage")))</f>
        <v>Low Usage</v>
      </c>
      <c r="AD2655" t="str">
        <f>IF(tbl_Customers[[#This Row],[total_day_minutes]]&lt;=150,"Low Usage", IF(tbl_Customers[[#This Row],[total_day_minutes]]&lt;=200,"Medium Usage", IF(tbl_Customers[[#This Row],[total_day_minutes]]&lt;=250,"High Usage","Very High Usage")))</f>
        <v>Low Usage</v>
      </c>
      <c r="AE2655" t="str">
        <f>IF(tbl_Customers[[#This Row],[total_intl_calls]]&lt;=5,"Low Calls", IF(tbl_Customers[[#This Row],[total_intl_calls]]&lt;=10, "Medium Calls", "High Calls"))</f>
        <v>Low Calls</v>
      </c>
      <c r="AF26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55" s="36" t="str">
        <f>IF(tbl_Customers[[#This Row],[Churn_Risk_Score]]&gt;=10,"High Risk", IF(tbl_Customers[[#This Row],[Churn_Risk_Score]]&gt;=5,"Medium Risk","Low Risk"))</f>
        <v>Low Risk</v>
      </c>
    </row>
    <row r="2656" spans="1:33" x14ac:dyDescent="0.35">
      <c r="A2656">
        <v>2655</v>
      </c>
      <c r="B2656" t="s">
        <v>73</v>
      </c>
      <c r="C2656">
        <v>108</v>
      </c>
      <c r="D2656" t="s">
        <v>28</v>
      </c>
      <c r="E2656" t="s">
        <v>22</v>
      </c>
      <c r="F2656" t="s">
        <v>23</v>
      </c>
      <c r="G2656">
        <v>25</v>
      </c>
      <c r="H2656">
        <v>170.7</v>
      </c>
      <c r="I2656">
        <v>88</v>
      </c>
      <c r="J2656">
        <v>29.02</v>
      </c>
      <c r="K2656">
        <v>109.9</v>
      </c>
      <c r="L2656">
        <v>113</v>
      </c>
      <c r="M2656">
        <v>9.34</v>
      </c>
      <c r="N2656">
        <v>165.7</v>
      </c>
      <c r="O2656">
        <v>99</v>
      </c>
      <c r="P2656">
        <v>7.46</v>
      </c>
      <c r="Q2656">
        <v>8.6999999999999993</v>
      </c>
      <c r="R2656">
        <v>1</v>
      </c>
      <c r="S2656">
        <v>2.35</v>
      </c>
      <c r="T2656">
        <v>3</v>
      </c>
      <c r="U2656" t="s">
        <v>22</v>
      </c>
      <c r="V2656">
        <f>IF(tbl_Customers[[#This Row],[churn]] = "yes", 1, 0)</f>
        <v>0</v>
      </c>
      <c r="W2656" t="str">
        <f>IF(tbl_Customers[[#This Row],[number_customer_service_calls]] &lt;= 1, "0-1 Calls", IF(tbl_Customers[[#This Row],[number_customer_service_calls]] &lt;= 3, "2-3 Calls", IF(tbl_Customers[[#This Row],[number_customer_service_calls]] &lt;=5, "4-5 Calls", "6+ Calls")))</f>
        <v>2-3 Calls</v>
      </c>
      <c r="X2656" t="str">
        <f>IF(tbl_Customers[[#This Row],[account_length]] &lt;= 50, "0-50", IF(tbl_Customers[[#This Row],[account_length]] &lt;=100, "51-100", IF(tbl_Customers[[#This Row],[account_length]] &lt;= 150, "101-150", "151+")))</f>
        <v>101-150</v>
      </c>
      <c r="Y2656" t="str">
        <f>IF(tbl_Customers[[#This Row],[total_intl_charge]] &lt;= 3, "Low Charges", "High Charges")</f>
        <v>Low Charges</v>
      </c>
      <c r="Z2656" t="str">
        <f>IF(tbl_Customers[[#This Row],[total_eve_calls]]&lt;=80,"Low Calls",
IF(tbl_Customers[[#This Row],[total_eve_calls]]&lt;=120,"Medium Calls","High Calls"))</f>
        <v>Medium Calls</v>
      </c>
      <c r="AA2656" t="str">
        <f>IF(tbl_Customers[[#This Row],[total_eve_charge]]&lt;=15,"Low Charges",
IF(tbl_Customers[[#This Row],[total_eve_charge]]&lt;=20,"Medium Charges","High Charges"))</f>
        <v>Low Charges</v>
      </c>
      <c r="AB26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56" t="str">
        <f>IF(tbl_Customers[[#This Row],[number_vmail_messages]] = 0, "No Usage", IF(tbl_Customers[[#This Row],[number_vmail_messages]] &lt;= 20, "Low Usage", IF(tbl_Customers[[#This Row],[number_vmail_messages]] &lt;= 40, "Medium Usgae", "High Usage")))</f>
        <v>Medium Usgae</v>
      </c>
      <c r="AD2656" t="str">
        <f>IF(tbl_Customers[[#This Row],[total_day_minutes]]&lt;=150,"Low Usage", IF(tbl_Customers[[#This Row],[total_day_minutes]]&lt;=200,"Medium Usage", IF(tbl_Customers[[#This Row],[total_day_minutes]]&lt;=250,"High Usage","Very High Usage")))</f>
        <v>Medium Usage</v>
      </c>
      <c r="AE2656" t="str">
        <f>IF(tbl_Customers[[#This Row],[total_intl_calls]]&lt;=5,"Low Calls", IF(tbl_Customers[[#This Row],[total_intl_calls]]&lt;=10, "Medium Calls", "High Calls"))</f>
        <v>Low Calls</v>
      </c>
      <c r="AF26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56" s="36" t="str">
        <f>IF(tbl_Customers[[#This Row],[Churn_Risk_Score]]&gt;=10,"High Risk", IF(tbl_Customers[[#This Row],[Churn_Risk_Score]]&gt;=5,"Medium Risk","Low Risk"))</f>
        <v>Low Risk</v>
      </c>
    </row>
    <row r="2657" spans="1:33" x14ac:dyDescent="0.35">
      <c r="A2657">
        <v>2656</v>
      </c>
      <c r="B2657" t="s">
        <v>58</v>
      </c>
      <c r="C2657">
        <v>161</v>
      </c>
      <c r="D2657" t="s">
        <v>21</v>
      </c>
      <c r="E2657" t="s">
        <v>22</v>
      </c>
      <c r="F2657" t="s">
        <v>22</v>
      </c>
      <c r="G2657">
        <v>0</v>
      </c>
      <c r="H2657">
        <v>322.3</v>
      </c>
      <c r="I2657">
        <v>100</v>
      </c>
      <c r="J2657">
        <v>54.79</v>
      </c>
      <c r="K2657">
        <v>230.4</v>
      </c>
      <c r="L2657">
        <v>135</v>
      </c>
      <c r="M2657">
        <v>19.579999999999998</v>
      </c>
      <c r="N2657">
        <v>241.5</v>
      </c>
      <c r="O2657">
        <v>104</v>
      </c>
      <c r="P2657">
        <v>10.87</v>
      </c>
      <c r="Q2657">
        <v>7.8</v>
      </c>
      <c r="R2657">
        <v>5</v>
      </c>
      <c r="S2657">
        <v>2.11</v>
      </c>
      <c r="T2657">
        <v>2</v>
      </c>
      <c r="U2657" t="s">
        <v>23</v>
      </c>
      <c r="V2657">
        <f>IF(tbl_Customers[[#This Row],[churn]] = "yes", 1, 0)</f>
        <v>1</v>
      </c>
      <c r="W2657" t="str">
        <f>IF(tbl_Customers[[#This Row],[number_customer_service_calls]] &lt;= 1, "0-1 Calls", IF(tbl_Customers[[#This Row],[number_customer_service_calls]] &lt;= 3, "2-3 Calls", IF(tbl_Customers[[#This Row],[number_customer_service_calls]] &lt;=5, "4-5 Calls", "6+ Calls")))</f>
        <v>2-3 Calls</v>
      </c>
      <c r="X2657" t="str">
        <f>IF(tbl_Customers[[#This Row],[account_length]] &lt;= 50, "0-50", IF(tbl_Customers[[#This Row],[account_length]] &lt;=100, "51-100", IF(tbl_Customers[[#This Row],[account_length]] &lt;= 150, "101-150", "151+")))</f>
        <v>151+</v>
      </c>
      <c r="Y2657" t="str">
        <f>IF(tbl_Customers[[#This Row],[total_intl_charge]] &lt;= 3, "Low Charges", "High Charges")</f>
        <v>Low Charges</v>
      </c>
      <c r="Z2657" t="str">
        <f>IF(tbl_Customers[[#This Row],[total_eve_calls]]&lt;=80,"Low Calls",
IF(tbl_Customers[[#This Row],[total_eve_calls]]&lt;=120,"Medium Calls","High Calls"))</f>
        <v>High Calls</v>
      </c>
      <c r="AA2657" t="str">
        <f>IF(tbl_Customers[[#This Row],[total_eve_charge]]&lt;=15,"Low Charges",
IF(tbl_Customers[[#This Row],[total_eve_charge]]&lt;=20,"Medium Charges","High Charges"))</f>
        <v>Medium Charges</v>
      </c>
      <c r="AB26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57" t="str">
        <f>IF(tbl_Customers[[#This Row],[number_vmail_messages]] = 0, "No Usage", IF(tbl_Customers[[#This Row],[number_vmail_messages]] &lt;= 20, "Low Usage", IF(tbl_Customers[[#This Row],[number_vmail_messages]] &lt;= 40, "Medium Usgae", "High Usage")))</f>
        <v>No Usage</v>
      </c>
      <c r="AD2657" t="str">
        <f>IF(tbl_Customers[[#This Row],[total_day_minutes]]&lt;=150,"Low Usage", IF(tbl_Customers[[#This Row],[total_day_minutes]]&lt;=200,"Medium Usage", IF(tbl_Customers[[#This Row],[total_day_minutes]]&lt;=250,"High Usage","Very High Usage")))</f>
        <v>Very High Usage</v>
      </c>
      <c r="AE2657" t="str">
        <f>IF(tbl_Customers[[#This Row],[total_intl_calls]]&lt;=5,"Low Calls", IF(tbl_Customers[[#This Row],[total_intl_calls]]&lt;=10, "Medium Calls", "High Calls"))</f>
        <v>Low Calls</v>
      </c>
      <c r="AF26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57" s="36" t="str">
        <f>IF(tbl_Customers[[#This Row],[Churn_Risk_Score]]&gt;=10,"High Risk", IF(tbl_Customers[[#This Row],[Churn_Risk_Score]]&gt;=5,"Medium Risk","Low Risk"))</f>
        <v>Medium Risk</v>
      </c>
    </row>
    <row r="2658" spans="1:33" x14ac:dyDescent="0.35">
      <c r="A2658">
        <v>2657</v>
      </c>
      <c r="B2658" t="s">
        <v>74</v>
      </c>
      <c r="C2658">
        <v>147</v>
      </c>
      <c r="D2658" t="s">
        <v>21</v>
      </c>
      <c r="E2658" t="s">
        <v>22</v>
      </c>
      <c r="F2658" t="s">
        <v>22</v>
      </c>
      <c r="G2658">
        <v>0</v>
      </c>
      <c r="H2658">
        <v>124.4</v>
      </c>
      <c r="I2658">
        <v>74</v>
      </c>
      <c r="J2658">
        <v>21.15</v>
      </c>
      <c r="K2658">
        <v>320.89999999999998</v>
      </c>
      <c r="L2658">
        <v>78</v>
      </c>
      <c r="M2658">
        <v>27.28</v>
      </c>
      <c r="N2658">
        <v>157.19999999999999</v>
      </c>
      <c r="O2658">
        <v>126</v>
      </c>
      <c r="P2658">
        <v>7.07</v>
      </c>
      <c r="Q2658">
        <v>10.4</v>
      </c>
      <c r="R2658">
        <v>4</v>
      </c>
      <c r="S2658">
        <v>2.81</v>
      </c>
      <c r="T2658">
        <v>2</v>
      </c>
      <c r="U2658" t="s">
        <v>22</v>
      </c>
      <c r="V2658">
        <f>IF(tbl_Customers[[#This Row],[churn]] = "yes", 1, 0)</f>
        <v>0</v>
      </c>
      <c r="W2658" t="str">
        <f>IF(tbl_Customers[[#This Row],[number_customer_service_calls]] &lt;= 1, "0-1 Calls", IF(tbl_Customers[[#This Row],[number_customer_service_calls]] &lt;= 3, "2-3 Calls", IF(tbl_Customers[[#This Row],[number_customer_service_calls]] &lt;=5, "4-5 Calls", "6+ Calls")))</f>
        <v>2-3 Calls</v>
      </c>
      <c r="X2658" t="str">
        <f>IF(tbl_Customers[[#This Row],[account_length]] &lt;= 50, "0-50", IF(tbl_Customers[[#This Row],[account_length]] &lt;=100, "51-100", IF(tbl_Customers[[#This Row],[account_length]] &lt;= 150, "101-150", "151+")))</f>
        <v>101-150</v>
      </c>
      <c r="Y2658" t="str">
        <f>IF(tbl_Customers[[#This Row],[total_intl_charge]] &lt;= 3, "Low Charges", "High Charges")</f>
        <v>Low Charges</v>
      </c>
      <c r="Z2658" t="str">
        <f>IF(tbl_Customers[[#This Row],[total_eve_calls]]&lt;=80,"Low Calls",
IF(tbl_Customers[[#This Row],[total_eve_calls]]&lt;=120,"Medium Calls","High Calls"))</f>
        <v>Low Calls</v>
      </c>
      <c r="AA2658" t="str">
        <f>IF(tbl_Customers[[#This Row],[total_eve_charge]]&lt;=15,"Low Charges",
IF(tbl_Customers[[#This Row],[total_eve_charge]]&lt;=20,"Medium Charges","High Charges"))</f>
        <v>High Charges</v>
      </c>
      <c r="AB26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58" t="str">
        <f>IF(tbl_Customers[[#This Row],[number_vmail_messages]] = 0, "No Usage", IF(tbl_Customers[[#This Row],[number_vmail_messages]] &lt;= 20, "Low Usage", IF(tbl_Customers[[#This Row],[number_vmail_messages]] &lt;= 40, "Medium Usgae", "High Usage")))</f>
        <v>No Usage</v>
      </c>
      <c r="AD2658" t="str">
        <f>IF(tbl_Customers[[#This Row],[total_day_minutes]]&lt;=150,"Low Usage", IF(tbl_Customers[[#This Row],[total_day_minutes]]&lt;=200,"Medium Usage", IF(tbl_Customers[[#This Row],[total_day_minutes]]&lt;=250,"High Usage","Very High Usage")))</f>
        <v>Low Usage</v>
      </c>
      <c r="AE2658" t="str">
        <f>IF(tbl_Customers[[#This Row],[total_intl_calls]]&lt;=5,"Low Calls", IF(tbl_Customers[[#This Row],[total_intl_calls]]&lt;=10, "Medium Calls", "High Calls"))</f>
        <v>Low Calls</v>
      </c>
      <c r="AF26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58" s="36" t="str">
        <f>IF(tbl_Customers[[#This Row],[Churn_Risk_Score]]&gt;=10,"High Risk", IF(tbl_Customers[[#This Row],[Churn_Risk_Score]]&gt;=5,"Medium Risk","Low Risk"))</f>
        <v>Low Risk</v>
      </c>
    </row>
    <row r="2659" spans="1:33" x14ac:dyDescent="0.35">
      <c r="A2659">
        <v>2658</v>
      </c>
      <c r="B2659" t="s">
        <v>29</v>
      </c>
      <c r="C2659">
        <v>107</v>
      </c>
      <c r="D2659" t="s">
        <v>21</v>
      </c>
      <c r="E2659" t="s">
        <v>22</v>
      </c>
      <c r="F2659" t="s">
        <v>22</v>
      </c>
      <c r="G2659">
        <v>0</v>
      </c>
      <c r="H2659">
        <v>146.9</v>
      </c>
      <c r="I2659">
        <v>94</v>
      </c>
      <c r="J2659">
        <v>24.97</v>
      </c>
      <c r="K2659">
        <v>114.3</v>
      </c>
      <c r="L2659">
        <v>111</v>
      </c>
      <c r="M2659">
        <v>9.7200000000000006</v>
      </c>
      <c r="N2659">
        <v>114.5</v>
      </c>
      <c r="O2659">
        <v>97</v>
      </c>
      <c r="P2659">
        <v>5.15</v>
      </c>
      <c r="Q2659">
        <v>11.4</v>
      </c>
      <c r="R2659">
        <v>5</v>
      </c>
      <c r="S2659">
        <v>3.08</v>
      </c>
      <c r="T2659">
        <v>3</v>
      </c>
      <c r="U2659" t="s">
        <v>22</v>
      </c>
      <c r="V2659">
        <f>IF(tbl_Customers[[#This Row],[churn]] = "yes", 1, 0)</f>
        <v>0</v>
      </c>
      <c r="W2659" t="str">
        <f>IF(tbl_Customers[[#This Row],[number_customer_service_calls]] &lt;= 1, "0-1 Calls", IF(tbl_Customers[[#This Row],[number_customer_service_calls]] &lt;= 3, "2-3 Calls", IF(tbl_Customers[[#This Row],[number_customer_service_calls]] &lt;=5, "4-5 Calls", "6+ Calls")))</f>
        <v>2-3 Calls</v>
      </c>
      <c r="X2659" t="str">
        <f>IF(tbl_Customers[[#This Row],[account_length]] &lt;= 50, "0-50", IF(tbl_Customers[[#This Row],[account_length]] &lt;=100, "51-100", IF(tbl_Customers[[#This Row],[account_length]] &lt;= 150, "101-150", "151+")))</f>
        <v>101-150</v>
      </c>
      <c r="Y2659" t="str">
        <f>IF(tbl_Customers[[#This Row],[total_intl_charge]] &lt;= 3, "Low Charges", "High Charges")</f>
        <v>High Charges</v>
      </c>
      <c r="Z2659" t="str">
        <f>IF(tbl_Customers[[#This Row],[total_eve_calls]]&lt;=80,"Low Calls",
IF(tbl_Customers[[#This Row],[total_eve_calls]]&lt;=120,"Medium Calls","High Calls"))</f>
        <v>Medium Calls</v>
      </c>
      <c r="AA2659" t="str">
        <f>IF(tbl_Customers[[#This Row],[total_eve_charge]]&lt;=15,"Low Charges",
IF(tbl_Customers[[#This Row],[total_eve_charge]]&lt;=20,"Medium Charges","High Charges"))</f>
        <v>Low Charges</v>
      </c>
      <c r="AB26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59" t="str">
        <f>IF(tbl_Customers[[#This Row],[number_vmail_messages]] = 0, "No Usage", IF(tbl_Customers[[#This Row],[number_vmail_messages]] &lt;= 20, "Low Usage", IF(tbl_Customers[[#This Row],[number_vmail_messages]] &lt;= 40, "Medium Usgae", "High Usage")))</f>
        <v>No Usage</v>
      </c>
      <c r="AD2659" t="str">
        <f>IF(tbl_Customers[[#This Row],[total_day_minutes]]&lt;=150,"Low Usage", IF(tbl_Customers[[#This Row],[total_day_minutes]]&lt;=200,"Medium Usage", IF(tbl_Customers[[#This Row],[total_day_minutes]]&lt;=250,"High Usage","Very High Usage")))</f>
        <v>Low Usage</v>
      </c>
      <c r="AE2659" t="str">
        <f>IF(tbl_Customers[[#This Row],[total_intl_calls]]&lt;=5,"Low Calls", IF(tbl_Customers[[#This Row],[total_intl_calls]]&lt;=10, "Medium Calls", "High Calls"))</f>
        <v>Low Calls</v>
      </c>
      <c r="AF26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59" s="36" t="str">
        <f>IF(tbl_Customers[[#This Row],[Churn_Risk_Score]]&gt;=10,"High Risk", IF(tbl_Customers[[#This Row],[Churn_Risk_Score]]&gt;=5,"Medium Risk","Low Risk"))</f>
        <v>Low Risk</v>
      </c>
    </row>
    <row r="2660" spans="1:33" x14ac:dyDescent="0.35">
      <c r="A2660">
        <v>2659</v>
      </c>
      <c r="B2660" t="s">
        <v>31</v>
      </c>
      <c r="C2660">
        <v>120</v>
      </c>
      <c r="D2660" t="s">
        <v>28</v>
      </c>
      <c r="E2660" t="s">
        <v>22</v>
      </c>
      <c r="F2660" t="s">
        <v>22</v>
      </c>
      <c r="G2660">
        <v>0</v>
      </c>
      <c r="H2660">
        <v>192.6</v>
      </c>
      <c r="I2660">
        <v>123</v>
      </c>
      <c r="J2660">
        <v>32.74</v>
      </c>
      <c r="K2660">
        <v>206.4</v>
      </c>
      <c r="L2660">
        <v>105</v>
      </c>
      <c r="M2660">
        <v>17.54</v>
      </c>
      <c r="N2660">
        <v>283.2</v>
      </c>
      <c r="O2660">
        <v>93</v>
      </c>
      <c r="P2660">
        <v>12.74</v>
      </c>
      <c r="Q2660">
        <v>10.8</v>
      </c>
      <c r="R2660">
        <v>3</v>
      </c>
      <c r="S2660">
        <v>2.92</v>
      </c>
      <c r="T2660">
        <v>1</v>
      </c>
      <c r="U2660" t="s">
        <v>22</v>
      </c>
      <c r="V2660">
        <f>IF(tbl_Customers[[#This Row],[churn]] = "yes", 1, 0)</f>
        <v>0</v>
      </c>
      <c r="W2660" t="str">
        <f>IF(tbl_Customers[[#This Row],[number_customer_service_calls]] &lt;= 1, "0-1 Calls", IF(tbl_Customers[[#This Row],[number_customer_service_calls]] &lt;= 3, "2-3 Calls", IF(tbl_Customers[[#This Row],[number_customer_service_calls]] &lt;=5, "4-5 Calls", "6+ Calls")))</f>
        <v>0-1 Calls</v>
      </c>
      <c r="X2660" t="str">
        <f>IF(tbl_Customers[[#This Row],[account_length]] &lt;= 50, "0-50", IF(tbl_Customers[[#This Row],[account_length]] &lt;=100, "51-100", IF(tbl_Customers[[#This Row],[account_length]] &lt;= 150, "101-150", "151+")))</f>
        <v>101-150</v>
      </c>
      <c r="Y2660" t="str">
        <f>IF(tbl_Customers[[#This Row],[total_intl_charge]] &lt;= 3, "Low Charges", "High Charges")</f>
        <v>Low Charges</v>
      </c>
      <c r="Z2660" t="str">
        <f>IF(tbl_Customers[[#This Row],[total_eve_calls]]&lt;=80,"Low Calls",
IF(tbl_Customers[[#This Row],[total_eve_calls]]&lt;=120,"Medium Calls","High Calls"))</f>
        <v>Medium Calls</v>
      </c>
      <c r="AA2660" t="str">
        <f>IF(tbl_Customers[[#This Row],[total_eve_charge]]&lt;=15,"Low Charges",
IF(tbl_Customers[[#This Row],[total_eve_charge]]&lt;=20,"Medium Charges","High Charges"))</f>
        <v>Medium Charges</v>
      </c>
      <c r="AB26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60" t="str">
        <f>IF(tbl_Customers[[#This Row],[number_vmail_messages]] = 0, "No Usage", IF(tbl_Customers[[#This Row],[number_vmail_messages]] &lt;= 20, "Low Usage", IF(tbl_Customers[[#This Row],[number_vmail_messages]] &lt;= 40, "Medium Usgae", "High Usage")))</f>
        <v>No Usage</v>
      </c>
      <c r="AD2660" t="str">
        <f>IF(tbl_Customers[[#This Row],[total_day_minutes]]&lt;=150,"Low Usage", IF(tbl_Customers[[#This Row],[total_day_minutes]]&lt;=200,"Medium Usage", IF(tbl_Customers[[#This Row],[total_day_minutes]]&lt;=250,"High Usage","Very High Usage")))</f>
        <v>Medium Usage</v>
      </c>
      <c r="AE2660" t="str">
        <f>IF(tbl_Customers[[#This Row],[total_intl_calls]]&lt;=5,"Low Calls", IF(tbl_Customers[[#This Row],[total_intl_calls]]&lt;=10, "Medium Calls", "High Calls"))</f>
        <v>Low Calls</v>
      </c>
      <c r="AF26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60" s="36" t="str">
        <f>IF(tbl_Customers[[#This Row],[Churn_Risk_Score]]&gt;=10,"High Risk", IF(tbl_Customers[[#This Row],[Churn_Risk_Score]]&gt;=5,"Medium Risk","Low Risk"))</f>
        <v>Low Risk</v>
      </c>
    </row>
    <row r="2661" spans="1:33" x14ac:dyDescent="0.35">
      <c r="A2661">
        <v>2660</v>
      </c>
      <c r="B2661" t="s">
        <v>24</v>
      </c>
      <c r="C2661">
        <v>107</v>
      </c>
      <c r="D2661" t="s">
        <v>25</v>
      </c>
      <c r="E2661" t="s">
        <v>22</v>
      </c>
      <c r="F2661" t="s">
        <v>23</v>
      </c>
      <c r="G2661">
        <v>36</v>
      </c>
      <c r="H2661">
        <v>96.3</v>
      </c>
      <c r="I2661">
        <v>83</v>
      </c>
      <c r="J2661">
        <v>16.37</v>
      </c>
      <c r="K2661">
        <v>179.6</v>
      </c>
      <c r="L2661">
        <v>91</v>
      </c>
      <c r="M2661">
        <v>15.27</v>
      </c>
      <c r="N2661">
        <v>166.3</v>
      </c>
      <c r="O2661">
        <v>121</v>
      </c>
      <c r="P2661">
        <v>7.48</v>
      </c>
      <c r="Q2661">
        <v>10.3</v>
      </c>
      <c r="R2661">
        <v>2</v>
      </c>
      <c r="S2661">
        <v>2.78</v>
      </c>
      <c r="T2661">
        <v>1</v>
      </c>
      <c r="U2661" t="s">
        <v>22</v>
      </c>
      <c r="V2661">
        <f>IF(tbl_Customers[[#This Row],[churn]] = "yes", 1, 0)</f>
        <v>0</v>
      </c>
      <c r="W2661" t="str">
        <f>IF(tbl_Customers[[#This Row],[number_customer_service_calls]] &lt;= 1, "0-1 Calls", IF(tbl_Customers[[#This Row],[number_customer_service_calls]] &lt;= 3, "2-3 Calls", IF(tbl_Customers[[#This Row],[number_customer_service_calls]] &lt;=5, "4-5 Calls", "6+ Calls")))</f>
        <v>0-1 Calls</v>
      </c>
      <c r="X2661" t="str">
        <f>IF(tbl_Customers[[#This Row],[account_length]] &lt;= 50, "0-50", IF(tbl_Customers[[#This Row],[account_length]] &lt;=100, "51-100", IF(tbl_Customers[[#This Row],[account_length]] &lt;= 150, "101-150", "151+")))</f>
        <v>101-150</v>
      </c>
      <c r="Y2661" t="str">
        <f>IF(tbl_Customers[[#This Row],[total_intl_charge]] &lt;= 3, "Low Charges", "High Charges")</f>
        <v>Low Charges</v>
      </c>
      <c r="Z2661" t="str">
        <f>IF(tbl_Customers[[#This Row],[total_eve_calls]]&lt;=80,"Low Calls",
IF(tbl_Customers[[#This Row],[total_eve_calls]]&lt;=120,"Medium Calls","High Calls"))</f>
        <v>Medium Calls</v>
      </c>
      <c r="AA2661" t="str">
        <f>IF(tbl_Customers[[#This Row],[total_eve_charge]]&lt;=15,"Low Charges",
IF(tbl_Customers[[#This Row],[total_eve_charge]]&lt;=20,"Medium Charges","High Charges"))</f>
        <v>Medium Charges</v>
      </c>
      <c r="AB26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61" t="str">
        <f>IF(tbl_Customers[[#This Row],[number_vmail_messages]] = 0, "No Usage", IF(tbl_Customers[[#This Row],[number_vmail_messages]] &lt;= 20, "Low Usage", IF(tbl_Customers[[#This Row],[number_vmail_messages]] &lt;= 40, "Medium Usgae", "High Usage")))</f>
        <v>Medium Usgae</v>
      </c>
      <c r="AD2661" t="str">
        <f>IF(tbl_Customers[[#This Row],[total_day_minutes]]&lt;=150,"Low Usage", IF(tbl_Customers[[#This Row],[total_day_minutes]]&lt;=200,"Medium Usage", IF(tbl_Customers[[#This Row],[total_day_minutes]]&lt;=250,"High Usage","Very High Usage")))</f>
        <v>Low Usage</v>
      </c>
      <c r="AE2661" t="str">
        <f>IF(tbl_Customers[[#This Row],[total_intl_calls]]&lt;=5,"Low Calls", IF(tbl_Customers[[#This Row],[total_intl_calls]]&lt;=10, "Medium Calls", "High Calls"))</f>
        <v>Low Calls</v>
      </c>
      <c r="AF26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61" s="36" t="str">
        <f>IF(tbl_Customers[[#This Row],[Churn_Risk_Score]]&gt;=10,"High Risk", IF(tbl_Customers[[#This Row],[Churn_Risk_Score]]&gt;=5,"Medium Risk","Low Risk"))</f>
        <v>Low Risk</v>
      </c>
    </row>
    <row r="2662" spans="1:33" x14ac:dyDescent="0.35">
      <c r="A2662">
        <v>2661</v>
      </c>
      <c r="B2662" t="s">
        <v>47</v>
      </c>
      <c r="C2662">
        <v>58</v>
      </c>
      <c r="D2662" t="s">
        <v>28</v>
      </c>
      <c r="E2662" t="s">
        <v>22</v>
      </c>
      <c r="F2662" t="s">
        <v>22</v>
      </c>
      <c r="G2662">
        <v>0</v>
      </c>
      <c r="H2662">
        <v>131.9</v>
      </c>
      <c r="I2662">
        <v>96</v>
      </c>
      <c r="J2662">
        <v>22.42</v>
      </c>
      <c r="K2662">
        <v>167.6</v>
      </c>
      <c r="L2662">
        <v>107</v>
      </c>
      <c r="M2662">
        <v>14.25</v>
      </c>
      <c r="N2662">
        <v>205.9</v>
      </c>
      <c r="O2662">
        <v>106</v>
      </c>
      <c r="P2662">
        <v>9.27</v>
      </c>
      <c r="Q2662">
        <v>14.7</v>
      </c>
      <c r="R2662">
        <v>5</v>
      </c>
      <c r="S2662">
        <v>3.97</v>
      </c>
      <c r="T2662">
        <v>3</v>
      </c>
      <c r="U2662" t="s">
        <v>22</v>
      </c>
      <c r="V2662">
        <f>IF(tbl_Customers[[#This Row],[churn]] = "yes", 1, 0)</f>
        <v>0</v>
      </c>
      <c r="W2662" t="str">
        <f>IF(tbl_Customers[[#This Row],[number_customer_service_calls]] &lt;= 1, "0-1 Calls", IF(tbl_Customers[[#This Row],[number_customer_service_calls]] &lt;= 3, "2-3 Calls", IF(tbl_Customers[[#This Row],[number_customer_service_calls]] &lt;=5, "4-5 Calls", "6+ Calls")))</f>
        <v>2-3 Calls</v>
      </c>
      <c r="X2662" t="str">
        <f>IF(tbl_Customers[[#This Row],[account_length]] &lt;= 50, "0-50", IF(tbl_Customers[[#This Row],[account_length]] &lt;=100, "51-100", IF(tbl_Customers[[#This Row],[account_length]] &lt;= 150, "101-150", "151+")))</f>
        <v>51-100</v>
      </c>
      <c r="Y2662" t="str">
        <f>IF(tbl_Customers[[#This Row],[total_intl_charge]] &lt;= 3, "Low Charges", "High Charges")</f>
        <v>High Charges</v>
      </c>
      <c r="Z2662" t="str">
        <f>IF(tbl_Customers[[#This Row],[total_eve_calls]]&lt;=80,"Low Calls",
IF(tbl_Customers[[#This Row],[total_eve_calls]]&lt;=120,"Medium Calls","High Calls"))</f>
        <v>Medium Calls</v>
      </c>
      <c r="AA2662" t="str">
        <f>IF(tbl_Customers[[#This Row],[total_eve_charge]]&lt;=15,"Low Charges",
IF(tbl_Customers[[#This Row],[total_eve_charge]]&lt;=20,"Medium Charges","High Charges"))</f>
        <v>Low Charges</v>
      </c>
      <c r="AB26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62" t="str">
        <f>IF(tbl_Customers[[#This Row],[number_vmail_messages]] = 0, "No Usage", IF(tbl_Customers[[#This Row],[number_vmail_messages]] &lt;= 20, "Low Usage", IF(tbl_Customers[[#This Row],[number_vmail_messages]] &lt;= 40, "Medium Usgae", "High Usage")))</f>
        <v>No Usage</v>
      </c>
      <c r="AD2662" t="str">
        <f>IF(tbl_Customers[[#This Row],[total_day_minutes]]&lt;=150,"Low Usage", IF(tbl_Customers[[#This Row],[total_day_minutes]]&lt;=200,"Medium Usage", IF(tbl_Customers[[#This Row],[total_day_minutes]]&lt;=250,"High Usage","Very High Usage")))</f>
        <v>Low Usage</v>
      </c>
      <c r="AE2662" t="str">
        <f>IF(tbl_Customers[[#This Row],[total_intl_calls]]&lt;=5,"Low Calls", IF(tbl_Customers[[#This Row],[total_intl_calls]]&lt;=10, "Medium Calls", "High Calls"))</f>
        <v>Low Calls</v>
      </c>
      <c r="AF26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62" s="36" t="str">
        <f>IF(tbl_Customers[[#This Row],[Churn_Risk_Score]]&gt;=10,"High Risk", IF(tbl_Customers[[#This Row],[Churn_Risk_Score]]&gt;=5,"Medium Risk","Low Risk"))</f>
        <v>Low Risk</v>
      </c>
    </row>
    <row r="2663" spans="1:33" x14ac:dyDescent="0.35">
      <c r="A2663">
        <v>2662</v>
      </c>
      <c r="B2663" t="s">
        <v>30</v>
      </c>
      <c r="C2663">
        <v>91</v>
      </c>
      <c r="D2663" t="s">
        <v>25</v>
      </c>
      <c r="E2663" t="s">
        <v>22</v>
      </c>
      <c r="F2663" t="s">
        <v>22</v>
      </c>
      <c r="G2663">
        <v>0</v>
      </c>
      <c r="H2663">
        <v>147.19999999999999</v>
      </c>
      <c r="I2663">
        <v>121</v>
      </c>
      <c r="J2663">
        <v>25.02</v>
      </c>
      <c r="K2663">
        <v>175.2</v>
      </c>
      <c r="L2663">
        <v>87</v>
      </c>
      <c r="M2663">
        <v>14.89</v>
      </c>
      <c r="N2663">
        <v>136.30000000000001</v>
      </c>
      <c r="O2663">
        <v>80</v>
      </c>
      <c r="P2663">
        <v>6.13</v>
      </c>
      <c r="Q2663">
        <v>13.3</v>
      </c>
      <c r="R2663">
        <v>3</v>
      </c>
      <c r="S2663">
        <v>3.59</v>
      </c>
      <c r="T2663">
        <v>2</v>
      </c>
      <c r="U2663" t="s">
        <v>22</v>
      </c>
      <c r="V2663">
        <f>IF(tbl_Customers[[#This Row],[churn]] = "yes", 1, 0)</f>
        <v>0</v>
      </c>
      <c r="W2663" t="str">
        <f>IF(tbl_Customers[[#This Row],[number_customer_service_calls]] &lt;= 1, "0-1 Calls", IF(tbl_Customers[[#This Row],[number_customer_service_calls]] &lt;= 3, "2-3 Calls", IF(tbl_Customers[[#This Row],[number_customer_service_calls]] &lt;=5, "4-5 Calls", "6+ Calls")))</f>
        <v>2-3 Calls</v>
      </c>
      <c r="X2663" t="str">
        <f>IF(tbl_Customers[[#This Row],[account_length]] &lt;= 50, "0-50", IF(tbl_Customers[[#This Row],[account_length]] &lt;=100, "51-100", IF(tbl_Customers[[#This Row],[account_length]] &lt;= 150, "101-150", "151+")))</f>
        <v>51-100</v>
      </c>
      <c r="Y2663" t="str">
        <f>IF(tbl_Customers[[#This Row],[total_intl_charge]] &lt;= 3, "Low Charges", "High Charges")</f>
        <v>High Charges</v>
      </c>
      <c r="Z2663" t="str">
        <f>IF(tbl_Customers[[#This Row],[total_eve_calls]]&lt;=80,"Low Calls",
IF(tbl_Customers[[#This Row],[total_eve_calls]]&lt;=120,"Medium Calls","High Calls"))</f>
        <v>Medium Calls</v>
      </c>
      <c r="AA2663" t="str">
        <f>IF(tbl_Customers[[#This Row],[total_eve_charge]]&lt;=15,"Low Charges",
IF(tbl_Customers[[#This Row],[total_eve_charge]]&lt;=20,"Medium Charges","High Charges"))</f>
        <v>Low Charges</v>
      </c>
      <c r="AB26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63" t="str">
        <f>IF(tbl_Customers[[#This Row],[number_vmail_messages]] = 0, "No Usage", IF(tbl_Customers[[#This Row],[number_vmail_messages]] &lt;= 20, "Low Usage", IF(tbl_Customers[[#This Row],[number_vmail_messages]] &lt;= 40, "Medium Usgae", "High Usage")))</f>
        <v>No Usage</v>
      </c>
      <c r="AD2663" t="str">
        <f>IF(tbl_Customers[[#This Row],[total_day_minutes]]&lt;=150,"Low Usage", IF(tbl_Customers[[#This Row],[total_day_minutes]]&lt;=200,"Medium Usage", IF(tbl_Customers[[#This Row],[total_day_minutes]]&lt;=250,"High Usage","Very High Usage")))</f>
        <v>Low Usage</v>
      </c>
      <c r="AE2663" t="str">
        <f>IF(tbl_Customers[[#This Row],[total_intl_calls]]&lt;=5,"Low Calls", IF(tbl_Customers[[#This Row],[total_intl_calls]]&lt;=10, "Medium Calls", "High Calls"))</f>
        <v>Low Calls</v>
      </c>
      <c r="AF26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63" s="36" t="str">
        <f>IF(tbl_Customers[[#This Row],[Churn_Risk_Score]]&gt;=10,"High Risk", IF(tbl_Customers[[#This Row],[Churn_Risk_Score]]&gt;=5,"Medium Risk","Low Risk"))</f>
        <v>Low Risk</v>
      </c>
    </row>
    <row r="2664" spans="1:33" x14ac:dyDescent="0.35">
      <c r="A2664">
        <v>2663</v>
      </c>
      <c r="B2664" t="s">
        <v>68</v>
      </c>
      <c r="C2664">
        <v>13</v>
      </c>
      <c r="D2664" t="s">
        <v>21</v>
      </c>
      <c r="E2664" t="s">
        <v>22</v>
      </c>
      <c r="F2664" t="s">
        <v>22</v>
      </c>
      <c r="G2664">
        <v>0</v>
      </c>
      <c r="H2664">
        <v>143.1</v>
      </c>
      <c r="I2664">
        <v>139</v>
      </c>
      <c r="J2664">
        <v>24.33</v>
      </c>
      <c r="K2664">
        <v>239.6</v>
      </c>
      <c r="L2664">
        <v>88</v>
      </c>
      <c r="M2664">
        <v>20.37</v>
      </c>
      <c r="N2664">
        <v>221.7</v>
      </c>
      <c r="O2664">
        <v>123</v>
      </c>
      <c r="P2664">
        <v>9.98</v>
      </c>
      <c r="Q2664">
        <v>7.1</v>
      </c>
      <c r="R2664">
        <v>5</v>
      </c>
      <c r="S2664">
        <v>1.92</v>
      </c>
      <c r="T2664">
        <v>2</v>
      </c>
      <c r="U2664" t="s">
        <v>22</v>
      </c>
      <c r="V2664">
        <f>IF(tbl_Customers[[#This Row],[churn]] = "yes", 1, 0)</f>
        <v>0</v>
      </c>
      <c r="W2664" t="str">
        <f>IF(tbl_Customers[[#This Row],[number_customer_service_calls]] &lt;= 1, "0-1 Calls", IF(tbl_Customers[[#This Row],[number_customer_service_calls]] &lt;= 3, "2-3 Calls", IF(tbl_Customers[[#This Row],[number_customer_service_calls]] &lt;=5, "4-5 Calls", "6+ Calls")))</f>
        <v>2-3 Calls</v>
      </c>
      <c r="X2664" t="str">
        <f>IF(tbl_Customers[[#This Row],[account_length]] &lt;= 50, "0-50", IF(tbl_Customers[[#This Row],[account_length]] &lt;=100, "51-100", IF(tbl_Customers[[#This Row],[account_length]] &lt;= 150, "101-150", "151+")))</f>
        <v>0-50</v>
      </c>
      <c r="Y2664" t="str">
        <f>IF(tbl_Customers[[#This Row],[total_intl_charge]] &lt;= 3, "Low Charges", "High Charges")</f>
        <v>Low Charges</v>
      </c>
      <c r="Z2664" t="str">
        <f>IF(tbl_Customers[[#This Row],[total_eve_calls]]&lt;=80,"Low Calls",
IF(tbl_Customers[[#This Row],[total_eve_calls]]&lt;=120,"Medium Calls","High Calls"))</f>
        <v>Medium Calls</v>
      </c>
      <c r="AA2664" t="str">
        <f>IF(tbl_Customers[[#This Row],[total_eve_charge]]&lt;=15,"Low Charges",
IF(tbl_Customers[[#This Row],[total_eve_charge]]&lt;=20,"Medium Charges","High Charges"))</f>
        <v>High Charges</v>
      </c>
      <c r="AB26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64" t="str">
        <f>IF(tbl_Customers[[#This Row],[number_vmail_messages]] = 0, "No Usage", IF(tbl_Customers[[#This Row],[number_vmail_messages]] &lt;= 20, "Low Usage", IF(tbl_Customers[[#This Row],[number_vmail_messages]] &lt;= 40, "Medium Usgae", "High Usage")))</f>
        <v>No Usage</v>
      </c>
      <c r="AD2664" t="str">
        <f>IF(tbl_Customers[[#This Row],[total_day_minutes]]&lt;=150,"Low Usage", IF(tbl_Customers[[#This Row],[total_day_minutes]]&lt;=200,"Medium Usage", IF(tbl_Customers[[#This Row],[total_day_minutes]]&lt;=250,"High Usage","Very High Usage")))</f>
        <v>Low Usage</v>
      </c>
      <c r="AE2664" t="str">
        <f>IF(tbl_Customers[[#This Row],[total_intl_calls]]&lt;=5,"Low Calls", IF(tbl_Customers[[#This Row],[total_intl_calls]]&lt;=10, "Medium Calls", "High Calls"))</f>
        <v>Low Calls</v>
      </c>
      <c r="AF26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64" s="36" t="str">
        <f>IF(tbl_Customers[[#This Row],[Churn_Risk_Score]]&gt;=10,"High Risk", IF(tbl_Customers[[#This Row],[Churn_Risk_Score]]&gt;=5,"Medium Risk","Low Risk"))</f>
        <v>Low Risk</v>
      </c>
    </row>
    <row r="2665" spans="1:33" x14ac:dyDescent="0.35">
      <c r="A2665">
        <v>2664</v>
      </c>
      <c r="B2665" t="s">
        <v>32</v>
      </c>
      <c r="C2665">
        <v>104</v>
      </c>
      <c r="D2665" t="s">
        <v>25</v>
      </c>
      <c r="E2665" t="s">
        <v>22</v>
      </c>
      <c r="F2665" t="s">
        <v>22</v>
      </c>
      <c r="G2665">
        <v>0</v>
      </c>
      <c r="H2665">
        <v>280.39999999999998</v>
      </c>
      <c r="I2665">
        <v>127</v>
      </c>
      <c r="J2665">
        <v>47.67</v>
      </c>
      <c r="K2665">
        <v>179.4</v>
      </c>
      <c r="L2665">
        <v>79</v>
      </c>
      <c r="M2665">
        <v>15.25</v>
      </c>
      <c r="N2665">
        <v>150.6</v>
      </c>
      <c r="O2665">
        <v>77</v>
      </c>
      <c r="P2665">
        <v>6.78</v>
      </c>
      <c r="Q2665">
        <v>15.2</v>
      </c>
      <c r="R2665">
        <v>6</v>
      </c>
      <c r="S2665">
        <v>4.0999999999999996</v>
      </c>
      <c r="T2665">
        <v>5</v>
      </c>
      <c r="U2665" t="s">
        <v>22</v>
      </c>
      <c r="V2665">
        <f>IF(tbl_Customers[[#This Row],[churn]] = "yes", 1, 0)</f>
        <v>0</v>
      </c>
      <c r="W2665" t="str">
        <f>IF(tbl_Customers[[#This Row],[number_customer_service_calls]] &lt;= 1, "0-1 Calls", IF(tbl_Customers[[#This Row],[number_customer_service_calls]] &lt;= 3, "2-3 Calls", IF(tbl_Customers[[#This Row],[number_customer_service_calls]] &lt;=5, "4-5 Calls", "6+ Calls")))</f>
        <v>4-5 Calls</v>
      </c>
      <c r="X2665" t="str">
        <f>IF(tbl_Customers[[#This Row],[account_length]] &lt;= 50, "0-50", IF(tbl_Customers[[#This Row],[account_length]] &lt;=100, "51-100", IF(tbl_Customers[[#This Row],[account_length]] &lt;= 150, "101-150", "151+")))</f>
        <v>101-150</v>
      </c>
      <c r="Y2665" t="str">
        <f>IF(tbl_Customers[[#This Row],[total_intl_charge]] &lt;= 3, "Low Charges", "High Charges")</f>
        <v>High Charges</v>
      </c>
      <c r="Z2665" t="str">
        <f>IF(tbl_Customers[[#This Row],[total_eve_calls]]&lt;=80,"Low Calls",
IF(tbl_Customers[[#This Row],[total_eve_calls]]&lt;=120,"Medium Calls","High Calls"))</f>
        <v>Low Calls</v>
      </c>
      <c r="AA2665" t="str">
        <f>IF(tbl_Customers[[#This Row],[total_eve_charge]]&lt;=15,"Low Charges",
IF(tbl_Customers[[#This Row],[total_eve_charge]]&lt;=20,"Medium Charges","High Charges"))</f>
        <v>Medium Charges</v>
      </c>
      <c r="AB26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65" t="str">
        <f>IF(tbl_Customers[[#This Row],[number_vmail_messages]] = 0, "No Usage", IF(tbl_Customers[[#This Row],[number_vmail_messages]] &lt;= 20, "Low Usage", IF(tbl_Customers[[#This Row],[number_vmail_messages]] &lt;= 40, "Medium Usgae", "High Usage")))</f>
        <v>No Usage</v>
      </c>
      <c r="AD2665" t="str">
        <f>IF(tbl_Customers[[#This Row],[total_day_minutes]]&lt;=150,"Low Usage", IF(tbl_Customers[[#This Row],[total_day_minutes]]&lt;=200,"Medium Usage", IF(tbl_Customers[[#This Row],[total_day_minutes]]&lt;=250,"High Usage","Very High Usage")))</f>
        <v>Very High Usage</v>
      </c>
      <c r="AE2665" t="str">
        <f>IF(tbl_Customers[[#This Row],[total_intl_calls]]&lt;=5,"Low Calls", IF(tbl_Customers[[#This Row],[total_intl_calls]]&lt;=10, "Medium Calls", "High Calls"))</f>
        <v>Medium Calls</v>
      </c>
      <c r="AF26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2665" s="36" t="str">
        <f>IF(tbl_Customers[[#This Row],[Churn_Risk_Score]]&gt;=10,"High Risk", IF(tbl_Customers[[#This Row],[Churn_Risk_Score]]&gt;=5,"Medium Risk","Low Risk"))</f>
        <v>High Risk</v>
      </c>
    </row>
    <row r="2666" spans="1:33" x14ac:dyDescent="0.35">
      <c r="A2666">
        <v>2665</v>
      </c>
      <c r="B2666" t="s">
        <v>27</v>
      </c>
      <c r="C2666">
        <v>93</v>
      </c>
      <c r="D2666" t="s">
        <v>21</v>
      </c>
      <c r="E2666" t="s">
        <v>22</v>
      </c>
      <c r="F2666" t="s">
        <v>23</v>
      </c>
      <c r="G2666">
        <v>31</v>
      </c>
      <c r="H2666">
        <v>237.2</v>
      </c>
      <c r="I2666">
        <v>85</v>
      </c>
      <c r="J2666">
        <v>40.32</v>
      </c>
      <c r="K2666">
        <v>213.1</v>
      </c>
      <c r="L2666">
        <v>100</v>
      </c>
      <c r="M2666">
        <v>18.11</v>
      </c>
      <c r="N2666">
        <v>192.7</v>
      </c>
      <c r="O2666">
        <v>87</v>
      </c>
      <c r="P2666">
        <v>8.67</v>
      </c>
      <c r="Q2666">
        <v>10.7</v>
      </c>
      <c r="R2666">
        <v>4</v>
      </c>
      <c r="S2666">
        <v>2.89</v>
      </c>
      <c r="T2666">
        <v>1</v>
      </c>
      <c r="U2666" t="s">
        <v>22</v>
      </c>
      <c r="V2666">
        <f>IF(tbl_Customers[[#This Row],[churn]] = "yes", 1, 0)</f>
        <v>0</v>
      </c>
      <c r="W2666" t="str">
        <f>IF(tbl_Customers[[#This Row],[number_customer_service_calls]] &lt;= 1, "0-1 Calls", IF(tbl_Customers[[#This Row],[number_customer_service_calls]] &lt;= 3, "2-3 Calls", IF(tbl_Customers[[#This Row],[number_customer_service_calls]] &lt;=5, "4-5 Calls", "6+ Calls")))</f>
        <v>0-1 Calls</v>
      </c>
      <c r="X2666" t="str">
        <f>IF(tbl_Customers[[#This Row],[account_length]] &lt;= 50, "0-50", IF(tbl_Customers[[#This Row],[account_length]] &lt;=100, "51-100", IF(tbl_Customers[[#This Row],[account_length]] &lt;= 150, "101-150", "151+")))</f>
        <v>51-100</v>
      </c>
      <c r="Y2666" t="str">
        <f>IF(tbl_Customers[[#This Row],[total_intl_charge]] &lt;= 3, "Low Charges", "High Charges")</f>
        <v>Low Charges</v>
      </c>
      <c r="Z2666" t="str">
        <f>IF(tbl_Customers[[#This Row],[total_eve_calls]]&lt;=80,"Low Calls",
IF(tbl_Customers[[#This Row],[total_eve_calls]]&lt;=120,"Medium Calls","High Calls"))</f>
        <v>Medium Calls</v>
      </c>
      <c r="AA2666" t="str">
        <f>IF(tbl_Customers[[#This Row],[total_eve_charge]]&lt;=15,"Low Charges",
IF(tbl_Customers[[#This Row],[total_eve_charge]]&lt;=20,"Medium Charges","High Charges"))</f>
        <v>Medium Charges</v>
      </c>
      <c r="AB26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66" t="str">
        <f>IF(tbl_Customers[[#This Row],[number_vmail_messages]] = 0, "No Usage", IF(tbl_Customers[[#This Row],[number_vmail_messages]] &lt;= 20, "Low Usage", IF(tbl_Customers[[#This Row],[number_vmail_messages]] &lt;= 40, "Medium Usgae", "High Usage")))</f>
        <v>Medium Usgae</v>
      </c>
      <c r="AD2666" t="str">
        <f>IF(tbl_Customers[[#This Row],[total_day_minutes]]&lt;=150,"Low Usage", IF(tbl_Customers[[#This Row],[total_day_minutes]]&lt;=200,"Medium Usage", IF(tbl_Customers[[#This Row],[total_day_minutes]]&lt;=250,"High Usage","Very High Usage")))</f>
        <v>High Usage</v>
      </c>
      <c r="AE2666" t="str">
        <f>IF(tbl_Customers[[#This Row],[total_intl_calls]]&lt;=5,"Low Calls", IF(tbl_Customers[[#This Row],[total_intl_calls]]&lt;=10, "Medium Calls", "High Calls"))</f>
        <v>Low Calls</v>
      </c>
      <c r="AF26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66" s="36" t="str">
        <f>IF(tbl_Customers[[#This Row],[Churn_Risk_Score]]&gt;=10,"High Risk", IF(tbl_Customers[[#This Row],[Churn_Risk_Score]]&gt;=5,"Medium Risk","Low Risk"))</f>
        <v>Low Risk</v>
      </c>
    </row>
    <row r="2667" spans="1:33" x14ac:dyDescent="0.35">
      <c r="A2667">
        <v>2666</v>
      </c>
      <c r="B2667" t="s">
        <v>54</v>
      </c>
      <c r="C2667">
        <v>95</v>
      </c>
      <c r="D2667" t="s">
        <v>28</v>
      </c>
      <c r="E2667" t="s">
        <v>22</v>
      </c>
      <c r="F2667" t="s">
        <v>22</v>
      </c>
      <c r="G2667">
        <v>0</v>
      </c>
      <c r="H2667">
        <v>184.2</v>
      </c>
      <c r="I2667">
        <v>95</v>
      </c>
      <c r="J2667">
        <v>31.31</v>
      </c>
      <c r="K2667">
        <v>181.6</v>
      </c>
      <c r="L2667">
        <v>101</v>
      </c>
      <c r="M2667">
        <v>15.44</v>
      </c>
      <c r="N2667">
        <v>143.4</v>
      </c>
      <c r="O2667">
        <v>113</v>
      </c>
      <c r="P2667">
        <v>6.45</v>
      </c>
      <c r="Q2667">
        <v>12.8</v>
      </c>
      <c r="R2667">
        <v>4</v>
      </c>
      <c r="S2667">
        <v>3.46</v>
      </c>
      <c r="T2667">
        <v>2</v>
      </c>
      <c r="U2667" t="s">
        <v>22</v>
      </c>
      <c r="V2667">
        <f>IF(tbl_Customers[[#This Row],[churn]] = "yes", 1, 0)</f>
        <v>0</v>
      </c>
      <c r="W2667" t="str">
        <f>IF(tbl_Customers[[#This Row],[number_customer_service_calls]] &lt;= 1, "0-1 Calls", IF(tbl_Customers[[#This Row],[number_customer_service_calls]] &lt;= 3, "2-3 Calls", IF(tbl_Customers[[#This Row],[number_customer_service_calls]] &lt;=5, "4-5 Calls", "6+ Calls")))</f>
        <v>2-3 Calls</v>
      </c>
      <c r="X2667" t="str">
        <f>IF(tbl_Customers[[#This Row],[account_length]] &lt;= 50, "0-50", IF(tbl_Customers[[#This Row],[account_length]] &lt;=100, "51-100", IF(tbl_Customers[[#This Row],[account_length]] &lt;= 150, "101-150", "151+")))</f>
        <v>51-100</v>
      </c>
      <c r="Y2667" t="str">
        <f>IF(tbl_Customers[[#This Row],[total_intl_charge]] &lt;= 3, "Low Charges", "High Charges")</f>
        <v>High Charges</v>
      </c>
      <c r="Z2667" t="str">
        <f>IF(tbl_Customers[[#This Row],[total_eve_calls]]&lt;=80,"Low Calls",
IF(tbl_Customers[[#This Row],[total_eve_calls]]&lt;=120,"Medium Calls","High Calls"))</f>
        <v>Medium Calls</v>
      </c>
      <c r="AA2667" t="str">
        <f>IF(tbl_Customers[[#This Row],[total_eve_charge]]&lt;=15,"Low Charges",
IF(tbl_Customers[[#This Row],[total_eve_charge]]&lt;=20,"Medium Charges","High Charges"))</f>
        <v>Medium Charges</v>
      </c>
      <c r="AB26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67" t="str">
        <f>IF(tbl_Customers[[#This Row],[number_vmail_messages]] = 0, "No Usage", IF(tbl_Customers[[#This Row],[number_vmail_messages]] &lt;= 20, "Low Usage", IF(tbl_Customers[[#This Row],[number_vmail_messages]] &lt;= 40, "Medium Usgae", "High Usage")))</f>
        <v>No Usage</v>
      </c>
      <c r="AD2667" t="str">
        <f>IF(tbl_Customers[[#This Row],[total_day_minutes]]&lt;=150,"Low Usage", IF(tbl_Customers[[#This Row],[total_day_minutes]]&lt;=200,"Medium Usage", IF(tbl_Customers[[#This Row],[total_day_minutes]]&lt;=250,"High Usage","Very High Usage")))</f>
        <v>Medium Usage</v>
      </c>
      <c r="AE2667" t="str">
        <f>IF(tbl_Customers[[#This Row],[total_intl_calls]]&lt;=5,"Low Calls", IF(tbl_Customers[[#This Row],[total_intl_calls]]&lt;=10, "Medium Calls", "High Calls"))</f>
        <v>Low Calls</v>
      </c>
      <c r="AF26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67" s="36" t="str">
        <f>IF(tbl_Customers[[#This Row],[Churn_Risk_Score]]&gt;=10,"High Risk", IF(tbl_Customers[[#This Row],[Churn_Risk_Score]]&gt;=5,"Medium Risk","Low Risk"))</f>
        <v>Low Risk</v>
      </c>
    </row>
    <row r="2668" spans="1:33" x14ac:dyDescent="0.35">
      <c r="A2668">
        <v>2667</v>
      </c>
      <c r="B2668" t="s">
        <v>43</v>
      </c>
      <c r="C2668">
        <v>104</v>
      </c>
      <c r="D2668" t="s">
        <v>21</v>
      </c>
      <c r="E2668" t="s">
        <v>22</v>
      </c>
      <c r="F2668" t="s">
        <v>22</v>
      </c>
      <c r="G2668">
        <v>0</v>
      </c>
      <c r="H2668">
        <v>109.1</v>
      </c>
      <c r="I2668">
        <v>141</v>
      </c>
      <c r="J2668">
        <v>18.55</v>
      </c>
      <c r="K2668">
        <v>187.1</v>
      </c>
      <c r="L2668">
        <v>140</v>
      </c>
      <c r="M2668">
        <v>15.9</v>
      </c>
      <c r="N2668">
        <v>216.6</v>
      </c>
      <c r="O2668">
        <v>100</v>
      </c>
      <c r="P2668">
        <v>9.75</v>
      </c>
      <c r="Q2668">
        <v>10</v>
      </c>
      <c r="R2668">
        <v>4</v>
      </c>
      <c r="S2668">
        <v>2.7</v>
      </c>
      <c r="T2668">
        <v>3</v>
      </c>
      <c r="U2668" t="s">
        <v>22</v>
      </c>
      <c r="V2668">
        <f>IF(tbl_Customers[[#This Row],[churn]] = "yes", 1, 0)</f>
        <v>0</v>
      </c>
      <c r="W2668" t="str">
        <f>IF(tbl_Customers[[#This Row],[number_customer_service_calls]] &lt;= 1, "0-1 Calls", IF(tbl_Customers[[#This Row],[number_customer_service_calls]] &lt;= 3, "2-3 Calls", IF(tbl_Customers[[#This Row],[number_customer_service_calls]] &lt;=5, "4-5 Calls", "6+ Calls")))</f>
        <v>2-3 Calls</v>
      </c>
      <c r="X2668" t="str">
        <f>IF(tbl_Customers[[#This Row],[account_length]] &lt;= 50, "0-50", IF(tbl_Customers[[#This Row],[account_length]] &lt;=100, "51-100", IF(tbl_Customers[[#This Row],[account_length]] &lt;= 150, "101-150", "151+")))</f>
        <v>101-150</v>
      </c>
      <c r="Y2668" t="str">
        <f>IF(tbl_Customers[[#This Row],[total_intl_charge]] &lt;= 3, "Low Charges", "High Charges")</f>
        <v>Low Charges</v>
      </c>
      <c r="Z2668" t="str">
        <f>IF(tbl_Customers[[#This Row],[total_eve_calls]]&lt;=80,"Low Calls",
IF(tbl_Customers[[#This Row],[total_eve_calls]]&lt;=120,"Medium Calls","High Calls"))</f>
        <v>High Calls</v>
      </c>
      <c r="AA2668" t="str">
        <f>IF(tbl_Customers[[#This Row],[total_eve_charge]]&lt;=15,"Low Charges",
IF(tbl_Customers[[#This Row],[total_eve_charge]]&lt;=20,"Medium Charges","High Charges"))</f>
        <v>Medium Charges</v>
      </c>
      <c r="AB26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68" t="str">
        <f>IF(tbl_Customers[[#This Row],[number_vmail_messages]] = 0, "No Usage", IF(tbl_Customers[[#This Row],[number_vmail_messages]] &lt;= 20, "Low Usage", IF(tbl_Customers[[#This Row],[number_vmail_messages]] &lt;= 40, "Medium Usgae", "High Usage")))</f>
        <v>No Usage</v>
      </c>
      <c r="AD2668" t="str">
        <f>IF(tbl_Customers[[#This Row],[total_day_minutes]]&lt;=150,"Low Usage", IF(tbl_Customers[[#This Row],[total_day_minutes]]&lt;=200,"Medium Usage", IF(tbl_Customers[[#This Row],[total_day_minutes]]&lt;=250,"High Usage","Very High Usage")))</f>
        <v>Low Usage</v>
      </c>
      <c r="AE2668" t="str">
        <f>IF(tbl_Customers[[#This Row],[total_intl_calls]]&lt;=5,"Low Calls", IF(tbl_Customers[[#This Row],[total_intl_calls]]&lt;=10, "Medium Calls", "High Calls"))</f>
        <v>Low Calls</v>
      </c>
      <c r="AF26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68" s="36" t="str">
        <f>IF(tbl_Customers[[#This Row],[Churn_Risk_Score]]&gt;=10,"High Risk", IF(tbl_Customers[[#This Row],[Churn_Risk_Score]]&gt;=5,"Medium Risk","Low Risk"))</f>
        <v>Low Risk</v>
      </c>
    </row>
    <row r="2669" spans="1:33" x14ac:dyDescent="0.35">
      <c r="A2669">
        <v>2668</v>
      </c>
      <c r="B2669" t="s">
        <v>46</v>
      </c>
      <c r="C2669">
        <v>35</v>
      </c>
      <c r="D2669" t="s">
        <v>25</v>
      </c>
      <c r="E2669" t="s">
        <v>22</v>
      </c>
      <c r="F2669" t="s">
        <v>22</v>
      </c>
      <c r="G2669">
        <v>0</v>
      </c>
      <c r="H2669">
        <v>138.1</v>
      </c>
      <c r="I2669">
        <v>115</v>
      </c>
      <c r="J2669">
        <v>23.48</v>
      </c>
      <c r="K2669">
        <v>158.19999999999999</v>
      </c>
      <c r="L2669">
        <v>82</v>
      </c>
      <c r="M2669">
        <v>13.45</v>
      </c>
      <c r="N2669">
        <v>215.7</v>
      </c>
      <c r="O2669">
        <v>118</v>
      </c>
      <c r="P2669">
        <v>9.7100000000000009</v>
      </c>
      <c r="Q2669">
        <v>10.3</v>
      </c>
      <c r="R2669">
        <v>2</v>
      </c>
      <c r="S2669">
        <v>2.78</v>
      </c>
      <c r="T2669">
        <v>5</v>
      </c>
      <c r="U2669" t="s">
        <v>23</v>
      </c>
      <c r="V2669">
        <f>IF(tbl_Customers[[#This Row],[churn]] = "yes", 1, 0)</f>
        <v>1</v>
      </c>
      <c r="W2669" t="str">
        <f>IF(tbl_Customers[[#This Row],[number_customer_service_calls]] &lt;= 1, "0-1 Calls", IF(tbl_Customers[[#This Row],[number_customer_service_calls]] &lt;= 3, "2-3 Calls", IF(tbl_Customers[[#This Row],[number_customer_service_calls]] &lt;=5, "4-5 Calls", "6+ Calls")))</f>
        <v>4-5 Calls</v>
      </c>
      <c r="X2669" t="str">
        <f>IF(tbl_Customers[[#This Row],[account_length]] &lt;= 50, "0-50", IF(tbl_Customers[[#This Row],[account_length]] &lt;=100, "51-100", IF(tbl_Customers[[#This Row],[account_length]] &lt;= 150, "101-150", "151+")))</f>
        <v>0-50</v>
      </c>
      <c r="Y2669" t="str">
        <f>IF(tbl_Customers[[#This Row],[total_intl_charge]] &lt;= 3, "Low Charges", "High Charges")</f>
        <v>Low Charges</v>
      </c>
      <c r="Z2669" t="str">
        <f>IF(tbl_Customers[[#This Row],[total_eve_calls]]&lt;=80,"Low Calls",
IF(tbl_Customers[[#This Row],[total_eve_calls]]&lt;=120,"Medium Calls","High Calls"))</f>
        <v>Medium Calls</v>
      </c>
      <c r="AA2669" t="str">
        <f>IF(tbl_Customers[[#This Row],[total_eve_charge]]&lt;=15,"Low Charges",
IF(tbl_Customers[[#This Row],[total_eve_charge]]&lt;=20,"Medium Charges","High Charges"))</f>
        <v>Low Charges</v>
      </c>
      <c r="AB26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69" t="str">
        <f>IF(tbl_Customers[[#This Row],[number_vmail_messages]] = 0, "No Usage", IF(tbl_Customers[[#This Row],[number_vmail_messages]] &lt;= 20, "Low Usage", IF(tbl_Customers[[#This Row],[number_vmail_messages]] &lt;= 40, "Medium Usgae", "High Usage")))</f>
        <v>No Usage</v>
      </c>
      <c r="AD2669" t="str">
        <f>IF(tbl_Customers[[#This Row],[total_day_minutes]]&lt;=150,"Low Usage", IF(tbl_Customers[[#This Row],[total_day_minutes]]&lt;=200,"Medium Usage", IF(tbl_Customers[[#This Row],[total_day_minutes]]&lt;=250,"High Usage","Very High Usage")))</f>
        <v>Low Usage</v>
      </c>
      <c r="AE2669" t="str">
        <f>IF(tbl_Customers[[#This Row],[total_intl_calls]]&lt;=5,"Low Calls", IF(tbl_Customers[[#This Row],[total_intl_calls]]&lt;=10, "Medium Calls", "High Calls"))</f>
        <v>Low Calls</v>
      </c>
      <c r="AF26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69" s="36" t="str">
        <f>IF(tbl_Customers[[#This Row],[Churn_Risk_Score]]&gt;=10,"High Risk", IF(tbl_Customers[[#This Row],[Churn_Risk_Score]]&gt;=5,"Medium Risk","Low Risk"))</f>
        <v>Medium Risk</v>
      </c>
    </row>
    <row r="2670" spans="1:33" x14ac:dyDescent="0.35">
      <c r="A2670">
        <v>2669</v>
      </c>
      <c r="B2670" t="s">
        <v>67</v>
      </c>
      <c r="C2670">
        <v>143</v>
      </c>
      <c r="D2670" t="s">
        <v>28</v>
      </c>
      <c r="E2670" t="s">
        <v>22</v>
      </c>
      <c r="F2670" t="s">
        <v>22</v>
      </c>
      <c r="G2670">
        <v>0</v>
      </c>
      <c r="H2670">
        <v>155.4</v>
      </c>
      <c r="I2670">
        <v>112</v>
      </c>
      <c r="J2670">
        <v>26.42</v>
      </c>
      <c r="K2670">
        <v>290.89999999999998</v>
      </c>
      <c r="L2670">
        <v>92</v>
      </c>
      <c r="M2670">
        <v>24.73</v>
      </c>
      <c r="N2670">
        <v>228.4</v>
      </c>
      <c r="O2670">
        <v>91</v>
      </c>
      <c r="P2670">
        <v>10.28</v>
      </c>
      <c r="Q2670">
        <v>13.9</v>
      </c>
      <c r="R2670">
        <v>5</v>
      </c>
      <c r="S2670">
        <v>3.75</v>
      </c>
      <c r="T2670">
        <v>1</v>
      </c>
      <c r="U2670" t="s">
        <v>22</v>
      </c>
      <c r="V2670">
        <f>IF(tbl_Customers[[#This Row],[churn]] = "yes", 1, 0)</f>
        <v>0</v>
      </c>
      <c r="W2670" t="str">
        <f>IF(tbl_Customers[[#This Row],[number_customer_service_calls]] &lt;= 1, "0-1 Calls", IF(tbl_Customers[[#This Row],[number_customer_service_calls]] &lt;= 3, "2-3 Calls", IF(tbl_Customers[[#This Row],[number_customer_service_calls]] &lt;=5, "4-5 Calls", "6+ Calls")))</f>
        <v>0-1 Calls</v>
      </c>
      <c r="X2670" t="str">
        <f>IF(tbl_Customers[[#This Row],[account_length]] &lt;= 50, "0-50", IF(tbl_Customers[[#This Row],[account_length]] &lt;=100, "51-100", IF(tbl_Customers[[#This Row],[account_length]] &lt;= 150, "101-150", "151+")))</f>
        <v>101-150</v>
      </c>
      <c r="Y2670" t="str">
        <f>IF(tbl_Customers[[#This Row],[total_intl_charge]] &lt;= 3, "Low Charges", "High Charges")</f>
        <v>High Charges</v>
      </c>
      <c r="Z2670" t="str">
        <f>IF(tbl_Customers[[#This Row],[total_eve_calls]]&lt;=80,"Low Calls",
IF(tbl_Customers[[#This Row],[total_eve_calls]]&lt;=120,"Medium Calls","High Calls"))</f>
        <v>Medium Calls</v>
      </c>
      <c r="AA2670" t="str">
        <f>IF(tbl_Customers[[#This Row],[total_eve_charge]]&lt;=15,"Low Charges",
IF(tbl_Customers[[#This Row],[total_eve_charge]]&lt;=20,"Medium Charges","High Charges"))</f>
        <v>High Charges</v>
      </c>
      <c r="AB26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70" t="str">
        <f>IF(tbl_Customers[[#This Row],[number_vmail_messages]] = 0, "No Usage", IF(tbl_Customers[[#This Row],[number_vmail_messages]] &lt;= 20, "Low Usage", IF(tbl_Customers[[#This Row],[number_vmail_messages]] &lt;= 40, "Medium Usgae", "High Usage")))</f>
        <v>No Usage</v>
      </c>
      <c r="AD2670" t="str">
        <f>IF(tbl_Customers[[#This Row],[total_day_minutes]]&lt;=150,"Low Usage", IF(tbl_Customers[[#This Row],[total_day_minutes]]&lt;=200,"Medium Usage", IF(tbl_Customers[[#This Row],[total_day_minutes]]&lt;=250,"High Usage","Very High Usage")))</f>
        <v>Medium Usage</v>
      </c>
      <c r="AE2670" t="str">
        <f>IF(tbl_Customers[[#This Row],[total_intl_calls]]&lt;=5,"Low Calls", IF(tbl_Customers[[#This Row],[total_intl_calls]]&lt;=10, "Medium Calls", "High Calls"))</f>
        <v>Low Calls</v>
      </c>
      <c r="AF26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70" s="36" t="str">
        <f>IF(tbl_Customers[[#This Row],[Churn_Risk_Score]]&gt;=10,"High Risk", IF(tbl_Customers[[#This Row],[Churn_Risk_Score]]&gt;=5,"Medium Risk","Low Risk"))</f>
        <v>Low Risk</v>
      </c>
    </row>
    <row r="2671" spans="1:33" x14ac:dyDescent="0.35">
      <c r="A2671">
        <v>2670</v>
      </c>
      <c r="B2671" t="s">
        <v>61</v>
      </c>
      <c r="C2671">
        <v>62</v>
      </c>
      <c r="D2671" t="s">
        <v>21</v>
      </c>
      <c r="E2671" t="s">
        <v>22</v>
      </c>
      <c r="F2671" t="s">
        <v>22</v>
      </c>
      <c r="G2671">
        <v>0</v>
      </c>
      <c r="H2671">
        <v>245.3</v>
      </c>
      <c r="I2671">
        <v>91</v>
      </c>
      <c r="J2671">
        <v>41.7</v>
      </c>
      <c r="K2671">
        <v>122.9</v>
      </c>
      <c r="L2671">
        <v>130</v>
      </c>
      <c r="M2671">
        <v>10.45</v>
      </c>
      <c r="N2671">
        <v>228.4</v>
      </c>
      <c r="O2671">
        <v>102</v>
      </c>
      <c r="P2671">
        <v>10.28</v>
      </c>
      <c r="Q2671">
        <v>8.5</v>
      </c>
      <c r="R2671">
        <v>4</v>
      </c>
      <c r="S2671">
        <v>2.2999999999999998</v>
      </c>
      <c r="T2671">
        <v>4</v>
      </c>
      <c r="U2671" t="s">
        <v>22</v>
      </c>
      <c r="V2671">
        <f>IF(tbl_Customers[[#This Row],[churn]] = "yes", 1, 0)</f>
        <v>0</v>
      </c>
      <c r="W2671" t="str">
        <f>IF(tbl_Customers[[#This Row],[number_customer_service_calls]] &lt;= 1, "0-1 Calls", IF(tbl_Customers[[#This Row],[number_customer_service_calls]] &lt;= 3, "2-3 Calls", IF(tbl_Customers[[#This Row],[number_customer_service_calls]] &lt;=5, "4-5 Calls", "6+ Calls")))</f>
        <v>4-5 Calls</v>
      </c>
      <c r="X2671" t="str">
        <f>IF(tbl_Customers[[#This Row],[account_length]] &lt;= 50, "0-50", IF(tbl_Customers[[#This Row],[account_length]] &lt;=100, "51-100", IF(tbl_Customers[[#This Row],[account_length]] &lt;= 150, "101-150", "151+")))</f>
        <v>51-100</v>
      </c>
      <c r="Y2671" t="str">
        <f>IF(tbl_Customers[[#This Row],[total_intl_charge]] &lt;= 3, "Low Charges", "High Charges")</f>
        <v>Low Charges</v>
      </c>
      <c r="Z2671" t="str">
        <f>IF(tbl_Customers[[#This Row],[total_eve_calls]]&lt;=80,"Low Calls",
IF(tbl_Customers[[#This Row],[total_eve_calls]]&lt;=120,"Medium Calls","High Calls"))</f>
        <v>High Calls</v>
      </c>
      <c r="AA2671" t="str">
        <f>IF(tbl_Customers[[#This Row],[total_eve_charge]]&lt;=15,"Low Charges",
IF(tbl_Customers[[#This Row],[total_eve_charge]]&lt;=20,"Medium Charges","High Charges"))</f>
        <v>Low Charges</v>
      </c>
      <c r="AB26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71" t="str">
        <f>IF(tbl_Customers[[#This Row],[number_vmail_messages]] = 0, "No Usage", IF(tbl_Customers[[#This Row],[number_vmail_messages]] &lt;= 20, "Low Usage", IF(tbl_Customers[[#This Row],[number_vmail_messages]] &lt;= 40, "Medium Usgae", "High Usage")))</f>
        <v>No Usage</v>
      </c>
      <c r="AD2671" t="str">
        <f>IF(tbl_Customers[[#This Row],[total_day_minutes]]&lt;=150,"Low Usage", IF(tbl_Customers[[#This Row],[total_day_minutes]]&lt;=200,"Medium Usage", IF(tbl_Customers[[#This Row],[total_day_minutes]]&lt;=250,"High Usage","Very High Usage")))</f>
        <v>High Usage</v>
      </c>
      <c r="AE2671" t="str">
        <f>IF(tbl_Customers[[#This Row],[total_intl_calls]]&lt;=5,"Low Calls", IF(tbl_Customers[[#This Row],[total_intl_calls]]&lt;=10, "Medium Calls", "High Calls"))</f>
        <v>Low Calls</v>
      </c>
      <c r="AF26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71" s="36" t="str">
        <f>IF(tbl_Customers[[#This Row],[Churn_Risk_Score]]&gt;=10,"High Risk", IF(tbl_Customers[[#This Row],[Churn_Risk_Score]]&gt;=5,"Medium Risk","Low Risk"))</f>
        <v>Medium Risk</v>
      </c>
    </row>
    <row r="2672" spans="1:33" x14ac:dyDescent="0.35">
      <c r="A2672">
        <v>2671</v>
      </c>
      <c r="B2672" t="s">
        <v>59</v>
      </c>
      <c r="C2672">
        <v>60</v>
      </c>
      <c r="D2672" t="s">
        <v>21</v>
      </c>
      <c r="E2672" t="s">
        <v>23</v>
      </c>
      <c r="F2672" t="s">
        <v>22</v>
      </c>
      <c r="G2672">
        <v>0</v>
      </c>
      <c r="H2672">
        <v>205.9</v>
      </c>
      <c r="I2672">
        <v>97</v>
      </c>
      <c r="J2672">
        <v>35</v>
      </c>
      <c r="K2672">
        <v>277.39999999999998</v>
      </c>
      <c r="L2672">
        <v>117</v>
      </c>
      <c r="M2672">
        <v>23.58</v>
      </c>
      <c r="N2672">
        <v>202</v>
      </c>
      <c r="O2672">
        <v>139</v>
      </c>
      <c r="P2672">
        <v>9.09</v>
      </c>
      <c r="Q2672">
        <v>11</v>
      </c>
      <c r="R2672">
        <v>2</v>
      </c>
      <c r="S2672">
        <v>2.97</v>
      </c>
      <c r="T2672">
        <v>0</v>
      </c>
      <c r="U2672" t="s">
        <v>23</v>
      </c>
      <c r="V2672">
        <f>IF(tbl_Customers[[#This Row],[churn]] = "yes", 1, 0)</f>
        <v>1</v>
      </c>
      <c r="W2672" t="str">
        <f>IF(tbl_Customers[[#This Row],[number_customer_service_calls]] &lt;= 1, "0-1 Calls", IF(tbl_Customers[[#This Row],[number_customer_service_calls]] &lt;= 3, "2-3 Calls", IF(tbl_Customers[[#This Row],[number_customer_service_calls]] &lt;=5, "4-5 Calls", "6+ Calls")))</f>
        <v>0-1 Calls</v>
      </c>
      <c r="X2672" t="str">
        <f>IF(tbl_Customers[[#This Row],[account_length]] &lt;= 50, "0-50", IF(tbl_Customers[[#This Row],[account_length]] &lt;=100, "51-100", IF(tbl_Customers[[#This Row],[account_length]] &lt;= 150, "101-150", "151+")))</f>
        <v>51-100</v>
      </c>
      <c r="Y2672" t="str">
        <f>IF(tbl_Customers[[#This Row],[total_intl_charge]] &lt;= 3, "Low Charges", "High Charges")</f>
        <v>Low Charges</v>
      </c>
      <c r="Z2672" t="str">
        <f>IF(tbl_Customers[[#This Row],[total_eve_calls]]&lt;=80,"Low Calls",
IF(tbl_Customers[[#This Row],[total_eve_calls]]&lt;=120,"Medium Calls","High Calls"))</f>
        <v>Medium Calls</v>
      </c>
      <c r="AA2672" t="str">
        <f>IF(tbl_Customers[[#This Row],[total_eve_charge]]&lt;=15,"Low Charges",
IF(tbl_Customers[[#This Row],[total_eve_charge]]&lt;=20,"Medium Charges","High Charges"))</f>
        <v>High Charges</v>
      </c>
      <c r="AB26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72" t="str">
        <f>IF(tbl_Customers[[#This Row],[number_vmail_messages]] = 0, "No Usage", IF(tbl_Customers[[#This Row],[number_vmail_messages]] &lt;= 20, "Low Usage", IF(tbl_Customers[[#This Row],[number_vmail_messages]] &lt;= 40, "Medium Usgae", "High Usage")))</f>
        <v>No Usage</v>
      </c>
      <c r="AD2672" t="str">
        <f>IF(tbl_Customers[[#This Row],[total_day_minutes]]&lt;=150,"Low Usage", IF(tbl_Customers[[#This Row],[total_day_minutes]]&lt;=200,"Medium Usage", IF(tbl_Customers[[#This Row],[total_day_minutes]]&lt;=250,"High Usage","Very High Usage")))</f>
        <v>High Usage</v>
      </c>
      <c r="AE2672" t="str">
        <f>IF(tbl_Customers[[#This Row],[total_intl_calls]]&lt;=5,"Low Calls", IF(tbl_Customers[[#This Row],[total_intl_calls]]&lt;=10, "Medium Calls", "High Calls"))</f>
        <v>Low Calls</v>
      </c>
      <c r="AF26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72" s="36" t="str">
        <f>IF(tbl_Customers[[#This Row],[Churn_Risk_Score]]&gt;=10,"High Risk", IF(tbl_Customers[[#This Row],[Churn_Risk_Score]]&gt;=5,"Medium Risk","Low Risk"))</f>
        <v>Low Risk</v>
      </c>
    </row>
    <row r="2673" spans="1:33" x14ac:dyDescent="0.35">
      <c r="A2673">
        <v>2672</v>
      </c>
      <c r="B2673" t="s">
        <v>66</v>
      </c>
      <c r="C2673">
        <v>56</v>
      </c>
      <c r="D2673" t="s">
        <v>25</v>
      </c>
      <c r="E2673" t="s">
        <v>22</v>
      </c>
      <c r="F2673" t="s">
        <v>22</v>
      </c>
      <c r="G2673">
        <v>0</v>
      </c>
      <c r="H2673">
        <v>221.9</v>
      </c>
      <c r="I2673">
        <v>112</v>
      </c>
      <c r="J2673">
        <v>37.72</v>
      </c>
      <c r="K2673">
        <v>278.2</v>
      </c>
      <c r="L2673">
        <v>122</v>
      </c>
      <c r="M2673">
        <v>23.65</v>
      </c>
      <c r="N2673">
        <v>288.10000000000002</v>
      </c>
      <c r="O2673">
        <v>85</v>
      </c>
      <c r="P2673">
        <v>12.96</v>
      </c>
      <c r="Q2673">
        <v>7.1</v>
      </c>
      <c r="R2673">
        <v>5</v>
      </c>
      <c r="S2673">
        <v>1.92</v>
      </c>
      <c r="T2673">
        <v>0</v>
      </c>
      <c r="U2673" t="s">
        <v>23</v>
      </c>
      <c r="V2673">
        <f>IF(tbl_Customers[[#This Row],[churn]] = "yes", 1, 0)</f>
        <v>1</v>
      </c>
      <c r="W2673" t="str">
        <f>IF(tbl_Customers[[#This Row],[number_customer_service_calls]] &lt;= 1, "0-1 Calls", IF(tbl_Customers[[#This Row],[number_customer_service_calls]] &lt;= 3, "2-3 Calls", IF(tbl_Customers[[#This Row],[number_customer_service_calls]] &lt;=5, "4-5 Calls", "6+ Calls")))</f>
        <v>0-1 Calls</v>
      </c>
      <c r="X2673" t="str">
        <f>IF(tbl_Customers[[#This Row],[account_length]] &lt;= 50, "0-50", IF(tbl_Customers[[#This Row],[account_length]] &lt;=100, "51-100", IF(tbl_Customers[[#This Row],[account_length]] &lt;= 150, "101-150", "151+")))</f>
        <v>51-100</v>
      </c>
      <c r="Y2673" t="str">
        <f>IF(tbl_Customers[[#This Row],[total_intl_charge]] &lt;= 3, "Low Charges", "High Charges")</f>
        <v>Low Charges</v>
      </c>
      <c r="Z2673" t="str">
        <f>IF(tbl_Customers[[#This Row],[total_eve_calls]]&lt;=80,"Low Calls",
IF(tbl_Customers[[#This Row],[total_eve_calls]]&lt;=120,"Medium Calls","High Calls"))</f>
        <v>High Calls</v>
      </c>
      <c r="AA2673" t="str">
        <f>IF(tbl_Customers[[#This Row],[total_eve_charge]]&lt;=15,"Low Charges",
IF(tbl_Customers[[#This Row],[total_eve_charge]]&lt;=20,"Medium Charges","High Charges"))</f>
        <v>High Charges</v>
      </c>
      <c r="AB26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73" t="str">
        <f>IF(tbl_Customers[[#This Row],[number_vmail_messages]] = 0, "No Usage", IF(tbl_Customers[[#This Row],[number_vmail_messages]] &lt;= 20, "Low Usage", IF(tbl_Customers[[#This Row],[number_vmail_messages]] &lt;= 40, "Medium Usgae", "High Usage")))</f>
        <v>No Usage</v>
      </c>
      <c r="AD2673" t="str">
        <f>IF(tbl_Customers[[#This Row],[total_day_minutes]]&lt;=150,"Low Usage", IF(tbl_Customers[[#This Row],[total_day_minutes]]&lt;=200,"Medium Usage", IF(tbl_Customers[[#This Row],[total_day_minutes]]&lt;=250,"High Usage","Very High Usage")))</f>
        <v>High Usage</v>
      </c>
      <c r="AE2673" t="str">
        <f>IF(tbl_Customers[[#This Row],[total_intl_calls]]&lt;=5,"Low Calls", IF(tbl_Customers[[#This Row],[total_intl_calls]]&lt;=10, "Medium Calls", "High Calls"))</f>
        <v>Low Calls</v>
      </c>
      <c r="AF26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73" s="36" t="str">
        <f>IF(tbl_Customers[[#This Row],[Churn_Risk_Score]]&gt;=10,"High Risk", IF(tbl_Customers[[#This Row],[Churn_Risk_Score]]&gt;=5,"Medium Risk","Low Risk"))</f>
        <v>Low Risk</v>
      </c>
    </row>
    <row r="2674" spans="1:33" x14ac:dyDescent="0.35">
      <c r="A2674">
        <v>2673</v>
      </c>
      <c r="B2674" t="s">
        <v>61</v>
      </c>
      <c r="C2674">
        <v>183</v>
      </c>
      <c r="D2674" t="s">
        <v>21</v>
      </c>
      <c r="E2674" t="s">
        <v>22</v>
      </c>
      <c r="F2674" t="s">
        <v>22</v>
      </c>
      <c r="G2674">
        <v>0</v>
      </c>
      <c r="H2674">
        <v>190</v>
      </c>
      <c r="I2674">
        <v>100</v>
      </c>
      <c r="J2674">
        <v>32.299999999999997</v>
      </c>
      <c r="K2674">
        <v>246.6</v>
      </c>
      <c r="L2674">
        <v>78</v>
      </c>
      <c r="M2674">
        <v>20.96</v>
      </c>
      <c r="N2674">
        <v>304.2</v>
      </c>
      <c r="O2674">
        <v>107</v>
      </c>
      <c r="P2674">
        <v>13.69</v>
      </c>
      <c r="Q2674">
        <v>9.5</v>
      </c>
      <c r="R2674">
        <v>4</v>
      </c>
      <c r="S2674">
        <v>2.57</v>
      </c>
      <c r="T2674">
        <v>1</v>
      </c>
      <c r="U2674" t="s">
        <v>22</v>
      </c>
      <c r="V2674">
        <f>IF(tbl_Customers[[#This Row],[churn]] = "yes", 1, 0)</f>
        <v>0</v>
      </c>
      <c r="W2674" t="str">
        <f>IF(tbl_Customers[[#This Row],[number_customer_service_calls]] &lt;= 1, "0-1 Calls", IF(tbl_Customers[[#This Row],[number_customer_service_calls]] &lt;= 3, "2-3 Calls", IF(tbl_Customers[[#This Row],[number_customer_service_calls]] &lt;=5, "4-5 Calls", "6+ Calls")))</f>
        <v>0-1 Calls</v>
      </c>
      <c r="X2674" t="str">
        <f>IF(tbl_Customers[[#This Row],[account_length]] &lt;= 50, "0-50", IF(tbl_Customers[[#This Row],[account_length]] &lt;=100, "51-100", IF(tbl_Customers[[#This Row],[account_length]] &lt;= 150, "101-150", "151+")))</f>
        <v>151+</v>
      </c>
      <c r="Y2674" t="str">
        <f>IF(tbl_Customers[[#This Row],[total_intl_charge]] &lt;= 3, "Low Charges", "High Charges")</f>
        <v>Low Charges</v>
      </c>
      <c r="Z2674" t="str">
        <f>IF(tbl_Customers[[#This Row],[total_eve_calls]]&lt;=80,"Low Calls",
IF(tbl_Customers[[#This Row],[total_eve_calls]]&lt;=120,"Medium Calls","High Calls"))</f>
        <v>Low Calls</v>
      </c>
      <c r="AA2674" t="str">
        <f>IF(tbl_Customers[[#This Row],[total_eve_charge]]&lt;=15,"Low Charges",
IF(tbl_Customers[[#This Row],[total_eve_charge]]&lt;=20,"Medium Charges","High Charges"))</f>
        <v>High Charges</v>
      </c>
      <c r="AB26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74" t="str">
        <f>IF(tbl_Customers[[#This Row],[number_vmail_messages]] = 0, "No Usage", IF(tbl_Customers[[#This Row],[number_vmail_messages]] &lt;= 20, "Low Usage", IF(tbl_Customers[[#This Row],[number_vmail_messages]] &lt;= 40, "Medium Usgae", "High Usage")))</f>
        <v>No Usage</v>
      </c>
      <c r="AD2674" t="str">
        <f>IF(tbl_Customers[[#This Row],[total_day_minutes]]&lt;=150,"Low Usage", IF(tbl_Customers[[#This Row],[total_day_minutes]]&lt;=200,"Medium Usage", IF(tbl_Customers[[#This Row],[total_day_minutes]]&lt;=250,"High Usage","Very High Usage")))</f>
        <v>Medium Usage</v>
      </c>
      <c r="AE2674" t="str">
        <f>IF(tbl_Customers[[#This Row],[total_intl_calls]]&lt;=5,"Low Calls", IF(tbl_Customers[[#This Row],[total_intl_calls]]&lt;=10, "Medium Calls", "High Calls"))</f>
        <v>Low Calls</v>
      </c>
      <c r="AF26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74" s="36" t="str">
        <f>IF(tbl_Customers[[#This Row],[Churn_Risk_Score]]&gt;=10,"High Risk", IF(tbl_Customers[[#This Row],[Churn_Risk_Score]]&gt;=5,"Medium Risk","Low Risk"))</f>
        <v>Low Risk</v>
      </c>
    </row>
    <row r="2675" spans="1:33" x14ac:dyDescent="0.35">
      <c r="A2675">
        <v>2674</v>
      </c>
      <c r="B2675" t="s">
        <v>42</v>
      </c>
      <c r="C2675">
        <v>94</v>
      </c>
      <c r="D2675" t="s">
        <v>21</v>
      </c>
      <c r="E2675" t="s">
        <v>22</v>
      </c>
      <c r="F2675" t="s">
        <v>22</v>
      </c>
      <c r="G2675">
        <v>0</v>
      </c>
      <c r="H2675">
        <v>220.8</v>
      </c>
      <c r="I2675">
        <v>111</v>
      </c>
      <c r="J2675">
        <v>37.54</v>
      </c>
      <c r="K2675">
        <v>156.19999999999999</v>
      </c>
      <c r="L2675">
        <v>67</v>
      </c>
      <c r="M2675">
        <v>13.28</v>
      </c>
      <c r="N2675">
        <v>187.9</v>
      </c>
      <c r="O2675">
        <v>89</v>
      </c>
      <c r="P2675">
        <v>8.4600000000000009</v>
      </c>
      <c r="Q2675">
        <v>10.5</v>
      </c>
      <c r="R2675">
        <v>4</v>
      </c>
      <c r="S2675">
        <v>2.84</v>
      </c>
      <c r="T2675">
        <v>2</v>
      </c>
      <c r="U2675" t="s">
        <v>22</v>
      </c>
      <c r="V2675">
        <f>IF(tbl_Customers[[#This Row],[churn]] = "yes", 1, 0)</f>
        <v>0</v>
      </c>
      <c r="W2675" t="str">
        <f>IF(tbl_Customers[[#This Row],[number_customer_service_calls]] &lt;= 1, "0-1 Calls", IF(tbl_Customers[[#This Row],[number_customer_service_calls]] &lt;= 3, "2-3 Calls", IF(tbl_Customers[[#This Row],[number_customer_service_calls]] &lt;=5, "4-5 Calls", "6+ Calls")))</f>
        <v>2-3 Calls</v>
      </c>
      <c r="X2675" t="str">
        <f>IF(tbl_Customers[[#This Row],[account_length]] &lt;= 50, "0-50", IF(tbl_Customers[[#This Row],[account_length]] &lt;=100, "51-100", IF(tbl_Customers[[#This Row],[account_length]] &lt;= 150, "101-150", "151+")))</f>
        <v>51-100</v>
      </c>
      <c r="Y2675" t="str">
        <f>IF(tbl_Customers[[#This Row],[total_intl_charge]] &lt;= 3, "Low Charges", "High Charges")</f>
        <v>Low Charges</v>
      </c>
      <c r="Z2675" t="str">
        <f>IF(tbl_Customers[[#This Row],[total_eve_calls]]&lt;=80,"Low Calls",
IF(tbl_Customers[[#This Row],[total_eve_calls]]&lt;=120,"Medium Calls","High Calls"))</f>
        <v>Low Calls</v>
      </c>
      <c r="AA2675" t="str">
        <f>IF(tbl_Customers[[#This Row],[total_eve_charge]]&lt;=15,"Low Charges",
IF(tbl_Customers[[#This Row],[total_eve_charge]]&lt;=20,"Medium Charges","High Charges"))</f>
        <v>Low Charges</v>
      </c>
      <c r="AB26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75" t="str">
        <f>IF(tbl_Customers[[#This Row],[number_vmail_messages]] = 0, "No Usage", IF(tbl_Customers[[#This Row],[number_vmail_messages]] &lt;= 20, "Low Usage", IF(tbl_Customers[[#This Row],[number_vmail_messages]] &lt;= 40, "Medium Usgae", "High Usage")))</f>
        <v>No Usage</v>
      </c>
      <c r="AD2675" t="str">
        <f>IF(tbl_Customers[[#This Row],[total_day_minutes]]&lt;=150,"Low Usage", IF(tbl_Customers[[#This Row],[total_day_minutes]]&lt;=200,"Medium Usage", IF(tbl_Customers[[#This Row],[total_day_minutes]]&lt;=250,"High Usage","Very High Usage")))</f>
        <v>High Usage</v>
      </c>
      <c r="AE2675" t="str">
        <f>IF(tbl_Customers[[#This Row],[total_intl_calls]]&lt;=5,"Low Calls", IF(tbl_Customers[[#This Row],[total_intl_calls]]&lt;=10, "Medium Calls", "High Calls"))</f>
        <v>Low Calls</v>
      </c>
      <c r="AF26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75" s="36" t="str">
        <f>IF(tbl_Customers[[#This Row],[Churn_Risk_Score]]&gt;=10,"High Risk", IF(tbl_Customers[[#This Row],[Churn_Risk_Score]]&gt;=5,"Medium Risk","Low Risk"))</f>
        <v>Low Risk</v>
      </c>
    </row>
    <row r="2676" spans="1:33" x14ac:dyDescent="0.35">
      <c r="A2676">
        <v>2675</v>
      </c>
      <c r="B2676" t="s">
        <v>74</v>
      </c>
      <c r="C2676">
        <v>73</v>
      </c>
      <c r="D2676" t="s">
        <v>21</v>
      </c>
      <c r="E2676" t="s">
        <v>22</v>
      </c>
      <c r="F2676" t="s">
        <v>23</v>
      </c>
      <c r="G2676">
        <v>47</v>
      </c>
      <c r="H2676">
        <v>173.7</v>
      </c>
      <c r="I2676">
        <v>117</v>
      </c>
      <c r="J2676">
        <v>29.53</v>
      </c>
      <c r="K2676">
        <v>204</v>
      </c>
      <c r="L2676">
        <v>114</v>
      </c>
      <c r="M2676">
        <v>17.34</v>
      </c>
      <c r="N2676">
        <v>174.6</v>
      </c>
      <c r="O2676">
        <v>94</v>
      </c>
      <c r="P2676">
        <v>7.86</v>
      </c>
      <c r="Q2676">
        <v>6.3</v>
      </c>
      <c r="R2676">
        <v>3</v>
      </c>
      <c r="S2676">
        <v>1.7</v>
      </c>
      <c r="T2676">
        <v>2</v>
      </c>
      <c r="U2676" t="s">
        <v>22</v>
      </c>
      <c r="V2676">
        <f>IF(tbl_Customers[[#This Row],[churn]] = "yes", 1, 0)</f>
        <v>0</v>
      </c>
      <c r="W2676" t="str">
        <f>IF(tbl_Customers[[#This Row],[number_customer_service_calls]] &lt;= 1, "0-1 Calls", IF(tbl_Customers[[#This Row],[number_customer_service_calls]] &lt;= 3, "2-3 Calls", IF(tbl_Customers[[#This Row],[number_customer_service_calls]] &lt;=5, "4-5 Calls", "6+ Calls")))</f>
        <v>2-3 Calls</v>
      </c>
      <c r="X2676" t="str">
        <f>IF(tbl_Customers[[#This Row],[account_length]] &lt;= 50, "0-50", IF(tbl_Customers[[#This Row],[account_length]] &lt;=100, "51-100", IF(tbl_Customers[[#This Row],[account_length]] &lt;= 150, "101-150", "151+")))</f>
        <v>51-100</v>
      </c>
      <c r="Y2676" t="str">
        <f>IF(tbl_Customers[[#This Row],[total_intl_charge]] &lt;= 3, "Low Charges", "High Charges")</f>
        <v>Low Charges</v>
      </c>
      <c r="Z2676" t="str">
        <f>IF(tbl_Customers[[#This Row],[total_eve_calls]]&lt;=80,"Low Calls",
IF(tbl_Customers[[#This Row],[total_eve_calls]]&lt;=120,"Medium Calls","High Calls"))</f>
        <v>Medium Calls</v>
      </c>
      <c r="AA2676" t="str">
        <f>IF(tbl_Customers[[#This Row],[total_eve_charge]]&lt;=15,"Low Charges",
IF(tbl_Customers[[#This Row],[total_eve_charge]]&lt;=20,"Medium Charges","High Charges"))</f>
        <v>Medium Charges</v>
      </c>
      <c r="AB26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76" t="str">
        <f>IF(tbl_Customers[[#This Row],[number_vmail_messages]] = 0, "No Usage", IF(tbl_Customers[[#This Row],[number_vmail_messages]] &lt;= 20, "Low Usage", IF(tbl_Customers[[#This Row],[number_vmail_messages]] &lt;= 40, "Medium Usgae", "High Usage")))</f>
        <v>High Usage</v>
      </c>
      <c r="AD2676" t="str">
        <f>IF(tbl_Customers[[#This Row],[total_day_minutes]]&lt;=150,"Low Usage", IF(tbl_Customers[[#This Row],[total_day_minutes]]&lt;=200,"Medium Usage", IF(tbl_Customers[[#This Row],[total_day_minutes]]&lt;=250,"High Usage","Very High Usage")))</f>
        <v>Medium Usage</v>
      </c>
      <c r="AE2676" t="str">
        <f>IF(tbl_Customers[[#This Row],[total_intl_calls]]&lt;=5,"Low Calls", IF(tbl_Customers[[#This Row],[total_intl_calls]]&lt;=10, "Medium Calls", "High Calls"))</f>
        <v>Low Calls</v>
      </c>
      <c r="AF26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76" s="36" t="str">
        <f>IF(tbl_Customers[[#This Row],[Churn_Risk_Score]]&gt;=10,"High Risk", IF(tbl_Customers[[#This Row],[Churn_Risk_Score]]&gt;=5,"Medium Risk","Low Risk"))</f>
        <v>Low Risk</v>
      </c>
    </row>
    <row r="2677" spans="1:33" x14ac:dyDescent="0.35">
      <c r="A2677">
        <v>2676</v>
      </c>
      <c r="B2677" t="s">
        <v>72</v>
      </c>
      <c r="C2677">
        <v>123</v>
      </c>
      <c r="D2677" t="s">
        <v>25</v>
      </c>
      <c r="E2677" t="s">
        <v>22</v>
      </c>
      <c r="F2677" t="s">
        <v>22</v>
      </c>
      <c r="G2677">
        <v>0</v>
      </c>
      <c r="H2677">
        <v>114.8</v>
      </c>
      <c r="I2677">
        <v>94</v>
      </c>
      <c r="J2677">
        <v>19.52</v>
      </c>
      <c r="K2677">
        <v>150</v>
      </c>
      <c r="L2677">
        <v>104</v>
      </c>
      <c r="M2677">
        <v>12.75</v>
      </c>
      <c r="N2677">
        <v>268.60000000000002</v>
      </c>
      <c r="O2677">
        <v>119</v>
      </c>
      <c r="P2677">
        <v>12.09</v>
      </c>
      <c r="Q2677">
        <v>9.6</v>
      </c>
      <c r="R2677">
        <v>4</v>
      </c>
      <c r="S2677">
        <v>2.59</v>
      </c>
      <c r="T2677">
        <v>2</v>
      </c>
      <c r="U2677" t="s">
        <v>22</v>
      </c>
      <c r="V2677">
        <f>IF(tbl_Customers[[#This Row],[churn]] = "yes", 1, 0)</f>
        <v>0</v>
      </c>
      <c r="W2677" t="str">
        <f>IF(tbl_Customers[[#This Row],[number_customer_service_calls]] &lt;= 1, "0-1 Calls", IF(tbl_Customers[[#This Row],[number_customer_service_calls]] &lt;= 3, "2-3 Calls", IF(tbl_Customers[[#This Row],[number_customer_service_calls]] &lt;=5, "4-5 Calls", "6+ Calls")))</f>
        <v>2-3 Calls</v>
      </c>
      <c r="X2677" t="str">
        <f>IF(tbl_Customers[[#This Row],[account_length]] &lt;= 50, "0-50", IF(tbl_Customers[[#This Row],[account_length]] &lt;=100, "51-100", IF(tbl_Customers[[#This Row],[account_length]] &lt;= 150, "101-150", "151+")))</f>
        <v>101-150</v>
      </c>
      <c r="Y2677" t="str">
        <f>IF(tbl_Customers[[#This Row],[total_intl_charge]] &lt;= 3, "Low Charges", "High Charges")</f>
        <v>Low Charges</v>
      </c>
      <c r="Z2677" t="str">
        <f>IF(tbl_Customers[[#This Row],[total_eve_calls]]&lt;=80,"Low Calls",
IF(tbl_Customers[[#This Row],[total_eve_calls]]&lt;=120,"Medium Calls","High Calls"))</f>
        <v>Medium Calls</v>
      </c>
      <c r="AA2677" t="str">
        <f>IF(tbl_Customers[[#This Row],[total_eve_charge]]&lt;=15,"Low Charges",
IF(tbl_Customers[[#This Row],[total_eve_charge]]&lt;=20,"Medium Charges","High Charges"))</f>
        <v>Low Charges</v>
      </c>
      <c r="AB26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77" t="str">
        <f>IF(tbl_Customers[[#This Row],[number_vmail_messages]] = 0, "No Usage", IF(tbl_Customers[[#This Row],[number_vmail_messages]] &lt;= 20, "Low Usage", IF(tbl_Customers[[#This Row],[number_vmail_messages]] &lt;= 40, "Medium Usgae", "High Usage")))</f>
        <v>No Usage</v>
      </c>
      <c r="AD2677" t="str">
        <f>IF(tbl_Customers[[#This Row],[total_day_minutes]]&lt;=150,"Low Usage", IF(tbl_Customers[[#This Row],[total_day_minutes]]&lt;=200,"Medium Usage", IF(tbl_Customers[[#This Row],[total_day_minutes]]&lt;=250,"High Usage","Very High Usage")))</f>
        <v>Low Usage</v>
      </c>
      <c r="AE2677" t="str">
        <f>IF(tbl_Customers[[#This Row],[total_intl_calls]]&lt;=5,"Low Calls", IF(tbl_Customers[[#This Row],[total_intl_calls]]&lt;=10, "Medium Calls", "High Calls"))</f>
        <v>Low Calls</v>
      </c>
      <c r="AF26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77" s="36" t="str">
        <f>IF(tbl_Customers[[#This Row],[Churn_Risk_Score]]&gt;=10,"High Risk", IF(tbl_Customers[[#This Row],[Churn_Risk_Score]]&gt;=5,"Medium Risk","Low Risk"))</f>
        <v>Low Risk</v>
      </c>
    </row>
    <row r="2678" spans="1:33" x14ac:dyDescent="0.35">
      <c r="A2678">
        <v>2677</v>
      </c>
      <c r="B2678" t="s">
        <v>32</v>
      </c>
      <c r="C2678">
        <v>64</v>
      </c>
      <c r="D2678" t="s">
        <v>25</v>
      </c>
      <c r="E2678" t="s">
        <v>22</v>
      </c>
      <c r="F2678" t="s">
        <v>22</v>
      </c>
      <c r="G2678">
        <v>0</v>
      </c>
      <c r="H2678">
        <v>113.8</v>
      </c>
      <c r="I2678">
        <v>97</v>
      </c>
      <c r="J2678">
        <v>19.350000000000001</v>
      </c>
      <c r="K2678">
        <v>192.3</v>
      </c>
      <c r="L2678">
        <v>97</v>
      </c>
      <c r="M2678">
        <v>16.350000000000001</v>
      </c>
      <c r="N2678">
        <v>214.9</v>
      </c>
      <c r="O2678">
        <v>89</v>
      </c>
      <c r="P2678">
        <v>9.67</v>
      </c>
      <c r="Q2678">
        <v>10.4</v>
      </c>
      <c r="R2678">
        <v>1</v>
      </c>
      <c r="S2678">
        <v>2.81</v>
      </c>
      <c r="T2678">
        <v>3</v>
      </c>
      <c r="U2678" t="s">
        <v>22</v>
      </c>
      <c r="V2678">
        <f>IF(tbl_Customers[[#This Row],[churn]] = "yes", 1, 0)</f>
        <v>0</v>
      </c>
      <c r="W2678" t="str">
        <f>IF(tbl_Customers[[#This Row],[number_customer_service_calls]] &lt;= 1, "0-1 Calls", IF(tbl_Customers[[#This Row],[number_customer_service_calls]] &lt;= 3, "2-3 Calls", IF(tbl_Customers[[#This Row],[number_customer_service_calls]] &lt;=5, "4-5 Calls", "6+ Calls")))</f>
        <v>2-3 Calls</v>
      </c>
      <c r="X2678" t="str">
        <f>IF(tbl_Customers[[#This Row],[account_length]] &lt;= 50, "0-50", IF(tbl_Customers[[#This Row],[account_length]] &lt;=100, "51-100", IF(tbl_Customers[[#This Row],[account_length]] &lt;= 150, "101-150", "151+")))</f>
        <v>51-100</v>
      </c>
      <c r="Y2678" t="str">
        <f>IF(tbl_Customers[[#This Row],[total_intl_charge]] &lt;= 3, "Low Charges", "High Charges")</f>
        <v>Low Charges</v>
      </c>
      <c r="Z2678" t="str">
        <f>IF(tbl_Customers[[#This Row],[total_eve_calls]]&lt;=80,"Low Calls",
IF(tbl_Customers[[#This Row],[total_eve_calls]]&lt;=120,"Medium Calls","High Calls"))</f>
        <v>Medium Calls</v>
      </c>
      <c r="AA2678" t="str">
        <f>IF(tbl_Customers[[#This Row],[total_eve_charge]]&lt;=15,"Low Charges",
IF(tbl_Customers[[#This Row],[total_eve_charge]]&lt;=20,"Medium Charges","High Charges"))</f>
        <v>Medium Charges</v>
      </c>
      <c r="AB26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78" t="str">
        <f>IF(tbl_Customers[[#This Row],[number_vmail_messages]] = 0, "No Usage", IF(tbl_Customers[[#This Row],[number_vmail_messages]] &lt;= 20, "Low Usage", IF(tbl_Customers[[#This Row],[number_vmail_messages]] &lt;= 40, "Medium Usgae", "High Usage")))</f>
        <v>No Usage</v>
      </c>
      <c r="AD2678" t="str">
        <f>IF(tbl_Customers[[#This Row],[total_day_minutes]]&lt;=150,"Low Usage", IF(tbl_Customers[[#This Row],[total_day_minutes]]&lt;=200,"Medium Usage", IF(tbl_Customers[[#This Row],[total_day_minutes]]&lt;=250,"High Usage","Very High Usage")))</f>
        <v>Low Usage</v>
      </c>
      <c r="AE2678" t="str">
        <f>IF(tbl_Customers[[#This Row],[total_intl_calls]]&lt;=5,"Low Calls", IF(tbl_Customers[[#This Row],[total_intl_calls]]&lt;=10, "Medium Calls", "High Calls"))</f>
        <v>Low Calls</v>
      </c>
      <c r="AF26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78" s="36" t="str">
        <f>IF(tbl_Customers[[#This Row],[Churn_Risk_Score]]&gt;=10,"High Risk", IF(tbl_Customers[[#This Row],[Churn_Risk_Score]]&gt;=5,"Medium Risk","Low Risk"))</f>
        <v>Low Risk</v>
      </c>
    </row>
    <row r="2679" spans="1:33" x14ac:dyDescent="0.35">
      <c r="A2679">
        <v>2678</v>
      </c>
      <c r="B2679" t="s">
        <v>50</v>
      </c>
      <c r="C2679">
        <v>127</v>
      </c>
      <c r="D2679" t="s">
        <v>21</v>
      </c>
      <c r="E2679" t="s">
        <v>23</v>
      </c>
      <c r="F2679" t="s">
        <v>22</v>
      </c>
      <c r="G2679">
        <v>0</v>
      </c>
      <c r="H2679">
        <v>143.19999999999999</v>
      </c>
      <c r="I2679">
        <v>60</v>
      </c>
      <c r="J2679">
        <v>24.34</v>
      </c>
      <c r="K2679">
        <v>179.5</v>
      </c>
      <c r="L2679">
        <v>159</v>
      </c>
      <c r="M2679">
        <v>15.26</v>
      </c>
      <c r="N2679">
        <v>171.8</v>
      </c>
      <c r="O2679">
        <v>122</v>
      </c>
      <c r="P2679">
        <v>7.73</v>
      </c>
      <c r="Q2679">
        <v>6.2</v>
      </c>
      <c r="R2679">
        <v>4</v>
      </c>
      <c r="S2679">
        <v>1.67</v>
      </c>
      <c r="T2679">
        <v>4</v>
      </c>
      <c r="U2679" t="s">
        <v>23</v>
      </c>
      <c r="V2679">
        <f>IF(tbl_Customers[[#This Row],[churn]] = "yes", 1, 0)</f>
        <v>1</v>
      </c>
      <c r="W2679" t="str">
        <f>IF(tbl_Customers[[#This Row],[number_customer_service_calls]] &lt;= 1, "0-1 Calls", IF(tbl_Customers[[#This Row],[number_customer_service_calls]] &lt;= 3, "2-3 Calls", IF(tbl_Customers[[#This Row],[number_customer_service_calls]] &lt;=5, "4-5 Calls", "6+ Calls")))</f>
        <v>4-5 Calls</v>
      </c>
      <c r="X2679" t="str">
        <f>IF(tbl_Customers[[#This Row],[account_length]] &lt;= 50, "0-50", IF(tbl_Customers[[#This Row],[account_length]] &lt;=100, "51-100", IF(tbl_Customers[[#This Row],[account_length]] &lt;= 150, "101-150", "151+")))</f>
        <v>101-150</v>
      </c>
      <c r="Y2679" t="str">
        <f>IF(tbl_Customers[[#This Row],[total_intl_charge]] &lt;= 3, "Low Charges", "High Charges")</f>
        <v>Low Charges</v>
      </c>
      <c r="Z2679" t="str">
        <f>IF(tbl_Customers[[#This Row],[total_eve_calls]]&lt;=80,"Low Calls",
IF(tbl_Customers[[#This Row],[total_eve_calls]]&lt;=120,"Medium Calls","High Calls"))</f>
        <v>High Calls</v>
      </c>
      <c r="AA2679" t="str">
        <f>IF(tbl_Customers[[#This Row],[total_eve_charge]]&lt;=15,"Low Charges",
IF(tbl_Customers[[#This Row],[total_eve_charge]]&lt;=20,"Medium Charges","High Charges"))</f>
        <v>Medium Charges</v>
      </c>
      <c r="AB26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679" t="str">
        <f>IF(tbl_Customers[[#This Row],[number_vmail_messages]] = 0, "No Usage", IF(tbl_Customers[[#This Row],[number_vmail_messages]] &lt;= 20, "Low Usage", IF(tbl_Customers[[#This Row],[number_vmail_messages]] &lt;= 40, "Medium Usgae", "High Usage")))</f>
        <v>No Usage</v>
      </c>
      <c r="AD2679" t="str">
        <f>IF(tbl_Customers[[#This Row],[total_day_minutes]]&lt;=150,"Low Usage", IF(tbl_Customers[[#This Row],[total_day_minutes]]&lt;=200,"Medium Usage", IF(tbl_Customers[[#This Row],[total_day_minutes]]&lt;=250,"High Usage","Very High Usage")))</f>
        <v>Low Usage</v>
      </c>
      <c r="AE2679" t="str">
        <f>IF(tbl_Customers[[#This Row],[total_intl_calls]]&lt;=5,"Low Calls", IF(tbl_Customers[[#This Row],[total_intl_calls]]&lt;=10, "Medium Calls", "High Calls"))</f>
        <v>Low Calls</v>
      </c>
      <c r="AF26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679" s="36" t="str">
        <f>IF(tbl_Customers[[#This Row],[Churn_Risk_Score]]&gt;=10,"High Risk", IF(tbl_Customers[[#This Row],[Churn_Risk_Score]]&gt;=5,"Medium Risk","Low Risk"))</f>
        <v>Medium Risk</v>
      </c>
    </row>
    <row r="2680" spans="1:33" x14ac:dyDescent="0.35">
      <c r="A2680">
        <v>2679</v>
      </c>
      <c r="B2680" t="s">
        <v>33</v>
      </c>
      <c r="C2680">
        <v>33</v>
      </c>
      <c r="D2680" t="s">
        <v>21</v>
      </c>
      <c r="E2680" t="s">
        <v>22</v>
      </c>
      <c r="F2680" t="s">
        <v>22</v>
      </c>
      <c r="G2680">
        <v>0</v>
      </c>
      <c r="H2680">
        <v>184.4</v>
      </c>
      <c r="I2680">
        <v>111</v>
      </c>
      <c r="J2680">
        <v>31.35</v>
      </c>
      <c r="K2680">
        <v>203.8</v>
      </c>
      <c r="L2680">
        <v>110</v>
      </c>
      <c r="M2680">
        <v>17.32</v>
      </c>
      <c r="N2680">
        <v>237.4</v>
      </c>
      <c r="O2680">
        <v>100</v>
      </c>
      <c r="P2680">
        <v>10.68</v>
      </c>
      <c r="Q2680">
        <v>9.3000000000000007</v>
      </c>
      <c r="R2680">
        <v>5</v>
      </c>
      <c r="S2680">
        <v>2.5099999999999998</v>
      </c>
      <c r="T2680">
        <v>3</v>
      </c>
      <c r="U2680" t="s">
        <v>22</v>
      </c>
      <c r="V2680">
        <f>IF(tbl_Customers[[#This Row],[churn]] = "yes", 1, 0)</f>
        <v>0</v>
      </c>
      <c r="W2680" t="str">
        <f>IF(tbl_Customers[[#This Row],[number_customer_service_calls]] &lt;= 1, "0-1 Calls", IF(tbl_Customers[[#This Row],[number_customer_service_calls]] &lt;= 3, "2-3 Calls", IF(tbl_Customers[[#This Row],[number_customer_service_calls]] &lt;=5, "4-5 Calls", "6+ Calls")))</f>
        <v>2-3 Calls</v>
      </c>
      <c r="X2680" t="str">
        <f>IF(tbl_Customers[[#This Row],[account_length]] &lt;= 50, "0-50", IF(tbl_Customers[[#This Row],[account_length]] &lt;=100, "51-100", IF(tbl_Customers[[#This Row],[account_length]] &lt;= 150, "101-150", "151+")))</f>
        <v>0-50</v>
      </c>
      <c r="Y2680" t="str">
        <f>IF(tbl_Customers[[#This Row],[total_intl_charge]] &lt;= 3, "Low Charges", "High Charges")</f>
        <v>Low Charges</v>
      </c>
      <c r="Z2680" t="str">
        <f>IF(tbl_Customers[[#This Row],[total_eve_calls]]&lt;=80,"Low Calls",
IF(tbl_Customers[[#This Row],[total_eve_calls]]&lt;=120,"Medium Calls","High Calls"))</f>
        <v>Medium Calls</v>
      </c>
      <c r="AA2680" t="str">
        <f>IF(tbl_Customers[[#This Row],[total_eve_charge]]&lt;=15,"Low Charges",
IF(tbl_Customers[[#This Row],[total_eve_charge]]&lt;=20,"Medium Charges","High Charges"))</f>
        <v>Medium Charges</v>
      </c>
      <c r="AB26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80" t="str">
        <f>IF(tbl_Customers[[#This Row],[number_vmail_messages]] = 0, "No Usage", IF(tbl_Customers[[#This Row],[number_vmail_messages]] &lt;= 20, "Low Usage", IF(tbl_Customers[[#This Row],[number_vmail_messages]] &lt;= 40, "Medium Usgae", "High Usage")))</f>
        <v>No Usage</v>
      </c>
      <c r="AD2680" t="str">
        <f>IF(tbl_Customers[[#This Row],[total_day_minutes]]&lt;=150,"Low Usage", IF(tbl_Customers[[#This Row],[total_day_minutes]]&lt;=200,"Medium Usage", IF(tbl_Customers[[#This Row],[total_day_minutes]]&lt;=250,"High Usage","Very High Usage")))</f>
        <v>Medium Usage</v>
      </c>
      <c r="AE2680" t="str">
        <f>IF(tbl_Customers[[#This Row],[total_intl_calls]]&lt;=5,"Low Calls", IF(tbl_Customers[[#This Row],[total_intl_calls]]&lt;=10, "Medium Calls", "High Calls"))</f>
        <v>Low Calls</v>
      </c>
      <c r="AF26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80" s="36" t="str">
        <f>IF(tbl_Customers[[#This Row],[Churn_Risk_Score]]&gt;=10,"High Risk", IF(tbl_Customers[[#This Row],[Churn_Risk_Score]]&gt;=5,"Medium Risk","Low Risk"))</f>
        <v>Low Risk</v>
      </c>
    </row>
    <row r="2681" spans="1:33" x14ac:dyDescent="0.35">
      <c r="A2681">
        <v>2680</v>
      </c>
      <c r="B2681" t="s">
        <v>46</v>
      </c>
      <c r="C2681">
        <v>123</v>
      </c>
      <c r="D2681" t="s">
        <v>25</v>
      </c>
      <c r="E2681" t="s">
        <v>22</v>
      </c>
      <c r="F2681" t="s">
        <v>22</v>
      </c>
      <c r="G2681">
        <v>0</v>
      </c>
      <c r="H2681">
        <v>224</v>
      </c>
      <c r="I2681">
        <v>99</v>
      </c>
      <c r="J2681">
        <v>38.08</v>
      </c>
      <c r="K2681">
        <v>210.7</v>
      </c>
      <c r="L2681">
        <v>80</v>
      </c>
      <c r="M2681">
        <v>17.91</v>
      </c>
      <c r="N2681">
        <v>231.9</v>
      </c>
      <c r="O2681">
        <v>75</v>
      </c>
      <c r="P2681">
        <v>10.44</v>
      </c>
      <c r="Q2681">
        <v>2.1</v>
      </c>
      <c r="R2681">
        <v>5</v>
      </c>
      <c r="S2681">
        <v>0.56999999999999995</v>
      </c>
      <c r="T2681">
        <v>0</v>
      </c>
      <c r="U2681" t="s">
        <v>22</v>
      </c>
      <c r="V2681">
        <f>IF(tbl_Customers[[#This Row],[churn]] = "yes", 1, 0)</f>
        <v>0</v>
      </c>
      <c r="W2681" t="str">
        <f>IF(tbl_Customers[[#This Row],[number_customer_service_calls]] &lt;= 1, "0-1 Calls", IF(tbl_Customers[[#This Row],[number_customer_service_calls]] &lt;= 3, "2-3 Calls", IF(tbl_Customers[[#This Row],[number_customer_service_calls]] &lt;=5, "4-5 Calls", "6+ Calls")))</f>
        <v>0-1 Calls</v>
      </c>
      <c r="X2681" t="str">
        <f>IF(tbl_Customers[[#This Row],[account_length]] &lt;= 50, "0-50", IF(tbl_Customers[[#This Row],[account_length]] &lt;=100, "51-100", IF(tbl_Customers[[#This Row],[account_length]] &lt;= 150, "101-150", "151+")))</f>
        <v>101-150</v>
      </c>
      <c r="Y2681" t="str">
        <f>IF(tbl_Customers[[#This Row],[total_intl_charge]] &lt;= 3, "Low Charges", "High Charges")</f>
        <v>Low Charges</v>
      </c>
      <c r="Z2681" t="str">
        <f>IF(tbl_Customers[[#This Row],[total_eve_calls]]&lt;=80,"Low Calls",
IF(tbl_Customers[[#This Row],[total_eve_calls]]&lt;=120,"Medium Calls","High Calls"))</f>
        <v>Low Calls</v>
      </c>
      <c r="AA2681" t="str">
        <f>IF(tbl_Customers[[#This Row],[total_eve_charge]]&lt;=15,"Low Charges",
IF(tbl_Customers[[#This Row],[total_eve_charge]]&lt;=20,"Medium Charges","High Charges"))</f>
        <v>Medium Charges</v>
      </c>
      <c r="AB26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81" t="str">
        <f>IF(tbl_Customers[[#This Row],[number_vmail_messages]] = 0, "No Usage", IF(tbl_Customers[[#This Row],[number_vmail_messages]] &lt;= 20, "Low Usage", IF(tbl_Customers[[#This Row],[number_vmail_messages]] &lt;= 40, "Medium Usgae", "High Usage")))</f>
        <v>No Usage</v>
      </c>
      <c r="AD2681" t="str">
        <f>IF(tbl_Customers[[#This Row],[total_day_minutes]]&lt;=150,"Low Usage", IF(tbl_Customers[[#This Row],[total_day_minutes]]&lt;=200,"Medium Usage", IF(tbl_Customers[[#This Row],[total_day_minutes]]&lt;=250,"High Usage","Very High Usage")))</f>
        <v>High Usage</v>
      </c>
      <c r="AE2681" t="str">
        <f>IF(tbl_Customers[[#This Row],[total_intl_calls]]&lt;=5,"Low Calls", IF(tbl_Customers[[#This Row],[total_intl_calls]]&lt;=10, "Medium Calls", "High Calls"))</f>
        <v>Low Calls</v>
      </c>
      <c r="AF26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81" s="36" t="str">
        <f>IF(tbl_Customers[[#This Row],[Churn_Risk_Score]]&gt;=10,"High Risk", IF(tbl_Customers[[#This Row],[Churn_Risk_Score]]&gt;=5,"Medium Risk","Low Risk"))</f>
        <v>Low Risk</v>
      </c>
    </row>
    <row r="2682" spans="1:33" x14ac:dyDescent="0.35">
      <c r="A2682">
        <v>2681</v>
      </c>
      <c r="B2682" t="s">
        <v>62</v>
      </c>
      <c r="C2682">
        <v>148</v>
      </c>
      <c r="D2682" t="s">
        <v>28</v>
      </c>
      <c r="E2682" t="s">
        <v>22</v>
      </c>
      <c r="F2682" t="s">
        <v>22</v>
      </c>
      <c r="G2682">
        <v>0</v>
      </c>
      <c r="H2682">
        <v>216.2</v>
      </c>
      <c r="I2682">
        <v>95</v>
      </c>
      <c r="J2682">
        <v>36.75</v>
      </c>
      <c r="K2682">
        <v>185.7</v>
      </c>
      <c r="L2682">
        <v>105</v>
      </c>
      <c r="M2682">
        <v>15.78</v>
      </c>
      <c r="N2682">
        <v>300</v>
      </c>
      <c r="O2682">
        <v>143</v>
      </c>
      <c r="P2682">
        <v>13.5</v>
      </c>
      <c r="Q2682">
        <v>10</v>
      </c>
      <c r="R2682">
        <v>5</v>
      </c>
      <c r="S2682">
        <v>2.7</v>
      </c>
      <c r="T2682">
        <v>2</v>
      </c>
      <c r="U2682" t="s">
        <v>22</v>
      </c>
      <c r="V2682">
        <f>IF(tbl_Customers[[#This Row],[churn]] = "yes", 1, 0)</f>
        <v>0</v>
      </c>
      <c r="W2682" t="str">
        <f>IF(tbl_Customers[[#This Row],[number_customer_service_calls]] &lt;= 1, "0-1 Calls", IF(tbl_Customers[[#This Row],[number_customer_service_calls]] &lt;= 3, "2-3 Calls", IF(tbl_Customers[[#This Row],[number_customer_service_calls]] &lt;=5, "4-5 Calls", "6+ Calls")))</f>
        <v>2-3 Calls</v>
      </c>
      <c r="X2682" t="str">
        <f>IF(tbl_Customers[[#This Row],[account_length]] &lt;= 50, "0-50", IF(tbl_Customers[[#This Row],[account_length]] &lt;=100, "51-100", IF(tbl_Customers[[#This Row],[account_length]] &lt;= 150, "101-150", "151+")))</f>
        <v>101-150</v>
      </c>
      <c r="Y2682" t="str">
        <f>IF(tbl_Customers[[#This Row],[total_intl_charge]] &lt;= 3, "Low Charges", "High Charges")</f>
        <v>Low Charges</v>
      </c>
      <c r="Z2682" t="str">
        <f>IF(tbl_Customers[[#This Row],[total_eve_calls]]&lt;=80,"Low Calls",
IF(tbl_Customers[[#This Row],[total_eve_calls]]&lt;=120,"Medium Calls","High Calls"))</f>
        <v>Medium Calls</v>
      </c>
      <c r="AA2682" t="str">
        <f>IF(tbl_Customers[[#This Row],[total_eve_charge]]&lt;=15,"Low Charges",
IF(tbl_Customers[[#This Row],[total_eve_charge]]&lt;=20,"Medium Charges","High Charges"))</f>
        <v>Medium Charges</v>
      </c>
      <c r="AB26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82" t="str">
        <f>IF(tbl_Customers[[#This Row],[number_vmail_messages]] = 0, "No Usage", IF(tbl_Customers[[#This Row],[number_vmail_messages]] &lt;= 20, "Low Usage", IF(tbl_Customers[[#This Row],[number_vmail_messages]] &lt;= 40, "Medium Usgae", "High Usage")))</f>
        <v>No Usage</v>
      </c>
      <c r="AD2682" t="str">
        <f>IF(tbl_Customers[[#This Row],[total_day_minutes]]&lt;=150,"Low Usage", IF(tbl_Customers[[#This Row],[total_day_minutes]]&lt;=200,"Medium Usage", IF(tbl_Customers[[#This Row],[total_day_minutes]]&lt;=250,"High Usage","Very High Usage")))</f>
        <v>High Usage</v>
      </c>
      <c r="AE2682" t="str">
        <f>IF(tbl_Customers[[#This Row],[total_intl_calls]]&lt;=5,"Low Calls", IF(tbl_Customers[[#This Row],[total_intl_calls]]&lt;=10, "Medium Calls", "High Calls"))</f>
        <v>Low Calls</v>
      </c>
      <c r="AF26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82" s="36" t="str">
        <f>IF(tbl_Customers[[#This Row],[Churn_Risk_Score]]&gt;=10,"High Risk", IF(tbl_Customers[[#This Row],[Churn_Risk_Score]]&gt;=5,"Medium Risk","Low Risk"))</f>
        <v>Low Risk</v>
      </c>
    </row>
    <row r="2683" spans="1:33" x14ac:dyDescent="0.35">
      <c r="A2683">
        <v>2682</v>
      </c>
      <c r="B2683" t="s">
        <v>55</v>
      </c>
      <c r="C2683">
        <v>81</v>
      </c>
      <c r="D2683" t="s">
        <v>21</v>
      </c>
      <c r="E2683" t="s">
        <v>22</v>
      </c>
      <c r="F2683" t="s">
        <v>22</v>
      </c>
      <c r="G2683">
        <v>0</v>
      </c>
      <c r="H2683">
        <v>129.9</v>
      </c>
      <c r="I2683">
        <v>121</v>
      </c>
      <c r="J2683">
        <v>22.08</v>
      </c>
      <c r="K2683">
        <v>230.1</v>
      </c>
      <c r="L2683">
        <v>105</v>
      </c>
      <c r="M2683">
        <v>19.559999999999999</v>
      </c>
      <c r="N2683">
        <v>140.5</v>
      </c>
      <c r="O2683">
        <v>123</v>
      </c>
      <c r="P2683">
        <v>6.32</v>
      </c>
      <c r="Q2683">
        <v>13.3</v>
      </c>
      <c r="R2683">
        <v>3</v>
      </c>
      <c r="S2683">
        <v>3.59</v>
      </c>
      <c r="T2683">
        <v>0</v>
      </c>
      <c r="U2683" t="s">
        <v>22</v>
      </c>
      <c r="V2683">
        <f>IF(tbl_Customers[[#This Row],[churn]] = "yes", 1, 0)</f>
        <v>0</v>
      </c>
      <c r="W2683" t="str">
        <f>IF(tbl_Customers[[#This Row],[number_customer_service_calls]] &lt;= 1, "0-1 Calls", IF(tbl_Customers[[#This Row],[number_customer_service_calls]] &lt;= 3, "2-3 Calls", IF(tbl_Customers[[#This Row],[number_customer_service_calls]] &lt;=5, "4-5 Calls", "6+ Calls")))</f>
        <v>0-1 Calls</v>
      </c>
      <c r="X2683" t="str">
        <f>IF(tbl_Customers[[#This Row],[account_length]] &lt;= 50, "0-50", IF(tbl_Customers[[#This Row],[account_length]] &lt;=100, "51-100", IF(tbl_Customers[[#This Row],[account_length]] &lt;= 150, "101-150", "151+")))</f>
        <v>51-100</v>
      </c>
      <c r="Y2683" t="str">
        <f>IF(tbl_Customers[[#This Row],[total_intl_charge]] &lt;= 3, "Low Charges", "High Charges")</f>
        <v>High Charges</v>
      </c>
      <c r="Z2683" t="str">
        <f>IF(tbl_Customers[[#This Row],[total_eve_calls]]&lt;=80,"Low Calls",
IF(tbl_Customers[[#This Row],[total_eve_calls]]&lt;=120,"Medium Calls","High Calls"))</f>
        <v>Medium Calls</v>
      </c>
      <c r="AA2683" t="str">
        <f>IF(tbl_Customers[[#This Row],[total_eve_charge]]&lt;=15,"Low Charges",
IF(tbl_Customers[[#This Row],[total_eve_charge]]&lt;=20,"Medium Charges","High Charges"))</f>
        <v>Medium Charges</v>
      </c>
      <c r="AB26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83" t="str">
        <f>IF(tbl_Customers[[#This Row],[number_vmail_messages]] = 0, "No Usage", IF(tbl_Customers[[#This Row],[number_vmail_messages]] &lt;= 20, "Low Usage", IF(tbl_Customers[[#This Row],[number_vmail_messages]] &lt;= 40, "Medium Usgae", "High Usage")))</f>
        <v>No Usage</v>
      </c>
      <c r="AD2683" t="str">
        <f>IF(tbl_Customers[[#This Row],[total_day_minutes]]&lt;=150,"Low Usage", IF(tbl_Customers[[#This Row],[total_day_minutes]]&lt;=200,"Medium Usage", IF(tbl_Customers[[#This Row],[total_day_minutes]]&lt;=250,"High Usage","Very High Usage")))</f>
        <v>Low Usage</v>
      </c>
      <c r="AE2683" t="str">
        <f>IF(tbl_Customers[[#This Row],[total_intl_calls]]&lt;=5,"Low Calls", IF(tbl_Customers[[#This Row],[total_intl_calls]]&lt;=10, "Medium Calls", "High Calls"))</f>
        <v>Low Calls</v>
      </c>
      <c r="AF26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83" s="36" t="str">
        <f>IF(tbl_Customers[[#This Row],[Churn_Risk_Score]]&gt;=10,"High Risk", IF(tbl_Customers[[#This Row],[Churn_Risk_Score]]&gt;=5,"Medium Risk","Low Risk"))</f>
        <v>Low Risk</v>
      </c>
    </row>
    <row r="2684" spans="1:33" x14ac:dyDescent="0.35">
      <c r="A2684">
        <v>2683</v>
      </c>
      <c r="B2684" t="s">
        <v>53</v>
      </c>
      <c r="C2684">
        <v>52</v>
      </c>
      <c r="D2684" t="s">
        <v>21</v>
      </c>
      <c r="E2684" t="s">
        <v>22</v>
      </c>
      <c r="F2684" t="s">
        <v>22</v>
      </c>
      <c r="G2684">
        <v>0</v>
      </c>
      <c r="H2684">
        <v>204.4</v>
      </c>
      <c r="I2684">
        <v>97</v>
      </c>
      <c r="J2684">
        <v>34.75</v>
      </c>
      <c r="K2684">
        <v>273.2</v>
      </c>
      <c r="L2684">
        <v>128</v>
      </c>
      <c r="M2684">
        <v>23.22</v>
      </c>
      <c r="N2684">
        <v>179.6</v>
      </c>
      <c r="O2684">
        <v>118</v>
      </c>
      <c r="P2684">
        <v>8.08</v>
      </c>
      <c r="Q2684">
        <v>11</v>
      </c>
      <c r="R2684">
        <v>5</v>
      </c>
      <c r="S2684">
        <v>2.97</v>
      </c>
      <c r="T2684">
        <v>1</v>
      </c>
      <c r="U2684" t="s">
        <v>22</v>
      </c>
      <c r="V2684">
        <f>IF(tbl_Customers[[#This Row],[churn]] = "yes", 1, 0)</f>
        <v>0</v>
      </c>
      <c r="W2684" t="str">
        <f>IF(tbl_Customers[[#This Row],[number_customer_service_calls]] &lt;= 1, "0-1 Calls", IF(tbl_Customers[[#This Row],[number_customer_service_calls]] &lt;= 3, "2-3 Calls", IF(tbl_Customers[[#This Row],[number_customer_service_calls]] &lt;=5, "4-5 Calls", "6+ Calls")))</f>
        <v>0-1 Calls</v>
      </c>
      <c r="X2684" t="str">
        <f>IF(tbl_Customers[[#This Row],[account_length]] &lt;= 50, "0-50", IF(tbl_Customers[[#This Row],[account_length]] &lt;=100, "51-100", IF(tbl_Customers[[#This Row],[account_length]] &lt;= 150, "101-150", "151+")))</f>
        <v>51-100</v>
      </c>
      <c r="Y2684" t="str">
        <f>IF(tbl_Customers[[#This Row],[total_intl_charge]] &lt;= 3, "Low Charges", "High Charges")</f>
        <v>Low Charges</v>
      </c>
      <c r="Z2684" t="str">
        <f>IF(tbl_Customers[[#This Row],[total_eve_calls]]&lt;=80,"Low Calls",
IF(tbl_Customers[[#This Row],[total_eve_calls]]&lt;=120,"Medium Calls","High Calls"))</f>
        <v>High Calls</v>
      </c>
      <c r="AA2684" t="str">
        <f>IF(tbl_Customers[[#This Row],[total_eve_charge]]&lt;=15,"Low Charges",
IF(tbl_Customers[[#This Row],[total_eve_charge]]&lt;=20,"Medium Charges","High Charges"))</f>
        <v>High Charges</v>
      </c>
      <c r="AB26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84" t="str">
        <f>IF(tbl_Customers[[#This Row],[number_vmail_messages]] = 0, "No Usage", IF(tbl_Customers[[#This Row],[number_vmail_messages]] &lt;= 20, "Low Usage", IF(tbl_Customers[[#This Row],[number_vmail_messages]] &lt;= 40, "Medium Usgae", "High Usage")))</f>
        <v>No Usage</v>
      </c>
      <c r="AD2684" t="str">
        <f>IF(tbl_Customers[[#This Row],[total_day_minutes]]&lt;=150,"Low Usage", IF(tbl_Customers[[#This Row],[total_day_minutes]]&lt;=200,"Medium Usage", IF(tbl_Customers[[#This Row],[total_day_minutes]]&lt;=250,"High Usage","Very High Usage")))</f>
        <v>High Usage</v>
      </c>
      <c r="AE2684" t="str">
        <f>IF(tbl_Customers[[#This Row],[total_intl_calls]]&lt;=5,"Low Calls", IF(tbl_Customers[[#This Row],[total_intl_calls]]&lt;=10, "Medium Calls", "High Calls"))</f>
        <v>Low Calls</v>
      </c>
      <c r="AF26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84" s="36" t="str">
        <f>IF(tbl_Customers[[#This Row],[Churn_Risk_Score]]&gt;=10,"High Risk", IF(tbl_Customers[[#This Row],[Churn_Risk_Score]]&gt;=5,"Medium Risk","Low Risk"))</f>
        <v>Low Risk</v>
      </c>
    </row>
    <row r="2685" spans="1:33" x14ac:dyDescent="0.35">
      <c r="A2685">
        <v>2684</v>
      </c>
      <c r="B2685" t="s">
        <v>51</v>
      </c>
      <c r="C2685">
        <v>91</v>
      </c>
      <c r="D2685" t="s">
        <v>25</v>
      </c>
      <c r="E2685" t="s">
        <v>22</v>
      </c>
      <c r="F2685" t="s">
        <v>23</v>
      </c>
      <c r="G2685">
        <v>44</v>
      </c>
      <c r="H2685">
        <v>216.6</v>
      </c>
      <c r="I2685">
        <v>101</v>
      </c>
      <c r="J2685">
        <v>36.82</v>
      </c>
      <c r="K2685">
        <v>173.1</v>
      </c>
      <c r="L2685">
        <v>98</v>
      </c>
      <c r="M2685">
        <v>14.71</v>
      </c>
      <c r="N2685">
        <v>242.1</v>
      </c>
      <c r="O2685">
        <v>95</v>
      </c>
      <c r="P2685">
        <v>10.89</v>
      </c>
      <c r="Q2685">
        <v>9.1</v>
      </c>
      <c r="R2685">
        <v>3</v>
      </c>
      <c r="S2685">
        <v>2.46</v>
      </c>
      <c r="T2685">
        <v>1</v>
      </c>
      <c r="U2685" t="s">
        <v>22</v>
      </c>
      <c r="V2685">
        <f>IF(tbl_Customers[[#This Row],[churn]] = "yes", 1, 0)</f>
        <v>0</v>
      </c>
      <c r="W2685" t="str">
        <f>IF(tbl_Customers[[#This Row],[number_customer_service_calls]] &lt;= 1, "0-1 Calls", IF(tbl_Customers[[#This Row],[number_customer_service_calls]] &lt;= 3, "2-3 Calls", IF(tbl_Customers[[#This Row],[number_customer_service_calls]] &lt;=5, "4-5 Calls", "6+ Calls")))</f>
        <v>0-1 Calls</v>
      </c>
      <c r="X2685" t="str">
        <f>IF(tbl_Customers[[#This Row],[account_length]] &lt;= 50, "0-50", IF(tbl_Customers[[#This Row],[account_length]] &lt;=100, "51-100", IF(tbl_Customers[[#This Row],[account_length]] &lt;= 150, "101-150", "151+")))</f>
        <v>51-100</v>
      </c>
      <c r="Y2685" t="str">
        <f>IF(tbl_Customers[[#This Row],[total_intl_charge]] &lt;= 3, "Low Charges", "High Charges")</f>
        <v>Low Charges</v>
      </c>
      <c r="Z2685" t="str">
        <f>IF(tbl_Customers[[#This Row],[total_eve_calls]]&lt;=80,"Low Calls",
IF(tbl_Customers[[#This Row],[total_eve_calls]]&lt;=120,"Medium Calls","High Calls"))</f>
        <v>Medium Calls</v>
      </c>
      <c r="AA2685" t="str">
        <f>IF(tbl_Customers[[#This Row],[total_eve_charge]]&lt;=15,"Low Charges",
IF(tbl_Customers[[#This Row],[total_eve_charge]]&lt;=20,"Medium Charges","High Charges"))</f>
        <v>Low Charges</v>
      </c>
      <c r="AB26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85" t="str">
        <f>IF(tbl_Customers[[#This Row],[number_vmail_messages]] = 0, "No Usage", IF(tbl_Customers[[#This Row],[number_vmail_messages]] &lt;= 20, "Low Usage", IF(tbl_Customers[[#This Row],[number_vmail_messages]] &lt;= 40, "Medium Usgae", "High Usage")))</f>
        <v>High Usage</v>
      </c>
      <c r="AD2685" t="str">
        <f>IF(tbl_Customers[[#This Row],[total_day_minutes]]&lt;=150,"Low Usage", IF(tbl_Customers[[#This Row],[total_day_minutes]]&lt;=200,"Medium Usage", IF(tbl_Customers[[#This Row],[total_day_minutes]]&lt;=250,"High Usage","Very High Usage")))</f>
        <v>High Usage</v>
      </c>
      <c r="AE2685" t="str">
        <f>IF(tbl_Customers[[#This Row],[total_intl_calls]]&lt;=5,"Low Calls", IF(tbl_Customers[[#This Row],[total_intl_calls]]&lt;=10, "Medium Calls", "High Calls"))</f>
        <v>Low Calls</v>
      </c>
      <c r="AF26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85" s="36" t="str">
        <f>IF(tbl_Customers[[#This Row],[Churn_Risk_Score]]&gt;=10,"High Risk", IF(tbl_Customers[[#This Row],[Churn_Risk_Score]]&gt;=5,"Medium Risk","Low Risk"))</f>
        <v>Low Risk</v>
      </c>
    </row>
    <row r="2686" spans="1:33" x14ac:dyDescent="0.35">
      <c r="A2686">
        <v>2685</v>
      </c>
      <c r="B2686" t="s">
        <v>46</v>
      </c>
      <c r="C2686">
        <v>152</v>
      </c>
      <c r="D2686" t="s">
        <v>28</v>
      </c>
      <c r="E2686" t="s">
        <v>22</v>
      </c>
      <c r="F2686" t="s">
        <v>22</v>
      </c>
      <c r="G2686">
        <v>0</v>
      </c>
      <c r="H2686">
        <v>228.1</v>
      </c>
      <c r="I2686">
        <v>93</v>
      </c>
      <c r="J2686">
        <v>38.78</v>
      </c>
      <c r="K2686">
        <v>136.4</v>
      </c>
      <c r="L2686">
        <v>106</v>
      </c>
      <c r="M2686">
        <v>11.59</v>
      </c>
      <c r="N2686">
        <v>197.3</v>
      </c>
      <c r="O2686">
        <v>107</v>
      </c>
      <c r="P2686">
        <v>8.8800000000000008</v>
      </c>
      <c r="Q2686">
        <v>9</v>
      </c>
      <c r="R2686">
        <v>2</v>
      </c>
      <c r="S2686">
        <v>2.4300000000000002</v>
      </c>
      <c r="T2686">
        <v>1</v>
      </c>
      <c r="U2686" t="s">
        <v>22</v>
      </c>
      <c r="V2686">
        <f>IF(tbl_Customers[[#This Row],[churn]] = "yes", 1, 0)</f>
        <v>0</v>
      </c>
      <c r="W2686" t="str">
        <f>IF(tbl_Customers[[#This Row],[number_customer_service_calls]] &lt;= 1, "0-1 Calls", IF(tbl_Customers[[#This Row],[number_customer_service_calls]] &lt;= 3, "2-3 Calls", IF(tbl_Customers[[#This Row],[number_customer_service_calls]] &lt;=5, "4-5 Calls", "6+ Calls")))</f>
        <v>0-1 Calls</v>
      </c>
      <c r="X2686" t="str">
        <f>IF(tbl_Customers[[#This Row],[account_length]] &lt;= 50, "0-50", IF(tbl_Customers[[#This Row],[account_length]] &lt;=100, "51-100", IF(tbl_Customers[[#This Row],[account_length]] &lt;= 150, "101-150", "151+")))</f>
        <v>151+</v>
      </c>
      <c r="Y2686" t="str">
        <f>IF(tbl_Customers[[#This Row],[total_intl_charge]] &lt;= 3, "Low Charges", "High Charges")</f>
        <v>Low Charges</v>
      </c>
      <c r="Z2686" t="str">
        <f>IF(tbl_Customers[[#This Row],[total_eve_calls]]&lt;=80,"Low Calls",
IF(tbl_Customers[[#This Row],[total_eve_calls]]&lt;=120,"Medium Calls","High Calls"))</f>
        <v>Medium Calls</v>
      </c>
      <c r="AA2686" t="str">
        <f>IF(tbl_Customers[[#This Row],[total_eve_charge]]&lt;=15,"Low Charges",
IF(tbl_Customers[[#This Row],[total_eve_charge]]&lt;=20,"Medium Charges","High Charges"))</f>
        <v>Low Charges</v>
      </c>
      <c r="AB26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86" t="str">
        <f>IF(tbl_Customers[[#This Row],[number_vmail_messages]] = 0, "No Usage", IF(tbl_Customers[[#This Row],[number_vmail_messages]] &lt;= 20, "Low Usage", IF(tbl_Customers[[#This Row],[number_vmail_messages]] &lt;= 40, "Medium Usgae", "High Usage")))</f>
        <v>No Usage</v>
      </c>
      <c r="AD2686" t="str">
        <f>IF(tbl_Customers[[#This Row],[total_day_minutes]]&lt;=150,"Low Usage", IF(tbl_Customers[[#This Row],[total_day_minutes]]&lt;=200,"Medium Usage", IF(tbl_Customers[[#This Row],[total_day_minutes]]&lt;=250,"High Usage","Very High Usage")))</f>
        <v>High Usage</v>
      </c>
      <c r="AE2686" t="str">
        <f>IF(tbl_Customers[[#This Row],[total_intl_calls]]&lt;=5,"Low Calls", IF(tbl_Customers[[#This Row],[total_intl_calls]]&lt;=10, "Medium Calls", "High Calls"))</f>
        <v>Low Calls</v>
      </c>
      <c r="AF26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86" s="36" t="str">
        <f>IF(tbl_Customers[[#This Row],[Churn_Risk_Score]]&gt;=10,"High Risk", IF(tbl_Customers[[#This Row],[Churn_Risk_Score]]&gt;=5,"Medium Risk","Low Risk"))</f>
        <v>Low Risk</v>
      </c>
    </row>
    <row r="2687" spans="1:33" x14ac:dyDescent="0.35">
      <c r="A2687">
        <v>2686</v>
      </c>
      <c r="B2687" t="s">
        <v>39</v>
      </c>
      <c r="C2687">
        <v>201</v>
      </c>
      <c r="D2687" t="s">
        <v>21</v>
      </c>
      <c r="E2687" t="s">
        <v>22</v>
      </c>
      <c r="F2687" t="s">
        <v>22</v>
      </c>
      <c r="G2687">
        <v>0</v>
      </c>
      <c r="H2687">
        <v>225.9</v>
      </c>
      <c r="I2687">
        <v>110</v>
      </c>
      <c r="J2687">
        <v>38.4</v>
      </c>
      <c r="K2687">
        <v>299.10000000000002</v>
      </c>
      <c r="L2687">
        <v>86</v>
      </c>
      <c r="M2687">
        <v>25.42</v>
      </c>
      <c r="N2687">
        <v>251.3</v>
      </c>
      <c r="O2687">
        <v>81</v>
      </c>
      <c r="P2687">
        <v>11.31</v>
      </c>
      <c r="Q2687">
        <v>11.2</v>
      </c>
      <c r="R2687">
        <v>4</v>
      </c>
      <c r="S2687">
        <v>3.02</v>
      </c>
      <c r="T2687">
        <v>1</v>
      </c>
      <c r="U2687" t="s">
        <v>23</v>
      </c>
      <c r="V2687">
        <f>IF(tbl_Customers[[#This Row],[churn]] = "yes", 1, 0)</f>
        <v>1</v>
      </c>
      <c r="W2687" t="str">
        <f>IF(tbl_Customers[[#This Row],[number_customer_service_calls]] &lt;= 1, "0-1 Calls", IF(tbl_Customers[[#This Row],[number_customer_service_calls]] &lt;= 3, "2-3 Calls", IF(tbl_Customers[[#This Row],[number_customer_service_calls]] &lt;=5, "4-5 Calls", "6+ Calls")))</f>
        <v>0-1 Calls</v>
      </c>
      <c r="X2687" t="str">
        <f>IF(tbl_Customers[[#This Row],[account_length]] &lt;= 50, "0-50", IF(tbl_Customers[[#This Row],[account_length]] &lt;=100, "51-100", IF(tbl_Customers[[#This Row],[account_length]] &lt;= 150, "101-150", "151+")))</f>
        <v>151+</v>
      </c>
      <c r="Y2687" t="str">
        <f>IF(tbl_Customers[[#This Row],[total_intl_charge]] &lt;= 3, "Low Charges", "High Charges")</f>
        <v>High Charges</v>
      </c>
      <c r="Z2687" t="str">
        <f>IF(tbl_Customers[[#This Row],[total_eve_calls]]&lt;=80,"Low Calls",
IF(tbl_Customers[[#This Row],[total_eve_calls]]&lt;=120,"Medium Calls","High Calls"))</f>
        <v>Medium Calls</v>
      </c>
      <c r="AA2687" t="str">
        <f>IF(tbl_Customers[[#This Row],[total_eve_charge]]&lt;=15,"Low Charges",
IF(tbl_Customers[[#This Row],[total_eve_charge]]&lt;=20,"Medium Charges","High Charges"))</f>
        <v>High Charges</v>
      </c>
      <c r="AB26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87" t="str">
        <f>IF(tbl_Customers[[#This Row],[number_vmail_messages]] = 0, "No Usage", IF(tbl_Customers[[#This Row],[number_vmail_messages]] &lt;= 20, "Low Usage", IF(tbl_Customers[[#This Row],[number_vmail_messages]] &lt;= 40, "Medium Usgae", "High Usage")))</f>
        <v>No Usage</v>
      </c>
      <c r="AD2687" t="str">
        <f>IF(tbl_Customers[[#This Row],[total_day_minutes]]&lt;=150,"Low Usage", IF(tbl_Customers[[#This Row],[total_day_minutes]]&lt;=200,"Medium Usage", IF(tbl_Customers[[#This Row],[total_day_minutes]]&lt;=250,"High Usage","Very High Usage")))</f>
        <v>High Usage</v>
      </c>
      <c r="AE2687" t="str">
        <f>IF(tbl_Customers[[#This Row],[total_intl_calls]]&lt;=5,"Low Calls", IF(tbl_Customers[[#This Row],[total_intl_calls]]&lt;=10, "Medium Calls", "High Calls"))</f>
        <v>Low Calls</v>
      </c>
      <c r="AF26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87" s="36" t="str">
        <f>IF(tbl_Customers[[#This Row],[Churn_Risk_Score]]&gt;=10,"High Risk", IF(tbl_Customers[[#This Row],[Churn_Risk_Score]]&gt;=5,"Medium Risk","Low Risk"))</f>
        <v>Low Risk</v>
      </c>
    </row>
    <row r="2688" spans="1:33" x14ac:dyDescent="0.35">
      <c r="A2688">
        <v>2687</v>
      </c>
      <c r="B2688" t="s">
        <v>37</v>
      </c>
      <c r="C2688">
        <v>78</v>
      </c>
      <c r="D2688" t="s">
        <v>21</v>
      </c>
      <c r="E2688" t="s">
        <v>22</v>
      </c>
      <c r="F2688" t="s">
        <v>22</v>
      </c>
      <c r="G2688">
        <v>0</v>
      </c>
      <c r="H2688">
        <v>103.5</v>
      </c>
      <c r="I2688">
        <v>115</v>
      </c>
      <c r="J2688">
        <v>17.600000000000001</v>
      </c>
      <c r="K2688">
        <v>117.9</v>
      </c>
      <c r="L2688">
        <v>102</v>
      </c>
      <c r="M2688">
        <v>10.02</v>
      </c>
      <c r="N2688">
        <v>201</v>
      </c>
      <c r="O2688">
        <v>94</v>
      </c>
      <c r="P2688">
        <v>9.0500000000000007</v>
      </c>
      <c r="Q2688">
        <v>12</v>
      </c>
      <c r="R2688">
        <v>3</v>
      </c>
      <c r="S2688">
        <v>3.24</v>
      </c>
      <c r="T2688">
        <v>4</v>
      </c>
      <c r="U2688" t="s">
        <v>23</v>
      </c>
      <c r="V2688">
        <f>IF(tbl_Customers[[#This Row],[churn]] = "yes", 1, 0)</f>
        <v>1</v>
      </c>
      <c r="W2688" t="str">
        <f>IF(tbl_Customers[[#This Row],[number_customer_service_calls]] &lt;= 1, "0-1 Calls", IF(tbl_Customers[[#This Row],[number_customer_service_calls]] &lt;= 3, "2-3 Calls", IF(tbl_Customers[[#This Row],[number_customer_service_calls]] &lt;=5, "4-5 Calls", "6+ Calls")))</f>
        <v>4-5 Calls</v>
      </c>
      <c r="X2688" t="str">
        <f>IF(tbl_Customers[[#This Row],[account_length]] &lt;= 50, "0-50", IF(tbl_Customers[[#This Row],[account_length]] &lt;=100, "51-100", IF(tbl_Customers[[#This Row],[account_length]] &lt;= 150, "101-150", "151+")))</f>
        <v>51-100</v>
      </c>
      <c r="Y2688" t="str">
        <f>IF(tbl_Customers[[#This Row],[total_intl_charge]] &lt;= 3, "Low Charges", "High Charges")</f>
        <v>High Charges</v>
      </c>
      <c r="Z2688" t="str">
        <f>IF(tbl_Customers[[#This Row],[total_eve_calls]]&lt;=80,"Low Calls",
IF(tbl_Customers[[#This Row],[total_eve_calls]]&lt;=120,"Medium Calls","High Calls"))</f>
        <v>Medium Calls</v>
      </c>
      <c r="AA2688" t="str">
        <f>IF(tbl_Customers[[#This Row],[total_eve_charge]]&lt;=15,"Low Charges",
IF(tbl_Customers[[#This Row],[total_eve_charge]]&lt;=20,"Medium Charges","High Charges"))</f>
        <v>Low Charges</v>
      </c>
      <c r="AB26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88" t="str">
        <f>IF(tbl_Customers[[#This Row],[number_vmail_messages]] = 0, "No Usage", IF(tbl_Customers[[#This Row],[number_vmail_messages]] &lt;= 20, "Low Usage", IF(tbl_Customers[[#This Row],[number_vmail_messages]] &lt;= 40, "Medium Usgae", "High Usage")))</f>
        <v>No Usage</v>
      </c>
      <c r="AD2688" t="str">
        <f>IF(tbl_Customers[[#This Row],[total_day_minutes]]&lt;=150,"Low Usage", IF(tbl_Customers[[#This Row],[total_day_minutes]]&lt;=200,"Medium Usage", IF(tbl_Customers[[#This Row],[total_day_minutes]]&lt;=250,"High Usage","Very High Usage")))</f>
        <v>Low Usage</v>
      </c>
      <c r="AE2688" t="str">
        <f>IF(tbl_Customers[[#This Row],[total_intl_calls]]&lt;=5,"Low Calls", IF(tbl_Customers[[#This Row],[total_intl_calls]]&lt;=10, "Medium Calls", "High Calls"))</f>
        <v>Low Calls</v>
      </c>
      <c r="AF26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688" s="36" t="str">
        <f>IF(tbl_Customers[[#This Row],[Churn_Risk_Score]]&gt;=10,"High Risk", IF(tbl_Customers[[#This Row],[Churn_Risk_Score]]&gt;=5,"Medium Risk","Low Risk"))</f>
        <v>Medium Risk</v>
      </c>
    </row>
    <row r="2689" spans="1:33" x14ac:dyDescent="0.35">
      <c r="A2689">
        <v>2688</v>
      </c>
      <c r="B2689" t="s">
        <v>74</v>
      </c>
      <c r="C2689">
        <v>67</v>
      </c>
      <c r="D2689" t="s">
        <v>21</v>
      </c>
      <c r="E2689" t="s">
        <v>22</v>
      </c>
      <c r="F2689" t="s">
        <v>22</v>
      </c>
      <c r="G2689">
        <v>0</v>
      </c>
      <c r="H2689">
        <v>115.5</v>
      </c>
      <c r="I2689">
        <v>70</v>
      </c>
      <c r="J2689">
        <v>19.64</v>
      </c>
      <c r="K2689">
        <v>252.2</v>
      </c>
      <c r="L2689">
        <v>143</v>
      </c>
      <c r="M2689">
        <v>21.44</v>
      </c>
      <c r="N2689">
        <v>208.9</v>
      </c>
      <c r="O2689">
        <v>91</v>
      </c>
      <c r="P2689">
        <v>9.4</v>
      </c>
      <c r="Q2689">
        <v>7.5</v>
      </c>
      <c r="R2689">
        <v>6</v>
      </c>
      <c r="S2689">
        <v>2.0299999999999998</v>
      </c>
      <c r="T2689">
        <v>0</v>
      </c>
      <c r="U2689" t="s">
        <v>22</v>
      </c>
      <c r="V2689">
        <f>IF(tbl_Customers[[#This Row],[churn]] = "yes", 1, 0)</f>
        <v>0</v>
      </c>
      <c r="W2689" t="str">
        <f>IF(tbl_Customers[[#This Row],[number_customer_service_calls]] &lt;= 1, "0-1 Calls", IF(tbl_Customers[[#This Row],[number_customer_service_calls]] &lt;= 3, "2-3 Calls", IF(tbl_Customers[[#This Row],[number_customer_service_calls]] &lt;=5, "4-5 Calls", "6+ Calls")))</f>
        <v>0-1 Calls</v>
      </c>
      <c r="X2689" t="str">
        <f>IF(tbl_Customers[[#This Row],[account_length]] &lt;= 50, "0-50", IF(tbl_Customers[[#This Row],[account_length]] &lt;=100, "51-100", IF(tbl_Customers[[#This Row],[account_length]] &lt;= 150, "101-150", "151+")))</f>
        <v>51-100</v>
      </c>
      <c r="Y2689" t="str">
        <f>IF(tbl_Customers[[#This Row],[total_intl_charge]] &lt;= 3, "Low Charges", "High Charges")</f>
        <v>Low Charges</v>
      </c>
      <c r="Z2689" t="str">
        <f>IF(tbl_Customers[[#This Row],[total_eve_calls]]&lt;=80,"Low Calls",
IF(tbl_Customers[[#This Row],[total_eve_calls]]&lt;=120,"Medium Calls","High Calls"))</f>
        <v>High Calls</v>
      </c>
      <c r="AA2689" t="str">
        <f>IF(tbl_Customers[[#This Row],[total_eve_charge]]&lt;=15,"Low Charges",
IF(tbl_Customers[[#This Row],[total_eve_charge]]&lt;=20,"Medium Charges","High Charges"))</f>
        <v>High Charges</v>
      </c>
      <c r="AB26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89" t="str">
        <f>IF(tbl_Customers[[#This Row],[number_vmail_messages]] = 0, "No Usage", IF(tbl_Customers[[#This Row],[number_vmail_messages]] &lt;= 20, "Low Usage", IF(tbl_Customers[[#This Row],[number_vmail_messages]] &lt;= 40, "Medium Usgae", "High Usage")))</f>
        <v>No Usage</v>
      </c>
      <c r="AD2689" t="str">
        <f>IF(tbl_Customers[[#This Row],[total_day_minutes]]&lt;=150,"Low Usage", IF(tbl_Customers[[#This Row],[total_day_minutes]]&lt;=200,"Medium Usage", IF(tbl_Customers[[#This Row],[total_day_minutes]]&lt;=250,"High Usage","Very High Usage")))</f>
        <v>Low Usage</v>
      </c>
      <c r="AE2689" t="str">
        <f>IF(tbl_Customers[[#This Row],[total_intl_calls]]&lt;=5,"Low Calls", IF(tbl_Customers[[#This Row],[total_intl_calls]]&lt;=10, "Medium Calls", "High Calls"))</f>
        <v>Medium Calls</v>
      </c>
      <c r="AF26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89" s="36" t="str">
        <f>IF(tbl_Customers[[#This Row],[Churn_Risk_Score]]&gt;=10,"High Risk", IF(tbl_Customers[[#This Row],[Churn_Risk_Score]]&gt;=5,"Medium Risk","Low Risk"))</f>
        <v>Low Risk</v>
      </c>
    </row>
    <row r="2690" spans="1:33" x14ac:dyDescent="0.35">
      <c r="A2690">
        <v>2689</v>
      </c>
      <c r="B2690" t="s">
        <v>46</v>
      </c>
      <c r="C2690">
        <v>100</v>
      </c>
      <c r="D2690" t="s">
        <v>25</v>
      </c>
      <c r="E2690" t="s">
        <v>22</v>
      </c>
      <c r="F2690" t="s">
        <v>22</v>
      </c>
      <c r="G2690">
        <v>0</v>
      </c>
      <c r="H2690">
        <v>218.8</v>
      </c>
      <c r="I2690">
        <v>125</v>
      </c>
      <c r="J2690">
        <v>37.200000000000003</v>
      </c>
      <c r="K2690">
        <v>148.30000000000001</v>
      </c>
      <c r="L2690">
        <v>102</v>
      </c>
      <c r="M2690">
        <v>12.61</v>
      </c>
      <c r="N2690">
        <v>277.8</v>
      </c>
      <c r="O2690">
        <v>97</v>
      </c>
      <c r="P2690">
        <v>12.5</v>
      </c>
      <c r="Q2690">
        <v>9.6999999999999993</v>
      </c>
      <c r="R2690">
        <v>6</v>
      </c>
      <c r="S2690">
        <v>2.62</v>
      </c>
      <c r="T2690">
        <v>1</v>
      </c>
      <c r="U2690" t="s">
        <v>22</v>
      </c>
      <c r="V2690">
        <f>IF(tbl_Customers[[#This Row],[churn]] = "yes", 1, 0)</f>
        <v>0</v>
      </c>
      <c r="W2690" t="str">
        <f>IF(tbl_Customers[[#This Row],[number_customer_service_calls]] &lt;= 1, "0-1 Calls", IF(tbl_Customers[[#This Row],[number_customer_service_calls]] &lt;= 3, "2-3 Calls", IF(tbl_Customers[[#This Row],[number_customer_service_calls]] &lt;=5, "4-5 Calls", "6+ Calls")))</f>
        <v>0-1 Calls</v>
      </c>
      <c r="X2690" t="str">
        <f>IF(tbl_Customers[[#This Row],[account_length]] &lt;= 50, "0-50", IF(tbl_Customers[[#This Row],[account_length]] &lt;=100, "51-100", IF(tbl_Customers[[#This Row],[account_length]] &lt;= 150, "101-150", "151+")))</f>
        <v>51-100</v>
      </c>
      <c r="Y2690" t="str">
        <f>IF(tbl_Customers[[#This Row],[total_intl_charge]] &lt;= 3, "Low Charges", "High Charges")</f>
        <v>Low Charges</v>
      </c>
      <c r="Z2690" t="str">
        <f>IF(tbl_Customers[[#This Row],[total_eve_calls]]&lt;=80,"Low Calls",
IF(tbl_Customers[[#This Row],[total_eve_calls]]&lt;=120,"Medium Calls","High Calls"))</f>
        <v>Medium Calls</v>
      </c>
      <c r="AA2690" t="str">
        <f>IF(tbl_Customers[[#This Row],[total_eve_charge]]&lt;=15,"Low Charges",
IF(tbl_Customers[[#This Row],[total_eve_charge]]&lt;=20,"Medium Charges","High Charges"))</f>
        <v>Low Charges</v>
      </c>
      <c r="AB26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90" t="str">
        <f>IF(tbl_Customers[[#This Row],[number_vmail_messages]] = 0, "No Usage", IF(tbl_Customers[[#This Row],[number_vmail_messages]] &lt;= 20, "Low Usage", IF(tbl_Customers[[#This Row],[number_vmail_messages]] &lt;= 40, "Medium Usgae", "High Usage")))</f>
        <v>No Usage</v>
      </c>
      <c r="AD2690" t="str">
        <f>IF(tbl_Customers[[#This Row],[total_day_minutes]]&lt;=150,"Low Usage", IF(tbl_Customers[[#This Row],[total_day_minutes]]&lt;=200,"Medium Usage", IF(tbl_Customers[[#This Row],[total_day_minutes]]&lt;=250,"High Usage","Very High Usage")))</f>
        <v>High Usage</v>
      </c>
      <c r="AE2690" t="str">
        <f>IF(tbl_Customers[[#This Row],[total_intl_calls]]&lt;=5,"Low Calls", IF(tbl_Customers[[#This Row],[total_intl_calls]]&lt;=10, "Medium Calls", "High Calls"))</f>
        <v>Medium Calls</v>
      </c>
      <c r="AF26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90" s="36" t="str">
        <f>IF(tbl_Customers[[#This Row],[Churn_Risk_Score]]&gt;=10,"High Risk", IF(tbl_Customers[[#This Row],[Churn_Risk_Score]]&gt;=5,"Medium Risk","Low Risk"))</f>
        <v>Low Risk</v>
      </c>
    </row>
    <row r="2691" spans="1:33" x14ac:dyDescent="0.35">
      <c r="A2691">
        <v>2690</v>
      </c>
      <c r="B2691" t="s">
        <v>44</v>
      </c>
      <c r="C2691">
        <v>41</v>
      </c>
      <c r="D2691" t="s">
        <v>28</v>
      </c>
      <c r="E2691" t="s">
        <v>22</v>
      </c>
      <c r="F2691" t="s">
        <v>22</v>
      </c>
      <c r="G2691">
        <v>0</v>
      </c>
      <c r="H2691">
        <v>223.8</v>
      </c>
      <c r="I2691">
        <v>67</v>
      </c>
      <c r="J2691">
        <v>38.049999999999997</v>
      </c>
      <c r="K2691">
        <v>244.8</v>
      </c>
      <c r="L2691">
        <v>74</v>
      </c>
      <c r="M2691">
        <v>20.81</v>
      </c>
      <c r="N2691">
        <v>223.8</v>
      </c>
      <c r="O2691">
        <v>156</v>
      </c>
      <c r="P2691">
        <v>10.07</v>
      </c>
      <c r="Q2691">
        <v>12.3</v>
      </c>
      <c r="R2691">
        <v>5</v>
      </c>
      <c r="S2691">
        <v>3.32</v>
      </c>
      <c r="T2691">
        <v>3</v>
      </c>
      <c r="U2691" t="s">
        <v>22</v>
      </c>
      <c r="V2691">
        <f>IF(tbl_Customers[[#This Row],[churn]] = "yes", 1, 0)</f>
        <v>0</v>
      </c>
      <c r="W2691" t="str">
        <f>IF(tbl_Customers[[#This Row],[number_customer_service_calls]] &lt;= 1, "0-1 Calls", IF(tbl_Customers[[#This Row],[number_customer_service_calls]] &lt;= 3, "2-3 Calls", IF(tbl_Customers[[#This Row],[number_customer_service_calls]] &lt;=5, "4-5 Calls", "6+ Calls")))</f>
        <v>2-3 Calls</v>
      </c>
      <c r="X2691" t="str">
        <f>IF(tbl_Customers[[#This Row],[account_length]] &lt;= 50, "0-50", IF(tbl_Customers[[#This Row],[account_length]] &lt;=100, "51-100", IF(tbl_Customers[[#This Row],[account_length]] &lt;= 150, "101-150", "151+")))</f>
        <v>0-50</v>
      </c>
      <c r="Y2691" t="str">
        <f>IF(tbl_Customers[[#This Row],[total_intl_charge]] &lt;= 3, "Low Charges", "High Charges")</f>
        <v>High Charges</v>
      </c>
      <c r="Z2691" t="str">
        <f>IF(tbl_Customers[[#This Row],[total_eve_calls]]&lt;=80,"Low Calls",
IF(tbl_Customers[[#This Row],[total_eve_calls]]&lt;=120,"Medium Calls","High Calls"))</f>
        <v>Low Calls</v>
      </c>
      <c r="AA2691" t="str">
        <f>IF(tbl_Customers[[#This Row],[total_eve_charge]]&lt;=15,"Low Charges",
IF(tbl_Customers[[#This Row],[total_eve_charge]]&lt;=20,"Medium Charges","High Charges"))</f>
        <v>High Charges</v>
      </c>
      <c r="AB26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91" t="str">
        <f>IF(tbl_Customers[[#This Row],[number_vmail_messages]] = 0, "No Usage", IF(tbl_Customers[[#This Row],[number_vmail_messages]] &lt;= 20, "Low Usage", IF(tbl_Customers[[#This Row],[number_vmail_messages]] &lt;= 40, "Medium Usgae", "High Usage")))</f>
        <v>No Usage</v>
      </c>
      <c r="AD2691" t="str">
        <f>IF(tbl_Customers[[#This Row],[total_day_minutes]]&lt;=150,"Low Usage", IF(tbl_Customers[[#This Row],[total_day_minutes]]&lt;=200,"Medium Usage", IF(tbl_Customers[[#This Row],[total_day_minutes]]&lt;=250,"High Usage","Very High Usage")))</f>
        <v>High Usage</v>
      </c>
      <c r="AE2691" t="str">
        <f>IF(tbl_Customers[[#This Row],[total_intl_calls]]&lt;=5,"Low Calls", IF(tbl_Customers[[#This Row],[total_intl_calls]]&lt;=10, "Medium Calls", "High Calls"))</f>
        <v>Low Calls</v>
      </c>
      <c r="AF26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91" s="36" t="str">
        <f>IF(tbl_Customers[[#This Row],[Churn_Risk_Score]]&gt;=10,"High Risk", IF(tbl_Customers[[#This Row],[Churn_Risk_Score]]&gt;=5,"Medium Risk","Low Risk"))</f>
        <v>Low Risk</v>
      </c>
    </row>
    <row r="2692" spans="1:33" x14ac:dyDescent="0.35">
      <c r="A2692">
        <v>2691</v>
      </c>
      <c r="B2692" t="s">
        <v>52</v>
      </c>
      <c r="C2692">
        <v>133</v>
      </c>
      <c r="D2692" t="s">
        <v>21</v>
      </c>
      <c r="E2692" t="s">
        <v>22</v>
      </c>
      <c r="F2692" t="s">
        <v>22</v>
      </c>
      <c r="G2692">
        <v>0</v>
      </c>
      <c r="H2692">
        <v>143.80000000000001</v>
      </c>
      <c r="I2692">
        <v>71</v>
      </c>
      <c r="J2692">
        <v>24.45</v>
      </c>
      <c r="K2692">
        <v>184</v>
      </c>
      <c r="L2692">
        <v>131</v>
      </c>
      <c r="M2692">
        <v>15.64</v>
      </c>
      <c r="N2692">
        <v>275.5</v>
      </c>
      <c r="O2692">
        <v>132</v>
      </c>
      <c r="P2692">
        <v>12.4</v>
      </c>
      <c r="Q2692">
        <v>12.9</v>
      </c>
      <c r="R2692">
        <v>4</v>
      </c>
      <c r="S2692">
        <v>3.48</v>
      </c>
      <c r="T2692">
        <v>3</v>
      </c>
      <c r="U2692" t="s">
        <v>22</v>
      </c>
      <c r="V2692">
        <f>IF(tbl_Customers[[#This Row],[churn]] = "yes", 1, 0)</f>
        <v>0</v>
      </c>
      <c r="W2692" t="str">
        <f>IF(tbl_Customers[[#This Row],[number_customer_service_calls]] &lt;= 1, "0-1 Calls", IF(tbl_Customers[[#This Row],[number_customer_service_calls]] &lt;= 3, "2-3 Calls", IF(tbl_Customers[[#This Row],[number_customer_service_calls]] &lt;=5, "4-5 Calls", "6+ Calls")))</f>
        <v>2-3 Calls</v>
      </c>
      <c r="X2692" t="str">
        <f>IF(tbl_Customers[[#This Row],[account_length]] &lt;= 50, "0-50", IF(tbl_Customers[[#This Row],[account_length]] &lt;=100, "51-100", IF(tbl_Customers[[#This Row],[account_length]] &lt;= 150, "101-150", "151+")))</f>
        <v>101-150</v>
      </c>
      <c r="Y2692" t="str">
        <f>IF(tbl_Customers[[#This Row],[total_intl_charge]] &lt;= 3, "Low Charges", "High Charges")</f>
        <v>High Charges</v>
      </c>
      <c r="Z2692" t="str">
        <f>IF(tbl_Customers[[#This Row],[total_eve_calls]]&lt;=80,"Low Calls",
IF(tbl_Customers[[#This Row],[total_eve_calls]]&lt;=120,"Medium Calls","High Calls"))</f>
        <v>High Calls</v>
      </c>
      <c r="AA2692" t="str">
        <f>IF(tbl_Customers[[#This Row],[total_eve_charge]]&lt;=15,"Low Charges",
IF(tbl_Customers[[#This Row],[total_eve_charge]]&lt;=20,"Medium Charges","High Charges"))</f>
        <v>Medium Charges</v>
      </c>
      <c r="AB26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92" t="str">
        <f>IF(tbl_Customers[[#This Row],[number_vmail_messages]] = 0, "No Usage", IF(tbl_Customers[[#This Row],[number_vmail_messages]] &lt;= 20, "Low Usage", IF(tbl_Customers[[#This Row],[number_vmail_messages]] &lt;= 40, "Medium Usgae", "High Usage")))</f>
        <v>No Usage</v>
      </c>
      <c r="AD2692" t="str">
        <f>IF(tbl_Customers[[#This Row],[total_day_minutes]]&lt;=150,"Low Usage", IF(tbl_Customers[[#This Row],[total_day_minutes]]&lt;=200,"Medium Usage", IF(tbl_Customers[[#This Row],[total_day_minutes]]&lt;=250,"High Usage","Very High Usage")))</f>
        <v>Low Usage</v>
      </c>
      <c r="AE2692" t="str">
        <f>IF(tbl_Customers[[#This Row],[total_intl_calls]]&lt;=5,"Low Calls", IF(tbl_Customers[[#This Row],[total_intl_calls]]&lt;=10, "Medium Calls", "High Calls"))</f>
        <v>Low Calls</v>
      </c>
      <c r="AF26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92" s="36" t="str">
        <f>IF(tbl_Customers[[#This Row],[Churn_Risk_Score]]&gt;=10,"High Risk", IF(tbl_Customers[[#This Row],[Churn_Risk_Score]]&gt;=5,"Medium Risk","Low Risk"))</f>
        <v>Low Risk</v>
      </c>
    </row>
    <row r="2693" spans="1:33" x14ac:dyDescent="0.35">
      <c r="A2693">
        <v>2692</v>
      </c>
      <c r="B2693" t="s">
        <v>43</v>
      </c>
      <c r="C2693">
        <v>36</v>
      </c>
      <c r="D2693" t="s">
        <v>25</v>
      </c>
      <c r="E2693" t="s">
        <v>22</v>
      </c>
      <c r="F2693" t="s">
        <v>23</v>
      </c>
      <c r="G2693">
        <v>43</v>
      </c>
      <c r="H2693">
        <v>29.9</v>
      </c>
      <c r="I2693">
        <v>123</v>
      </c>
      <c r="J2693">
        <v>5.08</v>
      </c>
      <c r="K2693">
        <v>129.1</v>
      </c>
      <c r="L2693">
        <v>117</v>
      </c>
      <c r="M2693">
        <v>10.97</v>
      </c>
      <c r="N2693">
        <v>325.89999999999998</v>
      </c>
      <c r="O2693">
        <v>105</v>
      </c>
      <c r="P2693">
        <v>14.67</v>
      </c>
      <c r="Q2693">
        <v>8.6</v>
      </c>
      <c r="R2693">
        <v>6</v>
      </c>
      <c r="S2693">
        <v>2.3199999999999998</v>
      </c>
      <c r="T2693">
        <v>2</v>
      </c>
      <c r="U2693" t="s">
        <v>22</v>
      </c>
      <c r="V2693">
        <f>IF(tbl_Customers[[#This Row],[churn]] = "yes", 1, 0)</f>
        <v>0</v>
      </c>
      <c r="W2693" t="str">
        <f>IF(tbl_Customers[[#This Row],[number_customer_service_calls]] &lt;= 1, "0-1 Calls", IF(tbl_Customers[[#This Row],[number_customer_service_calls]] &lt;= 3, "2-3 Calls", IF(tbl_Customers[[#This Row],[number_customer_service_calls]] &lt;=5, "4-5 Calls", "6+ Calls")))</f>
        <v>2-3 Calls</v>
      </c>
      <c r="X2693" t="str">
        <f>IF(tbl_Customers[[#This Row],[account_length]] &lt;= 50, "0-50", IF(tbl_Customers[[#This Row],[account_length]] &lt;=100, "51-100", IF(tbl_Customers[[#This Row],[account_length]] &lt;= 150, "101-150", "151+")))</f>
        <v>0-50</v>
      </c>
      <c r="Y2693" t="str">
        <f>IF(tbl_Customers[[#This Row],[total_intl_charge]] &lt;= 3, "Low Charges", "High Charges")</f>
        <v>Low Charges</v>
      </c>
      <c r="Z2693" t="str">
        <f>IF(tbl_Customers[[#This Row],[total_eve_calls]]&lt;=80,"Low Calls",
IF(tbl_Customers[[#This Row],[total_eve_calls]]&lt;=120,"Medium Calls","High Calls"))</f>
        <v>Medium Calls</v>
      </c>
      <c r="AA2693" t="str">
        <f>IF(tbl_Customers[[#This Row],[total_eve_charge]]&lt;=15,"Low Charges",
IF(tbl_Customers[[#This Row],[total_eve_charge]]&lt;=20,"Medium Charges","High Charges"))</f>
        <v>Low Charges</v>
      </c>
      <c r="AB26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93" t="str">
        <f>IF(tbl_Customers[[#This Row],[number_vmail_messages]] = 0, "No Usage", IF(tbl_Customers[[#This Row],[number_vmail_messages]] &lt;= 20, "Low Usage", IF(tbl_Customers[[#This Row],[number_vmail_messages]] &lt;= 40, "Medium Usgae", "High Usage")))</f>
        <v>High Usage</v>
      </c>
      <c r="AD2693" t="str">
        <f>IF(tbl_Customers[[#This Row],[total_day_minutes]]&lt;=150,"Low Usage", IF(tbl_Customers[[#This Row],[total_day_minutes]]&lt;=200,"Medium Usage", IF(tbl_Customers[[#This Row],[total_day_minutes]]&lt;=250,"High Usage","Very High Usage")))</f>
        <v>Low Usage</v>
      </c>
      <c r="AE2693" t="str">
        <f>IF(tbl_Customers[[#This Row],[total_intl_calls]]&lt;=5,"Low Calls", IF(tbl_Customers[[#This Row],[total_intl_calls]]&lt;=10, "Medium Calls", "High Calls"))</f>
        <v>Medium Calls</v>
      </c>
      <c r="AF26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693" s="36" t="str">
        <f>IF(tbl_Customers[[#This Row],[Churn_Risk_Score]]&gt;=10,"High Risk", IF(tbl_Customers[[#This Row],[Churn_Risk_Score]]&gt;=5,"Medium Risk","Low Risk"))</f>
        <v>Low Risk</v>
      </c>
    </row>
    <row r="2694" spans="1:33" x14ac:dyDescent="0.35">
      <c r="A2694">
        <v>2693</v>
      </c>
      <c r="B2694" t="s">
        <v>49</v>
      </c>
      <c r="C2694">
        <v>51</v>
      </c>
      <c r="D2694" t="s">
        <v>28</v>
      </c>
      <c r="E2694" t="s">
        <v>22</v>
      </c>
      <c r="F2694" t="s">
        <v>23</v>
      </c>
      <c r="G2694">
        <v>28</v>
      </c>
      <c r="H2694">
        <v>276.7</v>
      </c>
      <c r="I2694">
        <v>121</v>
      </c>
      <c r="J2694">
        <v>47.04</v>
      </c>
      <c r="K2694">
        <v>203.7</v>
      </c>
      <c r="L2694">
        <v>99</v>
      </c>
      <c r="M2694">
        <v>17.309999999999999</v>
      </c>
      <c r="N2694">
        <v>246.2</v>
      </c>
      <c r="O2694">
        <v>88</v>
      </c>
      <c r="P2694">
        <v>11.08</v>
      </c>
      <c r="Q2694">
        <v>8.3000000000000007</v>
      </c>
      <c r="R2694">
        <v>3</v>
      </c>
      <c r="S2694">
        <v>2.2400000000000002</v>
      </c>
      <c r="T2694">
        <v>0</v>
      </c>
      <c r="U2694" t="s">
        <v>22</v>
      </c>
      <c r="V2694">
        <f>IF(tbl_Customers[[#This Row],[churn]] = "yes", 1, 0)</f>
        <v>0</v>
      </c>
      <c r="W2694" t="str">
        <f>IF(tbl_Customers[[#This Row],[number_customer_service_calls]] &lt;= 1, "0-1 Calls", IF(tbl_Customers[[#This Row],[number_customer_service_calls]] &lt;= 3, "2-3 Calls", IF(tbl_Customers[[#This Row],[number_customer_service_calls]] &lt;=5, "4-5 Calls", "6+ Calls")))</f>
        <v>0-1 Calls</v>
      </c>
      <c r="X2694" t="str">
        <f>IF(tbl_Customers[[#This Row],[account_length]] &lt;= 50, "0-50", IF(tbl_Customers[[#This Row],[account_length]] &lt;=100, "51-100", IF(tbl_Customers[[#This Row],[account_length]] &lt;= 150, "101-150", "151+")))</f>
        <v>51-100</v>
      </c>
      <c r="Y2694" t="str">
        <f>IF(tbl_Customers[[#This Row],[total_intl_charge]] &lt;= 3, "Low Charges", "High Charges")</f>
        <v>Low Charges</v>
      </c>
      <c r="Z2694" t="str">
        <f>IF(tbl_Customers[[#This Row],[total_eve_calls]]&lt;=80,"Low Calls",
IF(tbl_Customers[[#This Row],[total_eve_calls]]&lt;=120,"Medium Calls","High Calls"))</f>
        <v>Medium Calls</v>
      </c>
      <c r="AA2694" t="str">
        <f>IF(tbl_Customers[[#This Row],[total_eve_charge]]&lt;=15,"Low Charges",
IF(tbl_Customers[[#This Row],[total_eve_charge]]&lt;=20,"Medium Charges","High Charges"))</f>
        <v>Medium Charges</v>
      </c>
      <c r="AB26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94" t="str">
        <f>IF(tbl_Customers[[#This Row],[number_vmail_messages]] = 0, "No Usage", IF(tbl_Customers[[#This Row],[number_vmail_messages]] &lt;= 20, "Low Usage", IF(tbl_Customers[[#This Row],[number_vmail_messages]] &lt;= 40, "Medium Usgae", "High Usage")))</f>
        <v>Medium Usgae</v>
      </c>
      <c r="AD2694" t="str">
        <f>IF(tbl_Customers[[#This Row],[total_day_minutes]]&lt;=150,"Low Usage", IF(tbl_Customers[[#This Row],[total_day_minutes]]&lt;=200,"Medium Usage", IF(tbl_Customers[[#This Row],[total_day_minutes]]&lt;=250,"High Usage","Very High Usage")))</f>
        <v>Very High Usage</v>
      </c>
      <c r="AE2694" t="str">
        <f>IF(tbl_Customers[[#This Row],[total_intl_calls]]&lt;=5,"Low Calls", IF(tbl_Customers[[#This Row],[total_intl_calls]]&lt;=10, "Medium Calls", "High Calls"))</f>
        <v>Low Calls</v>
      </c>
      <c r="AF26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94" s="36" t="str">
        <f>IF(tbl_Customers[[#This Row],[Churn_Risk_Score]]&gt;=10,"High Risk", IF(tbl_Customers[[#This Row],[Churn_Risk_Score]]&gt;=5,"Medium Risk","Low Risk"))</f>
        <v>Low Risk</v>
      </c>
    </row>
    <row r="2695" spans="1:33" x14ac:dyDescent="0.35">
      <c r="A2695">
        <v>2694</v>
      </c>
      <c r="B2695" t="s">
        <v>61</v>
      </c>
      <c r="C2695">
        <v>84</v>
      </c>
      <c r="D2695" t="s">
        <v>25</v>
      </c>
      <c r="E2695" t="s">
        <v>22</v>
      </c>
      <c r="F2695" t="s">
        <v>23</v>
      </c>
      <c r="G2695">
        <v>41</v>
      </c>
      <c r="H2695">
        <v>153.9</v>
      </c>
      <c r="I2695">
        <v>102</v>
      </c>
      <c r="J2695">
        <v>26.16</v>
      </c>
      <c r="K2695">
        <v>140.69999999999999</v>
      </c>
      <c r="L2695">
        <v>117</v>
      </c>
      <c r="M2695">
        <v>11.96</v>
      </c>
      <c r="N2695">
        <v>217.7</v>
      </c>
      <c r="O2695">
        <v>101</v>
      </c>
      <c r="P2695">
        <v>9.8000000000000007</v>
      </c>
      <c r="Q2695">
        <v>12.8</v>
      </c>
      <c r="R2695">
        <v>5</v>
      </c>
      <c r="S2695">
        <v>3.46</v>
      </c>
      <c r="T2695">
        <v>1</v>
      </c>
      <c r="U2695" t="s">
        <v>22</v>
      </c>
      <c r="V2695">
        <f>IF(tbl_Customers[[#This Row],[churn]] = "yes", 1, 0)</f>
        <v>0</v>
      </c>
      <c r="W2695" t="str">
        <f>IF(tbl_Customers[[#This Row],[number_customer_service_calls]] &lt;= 1, "0-1 Calls", IF(tbl_Customers[[#This Row],[number_customer_service_calls]] &lt;= 3, "2-3 Calls", IF(tbl_Customers[[#This Row],[number_customer_service_calls]] &lt;=5, "4-5 Calls", "6+ Calls")))</f>
        <v>0-1 Calls</v>
      </c>
      <c r="X2695" t="str">
        <f>IF(tbl_Customers[[#This Row],[account_length]] &lt;= 50, "0-50", IF(tbl_Customers[[#This Row],[account_length]] &lt;=100, "51-100", IF(tbl_Customers[[#This Row],[account_length]] &lt;= 150, "101-150", "151+")))</f>
        <v>51-100</v>
      </c>
      <c r="Y2695" t="str">
        <f>IF(tbl_Customers[[#This Row],[total_intl_charge]] &lt;= 3, "Low Charges", "High Charges")</f>
        <v>High Charges</v>
      </c>
      <c r="Z2695" t="str">
        <f>IF(tbl_Customers[[#This Row],[total_eve_calls]]&lt;=80,"Low Calls",
IF(tbl_Customers[[#This Row],[total_eve_calls]]&lt;=120,"Medium Calls","High Calls"))</f>
        <v>Medium Calls</v>
      </c>
      <c r="AA2695" t="str">
        <f>IF(tbl_Customers[[#This Row],[total_eve_charge]]&lt;=15,"Low Charges",
IF(tbl_Customers[[#This Row],[total_eve_charge]]&lt;=20,"Medium Charges","High Charges"))</f>
        <v>Low Charges</v>
      </c>
      <c r="AB26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95" t="str">
        <f>IF(tbl_Customers[[#This Row],[number_vmail_messages]] = 0, "No Usage", IF(tbl_Customers[[#This Row],[number_vmail_messages]] &lt;= 20, "Low Usage", IF(tbl_Customers[[#This Row],[number_vmail_messages]] &lt;= 40, "Medium Usgae", "High Usage")))</f>
        <v>High Usage</v>
      </c>
      <c r="AD2695" t="str">
        <f>IF(tbl_Customers[[#This Row],[total_day_minutes]]&lt;=150,"Low Usage", IF(tbl_Customers[[#This Row],[total_day_minutes]]&lt;=200,"Medium Usage", IF(tbl_Customers[[#This Row],[total_day_minutes]]&lt;=250,"High Usage","Very High Usage")))</f>
        <v>Medium Usage</v>
      </c>
      <c r="AE2695" t="str">
        <f>IF(tbl_Customers[[#This Row],[total_intl_calls]]&lt;=5,"Low Calls", IF(tbl_Customers[[#This Row],[total_intl_calls]]&lt;=10, "Medium Calls", "High Calls"))</f>
        <v>Low Calls</v>
      </c>
      <c r="AF26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695" s="36" t="str">
        <f>IF(tbl_Customers[[#This Row],[Churn_Risk_Score]]&gt;=10,"High Risk", IF(tbl_Customers[[#This Row],[Churn_Risk_Score]]&gt;=5,"Medium Risk","Low Risk"))</f>
        <v>Low Risk</v>
      </c>
    </row>
    <row r="2696" spans="1:33" x14ac:dyDescent="0.35">
      <c r="A2696">
        <v>2695</v>
      </c>
      <c r="B2696" t="s">
        <v>30</v>
      </c>
      <c r="C2696">
        <v>91</v>
      </c>
      <c r="D2696" t="s">
        <v>21</v>
      </c>
      <c r="E2696" t="s">
        <v>22</v>
      </c>
      <c r="F2696" t="s">
        <v>22</v>
      </c>
      <c r="G2696">
        <v>0</v>
      </c>
      <c r="H2696">
        <v>190.5</v>
      </c>
      <c r="I2696">
        <v>128</v>
      </c>
      <c r="J2696">
        <v>32.39</v>
      </c>
      <c r="K2696">
        <v>205.5</v>
      </c>
      <c r="L2696">
        <v>103</v>
      </c>
      <c r="M2696">
        <v>17.47</v>
      </c>
      <c r="N2696">
        <v>130.69999999999999</v>
      </c>
      <c r="O2696">
        <v>63</v>
      </c>
      <c r="P2696">
        <v>5.88</v>
      </c>
      <c r="Q2696">
        <v>13.8</v>
      </c>
      <c r="R2696">
        <v>5</v>
      </c>
      <c r="S2696">
        <v>3.73</v>
      </c>
      <c r="T2696">
        <v>0</v>
      </c>
      <c r="U2696" t="s">
        <v>22</v>
      </c>
      <c r="V2696">
        <f>IF(tbl_Customers[[#This Row],[churn]] = "yes", 1, 0)</f>
        <v>0</v>
      </c>
      <c r="W2696" t="str">
        <f>IF(tbl_Customers[[#This Row],[number_customer_service_calls]] &lt;= 1, "0-1 Calls", IF(tbl_Customers[[#This Row],[number_customer_service_calls]] &lt;= 3, "2-3 Calls", IF(tbl_Customers[[#This Row],[number_customer_service_calls]] &lt;=5, "4-5 Calls", "6+ Calls")))</f>
        <v>0-1 Calls</v>
      </c>
      <c r="X2696" t="str">
        <f>IF(tbl_Customers[[#This Row],[account_length]] &lt;= 50, "0-50", IF(tbl_Customers[[#This Row],[account_length]] &lt;=100, "51-100", IF(tbl_Customers[[#This Row],[account_length]] &lt;= 150, "101-150", "151+")))</f>
        <v>51-100</v>
      </c>
      <c r="Y2696" t="str">
        <f>IF(tbl_Customers[[#This Row],[total_intl_charge]] &lt;= 3, "Low Charges", "High Charges")</f>
        <v>High Charges</v>
      </c>
      <c r="Z2696" t="str">
        <f>IF(tbl_Customers[[#This Row],[total_eve_calls]]&lt;=80,"Low Calls",
IF(tbl_Customers[[#This Row],[total_eve_calls]]&lt;=120,"Medium Calls","High Calls"))</f>
        <v>Medium Calls</v>
      </c>
      <c r="AA2696" t="str">
        <f>IF(tbl_Customers[[#This Row],[total_eve_charge]]&lt;=15,"Low Charges",
IF(tbl_Customers[[#This Row],[total_eve_charge]]&lt;=20,"Medium Charges","High Charges"))</f>
        <v>Medium Charges</v>
      </c>
      <c r="AB26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696" t="str">
        <f>IF(tbl_Customers[[#This Row],[number_vmail_messages]] = 0, "No Usage", IF(tbl_Customers[[#This Row],[number_vmail_messages]] &lt;= 20, "Low Usage", IF(tbl_Customers[[#This Row],[number_vmail_messages]] &lt;= 40, "Medium Usgae", "High Usage")))</f>
        <v>No Usage</v>
      </c>
      <c r="AD2696" t="str">
        <f>IF(tbl_Customers[[#This Row],[total_day_minutes]]&lt;=150,"Low Usage", IF(tbl_Customers[[#This Row],[total_day_minutes]]&lt;=200,"Medium Usage", IF(tbl_Customers[[#This Row],[total_day_minutes]]&lt;=250,"High Usage","Very High Usage")))</f>
        <v>Medium Usage</v>
      </c>
      <c r="AE2696" t="str">
        <f>IF(tbl_Customers[[#This Row],[total_intl_calls]]&lt;=5,"Low Calls", IF(tbl_Customers[[#This Row],[total_intl_calls]]&lt;=10, "Medium Calls", "High Calls"))</f>
        <v>Low Calls</v>
      </c>
      <c r="AF26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696" s="36" t="str">
        <f>IF(tbl_Customers[[#This Row],[Churn_Risk_Score]]&gt;=10,"High Risk", IF(tbl_Customers[[#This Row],[Churn_Risk_Score]]&gt;=5,"Medium Risk","Low Risk"))</f>
        <v>Low Risk</v>
      </c>
    </row>
    <row r="2697" spans="1:33" x14ac:dyDescent="0.35">
      <c r="A2697">
        <v>2696</v>
      </c>
      <c r="B2697" t="s">
        <v>55</v>
      </c>
      <c r="C2697">
        <v>110</v>
      </c>
      <c r="D2697" t="s">
        <v>25</v>
      </c>
      <c r="E2697" t="s">
        <v>22</v>
      </c>
      <c r="F2697" t="s">
        <v>22</v>
      </c>
      <c r="G2697">
        <v>0</v>
      </c>
      <c r="H2697">
        <v>192.6</v>
      </c>
      <c r="I2697">
        <v>102</v>
      </c>
      <c r="J2697">
        <v>32.74</v>
      </c>
      <c r="K2697">
        <v>178.9</v>
      </c>
      <c r="L2697">
        <v>118</v>
      </c>
      <c r="M2697">
        <v>15.21</v>
      </c>
      <c r="N2697">
        <v>214.6</v>
      </c>
      <c r="O2697">
        <v>74</v>
      </c>
      <c r="P2697">
        <v>9.66</v>
      </c>
      <c r="Q2697">
        <v>9.4</v>
      </c>
      <c r="R2697">
        <v>4</v>
      </c>
      <c r="S2697">
        <v>2.54</v>
      </c>
      <c r="T2697">
        <v>1</v>
      </c>
      <c r="U2697" t="s">
        <v>22</v>
      </c>
      <c r="V2697">
        <f>IF(tbl_Customers[[#This Row],[churn]] = "yes", 1, 0)</f>
        <v>0</v>
      </c>
      <c r="W2697" t="str">
        <f>IF(tbl_Customers[[#This Row],[number_customer_service_calls]] &lt;= 1, "0-1 Calls", IF(tbl_Customers[[#This Row],[number_customer_service_calls]] &lt;= 3, "2-3 Calls", IF(tbl_Customers[[#This Row],[number_customer_service_calls]] &lt;=5, "4-5 Calls", "6+ Calls")))</f>
        <v>0-1 Calls</v>
      </c>
      <c r="X2697" t="str">
        <f>IF(tbl_Customers[[#This Row],[account_length]] &lt;= 50, "0-50", IF(tbl_Customers[[#This Row],[account_length]] &lt;=100, "51-100", IF(tbl_Customers[[#This Row],[account_length]] &lt;= 150, "101-150", "151+")))</f>
        <v>101-150</v>
      </c>
      <c r="Y2697" t="str">
        <f>IF(tbl_Customers[[#This Row],[total_intl_charge]] &lt;= 3, "Low Charges", "High Charges")</f>
        <v>Low Charges</v>
      </c>
      <c r="Z2697" t="str">
        <f>IF(tbl_Customers[[#This Row],[total_eve_calls]]&lt;=80,"Low Calls",
IF(tbl_Customers[[#This Row],[total_eve_calls]]&lt;=120,"Medium Calls","High Calls"))</f>
        <v>Medium Calls</v>
      </c>
      <c r="AA2697" t="str">
        <f>IF(tbl_Customers[[#This Row],[total_eve_charge]]&lt;=15,"Low Charges",
IF(tbl_Customers[[#This Row],[total_eve_charge]]&lt;=20,"Medium Charges","High Charges"))</f>
        <v>Medium Charges</v>
      </c>
      <c r="AB26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97" t="str">
        <f>IF(tbl_Customers[[#This Row],[number_vmail_messages]] = 0, "No Usage", IF(tbl_Customers[[#This Row],[number_vmail_messages]] &lt;= 20, "Low Usage", IF(tbl_Customers[[#This Row],[number_vmail_messages]] &lt;= 40, "Medium Usgae", "High Usage")))</f>
        <v>No Usage</v>
      </c>
      <c r="AD2697" t="str">
        <f>IF(tbl_Customers[[#This Row],[total_day_minutes]]&lt;=150,"Low Usage", IF(tbl_Customers[[#This Row],[total_day_minutes]]&lt;=200,"Medium Usage", IF(tbl_Customers[[#This Row],[total_day_minutes]]&lt;=250,"High Usage","Very High Usage")))</f>
        <v>Medium Usage</v>
      </c>
      <c r="AE2697" t="str">
        <f>IF(tbl_Customers[[#This Row],[total_intl_calls]]&lt;=5,"Low Calls", IF(tbl_Customers[[#This Row],[total_intl_calls]]&lt;=10, "Medium Calls", "High Calls"))</f>
        <v>Low Calls</v>
      </c>
      <c r="AF26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97" s="36" t="str">
        <f>IF(tbl_Customers[[#This Row],[Churn_Risk_Score]]&gt;=10,"High Risk", IF(tbl_Customers[[#This Row],[Churn_Risk_Score]]&gt;=5,"Medium Risk","Low Risk"))</f>
        <v>Low Risk</v>
      </c>
    </row>
    <row r="2698" spans="1:33" x14ac:dyDescent="0.35">
      <c r="A2698">
        <v>2697</v>
      </c>
      <c r="B2698" t="s">
        <v>54</v>
      </c>
      <c r="C2698">
        <v>121</v>
      </c>
      <c r="D2698" t="s">
        <v>25</v>
      </c>
      <c r="E2698" t="s">
        <v>22</v>
      </c>
      <c r="F2698" t="s">
        <v>22</v>
      </c>
      <c r="G2698">
        <v>0</v>
      </c>
      <c r="H2698">
        <v>215.6</v>
      </c>
      <c r="I2698">
        <v>74</v>
      </c>
      <c r="J2698">
        <v>36.65</v>
      </c>
      <c r="K2698">
        <v>192.9</v>
      </c>
      <c r="L2698">
        <v>98</v>
      </c>
      <c r="M2698">
        <v>16.399999999999999</v>
      </c>
      <c r="N2698">
        <v>144</v>
      </c>
      <c r="O2698">
        <v>103</v>
      </c>
      <c r="P2698">
        <v>6.48</v>
      </c>
      <c r="Q2698">
        <v>10.1</v>
      </c>
      <c r="R2698">
        <v>4</v>
      </c>
      <c r="S2698">
        <v>2.73</v>
      </c>
      <c r="T2698">
        <v>5</v>
      </c>
      <c r="U2698" t="s">
        <v>22</v>
      </c>
      <c r="V2698">
        <f>IF(tbl_Customers[[#This Row],[churn]] = "yes", 1, 0)</f>
        <v>0</v>
      </c>
      <c r="W2698" t="str">
        <f>IF(tbl_Customers[[#This Row],[number_customer_service_calls]] &lt;= 1, "0-1 Calls", IF(tbl_Customers[[#This Row],[number_customer_service_calls]] &lt;= 3, "2-3 Calls", IF(tbl_Customers[[#This Row],[number_customer_service_calls]] &lt;=5, "4-5 Calls", "6+ Calls")))</f>
        <v>4-5 Calls</v>
      </c>
      <c r="X2698" t="str">
        <f>IF(tbl_Customers[[#This Row],[account_length]] &lt;= 50, "0-50", IF(tbl_Customers[[#This Row],[account_length]] &lt;=100, "51-100", IF(tbl_Customers[[#This Row],[account_length]] &lt;= 150, "101-150", "151+")))</f>
        <v>101-150</v>
      </c>
      <c r="Y2698" t="str">
        <f>IF(tbl_Customers[[#This Row],[total_intl_charge]] &lt;= 3, "Low Charges", "High Charges")</f>
        <v>Low Charges</v>
      </c>
      <c r="Z2698" t="str">
        <f>IF(tbl_Customers[[#This Row],[total_eve_calls]]&lt;=80,"Low Calls",
IF(tbl_Customers[[#This Row],[total_eve_calls]]&lt;=120,"Medium Calls","High Calls"))</f>
        <v>Medium Calls</v>
      </c>
      <c r="AA2698" t="str">
        <f>IF(tbl_Customers[[#This Row],[total_eve_charge]]&lt;=15,"Low Charges",
IF(tbl_Customers[[#This Row],[total_eve_charge]]&lt;=20,"Medium Charges","High Charges"))</f>
        <v>Medium Charges</v>
      </c>
      <c r="AB26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698" t="str">
        <f>IF(tbl_Customers[[#This Row],[number_vmail_messages]] = 0, "No Usage", IF(tbl_Customers[[#This Row],[number_vmail_messages]] &lt;= 20, "Low Usage", IF(tbl_Customers[[#This Row],[number_vmail_messages]] &lt;= 40, "Medium Usgae", "High Usage")))</f>
        <v>No Usage</v>
      </c>
      <c r="AD2698" t="str">
        <f>IF(tbl_Customers[[#This Row],[total_day_minutes]]&lt;=150,"Low Usage", IF(tbl_Customers[[#This Row],[total_day_minutes]]&lt;=200,"Medium Usage", IF(tbl_Customers[[#This Row],[total_day_minutes]]&lt;=250,"High Usage","Very High Usage")))</f>
        <v>High Usage</v>
      </c>
      <c r="AE2698" t="str">
        <f>IF(tbl_Customers[[#This Row],[total_intl_calls]]&lt;=5,"Low Calls", IF(tbl_Customers[[#This Row],[total_intl_calls]]&lt;=10, "Medium Calls", "High Calls"))</f>
        <v>Low Calls</v>
      </c>
      <c r="AF26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698" s="36" t="str">
        <f>IF(tbl_Customers[[#This Row],[Churn_Risk_Score]]&gt;=10,"High Risk", IF(tbl_Customers[[#This Row],[Churn_Risk_Score]]&gt;=5,"Medium Risk","Low Risk"))</f>
        <v>Medium Risk</v>
      </c>
    </row>
    <row r="2699" spans="1:33" x14ac:dyDescent="0.35">
      <c r="A2699">
        <v>2698</v>
      </c>
      <c r="B2699" t="s">
        <v>31</v>
      </c>
      <c r="C2699">
        <v>109</v>
      </c>
      <c r="D2699" t="s">
        <v>21</v>
      </c>
      <c r="E2699" t="s">
        <v>22</v>
      </c>
      <c r="F2699" t="s">
        <v>22</v>
      </c>
      <c r="G2699">
        <v>0</v>
      </c>
      <c r="H2699">
        <v>180</v>
      </c>
      <c r="I2699">
        <v>100</v>
      </c>
      <c r="J2699">
        <v>30.6</v>
      </c>
      <c r="K2699">
        <v>229</v>
      </c>
      <c r="L2699">
        <v>103</v>
      </c>
      <c r="M2699">
        <v>19.47</v>
      </c>
      <c r="N2699">
        <v>139.4</v>
      </c>
      <c r="O2699">
        <v>105</v>
      </c>
      <c r="P2699">
        <v>6.27</v>
      </c>
      <c r="Q2699">
        <v>7.8</v>
      </c>
      <c r="R2699">
        <v>8</v>
      </c>
      <c r="S2699">
        <v>2.11</v>
      </c>
      <c r="T2699">
        <v>3</v>
      </c>
      <c r="U2699" t="s">
        <v>22</v>
      </c>
      <c r="V2699">
        <f>IF(tbl_Customers[[#This Row],[churn]] = "yes", 1, 0)</f>
        <v>0</v>
      </c>
      <c r="W2699" t="str">
        <f>IF(tbl_Customers[[#This Row],[number_customer_service_calls]] &lt;= 1, "0-1 Calls", IF(tbl_Customers[[#This Row],[number_customer_service_calls]] &lt;= 3, "2-3 Calls", IF(tbl_Customers[[#This Row],[number_customer_service_calls]] &lt;=5, "4-5 Calls", "6+ Calls")))</f>
        <v>2-3 Calls</v>
      </c>
      <c r="X2699" t="str">
        <f>IF(tbl_Customers[[#This Row],[account_length]] &lt;= 50, "0-50", IF(tbl_Customers[[#This Row],[account_length]] &lt;=100, "51-100", IF(tbl_Customers[[#This Row],[account_length]] &lt;= 150, "101-150", "151+")))</f>
        <v>101-150</v>
      </c>
      <c r="Y2699" t="str">
        <f>IF(tbl_Customers[[#This Row],[total_intl_charge]] &lt;= 3, "Low Charges", "High Charges")</f>
        <v>Low Charges</v>
      </c>
      <c r="Z2699" t="str">
        <f>IF(tbl_Customers[[#This Row],[total_eve_calls]]&lt;=80,"Low Calls",
IF(tbl_Customers[[#This Row],[total_eve_calls]]&lt;=120,"Medium Calls","High Calls"))</f>
        <v>Medium Calls</v>
      </c>
      <c r="AA2699" t="str">
        <f>IF(tbl_Customers[[#This Row],[total_eve_charge]]&lt;=15,"Low Charges",
IF(tbl_Customers[[#This Row],[total_eve_charge]]&lt;=20,"Medium Charges","High Charges"))</f>
        <v>Medium Charges</v>
      </c>
      <c r="AB26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699" t="str">
        <f>IF(tbl_Customers[[#This Row],[number_vmail_messages]] = 0, "No Usage", IF(tbl_Customers[[#This Row],[number_vmail_messages]] &lt;= 20, "Low Usage", IF(tbl_Customers[[#This Row],[number_vmail_messages]] &lt;= 40, "Medium Usgae", "High Usage")))</f>
        <v>No Usage</v>
      </c>
      <c r="AD2699" t="str">
        <f>IF(tbl_Customers[[#This Row],[total_day_minutes]]&lt;=150,"Low Usage", IF(tbl_Customers[[#This Row],[total_day_minutes]]&lt;=200,"Medium Usage", IF(tbl_Customers[[#This Row],[total_day_minutes]]&lt;=250,"High Usage","Very High Usage")))</f>
        <v>Medium Usage</v>
      </c>
      <c r="AE2699" t="str">
        <f>IF(tbl_Customers[[#This Row],[total_intl_calls]]&lt;=5,"Low Calls", IF(tbl_Customers[[#This Row],[total_intl_calls]]&lt;=10, "Medium Calls", "High Calls"))</f>
        <v>Medium Calls</v>
      </c>
      <c r="AF26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699" s="36" t="str">
        <f>IF(tbl_Customers[[#This Row],[Churn_Risk_Score]]&gt;=10,"High Risk", IF(tbl_Customers[[#This Row],[Churn_Risk_Score]]&gt;=5,"Medium Risk","Low Risk"))</f>
        <v>Low Risk</v>
      </c>
    </row>
    <row r="2700" spans="1:33" x14ac:dyDescent="0.35">
      <c r="A2700">
        <v>2699</v>
      </c>
      <c r="B2700" t="s">
        <v>65</v>
      </c>
      <c r="C2700">
        <v>95</v>
      </c>
      <c r="D2700" t="s">
        <v>28</v>
      </c>
      <c r="E2700" t="s">
        <v>22</v>
      </c>
      <c r="F2700" t="s">
        <v>22</v>
      </c>
      <c r="G2700">
        <v>0</v>
      </c>
      <c r="H2700">
        <v>157.30000000000001</v>
      </c>
      <c r="I2700">
        <v>116</v>
      </c>
      <c r="J2700">
        <v>26.74</v>
      </c>
      <c r="K2700">
        <v>197.5</v>
      </c>
      <c r="L2700">
        <v>77</v>
      </c>
      <c r="M2700">
        <v>16.79</v>
      </c>
      <c r="N2700">
        <v>128.19999999999999</v>
      </c>
      <c r="O2700">
        <v>111</v>
      </c>
      <c r="P2700">
        <v>5.77</v>
      </c>
      <c r="Q2700">
        <v>8.4</v>
      </c>
      <c r="R2700">
        <v>4</v>
      </c>
      <c r="S2700">
        <v>2.27</v>
      </c>
      <c r="T2700">
        <v>2</v>
      </c>
      <c r="U2700" t="s">
        <v>22</v>
      </c>
      <c r="V2700">
        <f>IF(tbl_Customers[[#This Row],[churn]] = "yes", 1, 0)</f>
        <v>0</v>
      </c>
      <c r="W2700" t="str">
        <f>IF(tbl_Customers[[#This Row],[number_customer_service_calls]] &lt;= 1, "0-1 Calls", IF(tbl_Customers[[#This Row],[number_customer_service_calls]] &lt;= 3, "2-3 Calls", IF(tbl_Customers[[#This Row],[number_customer_service_calls]] &lt;=5, "4-5 Calls", "6+ Calls")))</f>
        <v>2-3 Calls</v>
      </c>
      <c r="X2700" t="str">
        <f>IF(tbl_Customers[[#This Row],[account_length]] &lt;= 50, "0-50", IF(tbl_Customers[[#This Row],[account_length]] &lt;=100, "51-100", IF(tbl_Customers[[#This Row],[account_length]] &lt;= 150, "101-150", "151+")))</f>
        <v>51-100</v>
      </c>
      <c r="Y2700" t="str">
        <f>IF(tbl_Customers[[#This Row],[total_intl_charge]] &lt;= 3, "Low Charges", "High Charges")</f>
        <v>Low Charges</v>
      </c>
      <c r="Z2700" t="str">
        <f>IF(tbl_Customers[[#This Row],[total_eve_calls]]&lt;=80,"Low Calls",
IF(tbl_Customers[[#This Row],[total_eve_calls]]&lt;=120,"Medium Calls","High Calls"))</f>
        <v>Low Calls</v>
      </c>
      <c r="AA2700" t="str">
        <f>IF(tbl_Customers[[#This Row],[total_eve_charge]]&lt;=15,"Low Charges",
IF(tbl_Customers[[#This Row],[total_eve_charge]]&lt;=20,"Medium Charges","High Charges"))</f>
        <v>Medium Charges</v>
      </c>
      <c r="AB27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700" t="str">
        <f>IF(tbl_Customers[[#This Row],[number_vmail_messages]] = 0, "No Usage", IF(tbl_Customers[[#This Row],[number_vmail_messages]] &lt;= 20, "Low Usage", IF(tbl_Customers[[#This Row],[number_vmail_messages]] &lt;= 40, "Medium Usgae", "High Usage")))</f>
        <v>No Usage</v>
      </c>
      <c r="AD2700" t="str">
        <f>IF(tbl_Customers[[#This Row],[total_day_minutes]]&lt;=150,"Low Usage", IF(tbl_Customers[[#This Row],[total_day_minutes]]&lt;=200,"Medium Usage", IF(tbl_Customers[[#This Row],[total_day_minutes]]&lt;=250,"High Usage","Very High Usage")))</f>
        <v>Medium Usage</v>
      </c>
      <c r="AE2700" t="str">
        <f>IF(tbl_Customers[[#This Row],[total_intl_calls]]&lt;=5,"Low Calls", IF(tbl_Customers[[#This Row],[total_intl_calls]]&lt;=10, "Medium Calls", "High Calls"))</f>
        <v>Low Calls</v>
      </c>
      <c r="AF27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00" s="36" t="str">
        <f>IF(tbl_Customers[[#This Row],[Churn_Risk_Score]]&gt;=10,"High Risk", IF(tbl_Customers[[#This Row],[Churn_Risk_Score]]&gt;=5,"Medium Risk","Low Risk"))</f>
        <v>Low Risk</v>
      </c>
    </row>
    <row r="2701" spans="1:33" x14ac:dyDescent="0.35">
      <c r="A2701">
        <v>2700</v>
      </c>
      <c r="B2701" t="s">
        <v>58</v>
      </c>
      <c r="C2701">
        <v>72</v>
      </c>
      <c r="D2701" t="s">
        <v>21</v>
      </c>
      <c r="E2701" t="s">
        <v>22</v>
      </c>
      <c r="F2701" t="s">
        <v>22</v>
      </c>
      <c r="G2701">
        <v>0</v>
      </c>
      <c r="H2701">
        <v>196.5</v>
      </c>
      <c r="I2701">
        <v>88</v>
      </c>
      <c r="J2701">
        <v>33.409999999999997</v>
      </c>
      <c r="K2701">
        <v>158.6</v>
      </c>
      <c r="L2701">
        <v>129</v>
      </c>
      <c r="M2701">
        <v>13.48</v>
      </c>
      <c r="N2701">
        <v>269.3</v>
      </c>
      <c r="O2701">
        <v>118</v>
      </c>
      <c r="P2701">
        <v>12.12</v>
      </c>
      <c r="Q2701">
        <v>6.8</v>
      </c>
      <c r="R2701">
        <v>3</v>
      </c>
      <c r="S2701">
        <v>1.84</v>
      </c>
      <c r="T2701">
        <v>0</v>
      </c>
      <c r="U2701" t="s">
        <v>22</v>
      </c>
      <c r="V2701">
        <f>IF(tbl_Customers[[#This Row],[churn]] = "yes", 1, 0)</f>
        <v>0</v>
      </c>
      <c r="W2701" t="str">
        <f>IF(tbl_Customers[[#This Row],[number_customer_service_calls]] &lt;= 1, "0-1 Calls", IF(tbl_Customers[[#This Row],[number_customer_service_calls]] &lt;= 3, "2-3 Calls", IF(tbl_Customers[[#This Row],[number_customer_service_calls]] &lt;=5, "4-5 Calls", "6+ Calls")))</f>
        <v>0-1 Calls</v>
      </c>
      <c r="X2701" t="str">
        <f>IF(tbl_Customers[[#This Row],[account_length]] &lt;= 50, "0-50", IF(tbl_Customers[[#This Row],[account_length]] &lt;=100, "51-100", IF(tbl_Customers[[#This Row],[account_length]] &lt;= 150, "101-150", "151+")))</f>
        <v>51-100</v>
      </c>
      <c r="Y2701" t="str">
        <f>IF(tbl_Customers[[#This Row],[total_intl_charge]] &lt;= 3, "Low Charges", "High Charges")</f>
        <v>Low Charges</v>
      </c>
      <c r="Z2701" t="str">
        <f>IF(tbl_Customers[[#This Row],[total_eve_calls]]&lt;=80,"Low Calls",
IF(tbl_Customers[[#This Row],[total_eve_calls]]&lt;=120,"Medium Calls","High Calls"))</f>
        <v>High Calls</v>
      </c>
      <c r="AA2701" t="str">
        <f>IF(tbl_Customers[[#This Row],[total_eve_charge]]&lt;=15,"Low Charges",
IF(tbl_Customers[[#This Row],[total_eve_charge]]&lt;=20,"Medium Charges","High Charges"))</f>
        <v>Low Charges</v>
      </c>
      <c r="AB27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01" t="str">
        <f>IF(tbl_Customers[[#This Row],[number_vmail_messages]] = 0, "No Usage", IF(tbl_Customers[[#This Row],[number_vmail_messages]] &lt;= 20, "Low Usage", IF(tbl_Customers[[#This Row],[number_vmail_messages]] &lt;= 40, "Medium Usgae", "High Usage")))</f>
        <v>No Usage</v>
      </c>
      <c r="AD2701" t="str">
        <f>IF(tbl_Customers[[#This Row],[total_day_minutes]]&lt;=150,"Low Usage", IF(tbl_Customers[[#This Row],[total_day_minutes]]&lt;=200,"Medium Usage", IF(tbl_Customers[[#This Row],[total_day_minutes]]&lt;=250,"High Usage","Very High Usage")))</f>
        <v>Medium Usage</v>
      </c>
      <c r="AE2701" t="str">
        <f>IF(tbl_Customers[[#This Row],[total_intl_calls]]&lt;=5,"Low Calls", IF(tbl_Customers[[#This Row],[total_intl_calls]]&lt;=10, "Medium Calls", "High Calls"))</f>
        <v>Low Calls</v>
      </c>
      <c r="AF27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01" s="36" t="str">
        <f>IF(tbl_Customers[[#This Row],[Churn_Risk_Score]]&gt;=10,"High Risk", IF(tbl_Customers[[#This Row],[Churn_Risk_Score]]&gt;=5,"Medium Risk","Low Risk"))</f>
        <v>Low Risk</v>
      </c>
    </row>
    <row r="2702" spans="1:33" x14ac:dyDescent="0.35">
      <c r="A2702">
        <v>2701</v>
      </c>
      <c r="B2702" t="s">
        <v>31</v>
      </c>
      <c r="C2702">
        <v>73</v>
      </c>
      <c r="D2702" t="s">
        <v>21</v>
      </c>
      <c r="E2702" t="s">
        <v>22</v>
      </c>
      <c r="F2702" t="s">
        <v>22</v>
      </c>
      <c r="G2702">
        <v>0</v>
      </c>
      <c r="H2702">
        <v>240.3</v>
      </c>
      <c r="I2702">
        <v>130</v>
      </c>
      <c r="J2702">
        <v>40.85</v>
      </c>
      <c r="K2702">
        <v>162.5</v>
      </c>
      <c r="L2702">
        <v>83</v>
      </c>
      <c r="M2702">
        <v>13.81</v>
      </c>
      <c r="N2702">
        <v>231.9</v>
      </c>
      <c r="O2702">
        <v>136</v>
      </c>
      <c r="P2702">
        <v>10.44</v>
      </c>
      <c r="Q2702">
        <v>11.9</v>
      </c>
      <c r="R2702">
        <v>3</v>
      </c>
      <c r="S2702">
        <v>3.21</v>
      </c>
      <c r="T2702">
        <v>0</v>
      </c>
      <c r="U2702" t="s">
        <v>22</v>
      </c>
      <c r="V2702">
        <f>IF(tbl_Customers[[#This Row],[churn]] = "yes", 1, 0)</f>
        <v>0</v>
      </c>
      <c r="W2702" t="str">
        <f>IF(tbl_Customers[[#This Row],[number_customer_service_calls]] &lt;= 1, "0-1 Calls", IF(tbl_Customers[[#This Row],[number_customer_service_calls]] &lt;= 3, "2-3 Calls", IF(tbl_Customers[[#This Row],[number_customer_service_calls]] &lt;=5, "4-5 Calls", "6+ Calls")))</f>
        <v>0-1 Calls</v>
      </c>
      <c r="X2702" t="str">
        <f>IF(tbl_Customers[[#This Row],[account_length]] &lt;= 50, "0-50", IF(tbl_Customers[[#This Row],[account_length]] &lt;=100, "51-100", IF(tbl_Customers[[#This Row],[account_length]] &lt;= 150, "101-150", "151+")))</f>
        <v>51-100</v>
      </c>
      <c r="Y2702" t="str">
        <f>IF(tbl_Customers[[#This Row],[total_intl_charge]] &lt;= 3, "Low Charges", "High Charges")</f>
        <v>High Charges</v>
      </c>
      <c r="Z2702" t="str">
        <f>IF(tbl_Customers[[#This Row],[total_eve_calls]]&lt;=80,"Low Calls",
IF(tbl_Customers[[#This Row],[total_eve_calls]]&lt;=120,"Medium Calls","High Calls"))</f>
        <v>Medium Calls</v>
      </c>
      <c r="AA2702" t="str">
        <f>IF(tbl_Customers[[#This Row],[total_eve_charge]]&lt;=15,"Low Charges",
IF(tbl_Customers[[#This Row],[total_eve_charge]]&lt;=20,"Medium Charges","High Charges"))</f>
        <v>Low Charges</v>
      </c>
      <c r="AB27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02" t="str">
        <f>IF(tbl_Customers[[#This Row],[number_vmail_messages]] = 0, "No Usage", IF(tbl_Customers[[#This Row],[number_vmail_messages]] &lt;= 20, "Low Usage", IF(tbl_Customers[[#This Row],[number_vmail_messages]] &lt;= 40, "Medium Usgae", "High Usage")))</f>
        <v>No Usage</v>
      </c>
      <c r="AD2702" t="str">
        <f>IF(tbl_Customers[[#This Row],[total_day_minutes]]&lt;=150,"Low Usage", IF(tbl_Customers[[#This Row],[total_day_minutes]]&lt;=200,"Medium Usage", IF(tbl_Customers[[#This Row],[total_day_minutes]]&lt;=250,"High Usage","Very High Usage")))</f>
        <v>High Usage</v>
      </c>
      <c r="AE2702" t="str">
        <f>IF(tbl_Customers[[#This Row],[total_intl_calls]]&lt;=5,"Low Calls", IF(tbl_Customers[[#This Row],[total_intl_calls]]&lt;=10, "Medium Calls", "High Calls"))</f>
        <v>Low Calls</v>
      </c>
      <c r="AF27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02" s="36" t="str">
        <f>IF(tbl_Customers[[#This Row],[Churn_Risk_Score]]&gt;=10,"High Risk", IF(tbl_Customers[[#This Row],[Churn_Risk_Score]]&gt;=5,"Medium Risk","Low Risk"))</f>
        <v>Low Risk</v>
      </c>
    </row>
    <row r="2703" spans="1:33" x14ac:dyDescent="0.35">
      <c r="A2703">
        <v>2702</v>
      </c>
      <c r="B2703" t="s">
        <v>42</v>
      </c>
      <c r="C2703">
        <v>108</v>
      </c>
      <c r="D2703" t="s">
        <v>21</v>
      </c>
      <c r="E2703" t="s">
        <v>22</v>
      </c>
      <c r="F2703" t="s">
        <v>22</v>
      </c>
      <c r="G2703">
        <v>0</v>
      </c>
      <c r="H2703">
        <v>193.3</v>
      </c>
      <c r="I2703">
        <v>126</v>
      </c>
      <c r="J2703">
        <v>32.86</v>
      </c>
      <c r="K2703">
        <v>154.69999999999999</v>
      </c>
      <c r="L2703">
        <v>85</v>
      </c>
      <c r="M2703">
        <v>13.15</v>
      </c>
      <c r="N2703">
        <v>174.8</v>
      </c>
      <c r="O2703">
        <v>98</v>
      </c>
      <c r="P2703">
        <v>7.87</v>
      </c>
      <c r="Q2703">
        <v>9.4</v>
      </c>
      <c r="R2703">
        <v>6</v>
      </c>
      <c r="S2703">
        <v>2.54</v>
      </c>
      <c r="T2703">
        <v>3</v>
      </c>
      <c r="U2703" t="s">
        <v>22</v>
      </c>
      <c r="V2703">
        <f>IF(tbl_Customers[[#This Row],[churn]] = "yes", 1, 0)</f>
        <v>0</v>
      </c>
      <c r="W2703" t="str">
        <f>IF(tbl_Customers[[#This Row],[number_customer_service_calls]] &lt;= 1, "0-1 Calls", IF(tbl_Customers[[#This Row],[number_customer_service_calls]] &lt;= 3, "2-3 Calls", IF(tbl_Customers[[#This Row],[number_customer_service_calls]] &lt;=5, "4-5 Calls", "6+ Calls")))</f>
        <v>2-3 Calls</v>
      </c>
      <c r="X2703" t="str">
        <f>IF(tbl_Customers[[#This Row],[account_length]] &lt;= 50, "0-50", IF(tbl_Customers[[#This Row],[account_length]] &lt;=100, "51-100", IF(tbl_Customers[[#This Row],[account_length]] &lt;= 150, "101-150", "151+")))</f>
        <v>101-150</v>
      </c>
      <c r="Y2703" t="str">
        <f>IF(tbl_Customers[[#This Row],[total_intl_charge]] &lt;= 3, "Low Charges", "High Charges")</f>
        <v>Low Charges</v>
      </c>
      <c r="Z2703" t="str">
        <f>IF(tbl_Customers[[#This Row],[total_eve_calls]]&lt;=80,"Low Calls",
IF(tbl_Customers[[#This Row],[total_eve_calls]]&lt;=120,"Medium Calls","High Calls"))</f>
        <v>Medium Calls</v>
      </c>
      <c r="AA2703" t="str">
        <f>IF(tbl_Customers[[#This Row],[total_eve_charge]]&lt;=15,"Low Charges",
IF(tbl_Customers[[#This Row],[total_eve_charge]]&lt;=20,"Medium Charges","High Charges"))</f>
        <v>Low Charges</v>
      </c>
      <c r="AB27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03" t="str">
        <f>IF(tbl_Customers[[#This Row],[number_vmail_messages]] = 0, "No Usage", IF(tbl_Customers[[#This Row],[number_vmail_messages]] &lt;= 20, "Low Usage", IF(tbl_Customers[[#This Row],[number_vmail_messages]] &lt;= 40, "Medium Usgae", "High Usage")))</f>
        <v>No Usage</v>
      </c>
      <c r="AD2703" t="str">
        <f>IF(tbl_Customers[[#This Row],[total_day_minutes]]&lt;=150,"Low Usage", IF(tbl_Customers[[#This Row],[total_day_minutes]]&lt;=200,"Medium Usage", IF(tbl_Customers[[#This Row],[total_day_minutes]]&lt;=250,"High Usage","Very High Usage")))</f>
        <v>Medium Usage</v>
      </c>
      <c r="AE2703" t="str">
        <f>IF(tbl_Customers[[#This Row],[total_intl_calls]]&lt;=5,"Low Calls", IF(tbl_Customers[[#This Row],[total_intl_calls]]&lt;=10, "Medium Calls", "High Calls"))</f>
        <v>Medium Calls</v>
      </c>
      <c r="AF27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03" s="36" t="str">
        <f>IF(tbl_Customers[[#This Row],[Churn_Risk_Score]]&gt;=10,"High Risk", IF(tbl_Customers[[#This Row],[Churn_Risk_Score]]&gt;=5,"Medium Risk","Low Risk"))</f>
        <v>Low Risk</v>
      </c>
    </row>
    <row r="2704" spans="1:33" x14ac:dyDescent="0.35">
      <c r="A2704">
        <v>2703</v>
      </c>
      <c r="B2704" t="s">
        <v>31</v>
      </c>
      <c r="C2704">
        <v>58</v>
      </c>
      <c r="D2704" t="s">
        <v>25</v>
      </c>
      <c r="E2704" t="s">
        <v>22</v>
      </c>
      <c r="F2704" t="s">
        <v>23</v>
      </c>
      <c r="G2704">
        <v>39</v>
      </c>
      <c r="H2704">
        <v>211.9</v>
      </c>
      <c r="I2704">
        <v>40</v>
      </c>
      <c r="J2704">
        <v>36.020000000000003</v>
      </c>
      <c r="K2704">
        <v>274.39999999999998</v>
      </c>
      <c r="L2704">
        <v>76</v>
      </c>
      <c r="M2704">
        <v>23.32</v>
      </c>
      <c r="N2704">
        <v>210.5</v>
      </c>
      <c r="O2704">
        <v>139</v>
      </c>
      <c r="P2704">
        <v>9.4700000000000006</v>
      </c>
      <c r="Q2704">
        <v>5.4</v>
      </c>
      <c r="R2704">
        <v>4</v>
      </c>
      <c r="S2704">
        <v>1.46</v>
      </c>
      <c r="T2704">
        <v>1</v>
      </c>
      <c r="U2704" t="s">
        <v>22</v>
      </c>
      <c r="V2704">
        <f>IF(tbl_Customers[[#This Row],[churn]] = "yes", 1, 0)</f>
        <v>0</v>
      </c>
      <c r="W2704" t="str">
        <f>IF(tbl_Customers[[#This Row],[number_customer_service_calls]] &lt;= 1, "0-1 Calls", IF(tbl_Customers[[#This Row],[number_customer_service_calls]] &lt;= 3, "2-3 Calls", IF(tbl_Customers[[#This Row],[number_customer_service_calls]] &lt;=5, "4-5 Calls", "6+ Calls")))</f>
        <v>0-1 Calls</v>
      </c>
      <c r="X2704" t="str">
        <f>IF(tbl_Customers[[#This Row],[account_length]] &lt;= 50, "0-50", IF(tbl_Customers[[#This Row],[account_length]] &lt;=100, "51-100", IF(tbl_Customers[[#This Row],[account_length]] &lt;= 150, "101-150", "151+")))</f>
        <v>51-100</v>
      </c>
      <c r="Y2704" t="str">
        <f>IF(tbl_Customers[[#This Row],[total_intl_charge]] &lt;= 3, "Low Charges", "High Charges")</f>
        <v>Low Charges</v>
      </c>
      <c r="Z2704" t="str">
        <f>IF(tbl_Customers[[#This Row],[total_eve_calls]]&lt;=80,"Low Calls",
IF(tbl_Customers[[#This Row],[total_eve_calls]]&lt;=120,"Medium Calls","High Calls"))</f>
        <v>Low Calls</v>
      </c>
      <c r="AA2704" t="str">
        <f>IF(tbl_Customers[[#This Row],[total_eve_charge]]&lt;=15,"Low Charges",
IF(tbl_Customers[[#This Row],[total_eve_charge]]&lt;=20,"Medium Charges","High Charges"))</f>
        <v>High Charges</v>
      </c>
      <c r="AB27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04" t="str">
        <f>IF(tbl_Customers[[#This Row],[number_vmail_messages]] = 0, "No Usage", IF(tbl_Customers[[#This Row],[number_vmail_messages]] &lt;= 20, "Low Usage", IF(tbl_Customers[[#This Row],[number_vmail_messages]] &lt;= 40, "Medium Usgae", "High Usage")))</f>
        <v>Medium Usgae</v>
      </c>
      <c r="AD2704" t="str">
        <f>IF(tbl_Customers[[#This Row],[total_day_minutes]]&lt;=150,"Low Usage", IF(tbl_Customers[[#This Row],[total_day_minutes]]&lt;=200,"Medium Usage", IF(tbl_Customers[[#This Row],[total_day_minutes]]&lt;=250,"High Usage","Very High Usage")))</f>
        <v>High Usage</v>
      </c>
      <c r="AE2704" t="str">
        <f>IF(tbl_Customers[[#This Row],[total_intl_calls]]&lt;=5,"Low Calls", IF(tbl_Customers[[#This Row],[total_intl_calls]]&lt;=10, "Medium Calls", "High Calls"))</f>
        <v>Low Calls</v>
      </c>
      <c r="AF27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04" s="36" t="str">
        <f>IF(tbl_Customers[[#This Row],[Churn_Risk_Score]]&gt;=10,"High Risk", IF(tbl_Customers[[#This Row],[Churn_Risk_Score]]&gt;=5,"Medium Risk","Low Risk"))</f>
        <v>Low Risk</v>
      </c>
    </row>
    <row r="2705" spans="1:33" x14ac:dyDescent="0.35">
      <c r="A2705">
        <v>2704</v>
      </c>
      <c r="B2705" t="s">
        <v>59</v>
      </c>
      <c r="C2705">
        <v>76</v>
      </c>
      <c r="D2705" t="s">
        <v>28</v>
      </c>
      <c r="E2705" t="s">
        <v>23</v>
      </c>
      <c r="F2705" t="s">
        <v>22</v>
      </c>
      <c r="G2705">
        <v>0</v>
      </c>
      <c r="H2705">
        <v>246.8</v>
      </c>
      <c r="I2705">
        <v>110</v>
      </c>
      <c r="J2705">
        <v>41.96</v>
      </c>
      <c r="K2705">
        <v>206.3</v>
      </c>
      <c r="L2705">
        <v>63</v>
      </c>
      <c r="M2705">
        <v>17.54</v>
      </c>
      <c r="N2705">
        <v>208.4</v>
      </c>
      <c r="O2705">
        <v>123</v>
      </c>
      <c r="P2705">
        <v>9.3800000000000008</v>
      </c>
      <c r="Q2705">
        <v>13.2</v>
      </c>
      <c r="R2705">
        <v>5</v>
      </c>
      <c r="S2705">
        <v>3.56</v>
      </c>
      <c r="T2705">
        <v>0</v>
      </c>
      <c r="U2705" t="s">
        <v>23</v>
      </c>
      <c r="V2705">
        <f>IF(tbl_Customers[[#This Row],[churn]] = "yes", 1, 0)</f>
        <v>1</v>
      </c>
      <c r="W2705" t="str">
        <f>IF(tbl_Customers[[#This Row],[number_customer_service_calls]] &lt;= 1, "0-1 Calls", IF(tbl_Customers[[#This Row],[number_customer_service_calls]] &lt;= 3, "2-3 Calls", IF(tbl_Customers[[#This Row],[number_customer_service_calls]] &lt;=5, "4-5 Calls", "6+ Calls")))</f>
        <v>0-1 Calls</v>
      </c>
      <c r="X2705" t="str">
        <f>IF(tbl_Customers[[#This Row],[account_length]] &lt;= 50, "0-50", IF(tbl_Customers[[#This Row],[account_length]] &lt;=100, "51-100", IF(tbl_Customers[[#This Row],[account_length]] &lt;= 150, "101-150", "151+")))</f>
        <v>51-100</v>
      </c>
      <c r="Y2705" t="str">
        <f>IF(tbl_Customers[[#This Row],[total_intl_charge]] &lt;= 3, "Low Charges", "High Charges")</f>
        <v>High Charges</v>
      </c>
      <c r="Z2705" t="str">
        <f>IF(tbl_Customers[[#This Row],[total_eve_calls]]&lt;=80,"Low Calls",
IF(tbl_Customers[[#This Row],[total_eve_calls]]&lt;=120,"Medium Calls","High Calls"))</f>
        <v>Low Calls</v>
      </c>
      <c r="AA2705" t="str">
        <f>IF(tbl_Customers[[#This Row],[total_eve_charge]]&lt;=15,"Low Charges",
IF(tbl_Customers[[#This Row],[total_eve_charge]]&lt;=20,"Medium Charges","High Charges"))</f>
        <v>Medium Charges</v>
      </c>
      <c r="AB27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05" t="str">
        <f>IF(tbl_Customers[[#This Row],[number_vmail_messages]] = 0, "No Usage", IF(tbl_Customers[[#This Row],[number_vmail_messages]] &lt;= 20, "Low Usage", IF(tbl_Customers[[#This Row],[number_vmail_messages]] &lt;= 40, "Medium Usgae", "High Usage")))</f>
        <v>No Usage</v>
      </c>
      <c r="AD2705" t="str">
        <f>IF(tbl_Customers[[#This Row],[total_day_minutes]]&lt;=150,"Low Usage", IF(tbl_Customers[[#This Row],[total_day_minutes]]&lt;=200,"Medium Usage", IF(tbl_Customers[[#This Row],[total_day_minutes]]&lt;=250,"High Usage","Very High Usage")))</f>
        <v>High Usage</v>
      </c>
      <c r="AE2705" t="str">
        <f>IF(tbl_Customers[[#This Row],[total_intl_calls]]&lt;=5,"Low Calls", IF(tbl_Customers[[#This Row],[total_intl_calls]]&lt;=10, "Medium Calls", "High Calls"))</f>
        <v>Low Calls</v>
      </c>
      <c r="AF27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705" s="36" t="str">
        <f>IF(tbl_Customers[[#This Row],[Churn_Risk_Score]]&gt;=10,"High Risk", IF(tbl_Customers[[#This Row],[Churn_Risk_Score]]&gt;=5,"Medium Risk","Low Risk"))</f>
        <v>Medium Risk</v>
      </c>
    </row>
    <row r="2706" spans="1:33" x14ac:dyDescent="0.35">
      <c r="A2706">
        <v>2705</v>
      </c>
      <c r="B2706" t="s">
        <v>37</v>
      </c>
      <c r="C2706">
        <v>103</v>
      </c>
      <c r="D2706" t="s">
        <v>21</v>
      </c>
      <c r="E2706" t="s">
        <v>22</v>
      </c>
      <c r="F2706" t="s">
        <v>22</v>
      </c>
      <c r="G2706">
        <v>0</v>
      </c>
      <c r="H2706">
        <v>174.7</v>
      </c>
      <c r="I2706">
        <v>151</v>
      </c>
      <c r="J2706">
        <v>29.7</v>
      </c>
      <c r="K2706">
        <v>148</v>
      </c>
      <c r="L2706">
        <v>56</v>
      </c>
      <c r="M2706">
        <v>12.58</v>
      </c>
      <c r="N2706">
        <v>168.2</v>
      </c>
      <c r="O2706">
        <v>109</v>
      </c>
      <c r="P2706">
        <v>7.57</v>
      </c>
      <c r="Q2706">
        <v>15.8</v>
      </c>
      <c r="R2706">
        <v>3</v>
      </c>
      <c r="S2706">
        <v>4.2699999999999996</v>
      </c>
      <c r="T2706">
        <v>6</v>
      </c>
      <c r="U2706" t="s">
        <v>23</v>
      </c>
      <c r="V2706">
        <f>IF(tbl_Customers[[#This Row],[churn]] = "yes", 1, 0)</f>
        <v>1</v>
      </c>
      <c r="W2706" t="str">
        <f>IF(tbl_Customers[[#This Row],[number_customer_service_calls]] &lt;= 1, "0-1 Calls", IF(tbl_Customers[[#This Row],[number_customer_service_calls]] &lt;= 3, "2-3 Calls", IF(tbl_Customers[[#This Row],[number_customer_service_calls]] &lt;=5, "4-5 Calls", "6+ Calls")))</f>
        <v>6+ Calls</v>
      </c>
      <c r="X2706" t="str">
        <f>IF(tbl_Customers[[#This Row],[account_length]] &lt;= 50, "0-50", IF(tbl_Customers[[#This Row],[account_length]] &lt;=100, "51-100", IF(tbl_Customers[[#This Row],[account_length]] &lt;= 150, "101-150", "151+")))</f>
        <v>101-150</v>
      </c>
      <c r="Y2706" t="str">
        <f>IF(tbl_Customers[[#This Row],[total_intl_charge]] &lt;= 3, "Low Charges", "High Charges")</f>
        <v>High Charges</v>
      </c>
      <c r="Z2706" t="str">
        <f>IF(tbl_Customers[[#This Row],[total_eve_calls]]&lt;=80,"Low Calls",
IF(tbl_Customers[[#This Row],[total_eve_calls]]&lt;=120,"Medium Calls","High Calls"))</f>
        <v>Low Calls</v>
      </c>
      <c r="AA2706" t="str">
        <f>IF(tbl_Customers[[#This Row],[total_eve_charge]]&lt;=15,"Low Charges",
IF(tbl_Customers[[#This Row],[total_eve_charge]]&lt;=20,"Medium Charges","High Charges"))</f>
        <v>Low Charges</v>
      </c>
      <c r="AB27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06" t="str">
        <f>IF(tbl_Customers[[#This Row],[number_vmail_messages]] = 0, "No Usage", IF(tbl_Customers[[#This Row],[number_vmail_messages]] &lt;= 20, "Low Usage", IF(tbl_Customers[[#This Row],[number_vmail_messages]] &lt;= 40, "Medium Usgae", "High Usage")))</f>
        <v>No Usage</v>
      </c>
      <c r="AD2706" t="str">
        <f>IF(tbl_Customers[[#This Row],[total_day_minutes]]&lt;=150,"Low Usage", IF(tbl_Customers[[#This Row],[total_day_minutes]]&lt;=200,"Medium Usage", IF(tbl_Customers[[#This Row],[total_day_minutes]]&lt;=250,"High Usage","Very High Usage")))</f>
        <v>Medium Usage</v>
      </c>
      <c r="AE2706" t="str">
        <f>IF(tbl_Customers[[#This Row],[total_intl_calls]]&lt;=5,"Low Calls", IF(tbl_Customers[[#This Row],[total_intl_calls]]&lt;=10, "Medium Calls", "High Calls"))</f>
        <v>Low Calls</v>
      </c>
      <c r="AF27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706" s="36" t="str">
        <f>IF(tbl_Customers[[#This Row],[Churn_Risk_Score]]&gt;=10,"High Risk", IF(tbl_Customers[[#This Row],[Churn_Risk_Score]]&gt;=5,"Medium Risk","Low Risk"))</f>
        <v>Medium Risk</v>
      </c>
    </row>
    <row r="2707" spans="1:33" x14ac:dyDescent="0.35">
      <c r="A2707">
        <v>2706</v>
      </c>
      <c r="B2707" t="s">
        <v>74</v>
      </c>
      <c r="C2707">
        <v>87</v>
      </c>
      <c r="D2707" t="s">
        <v>21</v>
      </c>
      <c r="E2707" t="s">
        <v>22</v>
      </c>
      <c r="F2707" t="s">
        <v>22</v>
      </c>
      <c r="G2707">
        <v>0</v>
      </c>
      <c r="H2707">
        <v>240</v>
      </c>
      <c r="I2707">
        <v>83</v>
      </c>
      <c r="J2707">
        <v>40.799999999999997</v>
      </c>
      <c r="K2707">
        <v>134.1</v>
      </c>
      <c r="L2707">
        <v>106</v>
      </c>
      <c r="M2707">
        <v>11.4</v>
      </c>
      <c r="N2707">
        <v>189.1</v>
      </c>
      <c r="O2707">
        <v>84</v>
      </c>
      <c r="P2707">
        <v>8.51</v>
      </c>
      <c r="Q2707">
        <v>9.3000000000000007</v>
      </c>
      <c r="R2707">
        <v>2</v>
      </c>
      <c r="S2707">
        <v>2.5099999999999998</v>
      </c>
      <c r="T2707">
        <v>0</v>
      </c>
      <c r="U2707" t="s">
        <v>23</v>
      </c>
      <c r="V2707">
        <f>IF(tbl_Customers[[#This Row],[churn]] = "yes", 1, 0)</f>
        <v>1</v>
      </c>
      <c r="W2707" t="str">
        <f>IF(tbl_Customers[[#This Row],[number_customer_service_calls]] &lt;= 1, "0-1 Calls", IF(tbl_Customers[[#This Row],[number_customer_service_calls]] &lt;= 3, "2-3 Calls", IF(tbl_Customers[[#This Row],[number_customer_service_calls]] &lt;=5, "4-5 Calls", "6+ Calls")))</f>
        <v>0-1 Calls</v>
      </c>
      <c r="X2707" t="str">
        <f>IF(tbl_Customers[[#This Row],[account_length]] &lt;= 50, "0-50", IF(tbl_Customers[[#This Row],[account_length]] &lt;=100, "51-100", IF(tbl_Customers[[#This Row],[account_length]] &lt;= 150, "101-150", "151+")))</f>
        <v>51-100</v>
      </c>
      <c r="Y2707" t="str">
        <f>IF(tbl_Customers[[#This Row],[total_intl_charge]] &lt;= 3, "Low Charges", "High Charges")</f>
        <v>Low Charges</v>
      </c>
      <c r="Z2707" t="str">
        <f>IF(tbl_Customers[[#This Row],[total_eve_calls]]&lt;=80,"Low Calls",
IF(tbl_Customers[[#This Row],[total_eve_calls]]&lt;=120,"Medium Calls","High Calls"))</f>
        <v>Medium Calls</v>
      </c>
      <c r="AA2707" t="str">
        <f>IF(tbl_Customers[[#This Row],[total_eve_charge]]&lt;=15,"Low Charges",
IF(tbl_Customers[[#This Row],[total_eve_charge]]&lt;=20,"Medium Charges","High Charges"))</f>
        <v>Low Charges</v>
      </c>
      <c r="AB27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07" t="str">
        <f>IF(tbl_Customers[[#This Row],[number_vmail_messages]] = 0, "No Usage", IF(tbl_Customers[[#This Row],[number_vmail_messages]] &lt;= 20, "Low Usage", IF(tbl_Customers[[#This Row],[number_vmail_messages]] &lt;= 40, "Medium Usgae", "High Usage")))</f>
        <v>No Usage</v>
      </c>
      <c r="AD2707" t="str">
        <f>IF(tbl_Customers[[#This Row],[total_day_minutes]]&lt;=150,"Low Usage", IF(tbl_Customers[[#This Row],[total_day_minutes]]&lt;=200,"Medium Usage", IF(tbl_Customers[[#This Row],[total_day_minutes]]&lt;=250,"High Usage","Very High Usage")))</f>
        <v>High Usage</v>
      </c>
      <c r="AE2707" t="str">
        <f>IF(tbl_Customers[[#This Row],[total_intl_calls]]&lt;=5,"Low Calls", IF(tbl_Customers[[#This Row],[total_intl_calls]]&lt;=10, "Medium Calls", "High Calls"))</f>
        <v>Low Calls</v>
      </c>
      <c r="AF27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07" s="36" t="str">
        <f>IF(tbl_Customers[[#This Row],[Churn_Risk_Score]]&gt;=10,"High Risk", IF(tbl_Customers[[#This Row],[Churn_Risk_Score]]&gt;=5,"Medium Risk","Low Risk"))</f>
        <v>Low Risk</v>
      </c>
    </row>
    <row r="2708" spans="1:33" x14ac:dyDescent="0.35">
      <c r="A2708">
        <v>2707</v>
      </c>
      <c r="B2708" t="s">
        <v>26</v>
      </c>
      <c r="C2708">
        <v>35</v>
      </c>
      <c r="D2708" t="s">
        <v>28</v>
      </c>
      <c r="E2708" t="s">
        <v>22</v>
      </c>
      <c r="F2708" t="s">
        <v>23</v>
      </c>
      <c r="G2708">
        <v>37</v>
      </c>
      <c r="H2708">
        <v>181.2</v>
      </c>
      <c r="I2708">
        <v>76</v>
      </c>
      <c r="J2708">
        <v>30.8</v>
      </c>
      <c r="K2708">
        <v>177.6</v>
      </c>
      <c r="L2708">
        <v>98</v>
      </c>
      <c r="M2708">
        <v>15.1</v>
      </c>
      <c r="N2708">
        <v>228</v>
      </c>
      <c r="O2708">
        <v>136</v>
      </c>
      <c r="P2708">
        <v>10.26</v>
      </c>
      <c r="Q2708">
        <v>5</v>
      </c>
      <c r="R2708">
        <v>3</v>
      </c>
      <c r="S2708">
        <v>1.35</v>
      </c>
      <c r="T2708">
        <v>2</v>
      </c>
      <c r="U2708" t="s">
        <v>22</v>
      </c>
      <c r="V2708">
        <f>IF(tbl_Customers[[#This Row],[churn]] = "yes", 1, 0)</f>
        <v>0</v>
      </c>
      <c r="W2708" t="str">
        <f>IF(tbl_Customers[[#This Row],[number_customer_service_calls]] &lt;= 1, "0-1 Calls", IF(tbl_Customers[[#This Row],[number_customer_service_calls]] &lt;= 3, "2-3 Calls", IF(tbl_Customers[[#This Row],[number_customer_service_calls]] &lt;=5, "4-5 Calls", "6+ Calls")))</f>
        <v>2-3 Calls</v>
      </c>
      <c r="X2708" t="str">
        <f>IF(tbl_Customers[[#This Row],[account_length]] &lt;= 50, "0-50", IF(tbl_Customers[[#This Row],[account_length]] &lt;=100, "51-100", IF(tbl_Customers[[#This Row],[account_length]] &lt;= 150, "101-150", "151+")))</f>
        <v>0-50</v>
      </c>
      <c r="Y2708" t="str">
        <f>IF(tbl_Customers[[#This Row],[total_intl_charge]] &lt;= 3, "Low Charges", "High Charges")</f>
        <v>Low Charges</v>
      </c>
      <c r="Z2708" t="str">
        <f>IF(tbl_Customers[[#This Row],[total_eve_calls]]&lt;=80,"Low Calls",
IF(tbl_Customers[[#This Row],[total_eve_calls]]&lt;=120,"Medium Calls","High Calls"))</f>
        <v>Medium Calls</v>
      </c>
      <c r="AA2708" t="str">
        <f>IF(tbl_Customers[[#This Row],[total_eve_charge]]&lt;=15,"Low Charges",
IF(tbl_Customers[[#This Row],[total_eve_charge]]&lt;=20,"Medium Charges","High Charges"))</f>
        <v>Medium Charges</v>
      </c>
      <c r="AB27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08" t="str">
        <f>IF(tbl_Customers[[#This Row],[number_vmail_messages]] = 0, "No Usage", IF(tbl_Customers[[#This Row],[number_vmail_messages]] &lt;= 20, "Low Usage", IF(tbl_Customers[[#This Row],[number_vmail_messages]] &lt;= 40, "Medium Usgae", "High Usage")))</f>
        <v>Medium Usgae</v>
      </c>
      <c r="AD2708" t="str">
        <f>IF(tbl_Customers[[#This Row],[total_day_minutes]]&lt;=150,"Low Usage", IF(tbl_Customers[[#This Row],[total_day_minutes]]&lt;=200,"Medium Usage", IF(tbl_Customers[[#This Row],[total_day_minutes]]&lt;=250,"High Usage","Very High Usage")))</f>
        <v>Medium Usage</v>
      </c>
      <c r="AE2708" t="str">
        <f>IF(tbl_Customers[[#This Row],[total_intl_calls]]&lt;=5,"Low Calls", IF(tbl_Customers[[#This Row],[total_intl_calls]]&lt;=10, "Medium Calls", "High Calls"))</f>
        <v>Low Calls</v>
      </c>
      <c r="AF27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08" s="36" t="str">
        <f>IF(tbl_Customers[[#This Row],[Churn_Risk_Score]]&gt;=10,"High Risk", IF(tbl_Customers[[#This Row],[Churn_Risk_Score]]&gt;=5,"Medium Risk","Low Risk"))</f>
        <v>Low Risk</v>
      </c>
    </row>
    <row r="2709" spans="1:33" x14ac:dyDescent="0.35">
      <c r="A2709">
        <v>2708</v>
      </c>
      <c r="B2709" t="s">
        <v>34</v>
      </c>
      <c r="C2709">
        <v>88</v>
      </c>
      <c r="D2709" t="s">
        <v>21</v>
      </c>
      <c r="E2709" t="s">
        <v>22</v>
      </c>
      <c r="F2709" t="s">
        <v>22</v>
      </c>
      <c r="G2709">
        <v>0</v>
      </c>
      <c r="H2709">
        <v>113.7</v>
      </c>
      <c r="I2709">
        <v>67</v>
      </c>
      <c r="J2709">
        <v>19.329999999999998</v>
      </c>
      <c r="K2709">
        <v>165.1</v>
      </c>
      <c r="L2709">
        <v>127</v>
      </c>
      <c r="M2709">
        <v>14.03</v>
      </c>
      <c r="N2709">
        <v>141.5</v>
      </c>
      <c r="O2709">
        <v>142</v>
      </c>
      <c r="P2709">
        <v>6.37</v>
      </c>
      <c r="Q2709">
        <v>10.8</v>
      </c>
      <c r="R2709">
        <v>3</v>
      </c>
      <c r="S2709">
        <v>2.92</v>
      </c>
      <c r="T2709">
        <v>1</v>
      </c>
      <c r="U2709" t="s">
        <v>22</v>
      </c>
      <c r="V2709">
        <f>IF(tbl_Customers[[#This Row],[churn]] = "yes", 1, 0)</f>
        <v>0</v>
      </c>
      <c r="W2709" t="str">
        <f>IF(tbl_Customers[[#This Row],[number_customer_service_calls]] &lt;= 1, "0-1 Calls", IF(tbl_Customers[[#This Row],[number_customer_service_calls]] &lt;= 3, "2-3 Calls", IF(tbl_Customers[[#This Row],[number_customer_service_calls]] &lt;=5, "4-5 Calls", "6+ Calls")))</f>
        <v>0-1 Calls</v>
      </c>
      <c r="X2709" t="str">
        <f>IF(tbl_Customers[[#This Row],[account_length]] &lt;= 50, "0-50", IF(tbl_Customers[[#This Row],[account_length]] &lt;=100, "51-100", IF(tbl_Customers[[#This Row],[account_length]] &lt;= 150, "101-150", "151+")))</f>
        <v>51-100</v>
      </c>
      <c r="Y2709" t="str">
        <f>IF(tbl_Customers[[#This Row],[total_intl_charge]] &lt;= 3, "Low Charges", "High Charges")</f>
        <v>Low Charges</v>
      </c>
      <c r="Z2709" t="str">
        <f>IF(tbl_Customers[[#This Row],[total_eve_calls]]&lt;=80,"Low Calls",
IF(tbl_Customers[[#This Row],[total_eve_calls]]&lt;=120,"Medium Calls","High Calls"))</f>
        <v>High Calls</v>
      </c>
      <c r="AA2709" t="str">
        <f>IF(tbl_Customers[[#This Row],[total_eve_charge]]&lt;=15,"Low Charges",
IF(tbl_Customers[[#This Row],[total_eve_charge]]&lt;=20,"Medium Charges","High Charges"))</f>
        <v>Low Charges</v>
      </c>
      <c r="AB27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09" t="str">
        <f>IF(tbl_Customers[[#This Row],[number_vmail_messages]] = 0, "No Usage", IF(tbl_Customers[[#This Row],[number_vmail_messages]] &lt;= 20, "Low Usage", IF(tbl_Customers[[#This Row],[number_vmail_messages]] &lt;= 40, "Medium Usgae", "High Usage")))</f>
        <v>No Usage</v>
      </c>
      <c r="AD2709" t="str">
        <f>IF(tbl_Customers[[#This Row],[total_day_minutes]]&lt;=150,"Low Usage", IF(tbl_Customers[[#This Row],[total_day_minutes]]&lt;=200,"Medium Usage", IF(tbl_Customers[[#This Row],[total_day_minutes]]&lt;=250,"High Usage","Very High Usage")))</f>
        <v>Low Usage</v>
      </c>
      <c r="AE2709" t="str">
        <f>IF(tbl_Customers[[#This Row],[total_intl_calls]]&lt;=5,"Low Calls", IF(tbl_Customers[[#This Row],[total_intl_calls]]&lt;=10, "Medium Calls", "High Calls"))</f>
        <v>Low Calls</v>
      </c>
      <c r="AF27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09" s="36" t="str">
        <f>IF(tbl_Customers[[#This Row],[Churn_Risk_Score]]&gt;=10,"High Risk", IF(tbl_Customers[[#This Row],[Churn_Risk_Score]]&gt;=5,"Medium Risk","Low Risk"))</f>
        <v>Low Risk</v>
      </c>
    </row>
    <row r="2710" spans="1:33" x14ac:dyDescent="0.35">
      <c r="A2710">
        <v>2709</v>
      </c>
      <c r="B2710" t="s">
        <v>37</v>
      </c>
      <c r="C2710">
        <v>77</v>
      </c>
      <c r="D2710" t="s">
        <v>28</v>
      </c>
      <c r="E2710" t="s">
        <v>22</v>
      </c>
      <c r="F2710" t="s">
        <v>23</v>
      </c>
      <c r="G2710">
        <v>29</v>
      </c>
      <c r="H2710">
        <v>211.1</v>
      </c>
      <c r="I2710">
        <v>89</v>
      </c>
      <c r="J2710">
        <v>35.89</v>
      </c>
      <c r="K2710">
        <v>223.5</v>
      </c>
      <c r="L2710">
        <v>97</v>
      </c>
      <c r="M2710">
        <v>19</v>
      </c>
      <c r="N2710">
        <v>148.4</v>
      </c>
      <c r="O2710">
        <v>106</v>
      </c>
      <c r="P2710">
        <v>6.68</v>
      </c>
      <c r="Q2710">
        <v>9.6999999999999993</v>
      </c>
      <c r="R2710">
        <v>9</v>
      </c>
      <c r="S2710">
        <v>2.62</v>
      </c>
      <c r="T2710">
        <v>2</v>
      </c>
      <c r="U2710" t="s">
        <v>22</v>
      </c>
      <c r="V2710">
        <f>IF(tbl_Customers[[#This Row],[churn]] = "yes", 1, 0)</f>
        <v>0</v>
      </c>
      <c r="W2710" t="str">
        <f>IF(tbl_Customers[[#This Row],[number_customer_service_calls]] &lt;= 1, "0-1 Calls", IF(tbl_Customers[[#This Row],[number_customer_service_calls]] &lt;= 3, "2-3 Calls", IF(tbl_Customers[[#This Row],[number_customer_service_calls]] &lt;=5, "4-5 Calls", "6+ Calls")))</f>
        <v>2-3 Calls</v>
      </c>
      <c r="X2710" t="str">
        <f>IF(tbl_Customers[[#This Row],[account_length]] &lt;= 50, "0-50", IF(tbl_Customers[[#This Row],[account_length]] &lt;=100, "51-100", IF(tbl_Customers[[#This Row],[account_length]] &lt;= 150, "101-150", "151+")))</f>
        <v>51-100</v>
      </c>
      <c r="Y2710" t="str">
        <f>IF(tbl_Customers[[#This Row],[total_intl_charge]] &lt;= 3, "Low Charges", "High Charges")</f>
        <v>Low Charges</v>
      </c>
      <c r="Z2710" t="str">
        <f>IF(tbl_Customers[[#This Row],[total_eve_calls]]&lt;=80,"Low Calls",
IF(tbl_Customers[[#This Row],[total_eve_calls]]&lt;=120,"Medium Calls","High Calls"))</f>
        <v>Medium Calls</v>
      </c>
      <c r="AA2710" t="str">
        <f>IF(tbl_Customers[[#This Row],[total_eve_charge]]&lt;=15,"Low Charges",
IF(tbl_Customers[[#This Row],[total_eve_charge]]&lt;=20,"Medium Charges","High Charges"))</f>
        <v>Medium Charges</v>
      </c>
      <c r="AB27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10" t="str">
        <f>IF(tbl_Customers[[#This Row],[number_vmail_messages]] = 0, "No Usage", IF(tbl_Customers[[#This Row],[number_vmail_messages]] &lt;= 20, "Low Usage", IF(tbl_Customers[[#This Row],[number_vmail_messages]] &lt;= 40, "Medium Usgae", "High Usage")))</f>
        <v>Medium Usgae</v>
      </c>
      <c r="AD2710" t="str">
        <f>IF(tbl_Customers[[#This Row],[total_day_minutes]]&lt;=150,"Low Usage", IF(tbl_Customers[[#This Row],[total_day_minutes]]&lt;=200,"Medium Usage", IF(tbl_Customers[[#This Row],[total_day_minutes]]&lt;=250,"High Usage","Very High Usage")))</f>
        <v>High Usage</v>
      </c>
      <c r="AE2710" t="str">
        <f>IF(tbl_Customers[[#This Row],[total_intl_calls]]&lt;=5,"Low Calls", IF(tbl_Customers[[#This Row],[total_intl_calls]]&lt;=10, "Medium Calls", "High Calls"))</f>
        <v>Medium Calls</v>
      </c>
      <c r="AF27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10" s="36" t="str">
        <f>IF(tbl_Customers[[#This Row],[Churn_Risk_Score]]&gt;=10,"High Risk", IF(tbl_Customers[[#This Row],[Churn_Risk_Score]]&gt;=5,"Medium Risk","Low Risk"))</f>
        <v>Low Risk</v>
      </c>
    </row>
    <row r="2711" spans="1:33" x14ac:dyDescent="0.35">
      <c r="A2711">
        <v>2710</v>
      </c>
      <c r="B2711" t="s">
        <v>57</v>
      </c>
      <c r="C2711">
        <v>30</v>
      </c>
      <c r="D2711" t="s">
        <v>21</v>
      </c>
      <c r="E2711" t="s">
        <v>22</v>
      </c>
      <c r="F2711" t="s">
        <v>22</v>
      </c>
      <c r="G2711">
        <v>0</v>
      </c>
      <c r="H2711">
        <v>247.4</v>
      </c>
      <c r="I2711">
        <v>107</v>
      </c>
      <c r="J2711">
        <v>42.06</v>
      </c>
      <c r="K2711">
        <v>175.9</v>
      </c>
      <c r="L2711">
        <v>76</v>
      </c>
      <c r="M2711">
        <v>14.95</v>
      </c>
      <c r="N2711">
        <v>287.39999999999998</v>
      </c>
      <c r="O2711">
        <v>90</v>
      </c>
      <c r="P2711">
        <v>12.93</v>
      </c>
      <c r="Q2711">
        <v>11.3</v>
      </c>
      <c r="R2711">
        <v>2</v>
      </c>
      <c r="S2711">
        <v>3.05</v>
      </c>
      <c r="T2711">
        <v>0</v>
      </c>
      <c r="U2711" t="s">
        <v>22</v>
      </c>
      <c r="V2711">
        <f>IF(tbl_Customers[[#This Row],[churn]] = "yes", 1, 0)</f>
        <v>0</v>
      </c>
      <c r="W2711" t="str">
        <f>IF(tbl_Customers[[#This Row],[number_customer_service_calls]] &lt;= 1, "0-1 Calls", IF(tbl_Customers[[#This Row],[number_customer_service_calls]] &lt;= 3, "2-3 Calls", IF(tbl_Customers[[#This Row],[number_customer_service_calls]] &lt;=5, "4-5 Calls", "6+ Calls")))</f>
        <v>0-1 Calls</v>
      </c>
      <c r="X2711" t="str">
        <f>IF(tbl_Customers[[#This Row],[account_length]] &lt;= 50, "0-50", IF(tbl_Customers[[#This Row],[account_length]] &lt;=100, "51-100", IF(tbl_Customers[[#This Row],[account_length]] &lt;= 150, "101-150", "151+")))</f>
        <v>0-50</v>
      </c>
      <c r="Y2711" t="str">
        <f>IF(tbl_Customers[[#This Row],[total_intl_charge]] &lt;= 3, "Low Charges", "High Charges")</f>
        <v>High Charges</v>
      </c>
      <c r="Z2711" t="str">
        <f>IF(tbl_Customers[[#This Row],[total_eve_calls]]&lt;=80,"Low Calls",
IF(tbl_Customers[[#This Row],[total_eve_calls]]&lt;=120,"Medium Calls","High Calls"))</f>
        <v>Low Calls</v>
      </c>
      <c r="AA2711" t="str">
        <f>IF(tbl_Customers[[#This Row],[total_eve_charge]]&lt;=15,"Low Charges",
IF(tbl_Customers[[#This Row],[total_eve_charge]]&lt;=20,"Medium Charges","High Charges"))</f>
        <v>Low Charges</v>
      </c>
      <c r="AB27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11" t="str">
        <f>IF(tbl_Customers[[#This Row],[number_vmail_messages]] = 0, "No Usage", IF(tbl_Customers[[#This Row],[number_vmail_messages]] &lt;= 20, "Low Usage", IF(tbl_Customers[[#This Row],[number_vmail_messages]] &lt;= 40, "Medium Usgae", "High Usage")))</f>
        <v>No Usage</v>
      </c>
      <c r="AD2711" t="str">
        <f>IF(tbl_Customers[[#This Row],[total_day_minutes]]&lt;=150,"Low Usage", IF(tbl_Customers[[#This Row],[total_day_minutes]]&lt;=200,"Medium Usage", IF(tbl_Customers[[#This Row],[total_day_minutes]]&lt;=250,"High Usage","Very High Usage")))</f>
        <v>High Usage</v>
      </c>
      <c r="AE2711" t="str">
        <f>IF(tbl_Customers[[#This Row],[total_intl_calls]]&lt;=5,"Low Calls", IF(tbl_Customers[[#This Row],[total_intl_calls]]&lt;=10, "Medium Calls", "High Calls"))</f>
        <v>Low Calls</v>
      </c>
      <c r="AF27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11" s="36" t="str">
        <f>IF(tbl_Customers[[#This Row],[Churn_Risk_Score]]&gt;=10,"High Risk", IF(tbl_Customers[[#This Row],[Churn_Risk_Score]]&gt;=5,"Medium Risk","Low Risk"))</f>
        <v>Low Risk</v>
      </c>
    </row>
    <row r="2712" spans="1:33" x14ac:dyDescent="0.35">
      <c r="A2712">
        <v>2711</v>
      </c>
      <c r="B2712" t="s">
        <v>54</v>
      </c>
      <c r="C2712">
        <v>53</v>
      </c>
      <c r="D2712" t="s">
        <v>21</v>
      </c>
      <c r="E2712" t="s">
        <v>22</v>
      </c>
      <c r="F2712" t="s">
        <v>23</v>
      </c>
      <c r="G2712">
        <v>32</v>
      </c>
      <c r="H2712">
        <v>131.19999999999999</v>
      </c>
      <c r="I2712">
        <v>63</v>
      </c>
      <c r="J2712">
        <v>22.3</v>
      </c>
      <c r="K2712">
        <v>227.4</v>
      </c>
      <c r="L2712">
        <v>125</v>
      </c>
      <c r="M2712">
        <v>19.329999999999998</v>
      </c>
      <c r="N2712">
        <v>178.9</v>
      </c>
      <c r="O2712">
        <v>105</v>
      </c>
      <c r="P2712">
        <v>8.0500000000000007</v>
      </c>
      <c r="Q2712">
        <v>12.8</v>
      </c>
      <c r="R2712">
        <v>2</v>
      </c>
      <c r="S2712">
        <v>3.46</v>
      </c>
      <c r="T2712">
        <v>2</v>
      </c>
      <c r="U2712" t="s">
        <v>22</v>
      </c>
      <c r="V2712">
        <f>IF(tbl_Customers[[#This Row],[churn]] = "yes", 1, 0)</f>
        <v>0</v>
      </c>
      <c r="W2712" t="str">
        <f>IF(tbl_Customers[[#This Row],[number_customer_service_calls]] &lt;= 1, "0-1 Calls", IF(tbl_Customers[[#This Row],[number_customer_service_calls]] &lt;= 3, "2-3 Calls", IF(tbl_Customers[[#This Row],[number_customer_service_calls]] &lt;=5, "4-5 Calls", "6+ Calls")))</f>
        <v>2-3 Calls</v>
      </c>
      <c r="X2712" t="str">
        <f>IF(tbl_Customers[[#This Row],[account_length]] &lt;= 50, "0-50", IF(tbl_Customers[[#This Row],[account_length]] &lt;=100, "51-100", IF(tbl_Customers[[#This Row],[account_length]] &lt;= 150, "101-150", "151+")))</f>
        <v>51-100</v>
      </c>
      <c r="Y2712" t="str">
        <f>IF(tbl_Customers[[#This Row],[total_intl_charge]] &lt;= 3, "Low Charges", "High Charges")</f>
        <v>High Charges</v>
      </c>
      <c r="Z2712" t="str">
        <f>IF(tbl_Customers[[#This Row],[total_eve_calls]]&lt;=80,"Low Calls",
IF(tbl_Customers[[#This Row],[total_eve_calls]]&lt;=120,"Medium Calls","High Calls"))</f>
        <v>High Calls</v>
      </c>
      <c r="AA2712" t="str">
        <f>IF(tbl_Customers[[#This Row],[total_eve_charge]]&lt;=15,"Low Charges",
IF(tbl_Customers[[#This Row],[total_eve_charge]]&lt;=20,"Medium Charges","High Charges"))</f>
        <v>Medium Charges</v>
      </c>
      <c r="AB27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12" t="str">
        <f>IF(tbl_Customers[[#This Row],[number_vmail_messages]] = 0, "No Usage", IF(tbl_Customers[[#This Row],[number_vmail_messages]] &lt;= 20, "Low Usage", IF(tbl_Customers[[#This Row],[number_vmail_messages]] &lt;= 40, "Medium Usgae", "High Usage")))</f>
        <v>Medium Usgae</v>
      </c>
      <c r="AD2712" t="str">
        <f>IF(tbl_Customers[[#This Row],[total_day_minutes]]&lt;=150,"Low Usage", IF(tbl_Customers[[#This Row],[total_day_minutes]]&lt;=200,"Medium Usage", IF(tbl_Customers[[#This Row],[total_day_minutes]]&lt;=250,"High Usage","Very High Usage")))</f>
        <v>Low Usage</v>
      </c>
      <c r="AE2712" t="str">
        <f>IF(tbl_Customers[[#This Row],[total_intl_calls]]&lt;=5,"Low Calls", IF(tbl_Customers[[#This Row],[total_intl_calls]]&lt;=10, "Medium Calls", "High Calls"))</f>
        <v>Low Calls</v>
      </c>
      <c r="AF27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12" s="36" t="str">
        <f>IF(tbl_Customers[[#This Row],[Churn_Risk_Score]]&gt;=10,"High Risk", IF(tbl_Customers[[#This Row],[Churn_Risk_Score]]&gt;=5,"Medium Risk","Low Risk"))</f>
        <v>Low Risk</v>
      </c>
    </row>
    <row r="2713" spans="1:33" x14ac:dyDescent="0.35">
      <c r="A2713">
        <v>2712</v>
      </c>
      <c r="B2713" t="s">
        <v>59</v>
      </c>
      <c r="C2713">
        <v>152</v>
      </c>
      <c r="D2713" t="s">
        <v>28</v>
      </c>
      <c r="E2713" t="s">
        <v>22</v>
      </c>
      <c r="F2713" t="s">
        <v>22</v>
      </c>
      <c r="G2713">
        <v>0</v>
      </c>
      <c r="H2713">
        <v>161.4</v>
      </c>
      <c r="I2713">
        <v>84</v>
      </c>
      <c r="J2713">
        <v>27.44</v>
      </c>
      <c r="K2713">
        <v>163.6</v>
      </c>
      <c r="L2713">
        <v>88</v>
      </c>
      <c r="M2713">
        <v>13.91</v>
      </c>
      <c r="N2713">
        <v>153.19999999999999</v>
      </c>
      <c r="O2713">
        <v>121</v>
      </c>
      <c r="P2713">
        <v>6.89</v>
      </c>
      <c r="Q2713">
        <v>11.8</v>
      </c>
      <c r="R2713">
        <v>5</v>
      </c>
      <c r="S2713">
        <v>3.19</v>
      </c>
      <c r="T2713">
        <v>1</v>
      </c>
      <c r="U2713" t="s">
        <v>22</v>
      </c>
      <c r="V2713">
        <f>IF(tbl_Customers[[#This Row],[churn]] = "yes", 1, 0)</f>
        <v>0</v>
      </c>
      <c r="W2713" t="str">
        <f>IF(tbl_Customers[[#This Row],[number_customer_service_calls]] &lt;= 1, "0-1 Calls", IF(tbl_Customers[[#This Row],[number_customer_service_calls]] &lt;= 3, "2-3 Calls", IF(tbl_Customers[[#This Row],[number_customer_service_calls]] &lt;=5, "4-5 Calls", "6+ Calls")))</f>
        <v>0-1 Calls</v>
      </c>
      <c r="X2713" t="str">
        <f>IF(tbl_Customers[[#This Row],[account_length]] &lt;= 50, "0-50", IF(tbl_Customers[[#This Row],[account_length]] &lt;=100, "51-100", IF(tbl_Customers[[#This Row],[account_length]] &lt;= 150, "101-150", "151+")))</f>
        <v>151+</v>
      </c>
      <c r="Y2713" t="str">
        <f>IF(tbl_Customers[[#This Row],[total_intl_charge]] &lt;= 3, "Low Charges", "High Charges")</f>
        <v>High Charges</v>
      </c>
      <c r="Z2713" t="str">
        <f>IF(tbl_Customers[[#This Row],[total_eve_calls]]&lt;=80,"Low Calls",
IF(tbl_Customers[[#This Row],[total_eve_calls]]&lt;=120,"Medium Calls","High Calls"))</f>
        <v>Medium Calls</v>
      </c>
      <c r="AA2713" t="str">
        <f>IF(tbl_Customers[[#This Row],[total_eve_charge]]&lt;=15,"Low Charges",
IF(tbl_Customers[[#This Row],[total_eve_charge]]&lt;=20,"Medium Charges","High Charges"))</f>
        <v>Low Charges</v>
      </c>
      <c r="AB27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13" t="str">
        <f>IF(tbl_Customers[[#This Row],[number_vmail_messages]] = 0, "No Usage", IF(tbl_Customers[[#This Row],[number_vmail_messages]] &lt;= 20, "Low Usage", IF(tbl_Customers[[#This Row],[number_vmail_messages]] &lt;= 40, "Medium Usgae", "High Usage")))</f>
        <v>No Usage</v>
      </c>
      <c r="AD2713" t="str">
        <f>IF(tbl_Customers[[#This Row],[total_day_minutes]]&lt;=150,"Low Usage", IF(tbl_Customers[[#This Row],[total_day_minutes]]&lt;=200,"Medium Usage", IF(tbl_Customers[[#This Row],[total_day_minutes]]&lt;=250,"High Usage","Very High Usage")))</f>
        <v>Medium Usage</v>
      </c>
      <c r="AE2713" t="str">
        <f>IF(tbl_Customers[[#This Row],[total_intl_calls]]&lt;=5,"Low Calls", IF(tbl_Customers[[#This Row],[total_intl_calls]]&lt;=10, "Medium Calls", "High Calls"))</f>
        <v>Low Calls</v>
      </c>
      <c r="AF27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13" s="36" t="str">
        <f>IF(tbl_Customers[[#This Row],[Churn_Risk_Score]]&gt;=10,"High Risk", IF(tbl_Customers[[#This Row],[Churn_Risk_Score]]&gt;=5,"Medium Risk","Low Risk"))</f>
        <v>Low Risk</v>
      </c>
    </row>
    <row r="2714" spans="1:33" x14ac:dyDescent="0.35">
      <c r="A2714">
        <v>2713</v>
      </c>
      <c r="B2714" t="s">
        <v>60</v>
      </c>
      <c r="C2714">
        <v>59</v>
      </c>
      <c r="D2714" t="s">
        <v>25</v>
      </c>
      <c r="E2714" t="s">
        <v>22</v>
      </c>
      <c r="F2714" t="s">
        <v>23</v>
      </c>
      <c r="G2714">
        <v>32</v>
      </c>
      <c r="H2714">
        <v>211.9</v>
      </c>
      <c r="I2714">
        <v>120</v>
      </c>
      <c r="J2714">
        <v>36.020000000000003</v>
      </c>
      <c r="K2714">
        <v>202.9</v>
      </c>
      <c r="L2714">
        <v>136</v>
      </c>
      <c r="M2714">
        <v>17.25</v>
      </c>
      <c r="N2714">
        <v>213.5</v>
      </c>
      <c r="O2714">
        <v>95</v>
      </c>
      <c r="P2714">
        <v>9.61</v>
      </c>
      <c r="Q2714">
        <v>8.8000000000000007</v>
      </c>
      <c r="R2714">
        <v>5</v>
      </c>
      <c r="S2714">
        <v>2.38</v>
      </c>
      <c r="T2714">
        <v>1</v>
      </c>
      <c r="U2714" t="s">
        <v>22</v>
      </c>
      <c r="V2714">
        <f>IF(tbl_Customers[[#This Row],[churn]] = "yes", 1, 0)</f>
        <v>0</v>
      </c>
      <c r="W2714" t="str">
        <f>IF(tbl_Customers[[#This Row],[number_customer_service_calls]] &lt;= 1, "0-1 Calls", IF(tbl_Customers[[#This Row],[number_customer_service_calls]] &lt;= 3, "2-3 Calls", IF(tbl_Customers[[#This Row],[number_customer_service_calls]] &lt;=5, "4-5 Calls", "6+ Calls")))</f>
        <v>0-1 Calls</v>
      </c>
      <c r="X2714" t="str">
        <f>IF(tbl_Customers[[#This Row],[account_length]] &lt;= 50, "0-50", IF(tbl_Customers[[#This Row],[account_length]] &lt;=100, "51-100", IF(tbl_Customers[[#This Row],[account_length]] &lt;= 150, "101-150", "151+")))</f>
        <v>51-100</v>
      </c>
      <c r="Y2714" t="str">
        <f>IF(tbl_Customers[[#This Row],[total_intl_charge]] &lt;= 3, "Low Charges", "High Charges")</f>
        <v>Low Charges</v>
      </c>
      <c r="Z2714" t="str">
        <f>IF(tbl_Customers[[#This Row],[total_eve_calls]]&lt;=80,"Low Calls",
IF(tbl_Customers[[#This Row],[total_eve_calls]]&lt;=120,"Medium Calls","High Calls"))</f>
        <v>High Calls</v>
      </c>
      <c r="AA2714" t="str">
        <f>IF(tbl_Customers[[#This Row],[total_eve_charge]]&lt;=15,"Low Charges",
IF(tbl_Customers[[#This Row],[total_eve_charge]]&lt;=20,"Medium Charges","High Charges"))</f>
        <v>Medium Charges</v>
      </c>
      <c r="AB27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14" t="str">
        <f>IF(tbl_Customers[[#This Row],[number_vmail_messages]] = 0, "No Usage", IF(tbl_Customers[[#This Row],[number_vmail_messages]] &lt;= 20, "Low Usage", IF(tbl_Customers[[#This Row],[number_vmail_messages]] &lt;= 40, "Medium Usgae", "High Usage")))</f>
        <v>Medium Usgae</v>
      </c>
      <c r="AD2714" t="str">
        <f>IF(tbl_Customers[[#This Row],[total_day_minutes]]&lt;=150,"Low Usage", IF(tbl_Customers[[#This Row],[total_day_minutes]]&lt;=200,"Medium Usage", IF(tbl_Customers[[#This Row],[total_day_minutes]]&lt;=250,"High Usage","Very High Usage")))</f>
        <v>High Usage</v>
      </c>
      <c r="AE2714" t="str">
        <f>IF(tbl_Customers[[#This Row],[total_intl_calls]]&lt;=5,"Low Calls", IF(tbl_Customers[[#This Row],[total_intl_calls]]&lt;=10, "Medium Calls", "High Calls"))</f>
        <v>Low Calls</v>
      </c>
      <c r="AF27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14" s="36" t="str">
        <f>IF(tbl_Customers[[#This Row],[Churn_Risk_Score]]&gt;=10,"High Risk", IF(tbl_Customers[[#This Row],[Churn_Risk_Score]]&gt;=5,"Medium Risk","Low Risk"))</f>
        <v>Low Risk</v>
      </c>
    </row>
    <row r="2715" spans="1:33" x14ac:dyDescent="0.35">
      <c r="A2715">
        <v>2714</v>
      </c>
      <c r="B2715" t="s">
        <v>59</v>
      </c>
      <c r="C2715">
        <v>143</v>
      </c>
      <c r="D2715" t="s">
        <v>28</v>
      </c>
      <c r="E2715" t="s">
        <v>22</v>
      </c>
      <c r="F2715" t="s">
        <v>22</v>
      </c>
      <c r="G2715">
        <v>0</v>
      </c>
      <c r="H2715">
        <v>160.4</v>
      </c>
      <c r="I2715">
        <v>120</v>
      </c>
      <c r="J2715">
        <v>27.27</v>
      </c>
      <c r="K2715">
        <v>285.89999999999998</v>
      </c>
      <c r="L2715">
        <v>104</v>
      </c>
      <c r="M2715">
        <v>24.3</v>
      </c>
      <c r="N2715">
        <v>182.5</v>
      </c>
      <c r="O2715">
        <v>85</v>
      </c>
      <c r="P2715">
        <v>8.2100000000000009</v>
      </c>
      <c r="Q2715">
        <v>6.9</v>
      </c>
      <c r="R2715">
        <v>4</v>
      </c>
      <c r="S2715">
        <v>1.86</v>
      </c>
      <c r="T2715">
        <v>3</v>
      </c>
      <c r="U2715" t="s">
        <v>22</v>
      </c>
      <c r="V2715">
        <f>IF(tbl_Customers[[#This Row],[churn]] = "yes", 1, 0)</f>
        <v>0</v>
      </c>
      <c r="W2715" t="str">
        <f>IF(tbl_Customers[[#This Row],[number_customer_service_calls]] &lt;= 1, "0-1 Calls", IF(tbl_Customers[[#This Row],[number_customer_service_calls]] &lt;= 3, "2-3 Calls", IF(tbl_Customers[[#This Row],[number_customer_service_calls]] &lt;=5, "4-5 Calls", "6+ Calls")))</f>
        <v>2-3 Calls</v>
      </c>
      <c r="X2715" t="str">
        <f>IF(tbl_Customers[[#This Row],[account_length]] &lt;= 50, "0-50", IF(tbl_Customers[[#This Row],[account_length]] &lt;=100, "51-100", IF(tbl_Customers[[#This Row],[account_length]] &lt;= 150, "101-150", "151+")))</f>
        <v>101-150</v>
      </c>
      <c r="Y2715" t="str">
        <f>IF(tbl_Customers[[#This Row],[total_intl_charge]] &lt;= 3, "Low Charges", "High Charges")</f>
        <v>Low Charges</v>
      </c>
      <c r="Z2715" t="str">
        <f>IF(tbl_Customers[[#This Row],[total_eve_calls]]&lt;=80,"Low Calls",
IF(tbl_Customers[[#This Row],[total_eve_calls]]&lt;=120,"Medium Calls","High Calls"))</f>
        <v>Medium Calls</v>
      </c>
      <c r="AA2715" t="str">
        <f>IF(tbl_Customers[[#This Row],[total_eve_charge]]&lt;=15,"Low Charges",
IF(tbl_Customers[[#This Row],[total_eve_charge]]&lt;=20,"Medium Charges","High Charges"))</f>
        <v>High Charges</v>
      </c>
      <c r="AB27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15" t="str">
        <f>IF(tbl_Customers[[#This Row],[number_vmail_messages]] = 0, "No Usage", IF(tbl_Customers[[#This Row],[number_vmail_messages]] &lt;= 20, "Low Usage", IF(tbl_Customers[[#This Row],[number_vmail_messages]] &lt;= 40, "Medium Usgae", "High Usage")))</f>
        <v>No Usage</v>
      </c>
      <c r="AD2715" t="str">
        <f>IF(tbl_Customers[[#This Row],[total_day_minutes]]&lt;=150,"Low Usage", IF(tbl_Customers[[#This Row],[total_day_minutes]]&lt;=200,"Medium Usage", IF(tbl_Customers[[#This Row],[total_day_minutes]]&lt;=250,"High Usage","Very High Usage")))</f>
        <v>Medium Usage</v>
      </c>
      <c r="AE2715" t="str">
        <f>IF(tbl_Customers[[#This Row],[total_intl_calls]]&lt;=5,"Low Calls", IF(tbl_Customers[[#This Row],[total_intl_calls]]&lt;=10, "Medium Calls", "High Calls"))</f>
        <v>Low Calls</v>
      </c>
      <c r="AF27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15" s="36" t="str">
        <f>IF(tbl_Customers[[#This Row],[Churn_Risk_Score]]&gt;=10,"High Risk", IF(tbl_Customers[[#This Row],[Churn_Risk_Score]]&gt;=5,"Medium Risk","Low Risk"))</f>
        <v>Low Risk</v>
      </c>
    </row>
    <row r="2716" spans="1:33" x14ac:dyDescent="0.35">
      <c r="A2716">
        <v>2715</v>
      </c>
      <c r="B2716" t="s">
        <v>73</v>
      </c>
      <c r="C2716">
        <v>142</v>
      </c>
      <c r="D2716" t="s">
        <v>28</v>
      </c>
      <c r="E2716" t="s">
        <v>22</v>
      </c>
      <c r="F2716" t="s">
        <v>23</v>
      </c>
      <c r="G2716">
        <v>40</v>
      </c>
      <c r="H2716">
        <v>230.7</v>
      </c>
      <c r="I2716">
        <v>101</v>
      </c>
      <c r="J2716">
        <v>39.22</v>
      </c>
      <c r="K2716">
        <v>256.8</v>
      </c>
      <c r="L2716">
        <v>88</v>
      </c>
      <c r="M2716">
        <v>21.83</v>
      </c>
      <c r="N2716">
        <v>263.89999999999998</v>
      </c>
      <c r="O2716">
        <v>92</v>
      </c>
      <c r="P2716">
        <v>11.88</v>
      </c>
      <c r="Q2716">
        <v>6.4</v>
      </c>
      <c r="R2716">
        <v>3</v>
      </c>
      <c r="S2716">
        <v>1.73</v>
      </c>
      <c r="T2716">
        <v>1</v>
      </c>
      <c r="U2716" t="s">
        <v>22</v>
      </c>
      <c r="V2716">
        <f>IF(tbl_Customers[[#This Row],[churn]] = "yes", 1, 0)</f>
        <v>0</v>
      </c>
      <c r="W2716" t="str">
        <f>IF(tbl_Customers[[#This Row],[number_customer_service_calls]] &lt;= 1, "0-1 Calls", IF(tbl_Customers[[#This Row],[number_customer_service_calls]] &lt;= 3, "2-3 Calls", IF(tbl_Customers[[#This Row],[number_customer_service_calls]] &lt;=5, "4-5 Calls", "6+ Calls")))</f>
        <v>0-1 Calls</v>
      </c>
      <c r="X2716" t="str">
        <f>IF(tbl_Customers[[#This Row],[account_length]] &lt;= 50, "0-50", IF(tbl_Customers[[#This Row],[account_length]] &lt;=100, "51-100", IF(tbl_Customers[[#This Row],[account_length]] &lt;= 150, "101-150", "151+")))</f>
        <v>101-150</v>
      </c>
      <c r="Y2716" t="str">
        <f>IF(tbl_Customers[[#This Row],[total_intl_charge]] &lt;= 3, "Low Charges", "High Charges")</f>
        <v>Low Charges</v>
      </c>
      <c r="Z2716" t="str">
        <f>IF(tbl_Customers[[#This Row],[total_eve_calls]]&lt;=80,"Low Calls",
IF(tbl_Customers[[#This Row],[total_eve_calls]]&lt;=120,"Medium Calls","High Calls"))</f>
        <v>Medium Calls</v>
      </c>
      <c r="AA2716" t="str">
        <f>IF(tbl_Customers[[#This Row],[total_eve_charge]]&lt;=15,"Low Charges",
IF(tbl_Customers[[#This Row],[total_eve_charge]]&lt;=20,"Medium Charges","High Charges"))</f>
        <v>High Charges</v>
      </c>
      <c r="AB27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16" t="str">
        <f>IF(tbl_Customers[[#This Row],[number_vmail_messages]] = 0, "No Usage", IF(tbl_Customers[[#This Row],[number_vmail_messages]] &lt;= 20, "Low Usage", IF(tbl_Customers[[#This Row],[number_vmail_messages]] &lt;= 40, "Medium Usgae", "High Usage")))</f>
        <v>Medium Usgae</v>
      </c>
      <c r="AD2716" t="str">
        <f>IF(tbl_Customers[[#This Row],[total_day_minutes]]&lt;=150,"Low Usage", IF(tbl_Customers[[#This Row],[total_day_minutes]]&lt;=200,"Medium Usage", IF(tbl_Customers[[#This Row],[total_day_minutes]]&lt;=250,"High Usage","Very High Usage")))</f>
        <v>High Usage</v>
      </c>
      <c r="AE2716" t="str">
        <f>IF(tbl_Customers[[#This Row],[total_intl_calls]]&lt;=5,"Low Calls", IF(tbl_Customers[[#This Row],[total_intl_calls]]&lt;=10, "Medium Calls", "High Calls"))</f>
        <v>Low Calls</v>
      </c>
      <c r="AF27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16" s="36" t="str">
        <f>IF(tbl_Customers[[#This Row],[Churn_Risk_Score]]&gt;=10,"High Risk", IF(tbl_Customers[[#This Row],[Churn_Risk_Score]]&gt;=5,"Medium Risk","Low Risk"))</f>
        <v>Low Risk</v>
      </c>
    </row>
    <row r="2717" spans="1:33" x14ac:dyDescent="0.35">
      <c r="A2717">
        <v>2716</v>
      </c>
      <c r="B2717" t="s">
        <v>37</v>
      </c>
      <c r="C2717">
        <v>105</v>
      </c>
      <c r="D2717" t="s">
        <v>25</v>
      </c>
      <c r="E2717" t="s">
        <v>22</v>
      </c>
      <c r="F2717" t="s">
        <v>22</v>
      </c>
      <c r="G2717">
        <v>0</v>
      </c>
      <c r="H2717">
        <v>232.6</v>
      </c>
      <c r="I2717">
        <v>96</v>
      </c>
      <c r="J2717">
        <v>39.54</v>
      </c>
      <c r="K2717">
        <v>253.4</v>
      </c>
      <c r="L2717">
        <v>117</v>
      </c>
      <c r="M2717">
        <v>21.54</v>
      </c>
      <c r="N2717">
        <v>154</v>
      </c>
      <c r="O2717">
        <v>101</v>
      </c>
      <c r="P2717">
        <v>6.93</v>
      </c>
      <c r="Q2717">
        <v>10.5</v>
      </c>
      <c r="R2717">
        <v>9</v>
      </c>
      <c r="S2717">
        <v>2.84</v>
      </c>
      <c r="T2717">
        <v>1</v>
      </c>
      <c r="U2717" t="s">
        <v>22</v>
      </c>
      <c r="V2717">
        <f>IF(tbl_Customers[[#This Row],[churn]] = "yes", 1, 0)</f>
        <v>0</v>
      </c>
      <c r="W2717" t="str">
        <f>IF(tbl_Customers[[#This Row],[number_customer_service_calls]] &lt;= 1, "0-1 Calls", IF(tbl_Customers[[#This Row],[number_customer_service_calls]] &lt;= 3, "2-3 Calls", IF(tbl_Customers[[#This Row],[number_customer_service_calls]] &lt;=5, "4-5 Calls", "6+ Calls")))</f>
        <v>0-1 Calls</v>
      </c>
      <c r="X2717" t="str">
        <f>IF(tbl_Customers[[#This Row],[account_length]] &lt;= 50, "0-50", IF(tbl_Customers[[#This Row],[account_length]] &lt;=100, "51-100", IF(tbl_Customers[[#This Row],[account_length]] &lt;= 150, "101-150", "151+")))</f>
        <v>101-150</v>
      </c>
      <c r="Y2717" t="str">
        <f>IF(tbl_Customers[[#This Row],[total_intl_charge]] &lt;= 3, "Low Charges", "High Charges")</f>
        <v>Low Charges</v>
      </c>
      <c r="Z2717" t="str">
        <f>IF(tbl_Customers[[#This Row],[total_eve_calls]]&lt;=80,"Low Calls",
IF(tbl_Customers[[#This Row],[total_eve_calls]]&lt;=120,"Medium Calls","High Calls"))</f>
        <v>Medium Calls</v>
      </c>
      <c r="AA2717" t="str">
        <f>IF(tbl_Customers[[#This Row],[total_eve_charge]]&lt;=15,"Low Charges",
IF(tbl_Customers[[#This Row],[total_eve_charge]]&lt;=20,"Medium Charges","High Charges"))</f>
        <v>High Charges</v>
      </c>
      <c r="AB27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17" t="str">
        <f>IF(tbl_Customers[[#This Row],[number_vmail_messages]] = 0, "No Usage", IF(tbl_Customers[[#This Row],[number_vmail_messages]] &lt;= 20, "Low Usage", IF(tbl_Customers[[#This Row],[number_vmail_messages]] &lt;= 40, "Medium Usgae", "High Usage")))</f>
        <v>No Usage</v>
      </c>
      <c r="AD2717" t="str">
        <f>IF(tbl_Customers[[#This Row],[total_day_minutes]]&lt;=150,"Low Usage", IF(tbl_Customers[[#This Row],[total_day_minutes]]&lt;=200,"Medium Usage", IF(tbl_Customers[[#This Row],[total_day_minutes]]&lt;=250,"High Usage","Very High Usage")))</f>
        <v>High Usage</v>
      </c>
      <c r="AE2717" t="str">
        <f>IF(tbl_Customers[[#This Row],[total_intl_calls]]&lt;=5,"Low Calls", IF(tbl_Customers[[#This Row],[total_intl_calls]]&lt;=10, "Medium Calls", "High Calls"))</f>
        <v>Medium Calls</v>
      </c>
      <c r="AF27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17" s="36" t="str">
        <f>IF(tbl_Customers[[#This Row],[Churn_Risk_Score]]&gt;=10,"High Risk", IF(tbl_Customers[[#This Row],[Churn_Risk_Score]]&gt;=5,"Medium Risk","Low Risk"))</f>
        <v>Low Risk</v>
      </c>
    </row>
    <row r="2718" spans="1:33" x14ac:dyDescent="0.35">
      <c r="A2718">
        <v>2717</v>
      </c>
      <c r="B2718" t="s">
        <v>67</v>
      </c>
      <c r="C2718">
        <v>111</v>
      </c>
      <c r="D2718" t="s">
        <v>25</v>
      </c>
      <c r="E2718" t="s">
        <v>22</v>
      </c>
      <c r="F2718" t="s">
        <v>22</v>
      </c>
      <c r="G2718">
        <v>0</v>
      </c>
      <c r="H2718">
        <v>294.7</v>
      </c>
      <c r="I2718">
        <v>90</v>
      </c>
      <c r="J2718">
        <v>50.1</v>
      </c>
      <c r="K2718">
        <v>294.60000000000002</v>
      </c>
      <c r="L2718">
        <v>72</v>
      </c>
      <c r="M2718">
        <v>25.04</v>
      </c>
      <c r="N2718">
        <v>260.10000000000002</v>
      </c>
      <c r="O2718">
        <v>121</v>
      </c>
      <c r="P2718">
        <v>11.7</v>
      </c>
      <c r="Q2718">
        <v>10.8</v>
      </c>
      <c r="R2718">
        <v>3</v>
      </c>
      <c r="S2718">
        <v>2.92</v>
      </c>
      <c r="T2718">
        <v>1</v>
      </c>
      <c r="U2718" t="s">
        <v>23</v>
      </c>
      <c r="V2718">
        <f>IF(tbl_Customers[[#This Row],[churn]] = "yes", 1, 0)</f>
        <v>1</v>
      </c>
      <c r="W2718" t="str">
        <f>IF(tbl_Customers[[#This Row],[number_customer_service_calls]] &lt;= 1, "0-1 Calls", IF(tbl_Customers[[#This Row],[number_customer_service_calls]] &lt;= 3, "2-3 Calls", IF(tbl_Customers[[#This Row],[number_customer_service_calls]] &lt;=5, "4-5 Calls", "6+ Calls")))</f>
        <v>0-1 Calls</v>
      </c>
      <c r="X2718" t="str">
        <f>IF(tbl_Customers[[#This Row],[account_length]] &lt;= 50, "0-50", IF(tbl_Customers[[#This Row],[account_length]] &lt;=100, "51-100", IF(tbl_Customers[[#This Row],[account_length]] &lt;= 150, "101-150", "151+")))</f>
        <v>101-150</v>
      </c>
      <c r="Y2718" t="str">
        <f>IF(tbl_Customers[[#This Row],[total_intl_charge]] &lt;= 3, "Low Charges", "High Charges")</f>
        <v>Low Charges</v>
      </c>
      <c r="Z2718" t="str">
        <f>IF(tbl_Customers[[#This Row],[total_eve_calls]]&lt;=80,"Low Calls",
IF(tbl_Customers[[#This Row],[total_eve_calls]]&lt;=120,"Medium Calls","High Calls"))</f>
        <v>Low Calls</v>
      </c>
      <c r="AA2718" t="str">
        <f>IF(tbl_Customers[[#This Row],[total_eve_charge]]&lt;=15,"Low Charges",
IF(tbl_Customers[[#This Row],[total_eve_charge]]&lt;=20,"Medium Charges","High Charges"))</f>
        <v>High Charges</v>
      </c>
      <c r="AB27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18" t="str">
        <f>IF(tbl_Customers[[#This Row],[number_vmail_messages]] = 0, "No Usage", IF(tbl_Customers[[#This Row],[number_vmail_messages]] &lt;= 20, "Low Usage", IF(tbl_Customers[[#This Row],[number_vmail_messages]] &lt;= 40, "Medium Usgae", "High Usage")))</f>
        <v>No Usage</v>
      </c>
      <c r="AD2718" t="str">
        <f>IF(tbl_Customers[[#This Row],[total_day_minutes]]&lt;=150,"Low Usage", IF(tbl_Customers[[#This Row],[total_day_minutes]]&lt;=200,"Medium Usage", IF(tbl_Customers[[#This Row],[total_day_minutes]]&lt;=250,"High Usage","Very High Usage")))</f>
        <v>Very High Usage</v>
      </c>
      <c r="AE2718" t="str">
        <f>IF(tbl_Customers[[#This Row],[total_intl_calls]]&lt;=5,"Low Calls", IF(tbl_Customers[[#This Row],[total_intl_calls]]&lt;=10, "Medium Calls", "High Calls"))</f>
        <v>Low Calls</v>
      </c>
      <c r="AF27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18" s="36" t="str">
        <f>IF(tbl_Customers[[#This Row],[Churn_Risk_Score]]&gt;=10,"High Risk", IF(tbl_Customers[[#This Row],[Churn_Risk_Score]]&gt;=5,"Medium Risk","Low Risk"))</f>
        <v>Medium Risk</v>
      </c>
    </row>
    <row r="2719" spans="1:33" x14ac:dyDescent="0.35">
      <c r="A2719">
        <v>2718</v>
      </c>
      <c r="B2719" t="s">
        <v>59</v>
      </c>
      <c r="C2719">
        <v>143</v>
      </c>
      <c r="D2719" t="s">
        <v>28</v>
      </c>
      <c r="E2719" t="s">
        <v>22</v>
      </c>
      <c r="F2719" t="s">
        <v>22</v>
      </c>
      <c r="G2719">
        <v>0</v>
      </c>
      <c r="H2719">
        <v>133.4</v>
      </c>
      <c r="I2719">
        <v>107</v>
      </c>
      <c r="J2719">
        <v>22.68</v>
      </c>
      <c r="K2719">
        <v>223.9</v>
      </c>
      <c r="L2719">
        <v>117</v>
      </c>
      <c r="M2719">
        <v>19.03</v>
      </c>
      <c r="N2719">
        <v>180.4</v>
      </c>
      <c r="O2719">
        <v>85</v>
      </c>
      <c r="P2719">
        <v>8.1199999999999992</v>
      </c>
      <c r="Q2719">
        <v>10.199999999999999</v>
      </c>
      <c r="R2719">
        <v>13</v>
      </c>
      <c r="S2719">
        <v>2.75</v>
      </c>
      <c r="T2719">
        <v>1</v>
      </c>
      <c r="U2719" t="s">
        <v>22</v>
      </c>
      <c r="V2719">
        <f>IF(tbl_Customers[[#This Row],[churn]] = "yes", 1, 0)</f>
        <v>0</v>
      </c>
      <c r="W2719" t="str">
        <f>IF(tbl_Customers[[#This Row],[number_customer_service_calls]] &lt;= 1, "0-1 Calls", IF(tbl_Customers[[#This Row],[number_customer_service_calls]] &lt;= 3, "2-3 Calls", IF(tbl_Customers[[#This Row],[number_customer_service_calls]] &lt;=5, "4-5 Calls", "6+ Calls")))</f>
        <v>0-1 Calls</v>
      </c>
      <c r="X2719" t="str">
        <f>IF(tbl_Customers[[#This Row],[account_length]] &lt;= 50, "0-50", IF(tbl_Customers[[#This Row],[account_length]] &lt;=100, "51-100", IF(tbl_Customers[[#This Row],[account_length]] &lt;= 150, "101-150", "151+")))</f>
        <v>101-150</v>
      </c>
      <c r="Y2719" t="str">
        <f>IF(tbl_Customers[[#This Row],[total_intl_charge]] &lt;= 3, "Low Charges", "High Charges")</f>
        <v>Low Charges</v>
      </c>
      <c r="Z2719" t="str">
        <f>IF(tbl_Customers[[#This Row],[total_eve_calls]]&lt;=80,"Low Calls",
IF(tbl_Customers[[#This Row],[total_eve_calls]]&lt;=120,"Medium Calls","High Calls"))</f>
        <v>Medium Calls</v>
      </c>
      <c r="AA2719" t="str">
        <f>IF(tbl_Customers[[#This Row],[total_eve_charge]]&lt;=15,"Low Charges",
IF(tbl_Customers[[#This Row],[total_eve_charge]]&lt;=20,"Medium Charges","High Charges"))</f>
        <v>Medium Charges</v>
      </c>
      <c r="AB27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19" t="str">
        <f>IF(tbl_Customers[[#This Row],[number_vmail_messages]] = 0, "No Usage", IF(tbl_Customers[[#This Row],[number_vmail_messages]] &lt;= 20, "Low Usage", IF(tbl_Customers[[#This Row],[number_vmail_messages]] &lt;= 40, "Medium Usgae", "High Usage")))</f>
        <v>No Usage</v>
      </c>
      <c r="AD2719" t="str">
        <f>IF(tbl_Customers[[#This Row],[total_day_minutes]]&lt;=150,"Low Usage", IF(tbl_Customers[[#This Row],[total_day_minutes]]&lt;=200,"Medium Usage", IF(tbl_Customers[[#This Row],[total_day_minutes]]&lt;=250,"High Usage","Very High Usage")))</f>
        <v>Low Usage</v>
      </c>
      <c r="AE2719" t="str">
        <f>IF(tbl_Customers[[#This Row],[total_intl_calls]]&lt;=5,"Low Calls", IF(tbl_Customers[[#This Row],[total_intl_calls]]&lt;=10, "Medium Calls", "High Calls"))</f>
        <v>High Calls</v>
      </c>
      <c r="AF27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19" s="36" t="str">
        <f>IF(tbl_Customers[[#This Row],[Churn_Risk_Score]]&gt;=10,"High Risk", IF(tbl_Customers[[#This Row],[Churn_Risk_Score]]&gt;=5,"Medium Risk","Low Risk"))</f>
        <v>Low Risk</v>
      </c>
    </row>
    <row r="2720" spans="1:33" x14ac:dyDescent="0.35">
      <c r="A2720">
        <v>2719</v>
      </c>
      <c r="B2720" t="s">
        <v>63</v>
      </c>
      <c r="C2720">
        <v>93</v>
      </c>
      <c r="D2720" t="s">
        <v>25</v>
      </c>
      <c r="E2720" t="s">
        <v>22</v>
      </c>
      <c r="F2720" t="s">
        <v>23</v>
      </c>
      <c r="G2720">
        <v>22</v>
      </c>
      <c r="H2720">
        <v>306.2</v>
      </c>
      <c r="I2720">
        <v>123</v>
      </c>
      <c r="J2720">
        <v>52.05</v>
      </c>
      <c r="K2720">
        <v>189.7</v>
      </c>
      <c r="L2720">
        <v>83</v>
      </c>
      <c r="M2720">
        <v>16.12</v>
      </c>
      <c r="N2720">
        <v>240.3</v>
      </c>
      <c r="O2720">
        <v>107</v>
      </c>
      <c r="P2720">
        <v>10.81</v>
      </c>
      <c r="Q2720">
        <v>11.7</v>
      </c>
      <c r="R2720">
        <v>2</v>
      </c>
      <c r="S2720">
        <v>3.16</v>
      </c>
      <c r="T2720">
        <v>0</v>
      </c>
      <c r="U2720" t="s">
        <v>22</v>
      </c>
      <c r="V2720">
        <f>IF(tbl_Customers[[#This Row],[churn]] = "yes", 1, 0)</f>
        <v>0</v>
      </c>
      <c r="W2720" t="str">
        <f>IF(tbl_Customers[[#This Row],[number_customer_service_calls]] &lt;= 1, "0-1 Calls", IF(tbl_Customers[[#This Row],[number_customer_service_calls]] &lt;= 3, "2-3 Calls", IF(tbl_Customers[[#This Row],[number_customer_service_calls]] &lt;=5, "4-5 Calls", "6+ Calls")))</f>
        <v>0-1 Calls</v>
      </c>
      <c r="X2720" t="str">
        <f>IF(tbl_Customers[[#This Row],[account_length]] &lt;= 50, "0-50", IF(tbl_Customers[[#This Row],[account_length]] &lt;=100, "51-100", IF(tbl_Customers[[#This Row],[account_length]] &lt;= 150, "101-150", "151+")))</f>
        <v>51-100</v>
      </c>
      <c r="Y2720" t="str">
        <f>IF(tbl_Customers[[#This Row],[total_intl_charge]] &lt;= 3, "Low Charges", "High Charges")</f>
        <v>High Charges</v>
      </c>
      <c r="Z2720" t="str">
        <f>IF(tbl_Customers[[#This Row],[total_eve_calls]]&lt;=80,"Low Calls",
IF(tbl_Customers[[#This Row],[total_eve_calls]]&lt;=120,"Medium Calls","High Calls"))</f>
        <v>Medium Calls</v>
      </c>
      <c r="AA2720" t="str">
        <f>IF(tbl_Customers[[#This Row],[total_eve_charge]]&lt;=15,"Low Charges",
IF(tbl_Customers[[#This Row],[total_eve_charge]]&lt;=20,"Medium Charges","High Charges"))</f>
        <v>Medium Charges</v>
      </c>
      <c r="AB27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20" t="str">
        <f>IF(tbl_Customers[[#This Row],[number_vmail_messages]] = 0, "No Usage", IF(tbl_Customers[[#This Row],[number_vmail_messages]] &lt;= 20, "Low Usage", IF(tbl_Customers[[#This Row],[number_vmail_messages]] &lt;= 40, "Medium Usgae", "High Usage")))</f>
        <v>Medium Usgae</v>
      </c>
      <c r="AD2720" t="str">
        <f>IF(tbl_Customers[[#This Row],[total_day_minutes]]&lt;=150,"Low Usage", IF(tbl_Customers[[#This Row],[total_day_minutes]]&lt;=200,"Medium Usage", IF(tbl_Customers[[#This Row],[total_day_minutes]]&lt;=250,"High Usage","Very High Usage")))</f>
        <v>Very High Usage</v>
      </c>
      <c r="AE2720" t="str">
        <f>IF(tbl_Customers[[#This Row],[total_intl_calls]]&lt;=5,"Low Calls", IF(tbl_Customers[[#This Row],[total_intl_calls]]&lt;=10, "Medium Calls", "High Calls"))</f>
        <v>Low Calls</v>
      </c>
      <c r="AF27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720" s="36" t="str">
        <f>IF(tbl_Customers[[#This Row],[Churn_Risk_Score]]&gt;=10,"High Risk", IF(tbl_Customers[[#This Row],[Churn_Risk_Score]]&gt;=5,"Medium Risk","Low Risk"))</f>
        <v>Medium Risk</v>
      </c>
    </row>
    <row r="2721" spans="1:33" x14ac:dyDescent="0.35">
      <c r="A2721">
        <v>2720</v>
      </c>
      <c r="B2721" t="s">
        <v>65</v>
      </c>
      <c r="C2721">
        <v>79</v>
      </c>
      <c r="D2721" t="s">
        <v>21</v>
      </c>
      <c r="E2721" t="s">
        <v>22</v>
      </c>
      <c r="F2721" t="s">
        <v>22</v>
      </c>
      <c r="G2721">
        <v>0</v>
      </c>
      <c r="H2721">
        <v>236.8</v>
      </c>
      <c r="I2721">
        <v>135</v>
      </c>
      <c r="J2721">
        <v>40.26</v>
      </c>
      <c r="K2721">
        <v>186.4</v>
      </c>
      <c r="L2721">
        <v>87</v>
      </c>
      <c r="M2721">
        <v>15.84</v>
      </c>
      <c r="N2721">
        <v>126.9</v>
      </c>
      <c r="O2721">
        <v>112</v>
      </c>
      <c r="P2721">
        <v>5.71</v>
      </c>
      <c r="Q2721">
        <v>10.4</v>
      </c>
      <c r="R2721">
        <v>5</v>
      </c>
      <c r="S2721">
        <v>2.81</v>
      </c>
      <c r="T2721">
        <v>2</v>
      </c>
      <c r="U2721" t="s">
        <v>22</v>
      </c>
      <c r="V2721">
        <f>IF(tbl_Customers[[#This Row],[churn]] = "yes", 1, 0)</f>
        <v>0</v>
      </c>
      <c r="W2721" t="str">
        <f>IF(tbl_Customers[[#This Row],[number_customer_service_calls]] &lt;= 1, "0-1 Calls", IF(tbl_Customers[[#This Row],[number_customer_service_calls]] &lt;= 3, "2-3 Calls", IF(tbl_Customers[[#This Row],[number_customer_service_calls]] &lt;=5, "4-5 Calls", "6+ Calls")))</f>
        <v>2-3 Calls</v>
      </c>
      <c r="X2721" t="str">
        <f>IF(tbl_Customers[[#This Row],[account_length]] &lt;= 50, "0-50", IF(tbl_Customers[[#This Row],[account_length]] &lt;=100, "51-100", IF(tbl_Customers[[#This Row],[account_length]] &lt;= 150, "101-150", "151+")))</f>
        <v>51-100</v>
      </c>
      <c r="Y2721" t="str">
        <f>IF(tbl_Customers[[#This Row],[total_intl_charge]] &lt;= 3, "Low Charges", "High Charges")</f>
        <v>Low Charges</v>
      </c>
      <c r="Z2721" t="str">
        <f>IF(tbl_Customers[[#This Row],[total_eve_calls]]&lt;=80,"Low Calls",
IF(tbl_Customers[[#This Row],[total_eve_calls]]&lt;=120,"Medium Calls","High Calls"))</f>
        <v>Medium Calls</v>
      </c>
      <c r="AA2721" t="str">
        <f>IF(tbl_Customers[[#This Row],[total_eve_charge]]&lt;=15,"Low Charges",
IF(tbl_Customers[[#This Row],[total_eve_charge]]&lt;=20,"Medium Charges","High Charges"))</f>
        <v>Medium Charges</v>
      </c>
      <c r="AB27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21" t="str">
        <f>IF(tbl_Customers[[#This Row],[number_vmail_messages]] = 0, "No Usage", IF(tbl_Customers[[#This Row],[number_vmail_messages]] &lt;= 20, "Low Usage", IF(tbl_Customers[[#This Row],[number_vmail_messages]] &lt;= 40, "Medium Usgae", "High Usage")))</f>
        <v>No Usage</v>
      </c>
      <c r="AD2721" t="str">
        <f>IF(tbl_Customers[[#This Row],[total_day_minutes]]&lt;=150,"Low Usage", IF(tbl_Customers[[#This Row],[total_day_minutes]]&lt;=200,"Medium Usage", IF(tbl_Customers[[#This Row],[total_day_minutes]]&lt;=250,"High Usage","Very High Usage")))</f>
        <v>High Usage</v>
      </c>
      <c r="AE2721" t="str">
        <f>IF(tbl_Customers[[#This Row],[total_intl_calls]]&lt;=5,"Low Calls", IF(tbl_Customers[[#This Row],[total_intl_calls]]&lt;=10, "Medium Calls", "High Calls"))</f>
        <v>Low Calls</v>
      </c>
      <c r="AF27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21" s="36" t="str">
        <f>IF(tbl_Customers[[#This Row],[Churn_Risk_Score]]&gt;=10,"High Risk", IF(tbl_Customers[[#This Row],[Churn_Risk_Score]]&gt;=5,"Medium Risk","Low Risk"))</f>
        <v>Low Risk</v>
      </c>
    </row>
    <row r="2722" spans="1:33" x14ac:dyDescent="0.35">
      <c r="A2722">
        <v>2721</v>
      </c>
      <c r="B2722" t="s">
        <v>71</v>
      </c>
      <c r="C2722">
        <v>93</v>
      </c>
      <c r="D2722" t="s">
        <v>28</v>
      </c>
      <c r="E2722" t="s">
        <v>23</v>
      </c>
      <c r="F2722" t="s">
        <v>22</v>
      </c>
      <c r="G2722">
        <v>0</v>
      </c>
      <c r="H2722">
        <v>168.4</v>
      </c>
      <c r="I2722">
        <v>114</v>
      </c>
      <c r="J2722">
        <v>28.63</v>
      </c>
      <c r="K2722">
        <v>276</v>
      </c>
      <c r="L2722">
        <v>127</v>
      </c>
      <c r="M2722">
        <v>23.46</v>
      </c>
      <c r="N2722">
        <v>196.2</v>
      </c>
      <c r="O2722">
        <v>48</v>
      </c>
      <c r="P2722">
        <v>8.83</v>
      </c>
      <c r="Q2722">
        <v>11.4</v>
      </c>
      <c r="R2722">
        <v>3</v>
      </c>
      <c r="S2722">
        <v>3.08</v>
      </c>
      <c r="T2722">
        <v>1</v>
      </c>
      <c r="U2722" t="s">
        <v>22</v>
      </c>
      <c r="V2722">
        <f>IF(tbl_Customers[[#This Row],[churn]] = "yes", 1, 0)</f>
        <v>0</v>
      </c>
      <c r="W2722" t="str">
        <f>IF(tbl_Customers[[#This Row],[number_customer_service_calls]] &lt;= 1, "0-1 Calls", IF(tbl_Customers[[#This Row],[number_customer_service_calls]] &lt;= 3, "2-3 Calls", IF(tbl_Customers[[#This Row],[number_customer_service_calls]] &lt;=5, "4-5 Calls", "6+ Calls")))</f>
        <v>0-1 Calls</v>
      </c>
      <c r="X2722" t="str">
        <f>IF(tbl_Customers[[#This Row],[account_length]] &lt;= 50, "0-50", IF(tbl_Customers[[#This Row],[account_length]] &lt;=100, "51-100", IF(tbl_Customers[[#This Row],[account_length]] &lt;= 150, "101-150", "151+")))</f>
        <v>51-100</v>
      </c>
      <c r="Y2722" t="str">
        <f>IF(tbl_Customers[[#This Row],[total_intl_charge]] &lt;= 3, "Low Charges", "High Charges")</f>
        <v>High Charges</v>
      </c>
      <c r="Z2722" t="str">
        <f>IF(tbl_Customers[[#This Row],[total_eve_calls]]&lt;=80,"Low Calls",
IF(tbl_Customers[[#This Row],[total_eve_calls]]&lt;=120,"Medium Calls","High Calls"))</f>
        <v>High Calls</v>
      </c>
      <c r="AA2722" t="str">
        <f>IF(tbl_Customers[[#This Row],[total_eve_charge]]&lt;=15,"Low Charges",
IF(tbl_Customers[[#This Row],[total_eve_charge]]&lt;=20,"Medium Charges","High Charges"))</f>
        <v>High Charges</v>
      </c>
      <c r="AB27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22" t="str">
        <f>IF(tbl_Customers[[#This Row],[number_vmail_messages]] = 0, "No Usage", IF(tbl_Customers[[#This Row],[number_vmail_messages]] &lt;= 20, "Low Usage", IF(tbl_Customers[[#This Row],[number_vmail_messages]] &lt;= 40, "Medium Usgae", "High Usage")))</f>
        <v>No Usage</v>
      </c>
      <c r="AD2722" t="str">
        <f>IF(tbl_Customers[[#This Row],[total_day_minutes]]&lt;=150,"Low Usage", IF(tbl_Customers[[#This Row],[total_day_minutes]]&lt;=200,"Medium Usage", IF(tbl_Customers[[#This Row],[total_day_minutes]]&lt;=250,"High Usage","Very High Usage")))</f>
        <v>Medium Usage</v>
      </c>
      <c r="AE2722" t="str">
        <f>IF(tbl_Customers[[#This Row],[total_intl_calls]]&lt;=5,"Low Calls", IF(tbl_Customers[[#This Row],[total_intl_calls]]&lt;=10, "Medium Calls", "High Calls"))</f>
        <v>Low Calls</v>
      </c>
      <c r="AF27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722" s="36" t="str">
        <f>IF(tbl_Customers[[#This Row],[Churn_Risk_Score]]&gt;=10,"High Risk", IF(tbl_Customers[[#This Row],[Churn_Risk_Score]]&gt;=5,"Medium Risk","Low Risk"))</f>
        <v>Medium Risk</v>
      </c>
    </row>
    <row r="2723" spans="1:33" x14ac:dyDescent="0.35">
      <c r="A2723">
        <v>2722</v>
      </c>
      <c r="B2723" t="s">
        <v>37</v>
      </c>
      <c r="C2723">
        <v>103</v>
      </c>
      <c r="D2723" t="s">
        <v>21</v>
      </c>
      <c r="E2723" t="s">
        <v>22</v>
      </c>
      <c r="F2723" t="s">
        <v>22</v>
      </c>
      <c r="G2723">
        <v>0</v>
      </c>
      <c r="H2723">
        <v>70.900000000000006</v>
      </c>
      <c r="I2723">
        <v>134</v>
      </c>
      <c r="J2723">
        <v>12.05</v>
      </c>
      <c r="K2723">
        <v>134.5</v>
      </c>
      <c r="L2723">
        <v>112</v>
      </c>
      <c r="M2723">
        <v>11.43</v>
      </c>
      <c r="N2723">
        <v>168.8</v>
      </c>
      <c r="O2723">
        <v>164</v>
      </c>
      <c r="P2723">
        <v>7.6</v>
      </c>
      <c r="Q2723">
        <v>12</v>
      </c>
      <c r="R2723">
        <v>6</v>
      </c>
      <c r="S2723">
        <v>3.24</v>
      </c>
      <c r="T2723">
        <v>2</v>
      </c>
      <c r="U2723" t="s">
        <v>22</v>
      </c>
      <c r="V2723">
        <f>IF(tbl_Customers[[#This Row],[churn]] = "yes", 1, 0)</f>
        <v>0</v>
      </c>
      <c r="W2723" t="str">
        <f>IF(tbl_Customers[[#This Row],[number_customer_service_calls]] &lt;= 1, "0-1 Calls", IF(tbl_Customers[[#This Row],[number_customer_service_calls]] &lt;= 3, "2-3 Calls", IF(tbl_Customers[[#This Row],[number_customer_service_calls]] &lt;=5, "4-5 Calls", "6+ Calls")))</f>
        <v>2-3 Calls</v>
      </c>
      <c r="X2723" t="str">
        <f>IF(tbl_Customers[[#This Row],[account_length]] &lt;= 50, "0-50", IF(tbl_Customers[[#This Row],[account_length]] &lt;=100, "51-100", IF(tbl_Customers[[#This Row],[account_length]] &lt;= 150, "101-150", "151+")))</f>
        <v>101-150</v>
      </c>
      <c r="Y2723" t="str">
        <f>IF(tbl_Customers[[#This Row],[total_intl_charge]] &lt;= 3, "Low Charges", "High Charges")</f>
        <v>High Charges</v>
      </c>
      <c r="Z2723" t="str">
        <f>IF(tbl_Customers[[#This Row],[total_eve_calls]]&lt;=80,"Low Calls",
IF(tbl_Customers[[#This Row],[total_eve_calls]]&lt;=120,"Medium Calls","High Calls"))</f>
        <v>Medium Calls</v>
      </c>
      <c r="AA2723" t="str">
        <f>IF(tbl_Customers[[#This Row],[total_eve_charge]]&lt;=15,"Low Charges",
IF(tbl_Customers[[#This Row],[total_eve_charge]]&lt;=20,"Medium Charges","High Charges"))</f>
        <v>Low Charges</v>
      </c>
      <c r="AB27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23" t="str">
        <f>IF(tbl_Customers[[#This Row],[number_vmail_messages]] = 0, "No Usage", IF(tbl_Customers[[#This Row],[number_vmail_messages]] &lt;= 20, "Low Usage", IF(tbl_Customers[[#This Row],[number_vmail_messages]] &lt;= 40, "Medium Usgae", "High Usage")))</f>
        <v>No Usage</v>
      </c>
      <c r="AD2723" t="str">
        <f>IF(tbl_Customers[[#This Row],[total_day_minutes]]&lt;=150,"Low Usage", IF(tbl_Customers[[#This Row],[total_day_minutes]]&lt;=200,"Medium Usage", IF(tbl_Customers[[#This Row],[total_day_minutes]]&lt;=250,"High Usage","Very High Usage")))</f>
        <v>Low Usage</v>
      </c>
      <c r="AE2723" t="str">
        <f>IF(tbl_Customers[[#This Row],[total_intl_calls]]&lt;=5,"Low Calls", IF(tbl_Customers[[#This Row],[total_intl_calls]]&lt;=10, "Medium Calls", "High Calls"))</f>
        <v>Medium Calls</v>
      </c>
      <c r="AF27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23" s="36" t="str">
        <f>IF(tbl_Customers[[#This Row],[Churn_Risk_Score]]&gt;=10,"High Risk", IF(tbl_Customers[[#This Row],[Churn_Risk_Score]]&gt;=5,"Medium Risk","Low Risk"))</f>
        <v>Low Risk</v>
      </c>
    </row>
    <row r="2724" spans="1:33" x14ac:dyDescent="0.35">
      <c r="A2724">
        <v>2723</v>
      </c>
      <c r="B2724" t="s">
        <v>51</v>
      </c>
      <c r="C2724">
        <v>93</v>
      </c>
      <c r="D2724" t="s">
        <v>21</v>
      </c>
      <c r="E2724" t="s">
        <v>22</v>
      </c>
      <c r="F2724" t="s">
        <v>22</v>
      </c>
      <c r="G2724">
        <v>0</v>
      </c>
      <c r="H2724">
        <v>152.1</v>
      </c>
      <c r="I2724">
        <v>141</v>
      </c>
      <c r="J2724">
        <v>25.86</v>
      </c>
      <c r="K2724">
        <v>215.5</v>
      </c>
      <c r="L2724">
        <v>107</v>
      </c>
      <c r="M2724">
        <v>18.32</v>
      </c>
      <c r="N2724">
        <v>262.39999999999998</v>
      </c>
      <c r="O2724">
        <v>111</v>
      </c>
      <c r="P2724">
        <v>11.81</v>
      </c>
      <c r="Q2724">
        <v>12</v>
      </c>
      <c r="R2724">
        <v>7</v>
      </c>
      <c r="S2724">
        <v>3.24</v>
      </c>
      <c r="T2724">
        <v>1</v>
      </c>
      <c r="U2724" t="s">
        <v>22</v>
      </c>
      <c r="V2724">
        <f>IF(tbl_Customers[[#This Row],[churn]] = "yes", 1, 0)</f>
        <v>0</v>
      </c>
      <c r="W2724" t="str">
        <f>IF(tbl_Customers[[#This Row],[number_customer_service_calls]] &lt;= 1, "0-1 Calls", IF(tbl_Customers[[#This Row],[number_customer_service_calls]] &lt;= 3, "2-3 Calls", IF(tbl_Customers[[#This Row],[number_customer_service_calls]] &lt;=5, "4-5 Calls", "6+ Calls")))</f>
        <v>0-1 Calls</v>
      </c>
      <c r="X2724" t="str">
        <f>IF(tbl_Customers[[#This Row],[account_length]] &lt;= 50, "0-50", IF(tbl_Customers[[#This Row],[account_length]] &lt;=100, "51-100", IF(tbl_Customers[[#This Row],[account_length]] &lt;= 150, "101-150", "151+")))</f>
        <v>51-100</v>
      </c>
      <c r="Y2724" t="str">
        <f>IF(tbl_Customers[[#This Row],[total_intl_charge]] &lt;= 3, "Low Charges", "High Charges")</f>
        <v>High Charges</v>
      </c>
      <c r="Z2724" t="str">
        <f>IF(tbl_Customers[[#This Row],[total_eve_calls]]&lt;=80,"Low Calls",
IF(tbl_Customers[[#This Row],[total_eve_calls]]&lt;=120,"Medium Calls","High Calls"))</f>
        <v>Medium Calls</v>
      </c>
      <c r="AA2724" t="str">
        <f>IF(tbl_Customers[[#This Row],[total_eve_charge]]&lt;=15,"Low Charges",
IF(tbl_Customers[[#This Row],[total_eve_charge]]&lt;=20,"Medium Charges","High Charges"))</f>
        <v>Medium Charges</v>
      </c>
      <c r="AB27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24" t="str">
        <f>IF(tbl_Customers[[#This Row],[number_vmail_messages]] = 0, "No Usage", IF(tbl_Customers[[#This Row],[number_vmail_messages]] &lt;= 20, "Low Usage", IF(tbl_Customers[[#This Row],[number_vmail_messages]] &lt;= 40, "Medium Usgae", "High Usage")))</f>
        <v>No Usage</v>
      </c>
      <c r="AD2724" t="str">
        <f>IF(tbl_Customers[[#This Row],[total_day_minutes]]&lt;=150,"Low Usage", IF(tbl_Customers[[#This Row],[total_day_minutes]]&lt;=200,"Medium Usage", IF(tbl_Customers[[#This Row],[total_day_minutes]]&lt;=250,"High Usage","Very High Usage")))</f>
        <v>Medium Usage</v>
      </c>
      <c r="AE2724" t="str">
        <f>IF(tbl_Customers[[#This Row],[total_intl_calls]]&lt;=5,"Low Calls", IF(tbl_Customers[[#This Row],[total_intl_calls]]&lt;=10, "Medium Calls", "High Calls"))</f>
        <v>Medium Calls</v>
      </c>
      <c r="AF27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24" s="36" t="str">
        <f>IF(tbl_Customers[[#This Row],[Churn_Risk_Score]]&gt;=10,"High Risk", IF(tbl_Customers[[#This Row],[Churn_Risk_Score]]&gt;=5,"Medium Risk","Low Risk"))</f>
        <v>Low Risk</v>
      </c>
    </row>
    <row r="2725" spans="1:33" x14ac:dyDescent="0.35">
      <c r="A2725">
        <v>2724</v>
      </c>
      <c r="B2725" t="s">
        <v>26</v>
      </c>
      <c r="C2725">
        <v>149</v>
      </c>
      <c r="D2725" t="s">
        <v>28</v>
      </c>
      <c r="E2725" t="s">
        <v>23</v>
      </c>
      <c r="F2725" t="s">
        <v>22</v>
      </c>
      <c r="G2725">
        <v>0</v>
      </c>
      <c r="H2725">
        <v>180.9</v>
      </c>
      <c r="I2725">
        <v>79</v>
      </c>
      <c r="J2725">
        <v>30.75</v>
      </c>
      <c r="K2725">
        <v>194.9</v>
      </c>
      <c r="L2725">
        <v>83</v>
      </c>
      <c r="M2725">
        <v>16.57</v>
      </c>
      <c r="N2725">
        <v>197.8</v>
      </c>
      <c r="O2725">
        <v>109</v>
      </c>
      <c r="P2725">
        <v>8.9</v>
      </c>
      <c r="Q2725">
        <v>8.8000000000000007</v>
      </c>
      <c r="R2725">
        <v>9</v>
      </c>
      <c r="S2725">
        <v>2.38</v>
      </c>
      <c r="T2725">
        <v>3</v>
      </c>
      <c r="U2725" t="s">
        <v>22</v>
      </c>
      <c r="V2725">
        <f>IF(tbl_Customers[[#This Row],[churn]] = "yes", 1, 0)</f>
        <v>0</v>
      </c>
      <c r="W2725" t="str">
        <f>IF(tbl_Customers[[#This Row],[number_customer_service_calls]] &lt;= 1, "0-1 Calls", IF(tbl_Customers[[#This Row],[number_customer_service_calls]] &lt;= 3, "2-3 Calls", IF(tbl_Customers[[#This Row],[number_customer_service_calls]] &lt;=5, "4-5 Calls", "6+ Calls")))</f>
        <v>2-3 Calls</v>
      </c>
      <c r="X2725" t="str">
        <f>IF(tbl_Customers[[#This Row],[account_length]] &lt;= 50, "0-50", IF(tbl_Customers[[#This Row],[account_length]] &lt;=100, "51-100", IF(tbl_Customers[[#This Row],[account_length]] &lt;= 150, "101-150", "151+")))</f>
        <v>101-150</v>
      </c>
      <c r="Y2725" t="str">
        <f>IF(tbl_Customers[[#This Row],[total_intl_charge]] &lt;= 3, "Low Charges", "High Charges")</f>
        <v>Low Charges</v>
      </c>
      <c r="Z2725" t="str">
        <f>IF(tbl_Customers[[#This Row],[total_eve_calls]]&lt;=80,"Low Calls",
IF(tbl_Customers[[#This Row],[total_eve_calls]]&lt;=120,"Medium Calls","High Calls"))</f>
        <v>Medium Calls</v>
      </c>
      <c r="AA2725" t="str">
        <f>IF(tbl_Customers[[#This Row],[total_eve_charge]]&lt;=15,"Low Charges",
IF(tbl_Customers[[#This Row],[total_eve_charge]]&lt;=20,"Medium Charges","High Charges"))</f>
        <v>Medium Charges</v>
      </c>
      <c r="AB27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25" t="str">
        <f>IF(tbl_Customers[[#This Row],[number_vmail_messages]] = 0, "No Usage", IF(tbl_Customers[[#This Row],[number_vmail_messages]] &lt;= 20, "Low Usage", IF(tbl_Customers[[#This Row],[number_vmail_messages]] &lt;= 40, "Medium Usgae", "High Usage")))</f>
        <v>No Usage</v>
      </c>
      <c r="AD2725" t="str">
        <f>IF(tbl_Customers[[#This Row],[total_day_minutes]]&lt;=150,"Low Usage", IF(tbl_Customers[[#This Row],[total_day_minutes]]&lt;=200,"Medium Usage", IF(tbl_Customers[[#This Row],[total_day_minutes]]&lt;=250,"High Usage","Very High Usage")))</f>
        <v>Medium Usage</v>
      </c>
      <c r="AE2725" t="str">
        <f>IF(tbl_Customers[[#This Row],[total_intl_calls]]&lt;=5,"Low Calls", IF(tbl_Customers[[#This Row],[total_intl_calls]]&lt;=10, "Medium Calls", "High Calls"))</f>
        <v>Medium Calls</v>
      </c>
      <c r="AF27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25" s="36" t="str">
        <f>IF(tbl_Customers[[#This Row],[Churn_Risk_Score]]&gt;=10,"High Risk", IF(tbl_Customers[[#This Row],[Churn_Risk_Score]]&gt;=5,"Medium Risk","Low Risk"))</f>
        <v>Low Risk</v>
      </c>
    </row>
    <row r="2726" spans="1:33" x14ac:dyDescent="0.35">
      <c r="A2726">
        <v>2725</v>
      </c>
      <c r="B2726" t="s">
        <v>31</v>
      </c>
      <c r="C2726">
        <v>23</v>
      </c>
      <c r="D2726" t="s">
        <v>28</v>
      </c>
      <c r="E2726" t="s">
        <v>22</v>
      </c>
      <c r="F2726" t="s">
        <v>23</v>
      </c>
      <c r="G2726">
        <v>31</v>
      </c>
      <c r="H2726">
        <v>156.6</v>
      </c>
      <c r="I2726">
        <v>84</v>
      </c>
      <c r="J2726">
        <v>26.62</v>
      </c>
      <c r="K2726">
        <v>161.5</v>
      </c>
      <c r="L2726">
        <v>96</v>
      </c>
      <c r="M2726">
        <v>13.73</v>
      </c>
      <c r="N2726">
        <v>294.60000000000002</v>
      </c>
      <c r="O2726">
        <v>107</v>
      </c>
      <c r="P2726">
        <v>13.26</v>
      </c>
      <c r="Q2726">
        <v>9.4</v>
      </c>
      <c r="R2726">
        <v>6</v>
      </c>
      <c r="S2726">
        <v>2.54</v>
      </c>
      <c r="T2726">
        <v>1</v>
      </c>
      <c r="U2726" t="s">
        <v>22</v>
      </c>
      <c r="V2726">
        <f>IF(tbl_Customers[[#This Row],[churn]] = "yes", 1, 0)</f>
        <v>0</v>
      </c>
      <c r="W2726" t="str">
        <f>IF(tbl_Customers[[#This Row],[number_customer_service_calls]] &lt;= 1, "0-1 Calls", IF(tbl_Customers[[#This Row],[number_customer_service_calls]] &lt;= 3, "2-3 Calls", IF(tbl_Customers[[#This Row],[number_customer_service_calls]] &lt;=5, "4-5 Calls", "6+ Calls")))</f>
        <v>0-1 Calls</v>
      </c>
      <c r="X2726" t="str">
        <f>IF(tbl_Customers[[#This Row],[account_length]] &lt;= 50, "0-50", IF(tbl_Customers[[#This Row],[account_length]] &lt;=100, "51-100", IF(tbl_Customers[[#This Row],[account_length]] &lt;= 150, "101-150", "151+")))</f>
        <v>0-50</v>
      </c>
      <c r="Y2726" t="str">
        <f>IF(tbl_Customers[[#This Row],[total_intl_charge]] &lt;= 3, "Low Charges", "High Charges")</f>
        <v>Low Charges</v>
      </c>
      <c r="Z2726" t="str">
        <f>IF(tbl_Customers[[#This Row],[total_eve_calls]]&lt;=80,"Low Calls",
IF(tbl_Customers[[#This Row],[total_eve_calls]]&lt;=120,"Medium Calls","High Calls"))</f>
        <v>Medium Calls</v>
      </c>
      <c r="AA2726" t="str">
        <f>IF(tbl_Customers[[#This Row],[total_eve_charge]]&lt;=15,"Low Charges",
IF(tbl_Customers[[#This Row],[total_eve_charge]]&lt;=20,"Medium Charges","High Charges"))</f>
        <v>Low Charges</v>
      </c>
      <c r="AB27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26" t="str">
        <f>IF(tbl_Customers[[#This Row],[number_vmail_messages]] = 0, "No Usage", IF(tbl_Customers[[#This Row],[number_vmail_messages]] &lt;= 20, "Low Usage", IF(tbl_Customers[[#This Row],[number_vmail_messages]] &lt;= 40, "Medium Usgae", "High Usage")))</f>
        <v>Medium Usgae</v>
      </c>
      <c r="AD2726" t="str">
        <f>IF(tbl_Customers[[#This Row],[total_day_minutes]]&lt;=150,"Low Usage", IF(tbl_Customers[[#This Row],[total_day_minutes]]&lt;=200,"Medium Usage", IF(tbl_Customers[[#This Row],[total_day_minutes]]&lt;=250,"High Usage","Very High Usage")))</f>
        <v>Medium Usage</v>
      </c>
      <c r="AE2726" t="str">
        <f>IF(tbl_Customers[[#This Row],[total_intl_calls]]&lt;=5,"Low Calls", IF(tbl_Customers[[#This Row],[total_intl_calls]]&lt;=10, "Medium Calls", "High Calls"))</f>
        <v>Medium Calls</v>
      </c>
      <c r="AF27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26" s="36" t="str">
        <f>IF(tbl_Customers[[#This Row],[Churn_Risk_Score]]&gt;=10,"High Risk", IF(tbl_Customers[[#This Row],[Churn_Risk_Score]]&gt;=5,"Medium Risk","Low Risk"))</f>
        <v>Low Risk</v>
      </c>
    </row>
    <row r="2727" spans="1:33" x14ac:dyDescent="0.35">
      <c r="A2727">
        <v>2726</v>
      </c>
      <c r="B2727" t="s">
        <v>57</v>
      </c>
      <c r="C2727">
        <v>221</v>
      </c>
      <c r="D2727" t="s">
        <v>28</v>
      </c>
      <c r="E2727" t="s">
        <v>22</v>
      </c>
      <c r="F2727" t="s">
        <v>23</v>
      </c>
      <c r="G2727">
        <v>24</v>
      </c>
      <c r="H2727">
        <v>180.5</v>
      </c>
      <c r="I2727">
        <v>85</v>
      </c>
      <c r="J2727">
        <v>30.69</v>
      </c>
      <c r="K2727">
        <v>224.1</v>
      </c>
      <c r="L2727">
        <v>92</v>
      </c>
      <c r="M2727">
        <v>19.05</v>
      </c>
      <c r="N2727">
        <v>205.7</v>
      </c>
      <c r="O2727">
        <v>103</v>
      </c>
      <c r="P2727">
        <v>9.26</v>
      </c>
      <c r="Q2727">
        <v>2.4</v>
      </c>
      <c r="R2727">
        <v>3</v>
      </c>
      <c r="S2727">
        <v>0.65</v>
      </c>
      <c r="T2727">
        <v>0</v>
      </c>
      <c r="U2727" t="s">
        <v>22</v>
      </c>
      <c r="V2727">
        <f>IF(tbl_Customers[[#This Row],[churn]] = "yes", 1, 0)</f>
        <v>0</v>
      </c>
      <c r="W2727" t="str">
        <f>IF(tbl_Customers[[#This Row],[number_customer_service_calls]] &lt;= 1, "0-1 Calls", IF(tbl_Customers[[#This Row],[number_customer_service_calls]] &lt;= 3, "2-3 Calls", IF(tbl_Customers[[#This Row],[number_customer_service_calls]] &lt;=5, "4-5 Calls", "6+ Calls")))</f>
        <v>0-1 Calls</v>
      </c>
      <c r="X2727" t="str">
        <f>IF(tbl_Customers[[#This Row],[account_length]] &lt;= 50, "0-50", IF(tbl_Customers[[#This Row],[account_length]] &lt;=100, "51-100", IF(tbl_Customers[[#This Row],[account_length]] &lt;= 150, "101-150", "151+")))</f>
        <v>151+</v>
      </c>
      <c r="Y2727" t="str">
        <f>IF(tbl_Customers[[#This Row],[total_intl_charge]] &lt;= 3, "Low Charges", "High Charges")</f>
        <v>Low Charges</v>
      </c>
      <c r="Z2727" t="str">
        <f>IF(tbl_Customers[[#This Row],[total_eve_calls]]&lt;=80,"Low Calls",
IF(tbl_Customers[[#This Row],[total_eve_calls]]&lt;=120,"Medium Calls","High Calls"))</f>
        <v>Medium Calls</v>
      </c>
      <c r="AA2727" t="str">
        <f>IF(tbl_Customers[[#This Row],[total_eve_charge]]&lt;=15,"Low Charges",
IF(tbl_Customers[[#This Row],[total_eve_charge]]&lt;=20,"Medium Charges","High Charges"))</f>
        <v>Medium Charges</v>
      </c>
      <c r="AB27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27" t="str">
        <f>IF(tbl_Customers[[#This Row],[number_vmail_messages]] = 0, "No Usage", IF(tbl_Customers[[#This Row],[number_vmail_messages]] &lt;= 20, "Low Usage", IF(tbl_Customers[[#This Row],[number_vmail_messages]] &lt;= 40, "Medium Usgae", "High Usage")))</f>
        <v>Medium Usgae</v>
      </c>
      <c r="AD2727" t="str">
        <f>IF(tbl_Customers[[#This Row],[total_day_minutes]]&lt;=150,"Low Usage", IF(tbl_Customers[[#This Row],[total_day_minutes]]&lt;=200,"Medium Usage", IF(tbl_Customers[[#This Row],[total_day_minutes]]&lt;=250,"High Usage","Very High Usage")))</f>
        <v>Medium Usage</v>
      </c>
      <c r="AE2727" t="str">
        <f>IF(tbl_Customers[[#This Row],[total_intl_calls]]&lt;=5,"Low Calls", IF(tbl_Customers[[#This Row],[total_intl_calls]]&lt;=10, "Medium Calls", "High Calls"))</f>
        <v>Low Calls</v>
      </c>
      <c r="AF27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27" s="36" t="str">
        <f>IF(tbl_Customers[[#This Row],[Churn_Risk_Score]]&gt;=10,"High Risk", IF(tbl_Customers[[#This Row],[Churn_Risk_Score]]&gt;=5,"Medium Risk","Low Risk"))</f>
        <v>Low Risk</v>
      </c>
    </row>
    <row r="2728" spans="1:33" x14ac:dyDescent="0.35">
      <c r="A2728">
        <v>2727</v>
      </c>
      <c r="B2728" t="s">
        <v>70</v>
      </c>
      <c r="C2728">
        <v>164</v>
      </c>
      <c r="D2728" t="s">
        <v>28</v>
      </c>
      <c r="E2728" t="s">
        <v>22</v>
      </c>
      <c r="F2728" t="s">
        <v>23</v>
      </c>
      <c r="G2728">
        <v>30</v>
      </c>
      <c r="H2728">
        <v>238.8</v>
      </c>
      <c r="I2728">
        <v>100</v>
      </c>
      <c r="J2728">
        <v>40.6</v>
      </c>
      <c r="K2728">
        <v>230</v>
      </c>
      <c r="L2728">
        <v>121</v>
      </c>
      <c r="M2728">
        <v>19.55</v>
      </c>
      <c r="N2728">
        <v>206.3</v>
      </c>
      <c r="O2728">
        <v>66</v>
      </c>
      <c r="P2728">
        <v>9.2799999999999994</v>
      </c>
      <c r="Q2728">
        <v>13.2</v>
      </c>
      <c r="R2728">
        <v>8</v>
      </c>
      <c r="S2728">
        <v>3.56</v>
      </c>
      <c r="T2728">
        <v>1</v>
      </c>
      <c r="U2728" t="s">
        <v>22</v>
      </c>
      <c r="V2728">
        <f>IF(tbl_Customers[[#This Row],[churn]] = "yes", 1, 0)</f>
        <v>0</v>
      </c>
      <c r="W2728" t="str">
        <f>IF(tbl_Customers[[#This Row],[number_customer_service_calls]] &lt;= 1, "0-1 Calls", IF(tbl_Customers[[#This Row],[number_customer_service_calls]] &lt;= 3, "2-3 Calls", IF(tbl_Customers[[#This Row],[number_customer_service_calls]] &lt;=5, "4-5 Calls", "6+ Calls")))</f>
        <v>0-1 Calls</v>
      </c>
      <c r="X2728" t="str">
        <f>IF(tbl_Customers[[#This Row],[account_length]] &lt;= 50, "0-50", IF(tbl_Customers[[#This Row],[account_length]] &lt;=100, "51-100", IF(tbl_Customers[[#This Row],[account_length]] &lt;= 150, "101-150", "151+")))</f>
        <v>151+</v>
      </c>
      <c r="Y2728" t="str">
        <f>IF(tbl_Customers[[#This Row],[total_intl_charge]] &lt;= 3, "Low Charges", "High Charges")</f>
        <v>High Charges</v>
      </c>
      <c r="Z2728" t="str">
        <f>IF(tbl_Customers[[#This Row],[total_eve_calls]]&lt;=80,"Low Calls",
IF(tbl_Customers[[#This Row],[total_eve_calls]]&lt;=120,"Medium Calls","High Calls"))</f>
        <v>High Calls</v>
      </c>
      <c r="AA2728" t="str">
        <f>IF(tbl_Customers[[#This Row],[total_eve_charge]]&lt;=15,"Low Charges",
IF(tbl_Customers[[#This Row],[total_eve_charge]]&lt;=20,"Medium Charges","High Charges"))</f>
        <v>Medium Charges</v>
      </c>
      <c r="AB27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28" t="str">
        <f>IF(tbl_Customers[[#This Row],[number_vmail_messages]] = 0, "No Usage", IF(tbl_Customers[[#This Row],[number_vmail_messages]] &lt;= 20, "Low Usage", IF(tbl_Customers[[#This Row],[number_vmail_messages]] &lt;= 40, "Medium Usgae", "High Usage")))</f>
        <v>Medium Usgae</v>
      </c>
      <c r="AD2728" t="str">
        <f>IF(tbl_Customers[[#This Row],[total_day_minutes]]&lt;=150,"Low Usage", IF(tbl_Customers[[#This Row],[total_day_minutes]]&lt;=200,"Medium Usage", IF(tbl_Customers[[#This Row],[total_day_minutes]]&lt;=250,"High Usage","Very High Usage")))</f>
        <v>High Usage</v>
      </c>
      <c r="AE2728" t="str">
        <f>IF(tbl_Customers[[#This Row],[total_intl_calls]]&lt;=5,"Low Calls", IF(tbl_Customers[[#This Row],[total_intl_calls]]&lt;=10, "Medium Calls", "High Calls"))</f>
        <v>Medium Calls</v>
      </c>
      <c r="AF27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28" s="36" t="str">
        <f>IF(tbl_Customers[[#This Row],[Churn_Risk_Score]]&gt;=10,"High Risk", IF(tbl_Customers[[#This Row],[Churn_Risk_Score]]&gt;=5,"Medium Risk","Low Risk"))</f>
        <v>Low Risk</v>
      </c>
    </row>
    <row r="2729" spans="1:33" x14ac:dyDescent="0.35">
      <c r="A2729">
        <v>2728</v>
      </c>
      <c r="B2729" t="s">
        <v>58</v>
      </c>
      <c r="C2729">
        <v>104</v>
      </c>
      <c r="D2729" t="s">
        <v>21</v>
      </c>
      <c r="E2729" t="s">
        <v>22</v>
      </c>
      <c r="F2729" t="s">
        <v>23</v>
      </c>
      <c r="G2729">
        <v>18</v>
      </c>
      <c r="H2729">
        <v>182.1</v>
      </c>
      <c r="I2729">
        <v>66</v>
      </c>
      <c r="J2729">
        <v>30.96</v>
      </c>
      <c r="K2729">
        <v>213.6</v>
      </c>
      <c r="L2729">
        <v>65</v>
      </c>
      <c r="M2729">
        <v>18.16</v>
      </c>
      <c r="N2729">
        <v>193</v>
      </c>
      <c r="O2729">
        <v>108</v>
      </c>
      <c r="P2729">
        <v>8.69</v>
      </c>
      <c r="Q2729">
        <v>13.4</v>
      </c>
      <c r="R2729">
        <v>9</v>
      </c>
      <c r="S2729">
        <v>3.62</v>
      </c>
      <c r="T2729">
        <v>2</v>
      </c>
      <c r="U2729" t="s">
        <v>22</v>
      </c>
      <c r="V2729">
        <f>IF(tbl_Customers[[#This Row],[churn]] = "yes", 1, 0)</f>
        <v>0</v>
      </c>
      <c r="W2729" t="str">
        <f>IF(tbl_Customers[[#This Row],[number_customer_service_calls]] &lt;= 1, "0-1 Calls", IF(tbl_Customers[[#This Row],[number_customer_service_calls]] &lt;= 3, "2-3 Calls", IF(tbl_Customers[[#This Row],[number_customer_service_calls]] &lt;=5, "4-5 Calls", "6+ Calls")))</f>
        <v>2-3 Calls</v>
      </c>
      <c r="X2729" t="str">
        <f>IF(tbl_Customers[[#This Row],[account_length]] &lt;= 50, "0-50", IF(tbl_Customers[[#This Row],[account_length]] &lt;=100, "51-100", IF(tbl_Customers[[#This Row],[account_length]] &lt;= 150, "101-150", "151+")))</f>
        <v>101-150</v>
      </c>
      <c r="Y2729" t="str">
        <f>IF(tbl_Customers[[#This Row],[total_intl_charge]] &lt;= 3, "Low Charges", "High Charges")</f>
        <v>High Charges</v>
      </c>
      <c r="Z2729" t="str">
        <f>IF(tbl_Customers[[#This Row],[total_eve_calls]]&lt;=80,"Low Calls",
IF(tbl_Customers[[#This Row],[total_eve_calls]]&lt;=120,"Medium Calls","High Calls"))</f>
        <v>Low Calls</v>
      </c>
      <c r="AA2729" t="str">
        <f>IF(tbl_Customers[[#This Row],[total_eve_charge]]&lt;=15,"Low Charges",
IF(tbl_Customers[[#This Row],[total_eve_charge]]&lt;=20,"Medium Charges","High Charges"))</f>
        <v>Medium Charges</v>
      </c>
      <c r="AB27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29" t="str">
        <f>IF(tbl_Customers[[#This Row],[number_vmail_messages]] = 0, "No Usage", IF(tbl_Customers[[#This Row],[number_vmail_messages]] &lt;= 20, "Low Usage", IF(tbl_Customers[[#This Row],[number_vmail_messages]] &lt;= 40, "Medium Usgae", "High Usage")))</f>
        <v>Low Usage</v>
      </c>
      <c r="AD2729" t="str">
        <f>IF(tbl_Customers[[#This Row],[total_day_minutes]]&lt;=150,"Low Usage", IF(tbl_Customers[[#This Row],[total_day_minutes]]&lt;=200,"Medium Usage", IF(tbl_Customers[[#This Row],[total_day_minutes]]&lt;=250,"High Usage","Very High Usage")))</f>
        <v>Medium Usage</v>
      </c>
      <c r="AE2729" t="str">
        <f>IF(tbl_Customers[[#This Row],[total_intl_calls]]&lt;=5,"Low Calls", IF(tbl_Customers[[#This Row],[total_intl_calls]]&lt;=10, "Medium Calls", "High Calls"))</f>
        <v>Medium Calls</v>
      </c>
      <c r="AF27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29" s="36" t="str">
        <f>IF(tbl_Customers[[#This Row],[Churn_Risk_Score]]&gt;=10,"High Risk", IF(tbl_Customers[[#This Row],[Churn_Risk_Score]]&gt;=5,"Medium Risk","Low Risk"))</f>
        <v>Low Risk</v>
      </c>
    </row>
    <row r="2730" spans="1:33" x14ac:dyDescent="0.35">
      <c r="A2730">
        <v>2729</v>
      </c>
      <c r="B2730" t="s">
        <v>36</v>
      </c>
      <c r="C2730">
        <v>150</v>
      </c>
      <c r="D2730" t="s">
        <v>21</v>
      </c>
      <c r="E2730" t="s">
        <v>22</v>
      </c>
      <c r="F2730" t="s">
        <v>23</v>
      </c>
      <c r="G2730">
        <v>35</v>
      </c>
      <c r="H2730">
        <v>139.6</v>
      </c>
      <c r="I2730">
        <v>72</v>
      </c>
      <c r="J2730">
        <v>23.73</v>
      </c>
      <c r="K2730">
        <v>332.8</v>
      </c>
      <c r="L2730">
        <v>170</v>
      </c>
      <c r="M2730">
        <v>28.29</v>
      </c>
      <c r="N2730">
        <v>213.8</v>
      </c>
      <c r="O2730">
        <v>105</v>
      </c>
      <c r="P2730">
        <v>9.6199999999999992</v>
      </c>
      <c r="Q2730">
        <v>8.8000000000000007</v>
      </c>
      <c r="R2730">
        <v>2</v>
      </c>
      <c r="S2730">
        <v>2.38</v>
      </c>
      <c r="T2730">
        <v>2</v>
      </c>
      <c r="U2730" t="s">
        <v>22</v>
      </c>
      <c r="V2730">
        <f>IF(tbl_Customers[[#This Row],[churn]] = "yes", 1, 0)</f>
        <v>0</v>
      </c>
      <c r="W2730" t="str">
        <f>IF(tbl_Customers[[#This Row],[number_customer_service_calls]] &lt;= 1, "0-1 Calls", IF(tbl_Customers[[#This Row],[number_customer_service_calls]] &lt;= 3, "2-3 Calls", IF(tbl_Customers[[#This Row],[number_customer_service_calls]] &lt;=5, "4-5 Calls", "6+ Calls")))</f>
        <v>2-3 Calls</v>
      </c>
      <c r="X2730" t="str">
        <f>IF(tbl_Customers[[#This Row],[account_length]] &lt;= 50, "0-50", IF(tbl_Customers[[#This Row],[account_length]] &lt;=100, "51-100", IF(tbl_Customers[[#This Row],[account_length]] &lt;= 150, "101-150", "151+")))</f>
        <v>101-150</v>
      </c>
      <c r="Y2730" t="str">
        <f>IF(tbl_Customers[[#This Row],[total_intl_charge]] &lt;= 3, "Low Charges", "High Charges")</f>
        <v>Low Charges</v>
      </c>
      <c r="Z2730" t="str">
        <f>IF(tbl_Customers[[#This Row],[total_eve_calls]]&lt;=80,"Low Calls",
IF(tbl_Customers[[#This Row],[total_eve_calls]]&lt;=120,"Medium Calls","High Calls"))</f>
        <v>High Calls</v>
      </c>
      <c r="AA2730" t="str">
        <f>IF(tbl_Customers[[#This Row],[total_eve_charge]]&lt;=15,"Low Charges",
IF(tbl_Customers[[#This Row],[total_eve_charge]]&lt;=20,"Medium Charges","High Charges"))</f>
        <v>High Charges</v>
      </c>
      <c r="AB27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30" t="str">
        <f>IF(tbl_Customers[[#This Row],[number_vmail_messages]] = 0, "No Usage", IF(tbl_Customers[[#This Row],[number_vmail_messages]] &lt;= 20, "Low Usage", IF(tbl_Customers[[#This Row],[number_vmail_messages]] &lt;= 40, "Medium Usgae", "High Usage")))</f>
        <v>Medium Usgae</v>
      </c>
      <c r="AD2730" t="str">
        <f>IF(tbl_Customers[[#This Row],[total_day_minutes]]&lt;=150,"Low Usage", IF(tbl_Customers[[#This Row],[total_day_minutes]]&lt;=200,"Medium Usage", IF(tbl_Customers[[#This Row],[total_day_minutes]]&lt;=250,"High Usage","Very High Usage")))</f>
        <v>Low Usage</v>
      </c>
      <c r="AE2730" t="str">
        <f>IF(tbl_Customers[[#This Row],[total_intl_calls]]&lt;=5,"Low Calls", IF(tbl_Customers[[#This Row],[total_intl_calls]]&lt;=10, "Medium Calls", "High Calls"))</f>
        <v>Low Calls</v>
      </c>
      <c r="AF27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30" s="36" t="str">
        <f>IF(tbl_Customers[[#This Row],[Churn_Risk_Score]]&gt;=10,"High Risk", IF(tbl_Customers[[#This Row],[Churn_Risk_Score]]&gt;=5,"Medium Risk","Low Risk"))</f>
        <v>Low Risk</v>
      </c>
    </row>
    <row r="2731" spans="1:33" x14ac:dyDescent="0.35">
      <c r="A2731">
        <v>2730</v>
      </c>
      <c r="B2731" t="s">
        <v>51</v>
      </c>
      <c r="C2731">
        <v>184</v>
      </c>
      <c r="D2731" t="s">
        <v>25</v>
      </c>
      <c r="E2731" t="s">
        <v>22</v>
      </c>
      <c r="F2731" t="s">
        <v>23</v>
      </c>
      <c r="G2731">
        <v>12</v>
      </c>
      <c r="H2731">
        <v>200.3</v>
      </c>
      <c r="I2731">
        <v>76</v>
      </c>
      <c r="J2731">
        <v>34.049999999999997</v>
      </c>
      <c r="K2731">
        <v>253.6</v>
      </c>
      <c r="L2731">
        <v>105</v>
      </c>
      <c r="M2731">
        <v>21.56</v>
      </c>
      <c r="N2731">
        <v>149.30000000000001</v>
      </c>
      <c r="O2731">
        <v>93</v>
      </c>
      <c r="P2731">
        <v>6.72</v>
      </c>
      <c r="Q2731">
        <v>10.199999999999999</v>
      </c>
      <c r="R2731">
        <v>5</v>
      </c>
      <c r="S2731">
        <v>2.75</v>
      </c>
      <c r="T2731">
        <v>0</v>
      </c>
      <c r="U2731" t="s">
        <v>22</v>
      </c>
      <c r="V2731">
        <f>IF(tbl_Customers[[#This Row],[churn]] = "yes", 1, 0)</f>
        <v>0</v>
      </c>
      <c r="W2731" t="str">
        <f>IF(tbl_Customers[[#This Row],[number_customer_service_calls]] &lt;= 1, "0-1 Calls", IF(tbl_Customers[[#This Row],[number_customer_service_calls]] &lt;= 3, "2-3 Calls", IF(tbl_Customers[[#This Row],[number_customer_service_calls]] &lt;=5, "4-5 Calls", "6+ Calls")))</f>
        <v>0-1 Calls</v>
      </c>
      <c r="X2731" t="str">
        <f>IF(tbl_Customers[[#This Row],[account_length]] &lt;= 50, "0-50", IF(tbl_Customers[[#This Row],[account_length]] &lt;=100, "51-100", IF(tbl_Customers[[#This Row],[account_length]] &lt;= 150, "101-150", "151+")))</f>
        <v>151+</v>
      </c>
      <c r="Y2731" t="str">
        <f>IF(tbl_Customers[[#This Row],[total_intl_charge]] &lt;= 3, "Low Charges", "High Charges")</f>
        <v>Low Charges</v>
      </c>
      <c r="Z2731" t="str">
        <f>IF(tbl_Customers[[#This Row],[total_eve_calls]]&lt;=80,"Low Calls",
IF(tbl_Customers[[#This Row],[total_eve_calls]]&lt;=120,"Medium Calls","High Calls"))</f>
        <v>Medium Calls</v>
      </c>
      <c r="AA2731" t="str">
        <f>IF(tbl_Customers[[#This Row],[total_eve_charge]]&lt;=15,"Low Charges",
IF(tbl_Customers[[#This Row],[total_eve_charge]]&lt;=20,"Medium Charges","High Charges"))</f>
        <v>High Charges</v>
      </c>
      <c r="AB27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31" t="str">
        <f>IF(tbl_Customers[[#This Row],[number_vmail_messages]] = 0, "No Usage", IF(tbl_Customers[[#This Row],[number_vmail_messages]] &lt;= 20, "Low Usage", IF(tbl_Customers[[#This Row],[number_vmail_messages]] &lt;= 40, "Medium Usgae", "High Usage")))</f>
        <v>Low Usage</v>
      </c>
      <c r="AD2731" t="str">
        <f>IF(tbl_Customers[[#This Row],[total_day_minutes]]&lt;=150,"Low Usage", IF(tbl_Customers[[#This Row],[total_day_minutes]]&lt;=200,"Medium Usage", IF(tbl_Customers[[#This Row],[total_day_minutes]]&lt;=250,"High Usage","Very High Usage")))</f>
        <v>High Usage</v>
      </c>
      <c r="AE2731" t="str">
        <f>IF(tbl_Customers[[#This Row],[total_intl_calls]]&lt;=5,"Low Calls", IF(tbl_Customers[[#This Row],[total_intl_calls]]&lt;=10, "Medium Calls", "High Calls"))</f>
        <v>Low Calls</v>
      </c>
      <c r="AF27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31" s="36" t="str">
        <f>IF(tbl_Customers[[#This Row],[Churn_Risk_Score]]&gt;=10,"High Risk", IF(tbl_Customers[[#This Row],[Churn_Risk_Score]]&gt;=5,"Medium Risk","Low Risk"))</f>
        <v>Low Risk</v>
      </c>
    </row>
    <row r="2732" spans="1:33" x14ac:dyDescent="0.35">
      <c r="A2732">
        <v>2731</v>
      </c>
      <c r="B2732" t="s">
        <v>43</v>
      </c>
      <c r="C2732">
        <v>88</v>
      </c>
      <c r="D2732" t="s">
        <v>25</v>
      </c>
      <c r="E2732" t="s">
        <v>22</v>
      </c>
      <c r="F2732" t="s">
        <v>22</v>
      </c>
      <c r="G2732">
        <v>0</v>
      </c>
      <c r="H2732">
        <v>153.5</v>
      </c>
      <c r="I2732">
        <v>94</v>
      </c>
      <c r="J2732">
        <v>26.1</v>
      </c>
      <c r="K2732">
        <v>251.7</v>
      </c>
      <c r="L2732">
        <v>118</v>
      </c>
      <c r="M2732">
        <v>21.39</v>
      </c>
      <c r="N2732">
        <v>182.2</v>
      </c>
      <c r="O2732">
        <v>99</v>
      </c>
      <c r="P2732">
        <v>8.1999999999999993</v>
      </c>
      <c r="Q2732">
        <v>8.5</v>
      </c>
      <c r="R2732">
        <v>6</v>
      </c>
      <c r="S2732">
        <v>2.2999999999999998</v>
      </c>
      <c r="T2732">
        <v>1</v>
      </c>
      <c r="U2732" t="s">
        <v>22</v>
      </c>
      <c r="V2732">
        <f>IF(tbl_Customers[[#This Row],[churn]] = "yes", 1, 0)</f>
        <v>0</v>
      </c>
      <c r="W2732" t="str">
        <f>IF(tbl_Customers[[#This Row],[number_customer_service_calls]] &lt;= 1, "0-1 Calls", IF(tbl_Customers[[#This Row],[number_customer_service_calls]] &lt;= 3, "2-3 Calls", IF(tbl_Customers[[#This Row],[number_customer_service_calls]] &lt;=5, "4-5 Calls", "6+ Calls")))</f>
        <v>0-1 Calls</v>
      </c>
      <c r="X2732" t="str">
        <f>IF(tbl_Customers[[#This Row],[account_length]] &lt;= 50, "0-50", IF(tbl_Customers[[#This Row],[account_length]] &lt;=100, "51-100", IF(tbl_Customers[[#This Row],[account_length]] &lt;= 150, "101-150", "151+")))</f>
        <v>51-100</v>
      </c>
      <c r="Y2732" t="str">
        <f>IF(tbl_Customers[[#This Row],[total_intl_charge]] &lt;= 3, "Low Charges", "High Charges")</f>
        <v>Low Charges</v>
      </c>
      <c r="Z2732" t="str">
        <f>IF(tbl_Customers[[#This Row],[total_eve_calls]]&lt;=80,"Low Calls",
IF(tbl_Customers[[#This Row],[total_eve_calls]]&lt;=120,"Medium Calls","High Calls"))</f>
        <v>Medium Calls</v>
      </c>
      <c r="AA2732" t="str">
        <f>IF(tbl_Customers[[#This Row],[total_eve_charge]]&lt;=15,"Low Charges",
IF(tbl_Customers[[#This Row],[total_eve_charge]]&lt;=20,"Medium Charges","High Charges"))</f>
        <v>High Charges</v>
      </c>
      <c r="AB27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32" t="str">
        <f>IF(tbl_Customers[[#This Row],[number_vmail_messages]] = 0, "No Usage", IF(tbl_Customers[[#This Row],[number_vmail_messages]] &lt;= 20, "Low Usage", IF(tbl_Customers[[#This Row],[number_vmail_messages]] &lt;= 40, "Medium Usgae", "High Usage")))</f>
        <v>No Usage</v>
      </c>
      <c r="AD2732" t="str">
        <f>IF(tbl_Customers[[#This Row],[total_day_minutes]]&lt;=150,"Low Usage", IF(tbl_Customers[[#This Row],[total_day_minutes]]&lt;=200,"Medium Usage", IF(tbl_Customers[[#This Row],[total_day_minutes]]&lt;=250,"High Usage","Very High Usage")))</f>
        <v>Medium Usage</v>
      </c>
      <c r="AE2732" t="str">
        <f>IF(tbl_Customers[[#This Row],[total_intl_calls]]&lt;=5,"Low Calls", IF(tbl_Customers[[#This Row],[total_intl_calls]]&lt;=10, "Medium Calls", "High Calls"))</f>
        <v>Medium Calls</v>
      </c>
      <c r="AF27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32" s="36" t="str">
        <f>IF(tbl_Customers[[#This Row],[Churn_Risk_Score]]&gt;=10,"High Risk", IF(tbl_Customers[[#This Row],[Churn_Risk_Score]]&gt;=5,"Medium Risk","Low Risk"))</f>
        <v>Low Risk</v>
      </c>
    </row>
    <row r="2733" spans="1:33" x14ac:dyDescent="0.35">
      <c r="A2733">
        <v>2732</v>
      </c>
      <c r="B2733" t="s">
        <v>55</v>
      </c>
      <c r="C2733">
        <v>61</v>
      </c>
      <c r="D2733" t="s">
        <v>21</v>
      </c>
      <c r="E2733" t="s">
        <v>23</v>
      </c>
      <c r="F2733" t="s">
        <v>23</v>
      </c>
      <c r="G2733">
        <v>29</v>
      </c>
      <c r="H2733">
        <v>128.19999999999999</v>
      </c>
      <c r="I2733">
        <v>119</v>
      </c>
      <c r="J2733">
        <v>21.79</v>
      </c>
      <c r="K2733">
        <v>171.7</v>
      </c>
      <c r="L2733">
        <v>83</v>
      </c>
      <c r="M2733">
        <v>14.59</v>
      </c>
      <c r="N2733">
        <v>250.9</v>
      </c>
      <c r="O2733">
        <v>114</v>
      </c>
      <c r="P2733">
        <v>11.29</v>
      </c>
      <c r="Q2733">
        <v>11.7</v>
      </c>
      <c r="R2733">
        <v>6</v>
      </c>
      <c r="S2733">
        <v>3.16</v>
      </c>
      <c r="T2733">
        <v>3</v>
      </c>
      <c r="U2733" t="s">
        <v>22</v>
      </c>
      <c r="V2733">
        <f>IF(tbl_Customers[[#This Row],[churn]] = "yes", 1, 0)</f>
        <v>0</v>
      </c>
      <c r="W2733" t="str">
        <f>IF(tbl_Customers[[#This Row],[number_customer_service_calls]] &lt;= 1, "0-1 Calls", IF(tbl_Customers[[#This Row],[number_customer_service_calls]] &lt;= 3, "2-3 Calls", IF(tbl_Customers[[#This Row],[number_customer_service_calls]] &lt;=5, "4-5 Calls", "6+ Calls")))</f>
        <v>2-3 Calls</v>
      </c>
      <c r="X2733" t="str">
        <f>IF(tbl_Customers[[#This Row],[account_length]] &lt;= 50, "0-50", IF(tbl_Customers[[#This Row],[account_length]] &lt;=100, "51-100", IF(tbl_Customers[[#This Row],[account_length]] &lt;= 150, "101-150", "151+")))</f>
        <v>51-100</v>
      </c>
      <c r="Y2733" t="str">
        <f>IF(tbl_Customers[[#This Row],[total_intl_charge]] &lt;= 3, "Low Charges", "High Charges")</f>
        <v>High Charges</v>
      </c>
      <c r="Z2733" t="str">
        <f>IF(tbl_Customers[[#This Row],[total_eve_calls]]&lt;=80,"Low Calls",
IF(tbl_Customers[[#This Row],[total_eve_calls]]&lt;=120,"Medium Calls","High Calls"))</f>
        <v>Medium Calls</v>
      </c>
      <c r="AA2733" t="str">
        <f>IF(tbl_Customers[[#This Row],[total_eve_charge]]&lt;=15,"Low Charges",
IF(tbl_Customers[[#This Row],[total_eve_charge]]&lt;=20,"Medium Charges","High Charges"))</f>
        <v>Low Charges</v>
      </c>
      <c r="AB27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33" t="str">
        <f>IF(tbl_Customers[[#This Row],[number_vmail_messages]] = 0, "No Usage", IF(tbl_Customers[[#This Row],[number_vmail_messages]] &lt;= 20, "Low Usage", IF(tbl_Customers[[#This Row],[number_vmail_messages]] &lt;= 40, "Medium Usgae", "High Usage")))</f>
        <v>Medium Usgae</v>
      </c>
      <c r="AD2733" t="str">
        <f>IF(tbl_Customers[[#This Row],[total_day_minutes]]&lt;=150,"Low Usage", IF(tbl_Customers[[#This Row],[total_day_minutes]]&lt;=200,"Medium Usage", IF(tbl_Customers[[#This Row],[total_day_minutes]]&lt;=250,"High Usage","Very High Usage")))</f>
        <v>Low Usage</v>
      </c>
      <c r="AE2733" t="str">
        <f>IF(tbl_Customers[[#This Row],[total_intl_calls]]&lt;=5,"Low Calls", IF(tbl_Customers[[#This Row],[total_intl_calls]]&lt;=10, "Medium Calls", "High Calls"))</f>
        <v>Medium Calls</v>
      </c>
      <c r="AF27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733" s="36" t="str">
        <f>IF(tbl_Customers[[#This Row],[Churn_Risk_Score]]&gt;=10,"High Risk", IF(tbl_Customers[[#This Row],[Churn_Risk_Score]]&gt;=5,"Medium Risk","Low Risk"))</f>
        <v>Medium Risk</v>
      </c>
    </row>
    <row r="2734" spans="1:33" x14ac:dyDescent="0.35">
      <c r="A2734">
        <v>2733</v>
      </c>
      <c r="B2734" t="s">
        <v>58</v>
      </c>
      <c r="C2734">
        <v>110</v>
      </c>
      <c r="D2734" t="s">
        <v>25</v>
      </c>
      <c r="E2734" t="s">
        <v>22</v>
      </c>
      <c r="F2734" t="s">
        <v>22</v>
      </c>
      <c r="G2734">
        <v>0</v>
      </c>
      <c r="H2734">
        <v>159.5</v>
      </c>
      <c r="I2734">
        <v>145</v>
      </c>
      <c r="J2734">
        <v>27.12</v>
      </c>
      <c r="K2734">
        <v>202.3</v>
      </c>
      <c r="L2734">
        <v>101</v>
      </c>
      <c r="M2734">
        <v>17.2</v>
      </c>
      <c r="N2734">
        <v>256</v>
      </c>
      <c r="O2734">
        <v>96</v>
      </c>
      <c r="P2734">
        <v>11.52</v>
      </c>
      <c r="Q2734">
        <v>16.7</v>
      </c>
      <c r="R2734">
        <v>2</v>
      </c>
      <c r="S2734">
        <v>4.51</v>
      </c>
      <c r="T2734">
        <v>2</v>
      </c>
      <c r="U2734" t="s">
        <v>22</v>
      </c>
      <c r="V2734">
        <f>IF(tbl_Customers[[#This Row],[churn]] = "yes", 1, 0)</f>
        <v>0</v>
      </c>
      <c r="W2734" t="str">
        <f>IF(tbl_Customers[[#This Row],[number_customer_service_calls]] &lt;= 1, "0-1 Calls", IF(tbl_Customers[[#This Row],[number_customer_service_calls]] &lt;= 3, "2-3 Calls", IF(tbl_Customers[[#This Row],[number_customer_service_calls]] &lt;=5, "4-5 Calls", "6+ Calls")))</f>
        <v>2-3 Calls</v>
      </c>
      <c r="X2734" t="str">
        <f>IF(tbl_Customers[[#This Row],[account_length]] &lt;= 50, "0-50", IF(tbl_Customers[[#This Row],[account_length]] &lt;=100, "51-100", IF(tbl_Customers[[#This Row],[account_length]] &lt;= 150, "101-150", "151+")))</f>
        <v>101-150</v>
      </c>
      <c r="Y2734" t="str">
        <f>IF(tbl_Customers[[#This Row],[total_intl_charge]] &lt;= 3, "Low Charges", "High Charges")</f>
        <v>High Charges</v>
      </c>
      <c r="Z2734" t="str">
        <f>IF(tbl_Customers[[#This Row],[total_eve_calls]]&lt;=80,"Low Calls",
IF(tbl_Customers[[#This Row],[total_eve_calls]]&lt;=120,"Medium Calls","High Calls"))</f>
        <v>Medium Calls</v>
      </c>
      <c r="AA2734" t="str">
        <f>IF(tbl_Customers[[#This Row],[total_eve_charge]]&lt;=15,"Low Charges",
IF(tbl_Customers[[#This Row],[total_eve_charge]]&lt;=20,"Medium Charges","High Charges"))</f>
        <v>Medium Charges</v>
      </c>
      <c r="AB27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34" t="str">
        <f>IF(tbl_Customers[[#This Row],[number_vmail_messages]] = 0, "No Usage", IF(tbl_Customers[[#This Row],[number_vmail_messages]] &lt;= 20, "Low Usage", IF(tbl_Customers[[#This Row],[number_vmail_messages]] &lt;= 40, "Medium Usgae", "High Usage")))</f>
        <v>No Usage</v>
      </c>
      <c r="AD2734" t="str">
        <f>IF(tbl_Customers[[#This Row],[total_day_minutes]]&lt;=150,"Low Usage", IF(tbl_Customers[[#This Row],[total_day_minutes]]&lt;=200,"Medium Usage", IF(tbl_Customers[[#This Row],[total_day_minutes]]&lt;=250,"High Usage","Very High Usage")))</f>
        <v>Medium Usage</v>
      </c>
      <c r="AE2734" t="str">
        <f>IF(tbl_Customers[[#This Row],[total_intl_calls]]&lt;=5,"Low Calls", IF(tbl_Customers[[#This Row],[total_intl_calls]]&lt;=10, "Medium Calls", "High Calls"))</f>
        <v>Low Calls</v>
      </c>
      <c r="AF27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34" s="36" t="str">
        <f>IF(tbl_Customers[[#This Row],[Churn_Risk_Score]]&gt;=10,"High Risk", IF(tbl_Customers[[#This Row],[Churn_Risk_Score]]&gt;=5,"Medium Risk","Low Risk"))</f>
        <v>Low Risk</v>
      </c>
    </row>
    <row r="2735" spans="1:33" x14ac:dyDescent="0.35">
      <c r="A2735">
        <v>2734</v>
      </c>
      <c r="B2735" t="s">
        <v>32</v>
      </c>
      <c r="C2735">
        <v>115</v>
      </c>
      <c r="D2735" t="s">
        <v>21</v>
      </c>
      <c r="E2735" t="s">
        <v>22</v>
      </c>
      <c r="F2735" t="s">
        <v>22</v>
      </c>
      <c r="G2735">
        <v>0</v>
      </c>
      <c r="H2735">
        <v>226.4</v>
      </c>
      <c r="I2735">
        <v>101</v>
      </c>
      <c r="J2735">
        <v>38.49</v>
      </c>
      <c r="K2735">
        <v>276.8</v>
      </c>
      <c r="L2735">
        <v>60</v>
      </c>
      <c r="M2735">
        <v>23.53</v>
      </c>
      <c r="N2735">
        <v>213.4</v>
      </c>
      <c r="O2735">
        <v>82</v>
      </c>
      <c r="P2735">
        <v>9.6</v>
      </c>
      <c r="Q2735">
        <v>12.3</v>
      </c>
      <c r="R2735">
        <v>4</v>
      </c>
      <c r="S2735">
        <v>3.32</v>
      </c>
      <c r="T2735">
        <v>3</v>
      </c>
      <c r="U2735" t="s">
        <v>23</v>
      </c>
      <c r="V2735">
        <f>IF(tbl_Customers[[#This Row],[churn]] = "yes", 1, 0)</f>
        <v>1</v>
      </c>
      <c r="W2735" t="str">
        <f>IF(tbl_Customers[[#This Row],[number_customer_service_calls]] &lt;= 1, "0-1 Calls", IF(tbl_Customers[[#This Row],[number_customer_service_calls]] &lt;= 3, "2-3 Calls", IF(tbl_Customers[[#This Row],[number_customer_service_calls]] &lt;=5, "4-5 Calls", "6+ Calls")))</f>
        <v>2-3 Calls</v>
      </c>
      <c r="X2735" t="str">
        <f>IF(tbl_Customers[[#This Row],[account_length]] &lt;= 50, "0-50", IF(tbl_Customers[[#This Row],[account_length]] &lt;=100, "51-100", IF(tbl_Customers[[#This Row],[account_length]] &lt;= 150, "101-150", "151+")))</f>
        <v>101-150</v>
      </c>
      <c r="Y2735" t="str">
        <f>IF(tbl_Customers[[#This Row],[total_intl_charge]] &lt;= 3, "Low Charges", "High Charges")</f>
        <v>High Charges</v>
      </c>
      <c r="Z2735" t="str">
        <f>IF(tbl_Customers[[#This Row],[total_eve_calls]]&lt;=80,"Low Calls",
IF(tbl_Customers[[#This Row],[total_eve_calls]]&lt;=120,"Medium Calls","High Calls"))</f>
        <v>Low Calls</v>
      </c>
      <c r="AA2735" t="str">
        <f>IF(tbl_Customers[[#This Row],[total_eve_charge]]&lt;=15,"Low Charges",
IF(tbl_Customers[[#This Row],[total_eve_charge]]&lt;=20,"Medium Charges","High Charges"))</f>
        <v>High Charges</v>
      </c>
      <c r="AB27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35" t="str">
        <f>IF(tbl_Customers[[#This Row],[number_vmail_messages]] = 0, "No Usage", IF(tbl_Customers[[#This Row],[number_vmail_messages]] &lt;= 20, "Low Usage", IF(tbl_Customers[[#This Row],[number_vmail_messages]] &lt;= 40, "Medium Usgae", "High Usage")))</f>
        <v>No Usage</v>
      </c>
      <c r="AD2735" t="str">
        <f>IF(tbl_Customers[[#This Row],[total_day_minutes]]&lt;=150,"Low Usage", IF(tbl_Customers[[#This Row],[total_day_minutes]]&lt;=200,"Medium Usage", IF(tbl_Customers[[#This Row],[total_day_minutes]]&lt;=250,"High Usage","Very High Usage")))</f>
        <v>High Usage</v>
      </c>
      <c r="AE2735" t="str">
        <f>IF(tbl_Customers[[#This Row],[total_intl_calls]]&lt;=5,"Low Calls", IF(tbl_Customers[[#This Row],[total_intl_calls]]&lt;=10, "Medium Calls", "High Calls"))</f>
        <v>Low Calls</v>
      </c>
      <c r="AF27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35" s="36" t="str">
        <f>IF(tbl_Customers[[#This Row],[Churn_Risk_Score]]&gt;=10,"High Risk", IF(tbl_Customers[[#This Row],[Churn_Risk_Score]]&gt;=5,"Medium Risk","Low Risk"))</f>
        <v>Low Risk</v>
      </c>
    </row>
    <row r="2736" spans="1:33" x14ac:dyDescent="0.35">
      <c r="A2736">
        <v>2735</v>
      </c>
      <c r="B2736" t="s">
        <v>50</v>
      </c>
      <c r="C2736">
        <v>33</v>
      </c>
      <c r="D2736" t="s">
        <v>25</v>
      </c>
      <c r="E2736" t="s">
        <v>22</v>
      </c>
      <c r="F2736" t="s">
        <v>22</v>
      </c>
      <c r="G2736">
        <v>0</v>
      </c>
      <c r="H2736">
        <v>251.9</v>
      </c>
      <c r="I2736">
        <v>81</v>
      </c>
      <c r="J2736">
        <v>42.82</v>
      </c>
      <c r="K2736">
        <v>194.6</v>
      </c>
      <c r="L2736">
        <v>96</v>
      </c>
      <c r="M2736">
        <v>16.54</v>
      </c>
      <c r="N2736">
        <v>211.2</v>
      </c>
      <c r="O2736">
        <v>87</v>
      </c>
      <c r="P2736">
        <v>9.5</v>
      </c>
      <c r="Q2736">
        <v>8.4</v>
      </c>
      <c r="R2736">
        <v>3</v>
      </c>
      <c r="S2736">
        <v>2.27</v>
      </c>
      <c r="T2736">
        <v>2</v>
      </c>
      <c r="U2736" t="s">
        <v>22</v>
      </c>
      <c r="V2736">
        <f>IF(tbl_Customers[[#This Row],[churn]] = "yes", 1, 0)</f>
        <v>0</v>
      </c>
      <c r="W2736" t="str">
        <f>IF(tbl_Customers[[#This Row],[number_customer_service_calls]] &lt;= 1, "0-1 Calls", IF(tbl_Customers[[#This Row],[number_customer_service_calls]] &lt;= 3, "2-3 Calls", IF(tbl_Customers[[#This Row],[number_customer_service_calls]] &lt;=5, "4-5 Calls", "6+ Calls")))</f>
        <v>2-3 Calls</v>
      </c>
      <c r="X2736" t="str">
        <f>IF(tbl_Customers[[#This Row],[account_length]] &lt;= 50, "0-50", IF(tbl_Customers[[#This Row],[account_length]] &lt;=100, "51-100", IF(tbl_Customers[[#This Row],[account_length]] &lt;= 150, "101-150", "151+")))</f>
        <v>0-50</v>
      </c>
      <c r="Y2736" t="str">
        <f>IF(tbl_Customers[[#This Row],[total_intl_charge]] &lt;= 3, "Low Charges", "High Charges")</f>
        <v>Low Charges</v>
      </c>
      <c r="Z2736" t="str">
        <f>IF(tbl_Customers[[#This Row],[total_eve_calls]]&lt;=80,"Low Calls",
IF(tbl_Customers[[#This Row],[total_eve_calls]]&lt;=120,"Medium Calls","High Calls"))</f>
        <v>Medium Calls</v>
      </c>
      <c r="AA2736" t="str">
        <f>IF(tbl_Customers[[#This Row],[total_eve_charge]]&lt;=15,"Low Charges",
IF(tbl_Customers[[#This Row],[total_eve_charge]]&lt;=20,"Medium Charges","High Charges"))</f>
        <v>Medium Charges</v>
      </c>
      <c r="AB27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36" t="str">
        <f>IF(tbl_Customers[[#This Row],[number_vmail_messages]] = 0, "No Usage", IF(tbl_Customers[[#This Row],[number_vmail_messages]] &lt;= 20, "Low Usage", IF(tbl_Customers[[#This Row],[number_vmail_messages]] &lt;= 40, "Medium Usgae", "High Usage")))</f>
        <v>No Usage</v>
      </c>
      <c r="AD2736" t="str">
        <f>IF(tbl_Customers[[#This Row],[total_day_minutes]]&lt;=150,"Low Usage", IF(tbl_Customers[[#This Row],[total_day_minutes]]&lt;=200,"Medium Usage", IF(tbl_Customers[[#This Row],[total_day_minutes]]&lt;=250,"High Usage","Very High Usage")))</f>
        <v>Very High Usage</v>
      </c>
      <c r="AE2736" t="str">
        <f>IF(tbl_Customers[[#This Row],[total_intl_calls]]&lt;=5,"Low Calls", IF(tbl_Customers[[#This Row],[total_intl_calls]]&lt;=10, "Medium Calls", "High Calls"))</f>
        <v>Low Calls</v>
      </c>
      <c r="AF27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36" s="36" t="str">
        <f>IF(tbl_Customers[[#This Row],[Churn_Risk_Score]]&gt;=10,"High Risk", IF(tbl_Customers[[#This Row],[Churn_Risk_Score]]&gt;=5,"Medium Risk","Low Risk"))</f>
        <v>Medium Risk</v>
      </c>
    </row>
    <row r="2737" spans="1:33" x14ac:dyDescent="0.35">
      <c r="A2737">
        <v>2736</v>
      </c>
      <c r="B2737" t="s">
        <v>66</v>
      </c>
      <c r="C2737">
        <v>100</v>
      </c>
      <c r="D2737" t="s">
        <v>28</v>
      </c>
      <c r="E2737" t="s">
        <v>22</v>
      </c>
      <c r="F2737" t="s">
        <v>22</v>
      </c>
      <c r="G2737">
        <v>0</v>
      </c>
      <c r="H2737">
        <v>264.5</v>
      </c>
      <c r="I2737">
        <v>117</v>
      </c>
      <c r="J2737">
        <v>44.97</v>
      </c>
      <c r="K2737">
        <v>194</v>
      </c>
      <c r="L2737">
        <v>111</v>
      </c>
      <c r="M2737">
        <v>16.489999999999998</v>
      </c>
      <c r="N2737">
        <v>262.7</v>
      </c>
      <c r="O2737">
        <v>111</v>
      </c>
      <c r="P2737">
        <v>11.82</v>
      </c>
      <c r="Q2737">
        <v>7.5</v>
      </c>
      <c r="R2737">
        <v>4</v>
      </c>
      <c r="S2737">
        <v>2.0299999999999998</v>
      </c>
      <c r="T2737">
        <v>2</v>
      </c>
      <c r="U2737" t="s">
        <v>23</v>
      </c>
      <c r="V2737">
        <f>IF(tbl_Customers[[#This Row],[churn]] = "yes", 1, 0)</f>
        <v>1</v>
      </c>
      <c r="W2737" t="str">
        <f>IF(tbl_Customers[[#This Row],[number_customer_service_calls]] &lt;= 1, "0-1 Calls", IF(tbl_Customers[[#This Row],[number_customer_service_calls]] &lt;= 3, "2-3 Calls", IF(tbl_Customers[[#This Row],[number_customer_service_calls]] &lt;=5, "4-5 Calls", "6+ Calls")))</f>
        <v>2-3 Calls</v>
      </c>
      <c r="X2737" t="str">
        <f>IF(tbl_Customers[[#This Row],[account_length]] &lt;= 50, "0-50", IF(tbl_Customers[[#This Row],[account_length]] &lt;=100, "51-100", IF(tbl_Customers[[#This Row],[account_length]] &lt;= 150, "101-150", "151+")))</f>
        <v>51-100</v>
      </c>
      <c r="Y2737" t="str">
        <f>IF(tbl_Customers[[#This Row],[total_intl_charge]] &lt;= 3, "Low Charges", "High Charges")</f>
        <v>Low Charges</v>
      </c>
      <c r="Z2737" t="str">
        <f>IF(tbl_Customers[[#This Row],[total_eve_calls]]&lt;=80,"Low Calls",
IF(tbl_Customers[[#This Row],[total_eve_calls]]&lt;=120,"Medium Calls","High Calls"))</f>
        <v>Medium Calls</v>
      </c>
      <c r="AA2737" t="str">
        <f>IF(tbl_Customers[[#This Row],[total_eve_charge]]&lt;=15,"Low Charges",
IF(tbl_Customers[[#This Row],[total_eve_charge]]&lt;=20,"Medium Charges","High Charges"))</f>
        <v>Medium Charges</v>
      </c>
      <c r="AB27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37" t="str">
        <f>IF(tbl_Customers[[#This Row],[number_vmail_messages]] = 0, "No Usage", IF(tbl_Customers[[#This Row],[number_vmail_messages]] &lt;= 20, "Low Usage", IF(tbl_Customers[[#This Row],[number_vmail_messages]] &lt;= 40, "Medium Usgae", "High Usage")))</f>
        <v>No Usage</v>
      </c>
      <c r="AD2737" t="str">
        <f>IF(tbl_Customers[[#This Row],[total_day_minutes]]&lt;=150,"Low Usage", IF(tbl_Customers[[#This Row],[total_day_minutes]]&lt;=200,"Medium Usage", IF(tbl_Customers[[#This Row],[total_day_minutes]]&lt;=250,"High Usage","Very High Usage")))</f>
        <v>Very High Usage</v>
      </c>
      <c r="AE2737" t="str">
        <f>IF(tbl_Customers[[#This Row],[total_intl_calls]]&lt;=5,"Low Calls", IF(tbl_Customers[[#This Row],[total_intl_calls]]&lt;=10, "Medium Calls", "High Calls"))</f>
        <v>Low Calls</v>
      </c>
      <c r="AF27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37" s="36" t="str">
        <f>IF(tbl_Customers[[#This Row],[Churn_Risk_Score]]&gt;=10,"High Risk", IF(tbl_Customers[[#This Row],[Churn_Risk_Score]]&gt;=5,"Medium Risk","Low Risk"))</f>
        <v>Medium Risk</v>
      </c>
    </row>
    <row r="2738" spans="1:33" x14ac:dyDescent="0.35">
      <c r="A2738">
        <v>2737</v>
      </c>
      <c r="B2738" t="s">
        <v>36</v>
      </c>
      <c r="C2738">
        <v>209</v>
      </c>
      <c r="D2738" t="s">
        <v>21</v>
      </c>
      <c r="E2738" t="s">
        <v>22</v>
      </c>
      <c r="F2738" t="s">
        <v>22</v>
      </c>
      <c r="G2738">
        <v>0</v>
      </c>
      <c r="H2738">
        <v>153.69999999999999</v>
      </c>
      <c r="I2738">
        <v>105</v>
      </c>
      <c r="J2738">
        <v>26.13</v>
      </c>
      <c r="K2738">
        <v>188.6</v>
      </c>
      <c r="L2738">
        <v>87</v>
      </c>
      <c r="M2738">
        <v>16.03</v>
      </c>
      <c r="N2738">
        <v>200.8</v>
      </c>
      <c r="O2738">
        <v>95</v>
      </c>
      <c r="P2738">
        <v>9.0399999999999991</v>
      </c>
      <c r="Q2738">
        <v>10.7</v>
      </c>
      <c r="R2738">
        <v>2</v>
      </c>
      <c r="S2738">
        <v>2.89</v>
      </c>
      <c r="T2738">
        <v>0</v>
      </c>
      <c r="U2738" t="s">
        <v>22</v>
      </c>
      <c r="V2738">
        <f>IF(tbl_Customers[[#This Row],[churn]] = "yes", 1, 0)</f>
        <v>0</v>
      </c>
      <c r="W2738" t="str">
        <f>IF(tbl_Customers[[#This Row],[number_customer_service_calls]] &lt;= 1, "0-1 Calls", IF(tbl_Customers[[#This Row],[number_customer_service_calls]] &lt;= 3, "2-3 Calls", IF(tbl_Customers[[#This Row],[number_customer_service_calls]] &lt;=5, "4-5 Calls", "6+ Calls")))</f>
        <v>0-1 Calls</v>
      </c>
      <c r="X2738" t="str">
        <f>IF(tbl_Customers[[#This Row],[account_length]] &lt;= 50, "0-50", IF(tbl_Customers[[#This Row],[account_length]] &lt;=100, "51-100", IF(tbl_Customers[[#This Row],[account_length]] &lt;= 150, "101-150", "151+")))</f>
        <v>151+</v>
      </c>
      <c r="Y2738" t="str">
        <f>IF(tbl_Customers[[#This Row],[total_intl_charge]] &lt;= 3, "Low Charges", "High Charges")</f>
        <v>Low Charges</v>
      </c>
      <c r="Z2738" t="str">
        <f>IF(tbl_Customers[[#This Row],[total_eve_calls]]&lt;=80,"Low Calls",
IF(tbl_Customers[[#This Row],[total_eve_calls]]&lt;=120,"Medium Calls","High Calls"))</f>
        <v>Medium Calls</v>
      </c>
      <c r="AA2738" t="str">
        <f>IF(tbl_Customers[[#This Row],[total_eve_charge]]&lt;=15,"Low Charges",
IF(tbl_Customers[[#This Row],[total_eve_charge]]&lt;=20,"Medium Charges","High Charges"))</f>
        <v>Medium Charges</v>
      </c>
      <c r="AB27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38" t="str">
        <f>IF(tbl_Customers[[#This Row],[number_vmail_messages]] = 0, "No Usage", IF(tbl_Customers[[#This Row],[number_vmail_messages]] &lt;= 20, "Low Usage", IF(tbl_Customers[[#This Row],[number_vmail_messages]] &lt;= 40, "Medium Usgae", "High Usage")))</f>
        <v>No Usage</v>
      </c>
      <c r="AD2738" t="str">
        <f>IF(tbl_Customers[[#This Row],[total_day_minutes]]&lt;=150,"Low Usage", IF(tbl_Customers[[#This Row],[total_day_minutes]]&lt;=200,"Medium Usage", IF(tbl_Customers[[#This Row],[total_day_minutes]]&lt;=250,"High Usage","Very High Usage")))</f>
        <v>Medium Usage</v>
      </c>
      <c r="AE2738" t="str">
        <f>IF(tbl_Customers[[#This Row],[total_intl_calls]]&lt;=5,"Low Calls", IF(tbl_Customers[[#This Row],[total_intl_calls]]&lt;=10, "Medium Calls", "High Calls"))</f>
        <v>Low Calls</v>
      </c>
      <c r="AF27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38" s="36" t="str">
        <f>IF(tbl_Customers[[#This Row],[Churn_Risk_Score]]&gt;=10,"High Risk", IF(tbl_Customers[[#This Row],[Churn_Risk_Score]]&gt;=5,"Medium Risk","Low Risk"))</f>
        <v>Low Risk</v>
      </c>
    </row>
    <row r="2739" spans="1:33" x14ac:dyDescent="0.35">
      <c r="A2739">
        <v>2738</v>
      </c>
      <c r="B2739" t="s">
        <v>52</v>
      </c>
      <c r="C2739">
        <v>27</v>
      </c>
      <c r="D2739" t="s">
        <v>28</v>
      </c>
      <c r="E2739" t="s">
        <v>22</v>
      </c>
      <c r="F2739" t="s">
        <v>22</v>
      </c>
      <c r="G2739">
        <v>0</v>
      </c>
      <c r="H2739">
        <v>232.1</v>
      </c>
      <c r="I2739">
        <v>81</v>
      </c>
      <c r="J2739">
        <v>39.46</v>
      </c>
      <c r="K2739">
        <v>210.8</v>
      </c>
      <c r="L2739">
        <v>101</v>
      </c>
      <c r="M2739">
        <v>17.920000000000002</v>
      </c>
      <c r="N2739">
        <v>165.4</v>
      </c>
      <c r="O2739">
        <v>87</v>
      </c>
      <c r="P2739">
        <v>7.44</v>
      </c>
      <c r="Q2739">
        <v>15</v>
      </c>
      <c r="R2739">
        <v>6</v>
      </c>
      <c r="S2739">
        <v>4.05</v>
      </c>
      <c r="T2739">
        <v>5</v>
      </c>
      <c r="U2739" t="s">
        <v>22</v>
      </c>
      <c r="V2739">
        <f>IF(tbl_Customers[[#This Row],[churn]] = "yes", 1, 0)</f>
        <v>0</v>
      </c>
      <c r="W2739" t="str">
        <f>IF(tbl_Customers[[#This Row],[number_customer_service_calls]] &lt;= 1, "0-1 Calls", IF(tbl_Customers[[#This Row],[number_customer_service_calls]] &lt;= 3, "2-3 Calls", IF(tbl_Customers[[#This Row],[number_customer_service_calls]] &lt;=5, "4-5 Calls", "6+ Calls")))</f>
        <v>4-5 Calls</v>
      </c>
      <c r="X2739" t="str">
        <f>IF(tbl_Customers[[#This Row],[account_length]] &lt;= 50, "0-50", IF(tbl_Customers[[#This Row],[account_length]] &lt;=100, "51-100", IF(tbl_Customers[[#This Row],[account_length]] &lt;= 150, "101-150", "151+")))</f>
        <v>0-50</v>
      </c>
      <c r="Y2739" t="str">
        <f>IF(tbl_Customers[[#This Row],[total_intl_charge]] &lt;= 3, "Low Charges", "High Charges")</f>
        <v>High Charges</v>
      </c>
      <c r="Z2739" t="str">
        <f>IF(tbl_Customers[[#This Row],[total_eve_calls]]&lt;=80,"Low Calls",
IF(tbl_Customers[[#This Row],[total_eve_calls]]&lt;=120,"Medium Calls","High Calls"))</f>
        <v>Medium Calls</v>
      </c>
      <c r="AA2739" t="str">
        <f>IF(tbl_Customers[[#This Row],[total_eve_charge]]&lt;=15,"Low Charges",
IF(tbl_Customers[[#This Row],[total_eve_charge]]&lt;=20,"Medium Charges","High Charges"))</f>
        <v>Medium Charges</v>
      </c>
      <c r="AB27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39" t="str">
        <f>IF(tbl_Customers[[#This Row],[number_vmail_messages]] = 0, "No Usage", IF(tbl_Customers[[#This Row],[number_vmail_messages]] &lt;= 20, "Low Usage", IF(tbl_Customers[[#This Row],[number_vmail_messages]] &lt;= 40, "Medium Usgae", "High Usage")))</f>
        <v>No Usage</v>
      </c>
      <c r="AD2739" t="str">
        <f>IF(tbl_Customers[[#This Row],[total_day_minutes]]&lt;=150,"Low Usage", IF(tbl_Customers[[#This Row],[total_day_minutes]]&lt;=200,"Medium Usage", IF(tbl_Customers[[#This Row],[total_day_minutes]]&lt;=250,"High Usage","Very High Usage")))</f>
        <v>High Usage</v>
      </c>
      <c r="AE2739" t="str">
        <f>IF(tbl_Customers[[#This Row],[total_intl_calls]]&lt;=5,"Low Calls", IF(tbl_Customers[[#This Row],[total_intl_calls]]&lt;=10, "Medium Calls", "High Calls"))</f>
        <v>Medium Calls</v>
      </c>
      <c r="AF27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739" s="36" t="str">
        <f>IF(tbl_Customers[[#This Row],[Churn_Risk_Score]]&gt;=10,"High Risk", IF(tbl_Customers[[#This Row],[Churn_Risk_Score]]&gt;=5,"Medium Risk","Low Risk"))</f>
        <v>Medium Risk</v>
      </c>
    </row>
    <row r="2740" spans="1:33" x14ac:dyDescent="0.35">
      <c r="A2740">
        <v>2739</v>
      </c>
      <c r="B2740" t="s">
        <v>72</v>
      </c>
      <c r="C2740">
        <v>117</v>
      </c>
      <c r="D2740" t="s">
        <v>21</v>
      </c>
      <c r="E2740" t="s">
        <v>22</v>
      </c>
      <c r="F2740" t="s">
        <v>22</v>
      </c>
      <c r="G2740">
        <v>0</v>
      </c>
      <c r="H2740">
        <v>201.9</v>
      </c>
      <c r="I2740">
        <v>86</v>
      </c>
      <c r="J2740">
        <v>34.32</v>
      </c>
      <c r="K2740">
        <v>212.3</v>
      </c>
      <c r="L2740">
        <v>96</v>
      </c>
      <c r="M2740">
        <v>18.05</v>
      </c>
      <c r="N2740">
        <v>176.9</v>
      </c>
      <c r="O2740">
        <v>98</v>
      </c>
      <c r="P2740">
        <v>7.96</v>
      </c>
      <c r="Q2740">
        <v>7.8</v>
      </c>
      <c r="R2740">
        <v>10</v>
      </c>
      <c r="S2740">
        <v>2.11</v>
      </c>
      <c r="T2740">
        <v>1</v>
      </c>
      <c r="U2740" t="s">
        <v>22</v>
      </c>
      <c r="V2740">
        <f>IF(tbl_Customers[[#This Row],[churn]] = "yes", 1, 0)</f>
        <v>0</v>
      </c>
      <c r="W2740" t="str">
        <f>IF(tbl_Customers[[#This Row],[number_customer_service_calls]] &lt;= 1, "0-1 Calls", IF(tbl_Customers[[#This Row],[number_customer_service_calls]] &lt;= 3, "2-3 Calls", IF(tbl_Customers[[#This Row],[number_customer_service_calls]] &lt;=5, "4-5 Calls", "6+ Calls")))</f>
        <v>0-1 Calls</v>
      </c>
      <c r="X2740" t="str">
        <f>IF(tbl_Customers[[#This Row],[account_length]] &lt;= 50, "0-50", IF(tbl_Customers[[#This Row],[account_length]] &lt;=100, "51-100", IF(tbl_Customers[[#This Row],[account_length]] &lt;= 150, "101-150", "151+")))</f>
        <v>101-150</v>
      </c>
      <c r="Y2740" t="str">
        <f>IF(tbl_Customers[[#This Row],[total_intl_charge]] &lt;= 3, "Low Charges", "High Charges")</f>
        <v>Low Charges</v>
      </c>
      <c r="Z2740" t="str">
        <f>IF(tbl_Customers[[#This Row],[total_eve_calls]]&lt;=80,"Low Calls",
IF(tbl_Customers[[#This Row],[total_eve_calls]]&lt;=120,"Medium Calls","High Calls"))</f>
        <v>Medium Calls</v>
      </c>
      <c r="AA2740" t="str">
        <f>IF(tbl_Customers[[#This Row],[total_eve_charge]]&lt;=15,"Low Charges",
IF(tbl_Customers[[#This Row],[total_eve_charge]]&lt;=20,"Medium Charges","High Charges"))</f>
        <v>Medium Charges</v>
      </c>
      <c r="AB27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40" t="str">
        <f>IF(tbl_Customers[[#This Row],[number_vmail_messages]] = 0, "No Usage", IF(tbl_Customers[[#This Row],[number_vmail_messages]] &lt;= 20, "Low Usage", IF(tbl_Customers[[#This Row],[number_vmail_messages]] &lt;= 40, "Medium Usgae", "High Usage")))</f>
        <v>No Usage</v>
      </c>
      <c r="AD2740" t="str">
        <f>IF(tbl_Customers[[#This Row],[total_day_minutes]]&lt;=150,"Low Usage", IF(tbl_Customers[[#This Row],[total_day_minutes]]&lt;=200,"Medium Usage", IF(tbl_Customers[[#This Row],[total_day_minutes]]&lt;=250,"High Usage","Very High Usage")))</f>
        <v>High Usage</v>
      </c>
      <c r="AE2740" t="str">
        <f>IF(tbl_Customers[[#This Row],[total_intl_calls]]&lt;=5,"Low Calls", IF(tbl_Customers[[#This Row],[total_intl_calls]]&lt;=10, "Medium Calls", "High Calls"))</f>
        <v>Medium Calls</v>
      </c>
      <c r="AF27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40" s="36" t="str">
        <f>IF(tbl_Customers[[#This Row],[Churn_Risk_Score]]&gt;=10,"High Risk", IF(tbl_Customers[[#This Row],[Churn_Risk_Score]]&gt;=5,"Medium Risk","Low Risk"))</f>
        <v>Low Risk</v>
      </c>
    </row>
    <row r="2741" spans="1:33" x14ac:dyDescent="0.35">
      <c r="A2741">
        <v>2740</v>
      </c>
      <c r="B2741" t="s">
        <v>27</v>
      </c>
      <c r="C2741">
        <v>87</v>
      </c>
      <c r="D2741" t="s">
        <v>25</v>
      </c>
      <c r="E2741" t="s">
        <v>22</v>
      </c>
      <c r="F2741" t="s">
        <v>22</v>
      </c>
      <c r="G2741">
        <v>0</v>
      </c>
      <c r="H2741">
        <v>186.9</v>
      </c>
      <c r="I2741">
        <v>79</v>
      </c>
      <c r="J2741">
        <v>31.77</v>
      </c>
      <c r="K2741">
        <v>182.6</v>
      </c>
      <c r="L2741">
        <v>105</v>
      </c>
      <c r="M2741">
        <v>15.52</v>
      </c>
      <c r="N2741">
        <v>143.1</v>
      </c>
      <c r="O2741">
        <v>90</v>
      </c>
      <c r="P2741">
        <v>6.44</v>
      </c>
      <c r="Q2741">
        <v>4.2</v>
      </c>
      <c r="R2741">
        <v>14</v>
      </c>
      <c r="S2741">
        <v>1.1299999999999999</v>
      </c>
      <c r="T2741">
        <v>1</v>
      </c>
      <c r="U2741" t="s">
        <v>22</v>
      </c>
      <c r="V2741">
        <f>IF(tbl_Customers[[#This Row],[churn]] = "yes", 1, 0)</f>
        <v>0</v>
      </c>
      <c r="W2741" t="str">
        <f>IF(tbl_Customers[[#This Row],[number_customer_service_calls]] &lt;= 1, "0-1 Calls", IF(tbl_Customers[[#This Row],[number_customer_service_calls]] &lt;= 3, "2-3 Calls", IF(tbl_Customers[[#This Row],[number_customer_service_calls]] &lt;=5, "4-5 Calls", "6+ Calls")))</f>
        <v>0-1 Calls</v>
      </c>
      <c r="X2741" t="str">
        <f>IF(tbl_Customers[[#This Row],[account_length]] &lt;= 50, "0-50", IF(tbl_Customers[[#This Row],[account_length]] &lt;=100, "51-100", IF(tbl_Customers[[#This Row],[account_length]] &lt;= 150, "101-150", "151+")))</f>
        <v>51-100</v>
      </c>
      <c r="Y2741" t="str">
        <f>IF(tbl_Customers[[#This Row],[total_intl_charge]] &lt;= 3, "Low Charges", "High Charges")</f>
        <v>Low Charges</v>
      </c>
      <c r="Z2741" t="str">
        <f>IF(tbl_Customers[[#This Row],[total_eve_calls]]&lt;=80,"Low Calls",
IF(tbl_Customers[[#This Row],[total_eve_calls]]&lt;=120,"Medium Calls","High Calls"))</f>
        <v>Medium Calls</v>
      </c>
      <c r="AA2741" t="str">
        <f>IF(tbl_Customers[[#This Row],[total_eve_charge]]&lt;=15,"Low Charges",
IF(tbl_Customers[[#This Row],[total_eve_charge]]&lt;=20,"Medium Charges","High Charges"))</f>
        <v>Medium Charges</v>
      </c>
      <c r="AB27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41" t="str">
        <f>IF(tbl_Customers[[#This Row],[number_vmail_messages]] = 0, "No Usage", IF(tbl_Customers[[#This Row],[number_vmail_messages]] &lt;= 20, "Low Usage", IF(tbl_Customers[[#This Row],[number_vmail_messages]] &lt;= 40, "Medium Usgae", "High Usage")))</f>
        <v>No Usage</v>
      </c>
      <c r="AD2741" t="str">
        <f>IF(tbl_Customers[[#This Row],[total_day_minutes]]&lt;=150,"Low Usage", IF(tbl_Customers[[#This Row],[total_day_minutes]]&lt;=200,"Medium Usage", IF(tbl_Customers[[#This Row],[total_day_minutes]]&lt;=250,"High Usage","Very High Usage")))</f>
        <v>Medium Usage</v>
      </c>
      <c r="AE2741" t="str">
        <f>IF(tbl_Customers[[#This Row],[total_intl_calls]]&lt;=5,"Low Calls", IF(tbl_Customers[[#This Row],[total_intl_calls]]&lt;=10, "Medium Calls", "High Calls"))</f>
        <v>High Calls</v>
      </c>
      <c r="AF27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41" s="36" t="str">
        <f>IF(tbl_Customers[[#This Row],[Churn_Risk_Score]]&gt;=10,"High Risk", IF(tbl_Customers[[#This Row],[Churn_Risk_Score]]&gt;=5,"Medium Risk","Low Risk"))</f>
        <v>Low Risk</v>
      </c>
    </row>
    <row r="2742" spans="1:33" x14ac:dyDescent="0.35">
      <c r="A2742">
        <v>2741</v>
      </c>
      <c r="B2742" t="s">
        <v>74</v>
      </c>
      <c r="C2742">
        <v>129</v>
      </c>
      <c r="D2742" t="s">
        <v>28</v>
      </c>
      <c r="E2742" t="s">
        <v>22</v>
      </c>
      <c r="F2742" t="s">
        <v>23</v>
      </c>
      <c r="G2742">
        <v>27</v>
      </c>
      <c r="H2742">
        <v>196.6</v>
      </c>
      <c r="I2742">
        <v>89</v>
      </c>
      <c r="J2742">
        <v>33.42</v>
      </c>
      <c r="K2742">
        <v>180.6</v>
      </c>
      <c r="L2742">
        <v>95</v>
      </c>
      <c r="M2742">
        <v>15.35</v>
      </c>
      <c r="N2742">
        <v>245</v>
      </c>
      <c r="O2742">
        <v>83</v>
      </c>
      <c r="P2742">
        <v>11.03</v>
      </c>
      <c r="Q2742">
        <v>6.6</v>
      </c>
      <c r="R2742">
        <v>5</v>
      </c>
      <c r="S2742">
        <v>1.78</v>
      </c>
      <c r="T2742">
        <v>1</v>
      </c>
      <c r="U2742" t="s">
        <v>22</v>
      </c>
      <c r="V2742">
        <f>IF(tbl_Customers[[#This Row],[churn]] = "yes", 1, 0)</f>
        <v>0</v>
      </c>
      <c r="W2742" t="str">
        <f>IF(tbl_Customers[[#This Row],[number_customer_service_calls]] &lt;= 1, "0-1 Calls", IF(tbl_Customers[[#This Row],[number_customer_service_calls]] &lt;= 3, "2-3 Calls", IF(tbl_Customers[[#This Row],[number_customer_service_calls]] &lt;=5, "4-5 Calls", "6+ Calls")))</f>
        <v>0-1 Calls</v>
      </c>
      <c r="X2742" t="str">
        <f>IF(tbl_Customers[[#This Row],[account_length]] &lt;= 50, "0-50", IF(tbl_Customers[[#This Row],[account_length]] &lt;=100, "51-100", IF(tbl_Customers[[#This Row],[account_length]] &lt;= 150, "101-150", "151+")))</f>
        <v>101-150</v>
      </c>
      <c r="Y2742" t="str">
        <f>IF(tbl_Customers[[#This Row],[total_intl_charge]] &lt;= 3, "Low Charges", "High Charges")</f>
        <v>Low Charges</v>
      </c>
      <c r="Z2742" t="str">
        <f>IF(tbl_Customers[[#This Row],[total_eve_calls]]&lt;=80,"Low Calls",
IF(tbl_Customers[[#This Row],[total_eve_calls]]&lt;=120,"Medium Calls","High Calls"))</f>
        <v>Medium Calls</v>
      </c>
      <c r="AA2742" t="str">
        <f>IF(tbl_Customers[[#This Row],[total_eve_charge]]&lt;=15,"Low Charges",
IF(tbl_Customers[[#This Row],[total_eve_charge]]&lt;=20,"Medium Charges","High Charges"))</f>
        <v>Medium Charges</v>
      </c>
      <c r="AB27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42" t="str">
        <f>IF(tbl_Customers[[#This Row],[number_vmail_messages]] = 0, "No Usage", IF(tbl_Customers[[#This Row],[number_vmail_messages]] &lt;= 20, "Low Usage", IF(tbl_Customers[[#This Row],[number_vmail_messages]] &lt;= 40, "Medium Usgae", "High Usage")))</f>
        <v>Medium Usgae</v>
      </c>
      <c r="AD2742" t="str">
        <f>IF(tbl_Customers[[#This Row],[total_day_minutes]]&lt;=150,"Low Usage", IF(tbl_Customers[[#This Row],[total_day_minutes]]&lt;=200,"Medium Usage", IF(tbl_Customers[[#This Row],[total_day_minutes]]&lt;=250,"High Usage","Very High Usage")))</f>
        <v>Medium Usage</v>
      </c>
      <c r="AE2742" t="str">
        <f>IF(tbl_Customers[[#This Row],[total_intl_calls]]&lt;=5,"Low Calls", IF(tbl_Customers[[#This Row],[total_intl_calls]]&lt;=10, "Medium Calls", "High Calls"))</f>
        <v>Low Calls</v>
      </c>
      <c r="AF27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42" s="36" t="str">
        <f>IF(tbl_Customers[[#This Row],[Churn_Risk_Score]]&gt;=10,"High Risk", IF(tbl_Customers[[#This Row],[Churn_Risk_Score]]&gt;=5,"Medium Risk","Low Risk"))</f>
        <v>Low Risk</v>
      </c>
    </row>
    <row r="2743" spans="1:33" x14ac:dyDescent="0.35">
      <c r="A2743">
        <v>2742</v>
      </c>
      <c r="B2743" t="s">
        <v>51</v>
      </c>
      <c r="C2743">
        <v>142</v>
      </c>
      <c r="D2743" t="s">
        <v>28</v>
      </c>
      <c r="E2743" t="s">
        <v>22</v>
      </c>
      <c r="F2743" t="s">
        <v>22</v>
      </c>
      <c r="G2743">
        <v>0</v>
      </c>
      <c r="H2743">
        <v>232.1</v>
      </c>
      <c r="I2743">
        <v>102</v>
      </c>
      <c r="J2743">
        <v>39.46</v>
      </c>
      <c r="K2743">
        <v>168.2</v>
      </c>
      <c r="L2743">
        <v>110</v>
      </c>
      <c r="M2743">
        <v>14.3</v>
      </c>
      <c r="N2743">
        <v>197.3</v>
      </c>
      <c r="O2743">
        <v>120</v>
      </c>
      <c r="P2743">
        <v>8.8800000000000008</v>
      </c>
      <c r="Q2743">
        <v>9.9</v>
      </c>
      <c r="R2743">
        <v>3</v>
      </c>
      <c r="S2743">
        <v>2.67</v>
      </c>
      <c r="T2743">
        <v>1</v>
      </c>
      <c r="U2743" t="s">
        <v>22</v>
      </c>
      <c r="V2743">
        <f>IF(tbl_Customers[[#This Row],[churn]] = "yes", 1, 0)</f>
        <v>0</v>
      </c>
      <c r="W2743" t="str">
        <f>IF(tbl_Customers[[#This Row],[number_customer_service_calls]] &lt;= 1, "0-1 Calls", IF(tbl_Customers[[#This Row],[number_customer_service_calls]] &lt;= 3, "2-3 Calls", IF(tbl_Customers[[#This Row],[number_customer_service_calls]] &lt;=5, "4-5 Calls", "6+ Calls")))</f>
        <v>0-1 Calls</v>
      </c>
      <c r="X2743" t="str">
        <f>IF(tbl_Customers[[#This Row],[account_length]] &lt;= 50, "0-50", IF(tbl_Customers[[#This Row],[account_length]] &lt;=100, "51-100", IF(tbl_Customers[[#This Row],[account_length]] &lt;= 150, "101-150", "151+")))</f>
        <v>101-150</v>
      </c>
      <c r="Y2743" t="str">
        <f>IF(tbl_Customers[[#This Row],[total_intl_charge]] &lt;= 3, "Low Charges", "High Charges")</f>
        <v>Low Charges</v>
      </c>
      <c r="Z2743" t="str">
        <f>IF(tbl_Customers[[#This Row],[total_eve_calls]]&lt;=80,"Low Calls",
IF(tbl_Customers[[#This Row],[total_eve_calls]]&lt;=120,"Medium Calls","High Calls"))</f>
        <v>Medium Calls</v>
      </c>
      <c r="AA2743" t="str">
        <f>IF(tbl_Customers[[#This Row],[total_eve_charge]]&lt;=15,"Low Charges",
IF(tbl_Customers[[#This Row],[total_eve_charge]]&lt;=20,"Medium Charges","High Charges"))</f>
        <v>Low Charges</v>
      </c>
      <c r="AB27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43" t="str">
        <f>IF(tbl_Customers[[#This Row],[number_vmail_messages]] = 0, "No Usage", IF(tbl_Customers[[#This Row],[number_vmail_messages]] &lt;= 20, "Low Usage", IF(tbl_Customers[[#This Row],[number_vmail_messages]] &lt;= 40, "Medium Usgae", "High Usage")))</f>
        <v>No Usage</v>
      </c>
      <c r="AD2743" t="str">
        <f>IF(tbl_Customers[[#This Row],[total_day_minutes]]&lt;=150,"Low Usage", IF(tbl_Customers[[#This Row],[total_day_minutes]]&lt;=200,"Medium Usage", IF(tbl_Customers[[#This Row],[total_day_minutes]]&lt;=250,"High Usage","Very High Usage")))</f>
        <v>High Usage</v>
      </c>
      <c r="AE2743" t="str">
        <f>IF(tbl_Customers[[#This Row],[total_intl_calls]]&lt;=5,"Low Calls", IF(tbl_Customers[[#This Row],[total_intl_calls]]&lt;=10, "Medium Calls", "High Calls"))</f>
        <v>Low Calls</v>
      </c>
      <c r="AF27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43" s="36" t="str">
        <f>IF(tbl_Customers[[#This Row],[Churn_Risk_Score]]&gt;=10,"High Risk", IF(tbl_Customers[[#This Row],[Churn_Risk_Score]]&gt;=5,"Medium Risk","Low Risk"))</f>
        <v>Low Risk</v>
      </c>
    </row>
    <row r="2744" spans="1:33" x14ac:dyDescent="0.35">
      <c r="A2744">
        <v>2743</v>
      </c>
      <c r="B2744" t="s">
        <v>26</v>
      </c>
      <c r="C2744">
        <v>112</v>
      </c>
      <c r="D2744" t="s">
        <v>21</v>
      </c>
      <c r="E2744" t="s">
        <v>22</v>
      </c>
      <c r="F2744" t="s">
        <v>22</v>
      </c>
      <c r="G2744">
        <v>0</v>
      </c>
      <c r="H2744">
        <v>166</v>
      </c>
      <c r="I2744">
        <v>79</v>
      </c>
      <c r="J2744">
        <v>28.22</v>
      </c>
      <c r="K2744">
        <v>74.599999999999994</v>
      </c>
      <c r="L2744">
        <v>100</v>
      </c>
      <c r="M2744">
        <v>6.34</v>
      </c>
      <c r="N2744">
        <v>247.9</v>
      </c>
      <c r="O2744">
        <v>74</v>
      </c>
      <c r="P2744">
        <v>11.16</v>
      </c>
      <c r="Q2744">
        <v>6.3</v>
      </c>
      <c r="R2744">
        <v>7</v>
      </c>
      <c r="S2744">
        <v>1.7</v>
      </c>
      <c r="T2744">
        <v>0</v>
      </c>
      <c r="U2744" t="s">
        <v>22</v>
      </c>
      <c r="V2744">
        <f>IF(tbl_Customers[[#This Row],[churn]] = "yes", 1, 0)</f>
        <v>0</v>
      </c>
      <c r="W2744" t="str">
        <f>IF(tbl_Customers[[#This Row],[number_customer_service_calls]] &lt;= 1, "0-1 Calls", IF(tbl_Customers[[#This Row],[number_customer_service_calls]] &lt;= 3, "2-3 Calls", IF(tbl_Customers[[#This Row],[number_customer_service_calls]] &lt;=5, "4-5 Calls", "6+ Calls")))</f>
        <v>0-1 Calls</v>
      </c>
      <c r="X2744" t="str">
        <f>IF(tbl_Customers[[#This Row],[account_length]] &lt;= 50, "0-50", IF(tbl_Customers[[#This Row],[account_length]] &lt;=100, "51-100", IF(tbl_Customers[[#This Row],[account_length]] &lt;= 150, "101-150", "151+")))</f>
        <v>101-150</v>
      </c>
      <c r="Y2744" t="str">
        <f>IF(tbl_Customers[[#This Row],[total_intl_charge]] &lt;= 3, "Low Charges", "High Charges")</f>
        <v>Low Charges</v>
      </c>
      <c r="Z2744" t="str">
        <f>IF(tbl_Customers[[#This Row],[total_eve_calls]]&lt;=80,"Low Calls",
IF(tbl_Customers[[#This Row],[total_eve_calls]]&lt;=120,"Medium Calls","High Calls"))</f>
        <v>Medium Calls</v>
      </c>
      <c r="AA2744" t="str">
        <f>IF(tbl_Customers[[#This Row],[total_eve_charge]]&lt;=15,"Low Charges",
IF(tbl_Customers[[#This Row],[total_eve_charge]]&lt;=20,"Medium Charges","High Charges"))</f>
        <v>Low Charges</v>
      </c>
      <c r="AB27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44" t="str">
        <f>IF(tbl_Customers[[#This Row],[number_vmail_messages]] = 0, "No Usage", IF(tbl_Customers[[#This Row],[number_vmail_messages]] &lt;= 20, "Low Usage", IF(tbl_Customers[[#This Row],[number_vmail_messages]] &lt;= 40, "Medium Usgae", "High Usage")))</f>
        <v>No Usage</v>
      </c>
      <c r="AD2744" t="str">
        <f>IF(tbl_Customers[[#This Row],[total_day_minutes]]&lt;=150,"Low Usage", IF(tbl_Customers[[#This Row],[total_day_minutes]]&lt;=200,"Medium Usage", IF(tbl_Customers[[#This Row],[total_day_minutes]]&lt;=250,"High Usage","Very High Usage")))</f>
        <v>Medium Usage</v>
      </c>
      <c r="AE2744" t="str">
        <f>IF(tbl_Customers[[#This Row],[total_intl_calls]]&lt;=5,"Low Calls", IF(tbl_Customers[[#This Row],[total_intl_calls]]&lt;=10, "Medium Calls", "High Calls"))</f>
        <v>Medium Calls</v>
      </c>
      <c r="AF27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44" s="36" t="str">
        <f>IF(tbl_Customers[[#This Row],[Churn_Risk_Score]]&gt;=10,"High Risk", IF(tbl_Customers[[#This Row],[Churn_Risk_Score]]&gt;=5,"Medium Risk","Low Risk"))</f>
        <v>Low Risk</v>
      </c>
    </row>
    <row r="2745" spans="1:33" x14ac:dyDescent="0.35">
      <c r="A2745">
        <v>2744</v>
      </c>
      <c r="B2745" t="s">
        <v>54</v>
      </c>
      <c r="C2745">
        <v>75</v>
      </c>
      <c r="D2745" t="s">
        <v>28</v>
      </c>
      <c r="E2745" t="s">
        <v>22</v>
      </c>
      <c r="F2745" t="s">
        <v>23</v>
      </c>
      <c r="G2745">
        <v>28</v>
      </c>
      <c r="H2745">
        <v>200.6</v>
      </c>
      <c r="I2745">
        <v>96</v>
      </c>
      <c r="J2745">
        <v>34.1</v>
      </c>
      <c r="K2745">
        <v>164.1</v>
      </c>
      <c r="L2745">
        <v>111</v>
      </c>
      <c r="M2745">
        <v>13.95</v>
      </c>
      <c r="N2745">
        <v>169.6</v>
      </c>
      <c r="O2745">
        <v>153</v>
      </c>
      <c r="P2745">
        <v>7.63</v>
      </c>
      <c r="Q2745">
        <v>2.5</v>
      </c>
      <c r="R2745">
        <v>5</v>
      </c>
      <c r="S2745">
        <v>0.68</v>
      </c>
      <c r="T2745">
        <v>1</v>
      </c>
      <c r="U2745" t="s">
        <v>22</v>
      </c>
      <c r="V2745">
        <f>IF(tbl_Customers[[#This Row],[churn]] = "yes", 1, 0)</f>
        <v>0</v>
      </c>
      <c r="W2745" t="str">
        <f>IF(tbl_Customers[[#This Row],[number_customer_service_calls]] &lt;= 1, "0-1 Calls", IF(tbl_Customers[[#This Row],[number_customer_service_calls]] &lt;= 3, "2-3 Calls", IF(tbl_Customers[[#This Row],[number_customer_service_calls]] &lt;=5, "4-5 Calls", "6+ Calls")))</f>
        <v>0-1 Calls</v>
      </c>
      <c r="X2745" t="str">
        <f>IF(tbl_Customers[[#This Row],[account_length]] &lt;= 50, "0-50", IF(tbl_Customers[[#This Row],[account_length]] &lt;=100, "51-100", IF(tbl_Customers[[#This Row],[account_length]] &lt;= 150, "101-150", "151+")))</f>
        <v>51-100</v>
      </c>
      <c r="Y2745" t="str">
        <f>IF(tbl_Customers[[#This Row],[total_intl_charge]] &lt;= 3, "Low Charges", "High Charges")</f>
        <v>Low Charges</v>
      </c>
      <c r="Z2745" t="str">
        <f>IF(tbl_Customers[[#This Row],[total_eve_calls]]&lt;=80,"Low Calls",
IF(tbl_Customers[[#This Row],[total_eve_calls]]&lt;=120,"Medium Calls","High Calls"))</f>
        <v>Medium Calls</v>
      </c>
      <c r="AA2745" t="str">
        <f>IF(tbl_Customers[[#This Row],[total_eve_charge]]&lt;=15,"Low Charges",
IF(tbl_Customers[[#This Row],[total_eve_charge]]&lt;=20,"Medium Charges","High Charges"))</f>
        <v>Low Charges</v>
      </c>
      <c r="AB27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45" t="str">
        <f>IF(tbl_Customers[[#This Row],[number_vmail_messages]] = 0, "No Usage", IF(tbl_Customers[[#This Row],[number_vmail_messages]] &lt;= 20, "Low Usage", IF(tbl_Customers[[#This Row],[number_vmail_messages]] &lt;= 40, "Medium Usgae", "High Usage")))</f>
        <v>Medium Usgae</v>
      </c>
      <c r="AD2745" t="str">
        <f>IF(tbl_Customers[[#This Row],[total_day_minutes]]&lt;=150,"Low Usage", IF(tbl_Customers[[#This Row],[total_day_minutes]]&lt;=200,"Medium Usage", IF(tbl_Customers[[#This Row],[total_day_minutes]]&lt;=250,"High Usage","Very High Usage")))</f>
        <v>High Usage</v>
      </c>
      <c r="AE2745" t="str">
        <f>IF(tbl_Customers[[#This Row],[total_intl_calls]]&lt;=5,"Low Calls", IF(tbl_Customers[[#This Row],[total_intl_calls]]&lt;=10, "Medium Calls", "High Calls"))</f>
        <v>Low Calls</v>
      </c>
      <c r="AF27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45" s="36" t="str">
        <f>IF(tbl_Customers[[#This Row],[Churn_Risk_Score]]&gt;=10,"High Risk", IF(tbl_Customers[[#This Row],[Churn_Risk_Score]]&gt;=5,"Medium Risk","Low Risk"))</f>
        <v>Low Risk</v>
      </c>
    </row>
    <row r="2746" spans="1:33" x14ac:dyDescent="0.35">
      <c r="A2746">
        <v>2745</v>
      </c>
      <c r="B2746" t="s">
        <v>42</v>
      </c>
      <c r="C2746">
        <v>97</v>
      </c>
      <c r="D2746" t="s">
        <v>25</v>
      </c>
      <c r="E2746" t="s">
        <v>22</v>
      </c>
      <c r="F2746" t="s">
        <v>23</v>
      </c>
      <c r="G2746">
        <v>25</v>
      </c>
      <c r="H2746">
        <v>141</v>
      </c>
      <c r="I2746">
        <v>101</v>
      </c>
      <c r="J2746">
        <v>23.97</v>
      </c>
      <c r="K2746">
        <v>212</v>
      </c>
      <c r="L2746">
        <v>85</v>
      </c>
      <c r="M2746">
        <v>18.02</v>
      </c>
      <c r="N2746">
        <v>175.2</v>
      </c>
      <c r="O2746">
        <v>138</v>
      </c>
      <c r="P2746">
        <v>7.88</v>
      </c>
      <c r="Q2746">
        <v>4.9000000000000004</v>
      </c>
      <c r="R2746">
        <v>2</v>
      </c>
      <c r="S2746">
        <v>1.32</v>
      </c>
      <c r="T2746">
        <v>3</v>
      </c>
      <c r="U2746" t="s">
        <v>22</v>
      </c>
      <c r="V2746">
        <f>IF(tbl_Customers[[#This Row],[churn]] = "yes", 1, 0)</f>
        <v>0</v>
      </c>
      <c r="W2746" t="str">
        <f>IF(tbl_Customers[[#This Row],[number_customer_service_calls]] &lt;= 1, "0-1 Calls", IF(tbl_Customers[[#This Row],[number_customer_service_calls]] &lt;= 3, "2-3 Calls", IF(tbl_Customers[[#This Row],[number_customer_service_calls]] &lt;=5, "4-5 Calls", "6+ Calls")))</f>
        <v>2-3 Calls</v>
      </c>
      <c r="X2746" t="str">
        <f>IF(tbl_Customers[[#This Row],[account_length]] &lt;= 50, "0-50", IF(tbl_Customers[[#This Row],[account_length]] &lt;=100, "51-100", IF(tbl_Customers[[#This Row],[account_length]] &lt;= 150, "101-150", "151+")))</f>
        <v>51-100</v>
      </c>
      <c r="Y2746" t="str">
        <f>IF(tbl_Customers[[#This Row],[total_intl_charge]] &lt;= 3, "Low Charges", "High Charges")</f>
        <v>Low Charges</v>
      </c>
      <c r="Z2746" t="str">
        <f>IF(tbl_Customers[[#This Row],[total_eve_calls]]&lt;=80,"Low Calls",
IF(tbl_Customers[[#This Row],[total_eve_calls]]&lt;=120,"Medium Calls","High Calls"))</f>
        <v>Medium Calls</v>
      </c>
      <c r="AA2746" t="str">
        <f>IF(tbl_Customers[[#This Row],[total_eve_charge]]&lt;=15,"Low Charges",
IF(tbl_Customers[[#This Row],[total_eve_charge]]&lt;=20,"Medium Charges","High Charges"))</f>
        <v>Medium Charges</v>
      </c>
      <c r="AB27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46" t="str">
        <f>IF(tbl_Customers[[#This Row],[number_vmail_messages]] = 0, "No Usage", IF(tbl_Customers[[#This Row],[number_vmail_messages]] &lt;= 20, "Low Usage", IF(tbl_Customers[[#This Row],[number_vmail_messages]] &lt;= 40, "Medium Usgae", "High Usage")))</f>
        <v>Medium Usgae</v>
      </c>
      <c r="AD2746" t="str">
        <f>IF(tbl_Customers[[#This Row],[total_day_minutes]]&lt;=150,"Low Usage", IF(tbl_Customers[[#This Row],[total_day_minutes]]&lt;=200,"Medium Usage", IF(tbl_Customers[[#This Row],[total_day_minutes]]&lt;=250,"High Usage","Very High Usage")))</f>
        <v>Low Usage</v>
      </c>
      <c r="AE2746" t="str">
        <f>IF(tbl_Customers[[#This Row],[total_intl_calls]]&lt;=5,"Low Calls", IF(tbl_Customers[[#This Row],[total_intl_calls]]&lt;=10, "Medium Calls", "High Calls"))</f>
        <v>Low Calls</v>
      </c>
      <c r="AF27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46" s="36" t="str">
        <f>IF(tbl_Customers[[#This Row],[Churn_Risk_Score]]&gt;=10,"High Risk", IF(tbl_Customers[[#This Row],[Churn_Risk_Score]]&gt;=5,"Medium Risk","Low Risk"))</f>
        <v>Low Risk</v>
      </c>
    </row>
    <row r="2747" spans="1:33" x14ac:dyDescent="0.35">
      <c r="A2747">
        <v>2746</v>
      </c>
      <c r="B2747" t="s">
        <v>47</v>
      </c>
      <c r="C2747">
        <v>121</v>
      </c>
      <c r="D2747" t="s">
        <v>25</v>
      </c>
      <c r="E2747" t="s">
        <v>22</v>
      </c>
      <c r="F2747" t="s">
        <v>23</v>
      </c>
      <c r="G2747">
        <v>34</v>
      </c>
      <c r="H2747">
        <v>245</v>
      </c>
      <c r="I2747">
        <v>95</v>
      </c>
      <c r="J2747">
        <v>41.65</v>
      </c>
      <c r="K2747">
        <v>216.9</v>
      </c>
      <c r="L2747">
        <v>66</v>
      </c>
      <c r="M2747">
        <v>18.440000000000001</v>
      </c>
      <c r="N2747">
        <v>112.4</v>
      </c>
      <c r="O2747">
        <v>125</v>
      </c>
      <c r="P2747">
        <v>5.0599999999999996</v>
      </c>
      <c r="Q2747">
        <v>7.5</v>
      </c>
      <c r="R2747">
        <v>8</v>
      </c>
      <c r="S2747">
        <v>2.0299999999999998</v>
      </c>
      <c r="T2747">
        <v>0</v>
      </c>
      <c r="U2747" t="s">
        <v>22</v>
      </c>
      <c r="V2747">
        <f>IF(tbl_Customers[[#This Row],[churn]] = "yes", 1, 0)</f>
        <v>0</v>
      </c>
      <c r="W2747" t="str">
        <f>IF(tbl_Customers[[#This Row],[number_customer_service_calls]] &lt;= 1, "0-1 Calls", IF(tbl_Customers[[#This Row],[number_customer_service_calls]] &lt;= 3, "2-3 Calls", IF(tbl_Customers[[#This Row],[number_customer_service_calls]] &lt;=5, "4-5 Calls", "6+ Calls")))</f>
        <v>0-1 Calls</v>
      </c>
      <c r="X2747" t="str">
        <f>IF(tbl_Customers[[#This Row],[account_length]] &lt;= 50, "0-50", IF(tbl_Customers[[#This Row],[account_length]] &lt;=100, "51-100", IF(tbl_Customers[[#This Row],[account_length]] &lt;= 150, "101-150", "151+")))</f>
        <v>101-150</v>
      </c>
      <c r="Y2747" t="str">
        <f>IF(tbl_Customers[[#This Row],[total_intl_charge]] &lt;= 3, "Low Charges", "High Charges")</f>
        <v>Low Charges</v>
      </c>
      <c r="Z2747" t="str">
        <f>IF(tbl_Customers[[#This Row],[total_eve_calls]]&lt;=80,"Low Calls",
IF(tbl_Customers[[#This Row],[total_eve_calls]]&lt;=120,"Medium Calls","High Calls"))</f>
        <v>Low Calls</v>
      </c>
      <c r="AA2747" t="str">
        <f>IF(tbl_Customers[[#This Row],[total_eve_charge]]&lt;=15,"Low Charges",
IF(tbl_Customers[[#This Row],[total_eve_charge]]&lt;=20,"Medium Charges","High Charges"))</f>
        <v>Medium Charges</v>
      </c>
      <c r="AB27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47" t="str">
        <f>IF(tbl_Customers[[#This Row],[number_vmail_messages]] = 0, "No Usage", IF(tbl_Customers[[#This Row],[number_vmail_messages]] &lt;= 20, "Low Usage", IF(tbl_Customers[[#This Row],[number_vmail_messages]] &lt;= 40, "Medium Usgae", "High Usage")))</f>
        <v>Medium Usgae</v>
      </c>
      <c r="AD2747" t="str">
        <f>IF(tbl_Customers[[#This Row],[total_day_minutes]]&lt;=150,"Low Usage", IF(tbl_Customers[[#This Row],[total_day_minutes]]&lt;=200,"Medium Usage", IF(tbl_Customers[[#This Row],[total_day_minutes]]&lt;=250,"High Usage","Very High Usage")))</f>
        <v>High Usage</v>
      </c>
      <c r="AE2747" t="str">
        <f>IF(tbl_Customers[[#This Row],[total_intl_calls]]&lt;=5,"Low Calls", IF(tbl_Customers[[#This Row],[total_intl_calls]]&lt;=10, "Medium Calls", "High Calls"))</f>
        <v>Medium Calls</v>
      </c>
      <c r="AF27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47" s="36" t="str">
        <f>IF(tbl_Customers[[#This Row],[Churn_Risk_Score]]&gt;=10,"High Risk", IF(tbl_Customers[[#This Row],[Churn_Risk_Score]]&gt;=5,"Medium Risk","Low Risk"))</f>
        <v>Low Risk</v>
      </c>
    </row>
    <row r="2748" spans="1:33" x14ac:dyDescent="0.35">
      <c r="A2748">
        <v>2747</v>
      </c>
      <c r="B2748" t="s">
        <v>53</v>
      </c>
      <c r="C2748">
        <v>142</v>
      </c>
      <c r="D2748" t="s">
        <v>21</v>
      </c>
      <c r="E2748" t="s">
        <v>23</v>
      </c>
      <c r="F2748" t="s">
        <v>22</v>
      </c>
      <c r="G2748">
        <v>0</v>
      </c>
      <c r="H2748">
        <v>140.80000000000001</v>
      </c>
      <c r="I2748">
        <v>140</v>
      </c>
      <c r="J2748">
        <v>23.94</v>
      </c>
      <c r="K2748">
        <v>228.6</v>
      </c>
      <c r="L2748">
        <v>119</v>
      </c>
      <c r="M2748">
        <v>19.43</v>
      </c>
      <c r="N2748">
        <v>152.9</v>
      </c>
      <c r="O2748">
        <v>88</v>
      </c>
      <c r="P2748">
        <v>6.88</v>
      </c>
      <c r="Q2748">
        <v>10.9</v>
      </c>
      <c r="R2748">
        <v>7</v>
      </c>
      <c r="S2748">
        <v>2.94</v>
      </c>
      <c r="T2748">
        <v>1</v>
      </c>
      <c r="U2748" t="s">
        <v>22</v>
      </c>
      <c r="V2748">
        <f>IF(tbl_Customers[[#This Row],[churn]] = "yes", 1, 0)</f>
        <v>0</v>
      </c>
      <c r="W2748" t="str">
        <f>IF(tbl_Customers[[#This Row],[number_customer_service_calls]] &lt;= 1, "0-1 Calls", IF(tbl_Customers[[#This Row],[number_customer_service_calls]] &lt;= 3, "2-3 Calls", IF(tbl_Customers[[#This Row],[number_customer_service_calls]] &lt;=5, "4-5 Calls", "6+ Calls")))</f>
        <v>0-1 Calls</v>
      </c>
      <c r="X2748" t="str">
        <f>IF(tbl_Customers[[#This Row],[account_length]] &lt;= 50, "0-50", IF(tbl_Customers[[#This Row],[account_length]] &lt;=100, "51-100", IF(tbl_Customers[[#This Row],[account_length]] &lt;= 150, "101-150", "151+")))</f>
        <v>101-150</v>
      </c>
      <c r="Y2748" t="str">
        <f>IF(tbl_Customers[[#This Row],[total_intl_charge]] &lt;= 3, "Low Charges", "High Charges")</f>
        <v>Low Charges</v>
      </c>
      <c r="Z2748" t="str">
        <f>IF(tbl_Customers[[#This Row],[total_eve_calls]]&lt;=80,"Low Calls",
IF(tbl_Customers[[#This Row],[total_eve_calls]]&lt;=120,"Medium Calls","High Calls"))</f>
        <v>Medium Calls</v>
      </c>
      <c r="AA2748" t="str">
        <f>IF(tbl_Customers[[#This Row],[total_eve_charge]]&lt;=15,"Low Charges",
IF(tbl_Customers[[#This Row],[total_eve_charge]]&lt;=20,"Medium Charges","High Charges"))</f>
        <v>Medium Charges</v>
      </c>
      <c r="AB27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48" t="str">
        <f>IF(tbl_Customers[[#This Row],[number_vmail_messages]] = 0, "No Usage", IF(tbl_Customers[[#This Row],[number_vmail_messages]] &lt;= 20, "Low Usage", IF(tbl_Customers[[#This Row],[number_vmail_messages]] &lt;= 40, "Medium Usgae", "High Usage")))</f>
        <v>No Usage</v>
      </c>
      <c r="AD2748" t="str">
        <f>IF(tbl_Customers[[#This Row],[total_day_minutes]]&lt;=150,"Low Usage", IF(tbl_Customers[[#This Row],[total_day_minutes]]&lt;=200,"Medium Usage", IF(tbl_Customers[[#This Row],[total_day_minutes]]&lt;=250,"High Usage","Very High Usage")))</f>
        <v>Low Usage</v>
      </c>
      <c r="AE2748" t="str">
        <f>IF(tbl_Customers[[#This Row],[total_intl_calls]]&lt;=5,"Low Calls", IF(tbl_Customers[[#This Row],[total_intl_calls]]&lt;=10, "Medium Calls", "High Calls"))</f>
        <v>Medium Calls</v>
      </c>
      <c r="AF27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48" s="36" t="str">
        <f>IF(tbl_Customers[[#This Row],[Churn_Risk_Score]]&gt;=10,"High Risk", IF(tbl_Customers[[#This Row],[Churn_Risk_Score]]&gt;=5,"Medium Risk","Low Risk"))</f>
        <v>Low Risk</v>
      </c>
    </row>
    <row r="2749" spans="1:33" x14ac:dyDescent="0.35">
      <c r="A2749">
        <v>2748</v>
      </c>
      <c r="B2749" t="s">
        <v>59</v>
      </c>
      <c r="C2749">
        <v>121</v>
      </c>
      <c r="D2749" t="s">
        <v>28</v>
      </c>
      <c r="E2749" t="s">
        <v>22</v>
      </c>
      <c r="F2749" t="s">
        <v>22</v>
      </c>
      <c r="G2749">
        <v>0</v>
      </c>
      <c r="H2749">
        <v>255.1</v>
      </c>
      <c r="I2749">
        <v>93</v>
      </c>
      <c r="J2749">
        <v>43.37</v>
      </c>
      <c r="K2749">
        <v>266.89999999999998</v>
      </c>
      <c r="L2749">
        <v>97</v>
      </c>
      <c r="M2749">
        <v>22.69</v>
      </c>
      <c r="N2749">
        <v>197.7</v>
      </c>
      <c r="O2749">
        <v>118</v>
      </c>
      <c r="P2749">
        <v>8.9</v>
      </c>
      <c r="Q2749">
        <v>8.8000000000000007</v>
      </c>
      <c r="R2749">
        <v>3</v>
      </c>
      <c r="S2749">
        <v>2.38</v>
      </c>
      <c r="T2749">
        <v>3</v>
      </c>
      <c r="U2749" t="s">
        <v>23</v>
      </c>
      <c r="V2749">
        <f>IF(tbl_Customers[[#This Row],[churn]] = "yes", 1, 0)</f>
        <v>1</v>
      </c>
      <c r="W2749" t="str">
        <f>IF(tbl_Customers[[#This Row],[number_customer_service_calls]] &lt;= 1, "0-1 Calls", IF(tbl_Customers[[#This Row],[number_customer_service_calls]] &lt;= 3, "2-3 Calls", IF(tbl_Customers[[#This Row],[number_customer_service_calls]] &lt;=5, "4-5 Calls", "6+ Calls")))</f>
        <v>2-3 Calls</v>
      </c>
      <c r="X2749" t="str">
        <f>IF(tbl_Customers[[#This Row],[account_length]] &lt;= 50, "0-50", IF(tbl_Customers[[#This Row],[account_length]] &lt;=100, "51-100", IF(tbl_Customers[[#This Row],[account_length]] &lt;= 150, "101-150", "151+")))</f>
        <v>101-150</v>
      </c>
      <c r="Y2749" t="str">
        <f>IF(tbl_Customers[[#This Row],[total_intl_charge]] &lt;= 3, "Low Charges", "High Charges")</f>
        <v>Low Charges</v>
      </c>
      <c r="Z2749" t="str">
        <f>IF(tbl_Customers[[#This Row],[total_eve_calls]]&lt;=80,"Low Calls",
IF(tbl_Customers[[#This Row],[total_eve_calls]]&lt;=120,"Medium Calls","High Calls"))</f>
        <v>Medium Calls</v>
      </c>
      <c r="AA2749" t="str">
        <f>IF(tbl_Customers[[#This Row],[total_eve_charge]]&lt;=15,"Low Charges",
IF(tbl_Customers[[#This Row],[total_eve_charge]]&lt;=20,"Medium Charges","High Charges"))</f>
        <v>High Charges</v>
      </c>
      <c r="AB27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49" t="str">
        <f>IF(tbl_Customers[[#This Row],[number_vmail_messages]] = 0, "No Usage", IF(tbl_Customers[[#This Row],[number_vmail_messages]] &lt;= 20, "Low Usage", IF(tbl_Customers[[#This Row],[number_vmail_messages]] &lt;= 40, "Medium Usgae", "High Usage")))</f>
        <v>No Usage</v>
      </c>
      <c r="AD2749" t="str">
        <f>IF(tbl_Customers[[#This Row],[total_day_minutes]]&lt;=150,"Low Usage", IF(tbl_Customers[[#This Row],[total_day_minutes]]&lt;=200,"Medium Usage", IF(tbl_Customers[[#This Row],[total_day_minutes]]&lt;=250,"High Usage","Very High Usage")))</f>
        <v>Very High Usage</v>
      </c>
      <c r="AE2749" t="str">
        <f>IF(tbl_Customers[[#This Row],[total_intl_calls]]&lt;=5,"Low Calls", IF(tbl_Customers[[#This Row],[total_intl_calls]]&lt;=10, "Medium Calls", "High Calls"))</f>
        <v>Low Calls</v>
      </c>
      <c r="AF27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49" s="36" t="str">
        <f>IF(tbl_Customers[[#This Row],[Churn_Risk_Score]]&gt;=10,"High Risk", IF(tbl_Customers[[#This Row],[Churn_Risk_Score]]&gt;=5,"Medium Risk","Low Risk"))</f>
        <v>Medium Risk</v>
      </c>
    </row>
    <row r="2750" spans="1:33" x14ac:dyDescent="0.35">
      <c r="A2750">
        <v>2749</v>
      </c>
      <c r="B2750" t="s">
        <v>57</v>
      </c>
      <c r="C2750">
        <v>87</v>
      </c>
      <c r="D2750" t="s">
        <v>21</v>
      </c>
      <c r="E2750" t="s">
        <v>22</v>
      </c>
      <c r="F2750" t="s">
        <v>23</v>
      </c>
      <c r="G2750">
        <v>33</v>
      </c>
      <c r="H2750">
        <v>125</v>
      </c>
      <c r="I2750">
        <v>99</v>
      </c>
      <c r="J2750">
        <v>21.25</v>
      </c>
      <c r="K2750">
        <v>235.3</v>
      </c>
      <c r="L2750">
        <v>81</v>
      </c>
      <c r="M2750">
        <v>20</v>
      </c>
      <c r="N2750">
        <v>215.3</v>
      </c>
      <c r="O2750">
        <v>95</v>
      </c>
      <c r="P2750">
        <v>9.69</v>
      </c>
      <c r="Q2750">
        <v>10.199999999999999</v>
      </c>
      <c r="R2750">
        <v>7</v>
      </c>
      <c r="S2750">
        <v>2.75</v>
      </c>
      <c r="T2750">
        <v>2</v>
      </c>
      <c r="U2750" t="s">
        <v>22</v>
      </c>
      <c r="V2750">
        <f>IF(tbl_Customers[[#This Row],[churn]] = "yes", 1, 0)</f>
        <v>0</v>
      </c>
      <c r="W2750" t="str">
        <f>IF(tbl_Customers[[#This Row],[number_customer_service_calls]] &lt;= 1, "0-1 Calls", IF(tbl_Customers[[#This Row],[number_customer_service_calls]] &lt;= 3, "2-3 Calls", IF(tbl_Customers[[#This Row],[number_customer_service_calls]] &lt;=5, "4-5 Calls", "6+ Calls")))</f>
        <v>2-3 Calls</v>
      </c>
      <c r="X2750" t="str">
        <f>IF(tbl_Customers[[#This Row],[account_length]] &lt;= 50, "0-50", IF(tbl_Customers[[#This Row],[account_length]] &lt;=100, "51-100", IF(tbl_Customers[[#This Row],[account_length]] &lt;= 150, "101-150", "151+")))</f>
        <v>51-100</v>
      </c>
      <c r="Y2750" t="str">
        <f>IF(tbl_Customers[[#This Row],[total_intl_charge]] &lt;= 3, "Low Charges", "High Charges")</f>
        <v>Low Charges</v>
      </c>
      <c r="Z2750" t="str">
        <f>IF(tbl_Customers[[#This Row],[total_eve_calls]]&lt;=80,"Low Calls",
IF(tbl_Customers[[#This Row],[total_eve_calls]]&lt;=120,"Medium Calls","High Calls"))</f>
        <v>Medium Calls</v>
      </c>
      <c r="AA2750" t="str">
        <f>IF(tbl_Customers[[#This Row],[total_eve_charge]]&lt;=15,"Low Charges",
IF(tbl_Customers[[#This Row],[total_eve_charge]]&lt;=20,"Medium Charges","High Charges"))</f>
        <v>Medium Charges</v>
      </c>
      <c r="AB27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50" t="str">
        <f>IF(tbl_Customers[[#This Row],[number_vmail_messages]] = 0, "No Usage", IF(tbl_Customers[[#This Row],[number_vmail_messages]] &lt;= 20, "Low Usage", IF(tbl_Customers[[#This Row],[number_vmail_messages]] &lt;= 40, "Medium Usgae", "High Usage")))</f>
        <v>Medium Usgae</v>
      </c>
      <c r="AD2750" t="str">
        <f>IF(tbl_Customers[[#This Row],[total_day_minutes]]&lt;=150,"Low Usage", IF(tbl_Customers[[#This Row],[total_day_minutes]]&lt;=200,"Medium Usage", IF(tbl_Customers[[#This Row],[total_day_minutes]]&lt;=250,"High Usage","Very High Usage")))</f>
        <v>Low Usage</v>
      </c>
      <c r="AE2750" t="str">
        <f>IF(tbl_Customers[[#This Row],[total_intl_calls]]&lt;=5,"Low Calls", IF(tbl_Customers[[#This Row],[total_intl_calls]]&lt;=10, "Medium Calls", "High Calls"))</f>
        <v>Medium Calls</v>
      </c>
      <c r="AF27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50" s="36" t="str">
        <f>IF(tbl_Customers[[#This Row],[Churn_Risk_Score]]&gt;=10,"High Risk", IF(tbl_Customers[[#This Row],[Churn_Risk_Score]]&gt;=5,"Medium Risk","Low Risk"))</f>
        <v>Low Risk</v>
      </c>
    </row>
    <row r="2751" spans="1:33" x14ac:dyDescent="0.35">
      <c r="A2751">
        <v>2750</v>
      </c>
      <c r="B2751" t="s">
        <v>57</v>
      </c>
      <c r="C2751">
        <v>34</v>
      </c>
      <c r="D2751" t="s">
        <v>25</v>
      </c>
      <c r="E2751" t="s">
        <v>22</v>
      </c>
      <c r="F2751" t="s">
        <v>22</v>
      </c>
      <c r="G2751">
        <v>0</v>
      </c>
      <c r="H2751">
        <v>180.6</v>
      </c>
      <c r="I2751">
        <v>65</v>
      </c>
      <c r="J2751">
        <v>30.7</v>
      </c>
      <c r="K2751">
        <v>280.39999999999998</v>
      </c>
      <c r="L2751">
        <v>99</v>
      </c>
      <c r="M2751">
        <v>23.83</v>
      </c>
      <c r="N2751">
        <v>292.39999999999998</v>
      </c>
      <c r="O2751">
        <v>105</v>
      </c>
      <c r="P2751">
        <v>13.16</v>
      </c>
      <c r="Q2751">
        <v>5</v>
      </c>
      <c r="R2751">
        <v>3</v>
      </c>
      <c r="S2751">
        <v>1.35</v>
      </c>
      <c r="T2751">
        <v>1</v>
      </c>
      <c r="U2751" t="s">
        <v>22</v>
      </c>
      <c r="V2751">
        <f>IF(tbl_Customers[[#This Row],[churn]] = "yes", 1, 0)</f>
        <v>0</v>
      </c>
      <c r="W2751" t="str">
        <f>IF(tbl_Customers[[#This Row],[number_customer_service_calls]] &lt;= 1, "0-1 Calls", IF(tbl_Customers[[#This Row],[number_customer_service_calls]] &lt;= 3, "2-3 Calls", IF(tbl_Customers[[#This Row],[number_customer_service_calls]] &lt;=5, "4-5 Calls", "6+ Calls")))</f>
        <v>0-1 Calls</v>
      </c>
      <c r="X2751" t="str">
        <f>IF(tbl_Customers[[#This Row],[account_length]] &lt;= 50, "0-50", IF(tbl_Customers[[#This Row],[account_length]] &lt;=100, "51-100", IF(tbl_Customers[[#This Row],[account_length]] &lt;= 150, "101-150", "151+")))</f>
        <v>0-50</v>
      </c>
      <c r="Y2751" t="str">
        <f>IF(tbl_Customers[[#This Row],[total_intl_charge]] &lt;= 3, "Low Charges", "High Charges")</f>
        <v>Low Charges</v>
      </c>
      <c r="Z2751" t="str">
        <f>IF(tbl_Customers[[#This Row],[total_eve_calls]]&lt;=80,"Low Calls",
IF(tbl_Customers[[#This Row],[total_eve_calls]]&lt;=120,"Medium Calls","High Calls"))</f>
        <v>Medium Calls</v>
      </c>
      <c r="AA2751" t="str">
        <f>IF(tbl_Customers[[#This Row],[total_eve_charge]]&lt;=15,"Low Charges",
IF(tbl_Customers[[#This Row],[total_eve_charge]]&lt;=20,"Medium Charges","High Charges"))</f>
        <v>High Charges</v>
      </c>
      <c r="AB27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51" t="str">
        <f>IF(tbl_Customers[[#This Row],[number_vmail_messages]] = 0, "No Usage", IF(tbl_Customers[[#This Row],[number_vmail_messages]] &lt;= 20, "Low Usage", IF(tbl_Customers[[#This Row],[number_vmail_messages]] &lt;= 40, "Medium Usgae", "High Usage")))</f>
        <v>No Usage</v>
      </c>
      <c r="AD2751" t="str">
        <f>IF(tbl_Customers[[#This Row],[total_day_minutes]]&lt;=150,"Low Usage", IF(tbl_Customers[[#This Row],[total_day_minutes]]&lt;=200,"Medium Usage", IF(tbl_Customers[[#This Row],[total_day_minutes]]&lt;=250,"High Usage","Very High Usage")))</f>
        <v>Medium Usage</v>
      </c>
      <c r="AE2751" t="str">
        <f>IF(tbl_Customers[[#This Row],[total_intl_calls]]&lt;=5,"Low Calls", IF(tbl_Customers[[#This Row],[total_intl_calls]]&lt;=10, "Medium Calls", "High Calls"))</f>
        <v>Low Calls</v>
      </c>
      <c r="AF27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51" s="36" t="str">
        <f>IF(tbl_Customers[[#This Row],[Churn_Risk_Score]]&gt;=10,"High Risk", IF(tbl_Customers[[#This Row],[Churn_Risk_Score]]&gt;=5,"Medium Risk","Low Risk"))</f>
        <v>Low Risk</v>
      </c>
    </row>
    <row r="2752" spans="1:33" x14ac:dyDescent="0.35">
      <c r="A2752">
        <v>2751</v>
      </c>
      <c r="B2752" t="s">
        <v>47</v>
      </c>
      <c r="C2752">
        <v>177</v>
      </c>
      <c r="D2752" t="s">
        <v>21</v>
      </c>
      <c r="E2752" t="s">
        <v>23</v>
      </c>
      <c r="F2752" t="s">
        <v>22</v>
      </c>
      <c r="G2752">
        <v>0</v>
      </c>
      <c r="H2752">
        <v>248.7</v>
      </c>
      <c r="I2752">
        <v>118</v>
      </c>
      <c r="J2752">
        <v>42.28</v>
      </c>
      <c r="K2752">
        <v>172.3</v>
      </c>
      <c r="L2752">
        <v>73</v>
      </c>
      <c r="M2752">
        <v>14.65</v>
      </c>
      <c r="N2752">
        <v>191.9</v>
      </c>
      <c r="O2752">
        <v>87</v>
      </c>
      <c r="P2752">
        <v>8.64</v>
      </c>
      <c r="Q2752">
        <v>11.3</v>
      </c>
      <c r="R2752">
        <v>2</v>
      </c>
      <c r="S2752">
        <v>3.05</v>
      </c>
      <c r="T2752">
        <v>1</v>
      </c>
      <c r="U2752" t="s">
        <v>23</v>
      </c>
      <c r="V2752">
        <f>IF(tbl_Customers[[#This Row],[churn]] = "yes", 1, 0)</f>
        <v>1</v>
      </c>
      <c r="W2752" t="str">
        <f>IF(tbl_Customers[[#This Row],[number_customer_service_calls]] &lt;= 1, "0-1 Calls", IF(tbl_Customers[[#This Row],[number_customer_service_calls]] &lt;= 3, "2-3 Calls", IF(tbl_Customers[[#This Row],[number_customer_service_calls]] &lt;=5, "4-5 Calls", "6+ Calls")))</f>
        <v>0-1 Calls</v>
      </c>
      <c r="X2752" t="str">
        <f>IF(tbl_Customers[[#This Row],[account_length]] &lt;= 50, "0-50", IF(tbl_Customers[[#This Row],[account_length]] &lt;=100, "51-100", IF(tbl_Customers[[#This Row],[account_length]] &lt;= 150, "101-150", "151+")))</f>
        <v>151+</v>
      </c>
      <c r="Y2752" t="str">
        <f>IF(tbl_Customers[[#This Row],[total_intl_charge]] &lt;= 3, "Low Charges", "High Charges")</f>
        <v>High Charges</v>
      </c>
      <c r="Z2752" t="str">
        <f>IF(tbl_Customers[[#This Row],[total_eve_calls]]&lt;=80,"Low Calls",
IF(tbl_Customers[[#This Row],[total_eve_calls]]&lt;=120,"Medium Calls","High Calls"))</f>
        <v>Low Calls</v>
      </c>
      <c r="AA2752" t="str">
        <f>IF(tbl_Customers[[#This Row],[total_eve_charge]]&lt;=15,"Low Charges",
IF(tbl_Customers[[#This Row],[total_eve_charge]]&lt;=20,"Medium Charges","High Charges"))</f>
        <v>Low Charges</v>
      </c>
      <c r="AB27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52" t="str">
        <f>IF(tbl_Customers[[#This Row],[number_vmail_messages]] = 0, "No Usage", IF(tbl_Customers[[#This Row],[number_vmail_messages]] &lt;= 20, "Low Usage", IF(tbl_Customers[[#This Row],[number_vmail_messages]] &lt;= 40, "Medium Usgae", "High Usage")))</f>
        <v>No Usage</v>
      </c>
      <c r="AD2752" t="str">
        <f>IF(tbl_Customers[[#This Row],[total_day_minutes]]&lt;=150,"Low Usage", IF(tbl_Customers[[#This Row],[total_day_minutes]]&lt;=200,"Medium Usage", IF(tbl_Customers[[#This Row],[total_day_minutes]]&lt;=250,"High Usage","Very High Usage")))</f>
        <v>High Usage</v>
      </c>
      <c r="AE2752" t="str">
        <f>IF(tbl_Customers[[#This Row],[total_intl_calls]]&lt;=5,"Low Calls", IF(tbl_Customers[[#This Row],[total_intl_calls]]&lt;=10, "Medium Calls", "High Calls"))</f>
        <v>Low Calls</v>
      </c>
      <c r="AF27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752" s="36" t="str">
        <f>IF(tbl_Customers[[#This Row],[Churn_Risk_Score]]&gt;=10,"High Risk", IF(tbl_Customers[[#This Row],[Churn_Risk_Score]]&gt;=5,"Medium Risk","Low Risk"))</f>
        <v>Medium Risk</v>
      </c>
    </row>
    <row r="2753" spans="1:33" x14ac:dyDescent="0.35">
      <c r="A2753">
        <v>2752</v>
      </c>
      <c r="B2753" t="s">
        <v>27</v>
      </c>
      <c r="C2753">
        <v>58</v>
      </c>
      <c r="D2753" t="s">
        <v>21</v>
      </c>
      <c r="E2753" t="s">
        <v>22</v>
      </c>
      <c r="F2753" t="s">
        <v>23</v>
      </c>
      <c r="G2753">
        <v>30</v>
      </c>
      <c r="H2753">
        <v>178.1</v>
      </c>
      <c r="I2753">
        <v>111</v>
      </c>
      <c r="J2753">
        <v>30.28</v>
      </c>
      <c r="K2753">
        <v>236.7</v>
      </c>
      <c r="L2753">
        <v>109</v>
      </c>
      <c r="M2753">
        <v>20.12</v>
      </c>
      <c r="N2753">
        <v>264</v>
      </c>
      <c r="O2753">
        <v>118</v>
      </c>
      <c r="P2753">
        <v>11.88</v>
      </c>
      <c r="Q2753">
        <v>8.4</v>
      </c>
      <c r="R2753">
        <v>2</v>
      </c>
      <c r="S2753">
        <v>2.27</v>
      </c>
      <c r="T2753">
        <v>0</v>
      </c>
      <c r="U2753" t="s">
        <v>22</v>
      </c>
      <c r="V2753">
        <f>IF(tbl_Customers[[#This Row],[churn]] = "yes", 1, 0)</f>
        <v>0</v>
      </c>
      <c r="W2753" t="str">
        <f>IF(tbl_Customers[[#This Row],[number_customer_service_calls]] &lt;= 1, "0-1 Calls", IF(tbl_Customers[[#This Row],[number_customer_service_calls]] &lt;= 3, "2-3 Calls", IF(tbl_Customers[[#This Row],[number_customer_service_calls]] &lt;=5, "4-5 Calls", "6+ Calls")))</f>
        <v>0-1 Calls</v>
      </c>
      <c r="X2753" t="str">
        <f>IF(tbl_Customers[[#This Row],[account_length]] &lt;= 50, "0-50", IF(tbl_Customers[[#This Row],[account_length]] &lt;=100, "51-100", IF(tbl_Customers[[#This Row],[account_length]] &lt;= 150, "101-150", "151+")))</f>
        <v>51-100</v>
      </c>
      <c r="Y2753" t="str">
        <f>IF(tbl_Customers[[#This Row],[total_intl_charge]] &lt;= 3, "Low Charges", "High Charges")</f>
        <v>Low Charges</v>
      </c>
      <c r="Z2753" t="str">
        <f>IF(tbl_Customers[[#This Row],[total_eve_calls]]&lt;=80,"Low Calls",
IF(tbl_Customers[[#This Row],[total_eve_calls]]&lt;=120,"Medium Calls","High Calls"))</f>
        <v>Medium Calls</v>
      </c>
      <c r="AA2753" t="str">
        <f>IF(tbl_Customers[[#This Row],[total_eve_charge]]&lt;=15,"Low Charges",
IF(tbl_Customers[[#This Row],[total_eve_charge]]&lt;=20,"Medium Charges","High Charges"))</f>
        <v>High Charges</v>
      </c>
      <c r="AB27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53" t="str">
        <f>IF(tbl_Customers[[#This Row],[number_vmail_messages]] = 0, "No Usage", IF(tbl_Customers[[#This Row],[number_vmail_messages]] &lt;= 20, "Low Usage", IF(tbl_Customers[[#This Row],[number_vmail_messages]] &lt;= 40, "Medium Usgae", "High Usage")))</f>
        <v>Medium Usgae</v>
      </c>
      <c r="AD2753" t="str">
        <f>IF(tbl_Customers[[#This Row],[total_day_minutes]]&lt;=150,"Low Usage", IF(tbl_Customers[[#This Row],[total_day_minutes]]&lt;=200,"Medium Usage", IF(tbl_Customers[[#This Row],[total_day_minutes]]&lt;=250,"High Usage","Very High Usage")))</f>
        <v>Medium Usage</v>
      </c>
      <c r="AE2753" t="str">
        <f>IF(tbl_Customers[[#This Row],[total_intl_calls]]&lt;=5,"Low Calls", IF(tbl_Customers[[#This Row],[total_intl_calls]]&lt;=10, "Medium Calls", "High Calls"))</f>
        <v>Low Calls</v>
      </c>
      <c r="AF27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53" s="36" t="str">
        <f>IF(tbl_Customers[[#This Row],[Churn_Risk_Score]]&gt;=10,"High Risk", IF(tbl_Customers[[#This Row],[Churn_Risk_Score]]&gt;=5,"Medium Risk","Low Risk"))</f>
        <v>Low Risk</v>
      </c>
    </row>
    <row r="2754" spans="1:33" x14ac:dyDescent="0.35">
      <c r="A2754">
        <v>2753</v>
      </c>
      <c r="B2754" t="s">
        <v>50</v>
      </c>
      <c r="C2754">
        <v>113</v>
      </c>
      <c r="D2754" t="s">
        <v>21</v>
      </c>
      <c r="E2754" t="s">
        <v>23</v>
      </c>
      <c r="F2754" t="s">
        <v>22</v>
      </c>
      <c r="G2754">
        <v>0</v>
      </c>
      <c r="H2754">
        <v>122.2</v>
      </c>
      <c r="I2754">
        <v>112</v>
      </c>
      <c r="J2754">
        <v>20.77</v>
      </c>
      <c r="K2754">
        <v>131.69999999999999</v>
      </c>
      <c r="L2754">
        <v>94</v>
      </c>
      <c r="M2754">
        <v>11.19</v>
      </c>
      <c r="N2754">
        <v>169.5</v>
      </c>
      <c r="O2754">
        <v>106</v>
      </c>
      <c r="P2754">
        <v>7.63</v>
      </c>
      <c r="Q2754">
        <v>10.3</v>
      </c>
      <c r="R2754">
        <v>9</v>
      </c>
      <c r="S2754">
        <v>2.78</v>
      </c>
      <c r="T2754">
        <v>5</v>
      </c>
      <c r="U2754" t="s">
        <v>23</v>
      </c>
      <c r="V2754">
        <f>IF(tbl_Customers[[#This Row],[churn]] = "yes", 1, 0)</f>
        <v>1</v>
      </c>
      <c r="W2754" t="str">
        <f>IF(tbl_Customers[[#This Row],[number_customer_service_calls]] &lt;= 1, "0-1 Calls", IF(tbl_Customers[[#This Row],[number_customer_service_calls]] &lt;= 3, "2-3 Calls", IF(tbl_Customers[[#This Row],[number_customer_service_calls]] &lt;=5, "4-5 Calls", "6+ Calls")))</f>
        <v>4-5 Calls</v>
      </c>
      <c r="X2754" t="str">
        <f>IF(tbl_Customers[[#This Row],[account_length]] &lt;= 50, "0-50", IF(tbl_Customers[[#This Row],[account_length]] &lt;=100, "51-100", IF(tbl_Customers[[#This Row],[account_length]] &lt;= 150, "101-150", "151+")))</f>
        <v>101-150</v>
      </c>
      <c r="Y2754" t="str">
        <f>IF(tbl_Customers[[#This Row],[total_intl_charge]] &lt;= 3, "Low Charges", "High Charges")</f>
        <v>Low Charges</v>
      </c>
      <c r="Z2754" t="str">
        <f>IF(tbl_Customers[[#This Row],[total_eve_calls]]&lt;=80,"Low Calls",
IF(tbl_Customers[[#This Row],[total_eve_calls]]&lt;=120,"Medium Calls","High Calls"))</f>
        <v>Medium Calls</v>
      </c>
      <c r="AA2754" t="str">
        <f>IF(tbl_Customers[[#This Row],[total_eve_charge]]&lt;=15,"Low Charges",
IF(tbl_Customers[[#This Row],[total_eve_charge]]&lt;=20,"Medium Charges","High Charges"))</f>
        <v>Low Charges</v>
      </c>
      <c r="AB27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54" t="str">
        <f>IF(tbl_Customers[[#This Row],[number_vmail_messages]] = 0, "No Usage", IF(tbl_Customers[[#This Row],[number_vmail_messages]] &lt;= 20, "Low Usage", IF(tbl_Customers[[#This Row],[number_vmail_messages]] &lt;= 40, "Medium Usgae", "High Usage")))</f>
        <v>No Usage</v>
      </c>
      <c r="AD2754" t="str">
        <f>IF(tbl_Customers[[#This Row],[total_day_minutes]]&lt;=150,"Low Usage", IF(tbl_Customers[[#This Row],[total_day_minutes]]&lt;=200,"Medium Usage", IF(tbl_Customers[[#This Row],[total_day_minutes]]&lt;=250,"High Usage","Very High Usage")))</f>
        <v>Low Usage</v>
      </c>
      <c r="AE2754" t="str">
        <f>IF(tbl_Customers[[#This Row],[total_intl_calls]]&lt;=5,"Low Calls", IF(tbl_Customers[[#This Row],[total_intl_calls]]&lt;=10, "Medium Calls", "High Calls"))</f>
        <v>Medium Calls</v>
      </c>
      <c r="AF27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754" s="36" t="str">
        <f>IF(tbl_Customers[[#This Row],[Churn_Risk_Score]]&gt;=10,"High Risk", IF(tbl_Customers[[#This Row],[Churn_Risk_Score]]&gt;=5,"Medium Risk","Low Risk"))</f>
        <v>Medium Risk</v>
      </c>
    </row>
    <row r="2755" spans="1:33" x14ac:dyDescent="0.35">
      <c r="A2755">
        <v>2754</v>
      </c>
      <c r="B2755" t="s">
        <v>70</v>
      </c>
      <c r="C2755">
        <v>101</v>
      </c>
      <c r="D2755" t="s">
        <v>21</v>
      </c>
      <c r="E2755" t="s">
        <v>22</v>
      </c>
      <c r="F2755" t="s">
        <v>22</v>
      </c>
      <c r="G2755">
        <v>0</v>
      </c>
      <c r="H2755">
        <v>231.3</v>
      </c>
      <c r="I2755">
        <v>87</v>
      </c>
      <c r="J2755">
        <v>39.32</v>
      </c>
      <c r="K2755">
        <v>224.7</v>
      </c>
      <c r="L2755">
        <v>88</v>
      </c>
      <c r="M2755">
        <v>19.100000000000001</v>
      </c>
      <c r="N2755">
        <v>214.6</v>
      </c>
      <c r="O2755">
        <v>69</v>
      </c>
      <c r="P2755">
        <v>9.66</v>
      </c>
      <c r="Q2755">
        <v>7.2</v>
      </c>
      <c r="R2755">
        <v>7</v>
      </c>
      <c r="S2755">
        <v>1.94</v>
      </c>
      <c r="T2755">
        <v>1</v>
      </c>
      <c r="U2755" t="s">
        <v>22</v>
      </c>
      <c r="V2755">
        <f>IF(tbl_Customers[[#This Row],[churn]] = "yes", 1, 0)</f>
        <v>0</v>
      </c>
      <c r="W2755" t="str">
        <f>IF(tbl_Customers[[#This Row],[number_customer_service_calls]] &lt;= 1, "0-1 Calls", IF(tbl_Customers[[#This Row],[number_customer_service_calls]] &lt;= 3, "2-3 Calls", IF(tbl_Customers[[#This Row],[number_customer_service_calls]] &lt;=5, "4-5 Calls", "6+ Calls")))</f>
        <v>0-1 Calls</v>
      </c>
      <c r="X2755" t="str">
        <f>IF(tbl_Customers[[#This Row],[account_length]] &lt;= 50, "0-50", IF(tbl_Customers[[#This Row],[account_length]] &lt;=100, "51-100", IF(tbl_Customers[[#This Row],[account_length]] &lt;= 150, "101-150", "151+")))</f>
        <v>101-150</v>
      </c>
      <c r="Y2755" t="str">
        <f>IF(tbl_Customers[[#This Row],[total_intl_charge]] &lt;= 3, "Low Charges", "High Charges")</f>
        <v>Low Charges</v>
      </c>
      <c r="Z2755" t="str">
        <f>IF(tbl_Customers[[#This Row],[total_eve_calls]]&lt;=80,"Low Calls",
IF(tbl_Customers[[#This Row],[total_eve_calls]]&lt;=120,"Medium Calls","High Calls"))</f>
        <v>Medium Calls</v>
      </c>
      <c r="AA2755" t="str">
        <f>IF(tbl_Customers[[#This Row],[total_eve_charge]]&lt;=15,"Low Charges",
IF(tbl_Customers[[#This Row],[total_eve_charge]]&lt;=20,"Medium Charges","High Charges"))</f>
        <v>Medium Charges</v>
      </c>
      <c r="AB27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55" t="str">
        <f>IF(tbl_Customers[[#This Row],[number_vmail_messages]] = 0, "No Usage", IF(tbl_Customers[[#This Row],[number_vmail_messages]] &lt;= 20, "Low Usage", IF(tbl_Customers[[#This Row],[number_vmail_messages]] &lt;= 40, "Medium Usgae", "High Usage")))</f>
        <v>No Usage</v>
      </c>
      <c r="AD2755" t="str">
        <f>IF(tbl_Customers[[#This Row],[total_day_minutes]]&lt;=150,"Low Usage", IF(tbl_Customers[[#This Row],[total_day_minutes]]&lt;=200,"Medium Usage", IF(tbl_Customers[[#This Row],[total_day_minutes]]&lt;=250,"High Usage","Very High Usage")))</f>
        <v>High Usage</v>
      </c>
      <c r="AE2755" t="str">
        <f>IF(tbl_Customers[[#This Row],[total_intl_calls]]&lt;=5,"Low Calls", IF(tbl_Customers[[#This Row],[total_intl_calls]]&lt;=10, "Medium Calls", "High Calls"))</f>
        <v>Medium Calls</v>
      </c>
      <c r="AF27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55" s="36" t="str">
        <f>IF(tbl_Customers[[#This Row],[Churn_Risk_Score]]&gt;=10,"High Risk", IF(tbl_Customers[[#This Row],[Churn_Risk_Score]]&gt;=5,"Medium Risk","Low Risk"))</f>
        <v>Low Risk</v>
      </c>
    </row>
    <row r="2756" spans="1:33" x14ac:dyDescent="0.35">
      <c r="A2756">
        <v>2755</v>
      </c>
      <c r="B2756" t="s">
        <v>52</v>
      </c>
      <c r="C2756">
        <v>89</v>
      </c>
      <c r="D2756" t="s">
        <v>21</v>
      </c>
      <c r="E2756" t="s">
        <v>22</v>
      </c>
      <c r="F2756" t="s">
        <v>22</v>
      </c>
      <c r="G2756">
        <v>0</v>
      </c>
      <c r="H2756">
        <v>111.2</v>
      </c>
      <c r="I2756">
        <v>101</v>
      </c>
      <c r="J2756">
        <v>18.899999999999999</v>
      </c>
      <c r="K2756">
        <v>122.1</v>
      </c>
      <c r="L2756">
        <v>94</v>
      </c>
      <c r="M2756">
        <v>10.38</v>
      </c>
      <c r="N2756">
        <v>180.8</v>
      </c>
      <c r="O2756">
        <v>85</v>
      </c>
      <c r="P2756">
        <v>8.14</v>
      </c>
      <c r="Q2756">
        <v>12.6</v>
      </c>
      <c r="R2756">
        <v>2</v>
      </c>
      <c r="S2756">
        <v>3.4</v>
      </c>
      <c r="T2756">
        <v>3</v>
      </c>
      <c r="U2756" t="s">
        <v>22</v>
      </c>
      <c r="V2756">
        <f>IF(tbl_Customers[[#This Row],[churn]] = "yes", 1, 0)</f>
        <v>0</v>
      </c>
      <c r="W2756" t="str">
        <f>IF(tbl_Customers[[#This Row],[number_customer_service_calls]] &lt;= 1, "0-1 Calls", IF(tbl_Customers[[#This Row],[number_customer_service_calls]] &lt;= 3, "2-3 Calls", IF(tbl_Customers[[#This Row],[number_customer_service_calls]] &lt;=5, "4-5 Calls", "6+ Calls")))</f>
        <v>2-3 Calls</v>
      </c>
      <c r="X2756" t="str">
        <f>IF(tbl_Customers[[#This Row],[account_length]] &lt;= 50, "0-50", IF(tbl_Customers[[#This Row],[account_length]] &lt;=100, "51-100", IF(tbl_Customers[[#This Row],[account_length]] &lt;= 150, "101-150", "151+")))</f>
        <v>51-100</v>
      </c>
      <c r="Y2756" t="str">
        <f>IF(tbl_Customers[[#This Row],[total_intl_charge]] &lt;= 3, "Low Charges", "High Charges")</f>
        <v>High Charges</v>
      </c>
      <c r="Z2756" t="str">
        <f>IF(tbl_Customers[[#This Row],[total_eve_calls]]&lt;=80,"Low Calls",
IF(tbl_Customers[[#This Row],[total_eve_calls]]&lt;=120,"Medium Calls","High Calls"))</f>
        <v>Medium Calls</v>
      </c>
      <c r="AA2756" t="str">
        <f>IF(tbl_Customers[[#This Row],[total_eve_charge]]&lt;=15,"Low Charges",
IF(tbl_Customers[[#This Row],[total_eve_charge]]&lt;=20,"Medium Charges","High Charges"))</f>
        <v>Low Charges</v>
      </c>
      <c r="AB27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56" t="str">
        <f>IF(tbl_Customers[[#This Row],[number_vmail_messages]] = 0, "No Usage", IF(tbl_Customers[[#This Row],[number_vmail_messages]] &lt;= 20, "Low Usage", IF(tbl_Customers[[#This Row],[number_vmail_messages]] &lt;= 40, "Medium Usgae", "High Usage")))</f>
        <v>No Usage</v>
      </c>
      <c r="AD2756" t="str">
        <f>IF(tbl_Customers[[#This Row],[total_day_minutes]]&lt;=150,"Low Usage", IF(tbl_Customers[[#This Row],[total_day_minutes]]&lt;=200,"Medium Usage", IF(tbl_Customers[[#This Row],[total_day_minutes]]&lt;=250,"High Usage","Very High Usage")))</f>
        <v>Low Usage</v>
      </c>
      <c r="AE2756" t="str">
        <f>IF(tbl_Customers[[#This Row],[total_intl_calls]]&lt;=5,"Low Calls", IF(tbl_Customers[[#This Row],[total_intl_calls]]&lt;=10, "Medium Calls", "High Calls"))</f>
        <v>Low Calls</v>
      </c>
      <c r="AF27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56" s="36" t="str">
        <f>IF(tbl_Customers[[#This Row],[Churn_Risk_Score]]&gt;=10,"High Risk", IF(tbl_Customers[[#This Row],[Churn_Risk_Score]]&gt;=5,"Medium Risk","Low Risk"))</f>
        <v>Low Risk</v>
      </c>
    </row>
    <row r="2757" spans="1:33" x14ac:dyDescent="0.35">
      <c r="A2757">
        <v>2756</v>
      </c>
      <c r="B2757" t="s">
        <v>58</v>
      </c>
      <c r="C2757">
        <v>77</v>
      </c>
      <c r="D2757" t="s">
        <v>25</v>
      </c>
      <c r="E2757" t="s">
        <v>23</v>
      </c>
      <c r="F2757" t="s">
        <v>23</v>
      </c>
      <c r="G2757">
        <v>44</v>
      </c>
      <c r="H2757">
        <v>103.2</v>
      </c>
      <c r="I2757">
        <v>117</v>
      </c>
      <c r="J2757">
        <v>17.54</v>
      </c>
      <c r="K2757">
        <v>236.3</v>
      </c>
      <c r="L2757">
        <v>86</v>
      </c>
      <c r="M2757">
        <v>20.09</v>
      </c>
      <c r="N2757">
        <v>203.5</v>
      </c>
      <c r="O2757">
        <v>101</v>
      </c>
      <c r="P2757">
        <v>9.16</v>
      </c>
      <c r="Q2757">
        <v>11.9</v>
      </c>
      <c r="R2757">
        <v>2</v>
      </c>
      <c r="S2757">
        <v>3.21</v>
      </c>
      <c r="T2757">
        <v>0</v>
      </c>
      <c r="U2757" t="s">
        <v>23</v>
      </c>
      <c r="V2757">
        <f>IF(tbl_Customers[[#This Row],[churn]] = "yes", 1, 0)</f>
        <v>1</v>
      </c>
      <c r="W2757" t="str">
        <f>IF(tbl_Customers[[#This Row],[number_customer_service_calls]] &lt;= 1, "0-1 Calls", IF(tbl_Customers[[#This Row],[number_customer_service_calls]] &lt;= 3, "2-3 Calls", IF(tbl_Customers[[#This Row],[number_customer_service_calls]] &lt;=5, "4-5 Calls", "6+ Calls")))</f>
        <v>0-1 Calls</v>
      </c>
      <c r="X2757" t="str">
        <f>IF(tbl_Customers[[#This Row],[account_length]] &lt;= 50, "0-50", IF(tbl_Customers[[#This Row],[account_length]] &lt;=100, "51-100", IF(tbl_Customers[[#This Row],[account_length]] &lt;= 150, "101-150", "151+")))</f>
        <v>51-100</v>
      </c>
      <c r="Y2757" t="str">
        <f>IF(tbl_Customers[[#This Row],[total_intl_charge]] &lt;= 3, "Low Charges", "High Charges")</f>
        <v>High Charges</v>
      </c>
      <c r="Z2757" t="str">
        <f>IF(tbl_Customers[[#This Row],[total_eve_calls]]&lt;=80,"Low Calls",
IF(tbl_Customers[[#This Row],[total_eve_calls]]&lt;=120,"Medium Calls","High Calls"))</f>
        <v>Medium Calls</v>
      </c>
      <c r="AA2757" t="str">
        <f>IF(tbl_Customers[[#This Row],[total_eve_charge]]&lt;=15,"Low Charges",
IF(tbl_Customers[[#This Row],[total_eve_charge]]&lt;=20,"Medium Charges","High Charges"))</f>
        <v>High Charges</v>
      </c>
      <c r="AB27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57" t="str">
        <f>IF(tbl_Customers[[#This Row],[number_vmail_messages]] = 0, "No Usage", IF(tbl_Customers[[#This Row],[number_vmail_messages]] &lt;= 20, "Low Usage", IF(tbl_Customers[[#This Row],[number_vmail_messages]] &lt;= 40, "Medium Usgae", "High Usage")))</f>
        <v>High Usage</v>
      </c>
      <c r="AD2757" t="str">
        <f>IF(tbl_Customers[[#This Row],[total_day_minutes]]&lt;=150,"Low Usage", IF(tbl_Customers[[#This Row],[total_day_minutes]]&lt;=200,"Medium Usage", IF(tbl_Customers[[#This Row],[total_day_minutes]]&lt;=250,"High Usage","Very High Usage")))</f>
        <v>Low Usage</v>
      </c>
      <c r="AE2757" t="str">
        <f>IF(tbl_Customers[[#This Row],[total_intl_calls]]&lt;=5,"Low Calls", IF(tbl_Customers[[#This Row],[total_intl_calls]]&lt;=10, "Medium Calls", "High Calls"))</f>
        <v>Low Calls</v>
      </c>
      <c r="AF27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757" s="36" t="str">
        <f>IF(tbl_Customers[[#This Row],[Churn_Risk_Score]]&gt;=10,"High Risk", IF(tbl_Customers[[#This Row],[Churn_Risk_Score]]&gt;=5,"Medium Risk","Low Risk"))</f>
        <v>Medium Risk</v>
      </c>
    </row>
    <row r="2758" spans="1:33" x14ac:dyDescent="0.35">
      <c r="A2758">
        <v>2757</v>
      </c>
      <c r="B2758" t="s">
        <v>26</v>
      </c>
      <c r="C2758">
        <v>146</v>
      </c>
      <c r="D2758" t="s">
        <v>28</v>
      </c>
      <c r="E2758" t="s">
        <v>22</v>
      </c>
      <c r="F2758" t="s">
        <v>22</v>
      </c>
      <c r="G2758">
        <v>0</v>
      </c>
      <c r="H2758">
        <v>138.4</v>
      </c>
      <c r="I2758">
        <v>104</v>
      </c>
      <c r="J2758">
        <v>23.53</v>
      </c>
      <c r="K2758">
        <v>158.9</v>
      </c>
      <c r="L2758">
        <v>122</v>
      </c>
      <c r="M2758">
        <v>13.51</v>
      </c>
      <c r="N2758">
        <v>47.4</v>
      </c>
      <c r="O2758">
        <v>73</v>
      </c>
      <c r="P2758">
        <v>2.13</v>
      </c>
      <c r="Q2758">
        <v>3.9</v>
      </c>
      <c r="R2758">
        <v>9</v>
      </c>
      <c r="S2758">
        <v>1.05</v>
      </c>
      <c r="T2758">
        <v>4</v>
      </c>
      <c r="U2758" t="s">
        <v>23</v>
      </c>
      <c r="V2758">
        <f>IF(tbl_Customers[[#This Row],[churn]] = "yes", 1, 0)</f>
        <v>1</v>
      </c>
      <c r="W2758" t="str">
        <f>IF(tbl_Customers[[#This Row],[number_customer_service_calls]] &lt;= 1, "0-1 Calls", IF(tbl_Customers[[#This Row],[number_customer_service_calls]] &lt;= 3, "2-3 Calls", IF(tbl_Customers[[#This Row],[number_customer_service_calls]] &lt;=5, "4-5 Calls", "6+ Calls")))</f>
        <v>4-5 Calls</v>
      </c>
      <c r="X2758" t="str">
        <f>IF(tbl_Customers[[#This Row],[account_length]] &lt;= 50, "0-50", IF(tbl_Customers[[#This Row],[account_length]] &lt;=100, "51-100", IF(tbl_Customers[[#This Row],[account_length]] &lt;= 150, "101-150", "151+")))</f>
        <v>101-150</v>
      </c>
      <c r="Y2758" t="str">
        <f>IF(tbl_Customers[[#This Row],[total_intl_charge]] &lt;= 3, "Low Charges", "High Charges")</f>
        <v>Low Charges</v>
      </c>
      <c r="Z2758" t="str">
        <f>IF(tbl_Customers[[#This Row],[total_eve_calls]]&lt;=80,"Low Calls",
IF(tbl_Customers[[#This Row],[total_eve_calls]]&lt;=120,"Medium Calls","High Calls"))</f>
        <v>High Calls</v>
      </c>
      <c r="AA2758" t="str">
        <f>IF(tbl_Customers[[#This Row],[total_eve_charge]]&lt;=15,"Low Charges",
IF(tbl_Customers[[#This Row],[total_eve_charge]]&lt;=20,"Medium Charges","High Charges"))</f>
        <v>Low Charges</v>
      </c>
      <c r="AB27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758" t="str">
        <f>IF(tbl_Customers[[#This Row],[number_vmail_messages]] = 0, "No Usage", IF(tbl_Customers[[#This Row],[number_vmail_messages]] &lt;= 20, "Low Usage", IF(tbl_Customers[[#This Row],[number_vmail_messages]] &lt;= 40, "Medium Usgae", "High Usage")))</f>
        <v>No Usage</v>
      </c>
      <c r="AD2758" t="str">
        <f>IF(tbl_Customers[[#This Row],[total_day_minutes]]&lt;=150,"Low Usage", IF(tbl_Customers[[#This Row],[total_day_minutes]]&lt;=200,"Medium Usage", IF(tbl_Customers[[#This Row],[total_day_minutes]]&lt;=250,"High Usage","Very High Usage")))</f>
        <v>Low Usage</v>
      </c>
      <c r="AE2758" t="str">
        <f>IF(tbl_Customers[[#This Row],[total_intl_calls]]&lt;=5,"Low Calls", IF(tbl_Customers[[#This Row],[total_intl_calls]]&lt;=10, "Medium Calls", "High Calls"))</f>
        <v>Medium Calls</v>
      </c>
      <c r="AF27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58" s="36" t="str">
        <f>IF(tbl_Customers[[#This Row],[Churn_Risk_Score]]&gt;=10,"High Risk", IF(tbl_Customers[[#This Row],[Churn_Risk_Score]]&gt;=5,"Medium Risk","Low Risk"))</f>
        <v>Medium Risk</v>
      </c>
    </row>
    <row r="2759" spans="1:33" x14ac:dyDescent="0.35">
      <c r="A2759">
        <v>2758</v>
      </c>
      <c r="B2759" t="s">
        <v>24</v>
      </c>
      <c r="C2759">
        <v>93</v>
      </c>
      <c r="D2759" t="s">
        <v>21</v>
      </c>
      <c r="E2759" t="s">
        <v>22</v>
      </c>
      <c r="F2759" t="s">
        <v>22</v>
      </c>
      <c r="G2759">
        <v>0</v>
      </c>
      <c r="H2759">
        <v>146.30000000000001</v>
      </c>
      <c r="I2759">
        <v>85</v>
      </c>
      <c r="J2759">
        <v>24.87</v>
      </c>
      <c r="K2759">
        <v>216.6</v>
      </c>
      <c r="L2759">
        <v>95</v>
      </c>
      <c r="M2759">
        <v>18.41</v>
      </c>
      <c r="N2759">
        <v>233</v>
      </c>
      <c r="O2759">
        <v>82</v>
      </c>
      <c r="P2759">
        <v>10.49</v>
      </c>
      <c r="Q2759">
        <v>11.5</v>
      </c>
      <c r="R2759">
        <v>3</v>
      </c>
      <c r="S2759">
        <v>3.11</v>
      </c>
      <c r="T2759">
        <v>0</v>
      </c>
      <c r="U2759" t="s">
        <v>22</v>
      </c>
      <c r="V2759">
        <f>IF(tbl_Customers[[#This Row],[churn]] = "yes", 1, 0)</f>
        <v>0</v>
      </c>
      <c r="W2759" t="str">
        <f>IF(tbl_Customers[[#This Row],[number_customer_service_calls]] &lt;= 1, "0-1 Calls", IF(tbl_Customers[[#This Row],[number_customer_service_calls]] &lt;= 3, "2-3 Calls", IF(tbl_Customers[[#This Row],[number_customer_service_calls]] &lt;=5, "4-5 Calls", "6+ Calls")))</f>
        <v>0-1 Calls</v>
      </c>
      <c r="X2759" t="str">
        <f>IF(tbl_Customers[[#This Row],[account_length]] &lt;= 50, "0-50", IF(tbl_Customers[[#This Row],[account_length]] &lt;=100, "51-100", IF(tbl_Customers[[#This Row],[account_length]] &lt;= 150, "101-150", "151+")))</f>
        <v>51-100</v>
      </c>
      <c r="Y2759" t="str">
        <f>IF(tbl_Customers[[#This Row],[total_intl_charge]] &lt;= 3, "Low Charges", "High Charges")</f>
        <v>High Charges</v>
      </c>
      <c r="Z2759" t="str">
        <f>IF(tbl_Customers[[#This Row],[total_eve_calls]]&lt;=80,"Low Calls",
IF(tbl_Customers[[#This Row],[total_eve_calls]]&lt;=120,"Medium Calls","High Calls"))</f>
        <v>Medium Calls</v>
      </c>
      <c r="AA2759" t="str">
        <f>IF(tbl_Customers[[#This Row],[total_eve_charge]]&lt;=15,"Low Charges",
IF(tbl_Customers[[#This Row],[total_eve_charge]]&lt;=20,"Medium Charges","High Charges"))</f>
        <v>Medium Charges</v>
      </c>
      <c r="AB27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59" t="str">
        <f>IF(tbl_Customers[[#This Row],[number_vmail_messages]] = 0, "No Usage", IF(tbl_Customers[[#This Row],[number_vmail_messages]] &lt;= 20, "Low Usage", IF(tbl_Customers[[#This Row],[number_vmail_messages]] &lt;= 40, "Medium Usgae", "High Usage")))</f>
        <v>No Usage</v>
      </c>
      <c r="AD2759" t="str">
        <f>IF(tbl_Customers[[#This Row],[total_day_minutes]]&lt;=150,"Low Usage", IF(tbl_Customers[[#This Row],[total_day_minutes]]&lt;=200,"Medium Usage", IF(tbl_Customers[[#This Row],[total_day_minutes]]&lt;=250,"High Usage","Very High Usage")))</f>
        <v>Low Usage</v>
      </c>
      <c r="AE2759" t="str">
        <f>IF(tbl_Customers[[#This Row],[total_intl_calls]]&lt;=5,"Low Calls", IF(tbl_Customers[[#This Row],[total_intl_calls]]&lt;=10, "Medium Calls", "High Calls"))</f>
        <v>Low Calls</v>
      </c>
      <c r="AF27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59" s="36" t="str">
        <f>IF(tbl_Customers[[#This Row],[Churn_Risk_Score]]&gt;=10,"High Risk", IF(tbl_Customers[[#This Row],[Churn_Risk_Score]]&gt;=5,"Medium Risk","Low Risk"))</f>
        <v>Low Risk</v>
      </c>
    </row>
    <row r="2760" spans="1:33" x14ac:dyDescent="0.35">
      <c r="A2760">
        <v>2759</v>
      </c>
      <c r="B2760" t="s">
        <v>61</v>
      </c>
      <c r="C2760">
        <v>55</v>
      </c>
      <c r="D2760" t="s">
        <v>21</v>
      </c>
      <c r="E2760" t="s">
        <v>22</v>
      </c>
      <c r="F2760" t="s">
        <v>22</v>
      </c>
      <c r="G2760">
        <v>0</v>
      </c>
      <c r="H2760">
        <v>132</v>
      </c>
      <c r="I2760">
        <v>103</v>
      </c>
      <c r="J2760">
        <v>22.44</v>
      </c>
      <c r="K2760">
        <v>279.60000000000002</v>
      </c>
      <c r="L2760">
        <v>114</v>
      </c>
      <c r="M2760">
        <v>23.77</v>
      </c>
      <c r="N2760">
        <v>180</v>
      </c>
      <c r="O2760">
        <v>74</v>
      </c>
      <c r="P2760">
        <v>8.1</v>
      </c>
      <c r="Q2760">
        <v>13.5</v>
      </c>
      <c r="R2760">
        <v>4</v>
      </c>
      <c r="S2760">
        <v>3.65</v>
      </c>
      <c r="T2760">
        <v>0</v>
      </c>
      <c r="U2760" t="s">
        <v>22</v>
      </c>
      <c r="V2760">
        <f>IF(tbl_Customers[[#This Row],[churn]] = "yes", 1, 0)</f>
        <v>0</v>
      </c>
      <c r="W2760" t="str">
        <f>IF(tbl_Customers[[#This Row],[number_customer_service_calls]] &lt;= 1, "0-1 Calls", IF(tbl_Customers[[#This Row],[number_customer_service_calls]] &lt;= 3, "2-3 Calls", IF(tbl_Customers[[#This Row],[number_customer_service_calls]] &lt;=5, "4-5 Calls", "6+ Calls")))</f>
        <v>0-1 Calls</v>
      </c>
      <c r="X2760" t="str">
        <f>IF(tbl_Customers[[#This Row],[account_length]] &lt;= 50, "0-50", IF(tbl_Customers[[#This Row],[account_length]] &lt;=100, "51-100", IF(tbl_Customers[[#This Row],[account_length]] &lt;= 150, "101-150", "151+")))</f>
        <v>51-100</v>
      </c>
      <c r="Y2760" t="str">
        <f>IF(tbl_Customers[[#This Row],[total_intl_charge]] &lt;= 3, "Low Charges", "High Charges")</f>
        <v>High Charges</v>
      </c>
      <c r="Z2760" t="str">
        <f>IF(tbl_Customers[[#This Row],[total_eve_calls]]&lt;=80,"Low Calls",
IF(tbl_Customers[[#This Row],[total_eve_calls]]&lt;=120,"Medium Calls","High Calls"))</f>
        <v>Medium Calls</v>
      </c>
      <c r="AA2760" t="str">
        <f>IF(tbl_Customers[[#This Row],[total_eve_charge]]&lt;=15,"Low Charges",
IF(tbl_Customers[[#This Row],[total_eve_charge]]&lt;=20,"Medium Charges","High Charges"))</f>
        <v>High Charges</v>
      </c>
      <c r="AB27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60" t="str">
        <f>IF(tbl_Customers[[#This Row],[number_vmail_messages]] = 0, "No Usage", IF(tbl_Customers[[#This Row],[number_vmail_messages]] &lt;= 20, "Low Usage", IF(tbl_Customers[[#This Row],[number_vmail_messages]] &lt;= 40, "Medium Usgae", "High Usage")))</f>
        <v>No Usage</v>
      </c>
      <c r="AD2760" t="str">
        <f>IF(tbl_Customers[[#This Row],[total_day_minutes]]&lt;=150,"Low Usage", IF(tbl_Customers[[#This Row],[total_day_minutes]]&lt;=200,"Medium Usage", IF(tbl_Customers[[#This Row],[total_day_minutes]]&lt;=250,"High Usage","Very High Usage")))</f>
        <v>Low Usage</v>
      </c>
      <c r="AE2760" t="str">
        <f>IF(tbl_Customers[[#This Row],[total_intl_calls]]&lt;=5,"Low Calls", IF(tbl_Customers[[#This Row],[total_intl_calls]]&lt;=10, "Medium Calls", "High Calls"))</f>
        <v>Low Calls</v>
      </c>
      <c r="AF27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0" s="36" t="str">
        <f>IF(tbl_Customers[[#This Row],[Churn_Risk_Score]]&gt;=10,"High Risk", IF(tbl_Customers[[#This Row],[Churn_Risk_Score]]&gt;=5,"Medium Risk","Low Risk"))</f>
        <v>Low Risk</v>
      </c>
    </row>
    <row r="2761" spans="1:33" x14ac:dyDescent="0.35">
      <c r="A2761">
        <v>2760</v>
      </c>
      <c r="B2761" t="s">
        <v>20</v>
      </c>
      <c r="C2761">
        <v>88</v>
      </c>
      <c r="D2761" t="s">
        <v>25</v>
      </c>
      <c r="E2761" t="s">
        <v>22</v>
      </c>
      <c r="F2761" t="s">
        <v>22</v>
      </c>
      <c r="G2761">
        <v>0</v>
      </c>
      <c r="H2761">
        <v>274.60000000000002</v>
      </c>
      <c r="I2761">
        <v>105</v>
      </c>
      <c r="J2761">
        <v>46.68</v>
      </c>
      <c r="K2761">
        <v>161.1</v>
      </c>
      <c r="L2761">
        <v>121</v>
      </c>
      <c r="M2761">
        <v>13.69</v>
      </c>
      <c r="N2761">
        <v>194.4</v>
      </c>
      <c r="O2761">
        <v>123</v>
      </c>
      <c r="P2761">
        <v>8.75</v>
      </c>
      <c r="Q2761">
        <v>9.1999999999999993</v>
      </c>
      <c r="R2761">
        <v>4</v>
      </c>
      <c r="S2761">
        <v>2.48</v>
      </c>
      <c r="T2761">
        <v>2</v>
      </c>
      <c r="U2761" t="s">
        <v>22</v>
      </c>
      <c r="V2761">
        <f>IF(tbl_Customers[[#This Row],[churn]] = "yes", 1, 0)</f>
        <v>0</v>
      </c>
      <c r="W2761" t="str">
        <f>IF(tbl_Customers[[#This Row],[number_customer_service_calls]] &lt;= 1, "0-1 Calls", IF(tbl_Customers[[#This Row],[number_customer_service_calls]] &lt;= 3, "2-3 Calls", IF(tbl_Customers[[#This Row],[number_customer_service_calls]] &lt;=5, "4-5 Calls", "6+ Calls")))</f>
        <v>2-3 Calls</v>
      </c>
      <c r="X2761" t="str">
        <f>IF(tbl_Customers[[#This Row],[account_length]] &lt;= 50, "0-50", IF(tbl_Customers[[#This Row],[account_length]] &lt;=100, "51-100", IF(tbl_Customers[[#This Row],[account_length]] &lt;= 150, "101-150", "151+")))</f>
        <v>51-100</v>
      </c>
      <c r="Y2761" t="str">
        <f>IF(tbl_Customers[[#This Row],[total_intl_charge]] &lt;= 3, "Low Charges", "High Charges")</f>
        <v>Low Charges</v>
      </c>
      <c r="Z2761" t="str">
        <f>IF(tbl_Customers[[#This Row],[total_eve_calls]]&lt;=80,"Low Calls",
IF(tbl_Customers[[#This Row],[total_eve_calls]]&lt;=120,"Medium Calls","High Calls"))</f>
        <v>High Calls</v>
      </c>
      <c r="AA2761" t="str">
        <f>IF(tbl_Customers[[#This Row],[total_eve_charge]]&lt;=15,"Low Charges",
IF(tbl_Customers[[#This Row],[total_eve_charge]]&lt;=20,"Medium Charges","High Charges"))</f>
        <v>Low Charges</v>
      </c>
      <c r="AB27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61" t="str">
        <f>IF(tbl_Customers[[#This Row],[number_vmail_messages]] = 0, "No Usage", IF(tbl_Customers[[#This Row],[number_vmail_messages]] &lt;= 20, "Low Usage", IF(tbl_Customers[[#This Row],[number_vmail_messages]] &lt;= 40, "Medium Usgae", "High Usage")))</f>
        <v>No Usage</v>
      </c>
      <c r="AD2761" t="str">
        <f>IF(tbl_Customers[[#This Row],[total_day_minutes]]&lt;=150,"Low Usage", IF(tbl_Customers[[#This Row],[total_day_minutes]]&lt;=200,"Medium Usage", IF(tbl_Customers[[#This Row],[total_day_minutes]]&lt;=250,"High Usage","Very High Usage")))</f>
        <v>Very High Usage</v>
      </c>
      <c r="AE2761" t="str">
        <f>IF(tbl_Customers[[#This Row],[total_intl_calls]]&lt;=5,"Low Calls", IF(tbl_Customers[[#This Row],[total_intl_calls]]&lt;=10, "Medium Calls", "High Calls"))</f>
        <v>Low Calls</v>
      </c>
      <c r="AF27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61" s="36" t="str">
        <f>IF(tbl_Customers[[#This Row],[Churn_Risk_Score]]&gt;=10,"High Risk", IF(tbl_Customers[[#This Row],[Churn_Risk_Score]]&gt;=5,"Medium Risk","Low Risk"))</f>
        <v>Medium Risk</v>
      </c>
    </row>
    <row r="2762" spans="1:33" x14ac:dyDescent="0.35">
      <c r="A2762">
        <v>2761</v>
      </c>
      <c r="B2762" t="s">
        <v>53</v>
      </c>
      <c r="C2762">
        <v>63</v>
      </c>
      <c r="D2762" t="s">
        <v>28</v>
      </c>
      <c r="E2762" t="s">
        <v>22</v>
      </c>
      <c r="F2762" t="s">
        <v>22</v>
      </c>
      <c r="G2762">
        <v>0</v>
      </c>
      <c r="H2762">
        <v>185.3</v>
      </c>
      <c r="I2762">
        <v>87</v>
      </c>
      <c r="J2762">
        <v>31.5</v>
      </c>
      <c r="K2762">
        <v>225.3</v>
      </c>
      <c r="L2762">
        <v>87</v>
      </c>
      <c r="M2762">
        <v>19.149999999999999</v>
      </c>
      <c r="N2762">
        <v>194.3</v>
      </c>
      <c r="O2762">
        <v>93</v>
      </c>
      <c r="P2762">
        <v>8.74</v>
      </c>
      <c r="Q2762">
        <v>11.7</v>
      </c>
      <c r="R2762">
        <v>3</v>
      </c>
      <c r="S2762">
        <v>3.16</v>
      </c>
      <c r="T2762">
        <v>0</v>
      </c>
      <c r="U2762" t="s">
        <v>22</v>
      </c>
      <c r="V2762">
        <f>IF(tbl_Customers[[#This Row],[churn]] = "yes", 1, 0)</f>
        <v>0</v>
      </c>
      <c r="W2762" t="str">
        <f>IF(tbl_Customers[[#This Row],[number_customer_service_calls]] &lt;= 1, "0-1 Calls", IF(tbl_Customers[[#This Row],[number_customer_service_calls]] &lt;= 3, "2-3 Calls", IF(tbl_Customers[[#This Row],[number_customer_service_calls]] &lt;=5, "4-5 Calls", "6+ Calls")))</f>
        <v>0-1 Calls</v>
      </c>
      <c r="X2762" t="str">
        <f>IF(tbl_Customers[[#This Row],[account_length]] &lt;= 50, "0-50", IF(tbl_Customers[[#This Row],[account_length]] &lt;=100, "51-100", IF(tbl_Customers[[#This Row],[account_length]] &lt;= 150, "101-150", "151+")))</f>
        <v>51-100</v>
      </c>
      <c r="Y2762" t="str">
        <f>IF(tbl_Customers[[#This Row],[total_intl_charge]] &lt;= 3, "Low Charges", "High Charges")</f>
        <v>High Charges</v>
      </c>
      <c r="Z2762" t="str">
        <f>IF(tbl_Customers[[#This Row],[total_eve_calls]]&lt;=80,"Low Calls",
IF(tbl_Customers[[#This Row],[total_eve_calls]]&lt;=120,"Medium Calls","High Calls"))</f>
        <v>Medium Calls</v>
      </c>
      <c r="AA2762" t="str">
        <f>IF(tbl_Customers[[#This Row],[total_eve_charge]]&lt;=15,"Low Charges",
IF(tbl_Customers[[#This Row],[total_eve_charge]]&lt;=20,"Medium Charges","High Charges"))</f>
        <v>Medium Charges</v>
      </c>
      <c r="AB27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62" t="str">
        <f>IF(tbl_Customers[[#This Row],[number_vmail_messages]] = 0, "No Usage", IF(tbl_Customers[[#This Row],[number_vmail_messages]] &lt;= 20, "Low Usage", IF(tbl_Customers[[#This Row],[number_vmail_messages]] &lt;= 40, "Medium Usgae", "High Usage")))</f>
        <v>No Usage</v>
      </c>
      <c r="AD2762" t="str">
        <f>IF(tbl_Customers[[#This Row],[total_day_minutes]]&lt;=150,"Low Usage", IF(tbl_Customers[[#This Row],[total_day_minutes]]&lt;=200,"Medium Usage", IF(tbl_Customers[[#This Row],[total_day_minutes]]&lt;=250,"High Usage","Very High Usage")))</f>
        <v>Medium Usage</v>
      </c>
      <c r="AE2762" t="str">
        <f>IF(tbl_Customers[[#This Row],[total_intl_calls]]&lt;=5,"Low Calls", IF(tbl_Customers[[#This Row],[total_intl_calls]]&lt;=10, "Medium Calls", "High Calls"))</f>
        <v>Low Calls</v>
      </c>
      <c r="AF27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2" s="36" t="str">
        <f>IF(tbl_Customers[[#This Row],[Churn_Risk_Score]]&gt;=10,"High Risk", IF(tbl_Customers[[#This Row],[Churn_Risk_Score]]&gt;=5,"Medium Risk","Low Risk"))</f>
        <v>Low Risk</v>
      </c>
    </row>
    <row r="2763" spans="1:33" x14ac:dyDescent="0.35">
      <c r="A2763">
        <v>2762</v>
      </c>
      <c r="B2763" t="s">
        <v>70</v>
      </c>
      <c r="C2763">
        <v>127</v>
      </c>
      <c r="D2763" t="s">
        <v>21</v>
      </c>
      <c r="E2763" t="s">
        <v>22</v>
      </c>
      <c r="F2763" t="s">
        <v>23</v>
      </c>
      <c r="G2763">
        <v>24</v>
      </c>
      <c r="H2763">
        <v>154.80000000000001</v>
      </c>
      <c r="I2763">
        <v>69</v>
      </c>
      <c r="J2763">
        <v>26.32</v>
      </c>
      <c r="K2763">
        <v>177.2</v>
      </c>
      <c r="L2763">
        <v>105</v>
      </c>
      <c r="M2763">
        <v>15.06</v>
      </c>
      <c r="N2763">
        <v>207.6</v>
      </c>
      <c r="O2763">
        <v>102</v>
      </c>
      <c r="P2763">
        <v>9.34</v>
      </c>
      <c r="Q2763">
        <v>9</v>
      </c>
      <c r="R2763">
        <v>4</v>
      </c>
      <c r="S2763">
        <v>2.4300000000000002</v>
      </c>
      <c r="T2763">
        <v>1</v>
      </c>
      <c r="U2763" t="s">
        <v>22</v>
      </c>
      <c r="V2763">
        <f>IF(tbl_Customers[[#This Row],[churn]] = "yes", 1, 0)</f>
        <v>0</v>
      </c>
      <c r="W2763" t="str">
        <f>IF(tbl_Customers[[#This Row],[number_customer_service_calls]] &lt;= 1, "0-1 Calls", IF(tbl_Customers[[#This Row],[number_customer_service_calls]] &lt;= 3, "2-3 Calls", IF(tbl_Customers[[#This Row],[number_customer_service_calls]] &lt;=5, "4-5 Calls", "6+ Calls")))</f>
        <v>0-1 Calls</v>
      </c>
      <c r="X2763" t="str">
        <f>IF(tbl_Customers[[#This Row],[account_length]] &lt;= 50, "0-50", IF(tbl_Customers[[#This Row],[account_length]] &lt;=100, "51-100", IF(tbl_Customers[[#This Row],[account_length]] &lt;= 150, "101-150", "151+")))</f>
        <v>101-150</v>
      </c>
      <c r="Y2763" t="str">
        <f>IF(tbl_Customers[[#This Row],[total_intl_charge]] &lt;= 3, "Low Charges", "High Charges")</f>
        <v>Low Charges</v>
      </c>
      <c r="Z2763" t="str">
        <f>IF(tbl_Customers[[#This Row],[total_eve_calls]]&lt;=80,"Low Calls",
IF(tbl_Customers[[#This Row],[total_eve_calls]]&lt;=120,"Medium Calls","High Calls"))</f>
        <v>Medium Calls</v>
      </c>
      <c r="AA2763" t="str">
        <f>IF(tbl_Customers[[#This Row],[total_eve_charge]]&lt;=15,"Low Charges",
IF(tbl_Customers[[#This Row],[total_eve_charge]]&lt;=20,"Medium Charges","High Charges"))</f>
        <v>Medium Charges</v>
      </c>
      <c r="AB27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63" t="str">
        <f>IF(tbl_Customers[[#This Row],[number_vmail_messages]] = 0, "No Usage", IF(tbl_Customers[[#This Row],[number_vmail_messages]] &lt;= 20, "Low Usage", IF(tbl_Customers[[#This Row],[number_vmail_messages]] &lt;= 40, "Medium Usgae", "High Usage")))</f>
        <v>Medium Usgae</v>
      </c>
      <c r="AD2763" t="str">
        <f>IF(tbl_Customers[[#This Row],[total_day_minutes]]&lt;=150,"Low Usage", IF(tbl_Customers[[#This Row],[total_day_minutes]]&lt;=200,"Medium Usage", IF(tbl_Customers[[#This Row],[total_day_minutes]]&lt;=250,"High Usage","Very High Usage")))</f>
        <v>Medium Usage</v>
      </c>
      <c r="AE2763" t="str">
        <f>IF(tbl_Customers[[#This Row],[total_intl_calls]]&lt;=5,"Low Calls", IF(tbl_Customers[[#This Row],[total_intl_calls]]&lt;=10, "Medium Calls", "High Calls"))</f>
        <v>Low Calls</v>
      </c>
      <c r="AF27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63" s="36" t="str">
        <f>IF(tbl_Customers[[#This Row],[Churn_Risk_Score]]&gt;=10,"High Risk", IF(tbl_Customers[[#This Row],[Churn_Risk_Score]]&gt;=5,"Medium Risk","Low Risk"))</f>
        <v>Low Risk</v>
      </c>
    </row>
    <row r="2764" spans="1:33" x14ac:dyDescent="0.35">
      <c r="A2764">
        <v>2763</v>
      </c>
      <c r="B2764" t="s">
        <v>72</v>
      </c>
      <c r="C2764">
        <v>57</v>
      </c>
      <c r="D2764" t="s">
        <v>21</v>
      </c>
      <c r="E2764" t="s">
        <v>22</v>
      </c>
      <c r="F2764" t="s">
        <v>23</v>
      </c>
      <c r="G2764">
        <v>30</v>
      </c>
      <c r="H2764">
        <v>179.2</v>
      </c>
      <c r="I2764">
        <v>105</v>
      </c>
      <c r="J2764">
        <v>30.46</v>
      </c>
      <c r="K2764">
        <v>283.2</v>
      </c>
      <c r="L2764">
        <v>83</v>
      </c>
      <c r="M2764">
        <v>24.07</v>
      </c>
      <c r="N2764">
        <v>228.1</v>
      </c>
      <c r="O2764">
        <v>77</v>
      </c>
      <c r="P2764">
        <v>10.26</v>
      </c>
      <c r="Q2764">
        <v>14.7</v>
      </c>
      <c r="R2764">
        <v>5</v>
      </c>
      <c r="S2764">
        <v>3.97</v>
      </c>
      <c r="T2764">
        <v>1</v>
      </c>
      <c r="U2764" t="s">
        <v>22</v>
      </c>
      <c r="V2764">
        <f>IF(tbl_Customers[[#This Row],[churn]] = "yes", 1, 0)</f>
        <v>0</v>
      </c>
      <c r="W2764" t="str">
        <f>IF(tbl_Customers[[#This Row],[number_customer_service_calls]] &lt;= 1, "0-1 Calls", IF(tbl_Customers[[#This Row],[number_customer_service_calls]] &lt;= 3, "2-3 Calls", IF(tbl_Customers[[#This Row],[number_customer_service_calls]] &lt;=5, "4-5 Calls", "6+ Calls")))</f>
        <v>0-1 Calls</v>
      </c>
      <c r="X2764" t="str">
        <f>IF(tbl_Customers[[#This Row],[account_length]] &lt;= 50, "0-50", IF(tbl_Customers[[#This Row],[account_length]] &lt;=100, "51-100", IF(tbl_Customers[[#This Row],[account_length]] &lt;= 150, "101-150", "151+")))</f>
        <v>51-100</v>
      </c>
      <c r="Y2764" t="str">
        <f>IF(tbl_Customers[[#This Row],[total_intl_charge]] &lt;= 3, "Low Charges", "High Charges")</f>
        <v>High Charges</v>
      </c>
      <c r="Z2764" t="str">
        <f>IF(tbl_Customers[[#This Row],[total_eve_calls]]&lt;=80,"Low Calls",
IF(tbl_Customers[[#This Row],[total_eve_calls]]&lt;=120,"Medium Calls","High Calls"))</f>
        <v>Medium Calls</v>
      </c>
      <c r="AA2764" t="str">
        <f>IF(tbl_Customers[[#This Row],[total_eve_charge]]&lt;=15,"Low Charges",
IF(tbl_Customers[[#This Row],[total_eve_charge]]&lt;=20,"Medium Charges","High Charges"))</f>
        <v>High Charges</v>
      </c>
      <c r="AB27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64" t="str">
        <f>IF(tbl_Customers[[#This Row],[number_vmail_messages]] = 0, "No Usage", IF(tbl_Customers[[#This Row],[number_vmail_messages]] &lt;= 20, "Low Usage", IF(tbl_Customers[[#This Row],[number_vmail_messages]] &lt;= 40, "Medium Usgae", "High Usage")))</f>
        <v>Medium Usgae</v>
      </c>
      <c r="AD2764" t="str">
        <f>IF(tbl_Customers[[#This Row],[total_day_minutes]]&lt;=150,"Low Usage", IF(tbl_Customers[[#This Row],[total_day_minutes]]&lt;=200,"Medium Usage", IF(tbl_Customers[[#This Row],[total_day_minutes]]&lt;=250,"High Usage","Very High Usage")))</f>
        <v>Medium Usage</v>
      </c>
      <c r="AE2764" t="str">
        <f>IF(tbl_Customers[[#This Row],[total_intl_calls]]&lt;=5,"Low Calls", IF(tbl_Customers[[#This Row],[total_intl_calls]]&lt;=10, "Medium Calls", "High Calls"))</f>
        <v>Low Calls</v>
      </c>
      <c r="AF27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64" s="36" t="str">
        <f>IF(tbl_Customers[[#This Row],[Churn_Risk_Score]]&gt;=10,"High Risk", IF(tbl_Customers[[#This Row],[Churn_Risk_Score]]&gt;=5,"Medium Risk","Low Risk"))</f>
        <v>Low Risk</v>
      </c>
    </row>
    <row r="2765" spans="1:33" x14ac:dyDescent="0.35">
      <c r="A2765">
        <v>2764</v>
      </c>
      <c r="B2765" t="s">
        <v>33</v>
      </c>
      <c r="C2765">
        <v>138</v>
      </c>
      <c r="D2765" t="s">
        <v>28</v>
      </c>
      <c r="E2765" t="s">
        <v>23</v>
      </c>
      <c r="F2765" t="s">
        <v>22</v>
      </c>
      <c r="G2765">
        <v>0</v>
      </c>
      <c r="H2765">
        <v>286.2</v>
      </c>
      <c r="I2765">
        <v>61</v>
      </c>
      <c r="J2765">
        <v>48.65</v>
      </c>
      <c r="K2765">
        <v>187.2</v>
      </c>
      <c r="L2765">
        <v>60</v>
      </c>
      <c r="M2765">
        <v>15.91</v>
      </c>
      <c r="N2765">
        <v>146.19999999999999</v>
      </c>
      <c r="O2765">
        <v>114</v>
      </c>
      <c r="P2765">
        <v>6.58</v>
      </c>
      <c r="Q2765">
        <v>11</v>
      </c>
      <c r="R2765">
        <v>4</v>
      </c>
      <c r="S2765">
        <v>2.97</v>
      </c>
      <c r="T2765">
        <v>2</v>
      </c>
      <c r="U2765" t="s">
        <v>23</v>
      </c>
      <c r="V2765">
        <f>IF(tbl_Customers[[#This Row],[churn]] = "yes", 1, 0)</f>
        <v>1</v>
      </c>
      <c r="W2765" t="str">
        <f>IF(tbl_Customers[[#This Row],[number_customer_service_calls]] &lt;= 1, "0-1 Calls", IF(tbl_Customers[[#This Row],[number_customer_service_calls]] &lt;= 3, "2-3 Calls", IF(tbl_Customers[[#This Row],[number_customer_service_calls]] &lt;=5, "4-5 Calls", "6+ Calls")))</f>
        <v>2-3 Calls</v>
      </c>
      <c r="X2765" t="str">
        <f>IF(tbl_Customers[[#This Row],[account_length]] &lt;= 50, "0-50", IF(tbl_Customers[[#This Row],[account_length]] &lt;=100, "51-100", IF(tbl_Customers[[#This Row],[account_length]] &lt;= 150, "101-150", "151+")))</f>
        <v>101-150</v>
      </c>
      <c r="Y2765" t="str">
        <f>IF(tbl_Customers[[#This Row],[total_intl_charge]] &lt;= 3, "Low Charges", "High Charges")</f>
        <v>Low Charges</v>
      </c>
      <c r="Z2765" t="str">
        <f>IF(tbl_Customers[[#This Row],[total_eve_calls]]&lt;=80,"Low Calls",
IF(tbl_Customers[[#This Row],[total_eve_calls]]&lt;=120,"Medium Calls","High Calls"))</f>
        <v>Low Calls</v>
      </c>
      <c r="AA2765" t="str">
        <f>IF(tbl_Customers[[#This Row],[total_eve_charge]]&lt;=15,"Low Charges",
IF(tbl_Customers[[#This Row],[total_eve_charge]]&lt;=20,"Medium Charges","High Charges"))</f>
        <v>Medium Charges</v>
      </c>
      <c r="AB27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65" t="str">
        <f>IF(tbl_Customers[[#This Row],[number_vmail_messages]] = 0, "No Usage", IF(tbl_Customers[[#This Row],[number_vmail_messages]] &lt;= 20, "Low Usage", IF(tbl_Customers[[#This Row],[number_vmail_messages]] &lt;= 40, "Medium Usgae", "High Usage")))</f>
        <v>No Usage</v>
      </c>
      <c r="AD2765" t="str">
        <f>IF(tbl_Customers[[#This Row],[total_day_minutes]]&lt;=150,"Low Usage", IF(tbl_Customers[[#This Row],[total_day_minutes]]&lt;=200,"Medium Usage", IF(tbl_Customers[[#This Row],[total_day_minutes]]&lt;=250,"High Usage","Very High Usage")))</f>
        <v>Very High Usage</v>
      </c>
      <c r="AE2765" t="str">
        <f>IF(tbl_Customers[[#This Row],[total_intl_calls]]&lt;=5,"Low Calls", IF(tbl_Customers[[#This Row],[total_intl_calls]]&lt;=10, "Medium Calls", "High Calls"))</f>
        <v>Low Calls</v>
      </c>
      <c r="AF27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765" s="36" t="str">
        <f>IF(tbl_Customers[[#This Row],[Churn_Risk_Score]]&gt;=10,"High Risk", IF(tbl_Customers[[#This Row],[Churn_Risk_Score]]&gt;=5,"Medium Risk","Low Risk"))</f>
        <v>Medium Risk</v>
      </c>
    </row>
    <row r="2766" spans="1:33" x14ac:dyDescent="0.35">
      <c r="A2766">
        <v>2765</v>
      </c>
      <c r="B2766" t="s">
        <v>36</v>
      </c>
      <c r="C2766">
        <v>171</v>
      </c>
      <c r="D2766" t="s">
        <v>21</v>
      </c>
      <c r="E2766" t="s">
        <v>22</v>
      </c>
      <c r="F2766" t="s">
        <v>22</v>
      </c>
      <c r="G2766">
        <v>0</v>
      </c>
      <c r="H2766">
        <v>137.5</v>
      </c>
      <c r="I2766">
        <v>110</v>
      </c>
      <c r="J2766">
        <v>23.38</v>
      </c>
      <c r="K2766">
        <v>198.1</v>
      </c>
      <c r="L2766">
        <v>109</v>
      </c>
      <c r="M2766">
        <v>16.84</v>
      </c>
      <c r="N2766">
        <v>292.7</v>
      </c>
      <c r="O2766">
        <v>131</v>
      </c>
      <c r="P2766">
        <v>13.17</v>
      </c>
      <c r="Q2766">
        <v>13.3</v>
      </c>
      <c r="R2766">
        <v>5</v>
      </c>
      <c r="S2766">
        <v>3.59</v>
      </c>
      <c r="T2766">
        <v>2</v>
      </c>
      <c r="U2766" t="s">
        <v>22</v>
      </c>
      <c r="V2766">
        <f>IF(tbl_Customers[[#This Row],[churn]] = "yes", 1, 0)</f>
        <v>0</v>
      </c>
      <c r="W2766" t="str">
        <f>IF(tbl_Customers[[#This Row],[number_customer_service_calls]] &lt;= 1, "0-1 Calls", IF(tbl_Customers[[#This Row],[number_customer_service_calls]] &lt;= 3, "2-3 Calls", IF(tbl_Customers[[#This Row],[number_customer_service_calls]] &lt;=5, "4-5 Calls", "6+ Calls")))</f>
        <v>2-3 Calls</v>
      </c>
      <c r="X2766" t="str">
        <f>IF(tbl_Customers[[#This Row],[account_length]] &lt;= 50, "0-50", IF(tbl_Customers[[#This Row],[account_length]] &lt;=100, "51-100", IF(tbl_Customers[[#This Row],[account_length]] &lt;= 150, "101-150", "151+")))</f>
        <v>151+</v>
      </c>
      <c r="Y2766" t="str">
        <f>IF(tbl_Customers[[#This Row],[total_intl_charge]] &lt;= 3, "Low Charges", "High Charges")</f>
        <v>High Charges</v>
      </c>
      <c r="Z2766" t="str">
        <f>IF(tbl_Customers[[#This Row],[total_eve_calls]]&lt;=80,"Low Calls",
IF(tbl_Customers[[#This Row],[total_eve_calls]]&lt;=120,"Medium Calls","High Calls"))</f>
        <v>Medium Calls</v>
      </c>
      <c r="AA2766" t="str">
        <f>IF(tbl_Customers[[#This Row],[total_eve_charge]]&lt;=15,"Low Charges",
IF(tbl_Customers[[#This Row],[total_eve_charge]]&lt;=20,"Medium Charges","High Charges"))</f>
        <v>Medium Charges</v>
      </c>
      <c r="AB27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66" t="str">
        <f>IF(tbl_Customers[[#This Row],[number_vmail_messages]] = 0, "No Usage", IF(tbl_Customers[[#This Row],[number_vmail_messages]] &lt;= 20, "Low Usage", IF(tbl_Customers[[#This Row],[number_vmail_messages]] &lt;= 40, "Medium Usgae", "High Usage")))</f>
        <v>No Usage</v>
      </c>
      <c r="AD2766" t="str">
        <f>IF(tbl_Customers[[#This Row],[total_day_minutes]]&lt;=150,"Low Usage", IF(tbl_Customers[[#This Row],[total_day_minutes]]&lt;=200,"Medium Usage", IF(tbl_Customers[[#This Row],[total_day_minutes]]&lt;=250,"High Usage","Very High Usage")))</f>
        <v>Low Usage</v>
      </c>
      <c r="AE2766" t="str">
        <f>IF(tbl_Customers[[#This Row],[total_intl_calls]]&lt;=5,"Low Calls", IF(tbl_Customers[[#This Row],[total_intl_calls]]&lt;=10, "Medium Calls", "High Calls"))</f>
        <v>Low Calls</v>
      </c>
      <c r="AF27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6" s="36" t="str">
        <f>IF(tbl_Customers[[#This Row],[Churn_Risk_Score]]&gt;=10,"High Risk", IF(tbl_Customers[[#This Row],[Churn_Risk_Score]]&gt;=5,"Medium Risk","Low Risk"))</f>
        <v>Low Risk</v>
      </c>
    </row>
    <row r="2767" spans="1:33" x14ac:dyDescent="0.35">
      <c r="A2767">
        <v>2766</v>
      </c>
      <c r="B2767" t="s">
        <v>44</v>
      </c>
      <c r="C2767">
        <v>148</v>
      </c>
      <c r="D2767" t="s">
        <v>25</v>
      </c>
      <c r="E2767" t="s">
        <v>22</v>
      </c>
      <c r="F2767" t="s">
        <v>22</v>
      </c>
      <c r="G2767">
        <v>0</v>
      </c>
      <c r="H2767">
        <v>243</v>
      </c>
      <c r="I2767">
        <v>115</v>
      </c>
      <c r="J2767">
        <v>41.31</v>
      </c>
      <c r="K2767">
        <v>191.8</v>
      </c>
      <c r="L2767">
        <v>91</v>
      </c>
      <c r="M2767">
        <v>16.3</v>
      </c>
      <c r="N2767">
        <v>117.8</v>
      </c>
      <c r="O2767">
        <v>93</v>
      </c>
      <c r="P2767">
        <v>5.3</v>
      </c>
      <c r="Q2767">
        <v>13.4</v>
      </c>
      <c r="R2767">
        <v>5</v>
      </c>
      <c r="S2767">
        <v>3.62</v>
      </c>
      <c r="T2767">
        <v>2</v>
      </c>
      <c r="U2767" t="s">
        <v>22</v>
      </c>
      <c r="V2767">
        <f>IF(tbl_Customers[[#This Row],[churn]] = "yes", 1, 0)</f>
        <v>0</v>
      </c>
      <c r="W2767" t="str">
        <f>IF(tbl_Customers[[#This Row],[number_customer_service_calls]] &lt;= 1, "0-1 Calls", IF(tbl_Customers[[#This Row],[number_customer_service_calls]] &lt;= 3, "2-3 Calls", IF(tbl_Customers[[#This Row],[number_customer_service_calls]] &lt;=5, "4-5 Calls", "6+ Calls")))</f>
        <v>2-3 Calls</v>
      </c>
      <c r="X2767" t="str">
        <f>IF(tbl_Customers[[#This Row],[account_length]] &lt;= 50, "0-50", IF(tbl_Customers[[#This Row],[account_length]] &lt;=100, "51-100", IF(tbl_Customers[[#This Row],[account_length]] &lt;= 150, "101-150", "151+")))</f>
        <v>101-150</v>
      </c>
      <c r="Y2767" t="str">
        <f>IF(tbl_Customers[[#This Row],[total_intl_charge]] &lt;= 3, "Low Charges", "High Charges")</f>
        <v>High Charges</v>
      </c>
      <c r="Z2767" t="str">
        <f>IF(tbl_Customers[[#This Row],[total_eve_calls]]&lt;=80,"Low Calls",
IF(tbl_Customers[[#This Row],[total_eve_calls]]&lt;=120,"Medium Calls","High Calls"))</f>
        <v>Medium Calls</v>
      </c>
      <c r="AA2767" t="str">
        <f>IF(tbl_Customers[[#This Row],[total_eve_charge]]&lt;=15,"Low Charges",
IF(tbl_Customers[[#This Row],[total_eve_charge]]&lt;=20,"Medium Charges","High Charges"))</f>
        <v>Medium Charges</v>
      </c>
      <c r="AB27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67" t="str">
        <f>IF(tbl_Customers[[#This Row],[number_vmail_messages]] = 0, "No Usage", IF(tbl_Customers[[#This Row],[number_vmail_messages]] &lt;= 20, "Low Usage", IF(tbl_Customers[[#This Row],[number_vmail_messages]] &lt;= 40, "Medium Usgae", "High Usage")))</f>
        <v>No Usage</v>
      </c>
      <c r="AD2767" t="str">
        <f>IF(tbl_Customers[[#This Row],[total_day_minutes]]&lt;=150,"Low Usage", IF(tbl_Customers[[#This Row],[total_day_minutes]]&lt;=200,"Medium Usage", IF(tbl_Customers[[#This Row],[total_day_minutes]]&lt;=250,"High Usage","Very High Usage")))</f>
        <v>High Usage</v>
      </c>
      <c r="AE2767" t="str">
        <f>IF(tbl_Customers[[#This Row],[total_intl_calls]]&lt;=5,"Low Calls", IF(tbl_Customers[[#This Row],[total_intl_calls]]&lt;=10, "Medium Calls", "High Calls"))</f>
        <v>Low Calls</v>
      </c>
      <c r="AF27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7" s="36" t="str">
        <f>IF(tbl_Customers[[#This Row],[Churn_Risk_Score]]&gt;=10,"High Risk", IF(tbl_Customers[[#This Row],[Churn_Risk_Score]]&gt;=5,"Medium Risk","Low Risk"))</f>
        <v>Low Risk</v>
      </c>
    </row>
    <row r="2768" spans="1:33" x14ac:dyDescent="0.35">
      <c r="A2768">
        <v>2767</v>
      </c>
      <c r="B2768" t="s">
        <v>58</v>
      </c>
      <c r="C2768">
        <v>127</v>
      </c>
      <c r="D2768" t="s">
        <v>28</v>
      </c>
      <c r="E2768" t="s">
        <v>22</v>
      </c>
      <c r="F2768" t="s">
        <v>22</v>
      </c>
      <c r="G2768">
        <v>0</v>
      </c>
      <c r="H2768">
        <v>134.9</v>
      </c>
      <c r="I2768">
        <v>79</v>
      </c>
      <c r="J2768">
        <v>22.93</v>
      </c>
      <c r="K2768">
        <v>221.5</v>
      </c>
      <c r="L2768">
        <v>114</v>
      </c>
      <c r="M2768">
        <v>18.829999999999998</v>
      </c>
      <c r="N2768">
        <v>113.8</v>
      </c>
      <c r="O2768">
        <v>118</v>
      </c>
      <c r="P2768">
        <v>5.12</v>
      </c>
      <c r="Q2768">
        <v>15</v>
      </c>
      <c r="R2768">
        <v>2</v>
      </c>
      <c r="S2768">
        <v>4.05</v>
      </c>
      <c r="T2768">
        <v>1</v>
      </c>
      <c r="U2768" t="s">
        <v>22</v>
      </c>
      <c r="V2768">
        <f>IF(tbl_Customers[[#This Row],[churn]] = "yes", 1, 0)</f>
        <v>0</v>
      </c>
      <c r="W2768" t="str">
        <f>IF(tbl_Customers[[#This Row],[number_customer_service_calls]] &lt;= 1, "0-1 Calls", IF(tbl_Customers[[#This Row],[number_customer_service_calls]] &lt;= 3, "2-3 Calls", IF(tbl_Customers[[#This Row],[number_customer_service_calls]] &lt;=5, "4-5 Calls", "6+ Calls")))</f>
        <v>0-1 Calls</v>
      </c>
      <c r="X2768" t="str">
        <f>IF(tbl_Customers[[#This Row],[account_length]] &lt;= 50, "0-50", IF(tbl_Customers[[#This Row],[account_length]] &lt;=100, "51-100", IF(tbl_Customers[[#This Row],[account_length]] &lt;= 150, "101-150", "151+")))</f>
        <v>101-150</v>
      </c>
      <c r="Y2768" t="str">
        <f>IF(tbl_Customers[[#This Row],[total_intl_charge]] &lt;= 3, "Low Charges", "High Charges")</f>
        <v>High Charges</v>
      </c>
      <c r="Z2768" t="str">
        <f>IF(tbl_Customers[[#This Row],[total_eve_calls]]&lt;=80,"Low Calls",
IF(tbl_Customers[[#This Row],[total_eve_calls]]&lt;=120,"Medium Calls","High Calls"))</f>
        <v>Medium Calls</v>
      </c>
      <c r="AA2768" t="str">
        <f>IF(tbl_Customers[[#This Row],[total_eve_charge]]&lt;=15,"Low Charges",
IF(tbl_Customers[[#This Row],[total_eve_charge]]&lt;=20,"Medium Charges","High Charges"))</f>
        <v>Medium Charges</v>
      </c>
      <c r="AB27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68" t="str">
        <f>IF(tbl_Customers[[#This Row],[number_vmail_messages]] = 0, "No Usage", IF(tbl_Customers[[#This Row],[number_vmail_messages]] &lt;= 20, "Low Usage", IF(tbl_Customers[[#This Row],[number_vmail_messages]] &lt;= 40, "Medium Usgae", "High Usage")))</f>
        <v>No Usage</v>
      </c>
      <c r="AD2768" t="str">
        <f>IF(tbl_Customers[[#This Row],[total_day_minutes]]&lt;=150,"Low Usage", IF(tbl_Customers[[#This Row],[total_day_minutes]]&lt;=200,"Medium Usage", IF(tbl_Customers[[#This Row],[total_day_minutes]]&lt;=250,"High Usage","Very High Usage")))</f>
        <v>Low Usage</v>
      </c>
      <c r="AE2768" t="str">
        <f>IF(tbl_Customers[[#This Row],[total_intl_calls]]&lt;=5,"Low Calls", IF(tbl_Customers[[#This Row],[total_intl_calls]]&lt;=10, "Medium Calls", "High Calls"))</f>
        <v>Low Calls</v>
      </c>
      <c r="AF27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8" s="36" t="str">
        <f>IF(tbl_Customers[[#This Row],[Churn_Risk_Score]]&gt;=10,"High Risk", IF(tbl_Customers[[#This Row],[Churn_Risk_Score]]&gt;=5,"Medium Risk","Low Risk"))</f>
        <v>Low Risk</v>
      </c>
    </row>
    <row r="2769" spans="1:33" x14ac:dyDescent="0.35">
      <c r="A2769">
        <v>2768</v>
      </c>
      <c r="B2769" t="s">
        <v>52</v>
      </c>
      <c r="C2769">
        <v>61</v>
      </c>
      <c r="D2769" t="s">
        <v>21</v>
      </c>
      <c r="E2769" t="s">
        <v>22</v>
      </c>
      <c r="F2769" t="s">
        <v>22</v>
      </c>
      <c r="G2769">
        <v>0</v>
      </c>
      <c r="H2769">
        <v>234.2</v>
      </c>
      <c r="I2769">
        <v>76</v>
      </c>
      <c r="J2769">
        <v>39.81</v>
      </c>
      <c r="K2769">
        <v>216.7</v>
      </c>
      <c r="L2769">
        <v>108</v>
      </c>
      <c r="M2769">
        <v>18.420000000000002</v>
      </c>
      <c r="N2769">
        <v>130.6</v>
      </c>
      <c r="O2769">
        <v>122</v>
      </c>
      <c r="P2769">
        <v>5.88</v>
      </c>
      <c r="Q2769">
        <v>13.9</v>
      </c>
      <c r="R2769">
        <v>2</v>
      </c>
      <c r="S2769">
        <v>3.75</v>
      </c>
      <c r="T2769">
        <v>1</v>
      </c>
      <c r="U2769" t="s">
        <v>22</v>
      </c>
      <c r="V2769">
        <f>IF(tbl_Customers[[#This Row],[churn]] = "yes", 1, 0)</f>
        <v>0</v>
      </c>
      <c r="W2769" t="str">
        <f>IF(tbl_Customers[[#This Row],[number_customer_service_calls]] &lt;= 1, "0-1 Calls", IF(tbl_Customers[[#This Row],[number_customer_service_calls]] &lt;= 3, "2-3 Calls", IF(tbl_Customers[[#This Row],[number_customer_service_calls]] &lt;=5, "4-5 Calls", "6+ Calls")))</f>
        <v>0-1 Calls</v>
      </c>
      <c r="X2769" t="str">
        <f>IF(tbl_Customers[[#This Row],[account_length]] &lt;= 50, "0-50", IF(tbl_Customers[[#This Row],[account_length]] &lt;=100, "51-100", IF(tbl_Customers[[#This Row],[account_length]] &lt;= 150, "101-150", "151+")))</f>
        <v>51-100</v>
      </c>
      <c r="Y2769" t="str">
        <f>IF(tbl_Customers[[#This Row],[total_intl_charge]] &lt;= 3, "Low Charges", "High Charges")</f>
        <v>High Charges</v>
      </c>
      <c r="Z2769" t="str">
        <f>IF(tbl_Customers[[#This Row],[total_eve_calls]]&lt;=80,"Low Calls",
IF(tbl_Customers[[#This Row],[total_eve_calls]]&lt;=120,"Medium Calls","High Calls"))</f>
        <v>Medium Calls</v>
      </c>
      <c r="AA2769" t="str">
        <f>IF(tbl_Customers[[#This Row],[total_eve_charge]]&lt;=15,"Low Charges",
IF(tbl_Customers[[#This Row],[total_eve_charge]]&lt;=20,"Medium Charges","High Charges"))</f>
        <v>Medium Charges</v>
      </c>
      <c r="AB27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69" t="str">
        <f>IF(tbl_Customers[[#This Row],[number_vmail_messages]] = 0, "No Usage", IF(tbl_Customers[[#This Row],[number_vmail_messages]] &lt;= 20, "Low Usage", IF(tbl_Customers[[#This Row],[number_vmail_messages]] &lt;= 40, "Medium Usgae", "High Usage")))</f>
        <v>No Usage</v>
      </c>
      <c r="AD2769" t="str">
        <f>IF(tbl_Customers[[#This Row],[total_day_minutes]]&lt;=150,"Low Usage", IF(tbl_Customers[[#This Row],[total_day_minutes]]&lt;=200,"Medium Usage", IF(tbl_Customers[[#This Row],[total_day_minutes]]&lt;=250,"High Usage","Very High Usage")))</f>
        <v>High Usage</v>
      </c>
      <c r="AE2769" t="str">
        <f>IF(tbl_Customers[[#This Row],[total_intl_calls]]&lt;=5,"Low Calls", IF(tbl_Customers[[#This Row],[total_intl_calls]]&lt;=10, "Medium Calls", "High Calls"))</f>
        <v>Low Calls</v>
      </c>
      <c r="AF27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69" s="36" t="str">
        <f>IF(tbl_Customers[[#This Row],[Churn_Risk_Score]]&gt;=10,"High Risk", IF(tbl_Customers[[#This Row],[Churn_Risk_Score]]&gt;=5,"Medium Risk","Low Risk"))</f>
        <v>Low Risk</v>
      </c>
    </row>
    <row r="2770" spans="1:33" x14ac:dyDescent="0.35">
      <c r="A2770">
        <v>2769</v>
      </c>
      <c r="B2770" t="s">
        <v>64</v>
      </c>
      <c r="C2770">
        <v>131</v>
      </c>
      <c r="D2770" t="s">
        <v>21</v>
      </c>
      <c r="E2770" t="s">
        <v>22</v>
      </c>
      <c r="F2770" t="s">
        <v>22</v>
      </c>
      <c r="G2770">
        <v>0</v>
      </c>
      <c r="H2770">
        <v>175.1</v>
      </c>
      <c r="I2770">
        <v>73</v>
      </c>
      <c r="J2770">
        <v>29.77</v>
      </c>
      <c r="K2770">
        <v>171.9</v>
      </c>
      <c r="L2770">
        <v>116</v>
      </c>
      <c r="M2770">
        <v>14.61</v>
      </c>
      <c r="N2770">
        <v>131.1</v>
      </c>
      <c r="O2770">
        <v>94</v>
      </c>
      <c r="P2770">
        <v>5.9</v>
      </c>
      <c r="Q2770">
        <v>7.3</v>
      </c>
      <c r="R2770">
        <v>6</v>
      </c>
      <c r="S2770">
        <v>1.97</v>
      </c>
      <c r="T2770">
        <v>1</v>
      </c>
      <c r="U2770" t="s">
        <v>22</v>
      </c>
      <c r="V2770">
        <f>IF(tbl_Customers[[#This Row],[churn]] = "yes", 1, 0)</f>
        <v>0</v>
      </c>
      <c r="W2770" t="str">
        <f>IF(tbl_Customers[[#This Row],[number_customer_service_calls]] &lt;= 1, "0-1 Calls", IF(tbl_Customers[[#This Row],[number_customer_service_calls]] &lt;= 3, "2-3 Calls", IF(tbl_Customers[[#This Row],[number_customer_service_calls]] &lt;=5, "4-5 Calls", "6+ Calls")))</f>
        <v>0-1 Calls</v>
      </c>
      <c r="X2770" t="str">
        <f>IF(tbl_Customers[[#This Row],[account_length]] &lt;= 50, "0-50", IF(tbl_Customers[[#This Row],[account_length]] &lt;=100, "51-100", IF(tbl_Customers[[#This Row],[account_length]] &lt;= 150, "101-150", "151+")))</f>
        <v>101-150</v>
      </c>
      <c r="Y2770" t="str">
        <f>IF(tbl_Customers[[#This Row],[total_intl_charge]] &lt;= 3, "Low Charges", "High Charges")</f>
        <v>Low Charges</v>
      </c>
      <c r="Z2770" t="str">
        <f>IF(tbl_Customers[[#This Row],[total_eve_calls]]&lt;=80,"Low Calls",
IF(tbl_Customers[[#This Row],[total_eve_calls]]&lt;=120,"Medium Calls","High Calls"))</f>
        <v>Medium Calls</v>
      </c>
      <c r="AA2770" t="str">
        <f>IF(tbl_Customers[[#This Row],[total_eve_charge]]&lt;=15,"Low Charges",
IF(tbl_Customers[[#This Row],[total_eve_charge]]&lt;=20,"Medium Charges","High Charges"))</f>
        <v>Low Charges</v>
      </c>
      <c r="AB27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770" t="str">
        <f>IF(tbl_Customers[[#This Row],[number_vmail_messages]] = 0, "No Usage", IF(tbl_Customers[[#This Row],[number_vmail_messages]] &lt;= 20, "Low Usage", IF(tbl_Customers[[#This Row],[number_vmail_messages]] &lt;= 40, "Medium Usgae", "High Usage")))</f>
        <v>No Usage</v>
      </c>
      <c r="AD2770" t="str">
        <f>IF(tbl_Customers[[#This Row],[total_day_minutes]]&lt;=150,"Low Usage", IF(tbl_Customers[[#This Row],[total_day_minutes]]&lt;=200,"Medium Usage", IF(tbl_Customers[[#This Row],[total_day_minutes]]&lt;=250,"High Usage","Very High Usage")))</f>
        <v>Medium Usage</v>
      </c>
      <c r="AE2770" t="str">
        <f>IF(tbl_Customers[[#This Row],[total_intl_calls]]&lt;=5,"Low Calls", IF(tbl_Customers[[#This Row],[total_intl_calls]]&lt;=10, "Medium Calls", "High Calls"))</f>
        <v>Medium Calls</v>
      </c>
      <c r="AF27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70" s="36" t="str">
        <f>IF(tbl_Customers[[#This Row],[Churn_Risk_Score]]&gt;=10,"High Risk", IF(tbl_Customers[[#This Row],[Churn_Risk_Score]]&gt;=5,"Medium Risk","Low Risk"))</f>
        <v>Low Risk</v>
      </c>
    </row>
    <row r="2771" spans="1:33" x14ac:dyDescent="0.35">
      <c r="A2771">
        <v>2770</v>
      </c>
      <c r="B2771" t="s">
        <v>57</v>
      </c>
      <c r="C2771">
        <v>88</v>
      </c>
      <c r="D2771" t="s">
        <v>25</v>
      </c>
      <c r="E2771" t="s">
        <v>22</v>
      </c>
      <c r="F2771" t="s">
        <v>22</v>
      </c>
      <c r="G2771">
        <v>0</v>
      </c>
      <c r="H2771">
        <v>142.19999999999999</v>
      </c>
      <c r="I2771">
        <v>107</v>
      </c>
      <c r="J2771">
        <v>24.17</v>
      </c>
      <c r="K2771">
        <v>262.39999999999998</v>
      </c>
      <c r="L2771">
        <v>84</v>
      </c>
      <c r="M2771">
        <v>22.3</v>
      </c>
      <c r="N2771">
        <v>139.19999999999999</v>
      </c>
      <c r="O2771">
        <v>99</v>
      </c>
      <c r="P2771">
        <v>6.26</v>
      </c>
      <c r="Q2771">
        <v>10.1</v>
      </c>
      <c r="R2771">
        <v>5</v>
      </c>
      <c r="S2771">
        <v>2.73</v>
      </c>
      <c r="T2771">
        <v>1</v>
      </c>
      <c r="U2771" t="s">
        <v>22</v>
      </c>
      <c r="V2771">
        <f>IF(tbl_Customers[[#This Row],[churn]] = "yes", 1, 0)</f>
        <v>0</v>
      </c>
      <c r="W2771" t="str">
        <f>IF(tbl_Customers[[#This Row],[number_customer_service_calls]] &lt;= 1, "0-1 Calls", IF(tbl_Customers[[#This Row],[number_customer_service_calls]] &lt;= 3, "2-3 Calls", IF(tbl_Customers[[#This Row],[number_customer_service_calls]] &lt;=5, "4-5 Calls", "6+ Calls")))</f>
        <v>0-1 Calls</v>
      </c>
      <c r="X2771" t="str">
        <f>IF(tbl_Customers[[#This Row],[account_length]] &lt;= 50, "0-50", IF(tbl_Customers[[#This Row],[account_length]] &lt;=100, "51-100", IF(tbl_Customers[[#This Row],[account_length]] &lt;= 150, "101-150", "151+")))</f>
        <v>51-100</v>
      </c>
      <c r="Y2771" t="str">
        <f>IF(tbl_Customers[[#This Row],[total_intl_charge]] &lt;= 3, "Low Charges", "High Charges")</f>
        <v>Low Charges</v>
      </c>
      <c r="Z2771" t="str">
        <f>IF(tbl_Customers[[#This Row],[total_eve_calls]]&lt;=80,"Low Calls",
IF(tbl_Customers[[#This Row],[total_eve_calls]]&lt;=120,"Medium Calls","High Calls"))</f>
        <v>Medium Calls</v>
      </c>
      <c r="AA2771" t="str">
        <f>IF(tbl_Customers[[#This Row],[total_eve_charge]]&lt;=15,"Low Charges",
IF(tbl_Customers[[#This Row],[total_eve_charge]]&lt;=20,"Medium Charges","High Charges"))</f>
        <v>High Charges</v>
      </c>
      <c r="AB27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71" t="str">
        <f>IF(tbl_Customers[[#This Row],[number_vmail_messages]] = 0, "No Usage", IF(tbl_Customers[[#This Row],[number_vmail_messages]] &lt;= 20, "Low Usage", IF(tbl_Customers[[#This Row],[number_vmail_messages]] &lt;= 40, "Medium Usgae", "High Usage")))</f>
        <v>No Usage</v>
      </c>
      <c r="AD2771" t="str">
        <f>IF(tbl_Customers[[#This Row],[total_day_minutes]]&lt;=150,"Low Usage", IF(tbl_Customers[[#This Row],[total_day_minutes]]&lt;=200,"Medium Usage", IF(tbl_Customers[[#This Row],[total_day_minutes]]&lt;=250,"High Usage","Very High Usage")))</f>
        <v>Low Usage</v>
      </c>
      <c r="AE2771" t="str">
        <f>IF(tbl_Customers[[#This Row],[total_intl_calls]]&lt;=5,"Low Calls", IF(tbl_Customers[[#This Row],[total_intl_calls]]&lt;=10, "Medium Calls", "High Calls"))</f>
        <v>Low Calls</v>
      </c>
      <c r="AF27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71" s="36" t="str">
        <f>IF(tbl_Customers[[#This Row],[Churn_Risk_Score]]&gt;=10,"High Risk", IF(tbl_Customers[[#This Row],[Churn_Risk_Score]]&gt;=5,"Medium Risk","Low Risk"))</f>
        <v>Low Risk</v>
      </c>
    </row>
    <row r="2772" spans="1:33" x14ac:dyDescent="0.35">
      <c r="A2772">
        <v>2771</v>
      </c>
      <c r="B2772" t="s">
        <v>33</v>
      </c>
      <c r="C2772">
        <v>89</v>
      </c>
      <c r="D2772" t="s">
        <v>21</v>
      </c>
      <c r="E2772" t="s">
        <v>22</v>
      </c>
      <c r="F2772" t="s">
        <v>23</v>
      </c>
      <c r="G2772">
        <v>24</v>
      </c>
      <c r="H2772">
        <v>97.8</v>
      </c>
      <c r="I2772">
        <v>98</v>
      </c>
      <c r="J2772">
        <v>16.63</v>
      </c>
      <c r="K2772">
        <v>207.2</v>
      </c>
      <c r="L2772">
        <v>67</v>
      </c>
      <c r="M2772">
        <v>17.61</v>
      </c>
      <c r="N2772">
        <v>214.5</v>
      </c>
      <c r="O2772">
        <v>126</v>
      </c>
      <c r="P2772">
        <v>9.65</v>
      </c>
      <c r="Q2772">
        <v>5.9</v>
      </c>
      <c r="R2772">
        <v>2</v>
      </c>
      <c r="S2772">
        <v>1.59</v>
      </c>
      <c r="T2772">
        <v>0</v>
      </c>
      <c r="U2772" t="s">
        <v>22</v>
      </c>
      <c r="V2772">
        <f>IF(tbl_Customers[[#This Row],[churn]] = "yes", 1, 0)</f>
        <v>0</v>
      </c>
      <c r="W2772" t="str">
        <f>IF(tbl_Customers[[#This Row],[number_customer_service_calls]] &lt;= 1, "0-1 Calls", IF(tbl_Customers[[#This Row],[number_customer_service_calls]] &lt;= 3, "2-3 Calls", IF(tbl_Customers[[#This Row],[number_customer_service_calls]] &lt;=5, "4-5 Calls", "6+ Calls")))</f>
        <v>0-1 Calls</v>
      </c>
      <c r="X2772" t="str">
        <f>IF(tbl_Customers[[#This Row],[account_length]] &lt;= 50, "0-50", IF(tbl_Customers[[#This Row],[account_length]] &lt;=100, "51-100", IF(tbl_Customers[[#This Row],[account_length]] &lt;= 150, "101-150", "151+")))</f>
        <v>51-100</v>
      </c>
      <c r="Y2772" t="str">
        <f>IF(tbl_Customers[[#This Row],[total_intl_charge]] &lt;= 3, "Low Charges", "High Charges")</f>
        <v>Low Charges</v>
      </c>
      <c r="Z2772" t="str">
        <f>IF(tbl_Customers[[#This Row],[total_eve_calls]]&lt;=80,"Low Calls",
IF(tbl_Customers[[#This Row],[total_eve_calls]]&lt;=120,"Medium Calls","High Calls"))</f>
        <v>Low Calls</v>
      </c>
      <c r="AA2772" t="str">
        <f>IF(tbl_Customers[[#This Row],[total_eve_charge]]&lt;=15,"Low Charges",
IF(tbl_Customers[[#This Row],[total_eve_charge]]&lt;=20,"Medium Charges","High Charges"))</f>
        <v>Medium Charges</v>
      </c>
      <c r="AB27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72" t="str">
        <f>IF(tbl_Customers[[#This Row],[number_vmail_messages]] = 0, "No Usage", IF(tbl_Customers[[#This Row],[number_vmail_messages]] &lt;= 20, "Low Usage", IF(tbl_Customers[[#This Row],[number_vmail_messages]] &lt;= 40, "Medium Usgae", "High Usage")))</f>
        <v>Medium Usgae</v>
      </c>
      <c r="AD2772" t="str">
        <f>IF(tbl_Customers[[#This Row],[total_day_minutes]]&lt;=150,"Low Usage", IF(tbl_Customers[[#This Row],[total_day_minutes]]&lt;=200,"Medium Usage", IF(tbl_Customers[[#This Row],[total_day_minutes]]&lt;=250,"High Usage","Very High Usage")))</f>
        <v>Low Usage</v>
      </c>
      <c r="AE2772" t="str">
        <f>IF(tbl_Customers[[#This Row],[total_intl_calls]]&lt;=5,"Low Calls", IF(tbl_Customers[[#This Row],[total_intl_calls]]&lt;=10, "Medium Calls", "High Calls"))</f>
        <v>Low Calls</v>
      </c>
      <c r="AF27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72" s="36" t="str">
        <f>IF(tbl_Customers[[#This Row],[Churn_Risk_Score]]&gt;=10,"High Risk", IF(tbl_Customers[[#This Row],[Churn_Risk_Score]]&gt;=5,"Medium Risk","Low Risk"))</f>
        <v>Low Risk</v>
      </c>
    </row>
    <row r="2773" spans="1:33" x14ac:dyDescent="0.35">
      <c r="A2773">
        <v>2772</v>
      </c>
      <c r="B2773" t="s">
        <v>37</v>
      </c>
      <c r="C2773">
        <v>82</v>
      </c>
      <c r="D2773" t="s">
        <v>21</v>
      </c>
      <c r="E2773" t="s">
        <v>22</v>
      </c>
      <c r="F2773" t="s">
        <v>22</v>
      </c>
      <c r="G2773">
        <v>0</v>
      </c>
      <c r="H2773">
        <v>266.89999999999998</v>
      </c>
      <c r="I2773">
        <v>83</v>
      </c>
      <c r="J2773">
        <v>45.37</v>
      </c>
      <c r="K2773">
        <v>229.7</v>
      </c>
      <c r="L2773">
        <v>74</v>
      </c>
      <c r="M2773">
        <v>19.52</v>
      </c>
      <c r="N2773">
        <v>251.7</v>
      </c>
      <c r="O2773">
        <v>99</v>
      </c>
      <c r="P2773">
        <v>11.33</v>
      </c>
      <c r="Q2773">
        <v>11</v>
      </c>
      <c r="R2773">
        <v>6</v>
      </c>
      <c r="S2773">
        <v>2.97</v>
      </c>
      <c r="T2773">
        <v>3</v>
      </c>
      <c r="U2773" t="s">
        <v>23</v>
      </c>
      <c r="V2773">
        <f>IF(tbl_Customers[[#This Row],[churn]] = "yes", 1, 0)</f>
        <v>1</v>
      </c>
      <c r="W2773" t="str">
        <f>IF(tbl_Customers[[#This Row],[number_customer_service_calls]] &lt;= 1, "0-1 Calls", IF(tbl_Customers[[#This Row],[number_customer_service_calls]] &lt;= 3, "2-3 Calls", IF(tbl_Customers[[#This Row],[number_customer_service_calls]] &lt;=5, "4-5 Calls", "6+ Calls")))</f>
        <v>2-3 Calls</v>
      </c>
      <c r="X2773" t="str">
        <f>IF(tbl_Customers[[#This Row],[account_length]] &lt;= 50, "0-50", IF(tbl_Customers[[#This Row],[account_length]] &lt;=100, "51-100", IF(tbl_Customers[[#This Row],[account_length]] &lt;= 150, "101-150", "151+")))</f>
        <v>51-100</v>
      </c>
      <c r="Y2773" t="str">
        <f>IF(tbl_Customers[[#This Row],[total_intl_charge]] &lt;= 3, "Low Charges", "High Charges")</f>
        <v>Low Charges</v>
      </c>
      <c r="Z2773" t="str">
        <f>IF(tbl_Customers[[#This Row],[total_eve_calls]]&lt;=80,"Low Calls",
IF(tbl_Customers[[#This Row],[total_eve_calls]]&lt;=120,"Medium Calls","High Calls"))</f>
        <v>Low Calls</v>
      </c>
      <c r="AA2773" t="str">
        <f>IF(tbl_Customers[[#This Row],[total_eve_charge]]&lt;=15,"Low Charges",
IF(tbl_Customers[[#This Row],[total_eve_charge]]&lt;=20,"Medium Charges","High Charges"))</f>
        <v>Medium Charges</v>
      </c>
      <c r="AB27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73" t="str">
        <f>IF(tbl_Customers[[#This Row],[number_vmail_messages]] = 0, "No Usage", IF(tbl_Customers[[#This Row],[number_vmail_messages]] &lt;= 20, "Low Usage", IF(tbl_Customers[[#This Row],[number_vmail_messages]] &lt;= 40, "Medium Usgae", "High Usage")))</f>
        <v>No Usage</v>
      </c>
      <c r="AD2773" t="str">
        <f>IF(tbl_Customers[[#This Row],[total_day_minutes]]&lt;=150,"Low Usage", IF(tbl_Customers[[#This Row],[total_day_minutes]]&lt;=200,"Medium Usage", IF(tbl_Customers[[#This Row],[total_day_minutes]]&lt;=250,"High Usage","Very High Usage")))</f>
        <v>Very High Usage</v>
      </c>
      <c r="AE2773" t="str">
        <f>IF(tbl_Customers[[#This Row],[total_intl_calls]]&lt;=5,"Low Calls", IF(tbl_Customers[[#This Row],[total_intl_calls]]&lt;=10, "Medium Calls", "High Calls"))</f>
        <v>Medium Calls</v>
      </c>
      <c r="AF27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73" s="36" t="str">
        <f>IF(tbl_Customers[[#This Row],[Churn_Risk_Score]]&gt;=10,"High Risk", IF(tbl_Customers[[#This Row],[Churn_Risk_Score]]&gt;=5,"Medium Risk","Low Risk"))</f>
        <v>Medium Risk</v>
      </c>
    </row>
    <row r="2774" spans="1:33" x14ac:dyDescent="0.35">
      <c r="A2774">
        <v>2773</v>
      </c>
      <c r="B2774" t="s">
        <v>26</v>
      </c>
      <c r="C2774">
        <v>138</v>
      </c>
      <c r="D2774" t="s">
        <v>28</v>
      </c>
      <c r="E2774" t="s">
        <v>22</v>
      </c>
      <c r="F2774" t="s">
        <v>23</v>
      </c>
      <c r="G2774">
        <v>33</v>
      </c>
      <c r="H2774">
        <v>155.19999999999999</v>
      </c>
      <c r="I2774">
        <v>139</v>
      </c>
      <c r="J2774">
        <v>26.38</v>
      </c>
      <c r="K2774">
        <v>268.3</v>
      </c>
      <c r="L2774">
        <v>79</v>
      </c>
      <c r="M2774">
        <v>22.81</v>
      </c>
      <c r="N2774">
        <v>186.4</v>
      </c>
      <c r="O2774">
        <v>71</v>
      </c>
      <c r="P2774">
        <v>8.39</v>
      </c>
      <c r="Q2774">
        <v>9.6999999999999993</v>
      </c>
      <c r="R2774">
        <v>4</v>
      </c>
      <c r="S2774">
        <v>2.62</v>
      </c>
      <c r="T2774">
        <v>3</v>
      </c>
      <c r="U2774" t="s">
        <v>22</v>
      </c>
      <c r="V2774">
        <f>IF(tbl_Customers[[#This Row],[churn]] = "yes", 1, 0)</f>
        <v>0</v>
      </c>
      <c r="W2774" t="str">
        <f>IF(tbl_Customers[[#This Row],[number_customer_service_calls]] &lt;= 1, "0-1 Calls", IF(tbl_Customers[[#This Row],[number_customer_service_calls]] &lt;= 3, "2-3 Calls", IF(tbl_Customers[[#This Row],[number_customer_service_calls]] &lt;=5, "4-5 Calls", "6+ Calls")))</f>
        <v>2-3 Calls</v>
      </c>
      <c r="X2774" t="str">
        <f>IF(tbl_Customers[[#This Row],[account_length]] &lt;= 50, "0-50", IF(tbl_Customers[[#This Row],[account_length]] &lt;=100, "51-100", IF(tbl_Customers[[#This Row],[account_length]] &lt;= 150, "101-150", "151+")))</f>
        <v>101-150</v>
      </c>
      <c r="Y2774" t="str">
        <f>IF(tbl_Customers[[#This Row],[total_intl_charge]] &lt;= 3, "Low Charges", "High Charges")</f>
        <v>Low Charges</v>
      </c>
      <c r="Z2774" t="str">
        <f>IF(tbl_Customers[[#This Row],[total_eve_calls]]&lt;=80,"Low Calls",
IF(tbl_Customers[[#This Row],[total_eve_calls]]&lt;=120,"Medium Calls","High Calls"))</f>
        <v>Low Calls</v>
      </c>
      <c r="AA2774" t="str">
        <f>IF(tbl_Customers[[#This Row],[total_eve_charge]]&lt;=15,"Low Charges",
IF(tbl_Customers[[#This Row],[total_eve_charge]]&lt;=20,"Medium Charges","High Charges"))</f>
        <v>High Charges</v>
      </c>
      <c r="AB27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74" t="str">
        <f>IF(tbl_Customers[[#This Row],[number_vmail_messages]] = 0, "No Usage", IF(tbl_Customers[[#This Row],[number_vmail_messages]] &lt;= 20, "Low Usage", IF(tbl_Customers[[#This Row],[number_vmail_messages]] &lt;= 40, "Medium Usgae", "High Usage")))</f>
        <v>Medium Usgae</v>
      </c>
      <c r="AD2774" t="str">
        <f>IF(tbl_Customers[[#This Row],[total_day_minutes]]&lt;=150,"Low Usage", IF(tbl_Customers[[#This Row],[total_day_minutes]]&lt;=200,"Medium Usage", IF(tbl_Customers[[#This Row],[total_day_minutes]]&lt;=250,"High Usage","Very High Usage")))</f>
        <v>Medium Usage</v>
      </c>
      <c r="AE2774" t="str">
        <f>IF(tbl_Customers[[#This Row],[total_intl_calls]]&lt;=5,"Low Calls", IF(tbl_Customers[[#This Row],[total_intl_calls]]&lt;=10, "Medium Calls", "High Calls"))</f>
        <v>Low Calls</v>
      </c>
      <c r="AF27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74" s="36" t="str">
        <f>IF(tbl_Customers[[#This Row],[Churn_Risk_Score]]&gt;=10,"High Risk", IF(tbl_Customers[[#This Row],[Churn_Risk_Score]]&gt;=5,"Medium Risk","Low Risk"))</f>
        <v>Low Risk</v>
      </c>
    </row>
    <row r="2775" spans="1:33" x14ac:dyDescent="0.35">
      <c r="A2775">
        <v>2774</v>
      </c>
      <c r="B2775" t="s">
        <v>60</v>
      </c>
      <c r="C2775">
        <v>115</v>
      </c>
      <c r="D2775" t="s">
        <v>21</v>
      </c>
      <c r="E2775" t="s">
        <v>22</v>
      </c>
      <c r="F2775" t="s">
        <v>22</v>
      </c>
      <c r="G2775">
        <v>0</v>
      </c>
      <c r="H2775">
        <v>200.2</v>
      </c>
      <c r="I2775">
        <v>92</v>
      </c>
      <c r="J2775">
        <v>34.03</v>
      </c>
      <c r="K2775">
        <v>244.9</v>
      </c>
      <c r="L2775">
        <v>107</v>
      </c>
      <c r="M2775">
        <v>20.82</v>
      </c>
      <c r="N2775">
        <v>190.9</v>
      </c>
      <c r="O2775">
        <v>96</v>
      </c>
      <c r="P2775">
        <v>8.59</v>
      </c>
      <c r="Q2775">
        <v>8.8000000000000007</v>
      </c>
      <c r="R2775">
        <v>3</v>
      </c>
      <c r="S2775">
        <v>2.38</v>
      </c>
      <c r="T2775">
        <v>1</v>
      </c>
      <c r="U2775" t="s">
        <v>22</v>
      </c>
      <c r="V2775">
        <f>IF(tbl_Customers[[#This Row],[churn]] = "yes", 1, 0)</f>
        <v>0</v>
      </c>
      <c r="W2775" t="str">
        <f>IF(tbl_Customers[[#This Row],[number_customer_service_calls]] &lt;= 1, "0-1 Calls", IF(tbl_Customers[[#This Row],[number_customer_service_calls]] &lt;= 3, "2-3 Calls", IF(tbl_Customers[[#This Row],[number_customer_service_calls]] &lt;=5, "4-5 Calls", "6+ Calls")))</f>
        <v>0-1 Calls</v>
      </c>
      <c r="X2775" t="str">
        <f>IF(tbl_Customers[[#This Row],[account_length]] &lt;= 50, "0-50", IF(tbl_Customers[[#This Row],[account_length]] &lt;=100, "51-100", IF(tbl_Customers[[#This Row],[account_length]] &lt;= 150, "101-150", "151+")))</f>
        <v>101-150</v>
      </c>
      <c r="Y2775" t="str">
        <f>IF(tbl_Customers[[#This Row],[total_intl_charge]] &lt;= 3, "Low Charges", "High Charges")</f>
        <v>Low Charges</v>
      </c>
      <c r="Z2775" t="str">
        <f>IF(tbl_Customers[[#This Row],[total_eve_calls]]&lt;=80,"Low Calls",
IF(tbl_Customers[[#This Row],[total_eve_calls]]&lt;=120,"Medium Calls","High Calls"))</f>
        <v>Medium Calls</v>
      </c>
      <c r="AA2775" t="str">
        <f>IF(tbl_Customers[[#This Row],[total_eve_charge]]&lt;=15,"Low Charges",
IF(tbl_Customers[[#This Row],[total_eve_charge]]&lt;=20,"Medium Charges","High Charges"))</f>
        <v>High Charges</v>
      </c>
      <c r="AB27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75" t="str">
        <f>IF(tbl_Customers[[#This Row],[number_vmail_messages]] = 0, "No Usage", IF(tbl_Customers[[#This Row],[number_vmail_messages]] &lt;= 20, "Low Usage", IF(tbl_Customers[[#This Row],[number_vmail_messages]] &lt;= 40, "Medium Usgae", "High Usage")))</f>
        <v>No Usage</v>
      </c>
      <c r="AD2775" t="str">
        <f>IF(tbl_Customers[[#This Row],[total_day_minutes]]&lt;=150,"Low Usage", IF(tbl_Customers[[#This Row],[total_day_minutes]]&lt;=200,"Medium Usage", IF(tbl_Customers[[#This Row],[total_day_minutes]]&lt;=250,"High Usage","Very High Usage")))</f>
        <v>High Usage</v>
      </c>
      <c r="AE2775" t="str">
        <f>IF(tbl_Customers[[#This Row],[total_intl_calls]]&lt;=5,"Low Calls", IF(tbl_Customers[[#This Row],[total_intl_calls]]&lt;=10, "Medium Calls", "High Calls"))</f>
        <v>Low Calls</v>
      </c>
      <c r="AF27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75" s="36" t="str">
        <f>IF(tbl_Customers[[#This Row],[Churn_Risk_Score]]&gt;=10,"High Risk", IF(tbl_Customers[[#This Row],[Churn_Risk_Score]]&gt;=5,"Medium Risk","Low Risk"))</f>
        <v>Low Risk</v>
      </c>
    </row>
    <row r="2776" spans="1:33" x14ac:dyDescent="0.35">
      <c r="A2776">
        <v>2775</v>
      </c>
      <c r="B2776" t="s">
        <v>31</v>
      </c>
      <c r="C2776">
        <v>117</v>
      </c>
      <c r="D2776" t="s">
        <v>28</v>
      </c>
      <c r="E2776" t="s">
        <v>23</v>
      </c>
      <c r="F2776" t="s">
        <v>22</v>
      </c>
      <c r="G2776">
        <v>0</v>
      </c>
      <c r="H2776">
        <v>198.4</v>
      </c>
      <c r="I2776">
        <v>121</v>
      </c>
      <c r="J2776">
        <v>33.729999999999997</v>
      </c>
      <c r="K2776">
        <v>249.5</v>
      </c>
      <c r="L2776">
        <v>104</v>
      </c>
      <c r="M2776">
        <v>21.21</v>
      </c>
      <c r="N2776">
        <v>162.80000000000001</v>
      </c>
      <c r="O2776">
        <v>115</v>
      </c>
      <c r="P2776">
        <v>7.33</v>
      </c>
      <c r="Q2776">
        <v>10.5</v>
      </c>
      <c r="R2776">
        <v>5</v>
      </c>
      <c r="S2776">
        <v>2.84</v>
      </c>
      <c r="T2776">
        <v>1</v>
      </c>
      <c r="U2776" t="s">
        <v>22</v>
      </c>
      <c r="V2776">
        <f>IF(tbl_Customers[[#This Row],[churn]] = "yes", 1, 0)</f>
        <v>0</v>
      </c>
      <c r="W2776" t="str">
        <f>IF(tbl_Customers[[#This Row],[number_customer_service_calls]] &lt;= 1, "0-1 Calls", IF(tbl_Customers[[#This Row],[number_customer_service_calls]] &lt;= 3, "2-3 Calls", IF(tbl_Customers[[#This Row],[number_customer_service_calls]] &lt;=5, "4-5 Calls", "6+ Calls")))</f>
        <v>0-1 Calls</v>
      </c>
      <c r="X2776" t="str">
        <f>IF(tbl_Customers[[#This Row],[account_length]] &lt;= 50, "0-50", IF(tbl_Customers[[#This Row],[account_length]] &lt;=100, "51-100", IF(tbl_Customers[[#This Row],[account_length]] &lt;= 150, "101-150", "151+")))</f>
        <v>101-150</v>
      </c>
      <c r="Y2776" t="str">
        <f>IF(tbl_Customers[[#This Row],[total_intl_charge]] &lt;= 3, "Low Charges", "High Charges")</f>
        <v>Low Charges</v>
      </c>
      <c r="Z2776" t="str">
        <f>IF(tbl_Customers[[#This Row],[total_eve_calls]]&lt;=80,"Low Calls",
IF(tbl_Customers[[#This Row],[total_eve_calls]]&lt;=120,"Medium Calls","High Calls"))</f>
        <v>Medium Calls</v>
      </c>
      <c r="AA2776" t="str">
        <f>IF(tbl_Customers[[#This Row],[total_eve_charge]]&lt;=15,"Low Charges",
IF(tbl_Customers[[#This Row],[total_eve_charge]]&lt;=20,"Medium Charges","High Charges"))</f>
        <v>High Charges</v>
      </c>
      <c r="AB27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76" t="str">
        <f>IF(tbl_Customers[[#This Row],[number_vmail_messages]] = 0, "No Usage", IF(tbl_Customers[[#This Row],[number_vmail_messages]] &lt;= 20, "Low Usage", IF(tbl_Customers[[#This Row],[number_vmail_messages]] &lt;= 40, "Medium Usgae", "High Usage")))</f>
        <v>No Usage</v>
      </c>
      <c r="AD2776" t="str">
        <f>IF(tbl_Customers[[#This Row],[total_day_minutes]]&lt;=150,"Low Usage", IF(tbl_Customers[[#This Row],[total_day_minutes]]&lt;=200,"Medium Usage", IF(tbl_Customers[[#This Row],[total_day_minutes]]&lt;=250,"High Usage","Very High Usage")))</f>
        <v>Medium Usage</v>
      </c>
      <c r="AE2776" t="str">
        <f>IF(tbl_Customers[[#This Row],[total_intl_calls]]&lt;=5,"Low Calls", IF(tbl_Customers[[#This Row],[total_intl_calls]]&lt;=10, "Medium Calls", "High Calls"))</f>
        <v>Low Calls</v>
      </c>
      <c r="AF27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76" s="36" t="str">
        <f>IF(tbl_Customers[[#This Row],[Churn_Risk_Score]]&gt;=10,"High Risk", IF(tbl_Customers[[#This Row],[Churn_Risk_Score]]&gt;=5,"Medium Risk","Low Risk"))</f>
        <v>Low Risk</v>
      </c>
    </row>
    <row r="2777" spans="1:33" x14ac:dyDescent="0.35">
      <c r="A2777">
        <v>2776</v>
      </c>
      <c r="B2777" t="s">
        <v>46</v>
      </c>
      <c r="C2777">
        <v>60</v>
      </c>
      <c r="D2777" t="s">
        <v>21</v>
      </c>
      <c r="E2777" t="s">
        <v>22</v>
      </c>
      <c r="F2777" t="s">
        <v>22</v>
      </c>
      <c r="G2777">
        <v>0</v>
      </c>
      <c r="H2777">
        <v>180.3</v>
      </c>
      <c r="I2777">
        <v>67</v>
      </c>
      <c r="J2777">
        <v>30.65</v>
      </c>
      <c r="K2777">
        <v>208</v>
      </c>
      <c r="L2777">
        <v>68</v>
      </c>
      <c r="M2777">
        <v>17.68</v>
      </c>
      <c r="N2777">
        <v>181.2</v>
      </c>
      <c r="O2777">
        <v>101</v>
      </c>
      <c r="P2777">
        <v>8.15</v>
      </c>
      <c r="Q2777">
        <v>12.8</v>
      </c>
      <c r="R2777">
        <v>6</v>
      </c>
      <c r="S2777">
        <v>3.46</v>
      </c>
      <c r="T2777">
        <v>2</v>
      </c>
      <c r="U2777" t="s">
        <v>22</v>
      </c>
      <c r="V2777">
        <f>IF(tbl_Customers[[#This Row],[churn]] = "yes", 1, 0)</f>
        <v>0</v>
      </c>
      <c r="W2777" t="str">
        <f>IF(tbl_Customers[[#This Row],[number_customer_service_calls]] &lt;= 1, "0-1 Calls", IF(tbl_Customers[[#This Row],[number_customer_service_calls]] &lt;= 3, "2-3 Calls", IF(tbl_Customers[[#This Row],[number_customer_service_calls]] &lt;=5, "4-5 Calls", "6+ Calls")))</f>
        <v>2-3 Calls</v>
      </c>
      <c r="X2777" t="str">
        <f>IF(tbl_Customers[[#This Row],[account_length]] &lt;= 50, "0-50", IF(tbl_Customers[[#This Row],[account_length]] &lt;=100, "51-100", IF(tbl_Customers[[#This Row],[account_length]] &lt;= 150, "101-150", "151+")))</f>
        <v>51-100</v>
      </c>
      <c r="Y2777" t="str">
        <f>IF(tbl_Customers[[#This Row],[total_intl_charge]] &lt;= 3, "Low Charges", "High Charges")</f>
        <v>High Charges</v>
      </c>
      <c r="Z2777" t="str">
        <f>IF(tbl_Customers[[#This Row],[total_eve_calls]]&lt;=80,"Low Calls",
IF(tbl_Customers[[#This Row],[total_eve_calls]]&lt;=120,"Medium Calls","High Calls"))</f>
        <v>Low Calls</v>
      </c>
      <c r="AA2777" t="str">
        <f>IF(tbl_Customers[[#This Row],[total_eve_charge]]&lt;=15,"Low Charges",
IF(tbl_Customers[[#This Row],[total_eve_charge]]&lt;=20,"Medium Charges","High Charges"))</f>
        <v>Medium Charges</v>
      </c>
      <c r="AB27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77" t="str">
        <f>IF(tbl_Customers[[#This Row],[number_vmail_messages]] = 0, "No Usage", IF(tbl_Customers[[#This Row],[number_vmail_messages]] &lt;= 20, "Low Usage", IF(tbl_Customers[[#This Row],[number_vmail_messages]] &lt;= 40, "Medium Usgae", "High Usage")))</f>
        <v>No Usage</v>
      </c>
      <c r="AD2777" t="str">
        <f>IF(tbl_Customers[[#This Row],[total_day_minutes]]&lt;=150,"Low Usage", IF(tbl_Customers[[#This Row],[total_day_minutes]]&lt;=200,"Medium Usage", IF(tbl_Customers[[#This Row],[total_day_minutes]]&lt;=250,"High Usage","Very High Usage")))</f>
        <v>Medium Usage</v>
      </c>
      <c r="AE2777" t="str">
        <f>IF(tbl_Customers[[#This Row],[total_intl_calls]]&lt;=5,"Low Calls", IF(tbl_Customers[[#This Row],[total_intl_calls]]&lt;=10, "Medium Calls", "High Calls"))</f>
        <v>Medium Calls</v>
      </c>
      <c r="AF27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77" s="36" t="str">
        <f>IF(tbl_Customers[[#This Row],[Churn_Risk_Score]]&gt;=10,"High Risk", IF(tbl_Customers[[#This Row],[Churn_Risk_Score]]&gt;=5,"Medium Risk","Low Risk"))</f>
        <v>Low Risk</v>
      </c>
    </row>
    <row r="2778" spans="1:33" x14ac:dyDescent="0.35">
      <c r="A2778">
        <v>2777</v>
      </c>
      <c r="B2778" t="s">
        <v>51</v>
      </c>
      <c r="C2778">
        <v>62</v>
      </c>
      <c r="D2778" t="s">
        <v>21</v>
      </c>
      <c r="E2778" t="s">
        <v>22</v>
      </c>
      <c r="F2778" t="s">
        <v>22</v>
      </c>
      <c r="G2778">
        <v>0</v>
      </c>
      <c r="H2778">
        <v>86.3</v>
      </c>
      <c r="I2778">
        <v>84</v>
      </c>
      <c r="J2778">
        <v>14.67</v>
      </c>
      <c r="K2778">
        <v>238.7</v>
      </c>
      <c r="L2778">
        <v>99</v>
      </c>
      <c r="M2778">
        <v>20.29</v>
      </c>
      <c r="N2778">
        <v>238.4</v>
      </c>
      <c r="O2778">
        <v>79</v>
      </c>
      <c r="P2778">
        <v>10.73</v>
      </c>
      <c r="Q2778">
        <v>12.5</v>
      </c>
      <c r="R2778">
        <v>1</v>
      </c>
      <c r="S2778">
        <v>3.38</v>
      </c>
      <c r="T2778">
        <v>2</v>
      </c>
      <c r="U2778" t="s">
        <v>22</v>
      </c>
      <c r="V2778">
        <f>IF(tbl_Customers[[#This Row],[churn]] = "yes", 1, 0)</f>
        <v>0</v>
      </c>
      <c r="W2778" t="str">
        <f>IF(tbl_Customers[[#This Row],[number_customer_service_calls]] &lt;= 1, "0-1 Calls", IF(tbl_Customers[[#This Row],[number_customer_service_calls]] &lt;= 3, "2-3 Calls", IF(tbl_Customers[[#This Row],[number_customer_service_calls]] &lt;=5, "4-5 Calls", "6+ Calls")))</f>
        <v>2-3 Calls</v>
      </c>
      <c r="X2778" t="str">
        <f>IF(tbl_Customers[[#This Row],[account_length]] &lt;= 50, "0-50", IF(tbl_Customers[[#This Row],[account_length]] &lt;=100, "51-100", IF(tbl_Customers[[#This Row],[account_length]] &lt;= 150, "101-150", "151+")))</f>
        <v>51-100</v>
      </c>
      <c r="Y2778" t="str">
        <f>IF(tbl_Customers[[#This Row],[total_intl_charge]] &lt;= 3, "Low Charges", "High Charges")</f>
        <v>High Charges</v>
      </c>
      <c r="Z2778" t="str">
        <f>IF(tbl_Customers[[#This Row],[total_eve_calls]]&lt;=80,"Low Calls",
IF(tbl_Customers[[#This Row],[total_eve_calls]]&lt;=120,"Medium Calls","High Calls"))</f>
        <v>Medium Calls</v>
      </c>
      <c r="AA2778" t="str">
        <f>IF(tbl_Customers[[#This Row],[total_eve_charge]]&lt;=15,"Low Charges",
IF(tbl_Customers[[#This Row],[total_eve_charge]]&lt;=20,"Medium Charges","High Charges"))</f>
        <v>High Charges</v>
      </c>
      <c r="AB27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78" t="str">
        <f>IF(tbl_Customers[[#This Row],[number_vmail_messages]] = 0, "No Usage", IF(tbl_Customers[[#This Row],[number_vmail_messages]] &lt;= 20, "Low Usage", IF(tbl_Customers[[#This Row],[number_vmail_messages]] &lt;= 40, "Medium Usgae", "High Usage")))</f>
        <v>No Usage</v>
      </c>
      <c r="AD2778" t="str">
        <f>IF(tbl_Customers[[#This Row],[total_day_minutes]]&lt;=150,"Low Usage", IF(tbl_Customers[[#This Row],[total_day_minutes]]&lt;=200,"Medium Usage", IF(tbl_Customers[[#This Row],[total_day_minutes]]&lt;=250,"High Usage","Very High Usage")))</f>
        <v>Low Usage</v>
      </c>
      <c r="AE2778" t="str">
        <f>IF(tbl_Customers[[#This Row],[total_intl_calls]]&lt;=5,"Low Calls", IF(tbl_Customers[[#This Row],[total_intl_calls]]&lt;=10, "Medium Calls", "High Calls"))</f>
        <v>Low Calls</v>
      </c>
      <c r="AF27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78" s="36" t="str">
        <f>IF(tbl_Customers[[#This Row],[Churn_Risk_Score]]&gt;=10,"High Risk", IF(tbl_Customers[[#This Row],[Churn_Risk_Score]]&gt;=5,"Medium Risk","Low Risk"))</f>
        <v>Low Risk</v>
      </c>
    </row>
    <row r="2779" spans="1:33" x14ac:dyDescent="0.35">
      <c r="A2779">
        <v>2778</v>
      </c>
      <c r="B2779" t="s">
        <v>49</v>
      </c>
      <c r="C2779">
        <v>133</v>
      </c>
      <c r="D2779" t="s">
        <v>28</v>
      </c>
      <c r="E2779" t="s">
        <v>22</v>
      </c>
      <c r="F2779" t="s">
        <v>22</v>
      </c>
      <c r="G2779">
        <v>0</v>
      </c>
      <c r="H2779">
        <v>295</v>
      </c>
      <c r="I2779">
        <v>141</v>
      </c>
      <c r="J2779">
        <v>50.15</v>
      </c>
      <c r="K2779">
        <v>223.6</v>
      </c>
      <c r="L2779">
        <v>101</v>
      </c>
      <c r="M2779">
        <v>19.010000000000002</v>
      </c>
      <c r="N2779">
        <v>229.4</v>
      </c>
      <c r="O2779">
        <v>109</v>
      </c>
      <c r="P2779">
        <v>10.32</v>
      </c>
      <c r="Q2779">
        <v>12.9</v>
      </c>
      <c r="R2779">
        <v>4</v>
      </c>
      <c r="S2779">
        <v>3.48</v>
      </c>
      <c r="T2779">
        <v>2</v>
      </c>
      <c r="U2779" t="s">
        <v>23</v>
      </c>
      <c r="V2779">
        <f>IF(tbl_Customers[[#This Row],[churn]] = "yes", 1, 0)</f>
        <v>1</v>
      </c>
      <c r="W2779" t="str">
        <f>IF(tbl_Customers[[#This Row],[number_customer_service_calls]] &lt;= 1, "0-1 Calls", IF(tbl_Customers[[#This Row],[number_customer_service_calls]] &lt;= 3, "2-3 Calls", IF(tbl_Customers[[#This Row],[number_customer_service_calls]] &lt;=5, "4-5 Calls", "6+ Calls")))</f>
        <v>2-3 Calls</v>
      </c>
      <c r="X2779" t="str">
        <f>IF(tbl_Customers[[#This Row],[account_length]] &lt;= 50, "0-50", IF(tbl_Customers[[#This Row],[account_length]] &lt;=100, "51-100", IF(tbl_Customers[[#This Row],[account_length]] &lt;= 150, "101-150", "151+")))</f>
        <v>101-150</v>
      </c>
      <c r="Y2779" t="str">
        <f>IF(tbl_Customers[[#This Row],[total_intl_charge]] &lt;= 3, "Low Charges", "High Charges")</f>
        <v>High Charges</v>
      </c>
      <c r="Z2779" t="str">
        <f>IF(tbl_Customers[[#This Row],[total_eve_calls]]&lt;=80,"Low Calls",
IF(tbl_Customers[[#This Row],[total_eve_calls]]&lt;=120,"Medium Calls","High Calls"))</f>
        <v>Medium Calls</v>
      </c>
      <c r="AA2779" t="str">
        <f>IF(tbl_Customers[[#This Row],[total_eve_charge]]&lt;=15,"Low Charges",
IF(tbl_Customers[[#This Row],[total_eve_charge]]&lt;=20,"Medium Charges","High Charges"))</f>
        <v>Medium Charges</v>
      </c>
      <c r="AB27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79" t="str">
        <f>IF(tbl_Customers[[#This Row],[number_vmail_messages]] = 0, "No Usage", IF(tbl_Customers[[#This Row],[number_vmail_messages]] &lt;= 20, "Low Usage", IF(tbl_Customers[[#This Row],[number_vmail_messages]] &lt;= 40, "Medium Usgae", "High Usage")))</f>
        <v>No Usage</v>
      </c>
      <c r="AD2779" t="str">
        <f>IF(tbl_Customers[[#This Row],[total_day_minutes]]&lt;=150,"Low Usage", IF(tbl_Customers[[#This Row],[total_day_minutes]]&lt;=200,"Medium Usage", IF(tbl_Customers[[#This Row],[total_day_minutes]]&lt;=250,"High Usage","Very High Usage")))</f>
        <v>Very High Usage</v>
      </c>
      <c r="AE2779" t="str">
        <f>IF(tbl_Customers[[#This Row],[total_intl_calls]]&lt;=5,"Low Calls", IF(tbl_Customers[[#This Row],[total_intl_calls]]&lt;=10, "Medium Calls", "High Calls"))</f>
        <v>Low Calls</v>
      </c>
      <c r="AF27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779" s="36" t="str">
        <f>IF(tbl_Customers[[#This Row],[Churn_Risk_Score]]&gt;=10,"High Risk", IF(tbl_Customers[[#This Row],[Churn_Risk_Score]]&gt;=5,"Medium Risk","Low Risk"))</f>
        <v>Medium Risk</v>
      </c>
    </row>
    <row r="2780" spans="1:33" x14ac:dyDescent="0.35">
      <c r="A2780">
        <v>2779</v>
      </c>
      <c r="B2780" t="s">
        <v>32</v>
      </c>
      <c r="C2780">
        <v>131</v>
      </c>
      <c r="D2780" t="s">
        <v>25</v>
      </c>
      <c r="E2780" t="s">
        <v>22</v>
      </c>
      <c r="F2780" t="s">
        <v>22</v>
      </c>
      <c r="G2780">
        <v>0</v>
      </c>
      <c r="H2780">
        <v>240.9</v>
      </c>
      <c r="I2780">
        <v>108</v>
      </c>
      <c r="J2780">
        <v>40.950000000000003</v>
      </c>
      <c r="K2780">
        <v>167.4</v>
      </c>
      <c r="L2780">
        <v>91</v>
      </c>
      <c r="M2780">
        <v>14.23</v>
      </c>
      <c r="N2780">
        <v>322.2</v>
      </c>
      <c r="O2780">
        <v>109</v>
      </c>
      <c r="P2780">
        <v>14.5</v>
      </c>
      <c r="Q2780">
        <v>14.7</v>
      </c>
      <c r="R2780">
        <v>8</v>
      </c>
      <c r="S2780">
        <v>3.97</v>
      </c>
      <c r="T2780">
        <v>3</v>
      </c>
      <c r="U2780" t="s">
        <v>22</v>
      </c>
      <c r="V2780">
        <f>IF(tbl_Customers[[#This Row],[churn]] = "yes", 1, 0)</f>
        <v>0</v>
      </c>
      <c r="W2780" t="str">
        <f>IF(tbl_Customers[[#This Row],[number_customer_service_calls]] &lt;= 1, "0-1 Calls", IF(tbl_Customers[[#This Row],[number_customer_service_calls]] &lt;= 3, "2-3 Calls", IF(tbl_Customers[[#This Row],[number_customer_service_calls]] &lt;=5, "4-5 Calls", "6+ Calls")))</f>
        <v>2-3 Calls</v>
      </c>
      <c r="X2780" t="str">
        <f>IF(tbl_Customers[[#This Row],[account_length]] &lt;= 50, "0-50", IF(tbl_Customers[[#This Row],[account_length]] &lt;=100, "51-100", IF(tbl_Customers[[#This Row],[account_length]] &lt;= 150, "101-150", "151+")))</f>
        <v>101-150</v>
      </c>
      <c r="Y2780" t="str">
        <f>IF(tbl_Customers[[#This Row],[total_intl_charge]] &lt;= 3, "Low Charges", "High Charges")</f>
        <v>High Charges</v>
      </c>
      <c r="Z2780" t="str">
        <f>IF(tbl_Customers[[#This Row],[total_eve_calls]]&lt;=80,"Low Calls",
IF(tbl_Customers[[#This Row],[total_eve_calls]]&lt;=120,"Medium Calls","High Calls"))</f>
        <v>Medium Calls</v>
      </c>
      <c r="AA2780" t="str">
        <f>IF(tbl_Customers[[#This Row],[total_eve_charge]]&lt;=15,"Low Charges",
IF(tbl_Customers[[#This Row],[total_eve_charge]]&lt;=20,"Medium Charges","High Charges"))</f>
        <v>Low Charges</v>
      </c>
      <c r="AB27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80" t="str">
        <f>IF(tbl_Customers[[#This Row],[number_vmail_messages]] = 0, "No Usage", IF(tbl_Customers[[#This Row],[number_vmail_messages]] &lt;= 20, "Low Usage", IF(tbl_Customers[[#This Row],[number_vmail_messages]] &lt;= 40, "Medium Usgae", "High Usage")))</f>
        <v>No Usage</v>
      </c>
      <c r="AD2780" t="str">
        <f>IF(tbl_Customers[[#This Row],[total_day_minutes]]&lt;=150,"Low Usage", IF(tbl_Customers[[#This Row],[total_day_minutes]]&lt;=200,"Medium Usage", IF(tbl_Customers[[#This Row],[total_day_minutes]]&lt;=250,"High Usage","Very High Usage")))</f>
        <v>High Usage</v>
      </c>
      <c r="AE2780" t="str">
        <f>IF(tbl_Customers[[#This Row],[total_intl_calls]]&lt;=5,"Low Calls", IF(tbl_Customers[[#This Row],[total_intl_calls]]&lt;=10, "Medium Calls", "High Calls"))</f>
        <v>Medium Calls</v>
      </c>
      <c r="AF27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80" s="36" t="str">
        <f>IF(tbl_Customers[[#This Row],[Churn_Risk_Score]]&gt;=10,"High Risk", IF(tbl_Customers[[#This Row],[Churn_Risk_Score]]&gt;=5,"Medium Risk","Low Risk"))</f>
        <v>Low Risk</v>
      </c>
    </row>
    <row r="2781" spans="1:33" x14ac:dyDescent="0.35">
      <c r="A2781">
        <v>2780</v>
      </c>
      <c r="B2781" t="s">
        <v>32</v>
      </c>
      <c r="C2781">
        <v>65</v>
      </c>
      <c r="D2781" t="s">
        <v>25</v>
      </c>
      <c r="E2781" t="s">
        <v>22</v>
      </c>
      <c r="F2781" t="s">
        <v>22</v>
      </c>
      <c r="G2781">
        <v>0</v>
      </c>
      <c r="H2781">
        <v>207.7</v>
      </c>
      <c r="I2781">
        <v>109</v>
      </c>
      <c r="J2781">
        <v>35.31</v>
      </c>
      <c r="K2781">
        <v>217.5</v>
      </c>
      <c r="L2781">
        <v>117</v>
      </c>
      <c r="M2781">
        <v>18.489999999999998</v>
      </c>
      <c r="N2781">
        <v>125.6</v>
      </c>
      <c r="O2781">
        <v>111</v>
      </c>
      <c r="P2781">
        <v>5.65</v>
      </c>
      <c r="Q2781">
        <v>8</v>
      </c>
      <c r="R2781">
        <v>5</v>
      </c>
      <c r="S2781">
        <v>2.16</v>
      </c>
      <c r="T2781">
        <v>1</v>
      </c>
      <c r="U2781" t="s">
        <v>22</v>
      </c>
      <c r="V2781">
        <f>IF(tbl_Customers[[#This Row],[churn]] = "yes", 1, 0)</f>
        <v>0</v>
      </c>
      <c r="W2781" t="str">
        <f>IF(tbl_Customers[[#This Row],[number_customer_service_calls]] &lt;= 1, "0-1 Calls", IF(tbl_Customers[[#This Row],[number_customer_service_calls]] &lt;= 3, "2-3 Calls", IF(tbl_Customers[[#This Row],[number_customer_service_calls]] &lt;=5, "4-5 Calls", "6+ Calls")))</f>
        <v>0-1 Calls</v>
      </c>
      <c r="X2781" t="str">
        <f>IF(tbl_Customers[[#This Row],[account_length]] &lt;= 50, "0-50", IF(tbl_Customers[[#This Row],[account_length]] &lt;=100, "51-100", IF(tbl_Customers[[#This Row],[account_length]] &lt;= 150, "101-150", "151+")))</f>
        <v>51-100</v>
      </c>
      <c r="Y2781" t="str">
        <f>IF(tbl_Customers[[#This Row],[total_intl_charge]] &lt;= 3, "Low Charges", "High Charges")</f>
        <v>Low Charges</v>
      </c>
      <c r="Z2781" t="str">
        <f>IF(tbl_Customers[[#This Row],[total_eve_calls]]&lt;=80,"Low Calls",
IF(tbl_Customers[[#This Row],[total_eve_calls]]&lt;=120,"Medium Calls","High Calls"))</f>
        <v>Medium Calls</v>
      </c>
      <c r="AA2781" t="str">
        <f>IF(tbl_Customers[[#This Row],[total_eve_charge]]&lt;=15,"Low Charges",
IF(tbl_Customers[[#This Row],[total_eve_charge]]&lt;=20,"Medium Charges","High Charges"))</f>
        <v>Medium Charges</v>
      </c>
      <c r="AB27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81" t="str">
        <f>IF(tbl_Customers[[#This Row],[number_vmail_messages]] = 0, "No Usage", IF(tbl_Customers[[#This Row],[number_vmail_messages]] &lt;= 20, "Low Usage", IF(tbl_Customers[[#This Row],[number_vmail_messages]] &lt;= 40, "Medium Usgae", "High Usage")))</f>
        <v>No Usage</v>
      </c>
      <c r="AD2781" t="str">
        <f>IF(tbl_Customers[[#This Row],[total_day_minutes]]&lt;=150,"Low Usage", IF(tbl_Customers[[#This Row],[total_day_minutes]]&lt;=200,"Medium Usage", IF(tbl_Customers[[#This Row],[total_day_minutes]]&lt;=250,"High Usage","Very High Usage")))</f>
        <v>High Usage</v>
      </c>
      <c r="AE2781" t="str">
        <f>IF(tbl_Customers[[#This Row],[total_intl_calls]]&lt;=5,"Low Calls", IF(tbl_Customers[[#This Row],[total_intl_calls]]&lt;=10, "Medium Calls", "High Calls"))</f>
        <v>Low Calls</v>
      </c>
      <c r="AF27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81" s="36" t="str">
        <f>IF(tbl_Customers[[#This Row],[Churn_Risk_Score]]&gt;=10,"High Risk", IF(tbl_Customers[[#This Row],[Churn_Risk_Score]]&gt;=5,"Medium Risk","Low Risk"))</f>
        <v>Low Risk</v>
      </c>
    </row>
    <row r="2782" spans="1:33" x14ac:dyDescent="0.35">
      <c r="A2782">
        <v>2781</v>
      </c>
      <c r="B2782" t="s">
        <v>36</v>
      </c>
      <c r="C2782">
        <v>120</v>
      </c>
      <c r="D2782" t="s">
        <v>28</v>
      </c>
      <c r="E2782" t="s">
        <v>22</v>
      </c>
      <c r="F2782" t="s">
        <v>23</v>
      </c>
      <c r="G2782">
        <v>27</v>
      </c>
      <c r="H2782">
        <v>128.5</v>
      </c>
      <c r="I2782">
        <v>115</v>
      </c>
      <c r="J2782">
        <v>21.85</v>
      </c>
      <c r="K2782">
        <v>163.69999999999999</v>
      </c>
      <c r="L2782">
        <v>91</v>
      </c>
      <c r="M2782">
        <v>13.91</v>
      </c>
      <c r="N2782">
        <v>242.9</v>
      </c>
      <c r="O2782">
        <v>121</v>
      </c>
      <c r="P2782">
        <v>10.93</v>
      </c>
      <c r="Q2782">
        <v>0</v>
      </c>
      <c r="R2782">
        <v>0</v>
      </c>
      <c r="S2782">
        <v>0</v>
      </c>
      <c r="T2782">
        <v>1</v>
      </c>
      <c r="U2782" t="s">
        <v>22</v>
      </c>
      <c r="V2782">
        <f>IF(tbl_Customers[[#This Row],[churn]] = "yes", 1, 0)</f>
        <v>0</v>
      </c>
      <c r="W2782" t="str">
        <f>IF(tbl_Customers[[#This Row],[number_customer_service_calls]] &lt;= 1, "0-1 Calls", IF(tbl_Customers[[#This Row],[number_customer_service_calls]] &lt;= 3, "2-3 Calls", IF(tbl_Customers[[#This Row],[number_customer_service_calls]] &lt;=5, "4-5 Calls", "6+ Calls")))</f>
        <v>0-1 Calls</v>
      </c>
      <c r="X2782" t="str">
        <f>IF(tbl_Customers[[#This Row],[account_length]] &lt;= 50, "0-50", IF(tbl_Customers[[#This Row],[account_length]] &lt;=100, "51-100", IF(tbl_Customers[[#This Row],[account_length]] &lt;= 150, "101-150", "151+")))</f>
        <v>101-150</v>
      </c>
      <c r="Y2782" t="str">
        <f>IF(tbl_Customers[[#This Row],[total_intl_charge]] &lt;= 3, "Low Charges", "High Charges")</f>
        <v>Low Charges</v>
      </c>
      <c r="Z2782" t="str">
        <f>IF(tbl_Customers[[#This Row],[total_eve_calls]]&lt;=80,"Low Calls",
IF(tbl_Customers[[#This Row],[total_eve_calls]]&lt;=120,"Medium Calls","High Calls"))</f>
        <v>Medium Calls</v>
      </c>
      <c r="AA2782" t="str">
        <f>IF(tbl_Customers[[#This Row],[total_eve_charge]]&lt;=15,"Low Charges",
IF(tbl_Customers[[#This Row],[total_eve_charge]]&lt;=20,"Medium Charges","High Charges"))</f>
        <v>Low Charges</v>
      </c>
      <c r="AB27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82" t="str">
        <f>IF(tbl_Customers[[#This Row],[number_vmail_messages]] = 0, "No Usage", IF(tbl_Customers[[#This Row],[number_vmail_messages]] &lt;= 20, "Low Usage", IF(tbl_Customers[[#This Row],[number_vmail_messages]] &lt;= 40, "Medium Usgae", "High Usage")))</f>
        <v>Medium Usgae</v>
      </c>
      <c r="AD2782" t="str">
        <f>IF(tbl_Customers[[#This Row],[total_day_minutes]]&lt;=150,"Low Usage", IF(tbl_Customers[[#This Row],[total_day_minutes]]&lt;=200,"Medium Usage", IF(tbl_Customers[[#This Row],[total_day_minutes]]&lt;=250,"High Usage","Very High Usage")))</f>
        <v>Low Usage</v>
      </c>
      <c r="AE2782" t="str">
        <f>IF(tbl_Customers[[#This Row],[total_intl_calls]]&lt;=5,"Low Calls", IF(tbl_Customers[[#This Row],[total_intl_calls]]&lt;=10, "Medium Calls", "High Calls"))</f>
        <v>Low Calls</v>
      </c>
      <c r="AF27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82" s="36" t="str">
        <f>IF(tbl_Customers[[#This Row],[Churn_Risk_Score]]&gt;=10,"High Risk", IF(tbl_Customers[[#This Row],[Churn_Risk_Score]]&gt;=5,"Medium Risk","Low Risk"))</f>
        <v>Low Risk</v>
      </c>
    </row>
    <row r="2783" spans="1:33" x14ac:dyDescent="0.35">
      <c r="A2783">
        <v>2782</v>
      </c>
      <c r="B2783" t="s">
        <v>52</v>
      </c>
      <c r="C2783">
        <v>142</v>
      </c>
      <c r="D2783" t="s">
        <v>28</v>
      </c>
      <c r="E2783" t="s">
        <v>22</v>
      </c>
      <c r="F2783" t="s">
        <v>23</v>
      </c>
      <c r="G2783">
        <v>22</v>
      </c>
      <c r="H2783">
        <v>224.4</v>
      </c>
      <c r="I2783">
        <v>114</v>
      </c>
      <c r="J2783">
        <v>38.15</v>
      </c>
      <c r="K2783">
        <v>146</v>
      </c>
      <c r="L2783">
        <v>106</v>
      </c>
      <c r="M2783">
        <v>12.41</v>
      </c>
      <c r="N2783">
        <v>241.4</v>
      </c>
      <c r="O2783">
        <v>98</v>
      </c>
      <c r="P2783">
        <v>10.86</v>
      </c>
      <c r="Q2783">
        <v>8.8000000000000007</v>
      </c>
      <c r="R2783">
        <v>2</v>
      </c>
      <c r="S2783">
        <v>2.38</v>
      </c>
      <c r="T2783">
        <v>1</v>
      </c>
      <c r="U2783" t="s">
        <v>22</v>
      </c>
      <c r="V2783">
        <f>IF(tbl_Customers[[#This Row],[churn]] = "yes", 1, 0)</f>
        <v>0</v>
      </c>
      <c r="W2783" t="str">
        <f>IF(tbl_Customers[[#This Row],[number_customer_service_calls]] &lt;= 1, "0-1 Calls", IF(tbl_Customers[[#This Row],[number_customer_service_calls]] &lt;= 3, "2-3 Calls", IF(tbl_Customers[[#This Row],[number_customer_service_calls]] &lt;=5, "4-5 Calls", "6+ Calls")))</f>
        <v>0-1 Calls</v>
      </c>
      <c r="X2783" t="str">
        <f>IF(tbl_Customers[[#This Row],[account_length]] &lt;= 50, "0-50", IF(tbl_Customers[[#This Row],[account_length]] &lt;=100, "51-100", IF(tbl_Customers[[#This Row],[account_length]] &lt;= 150, "101-150", "151+")))</f>
        <v>101-150</v>
      </c>
      <c r="Y2783" t="str">
        <f>IF(tbl_Customers[[#This Row],[total_intl_charge]] &lt;= 3, "Low Charges", "High Charges")</f>
        <v>Low Charges</v>
      </c>
      <c r="Z2783" t="str">
        <f>IF(tbl_Customers[[#This Row],[total_eve_calls]]&lt;=80,"Low Calls",
IF(tbl_Customers[[#This Row],[total_eve_calls]]&lt;=120,"Medium Calls","High Calls"))</f>
        <v>Medium Calls</v>
      </c>
      <c r="AA2783" t="str">
        <f>IF(tbl_Customers[[#This Row],[total_eve_charge]]&lt;=15,"Low Charges",
IF(tbl_Customers[[#This Row],[total_eve_charge]]&lt;=20,"Medium Charges","High Charges"))</f>
        <v>Low Charges</v>
      </c>
      <c r="AB27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83" t="str">
        <f>IF(tbl_Customers[[#This Row],[number_vmail_messages]] = 0, "No Usage", IF(tbl_Customers[[#This Row],[number_vmail_messages]] &lt;= 20, "Low Usage", IF(tbl_Customers[[#This Row],[number_vmail_messages]] &lt;= 40, "Medium Usgae", "High Usage")))</f>
        <v>Medium Usgae</v>
      </c>
      <c r="AD2783" t="str">
        <f>IF(tbl_Customers[[#This Row],[total_day_minutes]]&lt;=150,"Low Usage", IF(tbl_Customers[[#This Row],[total_day_minutes]]&lt;=200,"Medium Usage", IF(tbl_Customers[[#This Row],[total_day_minutes]]&lt;=250,"High Usage","Very High Usage")))</f>
        <v>High Usage</v>
      </c>
      <c r="AE2783" t="str">
        <f>IF(tbl_Customers[[#This Row],[total_intl_calls]]&lt;=5,"Low Calls", IF(tbl_Customers[[#This Row],[total_intl_calls]]&lt;=10, "Medium Calls", "High Calls"))</f>
        <v>Low Calls</v>
      </c>
      <c r="AF27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83" s="36" t="str">
        <f>IF(tbl_Customers[[#This Row],[Churn_Risk_Score]]&gt;=10,"High Risk", IF(tbl_Customers[[#This Row],[Churn_Risk_Score]]&gt;=5,"Medium Risk","Low Risk"))</f>
        <v>Low Risk</v>
      </c>
    </row>
    <row r="2784" spans="1:33" x14ac:dyDescent="0.35">
      <c r="A2784">
        <v>2783</v>
      </c>
      <c r="B2784" t="s">
        <v>26</v>
      </c>
      <c r="C2784">
        <v>134</v>
      </c>
      <c r="D2784" t="s">
        <v>21</v>
      </c>
      <c r="E2784" t="s">
        <v>22</v>
      </c>
      <c r="F2784" t="s">
        <v>22</v>
      </c>
      <c r="G2784">
        <v>0</v>
      </c>
      <c r="H2784">
        <v>164.9</v>
      </c>
      <c r="I2784">
        <v>115</v>
      </c>
      <c r="J2784">
        <v>28.03</v>
      </c>
      <c r="K2784">
        <v>126.5</v>
      </c>
      <c r="L2784">
        <v>96</v>
      </c>
      <c r="M2784">
        <v>10.75</v>
      </c>
      <c r="N2784">
        <v>238.5</v>
      </c>
      <c r="O2784">
        <v>125</v>
      </c>
      <c r="P2784">
        <v>10.73</v>
      </c>
      <c r="Q2784">
        <v>10</v>
      </c>
      <c r="R2784">
        <v>9</v>
      </c>
      <c r="S2784">
        <v>2.7</v>
      </c>
      <c r="T2784">
        <v>2</v>
      </c>
      <c r="U2784" t="s">
        <v>22</v>
      </c>
      <c r="V2784">
        <f>IF(tbl_Customers[[#This Row],[churn]] = "yes", 1, 0)</f>
        <v>0</v>
      </c>
      <c r="W2784" t="str">
        <f>IF(tbl_Customers[[#This Row],[number_customer_service_calls]] &lt;= 1, "0-1 Calls", IF(tbl_Customers[[#This Row],[number_customer_service_calls]] &lt;= 3, "2-3 Calls", IF(tbl_Customers[[#This Row],[number_customer_service_calls]] &lt;=5, "4-5 Calls", "6+ Calls")))</f>
        <v>2-3 Calls</v>
      </c>
      <c r="X2784" t="str">
        <f>IF(tbl_Customers[[#This Row],[account_length]] &lt;= 50, "0-50", IF(tbl_Customers[[#This Row],[account_length]] &lt;=100, "51-100", IF(tbl_Customers[[#This Row],[account_length]] &lt;= 150, "101-150", "151+")))</f>
        <v>101-150</v>
      </c>
      <c r="Y2784" t="str">
        <f>IF(tbl_Customers[[#This Row],[total_intl_charge]] &lt;= 3, "Low Charges", "High Charges")</f>
        <v>Low Charges</v>
      </c>
      <c r="Z2784" t="str">
        <f>IF(tbl_Customers[[#This Row],[total_eve_calls]]&lt;=80,"Low Calls",
IF(tbl_Customers[[#This Row],[total_eve_calls]]&lt;=120,"Medium Calls","High Calls"))</f>
        <v>Medium Calls</v>
      </c>
      <c r="AA2784" t="str">
        <f>IF(tbl_Customers[[#This Row],[total_eve_charge]]&lt;=15,"Low Charges",
IF(tbl_Customers[[#This Row],[total_eve_charge]]&lt;=20,"Medium Charges","High Charges"))</f>
        <v>Low Charges</v>
      </c>
      <c r="AB27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84" t="str">
        <f>IF(tbl_Customers[[#This Row],[number_vmail_messages]] = 0, "No Usage", IF(tbl_Customers[[#This Row],[number_vmail_messages]] &lt;= 20, "Low Usage", IF(tbl_Customers[[#This Row],[number_vmail_messages]] &lt;= 40, "Medium Usgae", "High Usage")))</f>
        <v>No Usage</v>
      </c>
      <c r="AD2784" t="str">
        <f>IF(tbl_Customers[[#This Row],[total_day_minutes]]&lt;=150,"Low Usage", IF(tbl_Customers[[#This Row],[total_day_minutes]]&lt;=200,"Medium Usage", IF(tbl_Customers[[#This Row],[total_day_minutes]]&lt;=250,"High Usage","Very High Usage")))</f>
        <v>Medium Usage</v>
      </c>
      <c r="AE2784" t="str">
        <f>IF(tbl_Customers[[#This Row],[total_intl_calls]]&lt;=5,"Low Calls", IF(tbl_Customers[[#This Row],[total_intl_calls]]&lt;=10, "Medium Calls", "High Calls"))</f>
        <v>Medium Calls</v>
      </c>
      <c r="AF27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84" s="36" t="str">
        <f>IF(tbl_Customers[[#This Row],[Churn_Risk_Score]]&gt;=10,"High Risk", IF(tbl_Customers[[#This Row],[Churn_Risk_Score]]&gt;=5,"Medium Risk","Low Risk"))</f>
        <v>Low Risk</v>
      </c>
    </row>
    <row r="2785" spans="1:33" x14ac:dyDescent="0.35">
      <c r="A2785">
        <v>2784</v>
      </c>
      <c r="B2785" t="s">
        <v>51</v>
      </c>
      <c r="C2785">
        <v>87</v>
      </c>
      <c r="D2785" t="s">
        <v>21</v>
      </c>
      <c r="E2785" t="s">
        <v>22</v>
      </c>
      <c r="F2785" t="s">
        <v>22</v>
      </c>
      <c r="G2785">
        <v>0</v>
      </c>
      <c r="H2785">
        <v>238</v>
      </c>
      <c r="I2785">
        <v>97</v>
      </c>
      <c r="J2785">
        <v>40.46</v>
      </c>
      <c r="K2785">
        <v>164.5</v>
      </c>
      <c r="L2785">
        <v>97</v>
      </c>
      <c r="M2785">
        <v>13.98</v>
      </c>
      <c r="N2785">
        <v>282.5</v>
      </c>
      <c r="O2785">
        <v>132</v>
      </c>
      <c r="P2785">
        <v>12.71</v>
      </c>
      <c r="Q2785">
        <v>10.6</v>
      </c>
      <c r="R2785">
        <v>6</v>
      </c>
      <c r="S2785">
        <v>2.86</v>
      </c>
      <c r="T2785">
        <v>2</v>
      </c>
      <c r="U2785" t="s">
        <v>22</v>
      </c>
      <c r="V2785">
        <f>IF(tbl_Customers[[#This Row],[churn]] = "yes", 1, 0)</f>
        <v>0</v>
      </c>
      <c r="W2785" t="str">
        <f>IF(tbl_Customers[[#This Row],[number_customer_service_calls]] &lt;= 1, "0-1 Calls", IF(tbl_Customers[[#This Row],[number_customer_service_calls]] &lt;= 3, "2-3 Calls", IF(tbl_Customers[[#This Row],[number_customer_service_calls]] &lt;=5, "4-5 Calls", "6+ Calls")))</f>
        <v>2-3 Calls</v>
      </c>
      <c r="X2785" t="str">
        <f>IF(tbl_Customers[[#This Row],[account_length]] &lt;= 50, "0-50", IF(tbl_Customers[[#This Row],[account_length]] &lt;=100, "51-100", IF(tbl_Customers[[#This Row],[account_length]] &lt;= 150, "101-150", "151+")))</f>
        <v>51-100</v>
      </c>
      <c r="Y2785" t="str">
        <f>IF(tbl_Customers[[#This Row],[total_intl_charge]] &lt;= 3, "Low Charges", "High Charges")</f>
        <v>Low Charges</v>
      </c>
      <c r="Z2785" t="str">
        <f>IF(tbl_Customers[[#This Row],[total_eve_calls]]&lt;=80,"Low Calls",
IF(tbl_Customers[[#This Row],[total_eve_calls]]&lt;=120,"Medium Calls","High Calls"))</f>
        <v>Medium Calls</v>
      </c>
      <c r="AA2785" t="str">
        <f>IF(tbl_Customers[[#This Row],[total_eve_charge]]&lt;=15,"Low Charges",
IF(tbl_Customers[[#This Row],[total_eve_charge]]&lt;=20,"Medium Charges","High Charges"))</f>
        <v>Low Charges</v>
      </c>
      <c r="AB27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85" t="str">
        <f>IF(tbl_Customers[[#This Row],[number_vmail_messages]] = 0, "No Usage", IF(tbl_Customers[[#This Row],[number_vmail_messages]] &lt;= 20, "Low Usage", IF(tbl_Customers[[#This Row],[number_vmail_messages]] &lt;= 40, "Medium Usgae", "High Usage")))</f>
        <v>No Usage</v>
      </c>
      <c r="AD2785" t="str">
        <f>IF(tbl_Customers[[#This Row],[total_day_minutes]]&lt;=150,"Low Usage", IF(tbl_Customers[[#This Row],[total_day_minutes]]&lt;=200,"Medium Usage", IF(tbl_Customers[[#This Row],[total_day_minutes]]&lt;=250,"High Usage","Very High Usage")))</f>
        <v>High Usage</v>
      </c>
      <c r="AE2785" t="str">
        <f>IF(tbl_Customers[[#This Row],[total_intl_calls]]&lt;=5,"Low Calls", IF(tbl_Customers[[#This Row],[total_intl_calls]]&lt;=10, "Medium Calls", "High Calls"))</f>
        <v>Medium Calls</v>
      </c>
      <c r="AF27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85" s="36" t="str">
        <f>IF(tbl_Customers[[#This Row],[Churn_Risk_Score]]&gt;=10,"High Risk", IF(tbl_Customers[[#This Row],[Churn_Risk_Score]]&gt;=5,"Medium Risk","Low Risk"))</f>
        <v>Low Risk</v>
      </c>
    </row>
    <row r="2786" spans="1:33" x14ac:dyDescent="0.35">
      <c r="A2786">
        <v>2785</v>
      </c>
      <c r="B2786" t="s">
        <v>24</v>
      </c>
      <c r="C2786">
        <v>139</v>
      </c>
      <c r="D2786" t="s">
        <v>21</v>
      </c>
      <c r="E2786" t="s">
        <v>22</v>
      </c>
      <c r="F2786" t="s">
        <v>23</v>
      </c>
      <c r="G2786">
        <v>43</v>
      </c>
      <c r="H2786">
        <v>231</v>
      </c>
      <c r="I2786">
        <v>85</v>
      </c>
      <c r="J2786">
        <v>39.270000000000003</v>
      </c>
      <c r="K2786">
        <v>222.3</v>
      </c>
      <c r="L2786">
        <v>82</v>
      </c>
      <c r="M2786">
        <v>18.899999999999999</v>
      </c>
      <c r="N2786">
        <v>148</v>
      </c>
      <c r="O2786">
        <v>105</v>
      </c>
      <c r="P2786">
        <v>6.66</v>
      </c>
      <c r="Q2786">
        <v>8.3000000000000007</v>
      </c>
      <c r="R2786">
        <v>5</v>
      </c>
      <c r="S2786">
        <v>2.2400000000000002</v>
      </c>
      <c r="T2786">
        <v>2</v>
      </c>
      <c r="U2786" t="s">
        <v>22</v>
      </c>
      <c r="V2786">
        <f>IF(tbl_Customers[[#This Row],[churn]] = "yes", 1, 0)</f>
        <v>0</v>
      </c>
      <c r="W2786" t="str">
        <f>IF(tbl_Customers[[#This Row],[number_customer_service_calls]] &lt;= 1, "0-1 Calls", IF(tbl_Customers[[#This Row],[number_customer_service_calls]] &lt;= 3, "2-3 Calls", IF(tbl_Customers[[#This Row],[number_customer_service_calls]] &lt;=5, "4-5 Calls", "6+ Calls")))</f>
        <v>2-3 Calls</v>
      </c>
      <c r="X2786" t="str">
        <f>IF(tbl_Customers[[#This Row],[account_length]] &lt;= 50, "0-50", IF(tbl_Customers[[#This Row],[account_length]] &lt;=100, "51-100", IF(tbl_Customers[[#This Row],[account_length]] &lt;= 150, "101-150", "151+")))</f>
        <v>101-150</v>
      </c>
      <c r="Y2786" t="str">
        <f>IF(tbl_Customers[[#This Row],[total_intl_charge]] &lt;= 3, "Low Charges", "High Charges")</f>
        <v>Low Charges</v>
      </c>
      <c r="Z2786" t="str">
        <f>IF(tbl_Customers[[#This Row],[total_eve_calls]]&lt;=80,"Low Calls",
IF(tbl_Customers[[#This Row],[total_eve_calls]]&lt;=120,"Medium Calls","High Calls"))</f>
        <v>Medium Calls</v>
      </c>
      <c r="AA2786" t="str">
        <f>IF(tbl_Customers[[#This Row],[total_eve_charge]]&lt;=15,"Low Charges",
IF(tbl_Customers[[#This Row],[total_eve_charge]]&lt;=20,"Medium Charges","High Charges"))</f>
        <v>Medium Charges</v>
      </c>
      <c r="AB27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86" t="str">
        <f>IF(tbl_Customers[[#This Row],[number_vmail_messages]] = 0, "No Usage", IF(tbl_Customers[[#This Row],[number_vmail_messages]] &lt;= 20, "Low Usage", IF(tbl_Customers[[#This Row],[number_vmail_messages]] &lt;= 40, "Medium Usgae", "High Usage")))</f>
        <v>High Usage</v>
      </c>
      <c r="AD2786" t="str">
        <f>IF(tbl_Customers[[#This Row],[total_day_minutes]]&lt;=150,"Low Usage", IF(tbl_Customers[[#This Row],[total_day_minutes]]&lt;=200,"Medium Usage", IF(tbl_Customers[[#This Row],[total_day_minutes]]&lt;=250,"High Usage","Very High Usage")))</f>
        <v>High Usage</v>
      </c>
      <c r="AE2786" t="str">
        <f>IF(tbl_Customers[[#This Row],[total_intl_calls]]&lt;=5,"Low Calls", IF(tbl_Customers[[#This Row],[total_intl_calls]]&lt;=10, "Medium Calls", "High Calls"))</f>
        <v>Low Calls</v>
      </c>
      <c r="AF27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86" s="36" t="str">
        <f>IF(tbl_Customers[[#This Row],[Churn_Risk_Score]]&gt;=10,"High Risk", IF(tbl_Customers[[#This Row],[Churn_Risk_Score]]&gt;=5,"Medium Risk","Low Risk"))</f>
        <v>Low Risk</v>
      </c>
    </row>
    <row r="2787" spans="1:33" x14ac:dyDescent="0.35">
      <c r="A2787">
        <v>2786</v>
      </c>
      <c r="B2787" t="s">
        <v>50</v>
      </c>
      <c r="C2787">
        <v>76</v>
      </c>
      <c r="D2787" t="s">
        <v>25</v>
      </c>
      <c r="E2787" t="s">
        <v>22</v>
      </c>
      <c r="F2787" t="s">
        <v>22</v>
      </c>
      <c r="G2787">
        <v>0</v>
      </c>
      <c r="H2787">
        <v>107.3</v>
      </c>
      <c r="I2787">
        <v>140</v>
      </c>
      <c r="J2787">
        <v>18.239999999999998</v>
      </c>
      <c r="K2787">
        <v>238.2</v>
      </c>
      <c r="L2787">
        <v>133</v>
      </c>
      <c r="M2787">
        <v>20.25</v>
      </c>
      <c r="N2787">
        <v>271.8</v>
      </c>
      <c r="O2787">
        <v>116</v>
      </c>
      <c r="P2787">
        <v>12.23</v>
      </c>
      <c r="Q2787">
        <v>10</v>
      </c>
      <c r="R2787">
        <v>3</v>
      </c>
      <c r="S2787">
        <v>2.7</v>
      </c>
      <c r="T2787">
        <v>4</v>
      </c>
      <c r="U2787" t="s">
        <v>23</v>
      </c>
      <c r="V2787">
        <f>IF(tbl_Customers[[#This Row],[churn]] = "yes", 1, 0)</f>
        <v>1</v>
      </c>
      <c r="W2787" t="str">
        <f>IF(tbl_Customers[[#This Row],[number_customer_service_calls]] &lt;= 1, "0-1 Calls", IF(tbl_Customers[[#This Row],[number_customer_service_calls]] &lt;= 3, "2-3 Calls", IF(tbl_Customers[[#This Row],[number_customer_service_calls]] &lt;=5, "4-5 Calls", "6+ Calls")))</f>
        <v>4-5 Calls</v>
      </c>
      <c r="X2787" t="str">
        <f>IF(tbl_Customers[[#This Row],[account_length]] &lt;= 50, "0-50", IF(tbl_Customers[[#This Row],[account_length]] &lt;=100, "51-100", IF(tbl_Customers[[#This Row],[account_length]] &lt;= 150, "101-150", "151+")))</f>
        <v>51-100</v>
      </c>
      <c r="Y2787" t="str">
        <f>IF(tbl_Customers[[#This Row],[total_intl_charge]] &lt;= 3, "Low Charges", "High Charges")</f>
        <v>Low Charges</v>
      </c>
      <c r="Z2787" t="str">
        <f>IF(tbl_Customers[[#This Row],[total_eve_calls]]&lt;=80,"Low Calls",
IF(tbl_Customers[[#This Row],[total_eve_calls]]&lt;=120,"Medium Calls","High Calls"))</f>
        <v>High Calls</v>
      </c>
      <c r="AA2787" t="str">
        <f>IF(tbl_Customers[[#This Row],[total_eve_charge]]&lt;=15,"Low Charges",
IF(tbl_Customers[[#This Row],[total_eve_charge]]&lt;=20,"Medium Charges","High Charges"))</f>
        <v>High Charges</v>
      </c>
      <c r="AB27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87" t="str">
        <f>IF(tbl_Customers[[#This Row],[number_vmail_messages]] = 0, "No Usage", IF(tbl_Customers[[#This Row],[number_vmail_messages]] &lt;= 20, "Low Usage", IF(tbl_Customers[[#This Row],[number_vmail_messages]] &lt;= 40, "Medium Usgae", "High Usage")))</f>
        <v>No Usage</v>
      </c>
      <c r="AD2787" t="str">
        <f>IF(tbl_Customers[[#This Row],[total_day_minutes]]&lt;=150,"Low Usage", IF(tbl_Customers[[#This Row],[total_day_minutes]]&lt;=200,"Medium Usage", IF(tbl_Customers[[#This Row],[total_day_minutes]]&lt;=250,"High Usage","Very High Usage")))</f>
        <v>Low Usage</v>
      </c>
      <c r="AE2787" t="str">
        <f>IF(tbl_Customers[[#This Row],[total_intl_calls]]&lt;=5,"Low Calls", IF(tbl_Customers[[#This Row],[total_intl_calls]]&lt;=10, "Medium Calls", "High Calls"))</f>
        <v>Low Calls</v>
      </c>
      <c r="AF27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787" s="36" t="str">
        <f>IF(tbl_Customers[[#This Row],[Churn_Risk_Score]]&gt;=10,"High Risk", IF(tbl_Customers[[#This Row],[Churn_Risk_Score]]&gt;=5,"Medium Risk","Low Risk"))</f>
        <v>Medium Risk</v>
      </c>
    </row>
    <row r="2788" spans="1:33" x14ac:dyDescent="0.35">
      <c r="A2788">
        <v>2787</v>
      </c>
      <c r="B2788" t="s">
        <v>55</v>
      </c>
      <c r="C2788">
        <v>100</v>
      </c>
      <c r="D2788" t="s">
        <v>25</v>
      </c>
      <c r="E2788" t="s">
        <v>22</v>
      </c>
      <c r="F2788" t="s">
        <v>22</v>
      </c>
      <c r="G2788">
        <v>0</v>
      </c>
      <c r="H2788">
        <v>185</v>
      </c>
      <c r="I2788">
        <v>122</v>
      </c>
      <c r="J2788">
        <v>31.45</v>
      </c>
      <c r="K2788">
        <v>182.5</v>
      </c>
      <c r="L2788">
        <v>92</v>
      </c>
      <c r="M2788">
        <v>15.51</v>
      </c>
      <c r="N2788">
        <v>274.89999999999998</v>
      </c>
      <c r="O2788">
        <v>92</v>
      </c>
      <c r="P2788">
        <v>12.37</v>
      </c>
      <c r="Q2788">
        <v>5.0999999999999996</v>
      </c>
      <c r="R2788">
        <v>8</v>
      </c>
      <c r="S2788">
        <v>1.38</v>
      </c>
      <c r="T2788">
        <v>1</v>
      </c>
      <c r="U2788" t="s">
        <v>22</v>
      </c>
      <c r="V2788">
        <f>IF(tbl_Customers[[#This Row],[churn]] = "yes", 1, 0)</f>
        <v>0</v>
      </c>
      <c r="W2788" t="str">
        <f>IF(tbl_Customers[[#This Row],[number_customer_service_calls]] &lt;= 1, "0-1 Calls", IF(tbl_Customers[[#This Row],[number_customer_service_calls]] &lt;= 3, "2-3 Calls", IF(tbl_Customers[[#This Row],[number_customer_service_calls]] &lt;=5, "4-5 Calls", "6+ Calls")))</f>
        <v>0-1 Calls</v>
      </c>
      <c r="X2788" t="str">
        <f>IF(tbl_Customers[[#This Row],[account_length]] &lt;= 50, "0-50", IF(tbl_Customers[[#This Row],[account_length]] &lt;=100, "51-100", IF(tbl_Customers[[#This Row],[account_length]] &lt;= 150, "101-150", "151+")))</f>
        <v>51-100</v>
      </c>
      <c r="Y2788" t="str">
        <f>IF(tbl_Customers[[#This Row],[total_intl_charge]] &lt;= 3, "Low Charges", "High Charges")</f>
        <v>Low Charges</v>
      </c>
      <c r="Z2788" t="str">
        <f>IF(tbl_Customers[[#This Row],[total_eve_calls]]&lt;=80,"Low Calls",
IF(tbl_Customers[[#This Row],[total_eve_calls]]&lt;=120,"Medium Calls","High Calls"))</f>
        <v>Medium Calls</v>
      </c>
      <c r="AA2788" t="str">
        <f>IF(tbl_Customers[[#This Row],[total_eve_charge]]&lt;=15,"Low Charges",
IF(tbl_Customers[[#This Row],[total_eve_charge]]&lt;=20,"Medium Charges","High Charges"))</f>
        <v>Medium Charges</v>
      </c>
      <c r="AB27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88" t="str">
        <f>IF(tbl_Customers[[#This Row],[number_vmail_messages]] = 0, "No Usage", IF(tbl_Customers[[#This Row],[number_vmail_messages]] &lt;= 20, "Low Usage", IF(tbl_Customers[[#This Row],[number_vmail_messages]] &lt;= 40, "Medium Usgae", "High Usage")))</f>
        <v>No Usage</v>
      </c>
      <c r="AD2788" t="str">
        <f>IF(tbl_Customers[[#This Row],[total_day_minutes]]&lt;=150,"Low Usage", IF(tbl_Customers[[#This Row],[total_day_minutes]]&lt;=200,"Medium Usage", IF(tbl_Customers[[#This Row],[total_day_minutes]]&lt;=250,"High Usage","Very High Usage")))</f>
        <v>Medium Usage</v>
      </c>
      <c r="AE2788" t="str">
        <f>IF(tbl_Customers[[#This Row],[total_intl_calls]]&lt;=5,"Low Calls", IF(tbl_Customers[[#This Row],[total_intl_calls]]&lt;=10, "Medium Calls", "High Calls"))</f>
        <v>Medium Calls</v>
      </c>
      <c r="AF27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88" s="36" t="str">
        <f>IF(tbl_Customers[[#This Row],[Churn_Risk_Score]]&gt;=10,"High Risk", IF(tbl_Customers[[#This Row],[Churn_Risk_Score]]&gt;=5,"Medium Risk","Low Risk"))</f>
        <v>Low Risk</v>
      </c>
    </row>
    <row r="2789" spans="1:33" x14ac:dyDescent="0.35">
      <c r="A2789">
        <v>2788</v>
      </c>
      <c r="B2789" t="s">
        <v>63</v>
      </c>
      <c r="C2789">
        <v>99</v>
      </c>
      <c r="D2789" t="s">
        <v>21</v>
      </c>
      <c r="E2789" t="s">
        <v>22</v>
      </c>
      <c r="F2789" t="s">
        <v>23</v>
      </c>
      <c r="G2789">
        <v>31</v>
      </c>
      <c r="H2789">
        <v>244.1</v>
      </c>
      <c r="I2789">
        <v>71</v>
      </c>
      <c r="J2789">
        <v>41.5</v>
      </c>
      <c r="K2789">
        <v>203.4</v>
      </c>
      <c r="L2789">
        <v>58</v>
      </c>
      <c r="M2789">
        <v>17.29</v>
      </c>
      <c r="N2789">
        <v>234</v>
      </c>
      <c r="O2789">
        <v>115</v>
      </c>
      <c r="P2789">
        <v>10.53</v>
      </c>
      <c r="Q2789">
        <v>7.7</v>
      </c>
      <c r="R2789">
        <v>4</v>
      </c>
      <c r="S2789">
        <v>2.08</v>
      </c>
      <c r="T2789">
        <v>3</v>
      </c>
      <c r="U2789" t="s">
        <v>22</v>
      </c>
      <c r="V2789">
        <f>IF(tbl_Customers[[#This Row],[churn]] = "yes", 1, 0)</f>
        <v>0</v>
      </c>
      <c r="W2789" t="str">
        <f>IF(tbl_Customers[[#This Row],[number_customer_service_calls]] &lt;= 1, "0-1 Calls", IF(tbl_Customers[[#This Row],[number_customer_service_calls]] &lt;= 3, "2-3 Calls", IF(tbl_Customers[[#This Row],[number_customer_service_calls]] &lt;=5, "4-5 Calls", "6+ Calls")))</f>
        <v>2-3 Calls</v>
      </c>
      <c r="X2789" t="str">
        <f>IF(tbl_Customers[[#This Row],[account_length]] &lt;= 50, "0-50", IF(tbl_Customers[[#This Row],[account_length]] &lt;=100, "51-100", IF(tbl_Customers[[#This Row],[account_length]] &lt;= 150, "101-150", "151+")))</f>
        <v>51-100</v>
      </c>
      <c r="Y2789" t="str">
        <f>IF(tbl_Customers[[#This Row],[total_intl_charge]] &lt;= 3, "Low Charges", "High Charges")</f>
        <v>Low Charges</v>
      </c>
      <c r="Z2789" t="str">
        <f>IF(tbl_Customers[[#This Row],[total_eve_calls]]&lt;=80,"Low Calls",
IF(tbl_Customers[[#This Row],[total_eve_calls]]&lt;=120,"Medium Calls","High Calls"))</f>
        <v>Low Calls</v>
      </c>
      <c r="AA2789" t="str">
        <f>IF(tbl_Customers[[#This Row],[total_eve_charge]]&lt;=15,"Low Charges",
IF(tbl_Customers[[#This Row],[total_eve_charge]]&lt;=20,"Medium Charges","High Charges"))</f>
        <v>Medium Charges</v>
      </c>
      <c r="AB27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89" t="str">
        <f>IF(tbl_Customers[[#This Row],[number_vmail_messages]] = 0, "No Usage", IF(tbl_Customers[[#This Row],[number_vmail_messages]] &lt;= 20, "Low Usage", IF(tbl_Customers[[#This Row],[number_vmail_messages]] &lt;= 40, "Medium Usgae", "High Usage")))</f>
        <v>Medium Usgae</v>
      </c>
      <c r="AD2789" t="str">
        <f>IF(tbl_Customers[[#This Row],[total_day_minutes]]&lt;=150,"Low Usage", IF(tbl_Customers[[#This Row],[total_day_minutes]]&lt;=200,"Medium Usage", IF(tbl_Customers[[#This Row],[total_day_minutes]]&lt;=250,"High Usage","Very High Usage")))</f>
        <v>High Usage</v>
      </c>
      <c r="AE2789" t="str">
        <f>IF(tbl_Customers[[#This Row],[total_intl_calls]]&lt;=5,"Low Calls", IF(tbl_Customers[[#This Row],[total_intl_calls]]&lt;=10, "Medium Calls", "High Calls"))</f>
        <v>Low Calls</v>
      </c>
      <c r="AF27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789" s="36" t="str">
        <f>IF(tbl_Customers[[#This Row],[Churn_Risk_Score]]&gt;=10,"High Risk", IF(tbl_Customers[[#This Row],[Churn_Risk_Score]]&gt;=5,"Medium Risk","Low Risk"))</f>
        <v>Low Risk</v>
      </c>
    </row>
    <row r="2790" spans="1:33" x14ac:dyDescent="0.35">
      <c r="A2790">
        <v>2789</v>
      </c>
      <c r="B2790" t="s">
        <v>42</v>
      </c>
      <c r="C2790">
        <v>48</v>
      </c>
      <c r="D2790" t="s">
        <v>21</v>
      </c>
      <c r="E2790" t="s">
        <v>22</v>
      </c>
      <c r="F2790" t="s">
        <v>23</v>
      </c>
      <c r="G2790">
        <v>27</v>
      </c>
      <c r="H2790">
        <v>141.1</v>
      </c>
      <c r="I2790">
        <v>109</v>
      </c>
      <c r="J2790">
        <v>23.99</v>
      </c>
      <c r="K2790">
        <v>224.7</v>
      </c>
      <c r="L2790">
        <v>94</v>
      </c>
      <c r="M2790">
        <v>19.100000000000001</v>
      </c>
      <c r="N2790">
        <v>174.3</v>
      </c>
      <c r="O2790">
        <v>122</v>
      </c>
      <c r="P2790">
        <v>7.84</v>
      </c>
      <c r="Q2790">
        <v>13.2</v>
      </c>
      <c r="R2790">
        <v>2</v>
      </c>
      <c r="S2790">
        <v>3.56</v>
      </c>
      <c r="T2790">
        <v>1</v>
      </c>
      <c r="U2790" t="s">
        <v>22</v>
      </c>
      <c r="V2790">
        <f>IF(tbl_Customers[[#This Row],[churn]] = "yes", 1, 0)</f>
        <v>0</v>
      </c>
      <c r="W2790" t="str">
        <f>IF(tbl_Customers[[#This Row],[number_customer_service_calls]] &lt;= 1, "0-1 Calls", IF(tbl_Customers[[#This Row],[number_customer_service_calls]] &lt;= 3, "2-3 Calls", IF(tbl_Customers[[#This Row],[number_customer_service_calls]] &lt;=5, "4-5 Calls", "6+ Calls")))</f>
        <v>0-1 Calls</v>
      </c>
      <c r="X2790" t="str">
        <f>IF(tbl_Customers[[#This Row],[account_length]] &lt;= 50, "0-50", IF(tbl_Customers[[#This Row],[account_length]] &lt;=100, "51-100", IF(tbl_Customers[[#This Row],[account_length]] &lt;= 150, "101-150", "151+")))</f>
        <v>0-50</v>
      </c>
      <c r="Y2790" t="str">
        <f>IF(tbl_Customers[[#This Row],[total_intl_charge]] &lt;= 3, "Low Charges", "High Charges")</f>
        <v>High Charges</v>
      </c>
      <c r="Z2790" t="str">
        <f>IF(tbl_Customers[[#This Row],[total_eve_calls]]&lt;=80,"Low Calls",
IF(tbl_Customers[[#This Row],[total_eve_calls]]&lt;=120,"Medium Calls","High Calls"))</f>
        <v>Medium Calls</v>
      </c>
      <c r="AA2790" t="str">
        <f>IF(tbl_Customers[[#This Row],[total_eve_charge]]&lt;=15,"Low Charges",
IF(tbl_Customers[[#This Row],[total_eve_charge]]&lt;=20,"Medium Charges","High Charges"))</f>
        <v>Medium Charges</v>
      </c>
      <c r="AB27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0" t="str">
        <f>IF(tbl_Customers[[#This Row],[number_vmail_messages]] = 0, "No Usage", IF(tbl_Customers[[#This Row],[number_vmail_messages]] &lt;= 20, "Low Usage", IF(tbl_Customers[[#This Row],[number_vmail_messages]] &lt;= 40, "Medium Usgae", "High Usage")))</f>
        <v>Medium Usgae</v>
      </c>
      <c r="AD2790" t="str">
        <f>IF(tbl_Customers[[#This Row],[total_day_minutes]]&lt;=150,"Low Usage", IF(tbl_Customers[[#This Row],[total_day_minutes]]&lt;=200,"Medium Usage", IF(tbl_Customers[[#This Row],[total_day_minutes]]&lt;=250,"High Usage","Very High Usage")))</f>
        <v>Low Usage</v>
      </c>
      <c r="AE2790" t="str">
        <f>IF(tbl_Customers[[#This Row],[total_intl_calls]]&lt;=5,"Low Calls", IF(tbl_Customers[[#This Row],[total_intl_calls]]&lt;=10, "Medium Calls", "High Calls"))</f>
        <v>Low Calls</v>
      </c>
      <c r="AF27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90" s="36" t="str">
        <f>IF(tbl_Customers[[#This Row],[Churn_Risk_Score]]&gt;=10,"High Risk", IF(tbl_Customers[[#This Row],[Churn_Risk_Score]]&gt;=5,"Medium Risk","Low Risk"))</f>
        <v>Low Risk</v>
      </c>
    </row>
    <row r="2791" spans="1:33" x14ac:dyDescent="0.35">
      <c r="A2791">
        <v>2790</v>
      </c>
      <c r="B2791" t="s">
        <v>70</v>
      </c>
      <c r="C2791">
        <v>57</v>
      </c>
      <c r="D2791" t="s">
        <v>21</v>
      </c>
      <c r="E2791" t="s">
        <v>22</v>
      </c>
      <c r="F2791" t="s">
        <v>22</v>
      </c>
      <c r="G2791">
        <v>0</v>
      </c>
      <c r="H2791">
        <v>158.1</v>
      </c>
      <c r="I2791">
        <v>117</v>
      </c>
      <c r="J2791">
        <v>26.88</v>
      </c>
      <c r="K2791">
        <v>115.2</v>
      </c>
      <c r="L2791">
        <v>149</v>
      </c>
      <c r="M2791">
        <v>9.7899999999999991</v>
      </c>
      <c r="N2791">
        <v>182.4</v>
      </c>
      <c r="O2791">
        <v>92</v>
      </c>
      <c r="P2791">
        <v>8.2100000000000009</v>
      </c>
      <c r="Q2791">
        <v>11.8</v>
      </c>
      <c r="R2791">
        <v>7</v>
      </c>
      <c r="S2791">
        <v>3.19</v>
      </c>
      <c r="T2791">
        <v>0</v>
      </c>
      <c r="U2791" t="s">
        <v>22</v>
      </c>
      <c r="V2791">
        <f>IF(tbl_Customers[[#This Row],[churn]] = "yes", 1, 0)</f>
        <v>0</v>
      </c>
      <c r="W2791" t="str">
        <f>IF(tbl_Customers[[#This Row],[number_customer_service_calls]] &lt;= 1, "0-1 Calls", IF(tbl_Customers[[#This Row],[number_customer_service_calls]] &lt;= 3, "2-3 Calls", IF(tbl_Customers[[#This Row],[number_customer_service_calls]] &lt;=5, "4-5 Calls", "6+ Calls")))</f>
        <v>0-1 Calls</v>
      </c>
      <c r="X2791" t="str">
        <f>IF(tbl_Customers[[#This Row],[account_length]] &lt;= 50, "0-50", IF(tbl_Customers[[#This Row],[account_length]] &lt;=100, "51-100", IF(tbl_Customers[[#This Row],[account_length]] &lt;= 150, "101-150", "151+")))</f>
        <v>51-100</v>
      </c>
      <c r="Y2791" t="str">
        <f>IF(tbl_Customers[[#This Row],[total_intl_charge]] &lt;= 3, "Low Charges", "High Charges")</f>
        <v>High Charges</v>
      </c>
      <c r="Z2791" t="str">
        <f>IF(tbl_Customers[[#This Row],[total_eve_calls]]&lt;=80,"Low Calls",
IF(tbl_Customers[[#This Row],[total_eve_calls]]&lt;=120,"Medium Calls","High Calls"))</f>
        <v>High Calls</v>
      </c>
      <c r="AA2791" t="str">
        <f>IF(tbl_Customers[[#This Row],[total_eve_charge]]&lt;=15,"Low Charges",
IF(tbl_Customers[[#This Row],[total_eve_charge]]&lt;=20,"Medium Charges","High Charges"))</f>
        <v>Low Charges</v>
      </c>
      <c r="AB27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1" t="str">
        <f>IF(tbl_Customers[[#This Row],[number_vmail_messages]] = 0, "No Usage", IF(tbl_Customers[[#This Row],[number_vmail_messages]] &lt;= 20, "Low Usage", IF(tbl_Customers[[#This Row],[number_vmail_messages]] &lt;= 40, "Medium Usgae", "High Usage")))</f>
        <v>No Usage</v>
      </c>
      <c r="AD2791" t="str">
        <f>IF(tbl_Customers[[#This Row],[total_day_minutes]]&lt;=150,"Low Usage", IF(tbl_Customers[[#This Row],[total_day_minutes]]&lt;=200,"Medium Usage", IF(tbl_Customers[[#This Row],[total_day_minutes]]&lt;=250,"High Usage","Very High Usage")))</f>
        <v>Medium Usage</v>
      </c>
      <c r="AE2791" t="str">
        <f>IF(tbl_Customers[[#This Row],[total_intl_calls]]&lt;=5,"Low Calls", IF(tbl_Customers[[#This Row],[total_intl_calls]]&lt;=10, "Medium Calls", "High Calls"))</f>
        <v>Medium Calls</v>
      </c>
      <c r="AF27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91" s="36" t="str">
        <f>IF(tbl_Customers[[#This Row],[Churn_Risk_Score]]&gt;=10,"High Risk", IF(tbl_Customers[[#This Row],[Churn_Risk_Score]]&gt;=5,"Medium Risk","Low Risk"))</f>
        <v>Low Risk</v>
      </c>
    </row>
    <row r="2792" spans="1:33" x14ac:dyDescent="0.35">
      <c r="A2792">
        <v>2791</v>
      </c>
      <c r="B2792" t="s">
        <v>70</v>
      </c>
      <c r="C2792">
        <v>170</v>
      </c>
      <c r="D2792" t="s">
        <v>21</v>
      </c>
      <c r="E2792" t="s">
        <v>22</v>
      </c>
      <c r="F2792" t="s">
        <v>23</v>
      </c>
      <c r="G2792">
        <v>42</v>
      </c>
      <c r="H2792">
        <v>199.5</v>
      </c>
      <c r="I2792">
        <v>119</v>
      </c>
      <c r="J2792">
        <v>33.92</v>
      </c>
      <c r="K2792">
        <v>135</v>
      </c>
      <c r="L2792">
        <v>90</v>
      </c>
      <c r="M2792">
        <v>11.48</v>
      </c>
      <c r="N2792">
        <v>184.6</v>
      </c>
      <c r="O2792">
        <v>49</v>
      </c>
      <c r="P2792">
        <v>8.31</v>
      </c>
      <c r="Q2792">
        <v>10.9</v>
      </c>
      <c r="R2792">
        <v>3</v>
      </c>
      <c r="S2792">
        <v>2.94</v>
      </c>
      <c r="T2792">
        <v>4</v>
      </c>
      <c r="U2792" t="s">
        <v>23</v>
      </c>
      <c r="V2792">
        <f>IF(tbl_Customers[[#This Row],[churn]] = "yes", 1, 0)</f>
        <v>1</v>
      </c>
      <c r="W2792" t="str">
        <f>IF(tbl_Customers[[#This Row],[number_customer_service_calls]] &lt;= 1, "0-1 Calls", IF(tbl_Customers[[#This Row],[number_customer_service_calls]] &lt;= 3, "2-3 Calls", IF(tbl_Customers[[#This Row],[number_customer_service_calls]] &lt;=5, "4-5 Calls", "6+ Calls")))</f>
        <v>4-5 Calls</v>
      </c>
      <c r="X2792" t="str">
        <f>IF(tbl_Customers[[#This Row],[account_length]] &lt;= 50, "0-50", IF(tbl_Customers[[#This Row],[account_length]] &lt;=100, "51-100", IF(tbl_Customers[[#This Row],[account_length]] &lt;= 150, "101-150", "151+")))</f>
        <v>151+</v>
      </c>
      <c r="Y2792" t="str">
        <f>IF(tbl_Customers[[#This Row],[total_intl_charge]] &lt;= 3, "Low Charges", "High Charges")</f>
        <v>Low Charges</v>
      </c>
      <c r="Z2792" t="str">
        <f>IF(tbl_Customers[[#This Row],[total_eve_calls]]&lt;=80,"Low Calls",
IF(tbl_Customers[[#This Row],[total_eve_calls]]&lt;=120,"Medium Calls","High Calls"))</f>
        <v>Medium Calls</v>
      </c>
      <c r="AA2792" t="str">
        <f>IF(tbl_Customers[[#This Row],[total_eve_charge]]&lt;=15,"Low Charges",
IF(tbl_Customers[[#This Row],[total_eve_charge]]&lt;=20,"Medium Charges","High Charges"))</f>
        <v>Low Charges</v>
      </c>
      <c r="AB27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2" t="str">
        <f>IF(tbl_Customers[[#This Row],[number_vmail_messages]] = 0, "No Usage", IF(tbl_Customers[[#This Row],[number_vmail_messages]] &lt;= 20, "Low Usage", IF(tbl_Customers[[#This Row],[number_vmail_messages]] &lt;= 40, "Medium Usgae", "High Usage")))</f>
        <v>High Usage</v>
      </c>
      <c r="AD2792" t="str">
        <f>IF(tbl_Customers[[#This Row],[total_day_minutes]]&lt;=150,"Low Usage", IF(tbl_Customers[[#This Row],[total_day_minutes]]&lt;=200,"Medium Usage", IF(tbl_Customers[[#This Row],[total_day_minutes]]&lt;=250,"High Usage","Very High Usage")))</f>
        <v>Medium Usage</v>
      </c>
      <c r="AE2792" t="str">
        <f>IF(tbl_Customers[[#This Row],[total_intl_calls]]&lt;=5,"Low Calls", IF(tbl_Customers[[#This Row],[total_intl_calls]]&lt;=10, "Medium Calls", "High Calls"))</f>
        <v>Low Calls</v>
      </c>
      <c r="AF27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92" s="36" t="str">
        <f>IF(tbl_Customers[[#This Row],[Churn_Risk_Score]]&gt;=10,"High Risk", IF(tbl_Customers[[#This Row],[Churn_Risk_Score]]&gt;=5,"Medium Risk","Low Risk"))</f>
        <v>Low Risk</v>
      </c>
    </row>
    <row r="2793" spans="1:33" x14ac:dyDescent="0.35">
      <c r="A2793">
        <v>2792</v>
      </c>
      <c r="B2793" t="s">
        <v>43</v>
      </c>
      <c r="C2793">
        <v>78</v>
      </c>
      <c r="D2793" t="s">
        <v>21</v>
      </c>
      <c r="E2793" t="s">
        <v>22</v>
      </c>
      <c r="F2793" t="s">
        <v>22</v>
      </c>
      <c r="G2793">
        <v>0</v>
      </c>
      <c r="H2793">
        <v>109.5</v>
      </c>
      <c r="I2793">
        <v>105</v>
      </c>
      <c r="J2793">
        <v>18.62</v>
      </c>
      <c r="K2793">
        <v>286.10000000000002</v>
      </c>
      <c r="L2793">
        <v>90</v>
      </c>
      <c r="M2793">
        <v>24.32</v>
      </c>
      <c r="N2793">
        <v>247.6</v>
      </c>
      <c r="O2793">
        <v>113</v>
      </c>
      <c r="P2793">
        <v>11.14</v>
      </c>
      <c r="Q2793">
        <v>4.9000000000000004</v>
      </c>
      <c r="R2793">
        <v>9</v>
      </c>
      <c r="S2793">
        <v>1.32</v>
      </c>
      <c r="T2793">
        <v>1</v>
      </c>
      <c r="U2793" t="s">
        <v>22</v>
      </c>
      <c r="V2793">
        <f>IF(tbl_Customers[[#This Row],[churn]] = "yes", 1, 0)</f>
        <v>0</v>
      </c>
      <c r="W2793" t="str">
        <f>IF(tbl_Customers[[#This Row],[number_customer_service_calls]] &lt;= 1, "0-1 Calls", IF(tbl_Customers[[#This Row],[number_customer_service_calls]] &lt;= 3, "2-3 Calls", IF(tbl_Customers[[#This Row],[number_customer_service_calls]] &lt;=5, "4-5 Calls", "6+ Calls")))</f>
        <v>0-1 Calls</v>
      </c>
      <c r="X2793" t="str">
        <f>IF(tbl_Customers[[#This Row],[account_length]] &lt;= 50, "0-50", IF(tbl_Customers[[#This Row],[account_length]] &lt;=100, "51-100", IF(tbl_Customers[[#This Row],[account_length]] &lt;= 150, "101-150", "151+")))</f>
        <v>51-100</v>
      </c>
      <c r="Y2793" t="str">
        <f>IF(tbl_Customers[[#This Row],[total_intl_charge]] &lt;= 3, "Low Charges", "High Charges")</f>
        <v>Low Charges</v>
      </c>
      <c r="Z2793" t="str">
        <f>IF(tbl_Customers[[#This Row],[total_eve_calls]]&lt;=80,"Low Calls",
IF(tbl_Customers[[#This Row],[total_eve_calls]]&lt;=120,"Medium Calls","High Calls"))</f>
        <v>Medium Calls</v>
      </c>
      <c r="AA2793" t="str">
        <f>IF(tbl_Customers[[#This Row],[total_eve_charge]]&lt;=15,"Low Charges",
IF(tbl_Customers[[#This Row],[total_eve_charge]]&lt;=20,"Medium Charges","High Charges"))</f>
        <v>High Charges</v>
      </c>
      <c r="AB27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93" t="str">
        <f>IF(tbl_Customers[[#This Row],[number_vmail_messages]] = 0, "No Usage", IF(tbl_Customers[[#This Row],[number_vmail_messages]] &lt;= 20, "Low Usage", IF(tbl_Customers[[#This Row],[number_vmail_messages]] &lt;= 40, "Medium Usgae", "High Usage")))</f>
        <v>No Usage</v>
      </c>
      <c r="AD2793" t="str">
        <f>IF(tbl_Customers[[#This Row],[total_day_minutes]]&lt;=150,"Low Usage", IF(tbl_Customers[[#This Row],[total_day_minutes]]&lt;=200,"Medium Usage", IF(tbl_Customers[[#This Row],[total_day_minutes]]&lt;=250,"High Usage","Very High Usage")))</f>
        <v>Low Usage</v>
      </c>
      <c r="AE2793" t="str">
        <f>IF(tbl_Customers[[#This Row],[total_intl_calls]]&lt;=5,"Low Calls", IF(tbl_Customers[[#This Row],[total_intl_calls]]&lt;=10, "Medium Calls", "High Calls"))</f>
        <v>Medium Calls</v>
      </c>
      <c r="AF27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93" s="36" t="str">
        <f>IF(tbl_Customers[[#This Row],[Churn_Risk_Score]]&gt;=10,"High Risk", IF(tbl_Customers[[#This Row],[Churn_Risk_Score]]&gt;=5,"Medium Risk","Low Risk"))</f>
        <v>Low Risk</v>
      </c>
    </row>
    <row r="2794" spans="1:33" x14ac:dyDescent="0.35">
      <c r="A2794">
        <v>2793</v>
      </c>
      <c r="B2794" t="s">
        <v>56</v>
      </c>
      <c r="C2794">
        <v>127</v>
      </c>
      <c r="D2794" t="s">
        <v>28</v>
      </c>
      <c r="E2794" t="s">
        <v>22</v>
      </c>
      <c r="F2794" t="s">
        <v>22</v>
      </c>
      <c r="G2794">
        <v>0</v>
      </c>
      <c r="H2794">
        <v>107.9</v>
      </c>
      <c r="I2794">
        <v>128</v>
      </c>
      <c r="J2794">
        <v>18.34</v>
      </c>
      <c r="K2794">
        <v>187</v>
      </c>
      <c r="L2794">
        <v>77</v>
      </c>
      <c r="M2794">
        <v>15.9</v>
      </c>
      <c r="N2794">
        <v>218.5</v>
      </c>
      <c r="O2794">
        <v>95</v>
      </c>
      <c r="P2794">
        <v>9.83</v>
      </c>
      <c r="Q2794">
        <v>0</v>
      </c>
      <c r="R2794">
        <v>0</v>
      </c>
      <c r="S2794">
        <v>0</v>
      </c>
      <c r="T2794">
        <v>0</v>
      </c>
      <c r="U2794" t="s">
        <v>22</v>
      </c>
      <c r="V2794">
        <f>IF(tbl_Customers[[#This Row],[churn]] = "yes", 1, 0)</f>
        <v>0</v>
      </c>
      <c r="W2794" t="str">
        <f>IF(tbl_Customers[[#This Row],[number_customer_service_calls]] &lt;= 1, "0-1 Calls", IF(tbl_Customers[[#This Row],[number_customer_service_calls]] &lt;= 3, "2-3 Calls", IF(tbl_Customers[[#This Row],[number_customer_service_calls]] &lt;=5, "4-5 Calls", "6+ Calls")))</f>
        <v>0-1 Calls</v>
      </c>
      <c r="X2794" t="str">
        <f>IF(tbl_Customers[[#This Row],[account_length]] &lt;= 50, "0-50", IF(tbl_Customers[[#This Row],[account_length]] &lt;=100, "51-100", IF(tbl_Customers[[#This Row],[account_length]] &lt;= 150, "101-150", "151+")))</f>
        <v>101-150</v>
      </c>
      <c r="Y2794" t="str">
        <f>IF(tbl_Customers[[#This Row],[total_intl_charge]] &lt;= 3, "Low Charges", "High Charges")</f>
        <v>Low Charges</v>
      </c>
      <c r="Z2794" t="str">
        <f>IF(tbl_Customers[[#This Row],[total_eve_calls]]&lt;=80,"Low Calls",
IF(tbl_Customers[[#This Row],[total_eve_calls]]&lt;=120,"Medium Calls","High Calls"))</f>
        <v>Low Calls</v>
      </c>
      <c r="AA2794" t="str">
        <f>IF(tbl_Customers[[#This Row],[total_eve_charge]]&lt;=15,"Low Charges",
IF(tbl_Customers[[#This Row],[total_eve_charge]]&lt;=20,"Medium Charges","High Charges"))</f>
        <v>Medium Charges</v>
      </c>
      <c r="AB27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94" t="str">
        <f>IF(tbl_Customers[[#This Row],[number_vmail_messages]] = 0, "No Usage", IF(tbl_Customers[[#This Row],[number_vmail_messages]] &lt;= 20, "Low Usage", IF(tbl_Customers[[#This Row],[number_vmail_messages]] &lt;= 40, "Medium Usgae", "High Usage")))</f>
        <v>No Usage</v>
      </c>
      <c r="AD2794" t="str">
        <f>IF(tbl_Customers[[#This Row],[total_day_minutes]]&lt;=150,"Low Usage", IF(tbl_Customers[[#This Row],[total_day_minutes]]&lt;=200,"Medium Usage", IF(tbl_Customers[[#This Row],[total_day_minutes]]&lt;=250,"High Usage","Very High Usage")))</f>
        <v>Low Usage</v>
      </c>
      <c r="AE2794" t="str">
        <f>IF(tbl_Customers[[#This Row],[total_intl_calls]]&lt;=5,"Low Calls", IF(tbl_Customers[[#This Row],[total_intl_calls]]&lt;=10, "Medium Calls", "High Calls"))</f>
        <v>Low Calls</v>
      </c>
      <c r="AF27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94" s="36" t="str">
        <f>IF(tbl_Customers[[#This Row],[Churn_Risk_Score]]&gt;=10,"High Risk", IF(tbl_Customers[[#This Row],[Churn_Risk_Score]]&gt;=5,"Medium Risk","Low Risk"))</f>
        <v>Low Risk</v>
      </c>
    </row>
    <row r="2795" spans="1:33" x14ac:dyDescent="0.35">
      <c r="A2795">
        <v>2794</v>
      </c>
      <c r="B2795" t="s">
        <v>53</v>
      </c>
      <c r="C2795">
        <v>119</v>
      </c>
      <c r="D2795" t="s">
        <v>28</v>
      </c>
      <c r="E2795" t="s">
        <v>23</v>
      </c>
      <c r="F2795" t="s">
        <v>23</v>
      </c>
      <c r="G2795">
        <v>22</v>
      </c>
      <c r="H2795">
        <v>172.1</v>
      </c>
      <c r="I2795">
        <v>119</v>
      </c>
      <c r="J2795">
        <v>29.26</v>
      </c>
      <c r="K2795">
        <v>223.6</v>
      </c>
      <c r="L2795">
        <v>133</v>
      </c>
      <c r="M2795">
        <v>19.010000000000002</v>
      </c>
      <c r="N2795">
        <v>150</v>
      </c>
      <c r="O2795">
        <v>94</v>
      </c>
      <c r="P2795">
        <v>6.75</v>
      </c>
      <c r="Q2795">
        <v>13.9</v>
      </c>
      <c r="R2795">
        <v>20</v>
      </c>
      <c r="S2795">
        <v>3.75</v>
      </c>
      <c r="T2795">
        <v>1</v>
      </c>
      <c r="U2795" t="s">
        <v>23</v>
      </c>
      <c r="V2795">
        <f>IF(tbl_Customers[[#This Row],[churn]] = "yes", 1, 0)</f>
        <v>1</v>
      </c>
      <c r="W2795" t="str">
        <f>IF(tbl_Customers[[#This Row],[number_customer_service_calls]] &lt;= 1, "0-1 Calls", IF(tbl_Customers[[#This Row],[number_customer_service_calls]] &lt;= 3, "2-3 Calls", IF(tbl_Customers[[#This Row],[number_customer_service_calls]] &lt;=5, "4-5 Calls", "6+ Calls")))</f>
        <v>0-1 Calls</v>
      </c>
      <c r="X2795" t="str">
        <f>IF(tbl_Customers[[#This Row],[account_length]] &lt;= 50, "0-50", IF(tbl_Customers[[#This Row],[account_length]] &lt;=100, "51-100", IF(tbl_Customers[[#This Row],[account_length]] &lt;= 150, "101-150", "151+")))</f>
        <v>101-150</v>
      </c>
      <c r="Y2795" t="str">
        <f>IF(tbl_Customers[[#This Row],[total_intl_charge]] &lt;= 3, "Low Charges", "High Charges")</f>
        <v>High Charges</v>
      </c>
      <c r="Z2795" t="str">
        <f>IF(tbl_Customers[[#This Row],[total_eve_calls]]&lt;=80,"Low Calls",
IF(tbl_Customers[[#This Row],[total_eve_calls]]&lt;=120,"Medium Calls","High Calls"))</f>
        <v>High Calls</v>
      </c>
      <c r="AA2795" t="str">
        <f>IF(tbl_Customers[[#This Row],[total_eve_charge]]&lt;=15,"Low Charges",
IF(tbl_Customers[[#This Row],[total_eve_charge]]&lt;=20,"Medium Charges","High Charges"))</f>
        <v>Medium Charges</v>
      </c>
      <c r="AB27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5" t="str">
        <f>IF(tbl_Customers[[#This Row],[number_vmail_messages]] = 0, "No Usage", IF(tbl_Customers[[#This Row],[number_vmail_messages]] &lt;= 20, "Low Usage", IF(tbl_Customers[[#This Row],[number_vmail_messages]] &lt;= 40, "Medium Usgae", "High Usage")))</f>
        <v>Medium Usgae</v>
      </c>
      <c r="AD2795" t="str">
        <f>IF(tbl_Customers[[#This Row],[total_day_minutes]]&lt;=150,"Low Usage", IF(tbl_Customers[[#This Row],[total_day_minutes]]&lt;=200,"Medium Usage", IF(tbl_Customers[[#This Row],[total_day_minutes]]&lt;=250,"High Usage","Very High Usage")))</f>
        <v>Medium Usage</v>
      </c>
      <c r="AE2795" t="str">
        <f>IF(tbl_Customers[[#This Row],[total_intl_calls]]&lt;=5,"Low Calls", IF(tbl_Customers[[#This Row],[total_intl_calls]]&lt;=10, "Medium Calls", "High Calls"))</f>
        <v>High Calls</v>
      </c>
      <c r="AF27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795" s="36" t="str">
        <f>IF(tbl_Customers[[#This Row],[Churn_Risk_Score]]&gt;=10,"High Risk", IF(tbl_Customers[[#This Row],[Churn_Risk_Score]]&gt;=5,"Medium Risk","Low Risk"))</f>
        <v>Medium Risk</v>
      </c>
    </row>
    <row r="2796" spans="1:33" x14ac:dyDescent="0.35">
      <c r="A2796">
        <v>2795</v>
      </c>
      <c r="B2796" t="s">
        <v>33</v>
      </c>
      <c r="C2796">
        <v>95</v>
      </c>
      <c r="D2796" t="s">
        <v>25</v>
      </c>
      <c r="E2796" t="s">
        <v>22</v>
      </c>
      <c r="F2796" t="s">
        <v>22</v>
      </c>
      <c r="G2796">
        <v>0</v>
      </c>
      <c r="H2796">
        <v>160</v>
      </c>
      <c r="I2796">
        <v>133</v>
      </c>
      <c r="J2796">
        <v>27.2</v>
      </c>
      <c r="K2796">
        <v>215.3</v>
      </c>
      <c r="L2796">
        <v>98</v>
      </c>
      <c r="M2796">
        <v>18.3</v>
      </c>
      <c r="N2796">
        <v>188.9</v>
      </c>
      <c r="O2796">
        <v>87</v>
      </c>
      <c r="P2796">
        <v>8.5</v>
      </c>
      <c r="Q2796">
        <v>9.1</v>
      </c>
      <c r="R2796">
        <v>4</v>
      </c>
      <c r="S2796">
        <v>2.46</v>
      </c>
      <c r="T2796">
        <v>0</v>
      </c>
      <c r="U2796" t="s">
        <v>22</v>
      </c>
      <c r="V2796">
        <f>IF(tbl_Customers[[#This Row],[churn]] = "yes", 1, 0)</f>
        <v>0</v>
      </c>
      <c r="W2796" t="str">
        <f>IF(tbl_Customers[[#This Row],[number_customer_service_calls]] &lt;= 1, "0-1 Calls", IF(tbl_Customers[[#This Row],[number_customer_service_calls]] &lt;= 3, "2-3 Calls", IF(tbl_Customers[[#This Row],[number_customer_service_calls]] &lt;=5, "4-5 Calls", "6+ Calls")))</f>
        <v>0-1 Calls</v>
      </c>
      <c r="X2796" t="str">
        <f>IF(tbl_Customers[[#This Row],[account_length]] &lt;= 50, "0-50", IF(tbl_Customers[[#This Row],[account_length]] &lt;=100, "51-100", IF(tbl_Customers[[#This Row],[account_length]] &lt;= 150, "101-150", "151+")))</f>
        <v>51-100</v>
      </c>
      <c r="Y2796" t="str">
        <f>IF(tbl_Customers[[#This Row],[total_intl_charge]] &lt;= 3, "Low Charges", "High Charges")</f>
        <v>Low Charges</v>
      </c>
      <c r="Z2796" t="str">
        <f>IF(tbl_Customers[[#This Row],[total_eve_calls]]&lt;=80,"Low Calls",
IF(tbl_Customers[[#This Row],[total_eve_calls]]&lt;=120,"Medium Calls","High Calls"))</f>
        <v>Medium Calls</v>
      </c>
      <c r="AA2796" t="str">
        <f>IF(tbl_Customers[[#This Row],[total_eve_charge]]&lt;=15,"Low Charges",
IF(tbl_Customers[[#This Row],[total_eve_charge]]&lt;=20,"Medium Charges","High Charges"))</f>
        <v>Medium Charges</v>
      </c>
      <c r="AB27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796" t="str">
        <f>IF(tbl_Customers[[#This Row],[number_vmail_messages]] = 0, "No Usage", IF(tbl_Customers[[#This Row],[number_vmail_messages]] &lt;= 20, "Low Usage", IF(tbl_Customers[[#This Row],[number_vmail_messages]] &lt;= 40, "Medium Usgae", "High Usage")))</f>
        <v>No Usage</v>
      </c>
      <c r="AD2796" t="str">
        <f>IF(tbl_Customers[[#This Row],[total_day_minutes]]&lt;=150,"Low Usage", IF(tbl_Customers[[#This Row],[total_day_minutes]]&lt;=200,"Medium Usage", IF(tbl_Customers[[#This Row],[total_day_minutes]]&lt;=250,"High Usage","Very High Usage")))</f>
        <v>Medium Usage</v>
      </c>
      <c r="AE2796" t="str">
        <f>IF(tbl_Customers[[#This Row],[total_intl_calls]]&lt;=5,"Low Calls", IF(tbl_Customers[[#This Row],[total_intl_calls]]&lt;=10, "Medium Calls", "High Calls"))</f>
        <v>Low Calls</v>
      </c>
      <c r="AF27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96" s="36" t="str">
        <f>IF(tbl_Customers[[#This Row],[Churn_Risk_Score]]&gt;=10,"High Risk", IF(tbl_Customers[[#This Row],[Churn_Risk_Score]]&gt;=5,"Medium Risk","Low Risk"))</f>
        <v>Low Risk</v>
      </c>
    </row>
    <row r="2797" spans="1:33" x14ac:dyDescent="0.35">
      <c r="A2797">
        <v>2796</v>
      </c>
      <c r="B2797" t="s">
        <v>71</v>
      </c>
      <c r="C2797">
        <v>110</v>
      </c>
      <c r="D2797" t="s">
        <v>21</v>
      </c>
      <c r="E2797" t="s">
        <v>22</v>
      </c>
      <c r="F2797" t="s">
        <v>22</v>
      </c>
      <c r="G2797">
        <v>0</v>
      </c>
      <c r="H2797">
        <v>227.7</v>
      </c>
      <c r="I2797">
        <v>88</v>
      </c>
      <c r="J2797">
        <v>38.71</v>
      </c>
      <c r="K2797">
        <v>170</v>
      </c>
      <c r="L2797">
        <v>96</v>
      </c>
      <c r="M2797">
        <v>14.45</v>
      </c>
      <c r="N2797">
        <v>128.69999999999999</v>
      </c>
      <c r="O2797">
        <v>57</v>
      </c>
      <c r="P2797">
        <v>5.79</v>
      </c>
      <c r="Q2797">
        <v>11.7</v>
      </c>
      <c r="R2797">
        <v>5</v>
      </c>
      <c r="S2797">
        <v>3.16</v>
      </c>
      <c r="T2797">
        <v>1</v>
      </c>
      <c r="U2797" t="s">
        <v>22</v>
      </c>
      <c r="V2797">
        <f>IF(tbl_Customers[[#This Row],[churn]] = "yes", 1, 0)</f>
        <v>0</v>
      </c>
      <c r="W2797" t="str">
        <f>IF(tbl_Customers[[#This Row],[number_customer_service_calls]] &lt;= 1, "0-1 Calls", IF(tbl_Customers[[#This Row],[number_customer_service_calls]] &lt;= 3, "2-3 Calls", IF(tbl_Customers[[#This Row],[number_customer_service_calls]] &lt;=5, "4-5 Calls", "6+ Calls")))</f>
        <v>0-1 Calls</v>
      </c>
      <c r="X2797" t="str">
        <f>IF(tbl_Customers[[#This Row],[account_length]] &lt;= 50, "0-50", IF(tbl_Customers[[#This Row],[account_length]] &lt;=100, "51-100", IF(tbl_Customers[[#This Row],[account_length]] &lt;= 150, "101-150", "151+")))</f>
        <v>101-150</v>
      </c>
      <c r="Y2797" t="str">
        <f>IF(tbl_Customers[[#This Row],[total_intl_charge]] &lt;= 3, "Low Charges", "High Charges")</f>
        <v>High Charges</v>
      </c>
      <c r="Z2797" t="str">
        <f>IF(tbl_Customers[[#This Row],[total_eve_calls]]&lt;=80,"Low Calls",
IF(tbl_Customers[[#This Row],[total_eve_calls]]&lt;=120,"Medium Calls","High Calls"))</f>
        <v>Medium Calls</v>
      </c>
      <c r="AA2797" t="str">
        <f>IF(tbl_Customers[[#This Row],[total_eve_charge]]&lt;=15,"Low Charges",
IF(tbl_Customers[[#This Row],[total_eve_charge]]&lt;=20,"Medium Charges","High Charges"))</f>
        <v>Low Charges</v>
      </c>
      <c r="AB27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7" t="str">
        <f>IF(tbl_Customers[[#This Row],[number_vmail_messages]] = 0, "No Usage", IF(tbl_Customers[[#This Row],[number_vmail_messages]] &lt;= 20, "Low Usage", IF(tbl_Customers[[#This Row],[number_vmail_messages]] &lt;= 40, "Medium Usgae", "High Usage")))</f>
        <v>No Usage</v>
      </c>
      <c r="AD2797" t="str">
        <f>IF(tbl_Customers[[#This Row],[total_day_minutes]]&lt;=150,"Low Usage", IF(tbl_Customers[[#This Row],[total_day_minutes]]&lt;=200,"Medium Usage", IF(tbl_Customers[[#This Row],[total_day_minutes]]&lt;=250,"High Usage","Very High Usage")))</f>
        <v>High Usage</v>
      </c>
      <c r="AE2797" t="str">
        <f>IF(tbl_Customers[[#This Row],[total_intl_calls]]&lt;=5,"Low Calls", IF(tbl_Customers[[#This Row],[total_intl_calls]]&lt;=10, "Medium Calls", "High Calls"))</f>
        <v>Low Calls</v>
      </c>
      <c r="AF27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797" s="36" t="str">
        <f>IF(tbl_Customers[[#This Row],[Churn_Risk_Score]]&gt;=10,"High Risk", IF(tbl_Customers[[#This Row],[Churn_Risk_Score]]&gt;=5,"Medium Risk","Low Risk"))</f>
        <v>Low Risk</v>
      </c>
    </row>
    <row r="2798" spans="1:33" x14ac:dyDescent="0.35">
      <c r="A2798">
        <v>2797</v>
      </c>
      <c r="B2798" t="s">
        <v>74</v>
      </c>
      <c r="C2798">
        <v>74</v>
      </c>
      <c r="D2798" t="s">
        <v>28</v>
      </c>
      <c r="E2798" t="s">
        <v>22</v>
      </c>
      <c r="F2798" t="s">
        <v>22</v>
      </c>
      <c r="G2798">
        <v>0</v>
      </c>
      <c r="H2798">
        <v>203.8</v>
      </c>
      <c r="I2798">
        <v>77</v>
      </c>
      <c r="J2798">
        <v>34.65</v>
      </c>
      <c r="K2798">
        <v>205.1</v>
      </c>
      <c r="L2798">
        <v>111</v>
      </c>
      <c r="M2798">
        <v>17.43</v>
      </c>
      <c r="N2798">
        <v>154.9</v>
      </c>
      <c r="O2798">
        <v>109</v>
      </c>
      <c r="P2798">
        <v>6.97</v>
      </c>
      <c r="Q2798">
        <v>9</v>
      </c>
      <c r="R2798">
        <v>2</v>
      </c>
      <c r="S2798">
        <v>2.4300000000000002</v>
      </c>
      <c r="T2798">
        <v>1</v>
      </c>
      <c r="U2798" t="s">
        <v>22</v>
      </c>
      <c r="V2798">
        <f>IF(tbl_Customers[[#This Row],[churn]] = "yes", 1, 0)</f>
        <v>0</v>
      </c>
      <c r="W2798" t="str">
        <f>IF(tbl_Customers[[#This Row],[number_customer_service_calls]] &lt;= 1, "0-1 Calls", IF(tbl_Customers[[#This Row],[number_customer_service_calls]] &lt;= 3, "2-3 Calls", IF(tbl_Customers[[#This Row],[number_customer_service_calls]] &lt;=5, "4-5 Calls", "6+ Calls")))</f>
        <v>0-1 Calls</v>
      </c>
      <c r="X2798" t="str">
        <f>IF(tbl_Customers[[#This Row],[account_length]] &lt;= 50, "0-50", IF(tbl_Customers[[#This Row],[account_length]] &lt;=100, "51-100", IF(tbl_Customers[[#This Row],[account_length]] &lt;= 150, "101-150", "151+")))</f>
        <v>51-100</v>
      </c>
      <c r="Y2798" t="str">
        <f>IF(tbl_Customers[[#This Row],[total_intl_charge]] &lt;= 3, "Low Charges", "High Charges")</f>
        <v>Low Charges</v>
      </c>
      <c r="Z2798" t="str">
        <f>IF(tbl_Customers[[#This Row],[total_eve_calls]]&lt;=80,"Low Calls",
IF(tbl_Customers[[#This Row],[total_eve_calls]]&lt;=120,"Medium Calls","High Calls"))</f>
        <v>Medium Calls</v>
      </c>
      <c r="AA2798" t="str">
        <f>IF(tbl_Customers[[#This Row],[total_eve_charge]]&lt;=15,"Low Charges",
IF(tbl_Customers[[#This Row],[total_eve_charge]]&lt;=20,"Medium Charges","High Charges"))</f>
        <v>Medium Charges</v>
      </c>
      <c r="AB27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798" t="str">
        <f>IF(tbl_Customers[[#This Row],[number_vmail_messages]] = 0, "No Usage", IF(tbl_Customers[[#This Row],[number_vmail_messages]] &lt;= 20, "Low Usage", IF(tbl_Customers[[#This Row],[number_vmail_messages]] &lt;= 40, "Medium Usgae", "High Usage")))</f>
        <v>No Usage</v>
      </c>
      <c r="AD2798" t="str">
        <f>IF(tbl_Customers[[#This Row],[total_day_minutes]]&lt;=150,"Low Usage", IF(tbl_Customers[[#This Row],[total_day_minutes]]&lt;=200,"Medium Usage", IF(tbl_Customers[[#This Row],[total_day_minutes]]&lt;=250,"High Usage","Very High Usage")))</f>
        <v>High Usage</v>
      </c>
      <c r="AE2798" t="str">
        <f>IF(tbl_Customers[[#This Row],[total_intl_calls]]&lt;=5,"Low Calls", IF(tbl_Customers[[#This Row],[total_intl_calls]]&lt;=10, "Medium Calls", "High Calls"))</f>
        <v>Low Calls</v>
      </c>
      <c r="AF27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798" s="36" t="str">
        <f>IF(tbl_Customers[[#This Row],[Churn_Risk_Score]]&gt;=10,"High Risk", IF(tbl_Customers[[#This Row],[Churn_Risk_Score]]&gt;=5,"Medium Risk","Low Risk"))</f>
        <v>Low Risk</v>
      </c>
    </row>
    <row r="2799" spans="1:33" x14ac:dyDescent="0.35">
      <c r="A2799">
        <v>2798</v>
      </c>
      <c r="B2799" t="s">
        <v>66</v>
      </c>
      <c r="C2799">
        <v>148</v>
      </c>
      <c r="D2799" t="s">
        <v>25</v>
      </c>
      <c r="E2799" t="s">
        <v>22</v>
      </c>
      <c r="F2799" t="s">
        <v>23</v>
      </c>
      <c r="G2799">
        <v>33</v>
      </c>
      <c r="H2799">
        <v>241.7</v>
      </c>
      <c r="I2799">
        <v>84</v>
      </c>
      <c r="J2799">
        <v>41.09</v>
      </c>
      <c r="K2799">
        <v>165.8</v>
      </c>
      <c r="L2799">
        <v>84</v>
      </c>
      <c r="M2799">
        <v>14.09</v>
      </c>
      <c r="N2799">
        <v>160.6</v>
      </c>
      <c r="O2799">
        <v>80</v>
      </c>
      <c r="P2799">
        <v>7.23</v>
      </c>
      <c r="Q2799">
        <v>11.3</v>
      </c>
      <c r="R2799">
        <v>3</v>
      </c>
      <c r="S2799">
        <v>3.05</v>
      </c>
      <c r="T2799">
        <v>1</v>
      </c>
      <c r="U2799" t="s">
        <v>22</v>
      </c>
      <c r="V2799">
        <f>IF(tbl_Customers[[#This Row],[churn]] = "yes", 1, 0)</f>
        <v>0</v>
      </c>
      <c r="W2799" t="str">
        <f>IF(tbl_Customers[[#This Row],[number_customer_service_calls]] &lt;= 1, "0-1 Calls", IF(tbl_Customers[[#This Row],[number_customer_service_calls]] &lt;= 3, "2-3 Calls", IF(tbl_Customers[[#This Row],[number_customer_service_calls]] &lt;=5, "4-5 Calls", "6+ Calls")))</f>
        <v>0-1 Calls</v>
      </c>
      <c r="X2799" t="str">
        <f>IF(tbl_Customers[[#This Row],[account_length]] &lt;= 50, "0-50", IF(tbl_Customers[[#This Row],[account_length]] &lt;=100, "51-100", IF(tbl_Customers[[#This Row],[account_length]] &lt;= 150, "101-150", "151+")))</f>
        <v>101-150</v>
      </c>
      <c r="Y2799" t="str">
        <f>IF(tbl_Customers[[#This Row],[total_intl_charge]] &lt;= 3, "Low Charges", "High Charges")</f>
        <v>High Charges</v>
      </c>
      <c r="Z2799" t="str">
        <f>IF(tbl_Customers[[#This Row],[total_eve_calls]]&lt;=80,"Low Calls",
IF(tbl_Customers[[#This Row],[total_eve_calls]]&lt;=120,"Medium Calls","High Calls"))</f>
        <v>Medium Calls</v>
      </c>
      <c r="AA2799" t="str">
        <f>IF(tbl_Customers[[#This Row],[total_eve_charge]]&lt;=15,"Low Charges",
IF(tbl_Customers[[#This Row],[total_eve_charge]]&lt;=20,"Medium Charges","High Charges"))</f>
        <v>Low Charges</v>
      </c>
      <c r="AB27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799" t="str">
        <f>IF(tbl_Customers[[#This Row],[number_vmail_messages]] = 0, "No Usage", IF(tbl_Customers[[#This Row],[number_vmail_messages]] &lt;= 20, "Low Usage", IF(tbl_Customers[[#This Row],[number_vmail_messages]] &lt;= 40, "Medium Usgae", "High Usage")))</f>
        <v>Medium Usgae</v>
      </c>
      <c r="AD2799" t="str">
        <f>IF(tbl_Customers[[#This Row],[total_day_minutes]]&lt;=150,"Low Usage", IF(tbl_Customers[[#This Row],[total_day_minutes]]&lt;=200,"Medium Usage", IF(tbl_Customers[[#This Row],[total_day_minutes]]&lt;=250,"High Usage","Very High Usage")))</f>
        <v>High Usage</v>
      </c>
      <c r="AE2799" t="str">
        <f>IF(tbl_Customers[[#This Row],[total_intl_calls]]&lt;=5,"Low Calls", IF(tbl_Customers[[#This Row],[total_intl_calls]]&lt;=10, "Medium Calls", "High Calls"))</f>
        <v>Low Calls</v>
      </c>
      <c r="AF27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799" s="36" t="str">
        <f>IF(tbl_Customers[[#This Row],[Churn_Risk_Score]]&gt;=10,"High Risk", IF(tbl_Customers[[#This Row],[Churn_Risk_Score]]&gt;=5,"Medium Risk","Low Risk"))</f>
        <v>Low Risk</v>
      </c>
    </row>
    <row r="2800" spans="1:33" x14ac:dyDescent="0.35">
      <c r="A2800">
        <v>2799</v>
      </c>
      <c r="B2800" t="s">
        <v>49</v>
      </c>
      <c r="C2800">
        <v>83</v>
      </c>
      <c r="D2800" t="s">
        <v>28</v>
      </c>
      <c r="E2800" t="s">
        <v>22</v>
      </c>
      <c r="F2800" t="s">
        <v>22</v>
      </c>
      <c r="G2800">
        <v>0</v>
      </c>
      <c r="H2800">
        <v>78.099999999999994</v>
      </c>
      <c r="I2800">
        <v>70</v>
      </c>
      <c r="J2800">
        <v>13.28</v>
      </c>
      <c r="K2800">
        <v>239.3</v>
      </c>
      <c r="L2800">
        <v>115</v>
      </c>
      <c r="M2800">
        <v>20.34</v>
      </c>
      <c r="N2800">
        <v>144.4</v>
      </c>
      <c r="O2800">
        <v>112</v>
      </c>
      <c r="P2800">
        <v>6.5</v>
      </c>
      <c r="Q2800">
        <v>12.3</v>
      </c>
      <c r="R2800">
        <v>4</v>
      </c>
      <c r="S2800">
        <v>3.32</v>
      </c>
      <c r="T2800">
        <v>1</v>
      </c>
      <c r="U2800" t="s">
        <v>22</v>
      </c>
      <c r="V2800">
        <f>IF(tbl_Customers[[#This Row],[churn]] = "yes", 1, 0)</f>
        <v>0</v>
      </c>
      <c r="W2800" t="str">
        <f>IF(tbl_Customers[[#This Row],[number_customer_service_calls]] &lt;= 1, "0-1 Calls", IF(tbl_Customers[[#This Row],[number_customer_service_calls]] &lt;= 3, "2-3 Calls", IF(tbl_Customers[[#This Row],[number_customer_service_calls]] &lt;=5, "4-5 Calls", "6+ Calls")))</f>
        <v>0-1 Calls</v>
      </c>
      <c r="X2800" t="str">
        <f>IF(tbl_Customers[[#This Row],[account_length]] &lt;= 50, "0-50", IF(tbl_Customers[[#This Row],[account_length]] &lt;=100, "51-100", IF(tbl_Customers[[#This Row],[account_length]] &lt;= 150, "101-150", "151+")))</f>
        <v>51-100</v>
      </c>
      <c r="Y2800" t="str">
        <f>IF(tbl_Customers[[#This Row],[total_intl_charge]] &lt;= 3, "Low Charges", "High Charges")</f>
        <v>High Charges</v>
      </c>
      <c r="Z2800" t="str">
        <f>IF(tbl_Customers[[#This Row],[total_eve_calls]]&lt;=80,"Low Calls",
IF(tbl_Customers[[#This Row],[total_eve_calls]]&lt;=120,"Medium Calls","High Calls"))</f>
        <v>Medium Calls</v>
      </c>
      <c r="AA2800" t="str">
        <f>IF(tbl_Customers[[#This Row],[total_eve_charge]]&lt;=15,"Low Charges",
IF(tbl_Customers[[#This Row],[total_eve_charge]]&lt;=20,"Medium Charges","High Charges"))</f>
        <v>High Charges</v>
      </c>
      <c r="AB28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00" t="str">
        <f>IF(tbl_Customers[[#This Row],[number_vmail_messages]] = 0, "No Usage", IF(tbl_Customers[[#This Row],[number_vmail_messages]] &lt;= 20, "Low Usage", IF(tbl_Customers[[#This Row],[number_vmail_messages]] &lt;= 40, "Medium Usgae", "High Usage")))</f>
        <v>No Usage</v>
      </c>
      <c r="AD2800" t="str">
        <f>IF(tbl_Customers[[#This Row],[total_day_minutes]]&lt;=150,"Low Usage", IF(tbl_Customers[[#This Row],[total_day_minutes]]&lt;=200,"Medium Usage", IF(tbl_Customers[[#This Row],[total_day_minutes]]&lt;=250,"High Usage","Very High Usage")))</f>
        <v>Low Usage</v>
      </c>
      <c r="AE2800" t="str">
        <f>IF(tbl_Customers[[#This Row],[total_intl_calls]]&lt;=5,"Low Calls", IF(tbl_Customers[[#This Row],[total_intl_calls]]&lt;=10, "Medium Calls", "High Calls"))</f>
        <v>Low Calls</v>
      </c>
      <c r="AF28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00" s="36" t="str">
        <f>IF(tbl_Customers[[#This Row],[Churn_Risk_Score]]&gt;=10,"High Risk", IF(tbl_Customers[[#This Row],[Churn_Risk_Score]]&gt;=5,"Medium Risk","Low Risk"))</f>
        <v>Low Risk</v>
      </c>
    </row>
    <row r="2801" spans="1:33" x14ac:dyDescent="0.35">
      <c r="A2801">
        <v>2800</v>
      </c>
      <c r="B2801" t="s">
        <v>58</v>
      </c>
      <c r="C2801">
        <v>73</v>
      </c>
      <c r="D2801" t="s">
        <v>25</v>
      </c>
      <c r="E2801" t="s">
        <v>22</v>
      </c>
      <c r="F2801" t="s">
        <v>22</v>
      </c>
      <c r="G2801">
        <v>0</v>
      </c>
      <c r="H2801">
        <v>187.8</v>
      </c>
      <c r="I2801">
        <v>95</v>
      </c>
      <c r="J2801">
        <v>31.93</v>
      </c>
      <c r="K2801">
        <v>149.19999999999999</v>
      </c>
      <c r="L2801">
        <v>143</v>
      </c>
      <c r="M2801">
        <v>12.68</v>
      </c>
      <c r="N2801">
        <v>201.4</v>
      </c>
      <c r="O2801">
        <v>113</v>
      </c>
      <c r="P2801">
        <v>9.06</v>
      </c>
      <c r="Q2801">
        <v>11</v>
      </c>
      <c r="R2801">
        <v>4</v>
      </c>
      <c r="S2801">
        <v>2.97</v>
      </c>
      <c r="T2801">
        <v>2</v>
      </c>
      <c r="U2801" t="s">
        <v>22</v>
      </c>
      <c r="V2801">
        <f>IF(tbl_Customers[[#This Row],[churn]] = "yes", 1, 0)</f>
        <v>0</v>
      </c>
      <c r="W2801" t="str">
        <f>IF(tbl_Customers[[#This Row],[number_customer_service_calls]] &lt;= 1, "0-1 Calls", IF(tbl_Customers[[#This Row],[number_customer_service_calls]] &lt;= 3, "2-3 Calls", IF(tbl_Customers[[#This Row],[number_customer_service_calls]] &lt;=5, "4-5 Calls", "6+ Calls")))</f>
        <v>2-3 Calls</v>
      </c>
      <c r="X2801" t="str">
        <f>IF(tbl_Customers[[#This Row],[account_length]] &lt;= 50, "0-50", IF(tbl_Customers[[#This Row],[account_length]] &lt;=100, "51-100", IF(tbl_Customers[[#This Row],[account_length]] &lt;= 150, "101-150", "151+")))</f>
        <v>51-100</v>
      </c>
      <c r="Y2801" t="str">
        <f>IF(tbl_Customers[[#This Row],[total_intl_charge]] &lt;= 3, "Low Charges", "High Charges")</f>
        <v>Low Charges</v>
      </c>
      <c r="Z2801" t="str">
        <f>IF(tbl_Customers[[#This Row],[total_eve_calls]]&lt;=80,"Low Calls",
IF(tbl_Customers[[#This Row],[total_eve_calls]]&lt;=120,"Medium Calls","High Calls"))</f>
        <v>High Calls</v>
      </c>
      <c r="AA2801" t="str">
        <f>IF(tbl_Customers[[#This Row],[total_eve_charge]]&lt;=15,"Low Charges",
IF(tbl_Customers[[#This Row],[total_eve_charge]]&lt;=20,"Medium Charges","High Charges"))</f>
        <v>Low Charges</v>
      </c>
      <c r="AB28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01" t="str">
        <f>IF(tbl_Customers[[#This Row],[number_vmail_messages]] = 0, "No Usage", IF(tbl_Customers[[#This Row],[number_vmail_messages]] &lt;= 20, "Low Usage", IF(tbl_Customers[[#This Row],[number_vmail_messages]] &lt;= 40, "Medium Usgae", "High Usage")))</f>
        <v>No Usage</v>
      </c>
      <c r="AD2801" t="str">
        <f>IF(tbl_Customers[[#This Row],[total_day_minutes]]&lt;=150,"Low Usage", IF(tbl_Customers[[#This Row],[total_day_minutes]]&lt;=200,"Medium Usage", IF(tbl_Customers[[#This Row],[total_day_minutes]]&lt;=250,"High Usage","Very High Usage")))</f>
        <v>Medium Usage</v>
      </c>
      <c r="AE2801" t="str">
        <f>IF(tbl_Customers[[#This Row],[total_intl_calls]]&lt;=5,"Low Calls", IF(tbl_Customers[[#This Row],[total_intl_calls]]&lt;=10, "Medium Calls", "High Calls"))</f>
        <v>Low Calls</v>
      </c>
      <c r="AF28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01" s="36" t="str">
        <f>IF(tbl_Customers[[#This Row],[Churn_Risk_Score]]&gt;=10,"High Risk", IF(tbl_Customers[[#This Row],[Churn_Risk_Score]]&gt;=5,"Medium Risk","Low Risk"))</f>
        <v>Low Risk</v>
      </c>
    </row>
    <row r="2802" spans="1:33" x14ac:dyDescent="0.35">
      <c r="A2802">
        <v>2801</v>
      </c>
      <c r="B2802" t="s">
        <v>43</v>
      </c>
      <c r="C2802">
        <v>111</v>
      </c>
      <c r="D2802" t="s">
        <v>21</v>
      </c>
      <c r="E2802" t="s">
        <v>22</v>
      </c>
      <c r="F2802" t="s">
        <v>23</v>
      </c>
      <c r="G2802">
        <v>21</v>
      </c>
      <c r="H2802">
        <v>127.1</v>
      </c>
      <c r="I2802">
        <v>94</v>
      </c>
      <c r="J2802">
        <v>21.61</v>
      </c>
      <c r="K2802">
        <v>228.3</v>
      </c>
      <c r="L2802">
        <v>116</v>
      </c>
      <c r="M2802">
        <v>19.41</v>
      </c>
      <c r="N2802">
        <v>166.7</v>
      </c>
      <c r="O2802">
        <v>108</v>
      </c>
      <c r="P2802">
        <v>7.5</v>
      </c>
      <c r="Q2802">
        <v>7.1</v>
      </c>
      <c r="R2802">
        <v>3</v>
      </c>
      <c r="S2802">
        <v>1.92</v>
      </c>
      <c r="T2802">
        <v>1</v>
      </c>
      <c r="U2802" t="s">
        <v>22</v>
      </c>
      <c r="V2802">
        <f>IF(tbl_Customers[[#This Row],[churn]] = "yes", 1, 0)</f>
        <v>0</v>
      </c>
      <c r="W2802" t="str">
        <f>IF(tbl_Customers[[#This Row],[number_customer_service_calls]] &lt;= 1, "0-1 Calls", IF(tbl_Customers[[#This Row],[number_customer_service_calls]] &lt;= 3, "2-3 Calls", IF(tbl_Customers[[#This Row],[number_customer_service_calls]] &lt;=5, "4-5 Calls", "6+ Calls")))</f>
        <v>0-1 Calls</v>
      </c>
      <c r="X2802" t="str">
        <f>IF(tbl_Customers[[#This Row],[account_length]] &lt;= 50, "0-50", IF(tbl_Customers[[#This Row],[account_length]] &lt;=100, "51-100", IF(tbl_Customers[[#This Row],[account_length]] &lt;= 150, "101-150", "151+")))</f>
        <v>101-150</v>
      </c>
      <c r="Y2802" t="str">
        <f>IF(tbl_Customers[[#This Row],[total_intl_charge]] &lt;= 3, "Low Charges", "High Charges")</f>
        <v>Low Charges</v>
      </c>
      <c r="Z2802" t="str">
        <f>IF(tbl_Customers[[#This Row],[total_eve_calls]]&lt;=80,"Low Calls",
IF(tbl_Customers[[#This Row],[total_eve_calls]]&lt;=120,"Medium Calls","High Calls"))</f>
        <v>Medium Calls</v>
      </c>
      <c r="AA2802" t="str">
        <f>IF(tbl_Customers[[#This Row],[total_eve_charge]]&lt;=15,"Low Charges",
IF(tbl_Customers[[#This Row],[total_eve_charge]]&lt;=20,"Medium Charges","High Charges"))</f>
        <v>Medium Charges</v>
      </c>
      <c r="AB28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02" t="str">
        <f>IF(tbl_Customers[[#This Row],[number_vmail_messages]] = 0, "No Usage", IF(tbl_Customers[[#This Row],[number_vmail_messages]] &lt;= 20, "Low Usage", IF(tbl_Customers[[#This Row],[number_vmail_messages]] &lt;= 40, "Medium Usgae", "High Usage")))</f>
        <v>Medium Usgae</v>
      </c>
      <c r="AD2802" t="str">
        <f>IF(tbl_Customers[[#This Row],[total_day_minutes]]&lt;=150,"Low Usage", IF(tbl_Customers[[#This Row],[total_day_minutes]]&lt;=200,"Medium Usage", IF(tbl_Customers[[#This Row],[total_day_minutes]]&lt;=250,"High Usage","Very High Usage")))</f>
        <v>Low Usage</v>
      </c>
      <c r="AE2802" t="str">
        <f>IF(tbl_Customers[[#This Row],[total_intl_calls]]&lt;=5,"Low Calls", IF(tbl_Customers[[#This Row],[total_intl_calls]]&lt;=10, "Medium Calls", "High Calls"))</f>
        <v>Low Calls</v>
      </c>
      <c r="AF28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02" s="36" t="str">
        <f>IF(tbl_Customers[[#This Row],[Churn_Risk_Score]]&gt;=10,"High Risk", IF(tbl_Customers[[#This Row],[Churn_Risk_Score]]&gt;=5,"Medium Risk","Low Risk"))</f>
        <v>Low Risk</v>
      </c>
    </row>
    <row r="2803" spans="1:33" x14ac:dyDescent="0.35">
      <c r="A2803">
        <v>2802</v>
      </c>
      <c r="B2803" t="s">
        <v>56</v>
      </c>
      <c r="C2803">
        <v>84</v>
      </c>
      <c r="D2803" t="s">
        <v>21</v>
      </c>
      <c r="E2803" t="s">
        <v>22</v>
      </c>
      <c r="F2803" t="s">
        <v>22</v>
      </c>
      <c r="G2803">
        <v>0</v>
      </c>
      <c r="H2803">
        <v>280</v>
      </c>
      <c r="I2803">
        <v>113</v>
      </c>
      <c r="J2803">
        <v>47.6</v>
      </c>
      <c r="K2803">
        <v>202.2</v>
      </c>
      <c r="L2803">
        <v>90</v>
      </c>
      <c r="M2803">
        <v>17.190000000000001</v>
      </c>
      <c r="N2803">
        <v>156.80000000000001</v>
      </c>
      <c r="O2803">
        <v>103</v>
      </c>
      <c r="P2803">
        <v>7.06</v>
      </c>
      <c r="Q2803">
        <v>10.4</v>
      </c>
      <c r="R2803">
        <v>4</v>
      </c>
      <c r="S2803">
        <v>2.81</v>
      </c>
      <c r="T2803">
        <v>0</v>
      </c>
      <c r="U2803" t="s">
        <v>23</v>
      </c>
      <c r="V2803">
        <f>IF(tbl_Customers[[#This Row],[churn]] = "yes", 1, 0)</f>
        <v>1</v>
      </c>
      <c r="W2803" t="str">
        <f>IF(tbl_Customers[[#This Row],[number_customer_service_calls]] &lt;= 1, "0-1 Calls", IF(tbl_Customers[[#This Row],[number_customer_service_calls]] &lt;= 3, "2-3 Calls", IF(tbl_Customers[[#This Row],[number_customer_service_calls]] &lt;=5, "4-5 Calls", "6+ Calls")))</f>
        <v>0-1 Calls</v>
      </c>
      <c r="X2803" t="str">
        <f>IF(tbl_Customers[[#This Row],[account_length]] &lt;= 50, "0-50", IF(tbl_Customers[[#This Row],[account_length]] &lt;=100, "51-100", IF(tbl_Customers[[#This Row],[account_length]] &lt;= 150, "101-150", "151+")))</f>
        <v>51-100</v>
      </c>
      <c r="Y2803" t="str">
        <f>IF(tbl_Customers[[#This Row],[total_intl_charge]] &lt;= 3, "Low Charges", "High Charges")</f>
        <v>Low Charges</v>
      </c>
      <c r="Z2803" t="str">
        <f>IF(tbl_Customers[[#This Row],[total_eve_calls]]&lt;=80,"Low Calls",
IF(tbl_Customers[[#This Row],[total_eve_calls]]&lt;=120,"Medium Calls","High Calls"))</f>
        <v>Medium Calls</v>
      </c>
      <c r="AA2803" t="str">
        <f>IF(tbl_Customers[[#This Row],[total_eve_charge]]&lt;=15,"Low Charges",
IF(tbl_Customers[[#This Row],[total_eve_charge]]&lt;=20,"Medium Charges","High Charges"))</f>
        <v>Medium Charges</v>
      </c>
      <c r="AB28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03" t="str">
        <f>IF(tbl_Customers[[#This Row],[number_vmail_messages]] = 0, "No Usage", IF(tbl_Customers[[#This Row],[number_vmail_messages]] &lt;= 20, "Low Usage", IF(tbl_Customers[[#This Row],[number_vmail_messages]] &lt;= 40, "Medium Usgae", "High Usage")))</f>
        <v>No Usage</v>
      </c>
      <c r="AD2803" t="str">
        <f>IF(tbl_Customers[[#This Row],[total_day_minutes]]&lt;=150,"Low Usage", IF(tbl_Customers[[#This Row],[total_day_minutes]]&lt;=200,"Medium Usage", IF(tbl_Customers[[#This Row],[total_day_minutes]]&lt;=250,"High Usage","Very High Usage")))</f>
        <v>Very High Usage</v>
      </c>
      <c r="AE2803" t="str">
        <f>IF(tbl_Customers[[#This Row],[total_intl_calls]]&lt;=5,"Low Calls", IF(tbl_Customers[[#This Row],[total_intl_calls]]&lt;=10, "Medium Calls", "High Calls"))</f>
        <v>Low Calls</v>
      </c>
      <c r="AF28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803" s="36" t="str">
        <f>IF(tbl_Customers[[#This Row],[Churn_Risk_Score]]&gt;=10,"High Risk", IF(tbl_Customers[[#This Row],[Churn_Risk_Score]]&gt;=5,"Medium Risk","Low Risk"))</f>
        <v>Medium Risk</v>
      </c>
    </row>
    <row r="2804" spans="1:33" x14ac:dyDescent="0.35">
      <c r="A2804">
        <v>2803</v>
      </c>
      <c r="B2804" t="s">
        <v>30</v>
      </c>
      <c r="C2804">
        <v>75</v>
      </c>
      <c r="D2804" t="s">
        <v>28</v>
      </c>
      <c r="E2804" t="s">
        <v>23</v>
      </c>
      <c r="F2804" t="s">
        <v>22</v>
      </c>
      <c r="G2804">
        <v>0</v>
      </c>
      <c r="H2804">
        <v>153.19999999999999</v>
      </c>
      <c r="I2804">
        <v>78</v>
      </c>
      <c r="J2804">
        <v>26.04</v>
      </c>
      <c r="K2804">
        <v>210.8</v>
      </c>
      <c r="L2804">
        <v>99</v>
      </c>
      <c r="M2804">
        <v>17.920000000000002</v>
      </c>
      <c r="N2804">
        <v>153.5</v>
      </c>
      <c r="O2804">
        <v>100</v>
      </c>
      <c r="P2804">
        <v>6.91</v>
      </c>
      <c r="Q2804">
        <v>7.8</v>
      </c>
      <c r="R2804">
        <v>3</v>
      </c>
      <c r="S2804">
        <v>2.11</v>
      </c>
      <c r="T2804">
        <v>1</v>
      </c>
      <c r="U2804" t="s">
        <v>22</v>
      </c>
      <c r="V2804">
        <f>IF(tbl_Customers[[#This Row],[churn]] = "yes", 1, 0)</f>
        <v>0</v>
      </c>
      <c r="W2804" t="str">
        <f>IF(tbl_Customers[[#This Row],[number_customer_service_calls]] &lt;= 1, "0-1 Calls", IF(tbl_Customers[[#This Row],[number_customer_service_calls]] &lt;= 3, "2-3 Calls", IF(tbl_Customers[[#This Row],[number_customer_service_calls]] &lt;=5, "4-5 Calls", "6+ Calls")))</f>
        <v>0-1 Calls</v>
      </c>
      <c r="X2804" t="str">
        <f>IF(tbl_Customers[[#This Row],[account_length]] &lt;= 50, "0-50", IF(tbl_Customers[[#This Row],[account_length]] &lt;=100, "51-100", IF(tbl_Customers[[#This Row],[account_length]] &lt;= 150, "101-150", "151+")))</f>
        <v>51-100</v>
      </c>
      <c r="Y2804" t="str">
        <f>IF(tbl_Customers[[#This Row],[total_intl_charge]] &lt;= 3, "Low Charges", "High Charges")</f>
        <v>Low Charges</v>
      </c>
      <c r="Z2804" t="str">
        <f>IF(tbl_Customers[[#This Row],[total_eve_calls]]&lt;=80,"Low Calls",
IF(tbl_Customers[[#This Row],[total_eve_calls]]&lt;=120,"Medium Calls","High Calls"))</f>
        <v>Medium Calls</v>
      </c>
      <c r="AA2804" t="str">
        <f>IF(tbl_Customers[[#This Row],[total_eve_charge]]&lt;=15,"Low Charges",
IF(tbl_Customers[[#This Row],[total_eve_charge]]&lt;=20,"Medium Charges","High Charges"))</f>
        <v>Medium Charges</v>
      </c>
      <c r="AB28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04" t="str">
        <f>IF(tbl_Customers[[#This Row],[number_vmail_messages]] = 0, "No Usage", IF(tbl_Customers[[#This Row],[number_vmail_messages]] &lt;= 20, "Low Usage", IF(tbl_Customers[[#This Row],[number_vmail_messages]] &lt;= 40, "Medium Usgae", "High Usage")))</f>
        <v>No Usage</v>
      </c>
      <c r="AD2804" t="str">
        <f>IF(tbl_Customers[[#This Row],[total_day_minutes]]&lt;=150,"Low Usage", IF(tbl_Customers[[#This Row],[total_day_minutes]]&lt;=200,"Medium Usage", IF(tbl_Customers[[#This Row],[total_day_minutes]]&lt;=250,"High Usage","Very High Usage")))</f>
        <v>Medium Usage</v>
      </c>
      <c r="AE2804" t="str">
        <f>IF(tbl_Customers[[#This Row],[total_intl_calls]]&lt;=5,"Low Calls", IF(tbl_Customers[[#This Row],[total_intl_calls]]&lt;=10, "Medium Calls", "High Calls"))</f>
        <v>Low Calls</v>
      </c>
      <c r="AF28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04" s="36" t="str">
        <f>IF(tbl_Customers[[#This Row],[Churn_Risk_Score]]&gt;=10,"High Risk", IF(tbl_Customers[[#This Row],[Churn_Risk_Score]]&gt;=5,"Medium Risk","Low Risk"))</f>
        <v>Low Risk</v>
      </c>
    </row>
    <row r="2805" spans="1:33" x14ac:dyDescent="0.35">
      <c r="A2805">
        <v>2804</v>
      </c>
      <c r="B2805" t="s">
        <v>51</v>
      </c>
      <c r="C2805">
        <v>114</v>
      </c>
      <c r="D2805" t="s">
        <v>21</v>
      </c>
      <c r="E2805" t="s">
        <v>22</v>
      </c>
      <c r="F2805" t="s">
        <v>23</v>
      </c>
      <c r="G2805">
        <v>26</v>
      </c>
      <c r="H2805">
        <v>137.1</v>
      </c>
      <c r="I2805">
        <v>88</v>
      </c>
      <c r="J2805">
        <v>23.31</v>
      </c>
      <c r="K2805">
        <v>155.69999999999999</v>
      </c>
      <c r="L2805">
        <v>125</v>
      </c>
      <c r="M2805">
        <v>13.23</v>
      </c>
      <c r="N2805">
        <v>247.6</v>
      </c>
      <c r="O2805">
        <v>94</v>
      </c>
      <c r="P2805">
        <v>11.14</v>
      </c>
      <c r="Q2805">
        <v>11.5</v>
      </c>
      <c r="R2805">
        <v>7</v>
      </c>
      <c r="S2805">
        <v>3.11</v>
      </c>
      <c r="T2805">
        <v>2</v>
      </c>
      <c r="U2805" t="s">
        <v>22</v>
      </c>
      <c r="V2805">
        <f>IF(tbl_Customers[[#This Row],[churn]] = "yes", 1, 0)</f>
        <v>0</v>
      </c>
      <c r="W2805" t="str">
        <f>IF(tbl_Customers[[#This Row],[number_customer_service_calls]] &lt;= 1, "0-1 Calls", IF(tbl_Customers[[#This Row],[number_customer_service_calls]] &lt;= 3, "2-3 Calls", IF(tbl_Customers[[#This Row],[number_customer_service_calls]] &lt;=5, "4-5 Calls", "6+ Calls")))</f>
        <v>2-3 Calls</v>
      </c>
      <c r="X2805" t="str">
        <f>IF(tbl_Customers[[#This Row],[account_length]] &lt;= 50, "0-50", IF(tbl_Customers[[#This Row],[account_length]] &lt;=100, "51-100", IF(tbl_Customers[[#This Row],[account_length]] &lt;= 150, "101-150", "151+")))</f>
        <v>101-150</v>
      </c>
      <c r="Y2805" t="str">
        <f>IF(tbl_Customers[[#This Row],[total_intl_charge]] &lt;= 3, "Low Charges", "High Charges")</f>
        <v>High Charges</v>
      </c>
      <c r="Z2805" t="str">
        <f>IF(tbl_Customers[[#This Row],[total_eve_calls]]&lt;=80,"Low Calls",
IF(tbl_Customers[[#This Row],[total_eve_calls]]&lt;=120,"Medium Calls","High Calls"))</f>
        <v>High Calls</v>
      </c>
      <c r="AA2805" t="str">
        <f>IF(tbl_Customers[[#This Row],[total_eve_charge]]&lt;=15,"Low Charges",
IF(tbl_Customers[[#This Row],[total_eve_charge]]&lt;=20,"Medium Charges","High Charges"))</f>
        <v>Low Charges</v>
      </c>
      <c r="AB28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05" t="str">
        <f>IF(tbl_Customers[[#This Row],[number_vmail_messages]] = 0, "No Usage", IF(tbl_Customers[[#This Row],[number_vmail_messages]] &lt;= 20, "Low Usage", IF(tbl_Customers[[#This Row],[number_vmail_messages]] &lt;= 40, "Medium Usgae", "High Usage")))</f>
        <v>Medium Usgae</v>
      </c>
      <c r="AD2805" t="str">
        <f>IF(tbl_Customers[[#This Row],[total_day_minutes]]&lt;=150,"Low Usage", IF(tbl_Customers[[#This Row],[total_day_minutes]]&lt;=200,"Medium Usage", IF(tbl_Customers[[#This Row],[total_day_minutes]]&lt;=250,"High Usage","Very High Usage")))</f>
        <v>Low Usage</v>
      </c>
      <c r="AE2805" t="str">
        <f>IF(tbl_Customers[[#This Row],[total_intl_calls]]&lt;=5,"Low Calls", IF(tbl_Customers[[#This Row],[total_intl_calls]]&lt;=10, "Medium Calls", "High Calls"))</f>
        <v>Medium Calls</v>
      </c>
      <c r="AF28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05" s="36" t="str">
        <f>IF(tbl_Customers[[#This Row],[Churn_Risk_Score]]&gt;=10,"High Risk", IF(tbl_Customers[[#This Row],[Churn_Risk_Score]]&gt;=5,"Medium Risk","Low Risk"))</f>
        <v>Low Risk</v>
      </c>
    </row>
    <row r="2806" spans="1:33" x14ac:dyDescent="0.35">
      <c r="A2806">
        <v>2805</v>
      </c>
      <c r="B2806" t="s">
        <v>72</v>
      </c>
      <c r="C2806">
        <v>71</v>
      </c>
      <c r="D2806" t="s">
        <v>28</v>
      </c>
      <c r="E2806" t="s">
        <v>23</v>
      </c>
      <c r="F2806" t="s">
        <v>22</v>
      </c>
      <c r="G2806">
        <v>0</v>
      </c>
      <c r="H2806">
        <v>186.1</v>
      </c>
      <c r="I2806">
        <v>114</v>
      </c>
      <c r="J2806">
        <v>31.64</v>
      </c>
      <c r="K2806">
        <v>198.6</v>
      </c>
      <c r="L2806">
        <v>140</v>
      </c>
      <c r="M2806">
        <v>16.88</v>
      </c>
      <c r="N2806">
        <v>206.5</v>
      </c>
      <c r="O2806">
        <v>80</v>
      </c>
      <c r="P2806">
        <v>9.2899999999999991</v>
      </c>
      <c r="Q2806">
        <v>13.8</v>
      </c>
      <c r="R2806">
        <v>5</v>
      </c>
      <c r="S2806">
        <v>3.73</v>
      </c>
      <c r="T2806">
        <v>4</v>
      </c>
      <c r="U2806" t="s">
        <v>23</v>
      </c>
      <c r="V2806">
        <f>IF(tbl_Customers[[#This Row],[churn]] = "yes", 1, 0)</f>
        <v>1</v>
      </c>
      <c r="W2806" t="str">
        <f>IF(tbl_Customers[[#This Row],[number_customer_service_calls]] &lt;= 1, "0-1 Calls", IF(tbl_Customers[[#This Row],[number_customer_service_calls]] &lt;= 3, "2-3 Calls", IF(tbl_Customers[[#This Row],[number_customer_service_calls]] &lt;=5, "4-5 Calls", "6+ Calls")))</f>
        <v>4-5 Calls</v>
      </c>
      <c r="X2806" t="str">
        <f>IF(tbl_Customers[[#This Row],[account_length]] &lt;= 50, "0-50", IF(tbl_Customers[[#This Row],[account_length]] &lt;=100, "51-100", IF(tbl_Customers[[#This Row],[account_length]] &lt;= 150, "101-150", "151+")))</f>
        <v>51-100</v>
      </c>
      <c r="Y2806" t="str">
        <f>IF(tbl_Customers[[#This Row],[total_intl_charge]] &lt;= 3, "Low Charges", "High Charges")</f>
        <v>High Charges</v>
      </c>
      <c r="Z2806" t="str">
        <f>IF(tbl_Customers[[#This Row],[total_eve_calls]]&lt;=80,"Low Calls",
IF(tbl_Customers[[#This Row],[total_eve_calls]]&lt;=120,"Medium Calls","High Calls"))</f>
        <v>High Calls</v>
      </c>
      <c r="AA2806" t="str">
        <f>IF(tbl_Customers[[#This Row],[total_eve_charge]]&lt;=15,"Low Charges",
IF(tbl_Customers[[#This Row],[total_eve_charge]]&lt;=20,"Medium Charges","High Charges"))</f>
        <v>Medium Charges</v>
      </c>
      <c r="AB28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06" t="str">
        <f>IF(tbl_Customers[[#This Row],[number_vmail_messages]] = 0, "No Usage", IF(tbl_Customers[[#This Row],[number_vmail_messages]] &lt;= 20, "Low Usage", IF(tbl_Customers[[#This Row],[number_vmail_messages]] &lt;= 40, "Medium Usgae", "High Usage")))</f>
        <v>No Usage</v>
      </c>
      <c r="AD2806" t="str">
        <f>IF(tbl_Customers[[#This Row],[total_day_minutes]]&lt;=150,"Low Usage", IF(tbl_Customers[[#This Row],[total_day_minutes]]&lt;=200,"Medium Usage", IF(tbl_Customers[[#This Row],[total_day_minutes]]&lt;=250,"High Usage","Very High Usage")))</f>
        <v>Medium Usage</v>
      </c>
      <c r="AE2806" t="str">
        <f>IF(tbl_Customers[[#This Row],[total_intl_calls]]&lt;=5,"Low Calls", IF(tbl_Customers[[#This Row],[total_intl_calls]]&lt;=10, "Medium Calls", "High Calls"))</f>
        <v>Low Calls</v>
      </c>
      <c r="AF28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806" s="36" t="str">
        <f>IF(tbl_Customers[[#This Row],[Churn_Risk_Score]]&gt;=10,"High Risk", IF(tbl_Customers[[#This Row],[Churn_Risk_Score]]&gt;=5,"Medium Risk","Low Risk"))</f>
        <v>High Risk</v>
      </c>
    </row>
    <row r="2807" spans="1:33" x14ac:dyDescent="0.35">
      <c r="A2807">
        <v>2806</v>
      </c>
      <c r="B2807" t="s">
        <v>32</v>
      </c>
      <c r="C2807">
        <v>58</v>
      </c>
      <c r="D2807" t="s">
        <v>21</v>
      </c>
      <c r="E2807" t="s">
        <v>22</v>
      </c>
      <c r="F2807" t="s">
        <v>23</v>
      </c>
      <c r="G2807">
        <v>22</v>
      </c>
      <c r="H2807">
        <v>224.1</v>
      </c>
      <c r="I2807">
        <v>127</v>
      </c>
      <c r="J2807">
        <v>38.1</v>
      </c>
      <c r="K2807">
        <v>238.8</v>
      </c>
      <c r="L2807">
        <v>85</v>
      </c>
      <c r="M2807">
        <v>20.3</v>
      </c>
      <c r="N2807">
        <v>174.2</v>
      </c>
      <c r="O2807">
        <v>86</v>
      </c>
      <c r="P2807">
        <v>7.84</v>
      </c>
      <c r="Q2807">
        <v>11.5</v>
      </c>
      <c r="R2807">
        <v>7</v>
      </c>
      <c r="S2807">
        <v>3.11</v>
      </c>
      <c r="T2807">
        <v>2</v>
      </c>
      <c r="U2807" t="s">
        <v>22</v>
      </c>
      <c r="V2807">
        <f>IF(tbl_Customers[[#This Row],[churn]] = "yes", 1, 0)</f>
        <v>0</v>
      </c>
      <c r="W2807" t="str">
        <f>IF(tbl_Customers[[#This Row],[number_customer_service_calls]] &lt;= 1, "0-1 Calls", IF(tbl_Customers[[#This Row],[number_customer_service_calls]] &lt;= 3, "2-3 Calls", IF(tbl_Customers[[#This Row],[number_customer_service_calls]] &lt;=5, "4-5 Calls", "6+ Calls")))</f>
        <v>2-3 Calls</v>
      </c>
      <c r="X2807" t="str">
        <f>IF(tbl_Customers[[#This Row],[account_length]] &lt;= 50, "0-50", IF(tbl_Customers[[#This Row],[account_length]] &lt;=100, "51-100", IF(tbl_Customers[[#This Row],[account_length]] &lt;= 150, "101-150", "151+")))</f>
        <v>51-100</v>
      </c>
      <c r="Y2807" t="str">
        <f>IF(tbl_Customers[[#This Row],[total_intl_charge]] &lt;= 3, "Low Charges", "High Charges")</f>
        <v>High Charges</v>
      </c>
      <c r="Z2807" t="str">
        <f>IF(tbl_Customers[[#This Row],[total_eve_calls]]&lt;=80,"Low Calls",
IF(tbl_Customers[[#This Row],[total_eve_calls]]&lt;=120,"Medium Calls","High Calls"))</f>
        <v>Medium Calls</v>
      </c>
      <c r="AA2807" t="str">
        <f>IF(tbl_Customers[[#This Row],[total_eve_charge]]&lt;=15,"Low Charges",
IF(tbl_Customers[[#This Row],[total_eve_charge]]&lt;=20,"Medium Charges","High Charges"))</f>
        <v>High Charges</v>
      </c>
      <c r="AB28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07" t="str">
        <f>IF(tbl_Customers[[#This Row],[number_vmail_messages]] = 0, "No Usage", IF(tbl_Customers[[#This Row],[number_vmail_messages]] &lt;= 20, "Low Usage", IF(tbl_Customers[[#This Row],[number_vmail_messages]] &lt;= 40, "Medium Usgae", "High Usage")))</f>
        <v>Medium Usgae</v>
      </c>
      <c r="AD2807" t="str">
        <f>IF(tbl_Customers[[#This Row],[total_day_minutes]]&lt;=150,"Low Usage", IF(tbl_Customers[[#This Row],[total_day_minutes]]&lt;=200,"Medium Usage", IF(tbl_Customers[[#This Row],[total_day_minutes]]&lt;=250,"High Usage","Very High Usage")))</f>
        <v>High Usage</v>
      </c>
      <c r="AE2807" t="str">
        <f>IF(tbl_Customers[[#This Row],[total_intl_calls]]&lt;=5,"Low Calls", IF(tbl_Customers[[#This Row],[total_intl_calls]]&lt;=10, "Medium Calls", "High Calls"))</f>
        <v>Medium Calls</v>
      </c>
      <c r="AF28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07" s="36" t="str">
        <f>IF(tbl_Customers[[#This Row],[Churn_Risk_Score]]&gt;=10,"High Risk", IF(tbl_Customers[[#This Row],[Churn_Risk_Score]]&gt;=5,"Medium Risk","Low Risk"))</f>
        <v>Low Risk</v>
      </c>
    </row>
    <row r="2808" spans="1:33" x14ac:dyDescent="0.35">
      <c r="A2808">
        <v>2807</v>
      </c>
      <c r="B2808" t="s">
        <v>68</v>
      </c>
      <c r="C2808">
        <v>106</v>
      </c>
      <c r="D2808" t="s">
        <v>25</v>
      </c>
      <c r="E2808" t="s">
        <v>22</v>
      </c>
      <c r="F2808" t="s">
        <v>23</v>
      </c>
      <c r="G2808">
        <v>29</v>
      </c>
      <c r="H2808">
        <v>83.6</v>
      </c>
      <c r="I2808">
        <v>131</v>
      </c>
      <c r="J2808">
        <v>14.21</v>
      </c>
      <c r="K2808">
        <v>203.9</v>
      </c>
      <c r="L2808">
        <v>131</v>
      </c>
      <c r="M2808">
        <v>17.329999999999998</v>
      </c>
      <c r="N2808">
        <v>229.5</v>
      </c>
      <c r="O2808">
        <v>73</v>
      </c>
      <c r="P2808">
        <v>10.33</v>
      </c>
      <c r="Q2808">
        <v>8.1</v>
      </c>
      <c r="R2808">
        <v>3</v>
      </c>
      <c r="S2808">
        <v>2.19</v>
      </c>
      <c r="T2808">
        <v>1</v>
      </c>
      <c r="U2808" t="s">
        <v>22</v>
      </c>
      <c r="V2808">
        <f>IF(tbl_Customers[[#This Row],[churn]] = "yes", 1, 0)</f>
        <v>0</v>
      </c>
      <c r="W2808" t="str">
        <f>IF(tbl_Customers[[#This Row],[number_customer_service_calls]] &lt;= 1, "0-1 Calls", IF(tbl_Customers[[#This Row],[number_customer_service_calls]] &lt;= 3, "2-3 Calls", IF(tbl_Customers[[#This Row],[number_customer_service_calls]] &lt;=5, "4-5 Calls", "6+ Calls")))</f>
        <v>0-1 Calls</v>
      </c>
      <c r="X2808" t="str">
        <f>IF(tbl_Customers[[#This Row],[account_length]] &lt;= 50, "0-50", IF(tbl_Customers[[#This Row],[account_length]] &lt;=100, "51-100", IF(tbl_Customers[[#This Row],[account_length]] &lt;= 150, "101-150", "151+")))</f>
        <v>101-150</v>
      </c>
      <c r="Y2808" t="str">
        <f>IF(tbl_Customers[[#This Row],[total_intl_charge]] &lt;= 3, "Low Charges", "High Charges")</f>
        <v>Low Charges</v>
      </c>
      <c r="Z2808" t="str">
        <f>IF(tbl_Customers[[#This Row],[total_eve_calls]]&lt;=80,"Low Calls",
IF(tbl_Customers[[#This Row],[total_eve_calls]]&lt;=120,"Medium Calls","High Calls"))</f>
        <v>High Calls</v>
      </c>
      <c r="AA2808" t="str">
        <f>IF(tbl_Customers[[#This Row],[total_eve_charge]]&lt;=15,"Low Charges",
IF(tbl_Customers[[#This Row],[total_eve_charge]]&lt;=20,"Medium Charges","High Charges"))</f>
        <v>Medium Charges</v>
      </c>
      <c r="AB28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08" t="str">
        <f>IF(tbl_Customers[[#This Row],[number_vmail_messages]] = 0, "No Usage", IF(tbl_Customers[[#This Row],[number_vmail_messages]] &lt;= 20, "Low Usage", IF(tbl_Customers[[#This Row],[number_vmail_messages]] &lt;= 40, "Medium Usgae", "High Usage")))</f>
        <v>Medium Usgae</v>
      </c>
      <c r="AD2808" t="str">
        <f>IF(tbl_Customers[[#This Row],[total_day_minutes]]&lt;=150,"Low Usage", IF(tbl_Customers[[#This Row],[total_day_minutes]]&lt;=200,"Medium Usage", IF(tbl_Customers[[#This Row],[total_day_minutes]]&lt;=250,"High Usage","Very High Usage")))</f>
        <v>Low Usage</v>
      </c>
      <c r="AE2808" t="str">
        <f>IF(tbl_Customers[[#This Row],[total_intl_calls]]&lt;=5,"Low Calls", IF(tbl_Customers[[#This Row],[total_intl_calls]]&lt;=10, "Medium Calls", "High Calls"))</f>
        <v>Low Calls</v>
      </c>
      <c r="AF28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08" s="36" t="str">
        <f>IF(tbl_Customers[[#This Row],[Churn_Risk_Score]]&gt;=10,"High Risk", IF(tbl_Customers[[#This Row],[Churn_Risk_Score]]&gt;=5,"Medium Risk","Low Risk"))</f>
        <v>Low Risk</v>
      </c>
    </row>
    <row r="2809" spans="1:33" x14ac:dyDescent="0.35">
      <c r="A2809">
        <v>2808</v>
      </c>
      <c r="B2809" t="s">
        <v>26</v>
      </c>
      <c r="C2809">
        <v>172</v>
      </c>
      <c r="D2809" t="s">
        <v>25</v>
      </c>
      <c r="E2809" t="s">
        <v>22</v>
      </c>
      <c r="F2809" t="s">
        <v>22</v>
      </c>
      <c r="G2809">
        <v>0</v>
      </c>
      <c r="H2809">
        <v>203.9</v>
      </c>
      <c r="I2809">
        <v>109</v>
      </c>
      <c r="J2809">
        <v>34.659999999999997</v>
      </c>
      <c r="K2809">
        <v>234</v>
      </c>
      <c r="L2809">
        <v>123</v>
      </c>
      <c r="M2809">
        <v>19.89</v>
      </c>
      <c r="N2809">
        <v>160.69999999999999</v>
      </c>
      <c r="O2809">
        <v>65</v>
      </c>
      <c r="P2809">
        <v>7.23</v>
      </c>
      <c r="Q2809">
        <v>17.8</v>
      </c>
      <c r="R2809">
        <v>4</v>
      </c>
      <c r="S2809">
        <v>4.8099999999999996</v>
      </c>
      <c r="T2809">
        <v>4</v>
      </c>
      <c r="U2809" t="s">
        <v>22</v>
      </c>
      <c r="V2809">
        <f>IF(tbl_Customers[[#This Row],[churn]] = "yes", 1, 0)</f>
        <v>0</v>
      </c>
      <c r="W2809" t="str">
        <f>IF(tbl_Customers[[#This Row],[number_customer_service_calls]] &lt;= 1, "0-1 Calls", IF(tbl_Customers[[#This Row],[number_customer_service_calls]] &lt;= 3, "2-3 Calls", IF(tbl_Customers[[#This Row],[number_customer_service_calls]] &lt;=5, "4-5 Calls", "6+ Calls")))</f>
        <v>4-5 Calls</v>
      </c>
      <c r="X2809" t="str">
        <f>IF(tbl_Customers[[#This Row],[account_length]] &lt;= 50, "0-50", IF(tbl_Customers[[#This Row],[account_length]] &lt;=100, "51-100", IF(tbl_Customers[[#This Row],[account_length]] &lt;= 150, "101-150", "151+")))</f>
        <v>151+</v>
      </c>
      <c r="Y2809" t="str">
        <f>IF(tbl_Customers[[#This Row],[total_intl_charge]] &lt;= 3, "Low Charges", "High Charges")</f>
        <v>High Charges</v>
      </c>
      <c r="Z2809" t="str">
        <f>IF(tbl_Customers[[#This Row],[total_eve_calls]]&lt;=80,"Low Calls",
IF(tbl_Customers[[#This Row],[total_eve_calls]]&lt;=120,"Medium Calls","High Calls"))</f>
        <v>High Calls</v>
      </c>
      <c r="AA2809" t="str">
        <f>IF(tbl_Customers[[#This Row],[total_eve_charge]]&lt;=15,"Low Charges",
IF(tbl_Customers[[#This Row],[total_eve_charge]]&lt;=20,"Medium Charges","High Charges"))</f>
        <v>Medium Charges</v>
      </c>
      <c r="AB28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09" t="str">
        <f>IF(tbl_Customers[[#This Row],[number_vmail_messages]] = 0, "No Usage", IF(tbl_Customers[[#This Row],[number_vmail_messages]] &lt;= 20, "Low Usage", IF(tbl_Customers[[#This Row],[number_vmail_messages]] &lt;= 40, "Medium Usgae", "High Usage")))</f>
        <v>No Usage</v>
      </c>
      <c r="AD2809" t="str">
        <f>IF(tbl_Customers[[#This Row],[total_day_minutes]]&lt;=150,"Low Usage", IF(tbl_Customers[[#This Row],[total_day_minutes]]&lt;=200,"Medium Usage", IF(tbl_Customers[[#This Row],[total_day_minutes]]&lt;=250,"High Usage","Very High Usage")))</f>
        <v>High Usage</v>
      </c>
      <c r="AE2809" t="str">
        <f>IF(tbl_Customers[[#This Row],[total_intl_calls]]&lt;=5,"Low Calls", IF(tbl_Customers[[#This Row],[total_intl_calls]]&lt;=10, "Medium Calls", "High Calls"))</f>
        <v>Low Calls</v>
      </c>
      <c r="AF28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809" s="36" t="str">
        <f>IF(tbl_Customers[[#This Row],[Churn_Risk_Score]]&gt;=10,"High Risk", IF(tbl_Customers[[#This Row],[Churn_Risk_Score]]&gt;=5,"Medium Risk","Low Risk"))</f>
        <v>Medium Risk</v>
      </c>
    </row>
    <row r="2810" spans="1:33" x14ac:dyDescent="0.35">
      <c r="A2810">
        <v>2809</v>
      </c>
      <c r="B2810" t="s">
        <v>34</v>
      </c>
      <c r="C2810">
        <v>45</v>
      </c>
      <c r="D2810" t="s">
        <v>21</v>
      </c>
      <c r="E2810" t="s">
        <v>22</v>
      </c>
      <c r="F2810" t="s">
        <v>22</v>
      </c>
      <c r="G2810">
        <v>0</v>
      </c>
      <c r="H2810">
        <v>211.3</v>
      </c>
      <c r="I2810">
        <v>87</v>
      </c>
      <c r="J2810">
        <v>35.92</v>
      </c>
      <c r="K2810">
        <v>165.7</v>
      </c>
      <c r="L2810">
        <v>97</v>
      </c>
      <c r="M2810">
        <v>14.08</v>
      </c>
      <c r="N2810">
        <v>265.89999999999998</v>
      </c>
      <c r="O2810">
        <v>72</v>
      </c>
      <c r="P2810">
        <v>11.97</v>
      </c>
      <c r="Q2810">
        <v>13.3</v>
      </c>
      <c r="R2810">
        <v>6</v>
      </c>
      <c r="S2810">
        <v>3.59</v>
      </c>
      <c r="T2810">
        <v>1</v>
      </c>
      <c r="U2810" t="s">
        <v>22</v>
      </c>
      <c r="V2810">
        <f>IF(tbl_Customers[[#This Row],[churn]] = "yes", 1, 0)</f>
        <v>0</v>
      </c>
      <c r="W2810" t="str">
        <f>IF(tbl_Customers[[#This Row],[number_customer_service_calls]] &lt;= 1, "0-1 Calls", IF(tbl_Customers[[#This Row],[number_customer_service_calls]] &lt;= 3, "2-3 Calls", IF(tbl_Customers[[#This Row],[number_customer_service_calls]] &lt;=5, "4-5 Calls", "6+ Calls")))</f>
        <v>0-1 Calls</v>
      </c>
      <c r="X2810" t="str">
        <f>IF(tbl_Customers[[#This Row],[account_length]] &lt;= 50, "0-50", IF(tbl_Customers[[#This Row],[account_length]] &lt;=100, "51-100", IF(tbl_Customers[[#This Row],[account_length]] &lt;= 150, "101-150", "151+")))</f>
        <v>0-50</v>
      </c>
      <c r="Y2810" t="str">
        <f>IF(tbl_Customers[[#This Row],[total_intl_charge]] &lt;= 3, "Low Charges", "High Charges")</f>
        <v>High Charges</v>
      </c>
      <c r="Z2810" t="str">
        <f>IF(tbl_Customers[[#This Row],[total_eve_calls]]&lt;=80,"Low Calls",
IF(tbl_Customers[[#This Row],[total_eve_calls]]&lt;=120,"Medium Calls","High Calls"))</f>
        <v>Medium Calls</v>
      </c>
      <c r="AA2810" t="str">
        <f>IF(tbl_Customers[[#This Row],[total_eve_charge]]&lt;=15,"Low Charges",
IF(tbl_Customers[[#This Row],[total_eve_charge]]&lt;=20,"Medium Charges","High Charges"))</f>
        <v>Low Charges</v>
      </c>
      <c r="AB28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10" t="str">
        <f>IF(tbl_Customers[[#This Row],[number_vmail_messages]] = 0, "No Usage", IF(tbl_Customers[[#This Row],[number_vmail_messages]] &lt;= 20, "Low Usage", IF(tbl_Customers[[#This Row],[number_vmail_messages]] &lt;= 40, "Medium Usgae", "High Usage")))</f>
        <v>No Usage</v>
      </c>
      <c r="AD2810" t="str">
        <f>IF(tbl_Customers[[#This Row],[total_day_minutes]]&lt;=150,"Low Usage", IF(tbl_Customers[[#This Row],[total_day_minutes]]&lt;=200,"Medium Usage", IF(tbl_Customers[[#This Row],[total_day_minutes]]&lt;=250,"High Usage","Very High Usage")))</f>
        <v>High Usage</v>
      </c>
      <c r="AE2810" t="str">
        <f>IF(tbl_Customers[[#This Row],[total_intl_calls]]&lt;=5,"Low Calls", IF(tbl_Customers[[#This Row],[total_intl_calls]]&lt;=10, "Medium Calls", "High Calls"))</f>
        <v>Medium Calls</v>
      </c>
      <c r="AF28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10" s="36" t="str">
        <f>IF(tbl_Customers[[#This Row],[Churn_Risk_Score]]&gt;=10,"High Risk", IF(tbl_Customers[[#This Row],[Churn_Risk_Score]]&gt;=5,"Medium Risk","Low Risk"))</f>
        <v>Low Risk</v>
      </c>
    </row>
    <row r="2811" spans="1:33" x14ac:dyDescent="0.35">
      <c r="A2811">
        <v>2810</v>
      </c>
      <c r="B2811" t="s">
        <v>64</v>
      </c>
      <c r="C2811">
        <v>100</v>
      </c>
      <c r="D2811" t="s">
        <v>25</v>
      </c>
      <c r="E2811" t="s">
        <v>23</v>
      </c>
      <c r="F2811" t="s">
        <v>22</v>
      </c>
      <c r="G2811">
        <v>0</v>
      </c>
      <c r="H2811">
        <v>219.4</v>
      </c>
      <c r="I2811">
        <v>112</v>
      </c>
      <c r="J2811">
        <v>37.299999999999997</v>
      </c>
      <c r="K2811">
        <v>225.7</v>
      </c>
      <c r="L2811">
        <v>102</v>
      </c>
      <c r="M2811">
        <v>19.18</v>
      </c>
      <c r="N2811">
        <v>255.3</v>
      </c>
      <c r="O2811">
        <v>95</v>
      </c>
      <c r="P2811">
        <v>11.49</v>
      </c>
      <c r="Q2811">
        <v>12</v>
      </c>
      <c r="R2811">
        <v>4</v>
      </c>
      <c r="S2811">
        <v>3.24</v>
      </c>
      <c r="T2811">
        <v>4</v>
      </c>
      <c r="U2811" t="s">
        <v>22</v>
      </c>
      <c r="V2811">
        <f>IF(tbl_Customers[[#This Row],[churn]] = "yes", 1, 0)</f>
        <v>0</v>
      </c>
      <c r="W2811" t="str">
        <f>IF(tbl_Customers[[#This Row],[number_customer_service_calls]] &lt;= 1, "0-1 Calls", IF(tbl_Customers[[#This Row],[number_customer_service_calls]] &lt;= 3, "2-3 Calls", IF(tbl_Customers[[#This Row],[number_customer_service_calls]] &lt;=5, "4-5 Calls", "6+ Calls")))</f>
        <v>4-5 Calls</v>
      </c>
      <c r="X2811" t="str">
        <f>IF(tbl_Customers[[#This Row],[account_length]] &lt;= 50, "0-50", IF(tbl_Customers[[#This Row],[account_length]] &lt;=100, "51-100", IF(tbl_Customers[[#This Row],[account_length]] &lt;= 150, "101-150", "151+")))</f>
        <v>51-100</v>
      </c>
      <c r="Y2811" t="str">
        <f>IF(tbl_Customers[[#This Row],[total_intl_charge]] &lt;= 3, "Low Charges", "High Charges")</f>
        <v>High Charges</v>
      </c>
      <c r="Z2811" t="str">
        <f>IF(tbl_Customers[[#This Row],[total_eve_calls]]&lt;=80,"Low Calls",
IF(tbl_Customers[[#This Row],[total_eve_calls]]&lt;=120,"Medium Calls","High Calls"))</f>
        <v>Medium Calls</v>
      </c>
      <c r="AA2811" t="str">
        <f>IF(tbl_Customers[[#This Row],[total_eve_charge]]&lt;=15,"Low Charges",
IF(tbl_Customers[[#This Row],[total_eve_charge]]&lt;=20,"Medium Charges","High Charges"))</f>
        <v>Medium Charges</v>
      </c>
      <c r="AB28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11" t="str">
        <f>IF(tbl_Customers[[#This Row],[number_vmail_messages]] = 0, "No Usage", IF(tbl_Customers[[#This Row],[number_vmail_messages]] &lt;= 20, "Low Usage", IF(tbl_Customers[[#This Row],[number_vmail_messages]] &lt;= 40, "Medium Usgae", "High Usage")))</f>
        <v>No Usage</v>
      </c>
      <c r="AD2811" t="str">
        <f>IF(tbl_Customers[[#This Row],[total_day_minutes]]&lt;=150,"Low Usage", IF(tbl_Customers[[#This Row],[total_day_minutes]]&lt;=200,"Medium Usage", IF(tbl_Customers[[#This Row],[total_day_minutes]]&lt;=250,"High Usage","Very High Usage")))</f>
        <v>High Usage</v>
      </c>
      <c r="AE2811" t="str">
        <f>IF(tbl_Customers[[#This Row],[total_intl_calls]]&lt;=5,"Low Calls", IF(tbl_Customers[[#This Row],[total_intl_calls]]&lt;=10, "Medium Calls", "High Calls"))</f>
        <v>Low Calls</v>
      </c>
      <c r="AF28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811" s="36" t="str">
        <f>IF(tbl_Customers[[#This Row],[Churn_Risk_Score]]&gt;=10,"High Risk", IF(tbl_Customers[[#This Row],[Churn_Risk_Score]]&gt;=5,"Medium Risk","Low Risk"))</f>
        <v>High Risk</v>
      </c>
    </row>
    <row r="2812" spans="1:33" x14ac:dyDescent="0.35">
      <c r="A2812">
        <v>2811</v>
      </c>
      <c r="B2812" t="s">
        <v>36</v>
      </c>
      <c r="C2812">
        <v>94</v>
      </c>
      <c r="D2812" t="s">
        <v>21</v>
      </c>
      <c r="E2812" t="s">
        <v>22</v>
      </c>
      <c r="F2812" t="s">
        <v>22</v>
      </c>
      <c r="G2812">
        <v>0</v>
      </c>
      <c r="H2812">
        <v>190.4</v>
      </c>
      <c r="I2812">
        <v>91</v>
      </c>
      <c r="J2812">
        <v>32.369999999999997</v>
      </c>
      <c r="K2812">
        <v>92</v>
      </c>
      <c r="L2812">
        <v>107</v>
      </c>
      <c r="M2812">
        <v>7.82</v>
      </c>
      <c r="N2812">
        <v>224.8</v>
      </c>
      <c r="O2812">
        <v>108</v>
      </c>
      <c r="P2812">
        <v>10.119999999999999</v>
      </c>
      <c r="Q2812">
        <v>13.6</v>
      </c>
      <c r="R2812">
        <v>17</v>
      </c>
      <c r="S2812">
        <v>3.67</v>
      </c>
      <c r="T2812">
        <v>2</v>
      </c>
      <c r="U2812" t="s">
        <v>22</v>
      </c>
      <c r="V2812">
        <f>IF(tbl_Customers[[#This Row],[churn]] = "yes", 1, 0)</f>
        <v>0</v>
      </c>
      <c r="W2812" t="str">
        <f>IF(tbl_Customers[[#This Row],[number_customer_service_calls]] &lt;= 1, "0-1 Calls", IF(tbl_Customers[[#This Row],[number_customer_service_calls]] &lt;= 3, "2-3 Calls", IF(tbl_Customers[[#This Row],[number_customer_service_calls]] &lt;=5, "4-5 Calls", "6+ Calls")))</f>
        <v>2-3 Calls</v>
      </c>
      <c r="X2812" t="str">
        <f>IF(tbl_Customers[[#This Row],[account_length]] &lt;= 50, "0-50", IF(tbl_Customers[[#This Row],[account_length]] &lt;=100, "51-100", IF(tbl_Customers[[#This Row],[account_length]] &lt;= 150, "101-150", "151+")))</f>
        <v>51-100</v>
      </c>
      <c r="Y2812" t="str">
        <f>IF(tbl_Customers[[#This Row],[total_intl_charge]] &lt;= 3, "Low Charges", "High Charges")</f>
        <v>High Charges</v>
      </c>
      <c r="Z2812" t="str">
        <f>IF(tbl_Customers[[#This Row],[total_eve_calls]]&lt;=80,"Low Calls",
IF(tbl_Customers[[#This Row],[total_eve_calls]]&lt;=120,"Medium Calls","High Calls"))</f>
        <v>Medium Calls</v>
      </c>
      <c r="AA2812" t="str">
        <f>IF(tbl_Customers[[#This Row],[total_eve_charge]]&lt;=15,"Low Charges",
IF(tbl_Customers[[#This Row],[total_eve_charge]]&lt;=20,"Medium Charges","High Charges"))</f>
        <v>Low Charges</v>
      </c>
      <c r="AB28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12" t="str">
        <f>IF(tbl_Customers[[#This Row],[number_vmail_messages]] = 0, "No Usage", IF(tbl_Customers[[#This Row],[number_vmail_messages]] &lt;= 20, "Low Usage", IF(tbl_Customers[[#This Row],[number_vmail_messages]] &lt;= 40, "Medium Usgae", "High Usage")))</f>
        <v>No Usage</v>
      </c>
      <c r="AD2812" t="str">
        <f>IF(tbl_Customers[[#This Row],[total_day_minutes]]&lt;=150,"Low Usage", IF(tbl_Customers[[#This Row],[total_day_minutes]]&lt;=200,"Medium Usage", IF(tbl_Customers[[#This Row],[total_day_minutes]]&lt;=250,"High Usage","Very High Usage")))</f>
        <v>Medium Usage</v>
      </c>
      <c r="AE2812" t="str">
        <f>IF(tbl_Customers[[#This Row],[total_intl_calls]]&lt;=5,"Low Calls", IF(tbl_Customers[[#This Row],[total_intl_calls]]&lt;=10, "Medium Calls", "High Calls"))</f>
        <v>High Calls</v>
      </c>
      <c r="AF28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12" s="36" t="str">
        <f>IF(tbl_Customers[[#This Row],[Churn_Risk_Score]]&gt;=10,"High Risk", IF(tbl_Customers[[#This Row],[Churn_Risk_Score]]&gt;=5,"Medium Risk","Low Risk"))</f>
        <v>Low Risk</v>
      </c>
    </row>
    <row r="2813" spans="1:33" x14ac:dyDescent="0.35">
      <c r="A2813">
        <v>2812</v>
      </c>
      <c r="B2813" t="s">
        <v>30</v>
      </c>
      <c r="C2813">
        <v>128</v>
      </c>
      <c r="D2813" t="s">
        <v>21</v>
      </c>
      <c r="E2813" t="s">
        <v>22</v>
      </c>
      <c r="F2813" t="s">
        <v>22</v>
      </c>
      <c r="G2813">
        <v>0</v>
      </c>
      <c r="H2813">
        <v>147.69999999999999</v>
      </c>
      <c r="I2813">
        <v>94</v>
      </c>
      <c r="J2813">
        <v>25.11</v>
      </c>
      <c r="K2813">
        <v>283.3</v>
      </c>
      <c r="L2813">
        <v>83</v>
      </c>
      <c r="M2813">
        <v>24.08</v>
      </c>
      <c r="N2813">
        <v>188.3</v>
      </c>
      <c r="O2813">
        <v>124</v>
      </c>
      <c r="P2813">
        <v>8.4700000000000006</v>
      </c>
      <c r="Q2813">
        <v>6.9</v>
      </c>
      <c r="R2813">
        <v>5</v>
      </c>
      <c r="S2813">
        <v>1.86</v>
      </c>
      <c r="T2813">
        <v>2</v>
      </c>
      <c r="U2813" t="s">
        <v>22</v>
      </c>
      <c r="V2813">
        <f>IF(tbl_Customers[[#This Row],[churn]] = "yes", 1, 0)</f>
        <v>0</v>
      </c>
      <c r="W2813" t="str">
        <f>IF(tbl_Customers[[#This Row],[number_customer_service_calls]] &lt;= 1, "0-1 Calls", IF(tbl_Customers[[#This Row],[number_customer_service_calls]] &lt;= 3, "2-3 Calls", IF(tbl_Customers[[#This Row],[number_customer_service_calls]] &lt;=5, "4-5 Calls", "6+ Calls")))</f>
        <v>2-3 Calls</v>
      </c>
      <c r="X2813" t="str">
        <f>IF(tbl_Customers[[#This Row],[account_length]] &lt;= 50, "0-50", IF(tbl_Customers[[#This Row],[account_length]] &lt;=100, "51-100", IF(tbl_Customers[[#This Row],[account_length]] &lt;= 150, "101-150", "151+")))</f>
        <v>101-150</v>
      </c>
      <c r="Y2813" t="str">
        <f>IF(tbl_Customers[[#This Row],[total_intl_charge]] &lt;= 3, "Low Charges", "High Charges")</f>
        <v>Low Charges</v>
      </c>
      <c r="Z2813" t="str">
        <f>IF(tbl_Customers[[#This Row],[total_eve_calls]]&lt;=80,"Low Calls",
IF(tbl_Customers[[#This Row],[total_eve_calls]]&lt;=120,"Medium Calls","High Calls"))</f>
        <v>Medium Calls</v>
      </c>
      <c r="AA2813" t="str">
        <f>IF(tbl_Customers[[#This Row],[total_eve_charge]]&lt;=15,"Low Charges",
IF(tbl_Customers[[#This Row],[total_eve_charge]]&lt;=20,"Medium Charges","High Charges"))</f>
        <v>High Charges</v>
      </c>
      <c r="AB28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13" t="str">
        <f>IF(tbl_Customers[[#This Row],[number_vmail_messages]] = 0, "No Usage", IF(tbl_Customers[[#This Row],[number_vmail_messages]] &lt;= 20, "Low Usage", IF(tbl_Customers[[#This Row],[number_vmail_messages]] &lt;= 40, "Medium Usgae", "High Usage")))</f>
        <v>No Usage</v>
      </c>
      <c r="AD2813" t="str">
        <f>IF(tbl_Customers[[#This Row],[total_day_minutes]]&lt;=150,"Low Usage", IF(tbl_Customers[[#This Row],[total_day_minutes]]&lt;=200,"Medium Usage", IF(tbl_Customers[[#This Row],[total_day_minutes]]&lt;=250,"High Usage","Very High Usage")))</f>
        <v>Low Usage</v>
      </c>
      <c r="AE2813" t="str">
        <f>IF(tbl_Customers[[#This Row],[total_intl_calls]]&lt;=5,"Low Calls", IF(tbl_Customers[[#This Row],[total_intl_calls]]&lt;=10, "Medium Calls", "High Calls"))</f>
        <v>Low Calls</v>
      </c>
      <c r="AF28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13" s="36" t="str">
        <f>IF(tbl_Customers[[#This Row],[Churn_Risk_Score]]&gt;=10,"High Risk", IF(tbl_Customers[[#This Row],[Churn_Risk_Score]]&gt;=5,"Medium Risk","Low Risk"))</f>
        <v>Low Risk</v>
      </c>
    </row>
    <row r="2814" spans="1:33" x14ac:dyDescent="0.35">
      <c r="A2814">
        <v>2813</v>
      </c>
      <c r="B2814" t="s">
        <v>43</v>
      </c>
      <c r="C2814">
        <v>181</v>
      </c>
      <c r="D2814" t="s">
        <v>25</v>
      </c>
      <c r="E2814" t="s">
        <v>22</v>
      </c>
      <c r="F2814" t="s">
        <v>22</v>
      </c>
      <c r="G2814">
        <v>0</v>
      </c>
      <c r="H2814">
        <v>229.9</v>
      </c>
      <c r="I2814">
        <v>130</v>
      </c>
      <c r="J2814">
        <v>39.08</v>
      </c>
      <c r="K2814">
        <v>144.4</v>
      </c>
      <c r="L2814">
        <v>93</v>
      </c>
      <c r="M2814">
        <v>12.27</v>
      </c>
      <c r="N2814">
        <v>262.39999999999998</v>
      </c>
      <c r="O2814">
        <v>110</v>
      </c>
      <c r="P2814">
        <v>11.81</v>
      </c>
      <c r="Q2814">
        <v>14.2</v>
      </c>
      <c r="R2814">
        <v>4</v>
      </c>
      <c r="S2814">
        <v>3.83</v>
      </c>
      <c r="T2814">
        <v>2</v>
      </c>
      <c r="U2814" t="s">
        <v>22</v>
      </c>
      <c r="V2814">
        <f>IF(tbl_Customers[[#This Row],[churn]] = "yes", 1, 0)</f>
        <v>0</v>
      </c>
      <c r="W2814" t="str">
        <f>IF(tbl_Customers[[#This Row],[number_customer_service_calls]] &lt;= 1, "0-1 Calls", IF(tbl_Customers[[#This Row],[number_customer_service_calls]] &lt;= 3, "2-3 Calls", IF(tbl_Customers[[#This Row],[number_customer_service_calls]] &lt;=5, "4-5 Calls", "6+ Calls")))</f>
        <v>2-3 Calls</v>
      </c>
      <c r="X2814" t="str">
        <f>IF(tbl_Customers[[#This Row],[account_length]] &lt;= 50, "0-50", IF(tbl_Customers[[#This Row],[account_length]] &lt;=100, "51-100", IF(tbl_Customers[[#This Row],[account_length]] &lt;= 150, "101-150", "151+")))</f>
        <v>151+</v>
      </c>
      <c r="Y2814" t="str">
        <f>IF(tbl_Customers[[#This Row],[total_intl_charge]] &lt;= 3, "Low Charges", "High Charges")</f>
        <v>High Charges</v>
      </c>
      <c r="Z2814" t="str">
        <f>IF(tbl_Customers[[#This Row],[total_eve_calls]]&lt;=80,"Low Calls",
IF(tbl_Customers[[#This Row],[total_eve_calls]]&lt;=120,"Medium Calls","High Calls"))</f>
        <v>Medium Calls</v>
      </c>
      <c r="AA2814" t="str">
        <f>IF(tbl_Customers[[#This Row],[total_eve_charge]]&lt;=15,"Low Charges",
IF(tbl_Customers[[#This Row],[total_eve_charge]]&lt;=20,"Medium Charges","High Charges"))</f>
        <v>Low Charges</v>
      </c>
      <c r="AB28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14" t="str">
        <f>IF(tbl_Customers[[#This Row],[number_vmail_messages]] = 0, "No Usage", IF(tbl_Customers[[#This Row],[number_vmail_messages]] &lt;= 20, "Low Usage", IF(tbl_Customers[[#This Row],[number_vmail_messages]] &lt;= 40, "Medium Usgae", "High Usage")))</f>
        <v>No Usage</v>
      </c>
      <c r="AD2814" t="str">
        <f>IF(tbl_Customers[[#This Row],[total_day_minutes]]&lt;=150,"Low Usage", IF(tbl_Customers[[#This Row],[total_day_minutes]]&lt;=200,"Medium Usage", IF(tbl_Customers[[#This Row],[total_day_minutes]]&lt;=250,"High Usage","Very High Usage")))</f>
        <v>High Usage</v>
      </c>
      <c r="AE2814" t="str">
        <f>IF(tbl_Customers[[#This Row],[total_intl_calls]]&lt;=5,"Low Calls", IF(tbl_Customers[[#This Row],[total_intl_calls]]&lt;=10, "Medium Calls", "High Calls"))</f>
        <v>Low Calls</v>
      </c>
      <c r="AF28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14" s="36" t="str">
        <f>IF(tbl_Customers[[#This Row],[Churn_Risk_Score]]&gt;=10,"High Risk", IF(tbl_Customers[[#This Row],[Churn_Risk_Score]]&gt;=5,"Medium Risk","Low Risk"))</f>
        <v>Low Risk</v>
      </c>
    </row>
    <row r="2815" spans="1:33" x14ac:dyDescent="0.35">
      <c r="A2815">
        <v>2814</v>
      </c>
      <c r="B2815" t="s">
        <v>37</v>
      </c>
      <c r="C2815">
        <v>127</v>
      </c>
      <c r="D2815" t="s">
        <v>25</v>
      </c>
      <c r="E2815" t="s">
        <v>22</v>
      </c>
      <c r="F2815" t="s">
        <v>22</v>
      </c>
      <c r="G2815">
        <v>0</v>
      </c>
      <c r="H2815">
        <v>102.8</v>
      </c>
      <c r="I2815">
        <v>128</v>
      </c>
      <c r="J2815">
        <v>17.48</v>
      </c>
      <c r="K2815">
        <v>143.69999999999999</v>
      </c>
      <c r="L2815">
        <v>95</v>
      </c>
      <c r="M2815">
        <v>12.21</v>
      </c>
      <c r="N2815">
        <v>191.4</v>
      </c>
      <c r="O2815">
        <v>97</v>
      </c>
      <c r="P2815">
        <v>8.61</v>
      </c>
      <c r="Q2815">
        <v>10</v>
      </c>
      <c r="R2815">
        <v>5</v>
      </c>
      <c r="S2815">
        <v>2.7</v>
      </c>
      <c r="T2815">
        <v>1</v>
      </c>
      <c r="U2815" t="s">
        <v>22</v>
      </c>
      <c r="V2815">
        <f>IF(tbl_Customers[[#This Row],[churn]] = "yes", 1, 0)</f>
        <v>0</v>
      </c>
      <c r="W2815" t="str">
        <f>IF(tbl_Customers[[#This Row],[number_customer_service_calls]] &lt;= 1, "0-1 Calls", IF(tbl_Customers[[#This Row],[number_customer_service_calls]] &lt;= 3, "2-3 Calls", IF(tbl_Customers[[#This Row],[number_customer_service_calls]] &lt;=5, "4-5 Calls", "6+ Calls")))</f>
        <v>0-1 Calls</v>
      </c>
      <c r="X2815" t="str">
        <f>IF(tbl_Customers[[#This Row],[account_length]] &lt;= 50, "0-50", IF(tbl_Customers[[#This Row],[account_length]] &lt;=100, "51-100", IF(tbl_Customers[[#This Row],[account_length]] &lt;= 150, "101-150", "151+")))</f>
        <v>101-150</v>
      </c>
      <c r="Y2815" t="str">
        <f>IF(tbl_Customers[[#This Row],[total_intl_charge]] &lt;= 3, "Low Charges", "High Charges")</f>
        <v>Low Charges</v>
      </c>
      <c r="Z2815" t="str">
        <f>IF(tbl_Customers[[#This Row],[total_eve_calls]]&lt;=80,"Low Calls",
IF(tbl_Customers[[#This Row],[total_eve_calls]]&lt;=120,"Medium Calls","High Calls"))</f>
        <v>Medium Calls</v>
      </c>
      <c r="AA2815" t="str">
        <f>IF(tbl_Customers[[#This Row],[total_eve_charge]]&lt;=15,"Low Charges",
IF(tbl_Customers[[#This Row],[total_eve_charge]]&lt;=20,"Medium Charges","High Charges"))</f>
        <v>Low Charges</v>
      </c>
      <c r="AB28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15" t="str">
        <f>IF(tbl_Customers[[#This Row],[number_vmail_messages]] = 0, "No Usage", IF(tbl_Customers[[#This Row],[number_vmail_messages]] &lt;= 20, "Low Usage", IF(tbl_Customers[[#This Row],[number_vmail_messages]] &lt;= 40, "Medium Usgae", "High Usage")))</f>
        <v>No Usage</v>
      </c>
      <c r="AD2815" t="str">
        <f>IF(tbl_Customers[[#This Row],[total_day_minutes]]&lt;=150,"Low Usage", IF(tbl_Customers[[#This Row],[total_day_minutes]]&lt;=200,"Medium Usage", IF(tbl_Customers[[#This Row],[total_day_minutes]]&lt;=250,"High Usage","Very High Usage")))</f>
        <v>Low Usage</v>
      </c>
      <c r="AE2815" t="str">
        <f>IF(tbl_Customers[[#This Row],[total_intl_calls]]&lt;=5,"Low Calls", IF(tbl_Customers[[#This Row],[total_intl_calls]]&lt;=10, "Medium Calls", "High Calls"))</f>
        <v>Low Calls</v>
      </c>
      <c r="AF28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15" s="36" t="str">
        <f>IF(tbl_Customers[[#This Row],[Churn_Risk_Score]]&gt;=10,"High Risk", IF(tbl_Customers[[#This Row],[Churn_Risk_Score]]&gt;=5,"Medium Risk","Low Risk"))</f>
        <v>Low Risk</v>
      </c>
    </row>
    <row r="2816" spans="1:33" x14ac:dyDescent="0.35">
      <c r="A2816">
        <v>2815</v>
      </c>
      <c r="B2816" t="s">
        <v>29</v>
      </c>
      <c r="C2816">
        <v>89</v>
      </c>
      <c r="D2816" t="s">
        <v>21</v>
      </c>
      <c r="E2816" t="s">
        <v>22</v>
      </c>
      <c r="F2816" t="s">
        <v>22</v>
      </c>
      <c r="G2816">
        <v>0</v>
      </c>
      <c r="H2816">
        <v>178.7</v>
      </c>
      <c r="I2816">
        <v>81</v>
      </c>
      <c r="J2816">
        <v>30.38</v>
      </c>
      <c r="K2816">
        <v>233.7</v>
      </c>
      <c r="L2816">
        <v>74</v>
      </c>
      <c r="M2816">
        <v>19.86</v>
      </c>
      <c r="N2816">
        <v>131.9</v>
      </c>
      <c r="O2816">
        <v>120</v>
      </c>
      <c r="P2816">
        <v>5.94</v>
      </c>
      <c r="Q2816">
        <v>9.1</v>
      </c>
      <c r="R2816">
        <v>4</v>
      </c>
      <c r="S2816">
        <v>2.46</v>
      </c>
      <c r="T2816">
        <v>1</v>
      </c>
      <c r="U2816" t="s">
        <v>22</v>
      </c>
      <c r="V2816">
        <f>IF(tbl_Customers[[#This Row],[churn]] = "yes", 1, 0)</f>
        <v>0</v>
      </c>
      <c r="W2816" t="str">
        <f>IF(tbl_Customers[[#This Row],[number_customer_service_calls]] &lt;= 1, "0-1 Calls", IF(tbl_Customers[[#This Row],[number_customer_service_calls]] &lt;= 3, "2-3 Calls", IF(tbl_Customers[[#This Row],[number_customer_service_calls]] &lt;=5, "4-5 Calls", "6+ Calls")))</f>
        <v>0-1 Calls</v>
      </c>
      <c r="X2816" t="str">
        <f>IF(tbl_Customers[[#This Row],[account_length]] &lt;= 50, "0-50", IF(tbl_Customers[[#This Row],[account_length]] &lt;=100, "51-100", IF(tbl_Customers[[#This Row],[account_length]] &lt;= 150, "101-150", "151+")))</f>
        <v>51-100</v>
      </c>
      <c r="Y2816" t="str">
        <f>IF(tbl_Customers[[#This Row],[total_intl_charge]] &lt;= 3, "Low Charges", "High Charges")</f>
        <v>Low Charges</v>
      </c>
      <c r="Z2816" t="str">
        <f>IF(tbl_Customers[[#This Row],[total_eve_calls]]&lt;=80,"Low Calls",
IF(tbl_Customers[[#This Row],[total_eve_calls]]&lt;=120,"Medium Calls","High Calls"))</f>
        <v>Low Calls</v>
      </c>
      <c r="AA2816" t="str">
        <f>IF(tbl_Customers[[#This Row],[total_eve_charge]]&lt;=15,"Low Charges",
IF(tbl_Customers[[#This Row],[total_eve_charge]]&lt;=20,"Medium Charges","High Charges"))</f>
        <v>Medium Charges</v>
      </c>
      <c r="AB28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16" t="str">
        <f>IF(tbl_Customers[[#This Row],[number_vmail_messages]] = 0, "No Usage", IF(tbl_Customers[[#This Row],[number_vmail_messages]] &lt;= 20, "Low Usage", IF(tbl_Customers[[#This Row],[number_vmail_messages]] &lt;= 40, "Medium Usgae", "High Usage")))</f>
        <v>No Usage</v>
      </c>
      <c r="AD2816" t="str">
        <f>IF(tbl_Customers[[#This Row],[total_day_minutes]]&lt;=150,"Low Usage", IF(tbl_Customers[[#This Row],[total_day_minutes]]&lt;=200,"Medium Usage", IF(tbl_Customers[[#This Row],[total_day_minutes]]&lt;=250,"High Usage","Very High Usage")))</f>
        <v>Medium Usage</v>
      </c>
      <c r="AE2816" t="str">
        <f>IF(tbl_Customers[[#This Row],[total_intl_calls]]&lt;=5,"Low Calls", IF(tbl_Customers[[#This Row],[total_intl_calls]]&lt;=10, "Medium Calls", "High Calls"))</f>
        <v>Low Calls</v>
      </c>
      <c r="AF28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16" s="36" t="str">
        <f>IF(tbl_Customers[[#This Row],[Churn_Risk_Score]]&gt;=10,"High Risk", IF(tbl_Customers[[#This Row],[Churn_Risk_Score]]&gt;=5,"Medium Risk","Low Risk"))</f>
        <v>Low Risk</v>
      </c>
    </row>
    <row r="2817" spans="1:33" x14ac:dyDescent="0.35">
      <c r="A2817">
        <v>2816</v>
      </c>
      <c r="B2817" t="s">
        <v>66</v>
      </c>
      <c r="C2817">
        <v>149</v>
      </c>
      <c r="D2817" t="s">
        <v>21</v>
      </c>
      <c r="E2817" t="s">
        <v>22</v>
      </c>
      <c r="F2817" t="s">
        <v>23</v>
      </c>
      <c r="G2817">
        <v>18</v>
      </c>
      <c r="H2817">
        <v>148.5</v>
      </c>
      <c r="I2817">
        <v>106</v>
      </c>
      <c r="J2817">
        <v>25.25</v>
      </c>
      <c r="K2817">
        <v>114.5</v>
      </c>
      <c r="L2817">
        <v>106</v>
      </c>
      <c r="M2817">
        <v>9.73</v>
      </c>
      <c r="N2817">
        <v>178.3</v>
      </c>
      <c r="O2817">
        <v>98</v>
      </c>
      <c r="P2817">
        <v>8.02</v>
      </c>
      <c r="Q2817">
        <v>6.5</v>
      </c>
      <c r="R2817">
        <v>4</v>
      </c>
      <c r="S2817">
        <v>1.76</v>
      </c>
      <c r="T2817">
        <v>0</v>
      </c>
      <c r="U2817" t="s">
        <v>22</v>
      </c>
      <c r="V2817">
        <f>IF(tbl_Customers[[#This Row],[churn]] = "yes", 1, 0)</f>
        <v>0</v>
      </c>
      <c r="W2817" t="str">
        <f>IF(tbl_Customers[[#This Row],[number_customer_service_calls]] &lt;= 1, "0-1 Calls", IF(tbl_Customers[[#This Row],[number_customer_service_calls]] &lt;= 3, "2-3 Calls", IF(tbl_Customers[[#This Row],[number_customer_service_calls]] &lt;=5, "4-5 Calls", "6+ Calls")))</f>
        <v>0-1 Calls</v>
      </c>
      <c r="X2817" t="str">
        <f>IF(tbl_Customers[[#This Row],[account_length]] &lt;= 50, "0-50", IF(tbl_Customers[[#This Row],[account_length]] &lt;=100, "51-100", IF(tbl_Customers[[#This Row],[account_length]] &lt;= 150, "101-150", "151+")))</f>
        <v>101-150</v>
      </c>
      <c r="Y2817" t="str">
        <f>IF(tbl_Customers[[#This Row],[total_intl_charge]] &lt;= 3, "Low Charges", "High Charges")</f>
        <v>Low Charges</v>
      </c>
      <c r="Z2817" t="str">
        <f>IF(tbl_Customers[[#This Row],[total_eve_calls]]&lt;=80,"Low Calls",
IF(tbl_Customers[[#This Row],[total_eve_calls]]&lt;=120,"Medium Calls","High Calls"))</f>
        <v>Medium Calls</v>
      </c>
      <c r="AA2817" t="str">
        <f>IF(tbl_Customers[[#This Row],[total_eve_charge]]&lt;=15,"Low Charges",
IF(tbl_Customers[[#This Row],[total_eve_charge]]&lt;=20,"Medium Charges","High Charges"))</f>
        <v>Low Charges</v>
      </c>
      <c r="AB28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17" t="str">
        <f>IF(tbl_Customers[[#This Row],[number_vmail_messages]] = 0, "No Usage", IF(tbl_Customers[[#This Row],[number_vmail_messages]] &lt;= 20, "Low Usage", IF(tbl_Customers[[#This Row],[number_vmail_messages]] &lt;= 40, "Medium Usgae", "High Usage")))</f>
        <v>Low Usage</v>
      </c>
      <c r="AD2817" t="str">
        <f>IF(tbl_Customers[[#This Row],[total_day_minutes]]&lt;=150,"Low Usage", IF(tbl_Customers[[#This Row],[total_day_minutes]]&lt;=200,"Medium Usage", IF(tbl_Customers[[#This Row],[total_day_minutes]]&lt;=250,"High Usage","Very High Usage")))</f>
        <v>Low Usage</v>
      </c>
      <c r="AE2817" t="str">
        <f>IF(tbl_Customers[[#This Row],[total_intl_calls]]&lt;=5,"Low Calls", IF(tbl_Customers[[#This Row],[total_intl_calls]]&lt;=10, "Medium Calls", "High Calls"))</f>
        <v>Low Calls</v>
      </c>
      <c r="AF28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17" s="36" t="str">
        <f>IF(tbl_Customers[[#This Row],[Churn_Risk_Score]]&gt;=10,"High Risk", IF(tbl_Customers[[#This Row],[Churn_Risk_Score]]&gt;=5,"Medium Risk","Low Risk"))</f>
        <v>Low Risk</v>
      </c>
    </row>
    <row r="2818" spans="1:33" x14ac:dyDescent="0.35">
      <c r="A2818">
        <v>2817</v>
      </c>
      <c r="B2818" t="s">
        <v>67</v>
      </c>
      <c r="C2818">
        <v>103</v>
      </c>
      <c r="D2818" t="s">
        <v>28</v>
      </c>
      <c r="E2818" t="s">
        <v>22</v>
      </c>
      <c r="F2818" t="s">
        <v>23</v>
      </c>
      <c r="G2818">
        <v>29</v>
      </c>
      <c r="H2818">
        <v>164.1</v>
      </c>
      <c r="I2818">
        <v>111</v>
      </c>
      <c r="J2818">
        <v>27.9</v>
      </c>
      <c r="K2818">
        <v>219.1</v>
      </c>
      <c r="L2818">
        <v>96</v>
      </c>
      <c r="M2818">
        <v>18.62</v>
      </c>
      <c r="N2818">
        <v>220.3</v>
      </c>
      <c r="O2818">
        <v>108</v>
      </c>
      <c r="P2818">
        <v>9.91</v>
      </c>
      <c r="Q2818">
        <v>12.3</v>
      </c>
      <c r="R2818">
        <v>9</v>
      </c>
      <c r="S2818">
        <v>3.32</v>
      </c>
      <c r="T2818">
        <v>0</v>
      </c>
      <c r="U2818" t="s">
        <v>22</v>
      </c>
      <c r="V2818">
        <f>IF(tbl_Customers[[#This Row],[churn]] = "yes", 1, 0)</f>
        <v>0</v>
      </c>
      <c r="W2818" t="str">
        <f>IF(tbl_Customers[[#This Row],[number_customer_service_calls]] &lt;= 1, "0-1 Calls", IF(tbl_Customers[[#This Row],[number_customer_service_calls]] &lt;= 3, "2-3 Calls", IF(tbl_Customers[[#This Row],[number_customer_service_calls]] &lt;=5, "4-5 Calls", "6+ Calls")))</f>
        <v>0-1 Calls</v>
      </c>
      <c r="X2818" t="str">
        <f>IF(tbl_Customers[[#This Row],[account_length]] &lt;= 50, "0-50", IF(tbl_Customers[[#This Row],[account_length]] &lt;=100, "51-100", IF(tbl_Customers[[#This Row],[account_length]] &lt;= 150, "101-150", "151+")))</f>
        <v>101-150</v>
      </c>
      <c r="Y2818" t="str">
        <f>IF(tbl_Customers[[#This Row],[total_intl_charge]] &lt;= 3, "Low Charges", "High Charges")</f>
        <v>High Charges</v>
      </c>
      <c r="Z2818" t="str">
        <f>IF(tbl_Customers[[#This Row],[total_eve_calls]]&lt;=80,"Low Calls",
IF(tbl_Customers[[#This Row],[total_eve_calls]]&lt;=120,"Medium Calls","High Calls"))</f>
        <v>Medium Calls</v>
      </c>
      <c r="AA2818" t="str">
        <f>IF(tbl_Customers[[#This Row],[total_eve_charge]]&lt;=15,"Low Charges",
IF(tbl_Customers[[#This Row],[total_eve_charge]]&lt;=20,"Medium Charges","High Charges"))</f>
        <v>Medium Charges</v>
      </c>
      <c r="AB28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18" t="str">
        <f>IF(tbl_Customers[[#This Row],[number_vmail_messages]] = 0, "No Usage", IF(tbl_Customers[[#This Row],[number_vmail_messages]] &lt;= 20, "Low Usage", IF(tbl_Customers[[#This Row],[number_vmail_messages]] &lt;= 40, "Medium Usgae", "High Usage")))</f>
        <v>Medium Usgae</v>
      </c>
      <c r="AD2818" t="str">
        <f>IF(tbl_Customers[[#This Row],[total_day_minutes]]&lt;=150,"Low Usage", IF(tbl_Customers[[#This Row],[total_day_minutes]]&lt;=200,"Medium Usage", IF(tbl_Customers[[#This Row],[total_day_minutes]]&lt;=250,"High Usage","Very High Usage")))</f>
        <v>Medium Usage</v>
      </c>
      <c r="AE2818" t="str">
        <f>IF(tbl_Customers[[#This Row],[total_intl_calls]]&lt;=5,"Low Calls", IF(tbl_Customers[[#This Row],[total_intl_calls]]&lt;=10, "Medium Calls", "High Calls"))</f>
        <v>Medium Calls</v>
      </c>
      <c r="AF28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18" s="36" t="str">
        <f>IF(tbl_Customers[[#This Row],[Churn_Risk_Score]]&gt;=10,"High Risk", IF(tbl_Customers[[#This Row],[Churn_Risk_Score]]&gt;=5,"Medium Risk","Low Risk"))</f>
        <v>Low Risk</v>
      </c>
    </row>
    <row r="2819" spans="1:33" x14ac:dyDescent="0.35">
      <c r="A2819">
        <v>2818</v>
      </c>
      <c r="B2819" t="s">
        <v>57</v>
      </c>
      <c r="C2819">
        <v>163</v>
      </c>
      <c r="D2819" t="s">
        <v>21</v>
      </c>
      <c r="E2819" t="s">
        <v>23</v>
      </c>
      <c r="F2819" t="s">
        <v>22</v>
      </c>
      <c r="G2819">
        <v>0</v>
      </c>
      <c r="H2819">
        <v>197.2</v>
      </c>
      <c r="I2819">
        <v>90</v>
      </c>
      <c r="J2819">
        <v>33.520000000000003</v>
      </c>
      <c r="K2819">
        <v>188.5</v>
      </c>
      <c r="L2819">
        <v>113</v>
      </c>
      <c r="M2819">
        <v>16.02</v>
      </c>
      <c r="N2819">
        <v>211.1</v>
      </c>
      <c r="O2819">
        <v>94</v>
      </c>
      <c r="P2819">
        <v>9.5</v>
      </c>
      <c r="Q2819">
        <v>7.8</v>
      </c>
      <c r="R2819">
        <v>8</v>
      </c>
      <c r="S2819">
        <v>2.11</v>
      </c>
      <c r="T2819">
        <v>1</v>
      </c>
      <c r="U2819" t="s">
        <v>22</v>
      </c>
      <c r="V2819">
        <f>IF(tbl_Customers[[#This Row],[churn]] = "yes", 1, 0)</f>
        <v>0</v>
      </c>
      <c r="W2819" t="str">
        <f>IF(tbl_Customers[[#This Row],[number_customer_service_calls]] &lt;= 1, "0-1 Calls", IF(tbl_Customers[[#This Row],[number_customer_service_calls]] &lt;= 3, "2-3 Calls", IF(tbl_Customers[[#This Row],[number_customer_service_calls]] &lt;=5, "4-5 Calls", "6+ Calls")))</f>
        <v>0-1 Calls</v>
      </c>
      <c r="X2819" t="str">
        <f>IF(tbl_Customers[[#This Row],[account_length]] &lt;= 50, "0-50", IF(tbl_Customers[[#This Row],[account_length]] &lt;=100, "51-100", IF(tbl_Customers[[#This Row],[account_length]] &lt;= 150, "101-150", "151+")))</f>
        <v>151+</v>
      </c>
      <c r="Y2819" t="str">
        <f>IF(tbl_Customers[[#This Row],[total_intl_charge]] &lt;= 3, "Low Charges", "High Charges")</f>
        <v>Low Charges</v>
      </c>
      <c r="Z2819" t="str">
        <f>IF(tbl_Customers[[#This Row],[total_eve_calls]]&lt;=80,"Low Calls",
IF(tbl_Customers[[#This Row],[total_eve_calls]]&lt;=120,"Medium Calls","High Calls"))</f>
        <v>Medium Calls</v>
      </c>
      <c r="AA2819" t="str">
        <f>IF(tbl_Customers[[#This Row],[total_eve_charge]]&lt;=15,"Low Charges",
IF(tbl_Customers[[#This Row],[total_eve_charge]]&lt;=20,"Medium Charges","High Charges"))</f>
        <v>Medium Charges</v>
      </c>
      <c r="AB28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19" t="str">
        <f>IF(tbl_Customers[[#This Row],[number_vmail_messages]] = 0, "No Usage", IF(tbl_Customers[[#This Row],[number_vmail_messages]] &lt;= 20, "Low Usage", IF(tbl_Customers[[#This Row],[number_vmail_messages]] &lt;= 40, "Medium Usgae", "High Usage")))</f>
        <v>No Usage</v>
      </c>
      <c r="AD2819" t="str">
        <f>IF(tbl_Customers[[#This Row],[total_day_minutes]]&lt;=150,"Low Usage", IF(tbl_Customers[[#This Row],[total_day_minutes]]&lt;=200,"Medium Usage", IF(tbl_Customers[[#This Row],[total_day_minutes]]&lt;=250,"High Usage","Very High Usage")))</f>
        <v>Medium Usage</v>
      </c>
      <c r="AE2819" t="str">
        <f>IF(tbl_Customers[[#This Row],[total_intl_calls]]&lt;=5,"Low Calls", IF(tbl_Customers[[#This Row],[total_intl_calls]]&lt;=10, "Medium Calls", "High Calls"))</f>
        <v>Medium Calls</v>
      </c>
      <c r="AF28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19" s="36" t="str">
        <f>IF(tbl_Customers[[#This Row],[Churn_Risk_Score]]&gt;=10,"High Risk", IF(tbl_Customers[[#This Row],[Churn_Risk_Score]]&gt;=5,"Medium Risk","Low Risk"))</f>
        <v>Low Risk</v>
      </c>
    </row>
    <row r="2820" spans="1:33" x14ac:dyDescent="0.35">
      <c r="A2820">
        <v>2819</v>
      </c>
      <c r="B2820" t="s">
        <v>48</v>
      </c>
      <c r="C2820">
        <v>122</v>
      </c>
      <c r="D2820" t="s">
        <v>28</v>
      </c>
      <c r="E2820" t="s">
        <v>23</v>
      </c>
      <c r="F2820" t="s">
        <v>22</v>
      </c>
      <c r="G2820">
        <v>0</v>
      </c>
      <c r="H2820">
        <v>140</v>
      </c>
      <c r="I2820">
        <v>101</v>
      </c>
      <c r="J2820">
        <v>23.8</v>
      </c>
      <c r="K2820">
        <v>196.4</v>
      </c>
      <c r="L2820">
        <v>77</v>
      </c>
      <c r="M2820">
        <v>16.690000000000001</v>
      </c>
      <c r="N2820">
        <v>120.1</v>
      </c>
      <c r="O2820">
        <v>133</v>
      </c>
      <c r="P2820">
        <v>5.4</v>
      </c>
      <c r="Q2820">
        <v>9.6999999999999993</v>
      </c>
      <c r="R2820">
        <v>4</v>
      </c>
      <c r="S2820">
        <v>2.62</v>
      </c>
      <c r="T2820">
        <v>4</v>
      </c>
      <c r="U2820" t="s">
        <v>23</v>
      </c>
      <c r="V2820">
        <f>IF(tbl_Customers[[#This Row],[churn]] = "yes", 1, 0)</f>
        <v>1</v>
      </c>
      <c r="W2820" t="str">
        <f>IF(tbl_Customers[[#This Row],[number_customer_service_calls]] &lt;= 1, "0-1 Calls", IF(tbl_Customers[[#This Row],[number_customer_service_calls]] &lt;= 3, "2-3 Calls", IF(tbl_Customers[[#This Row],[number_customer_service_calls]] &lt;=5, "4-5 Calls", "6+ Calls")))</f>
        <v>4-5 Calls</v>
      </c>
      <c r="X2820" t="str">
        <f>IF(tbl_Customers[[#This Row],[account_length]] &lt;= 50, "0-50", IF(tbl_Customers[[#This Row],[account_length]] &lt;=100, "51-100", IF(tbl_Customers[[#This Row],[account_length]] &lt;= 150, "101-150", "151+")))</f>
        <v>101-150</v>
      </c>
      <c r="Y2820" t="str">
        <f>IF(tbl_Customers[[#This Row],[total_intl_charge]] &lt;= 3, "Low Charges", "High Charges")</f>
        <v>Low Charges</v>
      </c>
      <c r="Z2820" t="str">
        <f>IF(tbl_Customers[[#This Row],[total_eve_calls]]&lt;=80,"Low Calls",
IF(tbl_Customers[[#This Row],[total_eve_calls]]&lt;=120,"Medium Calls","High Calls"))</f>
        <v>Low Calls</v>
      </c>
      <c r="AA2820" t="str">
        <f>IF(tbl_Customers[[#This Row],[total_eve_charge]]&lt;=15,"Low Charges",
IF(tbl_Customers[[#This Row],[total_eve_charge]]&lt;=20,"Medium Charges","High Charges"))</f>
        <v>Medium Charges</v>
      </c>
      <c r="AB28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20" t="str">
        <f>IF(tbl_Customers[[#This Row],[number_vmail_messages]] = 0, "No Usage", IF(tbl_Customers[[#This Row],[number_vmail_messages]] &lt;= 20, "Low Usage", IF(tbl_Customers[[#This Row],[number_vmail_messages]] &lt;= 40, "Medium Usgae", "High Usage")))</f>
        <v>No Usage</v>
      </c>
      <c r="AD2820" t="str">
        <f>IF(tbl_Customers[[#This Row],[total_day_minutes]]&lt;=150,"Low Usage", IF(tbl_Customers[[#This Row],[total_day_minutes]]&lt;=200,"Medium Usage", IF(tbl_Customers[[#This Row],[total_day_minutes]]&lt;=250,"High Usage","Very High Usage")))</f>
        <v>Low Usage</v>
      </c>
      <c r="AE2820" t="str">
        <f>IF(tbl_Customers[[#This Row],[total_intl_calls]]&lt;=5,"Low Calls", IF(tbl_Customers[[#This Row],[total_intl_calls]]&lt;=10, "Medium Calls", "High Calls"))</f>
        <v>Low Calls</v>
      </c>
      <c r="AF28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820" s="36" t="str">
        <f>IF(tbl_Customers[[#This Row],[Churn_Risk_Score]]&gt;=10,"High Risk", IF(tbl_Customers[[#This Row],[Churn_Risk_Score]]&gt;=5,"Medium Risk","Low Risk"))</f>
        <v>Medium Risk</v>
      </c>
    </row>
    <row r="2821" spans="1:33" x14ac:dyDescent="0.35">
      <c r="A2821">
        <v>2820</v>
      </c>
      <c r="B2821" t="s">
        <v>64</v>
      </c>
      <c r="C2821">
        <v>60</v>
      </c>
      <c r="D2821" t="s">
        <v>21</v>
      </c>
      <c r="E2821" t="s">
        <v>22</v>
      </c>
      <c r="F2821" t="s">
        <v>22</v>
      </c>
      <c r="G2821">
        <v>0</v>
      </c>
      <c r="H2821">
        <v>193.9</v>
      </c>
      <c r="I2821">
        <v>118</v>
      </c>
      <c r="J2821">
        <v>32.96</v>
      </c>
      <c r="K2821">
        <v>85</v>
      </c>
      <c r="L2821">
        <v>110</v>
      </c>
      <c r="M2821">
        <v>7.23</v>
      </c>
      <c r="N2821">
        <v>210.1</v>
      </c>
      <c r="O2821">
        <v>134</v>
      </c>
      <c r="P2821">
        <v>9.4499999999999993</v>
      </c>
      <c r="Q2821">
        <v>13.2</v>
      </c>
      <c r="R2821">
        <v>8</v>
      </c>
      <c r="S2821">
        <v>3.56</v>
      </c>
      <c r="T2821">
        <v>3</v>
      </c>
      <c r="U2821" t="s">
        <v>22</v>
      </c>
      <c r="V2821">
        <f>IF(tbl_Customers[[#This Row],[churn]] = "yes", 1, 0)</f>
        <v>0</v>
      </c>
      <c r="W2821" t="str">
        <f>IF(tbl_Customers[[#This Row],[number_customer_service_calls]] &lt;= 1, "0-1 Calls", IF(tbl_Customers[[#This Row],[number_customer_service_calls]] &lt;= 3, "2-3 Calls", IF(tbl_Customers[[#This Row],[number_customer_service_calls]] &lt;=5, "4-5 Calls", "6+ Calls")))</f>
        <v>2-3 Calls</v>
      </c>
      <c r="X2821" t="str">
        <f>IF(tbl_Customers[[#This Row],[account_length]] &lt;= 50, "0-50", IF(tbl_Customers[[#This Row],[account_length]] &lt;=100, "51-100", IF(tbl_Customers[[#This Row],[account_length]] &lt;= 150, "101-150", "151+")))</f>
        <v>51-100</v>
      </c>
      <c r="Y2821" t="str">
        <f>IF(tbl_Customers[[#This Row],[total_intl_charge]] &lt;= 3, "Low Charges", "High Charges")</f>
        <v>High Charges</v>
      </c>
      <c r="Z2821" t="str">
        <f>IF(tbl_Customers[[#This Row],[total_eve_calls]]&lt;=80,"Low Calls",
IF(tbl_Customers[[#This Row],[total_eve_calls]]&lt;=120,"Medium Calls","High Calls"))</f>
        <v>Medium Calls</v>
      </c>
      <c r="AA2821" t="str">
        <f>IF(tbl_Customers[[#This Row],[total_eve_charge]]&lt;=15,"Low Charges",
IF(tbl_Customers[[#This Row],[total_eve_charge]]&lt;=20,"Medium Charges","High Charges"))</f>
        <v>Low Charges</v>
      </c>
      <c r="AB28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21" t="str">
        <f>IF(tbl_Customers[[#This Row],[number_vmail_messages]] = 0, "No Usage", IF(tbl_Customers[[#This Row],[number_vmail_messages]] &lt;= 20, "Low Usage", IF(tbl_Customers[[#This Row],[number_vmail_messages]] &lt;= 40, "Medium Usgae", "High Usage")))</f>
        <v>No Usage</v>
      </c>
      <c r="AD2821" t="str">
        <f>IF(tbl_Customers[[#This Row],[total_day_minutes]]&lt;=150,"Low Usage", IF(tbl_Customers[[#This Row],[total_day_minutes]]&lt;=200,"Medium Usage", IF(tbl_Customers[[#This Row],[total_day_minutes]]&lt;=250,"High Usage","Very High Usage")))</f>
        <v>Medium Usage</v>
      </c>
      <c r="AE2821" t="str">
        <f>IF(tbl_Customers[[#This Row],[total_intl_calls]]&lt;=5,"Low Calls", IF(tbl_Customers[[#This Row],[total_intl_calls]]&lt;=10, "Medium Calls", "High Calls"))</f>
        <v>Medium Calls</v>
      </c>
      <c r="AF28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21" s="36" t="str">
        <f>IF(tbl_Customers[[#This Row],[Churn_Risk_Score]]&gt;=10,"High Risk", IF(tbl_Customers[[#This Row],[Churn_Risk_Score]]&gt;=5,"Medium Risk","Low Risk"))</f>
        <v>Low Risk</v>
      </c>
    </row>
    <row r="2822" spans="1:33" x14ac:dyDescent="0.35">
      <c r="A2822">
        <v>2821</v>
      </c>
      <c r="B2822" t="s">
        <v>49</v>
      </c>
      <c r="C2822">
        <v>62</v>
      </c>
      <c r="D2822" t="s">
        <v>25</v>
      </c>
      <c r="E2822" t="s">
        <v>22</v>
      </c>
      <c r="F2822" t="s">
        <v>22</v>
      </c>
      <c r="G2822">
        <v>0</v>
      </c>
      <c r="H2822">
        <v>321.10000000000002</v>
      </c>
      <c r="I2822">
        <v>105</v>
      </c>
      <c r="J2822">
        <v>54.59</v>
      </c>
      <c r="K2822">
        <v>265.5</v>
      </c>
      <c r="L2822">
        <v>122</v>
      </c>
      <c r="M2822">
        <v>22.57</v>
      </c>
      <c r="N2822">
        <v>180.5</v>
      </c>
      <c r="O2822">
        <v>72</v>
      </c>
      <c r="P2822">
        <v>8.1199999999999992</v>
      </c>
      <c r="Q2822">
        <v>11.5</v>
      </c>
      <c r="R2822">
        <v>2</v>
      </c>
      <c r="S2822">
        <v>3.11</v>
      </c>
      <c r="T2822">
        <v>4</v>
      </c>
      <c r="U2822" t="s">
        <v>23</v>
      </c>
      <c r="V2822">
        <f>IF(tbl_Customers[[#This Row],[churn]] = "yes", 1, 0)</f>
        <v>1</v>
      </c>
      <c r="W2822" t="str">
        <f>IF(tbl_Customers[[#This Row],[number_customer_service_calls]] &lt;= 1, "0-1 Calls", IF(tbl_Customers[[#This Row],[number_customer_service_calls]] &lt;= 3, "2-3 Calls", IF(tbl_Customers[[#This Row],[number_customer_service_calls]] &lt;=5, "4-5 Calls", "6+ Calls")))</f>
        <v>4-5 Calls</v>
      </c>
      <c r="X2822" t="str">
        <f>IF(tbl_Customers[[#This Row],[account_length]] &lt;= 50, "0-50", IF(tbl_Customers[[#This Row],[account_length]] &lt;=100, "51-100", IF(tbl_Customers[[#This Row],[account_length]] &lt;= 150, "101-150", "151+")))</f>
        <v>51-100</v>
      </c>
      <c r="Y2822" t="str">
        <f>IF(tbl_Customers[[#This Row],[total_intl_charge]] &lt;= 3, "Low Charges", "High Charges")</f>
        <v>High Charges</v>
      </c>
      <c r="Z2822" t="str">
        <f>IF(tbl_Customers[[#This Row],[total_eve_calls]]&lt;=80,"Low Calls",
IF(tbl_Customers[[#This Row],[total_eve_calls]]&lt;=120,"Medium Calls","High Calls"))</f>
        <v>High Calls</v>
      </c>
      <c r="AA2822" t="str">
        <f>IF(tbl_Customers[[#This Row],[total_eve_charge]]&lt;=15,"Low Charges",
IF(tbl_Customers[[#This Row],[total_eve_charge]]&lt;=20,"Medium Charges","High Charges"))</f>
        <v>High Charges</v>
      </c>
      <c r="AB28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22" t="str">
        <f>IF(tbl_Customers[[#This Row],[number_vmail_messages]] = 0, "No Usage", IF(tbl_Customers[[#This Row],[number_vmail_messages]] &lt;= 20, "Low Usage", IF(tbl_Customers[[#This Row],[number_vmail_messages]] &lt;= 40, "Medium Usgae", "High Usage")))</f>
        <v>No Usage</v>
      </c>
      <c r="AD2822" t="str">
        <f>IF(tbl_Customers[[#This Row],[total_day_minutes]]&lt;=150,"Low Usage", IF(tbl_Customers[[#This Row],[total_day_minutes]]&lt;=200,"Medium Usage", IF(tbl_Customers[[#This Row],[total_day_minutes]]&lt;=250,"High Usage","Very High Usage")))</f>
        <v>Very High Usage</v>
      </c>
      <c r="AE2822" t="str">
        <f>IF(tbl_Customers[[#This Row],[total_intl_calls]]&lt;=5,"Low Calls", IF(tbl_Customers[[#This Row],[total_intl_calls]]&lt;=10, "Medium Calls", "High Calls"))</f>
        <v>Low Calls</v>
      </c>
      <c r="AF28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2822" s="36" t="str">
        <f>IF(tbl_Customers[[#This Row],[Churn_Risk_Score]]&gt;=10,"High Risk", IF(tbl_Customers[[#This Row],[Churn_Risk_Score]]&gt;=5,"Medium Risk","Low Risk"))</f>
        <v>High Risk</v>
      </c>
    </row>
    <row r="2823" spans="1:33" x14ac:dyDescent="0.35">
      <c r="A2823">
        <v>2822</v>
      </c>
      <c r="B2823" t="s">
        <v>32</v>
      </c>
      <c r="C2823">
        <v>117</v>
      </c>
      <c r="D2823" t="s">
        <v>21</v>
      </c>
      <c r="E2823" t="s">
        <v>22</v>
      </c>
      <c r="F2823" t="s">
        <v>22</v>
      </c>
      <c r="G2823">
        <v>0</v>
      </c>
      <c r="H2823">
        <v>118.4</v>
      </c>
      <c r="I2823">
        <v>126</v>
      </c>
      <c r="J2823">
        <v>20.13</v>
      </c>
      <c r="K2823">
        <v>249.3</v>
      </c>
      <c r="L2823">
        <v>97</v>
      </c>
      <c r="M2823">
        <v>21.19</v>
      </c>
      <c r="N2823">
        <v>227</v>
      </c>
      <c r="O2823">
        <v>56</v>
      </c>
      <c r="P2823">
        <v>10.220000000000001</v>
      </c>
      <c r="Q2823">
        <v>13.6</v>
      </c>
      <c r="R2823">
        <v>3</v>
      </c>
      <c r="S2823">
        <v>3.67</v>
      </c>
      <c r="T2823">
        <v>5</v>
      </c>
      <c r="U2823" t="s">
        <v>23</v>
      </c>
      <c r="V2823">
        <f>IF(tbl_Customers[[#This Row],[churn]] = "yes", 1, 0)</f>
        <v>1</v>
      </c>
      <c r="W2823" t="str">
        <f>IF(tbl_Customers[[#This Row],[number_customer_service_calls]] &lt;= 1, "0-1 Calls", IF(tbl_Customers[[#This Row],[number_customer_service_calls]] &lt;= 3, "2-3 Calls", IF(tbl_Customers[[#This Row],[number_customer_service_calls]] &lt;=5, "4-5 Calls", "6+ Calls")))</f>
        <v>4-5 Calls</v>
      </c>
      <c r="X2823" t="str">
        <f>IF(tbl_Customers[[#This Row],[account_length]] &lt;= 50, "0-50", IF(tbl_Customers[[#This Row],[account_length]] &lt;=100, "51-100", IF(tbl_Customers[[#This Row],[account_length]] &lt;= 150, "101-150", "151+")))</f>
        <v>101-150</v>
      </c>
      <c r="Y2823" t="str">
        <f>IF(tbl_Customers[[#This Row],[total_intl_charge]] &lt;= 3, "Low Charges", "High Charges")</f>
        <v>High Charges</v>
      </c>
      <c r="Z2823" t="str">
        <f>IF(tbl_Customers[[#This Row],[total_eve_calls]]&lt;=80,"Low Calls",
IF(tbl_Customers[[#This Row],[total_eve_calls]]&lt;=120,"Medium Calls","High Calls"))</f>
        <v>Medium Calls</v>
      </c>
      <c r="AA2823" t="str">
        <f>IF(tbl_Customers[[#This Row],[total_eve_charge]]&lt;=15,"Low Charges",
IF(tbl_Customers[[#This Row],[total_eve_charge]]&lt;=20,"Medium Charges","High Charges"))</f>
        <v>High Charges</v>
      </c>
      <c r="AB28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23" t="str">
        <f>IF(tbl_Customers[[#This Row],[number_vmail_messages]] = 0, "No Usage", IF(tbl_Customers[[#This Row],[number_vmail_messages]] &lt;= 20, "Low Usage", IF(tbl_Customers[[#This Row],[number_vmail_messages]] &lt;= 40, "Medium Usgae", "High Usage")))</f>
        <v>No Usage</v>
      </c>
      <c r="AD2823" t="str">
        <f>IF(tbl_Customers[[#This Row],[total_day_minutes]]&lt;=150,"Low Usage", IF(tbl_Customers[[#This Row],[total_day_minutes]]&lt;=200,"Medium Usage", IF(tbl_Customers[[#This Row],[total_day_minutes]]&lt;=250,"High Usage","Very High Usage")))</f>
        <v>Low Usage</v>
      </c>
      <c r="AE2823" t="str">
        <f>IF(tbl_Customers[[#This Row],[total_intl_calls]]&lt;=5,"Low Calls", IF(tbl_Customers[[#This Row],[total_intl_calls]]&lt;=10, "Medium Calls", "High Calls"))</f>
        <v>Low Calls</v>
      </c>
      <c r="AF28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823" s="36" t="str">
        <f>IF(tbl_Customers[[#This Row],[Churn_Risk_Score]]&gt;=10,"High Risk", IF(tbl_Customers[[#This Row],[Churn_Risk_Score]]&gt;=5,"Medium Risk","Low Risk"))</f>
        <v>Medium Risk</v>
      </c>
    </row>
    <row r="2824" spans="1:33" x14ac:dyDescent="0.35">
      <c r="A2824">
        <v>2823</v>
      </c>
      <c r="B2824" t="s">
        <v>31</v>
      </c>
      <c r="C2824">
        <v>159</v>
      </c>
      <c r="D2824" t="s">
        <v>21</v>
      </c>
      <c r="E2824" t="s">
        <v>22</v>
      </c>
      <c r="F2824" t="s">
        <v>22</v>
      </c>
      <c r="G2824">
        <v>0</v>
      </c>
      <c r="H2824">
        <v>169.8</v>
      </c>
      <c r="I2824">
        <v>114</v>
      </c>
      <c r="J2824">
        <v>28.87</v>
      </c>
      <c r="K2824">
        <v>197.7</v>
      </c>
      <c r="L2824">
        <v>105</v>
      </c>
      <c r="M2824">
        <v>16.8</v>
      </c>
      <c r="N2824">
        <v>193.7</v>
      </c>
      <c r="O2824">
        <v>82</v>
      </c>
      <c r="P2824">
        <v>8.7200000000000006</v>
      </c>
      <c r="Q2824">
        <v>11.6</v>
      </c>
      <c r="R2824">
        <v>4</v>
      </c>
      <c r="S2824">
        <v>3.13</v>
      </c>
      <c r="T2824">
        <v>1</v>
      </c>
      <c r="U2824" t="s">
        <v>22</v>
      </c>
      <c r="V2824">
        <f>IF(tbl_Customers[[#This Row],[churn]] = "yes", 1, 0)</f>
        <v>0</v>
      </c>
      <c r="W2824" t="str">
        <f>IF(tbl_Customers[[#This Row],[number_customer_service_calls]] &lt;= 1, "0-1 Calls", IF(tbl_Customers[[#This Row],[number_customer_service_calls]] &lt;= 3, "2-3 Calls", IF(tbl_Customers[[#This Row],[number_customer_service_calls]] &lt;=5, "4-5 Calls", "6+ Calls")))</f>
        <v>0-1 Calls</v>
      </c>
      <c r="X2824" t="str">
        <f>IF(tbl_Customers[[#This Row],[account_length]] &lt;= 50, "0-50", IF(tbl_Customers[[#This Row],[account_length]] &lt;=100, "51-100", IF(tbl_Customers[[#This Row],[account_length]] &lt;= 150, "101-150", "151+")))</f>
        <v>151+</v>
      </c>
      <c r="Y2824" t="str">
        <f>IF(tbl_Customers[[#This Row],[total_intl_charge]] &lt;= 3, "Low Charges", "High Charges")</f>
        <v>High Charges</v>
      </c>
      <c r="Z2824" t="str">
        <f>IF(tbl_Customers[[#This Row],[total_eve_calls]]&lt;=80,"Low Calls",
IF(tbl_Customers[[#This Row],[total_eve_calls]]&lt;=120,"Medium Calls","High Calls"))</f>
        <v>Medium Calls</v>
      </c>
      <c r="AA2824" t="str">
        <f>IF(tbl_Customers[[#This Row],[total_eve_charge]]&lt;=15,"Low Charges",
IF(tbl_Customers[[#This Row],[total_eve_charge]]&lt;=20,"Medium Charges","High Charges"))</f>
        <v>Medium Charges</v>
      </c>
      <c r="AB28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24" t="str">
        <f>IF(tbl_Customers[[#This Row],[number_vmail_messages]] = 0, "No Usage", IF(tbl_Customers[[#This Row],[number_vmail_messages]] &lt;= 20, "Low Usage", IF(tbl_Customers[[#This Row],[number_vmail_messages]] &lt;= 40, "Medium Usgae", "High Usage")))</f>
        <v>No Usage</v>
      </c>
      <c r="AD2824" t="str">
        <f>IF(tbl_Customers[[#This Row],[total_day_minutes]]&lt;=150,"Low Usage", IF(tbl_Customers[[#This Row],[total_day_minutes]]&lt;=200,"Medium Usage", IF(tbl_Customers[[#This Row],[total_day_minutes]]&lt;=250,"High Usage","Very High Usage")))</f>
        <v>Medium Usage</v>
      </c>
      <c r="AE2824" t="str">
        <f>IF(tbl_Customers[[#This Row],[total_intl_calls]]&lt;=5,"Low Calls", IF(tbl_Customers[[#This Row],[total_intl_calls]]&lt;=10, "Medium Calls", "High Calls"))</f>
        <v>Low Calls</v>
      </c>
      <c r="AF28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24" s="36" t="str">
        <f>IF(tbl_Customers[[#This Row],[Churn_Risk_Score]]&gt;=10,"High Risk", IF(tbl_Customers[[#This Row],[Churn_Risk_Score]]&gt;=5,"Medium Risk","Low Risk"))</f>
        <v>Low Risk</v>
      </c>
    </row>
    <row r="2825" spans="1:33" x14ac:dyDescent="0.35">
      <c r="A2825">
        <v>2824</v>
      </c>
      <c r="B2825" t="s">
        <v>20</v>
      </c>
      <c r="C2825">
        <v>78</v>
      </c>
      <c r="D2825" t="s">
        <v>25</v>
      </c>
      <c r="E2825" t="s">
        <v>22</v>
      </c>
      <c r="F2825" t="s">
        <v>22</v>
      </c>
      <c r="G2825">
        <v>0</v>
      </c>
      <c r="H2825">
        <v>193.4</v>
      </c>
      <c r="I2825">
        <v>99</v>
      </c>
      <c r="J2825">
        <v>32.880000000000003</v>
      </c>
      <c r="K2825">
        <v>116.9</v>
      </c>
      <c r="L2825">
        <v>88</v>
      </c>
      <c r="M2825">
        <v>9.94</v>
      </c>
      <c r="N2825">
        <v>243.3</v>
      </c>
      <c r="O2825">
        <v>109</v>
      </c>
      <c r="P2825">
        <v>10.95</v>
      </c>
      <c r="Q2825">
        <v>9.3000000000000007</v>
      </c>
      <c r="R2825">
        <v>4</v>
      </c>
      <c r="S2825">
        <v>2.5099999999999998</v>
      </c>
      <c r="T2825">
        <v>2</v>
      </c>
      <c r="U2825" t="s">
        <v>22</v>
      </c>
      <c r="V2825">
        <f>IF(tbl_Customers[[#This Row],[churn]] = "yes", 1, 0)</f>
        <v>0</v>
      </c>
      <c r="W2825" t="str">
        <f>IF(tbl_Customers[[#This Row],[number_customer_service_calls]] &lt;= 1, "0-1 Calls", IF(tbl_Customers[[#This Row],[number_customer_service_calls]] &lt;= 3, "2-3 Calls", IF(tbl_Customers[[#This Row],[number_customer_service_calls]] &lt;=5, "4-5 Calls", "6+ Calls")))</f>
        <v>2-3 Calls</v>
      </c>
      <c r="X2825" t="str">
        <f>IF(tbl_Customers[[#This Row],[account_length]] &lt;= 50, "0-50", IF(tbl_Customers[[#This Row],[account_length]] &lt;=100, "51-100", IF(tbl_Customers[[#This Row],[account_length]] &lt;= 150, "101-150", "151+")))</f>
        <v>51-100</v>
      </c>
      <c r="Y2825" t="str">
        <f>IF(tbl_Customers[[#This Row],[total_intl_charge]] &lt;= 3, "Low Charges", "High Charges")</f>
        <v>Low Charges</v>
      </c>
      <c r="Z2825" t="str">
        <f>IF(tbl_Customers[[#This Row],[total_eve_calls]]&lt;=80,"Low Calls",
IF(tbl_Customers[[#This Row],[total_eve_calls]]&lt;=120,"Medium Calls","High Calls"))</f>
        <v>Medium Calls</v>
      </c>
      <c r="AA2825" t="str">
        <f>IF(tbl_Customers[[#This Row],[total_eve_charge]]&lt;=15,"Low Charges",
IF(tbl_Customers[[#This Row],[total_eve_charge]]&lt;=20,"Medium Charges","High Charges"))</f>
        <v>Low Charges</v>
      </c>
      <c r="AB28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25" t="str">
        <f>IF(tbl_Customers[[#This Row],[number_vmail_messages]] = 0, "No Usage", IF(tbl_Customers[[#This Row],[number_vmail_messages]] &lt;= 20, "Low Usage", IF(tbl_Customers[[#This Row],[number_vmail_messages]] &lt;= 40, "Medium Usgae", "High Usage")))</f>
        <v>No Usage</v>
      </c>
      <c r="AD2825" t="str">
        <f>IF(tbl_Customers[[#This Row],[total_day_minutes]]&lt;=150,"Low Usage", IF(tbl_Customers[[#This Row],[total_day_minutes]]&lt;=200,"Medium Usage", IF(tbl_Customers[[#This Row],[total_day_minutes]]&lt;=250,"High Usage","Very High Usage")))</f>
        <v>Medium Usage</v>
      </c>
      <c r="AE2825" t="str">
        <f>IF(tbl_Customers[[#This Row],[total_intl_calls]]&lt;=5,"Low Calls", IF(tbl_Customers[[#This Row],[total_intl_calls]]&lt;=10, "Medium Calls", "High Calls"))</f>
        <v>Low Calls</v>
      </c>
      <c r="AF28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25" s="36" t="str">
        <f>IF(tbl_Customers[[#This Row],[Churn_Risk_Score]]&gt;=10,"High Risk", IF(tbl_Customers[[#This Row],[Churn_Risk_Score]]&gt;=5,"Medium Risk","Low Risk"))</f>
        <v>Low Risk</v>
      </c>
    </row>
    <row r="2826" spans="1:33" x14ac:dyDescent="0.35">
      <c r="A2826">
        <v>2825</v>
      </c>
      <c r="B2826" t="s">
        <v>20</v>
      </c>
      <c r="C2826">
        <v>96</v>
      </c>
      <c r="D2826" t="s">
        <v>21</v>
      </c>
      <c r="E2826" t="s">
        <v>22</v>
      </c>
      <c r="F2826" t="s">
        <v>22</v>
      </c>
      <c r="G2826">
        <v>0</v>
      </c>
      <c r="H2826">
        <v>106.6</v>
      </c>
      <c r="I2826">
        <v>128</v>
      </c>
      <c r="J2826">
        <v>18.12</v>
      </c>
      <c r="K2826">
        <v>284.8</v>
      </c>
      <c r="L2826">
        <v>87</v>
      </c>
      <c r="M2826">
        <v>24.21</v>
      </c>
      <c r="N2826">
        <v>178.9</v>
      </c>
      <c r="O2826">
        <v>92</v>
      </c>
      <c r="P2826">
        <v>8.0500000000000007</v>
      </c>
      <c r="Q2826">
        <v>14.9</v>
      </c>
      <c r="R2826">
        <v>7</v>
      </c>
      <c r="S2826">
        <v>4.0199999999999996</v>
      </c>
      <c r="T2826">
        <v>1</v>
      </c>
      <c r="U2826" t="s">
        <v>22</v>
      </c>
      <c r="V2826">
        <f>IF(tbl_Customers[[#This Row],[churn]] = "yes", 1, 0)</f>
        <v>0</v>
      </c>
      <c r="W2826" t="str">
        <f>IF(tbl_Customers[[#This Row],[number_customer_service_calls]] &lt;= 1, "0-1 Calls", IF(tbl_Customers[[#This Row],[number_customer_service_calls]] &lt;= 3, "2-3 Calls", IF(tbl_Customers[[#This Row],[number_customer_service_calls]] &lt;=5, "4-5 Calls", "6+ Calls")))</f>
        <v>0-1 Calls</v>
      </c>
      <c r="X2826" t="str">
        <f>IF(tbl_Customers[[#This Row],[account_length]] &lt;= 50, "0-50", IF(tbl_Customers[[#This Row],[account_length]] &lt;=100, "51-100", IF(tbl_Customers[[#This Row],[account_length]] &lt;= 150, "101-150", "151+")))</f>
        <v>51-100</v>
      </c>
      <c r="Y2826" t="str">
        <f>IF(tbl_Customers[[#This Row],[total_intl_charge]] &lt;= 3, "Low Charges", "High Charges")</f>
        <v>High Charges</v>
      </c>
      <c r="Z2826" t="str">
        <f>IF(tbl_Customers[[#This Row],[total_eve_calls]]&lt;=80,"Low Calls",
IF(tbl_Customers[[#This Row],[total_eve_calls]]&lt;=120,"Medium Calls","High Calls"))</f>
        <v>Medium Calls</v>
      </c>
      <c r="AA2826" t="str">
        <f>IF(tbl_Customers[[#This Row],[total_eve_charge]]&lt;=15,"Low Charges",
IF(tbl_Customers[[#This Row],[total_eve_charge]]&lt;=20,"Medium Charges","High Charges"))</f>
        <v>High Charges</v>
      </c>
      <c r="AB28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26" t="str">
        <f>IF(tbl_Customers[[#This Row],[number_vmail_messages]] = 0, "No Usage", IF(tbl_Customers[[#This Row],[number_vmail_messages]] &lt;= 20, "Low Usage", IF(tbl_Customers[[#This Row],[number_vmail_messages]] &lt;= 40, "Medium Usgae", "High Usage")))</f>
        <v>No Usage</v>
      </c>
      <c r="AD2826" t="str">
        <f>IF(tbl_Customers[[#This Row],[total_day_minutes]]&lt;=150,"Low Usage", IF(tbl_Customers[[#This Row],[total_day_minutes]]&lt;=200,"Medium Usage", IF(tbl_Customers[[#This Row],[total_day_minutes]]&lt;=250,"High Usage","Very High Usage")))</f>
        <v>Low Usage</v>
      </c>
      <c r="AE2826" t="str">
        <f>IF(tbl_Customers[[#This Row],[total_intl_calls]]&lt;=5,"Low Calls", IF(tbl_Customers[[#This Row],[total_intl_calls]]&lt;=10, "Medium Calls", "High Calls"))</f>
        <v>Medium Calls</v>
      </c>
      <c r="AF28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26" s="36" t="str">
        <f>IF(tbl_Customers[[#This Row],[Churn_Risk_Score]]&gt;=10,"High Risk", IF(tbl_Customers[[#This Row],[Churn_Risk_Score]]&gt;=5,"Medium Risk","Low Risk"))</f>
        <v>Low Risk</v>
      </c>
    </row>
    <row r="2827" spans="1:33" x14ac:dyDescent="0.35">
      <c r="A2827">
        <v>2826</v>
      </c>
      <c r="B2827" t="s">
        <v>43</v>
      </c>
      <c r="C2827">
        <v>79</v>
      </c>
      <c r="D2827" t="s">
        <v>21</v>
      </c>
      <c r="E2827" t="s">
        <v>22</v>
      </c>
      <c r="F2827" t="s">
        <v>22</v>
      </c>
      <c r="G2827">
        <v>0</v>
      </c>
      <c r="H2827">
        <v>134.69999999999999</v>
      </c>
      <c r="I2827">
        <v>98</v>
      </c>
      <c r="J2827">
        <v>22.9</v>
      </c>
      <c r="K2827">
        <v>189.7</v>
      </c>
      <c r="L2827">
        <v>68</v>
      </c>
      <c r="M2827">
        <v>16.12</v>
      </c>
      <c r="N2827">
        <v>221.4</v>
      </c>
      <c r="O2827">
        <v>128</v>
      </c>
      <c r="P2827">
        <v>9.9600000000000009</v>
      </c>
      <c r="Q2827">
        <v>11.8</v>
      </c>
      <c r="R2827">
        <v>5</v>
      </c>
      <c r="S2827">
        <v>3.19</v>
      </c>
      <c r="T2827">
        <v>2</v>
      </c>
      <c r="U2827" t="s">
        <v>22</v>
      </c>
      <c r="V2827">
        <f>IF(tbl_Customers[[#This Row],[churn]] = "yes", 1, 0)</f>
        <v>0</v>
      </c>
      <c r="W2827" t="str">
        <f>IF(tbl_Customers[[#This Row],[number_customer_service_calls]] &lt;= 1, "0-1 Calls", IF(tbl_Customers[[#This Row],[number_customer_service_calls]] &lt;= 3, "2-3 Calls", IF(tbl_Customers[[#This Row],[number_customer_service_calls]] &lt;=5, "4-5 Calls", "6+ Calls")))</f>
        <v>2-3 Calls</v>
      </c>
      <c r="X2827" t="str">
        <f>IF(tbl_Customers[[#This Row],[account_length]] &lt;= 50, "0-50", IF(tbl_Customers[[#This Row],[account_length]] &lt;=100, "51-100", IF(tbl_Customers[[#This Row],[account_length]] &lt;= 150, "101-150", "151+")))</f>
        <v>51-100</v>
      </c>
      <c r="Y2827" t="str">
        <f>IF(tbl_Customers[[#This Row],[total_intl_charge]] &lt;= 3, "Low Charges", "High Charges")</f>
        <v>High Charges</v>
      </c>
      <c r="Z2827" t="str">
        <f>IF(tbl_Customers[[#This Row],[total_eve_calls]]&lt;=80,"Low Calls",
IF(tbl_Customers[[#This Row],[total_eve_calls]]&lt;=120,"Medium Calls","High Calls"))</f>
        <v>Low Calls</v>
      </c>
      <c r="AA2827" t="str">
        <f>IF(tbl_Customers[[#This Row],[total_eve_charge]]&lt;=15,"Low Charges",
IF(tbl_Customers[[#This Row],[total_eve_charge]]&lt;=20,"Medium Charges","High Charges"))</f>
        <v>Medium Charges</v>
      </c>
      <c r="AB28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27" t="str">
        <f>IF(tbl_Customers[[#This Row],[number_vmail_messages]] = 0, "No Usage", IF(tbl_Customers[[#This Row],[number_vmail_messages]] &lt;= 20, "Low Usage", IF(tbl_Customers[[#This Row],[number_vmail_messages]] &lt;= 40, "Medium Usgae", "High Usage")))</f>
        <v>No Usage</v>
      </c>
      <c r="AD2827" t="str">
        <f>IF(tbl_Customers[[#This Row],[total_day_minutes]]&lt;=150,"Low Usage", IF(tbl_Customers[[#This Row],[total_day_minutes]]&lt;=200,"Medium Usage", IF(tbl_Customers[[#This Row],[total_day_minutes]]&lt;=250,"High Usage","Very High Usage")))</f>
        <v>Low Usage</v>
      </c>
      <c r="AE2827" t="str">
        <f>IF(tbl_Customers[[#This Row],[total_intl_calls]]&lt;=5,"Low Calls", IF(tbl_Customers[[#This Row],[total_intl_calls]]&lt;=10, "Medium Calls", "High Calls"))</f>
        <v>Low Calls</v>
      </c>
      <c r="AF28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27" s="36" t="str">
        <f>IF(tbl_Customers[[#This Row],[Churn_Risk_Score]]&gt;=10,"High Risk", IF(tbl_Customers[[#This Row],[Churn_Risk_Score]]&gt;=5,"Medium Risk","Low Risk"))</f>
        <v>Low Risk</v>
      </c>
    </row>
    <row r="2828" spans="1:33" x14ac:dyDescent="0.35">
      <c r="A2828">
        <v>2827</v>
      </c>
      <c r="B2828" t="s">
        <v>42</v>
      </c>
      <c r="C2828">
        <v>192</v>
      </c>
      <c r="D2828" t="s">
        <v>21</v>
      </c>
      <c r="E2828" t="s">
        <v>22</v>
      </c>
      <c r="F2828" t="s">
        <v>23</v>
      </c>
      <c r="G2828">
        <v>36</v>
      </c>
      <c r="H2828">
        <v>156.19999999999999</v>
      </c>
      <c r="I2828">
        <v>77</v>
      </c>
      <c r="J2828">
        <v>26.55</v>
      </c>
      <c r="K2828">
        <v>215.5</v>
      </c>
      <c r="L2828">
        <v>126</v>
      </c>
      <c r="M2828">
        <v>18.32</v>
      </c>
      <c r="N2828">
        <v>279.10000000000002</v>
      </c>
      <c r="O2828">
        <v>83</v>
      </c>
      <c r="P2828">
        <v>12.56</v>
      </c>
      <c r="Q2828">
        <v>9.9</v>
      </c>
      <c r="R2828">
        <v>6</v>
      </c>
      <c r="S2828">
        <v>2.67</v>
      </c>
      <c r="T2828">
        <v>2</v>
      </c>
      <c r="U2828" t="s">
        <v>22</v>
      </c>
      <c r="V2828">
        <f>IF(tbl_Customers[[#This Row],[churn]] = "yes", 1, 0)</f>
        <v>0</v>
      </c>
      <c r="W2828" t="str">
        <f>IF(tbl_Customers[[#This Row],[number_customer_service_calls]] &lt;= 1, "0-1 Calls", IF(tbl_Customers[[#This Row],[number_customer_service_calls]] &lt;= 3, "2-3 Calls", IF(tbl_Customers[[#This Row],[number_customer_service_calls]] &lt;=5, "4-5 Calls", "6+ Calls")))</f>
        <v>2-3 Calls</v>
      </c>
      <c r="X2828" t="str">
        <f>IF(tbl_Customers[[#This Row],[account_length]] &lt;= 50, "0-50", IF(tbl_Customers[[#This Row],[account_length]] &lt;=100, "51-100", IF(tbl_Customers[[#This Row],[account_length]] &lt;= 150, "101-150", "151+")))</f>
        <v>151+</v>
      </c>
      <c r="Y2828" t="str">
        <f>IF(tbl_Customers[[#This Row],[total_intl_charge]] &lt;= 3, "Low Charges", "High Charges")</f>
        <v>Low Charges</v>
      </c>
      <c r="Z2828" t="str">
        <f>IF(tbl_Customers[[#This Row],[total_eve_calls]]&lt;=80,"Low Calls",
IF(tbl_Customers[[#This Row],[total_eve_calls]]&lt;=120,"Medium Calls","High Calls"))</f>
        <v>High Calls</v>
      </c>
      <c r="AA2828" t="str">
        <f>IF(tbl_Customers[[#This Row],[total_eve_charge]]&lt;=15,"Low Charges",
IF(tbl_Customers[[#This Row],[total_eve_charge]]&lt;=20,"Medium Charges","High Charges"))</f>
        <v>Medium Charges</v>
      </c>
      <c r="AB28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28" t="str">
        <f>IF(tbl_Customers[[#This Row],[number_vmail_messages]] = 0, "No Usage", IF(tbl_Customers[[#This Row],[number_vmail_messages]] &lt;= 20, "Low Usage", IF(tbl_Customers[[#This Row],[number_vmail_messages]] &lt;= 40, "Medium Usgae", "High Usage")))</f>
        <v>Medium Usgae</v>
      </c>
      <c r="AD2828" t="str">
        <f>IF(tbl_Customers[[#This Row],[total_day_minutes]]&lt;=150,"Low Usage", IF(tbl_Customers[[#This Row],[total_day_minutes]]&lt;=200,"Medium Usage", IF(tbl_Customers[[#This Row],[total_day_minutes]]&lt;=250,"High Usage","Very High Usage")))</f>
        <v>Medium Usage</v>
      </c>
      <c r="AE2828" t="str">
        <f>IF(tbl_Customers[[#This Row],[total_intl_calls]]&lt;=5,"Low Calls", IF(tbl_Customers[[#This Row],[total_intl_calls]]&lt;=10, "Medium Calls", "High Calls"))</f>
        <v>Medium Calls</v>
      </c>
      <c r="AF28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28" s="36" t="str">
        <f>IF(tbl_Customers[[#This Row],[Churn_Risk_Score]]&gt;=10,"High Risk", IF(tbl_Customers[[#This Row],[Churn_Risk_Score]]&gt;=5,"Medium Risk","Low Risk"))</f>
        <v>Low Risk</v>
      </c>
    </row>
    <row r="2829" spans="1:33" x14ac:dyDescent="0.35">
      <c r="A2829">
        <v>2828</v>
      </c>
      <c r="B2829" t="s">
        <v>31</v>
      </c>
      <c r="C2829">
        <v>68</v>
      </c>
      <c r="D2829" t="s">
        <v>21</v>
      </c>
      <c r="E2829" t="s">
        <v>22</v>
      </c>
      <c r="F2829" t="s">
        <v>22</v>
      </c>
      <c r="G2829">
        <v>0</v>
      </c>
      <c r="H2829">
        <v>231.1</v>
      </c>
      <c r="I2829">
        <v>57</v>
      </c>
      <c r="J2829">
        <v>39.29</v>
      </c>
      <c r="K2829">
        <v>153.4</v>
      </c>
      <c r="L2829">
        <v>55</v>
      </c>
      <c r="M2829">
        <v>13.04</v>
      </c>
      <c r="N2829">
        <v>191.3</v>
      </c>
      <c r="O2829">
        <v>123</v>
      </c>
      <c r="P2829">
        <v>8.61</v>
      </c>
      <c r="Q2829">
        <v>9.6</v>
      </c>
      <c r="R2829">
        <v>4</v>
      </c>
      <c r="S2829">
        <v>2.59</v>
      </c>
      <c r="T2829">
        <v>3</v>
      </c>
      <c r="U2829" t="s">
        <v>22</v>
      </c>
      <c r="V2829">
        <f>IF(tbl_Customers[[#This Row],[churn]] = "yes", 1, 0)</f>
        <v>0</v>
      </c>
      <c r="W2829" t="str">
        <f>IF(tbl_Customers[[#This Row],[number_customer_service_calls]] &lt;= 1, "0-1 Calls", IF(tbl_Customers[[#This Row],[number_customer_service_calls]] &lt;= 3, "2-3 Calls", IF(tbl_Customers[[#This Row],[number_customer_service_calls]] &lt;=5, "4-5 Calls", "6+ Calls")))</f>
        <v>2-3 Calls</v>
      </c>
      <c r="X2829" t="str">
        <f>IF(tbl_Customers[[#This Row],[account_length]] &lt;= 50, "0-50", IF(tbl_Customers[[#This Row],[account_length]] &lt;=100, "51-100", IF(tbl_Customers[[#This Row],[account_length]] &lt;= 150, "101-150", "151+")))</f>
        <v>51-100</v>
      </c>
      <c r="Y2829" t="str">
        <f>IF(tbl_Customers[[#This Row],[total_intl_charge]] &lt;= 3, "Low Charges", "High Charges")</f>
        <v>Low Charges</v>
      </c>
      <c r="Z2829" t="str">
        <f>IF(tbl_Customers[[#This Row],[total_eve_calls]]&lt;=80,"Low Calls",
IF(tbl_Customers[[#This Row],[total_eve_calls]]&lt;=120,"Medium Calls","High Calls"))</f>
        <v>Low Calls</v>
      </c>
      <c r="AA2829" t="str">
        <f>IF(tbl_Customers[[#This Row],[total_eve_charge]]&lt;=15,"Low Charges",
IF(tbl_Customers[[#This Row],[total_eve_charge]]&lt;=20,"Medium Charges","High Charges"))</f>
        <v>Low Charges</v>
      </c>
      <c r="AB28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29" t="str">
        <f>IF(tbl_Customers[[#This Row],[number_vmail_messages]] = 0, "No Usage", IF(tbl_Customers[[#This Row],[number_vmail_messages]] &lt;= 20, "Low Usage", IF(tbl_Customers[[#This Row],[number_vmail_messages]] &lt;= 40, "Medium Usgae", "High Usage")))</f>
        <v>No Usage</v>
      </c>
      <c r="AD2829" t="str">
        <f>IF(tbl_Customers[[#This Row],[total_day_minutes]]&lt;=150,"Low Usage", IF(tbl_Customers[[#This Row],[total_day_minutes]]&lt;=200,"Medium Usage", IF(tbl_Customers[[#This Row],[total_day_minutes]]&lt;=250,"High Usage","Very High Usage")))</f>
        <v>High Usage</v>
      </c>
      <c r="AE2829" t="str">
        <f>IF(tbl_Customers[[#This Row],[total_intl_calls]]&lt;=5,"Low Calls", IF(tbl_Customers[[#This Row],[total_intl_calls]]&lt;=10, "Medium Calls", "High Calls"))</f>
        <v>Low Calls</v>
      </c>
      <c r="AF28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29" s="36" t="str">
        <f>IF(tbl_Customers[[#This Row],[Churn_Risk_Score]]&gt;=10,"High Risk", IF(tbl_Customers[[#This Row],[Churn_Risk_Score]]&gt;=5,"Medium Risk","Low Risk"))</f>
        <v>Low Risk</v>
      </c>
    </row>
    <row r="2830" spans="1:33" x14ac:dyDescent="0.35">
      <c r="A2830">
        <v>2829</v>
      </c>
      <c r="B2830" t="s">
        <v>33</v>
      </c>
      <c r="C2830">
        <v>28</v>
      </c>
      <c r="D2830" t="s">
        <v>28</v>
      </c>
      <c r="E2830" t="s">
        <v>22</v>
      </c>
      <c r="F2830" t="s">
        <v>22</v>
      </c>
      <c r="G2830">
        <v>0</v>
      </c>
      <c r="H2830">
        <v>180.8</v>
      </c>
      <c r="I2830">
        <v>109</v>
      </c>
      <c r="J2830">
        <v>30.74</v>
      </c>
      <c r="K2830">
        <v>288.8</v>
      </c>
      <c r="L2830">
        <v>58</v>
      </c>
      <c r="M2830">
        <v>24.55</v>
      </c>
      <c r="N2830">
        <v>191.9</v>
      </c>
      <c r="O2830">
        <v>91</v>
      </c>
      <c r="P2830">
        <v>8.64</v>
      </c>
      <c r="Q2830">
        <v>14.1</v>
      </c>
      <c r="R2830">
        <v>6</v>
      </c>
      <c r="S2830">
        <v>3.81</v>
      </c>
      <c r="T2830">
        <v>2</v>
      </c>
      <c r="U2830" t="s">
        <v>22</v>
      </c>
      <c r="V2830">
        <f>IF(tbl_Customers[[#This Row],[churn]] = "yes", 1, 0)</f>
        <v>0</v>
      </c>
      <c r="W2830" t="str">
        <f>IF(tbl_Customers[[#This Row],[number_customer_service_calls]] &lt;= 1, "0-1 Calls", IF(tbl_Customers[[#This Row],[number_customer_service_calls]] &lt;= 3, "2-3 Calls", IF(tbl_Customers[[#This Row],[number_customer_service_calls]] &lt;=5, "4-5 Calls", "6+ Calls")))</f>
        <v>2-3 Calls</v>
      </c>
      <c r="X2830" t="str">
        <f>IF(tbl_Customers[[#This Row],[account_length]] &lt;= 50, "0-50", IF(tbl_Customers[[#This Row],[account_length]] &lt;=100, "51-100", IF(tbl_Customers[[#This Row],[account_length]] &lt;= 150, "101-150", "151+")))</f>
        <v>0-50</v>
      </c>
      <c r="Y2830" t="str">
        <f>IF(tbl_Customers[[#This Row],[total_intl_charge]] &lt;= 3, "Low Charges", "High Charges")</f>
        <v>High Charges</v>
      </c>
      <c r="Z2830" t="str">
        <f>IF(tbl_Customers[[#This Row],[total_eve_calls]]&lt;=80,"Low Calls",
IF(tbl_Customers[[#This Row],[total_eve_calls]]&lt;=120,"Medium Calls","High Calls"))</f>
        <v>Low Calls</v>
      </c>
      <c r="AA2830" t="str">
        <f>IF(tbl_Customers[[#This Row],[total_eve_charge]]&lt;=15,"Low Charges",
IF(tbl_Customers[[#This Row],[total_eve_charge]]&lt;=20,"Medium Charges","High Charges"))</f>
        <v>High Charges</v>
      </c>
      <c r="AB28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30" t="str">
        <f>IF(tbl_Customers[[#This Row],[number_vmail_messages]] = 0, "No Usage", IF(tbl_Customers[[#This Row],[number_vmail_messages]] &lt;= 20, "Low Usage", IF(tbl_Customers[[#This Row],[number_vmail_messages]] &lt;= 40, "Medium Usgae", "High Usage")))</f>
        <v>No Usage</v>
      </c>
      <c r="AD2830" t="str">
        <f>IF(tbl_Customers[[#This Row],[total_day_minutes]]&lt;=150,"Low Usage", IF(tbl_Customers[[#This Row],[total_day_minutes]]&lt;=200,"Medium Usage", IF(tbl_Customers[[#This Row],[total_day_minutes]]&lt;=250,"High Usage","Very High Usage")))</f>
        <v>Medium Usage</v>
      </c>
      <c r="AE2830" t="str">
        <f>IF(tbl_Customers[[#This Row],[total_intl_calls]]&lt;=5,"Low Calls", IF(tbl_Customers[[#This Row],[total_intl_calls]]&lt;=10, "Medium Calls", "High Calls"))</f>
        <v>Medium Calls</v>
      </c>
      <c r="AF28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30" s="36" t="str">
        <f>IF(tbl_Customers[[#This Row],[Churn_Risk_Score]]&gt;=10,"High Risk", IF(tbl_Customers[[#This Row],[Churn_Risk_Score]]&gt;=5,"Medium Risk","Low Risk"))</f>
        <v>Low Risk</v>
      </c>
    </row>
    <row r="2831" spans="1:33" x14ac:dyDescent="0.35">
      <c r="A2831">
        <v>2830</v>
      </c>
      <c r="B2831" t="s">
        <v>74</v>
      </c>
      <c r="C2831">
        <v>184</v>
      </c>
      <c r="D2831" t="s">
        <v>28</v>
      </c>
      <c r="E2831" t="s">
        <v>23</v>
      </c>
      <c r="F2831" t="s">
        <v>22</v>
      </c>
      <c r="G2831">
        <v>0</v>
      </c>
      <c r="H2831">
        <v>213.8</v>
      </c>
      <c r="I2831">
        <v>105</v>
      </c>
      <c r="J2831">
        <v>36.35</v>
      </c>
      <c r="K2831">
        <v>159.6</v>
      </c>
      <c r="L2831">
        <v>84</v>
      </c>
      <c r="M2831">
        <v>13.57</v>
      </c>
      <c r="N2831">
        <v>139.19999999999999</v>
      </c>
      <c r="O2831">
        <v>137</v>
      </c>
      <c r="P2831">
        <v>6.26</v>
      </c>
      <c r="Q2831">
        <v>5</v>
      </c>
      <c r="R2831">
        <v>10</v>
      </c>
      <c r="S2831">
        <v>1.35</v>
      </c>
      <c r="T2831">
        <v>2</v>
      </c>
      <c r="U2831" t="s">
        <v>22</v>
      </c>
      <c r="V2831">
        <f>IF(tbl_Customers[[#This Row],[churn]] = "yes", 1, 0)</f>
        <v>0</v>
      </c>
      <c r="W2831" t="str">
        <f>IF(tbl_Customers[[#This Row],[number_customer_service_calls]] &lt;= 1, "0-1 Calls", IF(tbl_Customers[[#This Row],[number_customer_service_calls]] &lt;= 3, "2-3 Calls", IF(tbl_Customers[[#This Row],[number_customer_service_calls]] &lt;=5, "4-5 Calls", "6+ Calls")))</f>
        <v>2-3 Calls</v>
      </c>
      <c r="X2831" t="str">
        <f>IF(tbl_Customers[[#This Row],[account_length]] &lt;= 50, "0-50", IF(tbl_Customers[[#This Row],[account_length]] &lt;=100, "51-100", IF(tbl_Customers[[#This Row],[account_length]] &lt;= 150, "101-150", "151+")))</f>
        <v>151+</v>
      </c>
      <c r="Y2831" t="str">
        <f>IF(tbl_Customers[[#This Row],[total_intl_charge]] &lt;= 3, "Low Charges", "High Charges")</f>
        <v>Low Charges</v>
      </c>
      <c r="Z2831" t="str">
        <f>IF(tbl_Customers[[#This Row],[total_eve_calls]]&lt;=80,"Low Calls",
IF(tbl_Customers[[#This Row],[total_eve_calls]]&lt;=120,"Medium Calls","High Calls"))</f>
        <v>Medium Calls</v>
      </c>
      <c r="AA2831" t="str">
        <f>IF(tbl_Customers[[#This Row],[total_eve_charge]]&lt;=15,"Low Charges",
IF(tbl_Customers[[#This Row],[total_eve_charge]]&lt;=20,"Medium Charges","High Charges"))</f>
        <v>Low Charges</v>
      </c>
      <c r="AB28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31" t="str">
        <f>IF(tbl_Customers[[#This Row],[number_vmail_messages]] = 0, "No Usage", IF(tbl_Customers[[#This Row],[number_vmail_messages]] &lt;= 20, "Low Usage", IF(tbl_Customers[[#This Row],[number_vmail_messages]] &lt;= 40, "Medium Usgae", "High Usage")))</f>
        <v>No Usage</v>
      </c>
      <c r="AD2831" t="str">
        <f>IF(tbl_Customers[[#This Row],[total_day_minutes]]&lt;=150,"Low Usage", IF(tbl_Customers[[#This Row],[total_day_minutes]]&lt;=200,"Medium Usage", IF(tbl_Customers[[#This Row],[total_day_minutes]]&lt;=250,"High Usage","Very High Usage")))</f>
        <v>High Usage</v>
      </c>
      <c r="AE2831" t="str">
        <f>IF(tbl_Customers[[#This Row],[total_intl_calls]]&lt;=5,"Low Calls", IF(tbl_Customers[[#This Row],[total_intl_calls]]&lt;=10, "Medium Calls", "High Calls"))</f>
        <v>Medium Calls</v>
      </c>
      <c r="AF28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31" s="36" t="str">
        <f>IF(tbl_Customers[[#This Row],[Churn_Risk_Score]]&gt;=10,"High Risk", IF(tbl_Customers[[#This Row],[Churn_Risk_Score]]&gt;=5,"Medium Risk","Low Risk"))</f>
        <v>Low Risk</v>
      </c>
    </row>
    <row r="2832" spans="1:33" x14ac:dyDescent="0.35">
      <c r="A2832">
        <v>2831</v>
      </c>
      <c r="B2832" t="s">
        <v>71</v>
      </c>
      <c r="C2832">
        <v>74</v>
      </c>
      <c r="D2832" t="s">
        <v>21</v>
      </c>
      <c r="E2832" t="s">
        <v>22</v>
      </c>
      <c r="F2832" t="s">
        <v>23</v>
      </c>
      <c r="G2832">
        <v>25</v>
      </c>
      <c r="H2832">
        <v>234.4</v>
      </c>
      <c r="I2832">
        <v>113</v>
      </c>
      <c r="J2832">
        <v>39.85</v>
      </c>
      <c r="K2832">
        <v>265.89999999999998</v>
      </c>
      <c r="L2832">
        <v>82</v>
      </c>
      <c r="M2832">
        <v>22.6</v>
      </c>
      <c r="N2832">
        <v>241.4</v>
      </c>
      <c r="O2832">
        <v>77</v>
      </c>
      <c r="P2832">
        <v>10.86</v>
      </c>
      <c r="Q2832">
        <v>13.7</v>
      </c>
      <c r="R2832">
        <v>4</v>
      </c>
      <c r="S2832">
        <v>3.7</v>
      </c>
      <c r="T2832">
        <v>0</v>
      </c>
      <c r="U2832" t="s">
        <v>22</v>
      </c>
      <c r="V2832">
        <f>IF(tbl_Customers[[#This Row],[churn]] = "yes", 1, 0)</f>
        <v>0</v>
      </c>
      <c r="W2832" t="str">
        <f>IF(tbl_Customers[[#This Row],[number_customer_service_calls]] &lt;= 1, "0-1 Calls", IF(tbl_Customers[[#This Row],[number_customer_service_calls]] &lt;= 3, "2-3 Calls", IF(tbl_Customers[[#This Row],[number_customer_service_calls]] &lt;=5, "4-5 Calls", "6+ Calls")))</f>
        <v>0-1 Calls</v>
      </c>
      <c r="X2832" t="str">
        <f>IF(tbl_Customers[[#This Row],[account_length]] &lt;= 50, "0-50", IF(tbl_Customers[[#This Row],[account_length]] &lt;=100, "51-100", IF(tbl_Customers[[#This Row],[account_length]] &lt;= 150, "101-150", "151+")))</f>
        <v>51-100</v>
      </c>
      <c r="Y2832" t="str">
        <f>IF(tbl_Customers[[#This Row],[total_intl_charge]] &lt;= 3, "Low Charges", "High Charges")</f>
        <v>High Charges</v>
      </c>
      <c r="Z2832" t="str">
        <f>IF(tbl_Customers[[#This Row],[total_eve_calls]]&lt;=80,"Low Calls",
IF(tbl_Customers[[#This Row],[total_eve_calls]]&lt;=120,"Medium Calls","High Calls"))</f>
        <v>Medium Calls</v>
      </c>
      <c r="AA2832" t="str">
        <f>IF(tbl_Customers[[#This Row],[total_eve_charge]]&lt;=15,"Low Charges",
IF(tbl_Customers[[#This Row],[total_eve_charge]]&lt;=20,"Medium Charges","High Charges"))</f>
        <v>High Charges</v>
      </c>
      <c r="AB28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32" t="str">
        <f>IF(tbl_Customers[[#This Row],[number_vmail_messages]] = 0, "No Usage", IF(tbl_Customers[[#This Row],[number_vmail_messages]] &lt;= 20, "Low Usage", IF(tbl_Customers[[#This Row],[number_vmail_messages]] &lt;= 40, "Medium Usgae", "High Usage")))</f>
        <v>Medium Usgae</v>
      </c>
      <c r="AD2832" t="str">
        <f>IF(tbl_Customers[[#This Row],[total_day_minutes]]&lt;=150,"Low Usage", IF(tbl_Customers[[#This Row],[total_day_minutes]]&lt;=200,"Medium Usage", IF(tbl_Customers[[#This Row],[total_day_minutes]]&lt;=250,"High Usage","Very High Usage")))</f>
        <v>High Usage</v>
      </c>
      <c r="AE2832" t="str">
        <f>IF(tbl_Customers[[#This Row],[total_intl_calls]]&lt;=5,"Low Calls", IF(tbl_Customers[[#This Row],[total_intl_calls]]&lt;=10, "Medium Calls", "High Calls"))</f>
        <v>Low Calls</v>
      </c>
      <c r="AF28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32" s="36" t="str">
        <f>IF(tbl_Customers[[#This Row],[Churn_Risk_Score]]&gt;=10,"High Risk", IF(tbl_Customers[[#This Row],[Churn_Risk_Score]]&gt;=5,"Medium Risk","Low Risk"))</f>
        <v>Low Risk</v>
      </c>
    </row>
    <row r="2833" spans="1:33" x14ac:dyDescent="0.35">
      <c r="A2833">
        <v>2832</v>
      </c>
      <c r="B2833" t="s">
        <v>35</v>
      </c>
      <c r="C2833">
        <v>137</v>
      </c>
      <c r="D2833" t="s">
        <v>28</v>
      </c>
      <c r="E2833" t="s">
        <v>22</v>
      </c>
      <c r="F2833" t="s">
        <v>22</v>
      </c>
      <c r="G2833">
        <v>0</v>
      </c>
      <c r="H2833">
        <v>223.6</v>
      </c>
      <c r="I2833">
        <v>86</v>
      </c>
      <c r="J2833">
        <v>38.01</v>
      </c>
      <c r="K2833">
        <v>244.8</v>
      </c>
      <c r="L2833">
        <v>139</v>
      </c>
      <c r="M2833">
        <v>20.81</v>
      </c>
      <c r="N2833">
        <v>94.2</v>
      </c>
      <c r="O2833">
        <v>81</v>
      </c>
      <c r="P2833">
        <v>4.24</v>
      </c>
      <c r="Q2833">
        <v>9.5</v>
      </c>
      <c r="R2833">
        <v>7</v>
      </c>
      <c r="S2833">
        <v>2.57</v>
      </c>
      <c r="T2833">
        <v>0</v>
      </c>
      <c r="U2833" t="s">
        <v>22</v>
      </c>
      <c r="V2833">
        <f>IF(tbl_Customers[[#This Row],[churn]] = "yes", 1, 0)</f>
        <v>0</v>
      </c>
      <c r="W2833" t="str">
        <f>IF(tbl_Customers[[#This Row],[number_customer_service_calls]] &lt;= 1, "0-1 Calls", IF(tbl_Customers[[#This Row],[number_customer_service_calls]] &lt;= 3, "2-3 Calls", IF(tbl_Customers[[#This Row],[number_customer_service_calls]] &lt;=5, "4-5 Calls", "6+ Calls")))</f>
        <v>0-1 Calls</v>
      </c>
      <c r="X2833" t="str">
        <f>IF(tbl_Customers[[#This Row],[account_length]] &lt;= 50, "0-50", IF(tbl_Customers[[#This Row],[account_length]] &lt;=100, "51-100", IF(tbl_Customers[[#This Row],[account_length]] &lt;= 150, "101-150", "151+")))</f>
        <v>101-150</v>
      </c>
      <c r="Y2833" t="str">
        <f>IF(tbl_Customers[[#This Row],[total_intl_charge]] &lt;= 3, "Low Charges", "High Charges")</f>
        <v>Low Charges</v>
      </c>
      <c r="Z2833" t="str">
        <f>IF(tbl_Customers[[#This Row],[total_eve_calls]]&lt;=80,"Low Calls",
IF(tbl_Customers[[#This Row],[total_eve_calls]]&lt;=120,"Medium Calls","High Calls"))</f>
        <v>High Calls</v>
      </c>
      <c r="AA2833" t="str">
        <f>IF(tbl_Customers[[#This Row],[total_eve_charge]]&lt;=15,"Low Charges",
IF(tbl_Customers[[#This Row],[total_eve_charge]]&lt;=20,"Medium Charges","High Charges"))</f>
        <v>High Charges</v>
      </c>
      <c r="AB28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33" t="str">
        <f>IF(tbl_Customers[[#This Row],[number_vmail_messages]] = 0, "No Usage", IF(tbl_Customers[[#This Row],[number_vmail_messages]] &lt;= 20, "Low Usage", IF(tbl_Customers[[#This Row],[number_vmail_messages]] &lt;= 40, "Medium Usgae", "High Usage")))</f>
        <v>No Usage</v>
      </c>
      <c r="AD2833" t="str">
        <f>IF(tbl_Customers[[#This Row],[total_day_minutes]]&lt;=150,"Low Usage", IF(tbl_Customers[[#This Row],[total_day_minutes]]&lt;=200,"Medium Usage", IF(tbl_Customers[[#This Row],[total_day_minutes]]&lt;=250,"High Usage","Very High Usage")))</f>
        <v>High Usage</v>
      </c>
      <c r="AE2833" t="str">
        <f>IF(tbl_Customers[[#This Row],[total_intl_calls]]&lt;=5,"Low Calls", IF(tbl_Customers[[#This Row],[total_intl_calls]]&lt;=10, "Medium Calls", "High Calls"))</f>
        <v>Medium Calls</v>
      </c>
      <c r="AF28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33" s="36" t="str">
        <f>IF(tbl_Customers[[#This Row],[Churn_Risk_Score]]&gt;=10,"High Risk", IF(tbl_Customers[[#This Row],[Churn_Risk_Score]]&gt;=5,"Medium Risk","Low Risk"))</f>
        <v>Low Risk</v>
      </c>
    </row>
    <row r="2834" spans="1:33" x14ac:dyDescent="0.35">
      <c r="A2834">
        <v>2833</v>
      </c>
      <c r="B2834" t="s">
        <v>20</v>
      </c>
      <c r="C2834">
        <v>103</v>
      </c>
      <c r="D2834" t="s">
        <v>25</v>
      </c>
      <c r="E2834" t="s">
        <v>22</v>
      </c>
      <c r="F2834" t="s">
        <v>23</v>
      </c>
      <c r="G2834">
        <v>29</v>
      </c>
      <c r="H2834">
        <v>294.7</v>
      </c>
      <c r="I2834">
        <v>95</v>
      </c>
      <c r="J2834">
        <v>50.1</v>
      </c>
      <c r="K2834">
        <v>237.3</v>
      </c>
      <c r="L2834">
        <v>105</v>
      </c>
      <c r="M2834">
        <v>20.170000000000002</v>
      </c>
      <c r="N2834">
        <v>300.3</v>
      </c>
      <c r="O2834">
        <v>127</v>
      </c>
      <c r="P2834">
        <v>13.51</v>
      </c>
      <c r="Q2834">
        <v>13.7</v>
      </c>
      <c r="R2834">
        <v>6</v>
      </c>
      <c r="S2834">
        <v>3.7</v>
      </c>
      <c r="T2834">
        <v>1</v>
      </c>
      <c r="U2834" t="s">
        <v>22</v>
      </c>
      <c r="V2834">
        <f>IF(tbl_Customers[[#This Row],[churn]] = "yes", 1, 0)</f>
        <v>0</v>
      </c>
      <c r="W2834" t="str">
        <f>IF(tbl_Customers[[#This Row],[number_customer_service_calls]] &lt;= 1, "0-1 Calls", IF(tbl_Customers[[#This Row],[number_customer_service_calls]] &lt;= 3, "2-3 Calls", IF(tbl_Customers[[#This Row],[number_customer_service_calls]] &lt;=5, "4-5 Calls", "6+ Calls")))</f>
        <v>0-1 Calls</v>
      </c>
      <c r="X2834" t="str">
        <f>IF(tbl_Customers[[#This Row],[account_length]] &lt;= 50, "0-50", IF(tbl_Customers[[#This Row],[account_length]] &lt;=100, "51-100", IF(tbl_Customers[[#This Row],[account_length]] &lt;= 150, "101-150", "151+")))</f>
        <v>101-150</v>
      </c>
      <c r="Y2834" t="str">
        <f>IF(tbl_Customers[[#This Row],[total_intl_charge]] &lt;= 3, "Low Charges", "High Charges")</f>
        <v>High Charges</v>
      </c>
      <c r="Z2834" t="str">
        <f>IF(tbl_Customers[[#This Row],[total_eve_calls]]&lt;=80,"Low Calls",
IF(tbl_Customers[[#This Row],[total_eve_calls]]&lt;=120,"Medium Calls","High Calls"))</f>
        <v>Medium Calls</v>
      </c>
      <c r="AA2834" t="str">
        <f>IF(tbl_Customers[[#This Row],[total_eve_charge]]&lt;=15,"Low Charges",
IF(tbl_Customers[[#This Row],[total_eve_charge]]&lt;=20,"Medium Charges","High Charges"))</f>
        <v>High Charges</v>
      </c>
      <c r="AB28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34" t="str">
        <f>IF(tbl_Customers[[#This Row],[number_vmail_messages]] = 0, "No Usage", IF(tbl_Customers[[#This Row],[number_vmail_messages]] &lt;= 20, "Low Usage", IF(tbl_Customers[[#This Row],[number_vmail_messages]] &lt;= 40, "Medium Usgae", "High Usage")))</f>
        <v>Medium Usgae</v>
      </c>
      <c r="AD2834" t="str">
        <f>IF(tbl_Customers[[#This Row],[total_day_minutes]]&lt;=150,"Low Usage", IF(tbl_Customers[[#This Row],[total_day_minutes]]&lt;=200,"Medium Usage", IF(tbl_Customers[[#This Row],[total_day_minutes]]&lt;=250,"High Usage","Very High Usage")))</f>
        <v>Very High Usage</v>
      </c>
      <c r="AE2834" t="str">
        <f>IF(tbl_Customers[[#This Row],[total_intl_calls]]&lt;=5,"Low Calls", IF(tbl_Customers[[#This Row],[total_intl_calls]]&lt;=10, "Medium Calls", "High Calls"))</f>
        <v>Medium Calls</v>
      </c>
      <c r="AF28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834" s="36" t="str">
        <f>IF(tbl_Customers[[#This Row],[Churn_Risk_Score]]&gt;=10,"High Risk", IF(tbl_Customers[[#This Row],[Churn_Risk_Score]]&gt;=5,"Medium Risk","Low Risk"))</f>
        <v>Medium Risk</v>
      </c>
    </row>
    <row r="2835" spans="1:33" x14ac:dyDescent="0.35">
      <c r="A2835">
        <v>2834</v>
      </c>
      <c r="B2835" t="s">
        <v>61</v>
      </c>
      <c r="C2835">
        <v>99</v>
      </c>
      <c r="D2835" t="s">
        <v>21</v>
      </c>
      <c r="E2835" t="s">
        <v>22</v>
      </c>
      <c r="F2835" t="s">
        <v>22</v>
      </c>
      <c r="G2835">
        <v>0</v>
      </c>
      <c r="H2835">
        <v>216.8</v>
      </c>
      <c r="I2835">
        <v>123</v>
      </c>
      <c r="J2835">
        <v>36.86</v>
      </c>
      <c r="K2835">
        <v>126.4</v>
      </c>
      <c r="L2835">
        <v>88</v>
      </c>
      <c r="M2835">
        <v>10.74</v>
      </c>
      <c r="N2835">
        <v>220.6</v>
      </c>
      <c r="O2835">
        <v>82</v>
      </c>
      <c r="P2835">
        <v>9.93</v>
      </c>
      <c r="Q2835">
        <v>15.7</v>
      </c>
      <c r="R2835">
        <v>2</v>
      </c>
      <c r="S2835">
        <v>4.24</v>
      </c>
      <c r="T2835">
        <v>1</v>
      </c>
      <c r="U2835" t="s">
        <v>22</v>
      </c>
      <c r="V2835">
        <f>IF(tbl_Customers[[#This Row],[churn]] = "yes", 1, 0)</f>
        <v>0</v>
      </c>
      <c r="W2835" t="str">
        <f>IF(tbl_Customers[[#This Row],[number_customer_service_calls]] &lt;= 1, "0-1 Calls", IF(tbl_Customers[[#This Row],[number_customer_service_calls]] &lt;= 3, "2-3 Calls", IF(tbl_Customers[[#This Row],[number_customer_service_calls]] &lt;=5, "4-5 Calls", "6+ Calls")))</f>
        <v>0-1 Calls</v>
      </c>
      <c r="X2835" t="str">
        <f>IF(tbl_Customers[[#This Row],[account_length]] &lt;= 50, "0-50", IF(tbl_Customers[[#This Row],[account_length]] &lt;=100, "51-100", IF(tbl_Customers[[#This Row],[account_length]] &lt;= 150, "101-150", "151+")))</f>
        <v>51-100</v>
      </c>
      <c r="Y2835" t="str">
        <f>IF(tbl_Customers[[#This Row],[total_intl_charge]] &lt;= 3, "Low Charges", "High Charges")</f>
        <v>High Charges</v>
      </c>
      <c r="Z2835" t="str">
        <f>IF(tbl_Customers[[#This Row],[total_eve_calls]]&lt;=80,"Low Calls",
IF(tbl_Customers[[#This Row],[total_eve_calls]]&lt;=120,"Medium Calls","High Calls"))</f>
        <v>Medium Calls</v>
      </c>
      <c r="AA2835" t="str">
        <f>IF(tbl_Customers[[#This Row],[total_eve_charge]]&lt;=15,"Low Charges",
IF(tbl_Customers[[#This Row],[total_eve_charge]]&lt;=20,"Medium Charges","High Charges"))</f>
        <v>Low Charges</v>
      </c>
      <c r="AB28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35" t="str">
        <f>IF(tbl_Customers[[#This Row],[number_vmail_messages]] = 0, "No Usage", IF(tbl_Customers[[#This Row],[number_vmail_messages]] &lt;= 20, "Low Usage", IF(tbl_Customers[[#This Row],[number_vmail_messages]] &lt;= 40, "Medium Usgae", "High Usage")))</f>
        <v>No Usage</v>
      </c>
      <c r="AD2835" t="str">
        <f>IF(tbl_Customers[[#This Row],[total_day_minutes]]&lt;=150,"Low Usage", IF(tbl_Customers[[#This Row],[total_day_minutes]]&lt;=200,"Medium Usage", IF(tbl_Customers[[#This Row],[total_day_minutes]]&lt;=250,"High Usage","Very High Usage")))</f>
        <v>High Usage</v>
      </c>
      <c r="AE2835" t="str">
        <f>IF(tbl_Customers[[#This Row],[total_intl_calls]]&lt;=5,"Low Calls", IF(tbl_Customers[[#This Row],[total_intl_calls]]&lt;=10, "Medium Calls", "High Calls"))</f>
        <v>Low Calls</v>
      </c>
      <c r="AF28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35" s="36" t="str">
        <f>IF(tbl_Customers[[#This Row],[Churn_Risk_Score]]&gt;=10,"High Risk", IF(tbl_Customers[[#This Row],[Churn_Risk_Score]]&gt;=5,"Medium Risk","Low Risk"))</f>
        <v>Low Risk</v>
      </c>
    </row>
    <row r="2836" spans="1:33" x14ac:dyDescent="0.35">
      <c r="A2836">
        <v>2835</v>
      </c>
      <c r="B2836" t="s">
        <v>43</v>
      </c>
      <c r="C2836">
        <v>108</v>
      </c>
      <c r="D2836" t="s">
        <v>21</v>
      </c>
      <c r="E2836" t="s">
        <v>22</v>
      </c>
      <c r="F2836" t="s">
        <v>22</v>
      </c>
      <c r="G2836">
        <v>0</v>
      </c>
      <c r="H2836">
        <v>197.4</v>
      </c>
      <c r="I2836">
        <v>78</v>
      </c>
      <c r="J2836">
        <v>33.56</v>
      </c>
      <c r="K2836">
        <v>124</v>
      </c>
      <c r="L2836">
        <v>101</v>
      </c>
      <c r="M2836">
        <v>10.54</v>
      </c>
      <c r="N2836">
        <v>204.5</v>
      </c>
      <c r="O2836">
        <v>107</v>
      </c>
      <c r="P2836">
        <v>9.1999999999999993</v>
      </c>
      <c r="Q2836">
        <v>7.7</v>
      </c>
      <c r="R2836">
        <v>4</v>
      </c>
      <c r="S2836">
        <v>2.08</v>
      </c>
      <c r="T2836">
        <v>2</v>
      </c>
      <c r="U2836" t="s">
        <v>22</v>
      </c>
      <c r="V2836">
        <f>IF(tbl_Customers[[#This Row],[churn]] = "yes", 1, 0)</f>
        <v>0</v>
      </c>
      <c r="W2836" t="str">
        <f>IF(tbl_Customers[[#This Row],[number_customer_service_calls]] &lt;= 1, "0-1 Calls", IF(tbl_Customers[[#This Row],[number_customer_service_calls]] &lt;= 3, "2-3 Calls", IF(tbl_Customers[[#This Row],[number_customer_service_calls]] &lt;=5, "4-5 Calls", "6+ Calls")))</f>
        <v>2-3 Calls</v>
      </c>
      <c r="X2836" t="str">
        <f>IF(tbl_Customers[[#This Row],[account_length]] &lt;= 50, "0-50", IF(tbl_Customers[[#This Row],[account_length]] &lt;=100, "51-100", IF(tbl_Customers[[#This Row],[account_length]] &lt;= 150, "101-150", "151+")))</f>
        <v>101-150</v>
      </c>
      <c r="Y2836" t="str">
        <f>IF(tbl_Customers[[#This Row],[total_intl_charge]] &lt;= 3, "Low Charges", "High Charges")</f>
        <v>Low Charges</v>
      </c>
      <c r="Z2836" t="str">
        <f>IF(tbl_Customers[[#This Row],[total_eve_calls]]&lt;=80,"Low Calls",
IF(tbl_Customers[[#This Row],[total_eve_calls]]&lt;=120,"Medium Calls","High Calls"))</f>
        <v>Medium Calls</v>
      </c>
      <c r="AA2836" t="str">
        <f>IF(tbl_Customers[[#This Row],[total_eve_charge]]&lt;=15,"Low Charges",
IF(tbl_Customers[[#This Row],[total_eve_charge]]&lt;=20,"Medium Charges","High Charges"))</f>
        <v>Low Charges</v>
      </c>
      <c r="AB28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36" t="str">
        <f>IF(tbl_Customers[[#This Row],[number_vmail_messages]] = 0, "No Usage", IF(tbl_Customers[[#This Row],[number_vmail_messages]] &lt;= 20, "Low Usage", IF(tbl_Customers[[#This Row],[number_vmail_messages]] &lt;= 40, "Medium Usgae", "High Usage")))</f>
        <v>No Usage</v>
      </c>
      <c r="AD2836" t="str">
        <f>IF(tbl_Customers[[#This Row],[total_day_minutes]]&lt;=150,"Low Usage", IF(tbl_Customers[[#This Row],[total_day_minutes]]&lt;=200,"Medium Usage", IF(tbl_Customers[[#This Row],[total_day_minutes]]&lt;=250,"High Usage","Very High Usage")))</f>
        <v>Medium Usage</v>
      </c>
      <c r="AE2836" t="str">
        <f>IF(tbl_Customers[[#This Row],[total_intl_calls]]&lt;=5,"Low Calls", IF(tbl_Customers[[#This Row],[total_intl_calls]]&lt;=10, "Medium Calls", "High Calls"))</f>
        <v>Low Calls</v>
      </c>
      <c r="AF28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36" s="36" t="str">
        <f>IF(tbl_Customers[[#This Row],[Churn_Risk_Score]]&gt;=10,"High Risk", IF(tbl_Customers[[#This Row],[Churn_Risk_Score]]&gt;=5,"Medium Risk","Low Risk"))</f>
        <v>Low Risk</v>
      </c>
    </row>
    <row r="2837" spans="1:33" x14ac:dyDescent="0.35">
      <c r="A2837">
        <v>2836</v>
      </c>
      <c r="B2837" t="s">
        <v>34</v>
      </c>
      <c r="C2837">
        <v>117</v>
      </c>
      <c r="D2837" t="s">
        <v>21</v>
      </c>
      <c r="E2837" t="s">
        <v>22</v>
      </c>
      <c r="F2837" t="s">
        <v>22</v>
      </c>
      <c r="G2837">
        <v>0</v>
      </c>
      <c r="H2837">
        <v>226.5</v>
      </c>
      <c r="I2837">
        <v>85</v>
      </c>
      <c r="J2837">
        <v>38.51</v>
      </c>
      <c r="K2837">
        <v>141.6</v>
      </c>
      <c r="L2837">
        <v>68</v>
      </c>
      <c r="M2837">
        <v>12.04</v>
      </c>
      <c r="N2837">
        <v>223</v>
      </c>
      <c r="O2837">
        <v>90</v>
      </c>
      <c r="P2837">
        <v>10.039999999999999</v>
      </c>
      <c r="Q2837">
        <v>6.9</v>
      </c>
      <c r="R2837">
        <v>5</v>
      </c>
      <c r="S2837">
        <v>1.86</v>
      </c>
      <c r="T2837">
        <v>1</v>
      </c>
      <c r="U2837" t="s">
        <v>22</v>
      </c>
      <c r="V2837">
        <f>IF(tbl_Customers[[#This Row],[churn]] = "yes", 1, 0)</f>
        <v>0</v>
      </c>
      <c r="W2837" t="str">
        <f>IF(tbl_Customers[[#This Row],[number_customer_service_calls]] &lt;= 1, "0-1 Calls", IF(tbl_Customers[[#This Row],[number_customer_service_calls]] &lt;= 3, "2-3 Calls", IF(tbl_Customers[[#This Row],[number_customer_service_calls]] &lt;=5, "4-5 Calls", "6+ Calls")))</f>
        <v>0-1 Calls</v>
      </c>
      <c r="X2837" t="str">
        <f>IF(tbl_Customers[[#This Row],[account_length]] &lt;= 50, "0-50", IF(tbl_Customers[[#This Row],[account_length]] &lt;=100, "51-100", IF(tbl_Customers[[#This Row],[account_length]] &lt;= 150, "101-150", "151+")))</f>
        <v>101-150</v>
      </c>
      <c r="Y2837" t="str">
        <f>IF(tbl_Customers[[#This Row],[total_intl_charge]] &lt;= 3, "Low Charges", "High Charges")</f>
        <v>Low Charges</v>
      </c>
      <c r="Z2837" t="str">
        <f>IF(tbl_Customers[[#This Row],[total_eve_calls]]&lt;=80,"Low Calls",
IF(tbl_Customers[[#This Row],[total_eve_calls]]&lt;=120,"Medium Calls","High Calls"))</f>
        <v>Low Calls</v>
      </c>
      <c r="AA2837" t="str">
        <f>IF(tbl_Customers[[#This Row],[total_eve_charge]]&lt;=15,"Low Charges",
IF(tbl_Customers[[#This Row],[total_eve_charge]]&lt;=20,"Medium Charges","High Charges"))</f>
        <v>Low Charges</v>
      </c>
      <c r="AB28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37" t="str">
        <f>IF(tbl_Customers[[#This Row],[number_vmail_messages]] = 0, "No Usage", IF(tbl_Customers[[#This Row],[number_vmail_messages]] &lt;= 20, "Low Usage", IF(tbl_Customers[[#This Row],[number_vmail_messages]] &lt;= 40, "Medium Usgae", "High Usage")))</f>
        <v>No Usage</v>
      </c>
      <c r="AD2837" t="str">
        <f>IF(tbl_Customers[[#This Row],[total_day_minutes]]&lt;=150,"Low Usage", IF(tbl_Customers[[#This Row],[total_day_minutes]]&lt;=200,"Medium Usage", IF(tbl_Customers[[#This Row],[total_day_minutes]]&lt;=250,"High Usage","Very High Usage")))</f>
        <v>High Usage</v>
      </c>
      <c r="AE2837" t="str">
        <f>IF(tbl_Customers[[#This Row],[total_intl_calls]]&lt;=5,"Low Calls", IF(tbl_Customers[[#This Row],[total_intl_calls]]&lt;=10, "Medium Calls", "High Calls"))</f>
        <v>Low Calls</v>
      </c>
      <c r="AF28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37" s="36" t="str">
        <f>IF(tbl_Customers[[#This Row],[Churn_Risk_Score]]&gt;=10,"High Risk", IF(tbl_Customers[[#This Row],[Churn_Risk_Score]]&gt;=5,"Medium Risk","Low Risk"))</f>
        <v>Low Risk</v>
      </c>
    </row>
    <row r="2838" spans="1:33" x14ac:dyDescent="0.35">
      <c r="A2838">
        <v>2837</v>
      </c>
      <c r="B2838" t="s">
        <v>75</v>
      </c>
      <c r="C2838">
        <v>63</v>
      </c>
      <c r="D2838" t="s">
        <v>21</v>
      </c>
      <c r="E2838" t="s">
        <v>22</v>
      </c>
      <c r="F2838" t="s">
        <v>23</v>
      </c>
      <c r="G2838">
        <v>32</v>
      </c>
      <c r="H2838">
        <v>218.9</v>
      </c>
      <c r="I2838">
        <v>124</v>
      </c>
      <c r="J2838">
        <v>37.21</v>
      </c>
      <c r="K2838">
        <v>214.3</v>
      </c>
      <c r="L2838">
        <v>125</v>
      </c>
      <c r="M2838">
        <v>18.22</v>
      </c>
      <c r="N2838">
        <v>260.3</v>
      </c>
      <c r="O2838">
        <v>120</v>
      </c>
      <c r="P2838">
        <v>11.71</v>
      </c>
      <c r="Q2838">
        <v>12.9</v>
      </c>
      <c r="R2838">
        <v>3</v>
      </c>
      <c r="S2838">
        <v>3.48</v>
      </c>
      <c r="T2838">
        <v>1</v>
      </c>
      <c r="U2838" t="s">
        <v>22</v>
      </c>
      <c r="V2838">
        <f>IF(tbl_Customers[[#This Row],[churn]] = "yes", 1, 0)</f>
        <v>0</v>
      </c>
      <c r="W2838" t="str">
        <f>IF(tbl_Customers[[#This Row],[number_customer_service_calls]] &lt;= 1, "0-1 Calls", IF(tbl_Customers[[#This Row],[number_customer_service_calls]] &lt;= 3, "2-3 Calls", IF(tbl_Customers[[#This Row],[number_customer_service_calls]] &lt;=5, "4-5 Calls", "6+ Calls")))</f>
        <v>0-1 Calls</v>
      </c>
      <c r="X2838" t="str">
        <f>IF(tbl_Customers[[#This Row],[account_length]] &lt;= 50, "0-50", IF(tbl_Customers[[#This Row],[account_length]] &lt;=100, "51-100", IF(tbl_Customers[[#This Row],[account_length]] &lt;= 150, "101-150", "151+")))</f>
        <v>51-100</v>
      </c>
      <c r="Y2838" t="str">
        <f>IF(tbl_Customers[[#This Row],[total_intl_charge]] &lt;= 3, "Low Charges", "High Charges")</f>
        <v>High Charges</v>
      </c>
      <c r="Z2838" t="str">
        <f>IF(tbl_Customers[[#This Row],[total_eve_calls]]&lt;=80,"Low Calls",
IF(tbl_Customers[[#This Row],[total_eve_calls]]&lt;=120,"Medium Calls","High Calls"))</f>
        <v>High Calls</v>
      </c>
      <c r="AA2838" t="str">
        <f>IF(tbl_Customers[[#This Row],[total_eve_charge]]&lt;=15,"Low Charges",
IF(tbl_Customers[[#This Row],[total_eve_charge]]&lt;=20,"Medium Charges","High Charges"))</f>
        <v>Medium Charges</v>
      </c>
      <c r="AB28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38" t="str">
        <f>IF(tbl_Customers[[#This Row],[number_vmail_messages]] = 0, "No Usage", IF(tbl_Customers[[#This Row],[number_vmail_messages]] &lt;= 20, "Low Usage", IF(tbl_Customers[[#This Row],[number_vmail_messages]] &lt;= 40, "Medium Usgae", "High Usage")))</f>
        <v>Medium Usgae</v>
      </c>
      <c r="AD2838" t="str">
        <f>IF(tbl_Customers[[#This Row],[total_day_minutes]]&lt;=150,"Low Usage", IF(tbl_Customers[[#This Row],[total_day_minutes]]&lt;=200,"Medium Usage", IF(tbl_Customers[[#This Row],[total_day_minutes]]&lt;=250,"High Usage","Very High Usage")))</f>
        <v>High Usage</v>
      </c>
      <c r="AE2838" t="str">
        <f>IF(tbl_Customers[[#This Row],[total_intl_calls]]&lt;=5,"Low Calls", IF(tbl_Customers[[#This Row],[total_intl_calls]]&lt;=10, "Medium Calls", "High Calls"))</f>
        <v>Low Calls</v>
      </c>
      <c r="AF28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38" s="36" t="str">
        <f>IF(tbl_Customers[[#This Row],[Churn_Risk_Score]]&gt;=10,"High Risk", IF(tbl_Customers[[#This Row],[Churn_Risk_Score]]&gt;=5,"Medium Risk","Low Risk"))</f>
        <v>Low Risk</v>
      </c>
    </row>
    <row r="2839" spans="1:33" x14ac:dyDescent="0.35">
      <c r="A2839">
        <v>2838</v>
      </c>
      <c r="B2839" t="s">
        <v>29</v>
      </c>
      <c r="C2839">
        <v>138</v>
      </c>
      <c r="D2839" t="s">
        <v>28</v>
      </c>
      <c r="E2839" t="s">
        <v>22</v>
      </c>
      <c r="F2839" t="s">
        <v>22</v>
      </c>
      <c r="G2839">
        <v>0</v>
      </c>
      <c r="H2839">
        <v>89.1</v>
      </c>
      <c r="I2839">
        <v>117</v>
      </c>
      <c r="J2839">
        <v>15.15</v>
      </c>
      <c r="K2839">
        <v>126.8</v>
      </c>
      <c r="L2839">
        <v>46</v>
      </c>
      <c r="M2839">
        <v>10.78</v>
      </c>
      <c r="N2839">
        <v>190.5</v>
      </c>
      <c r="O2839">
        <v>71</v>
      </c>
      <c r="P2839">
        <v>8.57</v>
      </c>
      <c r="Q2839">
        <v>9.9</v>
      </c>
      <c r="R2839">
        <v>4</v>
      </c>
      <c r="S2839">
        <v>2.67</v>
      </c>
      <c r="T2839">
        <v>2</v>
      </c>
      <c r="U2839" t="s">
        <v>22</v>
      </c>
      <c r="V2839">
        <f>IF(tbl_Customers[[#This Row],[churn]] = "yes", 1, 0)</f>
        <v>0</v>
      </c>
      <c r="W2839" t="str">
        <f>IF(tbl_Customers[[#This Row],[number_customer_service_calls]] &lt;= 1, "0-1 Calls", IF(tbl_Customers[[#This Row],[number_customer_service_calls]] &lt;= 3, "2-3 Calls", IF(tbl_Customers[[#This Row],[number_customer_service_calls]] &lt;=5, "4-5 Calls", "6+ Calls")))</f>
        <v>2-3 Calls</v>
      </c>
      <c r="X2839" t="str">
        <f>IF(tbl_Customers[[#This Row],[account_length]] &lt;= 50, "0-50", IF(tbl_Customers[[#This Row],[account_length]] &lt;=100, "51-100", IF(tbl_Customers[[#This Row],[account_length]] &lt;= 150, "101-150", "151+")))</f>
        <v>101-150</v>
      </c>
      <c r="Y2839" t="str">
        <f>IF(tbl_Customers[[#This Row],[total_intl_charge]] &lt;= 3, "Low Charges", "High Charges")</f>
        <v>Low Charges</v>
      </c>
      <c r="Z2839" t="str">
        <f>IF(tbl_Customers[[#This Row],[total_eve_calls]]&lt;=80,"Low Calls",
IF(tbl_Customers[[#This Row],[total_eve_calls]]&lt;=120,"Medium Calls","High Calls"))</f>
        <v>Low Calls</v>
      </c>
      <c r="AA2839" t="str">
        <f>IF(tbl_Customers[[#This Row],[total_eve_charge]]&lt;=15,"Low Charges",
IF(tbl_Customers[[#This Row],[total_eve_charge]]&lt;=20,"Medium Charges","High Charges"))</f>
        <v>Low Charges</v>
      </c>
      <c r="AB28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39" t="str">
        <f>IF(tbl_Customers[[#This Row],[number_vmail_messages]] = 0, "No Usage", IF(tbl_Customers[[#This Row],[number_vmail_messages]] &lt;= 20, "Low Usage", IF(tbl_Customers[[#This Row],[number_vmail_messages]] &lt;= 40, "Medium Usgae", "High Usage")))</f>
        <v>No Usage</v>
      </c>
      <c r="AD2839" t="str">
        <f>IF(tbl_Customers[[#This Row],[total_day_minutes]]&lt;=150,"Low Usage", IF(tbl_Customers[[#This Row],[total_day_minutes]]&lt;=200,"Medium Usage", IF(tbl_Customers[[#This Row],[total_day_minutes]]&lt;=250,"High Usage","Very High Usage")))</f>
        <v>Low Usage</v>
      </c>
      <c r="AE2839" t="str">
        <f>IF(tbl_Customers[[#This Row],[total_intl_calls]]&lt;=5,"Low Calls", IF(tbl_Customers[[#This Row],[total_intl_calls]]&lt;=10, "Medium Calls", "High Calls"))</f>
        <v>Low Calls</v>
      </c>
      <c r="AF28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39" s="36" t="str">
        <f>IF(tbl_Customers[[#This Row],[Churn_Risk_Score]]&gt;=10,"High Risk", IF(tbl_Customers[[#This Row],[Churn_Risk_Score]]&gt;=5,"Medium Risk","Low Risk"))</f>
        <v>Low Risk</v>
      </c>
    </row>
    <row r="2840" spans="1:33" x14ac:dyDescent="0.35">
      <c r="A2840">
        <v>2839</v>
      </c>
      <c r="B2840" t="s">
        <v>39</v>
      </c>
      <c r="C2840">
        <v>128</v>
      </c>
      <c r="D2840" t="s">
        <v>21</v>
      </c>
      <c r="E2840" t="s">
        <v>22</v>
      </c>
      <c r="F2840" t="s">
        <v>23</v>
      </c>
      <c r="G2840">
        <v>43</v>
      </c>
      <c r="H2840">
        <v>177.8</v>
      </c>
      <c r="I2840">
        <v>100</v>
      </c>
      <c r="J2840">
        <v>30.23</v>
      </c>
      <c r="K2840">
        <v>147.30000000000001</v>
      </c>
      <c r="L2840">
        <v>89</v>
      </c>
      <c r="M2840">
        <v>12.52</v>
      </c>
      <c r="N2840">
        <v>194.2</v>
      </c>
      <c r="O2840">
        <v>92</v>
      </c>
      <c r="P2840">
        <v>8.74</v>
      </c>
      <c r="Q2840">
        <v>11.9</v>
      </c>
      <c r="R2840">
        <v>1</v>
      </c>
      <c r="S2840">
        <v>3.21</v>
      </c>
      <c r="T2840">
        <v>0</v>
      </c>
      <c r="U2840" t="s">
        <v>22</v>
      </c>
      <c r="V2840">
        <f>IF(tbl_Customers[[#This Row],[churn]] = "yes", 1, 0)</f>
        <v>0</v>
      </c>
      <c r="W2840" t="str">
        <f>IF(tbl_Customers[[#This Row],[number_customer_service_calls]] &lt;= 1, "0-1 Calls", IF(tbl_Customers[[#This Row],[number_customer_service_calls]] &lt;= 3, "2-3 Calls", IF(tbl_Customers[[#This Row],[number_customer_service_calls]] &lt;=5, "4-5 Calls", "6+ Calls")))</f>
        <v>0-1 Calls</v>
      </c>
      <c r="X2840" t="str">
        <f>IF(tbl_Customers[[#This Row],[account_length]] &lt;= 50, "0-50", IF(tbl_Customers[[#This Row],[account_length]] &lt;=100, "51-100", IF(tbl_Customers[[#This Row],[account_length]] &lt;= 150, "101-150", "151+")))</f>
        <v>101-150</v>
      </c>
      <c r="Y2840" t="str">
        <f>IF(tbl_Customers[[#This Row],[total_intl_charge]] &lt;= 3, "Low Charges", "High Charges")</f>
        <v>High Charges</v>
      </c>
      <c r="Z2840" t="str">
        <f>IF(tbl_Customers[[#This Row],[total_eve_calls]]&lt;=80,"Low Calls",
IF(tbl_Customers[[#This Row],[total_eve_calls]]&lt;=120,"Medium Calls","High Calls"))</f>
        <v>Medium Calls</v>
      </c>
      <c r="AA2840" t="str">
        <f>IF(tbl_Customers[[#This Row],[total_eve_charge]]&lt;=15,"Low Charges",
IF(tbl_Customers[[#This Row],[total_eve_charge]]&lt;=20,"Medium Charges","High Charges"))</f>
        <v>Low Charges</v>
      </c>
      <c r="AB28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40" t="str">
        <f>IF(tbl_Customers[[#This Row],[number_vmail_messages]] = 0, "No Usage", IF(tbl_Customers[[#This Row],[number_vmail_messages]] &lt;= 20, "Low Usage", IF(tbl_Customers[[#This Row],[number_vmail_messages]] &lt;= 40, "Medium Usgae", "High Usage")))</f>
        <v>High Usage</v>
      </c>
      <c r="AD2840" t="str">
        <f>IF(tbl_Customers[[#This Row],[total_day_minutes]]&lt;=150,"Low Usage", IF(tbl_Customers[[#This Row],[total_day_minutes]]&lt;=200,"Medium Usage", IF(tbl_Customers[[#This Row],[total_day_minutes]]&lt;=250,"High Usage","Very High Usage")))</f>
        <v>Medium Usage</v>
      </c>
      <c r="AE2840" t="str">
        <f>IF(tbl_Customers[[#This Row],[total_intl_calls]]&lt;=5,"Low Calls", IF(tbl_Customers[[#This Row],[total_intl_calls]]&lt;=10, "Medium Calls", "High Calls"))</f>
        <v>Low Calls</v>
      </c>
      <c r="AF28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40" s="36" t="str">
        <f>IF(tbl_Customers[[#This Row],[Churn_Risk_Score]]&gt;=10,"High Risk", IF(tbl_Customers[[#This Row],[Churn_Risk_Score]]&gt;=5,"Medium Risk","Low Risk"))</f>
        <v>Low Risk</v>
      </c>
    </row>
    <row r="2841" spans="1:33" x14ac:dyDescent="0.35">
      <c r="A2841">
        <v>2840</v>
      </c>
      <c r="B2841" t="s">
        <v>39</v>
      </c>
      <c r="C2841">
        <v>140</v>
      </c>
      <c r="D2841" t="s">
        <v>21</v>
      </c>
      <c r="E2841" t="s">
        <v>22</v>
      </c>
      <c r="F2841" t="s">
        <v>22</v>
      </c>
      <c r="G2841">
        <v>0</v>
      </c>
      <c r="H2841">
        <v>93.2</v>
      </c>
      <c r="I2841">
        <v>109</v>
      </c>
      <c r="J2841">
        <v>15.84</v>
      </c>
      <c r="K2841">
        <v>197.6</v>
      </c>
      <c r="L2841">
        <v>116</v>
      </c>
      <c r="M2841">
        <v>16.8</v>
      </c>
      <c r="N2841">
        <v>219.8</v>
      </c>
      <c r="O2841">
        <v>94</v>
      </c>
      <c r="P2841">
        <v>9.89</v>
      </c>
      <c r="Q2841">
        <v>10.5</v>
      </c>
      <c r="R2841">
        <v>2</v>
      </c>
      <c r="S2841">
        <v>2.84</v>
      </c>
      <c r="T2841">
        <v>1</v>
      </c>
      <c r="U2841" t="s">
        <v>22</v>
      </c>
      <c r="V2841">
        <f>IF(tbl_Customers[[#This Row],[churn]] = "yes", 1, 0)</f>
        <v>0</v>
      </c>
      <c r="W2841" t="str">
        <f>IF(tbl_Customers[[#This Row],[number_customer_service_calls]] &lt;= 1, "0-1 Calls", IF(tbl_Customers[[#This Row],[number_customer_service_calls]] &lt;= 3, "2-3 Calls", IF(tbl_Customers[[#This Row],[number_customer_service_calls]] &lt;=5, "4-5 Calls", "6+ Calls")))</f>
        <v>0-1 Calls</v>
      </c>
      <c r="X2841" t="str">
        <f>IF(tbl_Customers[[#This Row],[account_length]] &lt;= 50, "0-50", IF(tbl_Customers[[#This Row],[account_length]] &lt;=100, "51-100", IF(tbl_Customers[[#This Row],[account_length]] &lt;= 150, "101-150", "151+")))</f>
        <v>101-150</v>
      </c>
      <c r="Y2841" t="str">
        <f>IF(tbl_Customers[[#This Row],[total_intl_charge]] &lt;= 3, "Low Charges", "High Charges")</f>
        <v>Low Charges</v>
      </c>
      <c r="Z2841" t="str">
        <f>IF(tbl_Customers[[#This Row],[total_eve_calls]]&lt;=80,"Low Calls",
IF(tbl_Customers[[#This Row],[total_eve_calls]]&lt;=120,"Medium Calls","High Calls"))</f>
        <v>Medium Calls</v>
      </c>
      <c r="AA2841" t="str">
        <f>IF(tbl_Customers[[#This Row],[total_eve_charge]]&lt;=15,"Low Charges",
IF(tbl_Customers[[#This Row],[total_eve_charge]]&lt;=20,"Medium Charges","High Charges"))</f>
        <v>Medium Charges</v>
      </c>
      <c r="AB28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41" t="str">
        <f>IF(tbl_Customers[[#This Row],[number_vmail_messages]] = 0, "No Usage", IF(tbl_Customers[[#This Row],[number_vmail_messages]] &lt;= 20, "Low Usage", IF(tbl_Customers[[#This Row],[number_vmail_messages]] &lt;= 40, "Medium Usgae", "High Usage")))</f>
        <v>No Usage</v>
      </c>
      <c r="AD2841" t="str">
        <f>IF(tbl_Customers[[#This Row],[total_day_minutes]]&lt;=150,"Low Usage", IF(tbl_Customers[[#This Row],[total_day_minutes]]&lt;=200,"Medium Usage", IF(tbl_Customers[[#This Row],[total_day_minutes]]&lt;=250,"High Usage","Very High Usage")))</f>
        <v>Low Usage</v>
      </c>
      <c r="AE2841" t="str">
        <f>IF(tbl_Customers[[#This Row],[total_intl_calls]]&lt;=5,"Low Calls", IF(tbl_Customers[[#This Row],[total_intl_calls]]&lt;=10, "Medium Calls", "High Calls"))</f>
        <v>Low Calls</v>
      </c>
      <c r="AF28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41" s="36" t="str">
        <f>IF(tbl_Customers[[#This Row],[Churn_Risk_Score]]&gt;=10,"High Risk", IF(tbl_Customers[[#This Row],[Churn_Risk_Score]]&gt;=5,"Medium Risk","Low Risk"))</f>
        <v>Low Risk</v>
      </c>
    </row>
    <row r="2842" spans="1:33" x14ac:dyDescent="0.35">
      <c r="A2842">
        <v>2841</v>
      </c>
      <c r="B2842" t="s">
        <v>66</v>
      </c>
      <c r="C2842">
        <v>102</v>
      </c>
      <c r="D2842" t="s">
        <v>21</v>
      </c>
      <c r="E2842" t="s">
        <v>22</v>
      </c>
      <c r="F2842" t="s">
        <v>22</v>
      </c>
      <c r="G2842">
        <v>0</v>
      </c>
      <c r="H2842">
        <v>228.1</v>
      </c>
      <c r="I2842">
        <v>86</v>
      </c>
      <c r="J2842">
        <v>38.78</v>
      </c>
      <c r="K2842">
        <v>156</v>
      </c>
      <c r="L2842">
        <v>97</v>
      </c>
      <c r="M2842">
        <v>13.26</v>
      </c>
      <c r="N2842">
        <v>227.9</v>
      </c>
      <c r="O2842">
        <v>124</v>
      </c>
      <c r="P2842">
        <v>10.26</v>
      </c>
      <c r="Q2842">
        <v>10.6</v>
      </c>
      <c r="R2842">
        <v>9</v>
      </c>
      <c r="S2842">
        <v>2.86</v>
      </c>
      <c r="T2842">
        <v>1</v>
      </c>
      <c r="U2842" t="s">
        <v>22</v>
      </c>
      <c r="V2842">
        <f>IF(tbl_Customers[[#This Row],[churn]] = "yes", 1, 0)</f>
        <v>0</v>
      </c>
      <c r="W2842" t="str">
        <f>IF(tbl_Customers[[#This Row],[number_customer_service_calls]] &lt;= 1, "0-1 Calls", IF(tbl_Customers[[#This Row],[number_customer_service_calls]] &lt;= 3, "2-3 Calls", IF(tbl_Customers[[#This Row],[number_customer_service_calls]] &lt;=5, "4-5 Calls", "6+ Calls")))</f>
        <v>0-1 Calls</v>
      </c>
      <c r="X2842" t="str">
        <f>IF(tbl_Customers[[#This Row],[account_length]] &lt;= 50, "0-50", IF(tbl_Customers[[#This Row],[account_length]] &lt;=100, "51-100", IF(tbl_Customers[[#This Row],[account_length]] &lt;= 150, "101-150", "151+")))</f>
        <v>101-150</v>
      </c>
      <c r="Y2842" t="str">
        <f>IF(tbl_Customers[[#This Row],[total_intl_charge]] &lt;= 3, "Low Charges", "High Charges")</f>
        <v>Low Charges</v>
      </c>
      <c r="Z2842" t="str">
        <f>IF(tbl_Customers[[#This Row],[total_eve_calls]]&lt;=80,"Low Calls",
IF(tbl_Customers[[#This Row],[total_eve_calls]]&lt;=120,"Medium Calls","High Calls"))</f>
        <v>Medium Calls</v>
      </c>
      <c r="AA2842" t="str">
        <f>IF(tbl_Customers[[#This Row],[total_eve_charge]]&lt;=15,"Low Charges",
IF(tbl_Customers[[#This Row],[total_eve_charge]]&lt;=20,"Medium Charges","High Charges"))</f>
        <v>Low Charges</v>
      </c>
      <c r="AB28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42" t="str">
        <f>IF(tbl_Customers[[#This Row],[number_vmail_messages]] = 0, "No Usage", IF(tbl_Customers[[#This Row],[number_vmail_messages]] &lt;= 20, "Low Usage", IF(tbl_Customers[[#This Row],[number_vmail_messages]] &lt;= 40, "Medium Usgae", "High Usage")))</f>
        <v>No Usage</v>
      </c>
      <c r="AD2842" t="str">
        <f>IF(tbl_Customers[[#This Row],[total_day_minutes]]&lt;=150,"Low Usage", IF(tbl_Customers[[#This Row],[total_day_minutes]]&lt;=200,"Medium Usage", IF(tbl_Customers[[#This Row],[total_day_minutes]]&lt;=250,"High Usage","Very High Usage")))</f>
        <v>High Usage</v>
      </c>
      <c r="AE2842" t="str">
        <f>IF(tbl_Customers[[#This Row],[total_intl_calls]]&lt;=5,"Low Calls", IF(tbl_Customers[[#This Row],[total_intl_calls]]&lt;=10, "Medium Calls", "High Calls"))</f>
        <v>Medium Calls</v>
      </c>
      <c r="AF28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42" s="36" t="str">
        <f>IF(tbl_Customers[[#This Row],[Churn_Risk_Score]]&gt;=10,"High Risk", IF(tbl_Customers[[#This Row],[Churn_Risk_Score]]&gt;=5,"Medium Risk","Low Risk"))</f>
        <v>Low Risk</v>
      </c>
    </row>
    <row r="2843" spans="1:33" x14ac:dyDescent="0.35">
      <c r="A2843">
        <v>2842</v>
      </c>
      <c r="B2843" t="s">
        <v>60</v>
      </c>
      <c r="C2843">
        <v>96</v>
      </c>
      <c r="D2843" t="s">
        <v>25</v>
      </c>
      <c r="E2843" t="s">
        <v>22</v>
      </c>
      <c r="F2843" t="s">
        <v>22</v>
      </c>
      <c r="G2843">
        <v>0</v>
      </c>
      <c r="H2843">
        <v>208.1</v>
      </c>
      <c r="I2843">
        <v>93</v>
      </c>
      <c r="J2843">
        <v>35.380000000000003</v>
      </c>
      <c r="K2843">
        <v>189.2</v>
      </c>
      <c r="L2843">
        <v>107</v>
      </c>
      <c r="M2843">
        <v>16.079999999999998</v>
      </c>
      <c r="N2843">
        <v>279.60000000000002</v>
      </c>
      <c r="O2843">
        <v>90</v>
      </c>
      <c r="P2843">
        <v>12.58</v>
      </c>
      <c r="Q2843">
        <v>7.4</v>
      </c>
      <c r="R2843">
        <v>2</v>
      </c>
      <c r="S2843">
        <v>2</v>
      </c>
      <c r="T2843">
        <v>1</v>
      </c>
      <c r="U2843" t="s">
        <v>22</v>
      </c>
      <c r="V2843">
        <f>IF(tbl_Customers[[#This Row],[churn]] = "yes", 1, 0)</f>
        <v>0</v>
      </c>
      <c r="W2843" t="str">
        <f>IF(tbl_Customers[[#This Row],[number_customer_service_calls]] &lt;= 1, "0-1 Calls", IF(tbl_Customers[[#This Row],[number_customer_service_calls]] &lt;= 3, "2-3 Calls", IF(tbl_Customers[[#This Row],[number_customer_service_calls]] &lt;=5, "4-5 Calls", "6+ Calls")))</f>
        <v>0-1 Calls</v>
      </c>
      <c r="X2843" t="str">
        <f>IF(tbl_Customers[[#This Row],[account_length]] &lt;= 50, "0-50", IF(tbl_Customers[[#This Row],[account_length]] &lt;=100, "51-100", IF(tbl_Customers[[#This Row],[account_length]] &lt;= 150, "101-150", "151+")))</f>
        <v>51-100</v>
      </c>
      <c r="Y2843" t="str">
        <f>IF(tbl_Customers[[#This Row],[total_intl_charge]] &lt;= 3, "Low Charges", "High Charges")</f>
        <v>Low Charges</v>
      </c>
      <c r="Z2843" t="str">
        <f>IF(tbl_Customers[[#This Row],[total_eve_calls]]&lt;=80,"Low Calls",
IF(tbl_Customers[[#This Row],[total_eve_calls]]&lt;=120,"Medium Calls","High Calls"))</f>
        <v>Medium Calls</v>
      </c>
      <c r="AA2843" t="str">
        <f>IF(tbl_Customers[[#This Row],[total_eve_charge]]&lt;=15,"Low Charges",
IF(tbl_Customers[[#This Row],[total_eve_charge]]&lt;=20,"Medium Charges","High Charges"))</f>
        <v>Medium Charges</v>
      </c>
      <c r="AB28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43" t="str">
        <f>IF(tbl_Customers[[#This Row],[number_vmail_messages]] = 0, "No Usage", IF(tbl_Customers[[#This Row],[number_vmail_messages]] &lt;= 20, "Low Usage", IF(tbl_Customers[[#This Row],[number_vmail_messages]] &lt;= 40, "Medium Usgae", "High Usage")))</f>
        <v>No Usage</v>
      </c>
      <c r="AD2843" t="str">
        <f>IF(tbl_Customers[[#This Row],[total_day_minutes]]&lt;=150,"Low Usage", IF(tbl_Customers[[#This Row],[total_day_minutes]]&lt;=200,"Medium Usage", IF(tbl_Customers[[#This Row],[total_day_minutes]]&lt;=250,"High Usage","Very High Usage")))</f>
        <v>High Usage</v>
      </c>
      <c r="AE2843" t="str">
        <f>IF(tbl_Customers[[#This Row],[total_intl_calls]]&lt;=5,"Low Calls", IF(tbl_Customers[[#This Row],[total_intl_calls]]&lt;=10, "Medium Calls", "High Calls"))</f>
        <v>Low Calls</v>
      </c>
      <c r="AF28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43" s="36" t="str">
        <f>IF(tbl_Customers[[#This Row],[Churn_Risk_Score]]&gt;=10,"High Risk", IF(tbl_Customers[[#This Row],[Churn_Risk_Score]]&gt;=5,"Medium Risk","Low Risk"))</f>
        <v>Low Risk</v>
      </c>
    </row>
    <row r="2844" spans="1:33" x14ac:dyDescent="0.35">
      <c r="A2844">
        <v>2843</v>
      </c>
      <c r="B2844" t="s">
        <v>70</v>
      </c>
      <c r="C2844">
        <v>178</v>
      </c>
      <c r="D2844" t="s">
        <v>21</v>
      </c>
      <c r="E2844" t="s">
        <v>22</v>
      </c>
      <c r="F2844" t="s">
        <v>23</v>
      </c>
      <c r="G2844">
        <v>22</v>
      </c>
      <c r="H2844">
        <v>112.8</v>
      </c>
      <c r="I2844">
        <v>66</v>
      </c>
      <c r="J2844">
        <v>19.18</v>
      </c>
      <c r="K2844">
        <v>232.6</v>
      </c>
      <c r="L2844">
        <v>100</v>
      </c>
      <c r="M2844">
        <v>19.77</v>
      </c>
      <c r="N2844">
        <v>194.8</v>
      </c>
      <c r="O2844">
        <v>119</v>
      </c>
      <c r="P2844">
        <v>8.77</v>
      </c>
      <c r="Q2844">
        <v>14.3</v>
      </c>
      <c r="R2844">
        <v>3</v>
      </c>
      <c r="S2844">
        <v>3.86</v>
      </c>
      <c r="T2844">
        <v>1</v>
      </c>
      <c r="U2844" t="s">
        <v>22</v>
      </c>
      <c r="V2844">
        <f>IF(tbl_Customers[[#This Row],[churn]] = "yes", 1, 0)</f>
        <v>0</v>
      </c>
      <c r="W2844" t="str">
        <f>IF(tbl_Customers[[#This Row],[number_customer_service_calls]] &lt;= 1, "0-1 Calls", IF(tbl_Customers[[#This Row],[number_customer_service_calls]] &lt;= 3, "2-3 Calls", IF(tbl_Customers[[#This Row],[number_customer_service_calls]] &lt;=5, "4-5 Calls", "6+ Calls")))</f>
        <v>0-1 Calls</v>
      </c>
      <c r="X2844" t="str">
        <f>IF(tbl_Customers[[#This Row],[account_length]] &lt;= 50, "0-50", IF(tbl_Customers[[#This Row],[account_length]] &lt;=100, "51-100", IF(tbl_Customers[[#This Row],[account_length]] &lt;= 150, "101-150", "151+")))</f>
        <v>151+</v>
      </c>
      <c r="Y2844" t="str">
        <f>IF(tbl_Customers[[#This Row],[total_intl_charge]] &lt;= 3, "Low Charges", "High Charges")</f>
        <v>High Charges</v>
      </c>
      <c r="Z2844" t="str">
        <f>IF(tbl_Customers[[#This Row],[total_eve_calls]]&lt;=80,"Low Calls",
IF(tbl_Customers[[#This Row],[total_eve_calls]]&lt;=120,"Medium Calls","High Calls"))</f>
        <v>Medium Calls</v>
      </c>
      <c r="AA2844" t="str">
        <f>IF(tbl_Customers[[#This Row],[total_eve_charge]]&lt;=15,"Low Charges",
IF(tbl_Customers[[#This Row],[total_eve_charge]]&lt;=20,"Medium Charges","High Charges"))</f>
        <v>Medium Charges</v>
      </c>
      <c r="AB28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44" t="str">
        <f>IF(tbl_Customers[[#This Row],[number_vmail_messages]] = 0, "No Usage", IF(tbl_Customers[[#This Row],[number_vmail_messages]] &lt;= 20, "Low Usage", IF(tbl_Customers[[#This Row],[number_vmail_messages]] &lt;= 40, "Medium Usgae", "High Usage")))</f>
        <v>Medium Usgae</v>
      </c>
      <c r="AD2844" t="str">
        <f>IF(tbl_Customers[[#This Row],[total_day_minutes]]&lt;=150,"Low Usage", IF(tbl_Customers[[#This Row],[total_day_minutes]]&lt;=200,"Medium Usage", IF(tbl_Customers[[#This Row],[total_day_minutes]]&lt;=250,"High Usage","Very High Usage")))</f>
        <v>Low Usage</v>
      </c>
      <c r="AE2844" t="str">
        <f>IF(tbl_Customers[[#This Row],[total_intl_calls]]&lt;=5,"Low Calls", IF(tbl_Customers[[#This Row],[total_intl_calls]]&lt;=10, "Medium Calls", "High Calls"))</f>
        <v>Low Calls</v>
      </c>
      <c r="AF28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44" s="36" t="str">
        <f>IF(tbl_Customers[[#This Row],[Churn_Risk_Score]]&gt;=10,"High Risk", IF(tbl_Customers[[#This Row],[Churn_Risk_Score]]&gt;=5,"Medium Risk","Low Risk"))</f>
        <v>Low Risk</v>
      </c>
    </row>
    <row r="2845" spans="1:33" x14ac:dyDescent="0.35">
      <c r="A2845">
        <v>2844</v>
      </c>
      <c r="B2845" t="s">
        <v>60</v>
      </c>
      <c r="C2845">
        <v>75</v>
      </c>
      <c r="D2845" t="s">
        <v>21</v>
      </c>
      <c r="E2845" t="s">
        <v>22</v>
      </c>
      <c r="F2845" t="s">
        <v>22</v>
      </c>
      <c r="G2845">
        <v>0</v>
      </c>
      <c r="H2845">
        <v>225.3</v>
      </c>
      <c r="I2845">
        <v>124</v>
      </c>
      <c r="J2845">
        <v>38.299999999999997</v>
      </c>
      <c r="K2845">
        <v>228</v>
      </c>
      <c r="L2845">
        <v>81</v>
      </c>
      <c r="M2845">
        <v>19.38</v>
      </c>
      <c r="N2845">
        <v>254.3</v>
      </c>
      <c r="O2845">
        <v>106</v>
      </c>
      <c r="P2845">
        <v>11.44</v>
      </c>
      <c r="Q2845">
        <v>11.7</v>
      </c>
      <c r="R2845">
        <v>3</v>
      </c>
      <c r="S2845">
        <v>3.16</v>
      </c>
      <c r="T2845">
        <v>1</v>
      </c>
      <c r="U2845" t="s">
        <v>22</v>
      </c>
      <c r="V2845">
        <f>IF(tbl_Customers[[#This Row],[churn]] = "yes", 1, 0)</f>
        <v>0</v>
      </c>
      <c r="W2845" t="str">
        <f>IF(tbl_Customers[[#This Row],[number_customer_service_calls]] &lt;= 1, "0-1 Calls", IF(tbl_Customers[[#This Row],[number_customer_service_calls]] &lt;= 3, "2-3 Calls", IF(tbl_Customers[[#This Row],[number_customer_service_calls]] &lt;=5, "4-5 Calls", "6+ Calls")))</f>
        <v>0-1 Calls</v>
      </c>
      <c r="X2845" t="str">
        <f>IF(tbl_Customers[[#This Row],[account_length]] &lt;= 50, "0-50", IF(tbl_Customers[[#This Row],[account_length]] &lt;=100, "51-100", IF(tbl_Customers[[#This Row],[account_length]] &lt;= 150, "101-150", "151+")))</f>
        <v>51-100</v>
      </c>
      <c r="Y2845" t="str">
        <f>IF(tbl_Customers[[#This Row],[total_intl_charge]] &lt;= 3, "Low Charges", "High Charges")</f>
        <v>High Charges</v>
      </c>
      <c r="Z2845" t="str">
        <f>IF(tbl_Customers[[#This Row],[total_eve_calls]]&lt;=80,"Low Calls",
IF(tbl_Customers[[#This Row],[total_eve_calls]]&lt;=120,"Medium Calls","High Calls"))</f>
        <v>Medium Calls</v>
      </c>
      <c r="AA2845" t="str">
        <f>IF(tbl_Customers[[#This Row],[total_eve_charge]]&lt;=15,"Low Charges",
IF(tbl_Customers[[#This Row],[total_eve_charge]]&lt;=20,"Medium Charges","High Charges"))</f>
        <v>Medium Charges</v>
      </c>
      <c r="AB28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45" t="str">
        <f>IF(tbl_Customers[[#This Row],[number_vmail_messages]] = 0, "No Usage", IF(tbl_Customers[[#This Row],[number_vmail_messages]] &lt;= 20, "Low Usage", IF(tbl_Customers[[#This Row],[number_vmail_messages]] &lt;= 40, "Medium Usgae", "High Usage")))</f>
        <v>No Usage</v>
      </c>
      <c r="AD2845" t="str">
        <f>IF(tbl_Customers[[#This Row],[total_day_minutes]]&lt;=150,"Low Usage", IF(tbl_Customers[[#This Row],[total_day_minutes]]&lt;=200,"Medium Usage", IF(tbl_Customers[[#This Row],[total_day_minutes]]&lt;=250,"High Usage","Very High Usage")))</f>
        <v>High Usage</v>
      </c>
      <c r="AE2845" t="str">
        <f>IF(tbl_Customers[[#This Row],[total_intl_calls]]&lt;=5,"Low Calls", IF(tbl_Customers[[#This Row],[total_intl_calls]]&lt;=10, "Medium Calls", "High Calls"))</f>
        <v>Low Calls</v>
      </c>
      <c r="AF28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45" s="36" t="str">
        <f>IF(tbl_Customers[[#This Row],[Churn_Risk_Score]]&gt;=10,"High Risk", IF(tbl_Customers[[#This Row],[Churn_Risk_Score]]&gt;=5,"Medium Risk","Low Risk"))</f>
        <v>Low Risk</v>
      </c>
    </row>
    <row r="2846" spans="1:33" x14ac:dyDescent="0.35">
      <c r="A2846">
        <v>2845</v>
      </c>
      <c r="B2846" t="s">
        <v>58</v>
      </c>
      <c r="C2846">
        <v>106</v>
      </c>
      <c r="D2846" t="s">
        <v>21</v>
      </c>
      <c r="E2846" t="s">
        <v>22</v>
      </c>
      <c r="F2846" t="s">
        <v>23</v>
      </c>
      <c r="G2846">
        <v>25</v>
      </c>
      <c r="H2846">
        <v>169.4</v>
      </c>
      <c r="I2846">
        <v>105</v>
      </c>
      <c r="J2846">
        <v>28.8</v>
      </c>
      <c r="K2846">
        <v>240.5</v>
      </c>
      <c r="L2846">
        <v>108</v>
      </c>
      <c r="M2846">
        <v>20.440000000000001</v>
      </c>
      <c r="N2846">
        <v>159.4</v>
      </c>
      <c r="O2846">
        <v>114</v>
      </c>
      <c r="P2846">
        <v>7.17</v>
      </c>
      <c r="Q2846">
        <v>13.9</v>
      </c>
      <c r="R2846">
        <v>5</v>
      </c>
      <c r="S2846">
        <v>3.75</v>
      </c>
      <c r="T2846">
        <v>4</v>
      </c>
      <c r="U2846" t="s">
        <v>22</v>
      </c>
      <c r="V2846">
        <f>IF(tbl_Customers[[#This Row],[churn]] = "yes", 1, 0)</f>
        <v>0</v>
      </c>
      <c r="W2846" t="str">
        <f>IF(tbl_Customers[[#This Row],[number_customer_service_calls]] &lt;= 1, "0-1 Calls", IF(tbl_Customers[[#This Row],[number_customer_service_calls]] &lt;= 3, "2-3 Calls", IF(tbl_Customers[[#This Row],[number_customer_service_calls]] &lt;=5, "4-5 Calls", "6+ Calls")))</f>
        <v>4-5 Calls</v>
      </c>
      <c r="X2846" t="str">
        <f>IF(tbl_Customers[[#This Row],[account_length]] &lt;= 50, "0-50", IF(tbl_Customers[[#This Row],[account_length]] &lt;=100, "51-100", IF(tbl_Customers[[#This Row],[account_length]] &lt;= 150, "101-150", "151+")))</f>
        <v>101-150</v>
      </c>
      <c r="Y2846" t="str">
        <f>IF(tbl_Customers[[#This Row],[total_intl_charge]] &lt;= 3, "Low Charges", "High Charges")</f>
        <v>High Charges</v>
      </c>
      <c r="Z2846" t="str">
        <f>IF(tbl_Customers[[#This Row],[total_eve_calls]]&lt;=80,"Low Calls",
IF(tbl_Customers[[#This Row],[total_eve_calls]]&lt;=120,"Medium Calls","High Calls"))</f>
        <v>Medium Calls</v>
      </c>
      <c r="AA2846" t="str">
        <f>IF(tbl_Customers[[#This Row],[total_eve_charge]]&lt;=15,"Low Charges",
IF(tbl_Customers[[#This Row],[total_eve_charge]]&lt;=20,"Medium Charges","High Charges"))</f>
        <v>High Charges</v>
      </c>
      <c r="AB28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46" t="str">
        <f>IF(tbl_Customers[[#This Row],[number_vmail_messages]] = 0, "No Usage", IF(tbl_Customers[[#This Row],[number_vmail_messages]] &lt;= 20, "Low Usage", IF(tbl_Customers[[#This Row],[number_vmail_messages]] &lt;= 40, "Medium Usgae", "High Usage")))</f>
        <v>Medium Usgae</v>
      </c>
      <c r="AD2846" t="str">
        <f>IF(tbl_Customers[[#This Row],[total_day_minutes]]&lt;=150,"Low Usage", IF(tbl_Customers[[#This Row],[total_day_minutes]]&lt;=200,"Medium Usage", IF(tbl_Customers[[#This Row],[total_day_minutes]]&lt;=250,"High Usage","Very High Usage")))</f>
        <v>Medium Usage</v>
      </c>
      <c r="AE2846" t="str">
        <f>IF(tbl_Customers[[#This Row],[total_intl_calls]]&lt;=5,"Low Calls", IF(tbl_Customers[[#This Row],[total_intl_calls]]&lt;=10, "Medium Calls", "High Calls"))</f>
        <v>Low Calls</v>
      </c>
      <c r="AF28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846" s="36" t="str">
        <f>IF(tbl_Customers[[#This Row],[Churn_Risk_Score]]&gt;=10,"High Risk", IF(tbl_Customers[[#This Row],[Churn_Risk_Score]]&gt;=5,"Medium Risk","Low Risk"))</f>
        <v>Medium Risk</v>
      </c>
    </row>
    <row r="2847" spans="1:33" x14ac:dyDescent="0.35">
      <c r="A2847">
        <v>2846</v>
      </c>
      <c r="B2847" t="s">
        <v>45</v>
      </c>
      <c r="C2847">
        <v>158</v>
      </c>
      <c r="D2847" t="s">
        <v>28</v>
      </c>
      <c r="E2847" t="s">
        <v>22</v>
      </c>
      <c r="F2847" t="s">
        <v>22</v>
      </c>
      <c r="G2847">
        <v>0</v>
      </c>
      <c r="H2847">
        <v>193.3</v>
      </c>
      <c r="I2847">
        <v>121</v>
      </c>
      <c r="J2847">
        <v>32.86</v>
      </c>
      <c r="K2847">
        <v>208.1</v>
      </c>
      <c r="L2847">
        <v>97</v>
      </c>
      <c r="M2847">
        <v>17.690000000000001</v>
      </c>
      <c r="N2847">
        <v>228.1</v>
      </c>
      <c r="O2847">
        <v>99</v>
      </c>
      <c r="P2847">
        <v>10.26</v>
      </c>
      <c r="Q2847">
        <v>7.1</v>
      </c>
      <c r="R2847">
        <v>9</v>
      </c>
      <c r="S2847">
        <v>1.92</v>
      </c>
      <c r="T2847">
        <v>1</v>
      </c>
      <c r="U2847" t="s">
        <v>22</v>
      </c>
      <c r="V2847">
        <f>IF(tbl_Customers[[#This Row],[churn]] = "yes", 1, 0)</f>
        <v>0</v>
      </c>
      <c r="W2847" t="str">
        <f>IF(tbl_Customers[[#This Row],[number_customer_service_calls]] &lt;= 1, "0-1 Calls", IF(tbl_Customers[[#This Row],[number_customer_service_calls]] &lt;= 3, "2-3 Calls", IF(tbl_Customers[[#This Row],[number_customer_service_calls]] &lt;=5, "4-5 Calls", "6+ Calls")))</f>
        <v>0-1 Calls</v>
      </c>
      <c r="X2847" t="str">
        <f>IF(tbl_Customers[[#This Row],[account_length]] &lt;= 50, "0-50", IF(tbl_Customers[[#This Row],[account_length]] &lt;=100, "51-100", IF(tbl_Customers[[#This Row],[account_length]] &lt;= 150, "101-150", "151+")))</f>
        <v>151+</v>
      </c>
      <c r="Y2847" t="str">
        <f>IF(tbl_Customers[[#This Row],[total_intl_charge]] &lt;= 3, "Low Charges", "High Charges")</f>
        <v>Low Charges</v>
      </c>
      <c r="Z2847" t="str">
        <f>IF(tbl_Customers[[#This Row],[total_eve_calls]]&lt;=80,"Low Calls",
IF(tbl_Customers[[#This Row],[total_eve_calls]]&lt;=120,"Medium Calls","High Calls"))</f>
        <v>Medium Calls</v>
      </c>
      <c r="AA2847" t="str">
        <f>IF(tbl_Customers[[#This Row],[total_eve_charge]]&lt;=15,"Low Charges",
IF(tbl_Customers[[#This Row],[total_eve_charge]]&lt;=20,"Medium Charges","High Charges"))</f>
        <v>Medium Charges</v>
      </c>
      <c r="AB28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47" t="str">
        <f>IF(tbl_Customers[[#This Row],[number_vmail_messages]] = 0, "No Usage", IF(tbl_Customers[[#This Row],[number_vmail_messages]] &lt;= 20, "Low Usage", IF(tbl_Customers[[#This Row],[number_vmail_messages]] &lt;= 40, "Medium Usgae", "High Usage")))</f>
        <v>No Usage</v>
      </c>
      <c r="AD2847" t="str">
        <f>IF(tbl_Customers[[#This Row],[total_day_minutes]]&lt;=150,"Low Usage", IF(tbl_Customers[[#This Row],[total_day_minutes]]&lt;=200,"Medium Usage", IF(tbl_Customers[[#This Row],[total_day_minutes]]&lt;=250,"High Usage","Very High Usage")))</f>
        <v>Medium Usage</v>
      </c>
      <c r="AE2847" t="str">
        <f>IF(tbl_Customers[[#This Row],[total_intl_calls]]&lt;=5,"Low Calls", IF(tbl_Customers[[#This Row],[total_intl_calls]]&lt;=10, "Medium Calls", "High Calls"))</f>
        <v>Medium Calls</v>
      </c>
      <c r="AF28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47" s="36" t="str">
        <f>IF(tbl_Customers[[#This Row],[Churn_Risk_Score]]&gt;=10,"High Risk", IF(tbl_Customers[[#This Row],[Churn_Risk_Score]]&gt;=5,"Medium Risk","Low Risk"))</f>
        <v>Low Risk</v>
      </c>
    </row>
    <row r="2848" spans="1:33" x14ac:dyDescent="0.35">
      <c r="A2848">
        <v>2847</v>
      </c>
      <c r="B2848" t="s">
        <v>41</v>
      </c>
      <c r="C2848">
        <v>102</v>
      </c>
      <c r="D2848" t="s">
        <v>28</v>
      </c>
      <c r="E2848" t="s">
        <v>22</v>
      </c>
      <c r="F2848" t="s">
        <v>22</v>
      </c>
      <c r="G2848">
        <v>0</v>
      </c>
      <c r="H2848">
        <v>95.6</v>
      </c>
      <c r="I2848">
        <v>88</v>
      </c>
      <c r="J2848">
        <v>16.25</v>
      </c>
      <c r="K2848">
        <v>167.6</v>
      </c>
      <c r="L2848">
        <v>106</v>
      </c>
      <c r="M2848">
        <v>14.25</v>
      </c>
      <c r="N2848">
        <v>177.3</v>
      </c>
      <c r="O2848">
        <v>95</v>
      </c>
      <c r="P2848">
        <v>7.98</v>
      </c>
      <c r="Q2848">
        <v>9.8000000000000007</v>
      </c>
      <c r="R2848">
        <v>2</v>
      </c>
      <c r="S2848">
        <v>2.65</v>
      </c>
      <c r="T2848">
        <v>3</v>
      </c>
      <c r="U2848" t="s">
        <v>22</v>
      </c>
      <c r="V2848">
        <f>IF(tbl_Customers[[#This Row],[churn]] = "yes", 1, 0)</f>
        <v>0</v>
      </c>
      <c r="W2848" t="str">
        <f>IF(tbl_Customers[[#This Row],[number_customer_service_calls]] &lt;= 1, "0-1 Calls", IF(tbl_Customers[[#This Row],[number_customer_service_calls]] &lt;= 3, "2-3 Calls", IF(tbl_Customers[[#This Row],[number_customer_service_calls]] &lt;=5, "4-5 Calls", "6+ Calls")))</f>
        <v>2-3 Calls</v>
      </c>
      <c r="X2848" t="str">
        <f>IF(tbl_Customers[[#This Row],[account_length]] &lt;= 50, "0-50", IF(tbl_Customers[[#This Row],[account_length]] &lt;=100, "51-100", IF(tbl_Customers[[#This Row],[account_length]] &lt;= 150, "101-150", "151+")))</f>
        <v>101-150</v>
      </c>
      <c r="Y2848" t="str">
        <f>IF(tbl_Customers[[#This Row],[total_intl_charge]] &lt;= 3, "Low Charges", "High Charges")</f>
        <v>Low Charges</v>
      </c>
      <c r="Z2848" t="str">
        <f>IF(tbl_Customers[[#This Row],[total_eve_calls]]&lt;=80,"Low Calls",
IF(tbl_Customers[[#This Row],[total_eve_calls]]&lt;=120,"Medium Calls","High Calls"))</f>
        <v>Medium Calls</v>
      </c>
      <c r="AA2848" t="str">
        <f>IF(tbl_Customers[[#This Row],[total_eve_charge]]&lt;=15,"Low Charges",
IF(tbl_Customers[[#This Row],[total_eve_charge]]&lt;=20,"Medium Charges","High Charges"))</f>
        <v>Low Charges</v>
      </c>
      <c r="AB28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48" t="str">
        <f>IF(tbl_Customers[[#This Row],[number_vmail_messages]] = 0, "No Usage", IF(tbl_Customers[[#This Row],[number_vmail_messages]] &lt;= 20, "Low Usage", IF(tbl_Customers[[#This Row],[number_vmail_messages]] &lt;= 40, "Medium Usgae", "High Usage")))</f>
        <v>No Usage</v>
      </c>
      <c r="AD2848" t="str">
        <f>IF(tbl_Customers[[#This Row],[total_day_minutes]]&lt;=150,"Low Usage", IF(tbl_Customers[[#This Row],[total_day_minutes]]&lt;=200,"Medium Usage", IF(tbl_Customers[[#This Row],[total_day_minutes]]&lt;=250,"High Usage","Very High Usage")))</f>
        <v>Low Usage</v>
      </c>
      <c r="AE2848" t="str">
        <f>IF(tbl_Customers[[#This Row],[total_intl_calls]]&lt;=5,"Low Calls", IF(tbl_Customers[[#This Row],[total_intl_calls]]&lt;=10, "Medium Calls", "High Calls"))</f>
        <v>Low Calls</v>
      </c>
      <c r="AF28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48" s="36" t="str">
        <f>IF(tbl_Customers[[#This Row],[Churn_Risk_Score]]&gt;=10,"High Risk", IF(tbl_Customers[[#This Row],[Churn_Risk_Score]]&gt;=5,"Medium Risk","Low Risk"))</f>
        <v>Low Risk</v>
      </c>
    </row>
    <row r="2849" spans="1:33" x14ac:dyDescent="0.35">
      <c r="A2849">
        <v>2848</v>
      </c>
      <c r="B2849" t="s">
        <v>71</v>
      </c>
      <c r="C2849">
        <v>92</v>
      </c>
      <c r="D2849" t="s">
        <v>28</v>
      </c>
      <c r="E2849" t="s">
        <v>22</v>
      </c>
      <c r="F2849" t="s">
        <v>23</v>
      </c>
      <c r="G2849">
        <v>25</v>
      </c>
      <c r="H2849">
        <v>79.8</v>
      </c>
      <c r="I2849">
        <v>99</v>
      </c>
      <c r="J2849">
        <v>13.57</v>
      </c>
      <c r="K2849">
        <v>313.60000000000002</v>
      </c>
      <c r="L2849">
        <v>120</v>
      </c>
      <c r="M2849">
        <v>26.66</v>
      </c>
      <c r="N2849">
        <v>135.5</v>
      </c>
      <c r="O2849">
        <v>104</v>
      </c>
      <c r="P2849">
        <v>6.1</v>
      </c>
      <c r="Q2849">
        <v>9.3000000000000007</v>
      </c>
      <c r="R2849">
        <v>8</v>
      </c>
      <c r="S2849">
        <v>2.5099999999999998</v>
      </c>
      <c r="T2849">
        <v>2</v>
      </c>
      <c r="U2849" t="s">
        <v>22</v>
      </c>
      <c r="V2849">
        <f>IF(tbl_Customers[[#This Row],[churn]] = "yes", 1, 0)</f>
        <v>0</v>
      </c>
      <c r="W2849" t="str">
        <f>IF(tbl_Customers[[#This Row],[number_customer_service_calls]] &lt;= 1, "0-1 Calls", IF(tbl_Customers[[#This Row],[number_customer_service_calls]] &lt;= 3, "2-3 Calls", IF(tbl_Customers[[#This Row],[number_customer_service_calls]] &lt;=5, "4-5 Calls", "6+ Calls")))</f>
        <v>2-3 Calls</v>
      </c>
      <c r="X2849" t="str">
        <f>IF(tbl_Customers[[#This Row],[account_length]] &lt;= 50, "0-50", IF(tbl_Customers[[#This Row],[account_length]] &lt;=100, "51-100", IF(tbl_Customers[[#This Row],[account_length]] &lt;= 150, "101-150", "151+")))</f>
        <v>51-100</v>
      </c>
      <c r="Y2849" t="str">
        <f>IF(tbl_Customers[[#This Row],[total_intl_charge]] &lt;= 3, "Low Charges", "High Charges")</f>
        <v>Low Charges</v>
      </c>
      <c r="Z2849" t="str">
        <f>IF(tbl_Customers[[#This Row],[total_eve_calls]]&lt;=80,"Low Calls",
IF(tbl_Customers[[#This Row],[total_eve_calls]]&lt;=120,"Medium Calls","High Calls"))</f>
        <v>Medium Calls</v>
      </c>
      <c r="AA2849" t="str">
        <f>IF(tbl_Customers[[#This Row],[total_eve_charge]]&lt;=15,"Low Charges",
IF(tbl_Customers[[#This Row],[total_eve_charge]]&lt;=20,"Medium Charges","High Charges"))</f>
        <v>High Charges</v>
      </c>
      <c r="AB28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49" t="str">
        <f>IF(tbl_Customers[[#This Row],[number_vmail_messages]] = 0, "No Usage", IF(tbl_Customers[[#This Row],[number_vmail_messages]] &lt;= 20, "Low Usage", IF(tbl_Customers[[#This Row],[number_vmail_messages]] &lt;= 40, "Medium Usgae", "High Usage")))</f>
        <v>Medium Usgae</v>
      </c>
      <c r="AD2849" t="str">
        <f>IF(tbl_Customers[[#This Row],[total_day_minutes]]&lt;=150,"Low Usage", IF(tbl_Customers[[#This Row],[total_day_minutes]]&lt;=200,"Medium Usage", IF(tbl_Customers[[#This Row],[total_day_minutes]]&lt;=250,"High Usage","Very High Usage")))</f>
        <v>Low Usage</v>
      </c>
      <c r="AE2849" t="str">
        <f>IF(tbl_Customers[[#This Row],[total_intl_calls]]&lt;=5,"Low Calls", IF(tbl_Customers[[#This Row],[total_intl_calls]]&lt;=10, "Medium Calls", "High Calls"))</f>
        <v>Medium Calls</v>
      </c>
      <c r="AF28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49" s="36" t="str">
        <f>IF(tbl_Customers[[#This Row],[Churn_Risk_Score]]&gt;=10,"High Risk", IF(tbl_Customers[[#This Row],[Churn_Risk_Score]]&gt;=5,"Medium Risk","Low Risk"))</f>
        <v>Low Risk</v>
      </c>
    </row>
    <row r="2850" spans="1:33" x14ac:dyDescent="0.35">
      <c r="A2850">
        <v>2849</v>
      </c>
      <c r="B2850" t="s">
        <v>20</v>
      </c>
      <c r="C2850">
        <v>69</v>
      </c>
      <c r="D2850" t="s">
        <v>21</v>
      </c>
      <c r="E2850" t="s">
        <v>22</v>
      </c>
      <c r="F2850" t="s">
        <v>22</v>
      </c>
      <c r="G2850">
        <v>0</v>
      </c>
      <c r="H2850">
        <v>229.2</v>
      </c>
      <c r="I2850">
        <v>111</v>
      </c>
      <c r="J2850">
        <v>38.96</v>
      </c>
      <c r="K2850">
        <v>165.3</v>
      </c>
      <c r="L2850">
        <v>104</v>
      </c>
      <c r="M2850">
        <v>14.05</v>
      </c>
      <c r="N2850">
        <v>235.1</v>
      </c>
      <c r="O2850">
        <v>80</v>
      </c>
      <c r="P2850">
        <v>10.58</v>
      </c>
      <c r="Q2850">
        <v>5.2</v>
      </c>
      <c r="R2850">
        <v>5</v>
      </c>
      <c r="S2850">
        <v>1.4</v>
      </c>
      <c r="T2850">
        <v>1</v>
      </c>
      <c r="U2850" t="s">
        <v>22</v>
      </c>
      <c r="V2850">
        <f>IF(tbl_Customers[[#This Row],[churn]] = "yes", 1, 0)</f>
        <v>0</v>
      </c>
      <c r="W2850" t="str">
        <f>IF(tbl_Customers[[#This Row],[number_customer_service_calls]] &lt;= 1, "0-1 Calls", IF(tbl_Customers[[#This Row],[number_customer_service_calls]] &lt;= 3, "2-3 Calls", IF(tbl_Customers[[#This Row],[number_customer_service_calls]] &lt;=5, "4-5 Calls", "6+ Calls")))</f>
        <v>0-1 Calls</v>
      </c>
      <c r="X2850" t="str">
        <f>IF(tbl_Customers[[#This Row],[account_length]] &lt;= 50, "0-50", IF(tbl_Customers[[#This Row],[account_length]] &lt;=100, "51-100", IF(tbl_Customers[[#This Row],[account_length]] &lt;= 150, "101-150", "151+")))</f>
        <v>51-100</v>
      </c>
      <c r="Y2850" t="str">
        <f>IF(tbl_Customers[[#This Row],[total_intl_charge]] &lt;= 3, "Low Charges", "High Charges")</f>
        <v>Low Charges</v>
      </c>
      <c r="Z2850" t="str">
        <f>IF(tbl_Customers[[#This Row],[total_eve_calls]]&lt;=80,"Low Calls",
IF(tbl_Customers[[#This Row],[total_eve_calls]]&lt;=120,"Medium Calls","High Calls"))</f>
        <v>Medium Calls</v>
      </c>
      <c r="AA2850" t="str">
        <f>IF(tbl_Customers[[#This Row],[total_eve_charge]]&lt;=15,"Low Charges",
IF(tbl_Customers[[#This Row],[total_eve_charge]]&lt;=20,"Medium Charges","High Charges"))</f>
        <v>Low Charges</v>
      </c>
      <c r="AB28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50" t="str">
        <f>IF(tbl_Customers[[#This Row],[number_vmail_messages]] = 0, "No Usage", IF(tbl_Customers[[#This Row],[number_vmail_messages]] &lt;= 20, "Low Usage", IF(tbl_Customers[[#This Row],[number_vmail_messages]] &lt;= 40, "Medium Usgae", "High Usage")))</f>
        <v>No Usage</v>
      </c>
      <c r="AD2850" t="str">
        <f>IF(tbl_Customers[[#This Row],[total_day_minutes]]&lt;=150,"Low Usage", IF(tbl_Customers[[#This Row],[total_day_minutes]]&lt;=200,"Medium Usage", IF(tbl_Customers[[#This Row],[total_day_minutes]]&lt;=250,"High Usage","Very High Usage")))</f>
        <v>High Usage</v>
      </c>
      <c r="AE2850" t="str">
        <f>IF(tbl_Customers[[#This Row],[total_intl_calls]]&lt;=5,"Low Calls", IF(tbl_Customers[[#This Row],[total_intl_calls]]&lt;=10, "Medium Calls", "High Calls"))</f>
        <v>Low Calls</v>
      </c>
      <c r="AF28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50" s="36" t="str">
        <f>IF(tbl_Customers[[#This Row],[Churn_Risk_Score]]&gt;=10,"High Risk", IF(tbl_Customers[[#This Row],[Churn_Risk_Score]]&gt;=5,"Medium Risk","Low Risk"))</f>
        <v>Low Risk</v>
      </c>
    </row>
    <row r="2851" spans="1:33" x14ac:dyDescent="0.35">
      <c r="A2851">
        <v>2850</v>
      </c>
      <c r="B2851" t="s">
        <v>52</v>
      </c>
      <c r="C2851">
        <v>117</v>
      </c>
      <c r="D2851" t="s">
        <v>21</v>
      </c>
      <c r="E2851" t="s">
        <v>22</v>
      </c>
      <c r="F2851" t="s">
        <v>23</v>
      </c>
      <c r="G2851">
        <v>38</v>
      </c>
      <c r="H2851">
        <v>259.3</v>
      </c>
      <c r="I2851">
        <v>94</v>
      </c>
      <c r="J2851">
        <v>44.08</v>
      </c>
      <c r="K2851">
        <v>245.6</v>
      </c>
      <c r="L2851">
        <v>71</v>
      </c>
      <c r="M2851">
        <v>20.88</v>
      </c>
      <c r="N2851">
        <v>269.3</v>
      </c>
      <c r="O2851">
        <v>125</v>
      </c>
      <c r="P2851">
        <v>12.12</v>
      </c>
      <c r="Q2851">
        <v>9.1999999999999993</v>
      </c>
      <c r="R2851">
        <v>1</v>
      </c>
      <c r="S2851">
        <v>2.48</v>
      </c>
      <c r="T2851">
        <v>3</v>
      </c>
      <c r="U2851" t="s">
        <v>22</v>
      </c>
      <c r="V2851">
        <f>IF(tbl_Customers[[#This Row],[churn]] = "yes", 1, 0)</f>
        <v>0</v>
      </c>
      <c r="W2851" t="str">
        <f>IF(tbl_Customers[[#This Row],[number_customer_service_calls]] &lt;= 1, "0-1 Calls", IF(tbl_Customers[[#This Row],[number_customer_service_calls]] &lt;= 3, "2-3 Calls", IF(tbl_Customers[[#This Row],[number_customer_service_calls]] &lt;=5, "4-5 Calls", "6+ Calls")))</f>
        <v>2-3 Calls</v>
      </c>
      <c r="X2851" t="str">
        <f>IF(tbl_Customers[[#This Row],[account_length]] &lt;= 50, "0-50", IF(tbl_Customers[[#This Row],[account_length]] &lt;=100, "51-100", IF(tbl_Customers[[#This Row],[account_length]] &lt;= 150, "101-150", "151+")))</f>
        <v>101-150</v>
      </c>
      <c r="Y2851" t="str">
        <f>IF(tbl_Customers[[#This Row],[total_intl_charge]] &lt;= 3, "Low Charges", "High Charges")</f>
        <v>Low Charges</v>
      </c>
      <c r="Z2851" t="str">
        <f>IF(tbl_Customers[[#This Row],[total_eve_calls]]&lt;=80,"Low Calls",
IF(tbl_Customers[[#This Row],[total_eve_calls]]&lt;=120,"Medium Calls","High Calls"))</f>
        <v>Low Calls</v>
      </c>
      <c r="AA2851" t="str">
        <f>IF(tbl_Customers[[#This Row],[total_eve_charge]]&lt;=15,"Low Charges",
IF(tbl_Customers[[#This Row],[total_eve_charge]]&lt;=20,"Medium Charges","High Charges"))</f>
        <v>High Charges</v>
      </c>
      <c r="AB28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51" t="str">
        <f>IF(tbl_Customers[[#This Row],[number_vmail_messages]] = 0, "No Usage", IF(tbl_Customers[[#This Row],[number_vmail_messages]] &lt;= 20, "Low Usage", IF(tbl_Customers[[#This Row],[number_vmail_messages]] &lt;= 40, "Medium Usgae", "High Usage")))</f>
        <v>Medium Usgae</v>
      </c>
      <c r="AD2851" t="str">
        <f>IF(tbl_Customers[[#This Row],[total_day_minutes]]&lt;=150,"Low Usage", IF(tbl_Customers[[#This Row],[total_day_minutes]]&lt;=200,"Medium Usage", IF(tbl_Customers[[#This Row],[total_day_minutes]]&lt;=250,"High Usage","Very High Usage")))</f>
        <v>Very High Usage</v>
      </c>
      <c r="AE2851" t="str">
        <f>IF(tbl_Customers[[#This Row],[total_intl_calls]]&lt;=5,"Low Calls", IF(tbl_Customers[[#This Row],[total_intl_calls]]&lt;=10, "Medium Calls", "High Calls"))</f>
        <v>Low Calls</v>
      </c>
      <c r="AF28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51" s="36" t="str">
        <f>IF(tbl_Customers[[#This Row],[Churn_Risk_Score]]&gt;=10,"High Risk", IF(tbl_Customers[[#This Row],[Churn_Risk_Score]]&gt;=5,"Medium Risk","Low Risk"))</f>
        <v>Low Risk</v>
      </c>
    </row>
    <row r="2852" spans="1:33" x14ac:dyDescent="0.35">
      <c r="A2852">
        <v>2851</v>
      </c>
      <c r="B2852" t="s">
        <v>69</v>
      </c>
      <c r="C2852">
        <v>76</v>
      </c>
      <c r="D2852" t="s">
        <v>21</v>
      </c>
      <c r="E2852" t="s">
        <v>22</v>
      </c>
      <c r="F2852" t="s">
        <v>23</v>
      </c>
      <c r="G2852">
        <v>41</v>
      </c>
      <c r="H2852">
        <v>212.6</v>
      </c>
      <c r="I2852">
        <v>110</v>
      </c>
      <c r="J2852">
        <v>36.14</v>
      </c>
      <c r="K2852">
        <v>172.7</v>
      </c>
      <c r="L2852">
        <v>97</v>
      </c>
      <c r="M2852">
        <v>14.68</v>
      </c>
      <c r="N2852">
        <v>186.3</v>
      </c>
      <c r="O2852">
        <v>78</v>
      </c>
      <c r="P2852">
        <v>8.3800000000000008</v>
      </c>
      <c r="Q2852">
        <v>10.1</v>
      </c>
      <c r="R2852">
        <v>5</v>
      </c>
      <c r="S2852">
        <v>2.73</v>
      </c>
      <c r="T2852">
        <v>0</v>
      </c>
      <c r="U2852" t="s">
        <v>22</v>
      </c>
      <c r="V2852">
        <f>IF(tbl_Customers[[#This Row],[churn]] = "yes", 1, 0)</f>
        <v>0</v>
      </c>
      <c r="W2852" t="str">
        <f>IF(tbl_Customers[[#This Row],[number_customer_service_calls]] &lt;= 1, "0-1 Calls", IF(tbl_Customers[[#This Row],[number_customer_service_calls]] &lt;= 3, "2-3 Calls", IF(tbl_Customers[[#This Row],[number_customer_service_calls]] &lt;=5, "4-5 Calls", "6+ Calls")))</f>
        <v>0-1 Calls</v>
      </c>
      <c r="X2852" t="str">
        <f>IF(tbl_Customers[[#This Row],[account_length]] &lt;= 50, "0-50", IF(tbl_Customers[[#This Row],[account_length]] &lt;=100, "51-100", IF(tbl_Customers[[#This Row],[account_length]] &lt;= 150, "101-150", "151+")))</f>
        <v>51-100</v>
      </c>
      <c r="Y2852" t="str">
        <f>IF(tbl_Customers[[#This Row],[total_intl_charge]] &lt;= 3, "Low Charges", "High Charges")</f>
        <v>Low Charges</v>
      </c>
      <c r="Z2852" t="str">
        <f>IF(tbl_Customers[[#This Row],[total_eve_calls]]&lt;=80,"Low Calls",
IF(tbl_Customers[[#This Row],[total_eve_calls]]&lt;=120,"Medium Calls","High Calls"))</f>
        <v>Medium Calls</v>
      </c>
      <c r="AA2852" t="str">
        <f>IF(tbl_Customers[[#This Row],[total_eve_charge]]&lt;=15,"Low Charges",
IF(tbl_Customers[[#This Row],[total_eve_charge]]&lt;=20,"Medium Charges","High Charges"))</f>
        <v>Low Charges</v>
      </c>
      <c r="AB28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52" t="str">
        <f>IF(tbl_Customers[[#This Row],[number_vmail_messages]] = 0, "No Usage", IF(tbl_Customers[[#This Row],[number_vmail_messages]] &lt;= 20, "Low Usage", IF(tbl_Customers[[#This Row],[number_vmail_messages]] &lt;= 40, "Medium Usgae", "High Usage")))</f>
        <v>High Usage</v>
      </c>
      <c r="AD2852" t="str">
        <f>IF(tbl_Customers[[#This Row],[total_day_minutes]]&lt;=150,"Low Usage", IF(tbl_Customers[[#This Row],[total_day_minutes]]&lt;=200,"Medium Usage", IF(tbl_Customers[[#This Row],[total_day_minutes]]&lt;=250,"High Usage","Very High Usage")))</f>
        <v>High Usage</v>
      </c>
      <c r="AE2852" t="str">
        <f>IF(tbl_Customers[[#This Row],[total_intl_calls]]&lt;=5,"Low Calls", IF(tbl_Customers[[#This Row],[total_intl_calls]]&lt;=10, "Medium Calls", "High Calls"))</f>
        <v>Low Calls</v>
      </c>
      <c r="AF28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52" s="36" t="str">
        <f>IF(tbl_Customers[[#This Row],[Churn_Risk_Score]]&gt;=10,"High Risk", IF(tbl_Customers[[#This Row],[Churn_Risk_Score]]&gt;=5,"Medium Risk","Low Risk"))</f>
        <v>Low Risk</v>
      </c>
    </row>
    <row r="2853" spans="1:33" x14ac:dyDescent="0.35">
      <c r="A2853">
        <v>2852</v>
      </c>
      <c r="B2853" t="s">
        <v>37</v>
      </c>
      <c r="C2853">
        <v>72</v>
      </c>
      <c r="D2853" t="s">
        <v>21</v>
      </c>
      <c r="E2853" t="s">
        <v>23</v>
      </c>
      <c r="F2853" t="s">
        <v>22</v>
      </c>
      <c r="G2853">
        <v>0</v>
      </c>
      <c r="H2853">
        <v>101</v>
      </c>
      <c r="I2853">
        <v>110</v>
      </c>
      <c r="J2853">
        <v>17.170000000000002</v>
      </c>
      <c r="K2853">
        <v>240</v>
      </c>
      <c r="L2853">
        <v>70</v>
      </c>
      <c r="M2853">
        <v>20.399999999999999</v>
      </c>
      <c r="N2853">
        <v>333.5</v>
      </c>
      <c r="O2853">
        <v>105</v>
      </c>
      <c r="P2853">
        <v>15.01</v>
      </c>
      <c r="Q2853">
        <v>11.1</v>
      </c>
      <c r="R2853">
        <v>6</v>
      </c>
      <c r="S2853">
        <v>3</v>
      </c>
      <c r="T2853">
        <v>0</v>
      </c>
      <c r="U2853" t="s">
        <v>22</v>
      </c>
      <c r="V2853">
        <f>IF(tbl_Customers[[#This Row],[churn]] = "yes", 1, 0)</f>
        <v>0</v>
      </c>
      <c r="W2853" t="str">
        <f>IF(tbl_Customers[[#This Row],[number_customer_service_calls]] &lt;= 1, "0-1 Calls", IF(tbl_Customers[[#This Row],[number_customer_service_calls]] &lt;= 3, "2-3 Calls", IF(tbl_Customers[[#This Row],[number_customer_service_calls]] &lt;=5, "4-5 Calls", "6+ Calls")))</f>
        <v>0-1 Calls</v>
      </c>
      <c r="X2853" t="str">
        <f>IF(tbl_Customers[[#This Row],[account_length]] &lt;= 50, "0-50", IF(tbl_Customers[[#This Row],[account_length]] &lt;=100, "51-100", IF(tbl_Customers[[#This Row],[account_length]] &lt;= 150, "101-150", "151+")))</f>
        <v>51-100</v>
      </c>
      <c r="Y2853" t="str">
        <f>IF(tbl_Customers[[#This Row],[total_intl_charge]] &lt;= 3, "Low Charges", "High Charges")</f>
        <v>Low Charges</v>
      </c>
      <c r="Z2853" t="str">
        <f>IF(tbl_Customers[[#This Row],[total_eve_calls]]&lt;=80,"Low Calls",
IF(tbl_Customers[[#This Row],[total_eve_calls]]&lt;=120,"Medium Calls","High Calls"))</f>
        <v>Low Calls</v>
      </c>
      <c r="AA2853" t="str">
        <f>IF(tbl_Customers[[#This Row],[total_eve_charge]]&lt;=15,"Low Charges",
IF(tbl_Customers[[#This Row],[total_eve_charge]]&lt;=20,"Medium Charges","High Charges"))</f>
        <v>High Charges</v>
      </c>
      <c r="AB28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53" t="str">
        <f>IF(tbl_Customers[[#This Row],[number_vmail_messages]] = 0, "No Usage", IF(tbl_Customers[[#This Row],[number_vmail_messages]] &lt;= 20, "Low Usage", IF(tbl_Customers[[#This Row],[number_vmail_messages]] &lt;= 40, "Medium Usgae", "High Usage")))</f>
        <v>No Usage</v>
      </c>
      <c r="AD2853" t="str">
        <f>IF(tbl_Customers[[#This Row],[total_day_minutes]]&lt;=150,"Low Usage", IF(tbl_Customers[[#This Row],[total_day_minutes]]&lt;=200,"Medium Usage", IF(tbl_Customers[[#This Row],[total_day_minutes]]&lt;=250,"High Usage","Very High Usage")))</f>
        <v>Low Usage</v>
      </c>
      <c r="AE2853" t="str">
        <f>IF(tbl_Customers[[#This Row],[total_intl_calls]]&lt;=5,"Low Calls", IF(tbl_Customers[[#This Row],[total_intl_calls]]&lt;=10, "Medium Calls", "High Calls"))</f>
        <v>Medium Calls</v>
      </c>
      <c r="AF28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53" s="36" t="str">
        <f>IF(tbl_Customers[[#This Row],[Churn_Risk_Score]]&gt;=10,"High Risk", IF(tbl_Customers[[#This Row],[Churn_Risk_Score]]&gt;=5,"Medium Risk","Low Risk"))</f>
        <v>Low Risk</v>
      </c>
    </row>
    <row r="2854" spans="1:33" x14ac:dyDescent="0.35">
      <c r="A2854">
        <v>2853</v>
      </c>
      <c r="B2854" t="s">
        <v>44</v>
      </c>
      <c r="C2854">
        <v>115</v>
      </c>
      <c r="D2854" t="s">
        <v>21</v>
      </c>
      <c r="E2854" t="s">
        <v>23</v>
      </c>
      <c r="F2854" t="s">
        <v>23</v>
      </c>
      <c r="G2854">
        <v>6</v>
      </c>
      <c r="H2854">
        <v>140.1</v>
      </c>
      <c r="I2854">
        <v>125</v>
      </c>
      <c r="J2854">
        <v>23.82</v>
      </c>
      <c r="K2854">
        <v>157.9</v>
      </c>
      <c r="L2854">
        <v>100</v>
      </c>
      <c r="M2854">
        <v>13.42</v>
      </c>
      <c r="N2854">
        <v>249.4</v>
      </c>
      <c r="O2854">
        <v>96</v>
      </c>
      <c r="P2854">
        <v>11.22</v>
      </c>
      <c r="Q2854">
        <v>10.1</v>
      </c>
      <c r="R2854">
        <v>3</v>
      </c>
      <c r="S2854">
        <v>2.73</v>
      </c>
      <c r="T2854">
        <v>1</v>
      </c>
      <c r="U2854" t="s">
        <v>22</v>
      </c>
      <c r="V2854">
        <f>IF(tbl_Customers[[#This Row],[churn]] = "yes", 1, 0)</f>
        <v>0</v>
      </c>
      <c r="W2854" t="str">
        <f>IF(tbl_Customers[[#This Row],[number_customer_service_calls]] &lt;= 1, "0-1 Calls", IF(tbl_Customers[[#This Row],[number_customer_service_calls]] &lt;= 3, "2-3 Calls", IF(tbl_Customers[[#This Row],[number_customer_service_calls]] &lt;=5, "4-5 Calls", "6+ Calls")))</f>
        <v>0-1 Calls</v>
      </c>
      <c r="X2854" t="str">
        <f>IF(tbl_Customers[[#This Row],[account_length]] &lt;= 50, "0-50", IF(tbl_Customers[[#This Row],[account_length]] &lt;=100, "51-100", IF(tbl_Customers[[#This Row],[account_length]] &lt;= 150, "101-150", "151+")))</f>
        <v>101-150</v>
      </c>
      <c r="Y2854" t="str">
        <f>IF(tbl_Customers[[#This Row],[total_intl_charge]] &lt;= 3, "Low Charges", "High Charges")</f>
        <v>Low Charges</v>
      </c>
      <c r="Z2854" t="str">
        <f>IF(tbl_Customers[[#This Row],[total_eve_calls]]&lt;=80,"Low Calls",
IF(tbl_Customers[[#This Row],[total_eve_calls]]&lt;=120,"Medium Calls","High Calls"))</f>
        <v>Medium Calls</v>
      </c>
      <c r="AA2854" t="str">
        <f>IF(tbl_Customers[[#This Row],[total_eve_charge]]&lt;=15,"Low Charges",
IF(tbl_Customers[[#This Row],[total_eve_charge]]&lt;=20,"Medium Charges","High Charges"))</f>
        <v>Low Charges</v>
      </c>
      <c r="AB28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54" t="str">
        <f>IF(tbl_Customers[[#This Row],[number_vmail_messages]] = 0, "No Usage", IF(tbl_Customers[[#This Row],[number_vmail_messages]] &lt;= 20, "Low Usage", IF(tbl_Customers[[#This Row],[number_vmail_messages]] &lt;= 40, "Medium Usgae", "High Usage")))</f>
        <v>Low Usage</v>
      </c>
      <c r="AD2854" t="str">
        <f>IF(tbl_Customers[[#This Row],[total_day_minutes]]&lt;=150,"Low Usage", IF(tbl_Customers[[#This Row],[total_day_minutes]]&lt;=200,"Medium Usage", IF(tbl_Customers[[#This Row],[total_day_minutes]]&lt;=250,"High Usage","Very High Usage")))</f>
        <v>Low Usage</v>
      </c>
      <c r="AE2854" t="str">
        <f>IF(tbl_Customers[[#This Row],[total_intl_calls]]&lt;=5,"Low Calls", IF(tbl_Customers[[#This Row],[total_intl_calls]]&lt;=10, "Medium Calls", "High Calls"))</f>
        <v>Low Calls</v>
      </c>
      <c r="AF28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54" s="36" t="str">
        <f>IF(tbl_Customers[[#This Row],[Churn_Risk_Score]]&gt;=10,"High Risk", IF(tbl_Customers[[#This Row],[Churn_Risk_Score]]&gt;=5,"Medium Risk","Low Risk"))</f>
        <v>Low Risk</v>
      </c>
    </row>
    <row r="2855" spans="1:33" x14ac:dyDescent="0.35">
      <c r="A2855">
        <v>2854</v>
      </c>
      <c r="B2855" t="s">
        <v>49</v>
      </c>
      <c r="C2855">
        <v>68</v>
      </c>
      <c r="D2855" t="s">
        <v>25</v>
      </c>
      <c r="E2855" t="s">
        <v>22</v>
      </c>
      <c r="F2855" t="s">
        <v>22</v>
      </c>
      <c r="G2855">
        <v>0</v>
      </c>
      <c r="H2855">
        <v>150.4</v>
      </c>
      <c r="I2855">
        <v>106</v>
      </c>
      <c r="J2855">
        <v>25.57</v>
      </c>
      <c r="K2855">
        <v>199</v>
      </c>
      <c r="L2855">
        <v>131</v>
      </c>
      <c r="M2855">
        <v>16.920000000000002</v>
      </c>
      <c r="N2855">
        <v>109.7</v>
      </c>
      <c r="O2855">
        <v>103</v>
      </c>
      <c r="P2855">
        <v>4.9400000000000004</v>
      </c>
      <c r="Q2855">
        <v>12.3</v>
      </c>
      <c r="R2855">
        <v>3</v>
      </c>
      <c r="S2855">
        <v>3.32</v>
      </c>
      <c r="T2855">
        <v>3</v>
      </c>
      <c r="U2855" t="s">
        <v>22</v>
      </c>
      <c r="V2855">
        <f>IF(tbl_Customers[[#This Row],[churn]] = "yes", 1, 0)</f>
        <v>0</v>
      </c>
      <c r="W2855" t="str">
        <f>IF(tbl_Customers[[#This Row],[number_customer_service_calls]] &lt;= 1, "0-1 Calls", IF(tbl_Customers[[#This Row],[number_customer_service_calls]] &lt;= 3, "2-3 Calls", IF(tbl_Customers[[#This Row],[number_customer_service_calls]] &lt;=5, "4-5 Calls", "6+ Calls")))</f>
        <v>2-3 Calls</v>
      </c>
      <c r="X2855" t="str">
        <f>IF(tbl_Customers[[#This Row],[account_length]] &lt;= 50, "0-50", IF(tbl_Customers[[#This Row],[account_length]] &lt;=100, "51-100", IF(tbl_Customers[[#This Row],[account_length]] &lt;= 150, "101-150", "151+")))</f>
        <v>51-100</v>
      </c>
      <c r="Y2855" t="str">
        <f>IF(tbl_Customers[[#This Row],[total_intl_charge]] &lt;= 3, "Low Charges", "High Charges")</f>
        <v>High Charges</v>
      </c>
      <c r="Z2855" t="str">
        <f>IF(tbl_Customers[[#This Row],[total_eve_calls]]&lt;=80,"Low Calls",
IF(tbl_Customers[[#This Row],[total_eve_calls]]&lt;=120,"Medium Calls","High Calls"))</f>
        <v>High Calls</v>
      </c>
      <c r="AA2855" t="str">
        <f>IF(tbl_Customers[[#This Row],[total_eve_charge]]&lt;=15,"Low Charges",
IF(tbl_Customers[[#This Row],[total_eve_charge]]&lt;=20,"Medium Charges","High Charges"))</f>
        <v>Medium Charges</v>
      </c>
      <c r="AB28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55" t="str">
        <f>IF(tbl_Customers[[#This Row],[number_vmail_messages]] = 0, "No Usage", IF(tbl_Customers[[#This Row],[number_vmail_messages]] &lt;= 20, "Low Usage", IF(tbl_Customers[[#This Row],[number_vmail_messages]] &lt;= 40, "Medium Usgae", "High Usage")))</f>
        <v>No Usage</v>
      </c>
      <c r="AD2855" t="str">
        <f>IF(tbl_Customers[[#This Row],[total_day_minutes]]&lt;=150,"Low Usage", IF(tbl_Customers[[#This Row],[total_day_minutes]]&lt;=200,"Medium Usage", IF(tbl_Customers[[#This Row],[total_day_minutes]]&lt;=250,"High Usage","Very High Usage")))</f>
        <v>Medium Usage</v>
      </c>
      <c r="AE2855" t="str">
        <f>IF(tbl_Customers[[#This Row],[total_intl_calls]]&lt;=5,"Low Calls", IF(tbl_Customers[[#This Row],[total_intl_calls]]&lt;=10, "Medium Calls", "High Calls"))</f>
        <v>Low Calls</v>
      </c>
      <c r="AF28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55" s="36" t="str">
        <f>IF(tbl_Customers[[#This Row],[Churn_Risk_Score]]&gt;=10,"High Risk", IF(tbl_Customers[[#This Row],[Churn_Risk_Score]]&gt;=5,"Medium Risk","Low Risk"))</f>
        <v>Low Risk</v>
      </c>
    </row>
    <row r="2856" spans="1:33" x14ac:dyDescent="0.35">
      <c r="A2856">
        <v>2855</v>
      </c>
      <c r="B2856" t="s">
        <v>42</v>
      </c>
      <c r="C2856">
        <v>97</v>
      </c>
      <c r="D2856" t="s">
        <v>21</v>
      </c>
      <c r="E2856" t="s">
        <v>22</v>
      </c>
      <c r="F2856" t="s">
        <v>22</v>
      </c>
      <c r="G2856">
        <v>0</v>
      </c>
      <c r="H2856">
        <v>100.8</v>
      </c>
      <c r="I2856">
        <v>74</v>
      </c>
      <c r="J2856">
        <v>17.14</v>
      </c>
      <c r="K2856">
        <v>233.8</v>
      </c>
      <c r="L2856">
        <v>88</v>
      </c>
      <c r="M2856">
        <v>19.87</v>
      </c>
      <c r="N2856">
        <v>208.7</v>
      </c>
      <c r="O2856">
        <v>79</v>
      </c>
      <c r="P2856">
        <v>9.39</v>
      </c>
      <c r="Q2856">
        <v>12.6</v>
      </c>
      <c r="R2856">
        <v>3</v>
      </c>
      <c r="S2856">
        <v>3.4</v>
      </c>
      <c r="T2856">
        <v>2</v>
      </c>
      <c r="U2856" t="s">
        <v>22</v>
      </c>
      <c r="V2856">
        <f>IF(tbl_Customers[[#This Row],[churn]] = "yes", 1, 0)</f>
        <v>0</v>
      </c>
      <c r="W2856" t="str">
        <f>IF(tbl_Customers[[#This Row],[number_customer_service_calls]] &lt;= 1, "0-1 Calls", IF(tbl_Customers[[#This Row],[number_customer_service_calls]] &lt;= 3, "2-3 Calls", IF(tbl_Customers[[#This Row],[number_customer_service_calls]] &lt;=5, "4-5 Calls", "6+ Calls")))</f>
        <v>2-3 Calls</v>
      </c>
      <c r="X2856" t="str">
        <f>IF(tbl_Customers[[#This Row],[account_length]] &lt;= 50, "0-50", IF(tbl_Customers[[#This Row],[account_length]] &lt;=100, "51-100", IF(tbl_Customers[[#This Row],[account_length]] &lt;= 150, "101-150", "151+")))</f>
        <v>51-100</v>
      </c>
      <c r="Y2856" t="str">
        <f>IF(tbl_Customers[[#This Row],[total_intl_charge]] &lt;= 3, "Low Charges", "High Charges")</f>
        <v>High Charges</v>
      </c>
      <c r="Z2856" t="str">
        <f>IF(tbl_Customers[[#This Row],[total_eve_calls]]&lt;=80,"Low Calls",
IF(tbl_Customers[[#This Row],[total_eve_calls]]&lt;=120,"Medium Calls","High Calls"))</f>
        <v>Medium Calls</v>
      </c>
      <c r="AA2856" t="str">
        <f>IF(tbl_Customers[[#This Row],[total_eve_charge]]&lt;=15,"Low Charges",
IF(tbl_Customers[[#This Row],[total_eve_charge]]&lt;=20,"Medium Charges","High Charges"))</f>
        <v>Medium Charges</v>
      </c>
      <c r="AB28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56" t="str">
        <f>IF(tbl_Customers[[#This Row],[number_vmail_messages]] = 0, "No Usage", IF(tbl_Customers[[#This Row],[number_vmail_messages]] &lt;= 20, "Low Usage", IF(tbl_Customers[[#This Row],[number_vmail_messages]] &lt;= 40, "Medium Usgae", "High Usage")))</f>
        <v>No Usage</v>
      </c>
      <c r="AD2856" t="str">
        <f>IF(tbl_Customers[[#This Row],[total_day_minutes]]&lt;=150,"Low Usage", IF(tbl_Customers[[#This Row],[total_day_minutes]]&lt;=200,"Medium Usage", IF(tbl_Customers[[#This Row],[total_day_minutes]]&lt;=250,"High Usage","Very High Usage")))</f>
        <v>Low Usage</v>
      </c>
      <c r="AE2856" t="str">
        <f>IF(tbl_Customers[[#This Row],[total_intl_calls]]&lt;=5,"Low Calls", IF(tbl_Customers[[#This Row],[total_intl_calls]]&lt;=10, "Medium Calls", "High Calls"))</f>
        <v>Low Calls</v>
      </c>
      <c r="AF28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56" s="36" t="str">
        <f>IF(tbl_Customers[[#This Row],[Churn_Risk_Score]]&gt;=10,"High Risk", IF(tbl_Customers[[#This Row],[Churn_Risk_Score]]&gt;=5,"Medium Risk","Low Risk"))</f>
        <v>Low Risk</v>
      </c>
    </row>
    <row r="2857" spans="1:33" x14ac:dyDescent="0.35">
      <c r="A2857">
        <v>2856</v>
      </c>
      <c r="B2857" t="s">
        <v>34</v>
      </c>
      <c r="C2857">
        <v>92</v>
      </c>
      <c r="D2857" t="s">
        <v>21</v>
      </c>
      <c r="E2857" t="s">
        <v>22</v>
      </c>
      <c r="F2857" t="s">
        <v>22</v>
      </c>
      <c r="G2857">
        <v>0</v>
      </c>
      <c r="H2857">
        <v>138.1</v>
      </c>
      <c r="I2857">
        <v>131</v>
      </c>
      <c r="J2857">
        <v>23.48</v>
      </c>
      <c r="K2857">
        <v>175.7</v>
      </c>
      <c r="L2857">
        <v>128</v>
      </c>
      <c r="M2857">
        <v>14.93</v>
      </c>
      <c r="N2857">
        <v>192.7</v>
      </c>
      <c r="O2857">
        <v>119</v>
      </c>
      <c r="P2857">
        <v>8.67</v>
      </c>
      <c r="Q2857">
        <v>10</v>
      </c>
      <c r="R2857">
        <v>3</v>
      </c>
      <c r="S2857">
        <v>2.7</v>
      </c>
      <c r="T2857">
        <v>3</v>
      </c>
      <c r="U2857" t="s">
        <v>22</v>
      </c>
      <c r="V2857">
        <f>IF(tbl_Customers[[#This Row],[churn]] = "yes", 1, 0)</f>
        <v>0</v>
      </c>
      <c r="W2857" t="str">
        <f>IF(tbl_Customers[[#This Row],[number_customer_service_calls]] &lt;= 1, "0-1 Calls", IF(tbl_Customers[[#This Row],[number_customer_service_calls]] &lt;= 3, "2-3 Calls", IF(tbl_Customers[[#This Row],[number_customer_service_calls]] &lt;=5, "4-5 Calls", "6+ Calls")))</f>
        <v>2-3 Calls</v>
      </c>
      <c r="X2857" t="str">
        <f>IF(tbl_Customers[[#This Row],[account_length]] &lt;= 50, "0-50", IF(tbl_Customers[[#This Row],[account_length]] &lt;=100, "51-100", IF(tbl_Customers[[#This Row],[account_length]] &lt;= 150, "101-150", "151+")))</f>
        <v>51-100</v>
      </c>
      <c r="Y2857" t="str">
        <f>IF(tbl_Customers[[#This Row],[total_intl_charge]] &lt;= 3, "Low Charges", "High Charges")</f>
        <v>Low Charges</v>
      </c>
      <c r="Z2857" t="str">
        <f>IF(tbl_Customers[[#This Row],[total_eve_calls]]&lt;=80,"Low Calls",
IF(tbl_Customers[[#This Row],[total_eve_calls]]&lt;=120,"Medium Calls","High Calls"))</f>
        <v>High Calls</v>
      </c>
      <c r="AA2857" t="str">
        <f>IF(tbl_Customers[[#This Row],[total_eve_charge]]&lt;=15,"Low Charges",
IF(tbl_Customers[[#This Row],[total_eve_charge]]&lt;=20,"Medium Charges","High Charges"))</f>
        <v>Low Charges</v>
      </c>
      <c r="AB28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57" t="str">
        <f>IF(tbl_Customers[[#This Row],[number_vmail_messages]] = 0, "No Usage", IF(tbl_Customers[[#This Row],[number_vmail_messages]] &lt;= 20, "Low Usage", IF(tbl_Customers[[#This Row],[number_vmail_messages]] &lt;= 40, "Medium Usgae", "High Usage")))</f>
        <v>No Usage</v>
      </c>
      <c r="AD2857" t="str">
        <f>IF(tbl_Customers[[#This Row],[total_day_minutes]]&lt;=150,"Low Usage", IF(tbl_Customers[[#This Row],[total_day_minutes]]&lt;=200,"Medium Usage", IF(tbl_Customers[[#This Row],[total_day_minutes]]&lt;=250,"High Usage","Very High Usage")))</f>
        <v>Low Usage</v>
      </c>
      <c r="AE2857" t="str">
        <f>IF(tbl_Customers[[#This Row],[total_intl_calls]]&lt;=5,"Low Calls", IF(tbl_Customers[[#This Row],[total_intl_calls]]&lt;=10, "Medium Calls", "High Calls"))</f>
        <v>Low Calls</v>
      </c>
      <c r="AF28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57" s="36" t="str">
        <f>IF(tbl_Customers[[#This Row],[Churn_Risk_Score]]&gt;=10,"High Risk", IF(tbl_Customers[[#This Row],[Churn_Risk_Score]]&gt;=5,"Medium Risk","Low Risk"))</f>
        <v>Low Risk</v>
      </c>
    </row>
    <row r="2858" spans="1:33" x14ac:dyDescent="0.35">
      <c r="A2858">
        <v>2857</v>
      </c>
      <c r="B2858" t="s">
        <v>70</v>
      </c>
      <c r="C2858">
        <v>90</v>
      </c>
      <c r="D2858" t="s">
        <v>21</v>
      </c>
      <c r="E2858" t="s">
        <v>22</v>
      </c>
      <c r="F2858" t="s">
        <v>23</v>
      </c>
      <c r="G2858">
        <v>30</v>
      </c>
      <c r="H2858">
        <v>191.3</v>
      </c>
      <c r="I2858">
        <v>104</v>
      </c>
      <c r="J2858">
        <v>32.520000000000003</v>
      </c>
      <c r="K2858">
        <v>257.10000000000002</v>
      </c>
      <c r="L2858">
        <v>109</v>
      </c>
      <c r="M2858">
        <v>21.85</v>
      </c>
      <c r="N2858">
        <v>177.7</v>
      </c>
      <c r="O2858">
        <v>89</v>
      </c>
      <c r="P2858">
        <v>8</v>
      </c>
      <c r="Q2858">
        <v>11</v>
      </c>
      <c r="R2858">
        <v>1</v>
      </c>
      <c r="S2858">
        <v>2.97</v>
      </c>
      <c r="T2858">
        <v>1</v>
      </c>
      <c r="U2858" t="s">
        <v>22</v>
      </c>
      <c r="V2858">
        <f>IF(tbl_Customers[[#This Row],[churn]] = "yes", 1, 0)</f>
        <v>0</v>
      </c>
      <c r="W2858" t="str">
        <f>IF(tbl_Customers[[#This Row],[number_customer_service_calls]] &lt;= 1, "0-1 Calls", IF(tbl_Customers[[#This Row],[number_customer_service_calls]] &lt;= 3, "2-3 Calls", IF(tbl_Customers[[#This Row],[number_customer_service_calls]] &lt;=5, "4-5 Calls", "6+ Calls")))</f>
        <v>0-1 Calls</v>
      </c>
      <c r="X2858" t="str">
        <f>IF(tbl_Customers[[#This Row],[account_length]] &lt;= 50, "0-50", IF(tbl_Customers[[#This Row],[account_length]] &lt;=100, "51-100", IF(tbl_Customers[[#This Row],[account_length]] &lt;= 150, "101-150", "151+")))</f>
        <v>51-100</v>
      </c>
      <c r="Y2858" t="str">
        <f>IF(tbl_Customers[[#This Row],[total_intl_charge]] &lt;= 3, "Low Charges", "High Charges")</f>
        <v>Low Charges</v>
      </c>
      <c r="Z2858" t="str">
        <f>IF(tbl_Customers[[#This Row],[total_eve_calls]]&lt;=80,"Low Calls",
IF(tbl_Customers[[#This Row],[total_eve_calls]]&lt;=120,"Medium Calls","High Calls"))</f>
        <v>Medium Calls</v>
      </c>
      <c r="AA2858" t="str">
        <f>IF(tbl_Customers[[#This Row],[total_eve_charge]]&lt;=15,"Low Charges",
IF(tbl_Customers[[#This Row],[total_eve_charge]]&lt;=20,"Medium Charges","High Charges"))</f>
        <v>High Charges</v>
      </c>
      <c r="AB28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58" t="str">
        <f>IF(tbl_Customers[[#This Row],[number_vmail_messages]] = 0, "No Usage", IF(tbl_Customers[[#This Row],[number_vmail_messages]] &lt;= 20, "Low Usage", IF(tbl_Customers[[#This Row],[number_vmail_messages]] &lt;= 40, "Medium Usgae", "High Usage")))</f>
        <v>Medium Usgae</v>
      </c>
      <c r="AD2858" t="str">
        <f>IF(tbl_Customers[[#This Row],[total_day_minutes]]&lt;=150,"Low Usage", IF(tbl_Customers[[#This Row],[total_day_minutes]]&lt;=200,"Medium Usage", IF(tbl_Customers[[#This Row],[total_day_minutes]]&lt;=250,"High Usage","Very High Usage")))</f>
        <v>Medium Usage</v>
      </c>
      <c r="AE2858" t="str">
        <f>IF(tbl_Customers[[#This Row],[total_intl_calls]]&lt;=5,"Low Calls", IF(tbl_Customers[[#This Row],[total_intl_calls]]&lt;=10, "Medium Calls", "High Calls"))</f>
        <v>Low Calls</v>
      </c>
      <c r="AF28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58" s="36" t="str">
        <f>IF(tbl_Customers[[#This Row],[Churn_Risk_Score]]&gt;=10,"High Risk", IF(tbl_Customers[[#This Row],[Churn_Risk_Score]]&gt;=5,"Medium Risk","Low Risk"))</f>
        <v>Low Risk</v>
      </c>
    </row>
    <row r="2859" spans="1:33" x14ac:dyDescent="0.35">
      <c r="A2859">
        <v>2858</v>
      </c>
      <c r="B2859" t="s">
        <v>67</v>
      </c>
      <c r="C2859">
        <v>72</v>
      </c>
      <c r="D2859" t="s">
        <v>28</v>
      </c>
      <c r="E2859" t="s">
        <v>22</v>
      </c>
      <c r="F2859" t="s">
        <v>22</v>
      </c>
      <c r="G2859">
        <v>0</v>
      </c>
      <c r="H2859">
        <v>168.3</v>
      </c>
      <c r="I2859">
        <v>76</v>
      </c>
      <c r="J2859">
        <v>28.61</v>
      </c>
      <c r="K2859">
        <v>212.4</v>
      </c>
      <c r="L2859">
        <v>126</v>
      </c>
      <c r="M2859">
        <v>18.05</v>
      </c>
      <c r="N2859">
        <v>200.2</v>
      </c>
      <c r="O2859">
        <v>132</v>
      </c>
      <c r="P2859">
        <v>9.01</v>
      </c>
      <c r="Q2859">
        <v>12</v>
      </c>
      <c r="R2859">
        <v>3</v>
      </c>
      <c r="S2859">
        <v>3.24</v>
      </c>
      <c r="T2859">
        <v>2</v>
      </c>
      <c r="U2859" t="s">
        <v>22</v>
      </c>
      <c r="V2859">
        <f>IF(tbl_Customers[[#This Row],[churn]] = "yes", 1, 0)</f>
        <v>0</v>
      </c>
      <c r="W2859" t="str">
        <f>IF(tbl_Customers[[#This Row],[number_customer_service_calls]] &lt;= 1, "0-1 Calls", IF(tbl_Customers[[#This Row],[number_customer_service_calls]] &lt;= 3, "2-3 Calls", IF(tbl_Customers[[#This Row],[number_customer_service_calls]] &lt;=5, "4-5 Calls", "6+ Calls")))</f>
        <v>2-3 Calls</v>
      </c>
      <c r="X2859" t="str">
        <f>IF(tbl_Customers[[#This Row],[account_length]] &lt;= 50, "0-50", IF(tbl_Customers[[#This Row],[account_length]] &lt;=100, "51-100", IF(tbl_Customers[[#This Row],[account_length]] &lt;= 150, "101-150", "151+")))</f>
        <v>51-100</v>
      </c>
      <c r="Y2859" t="str">
        <f>IF(tbl_Customers[[#This Row],[total_intl_charge]] &lt;= 3, "Low Charges", "High Charges")</f>
        <v>High Charges</v>
      </c>
      <c r="Z2859" t="str">
        <f>IF(tbl_Customers[[#This Row],[total_eve_calls]]&lt;=80,"Low Calls",
IF(tbl_Customers[[#This Row],[total_eve_calls]]&lt;=120,"Medium Calls","High Calls"))</f>
        <v>High Calls</v>
      </c>
      <c r="AA2859" t="str">
        <f>IF(tbl_Customers[[#This Row],[total_eve_charge]]&lt;=15,"Low Charges",
IF(tbl_Customers[[#This Row],[total_eve_charge]]&lt;=20,"Medium Charges","High Charges"))</f>
        <v>Medium Charges</v>
      </c>
      <c r="AB28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59" t="str">
        <f>IF(tbl_Customers[[#This Row],[number_vmail_messages]] = 0, "No Usage", IF(tbl_Customers[[#This Row],[number_vmail_messages]] &lt;= 20, "Low Usage", IF(tbl_Customers[[#This Row],[number_vmail_messages]] &lt;= 40, "Medium Usgae", "High Usage")))</f>
        <v>No Usage</v>
      </c>
      <c r="AD2859" t="str">
        <f>IF(tbl_Customers[[#This Row],[total_day_minutes]]&lt;=150,"Low Usage", IF(tbl_Customers[[#This Row],[total_day_minutes]]&lt;=200,"Medium Usage", IF(tbl_Customers[[#This Row],[total_day_minutes]]&lt;=250,"High Usage","Very High Usage")))</f>
        <v>Medium Usage</v>
      </c>
      <c r="AE2859" t="str">
        <f>IF(tbl_Customers[[#This Row],[total_intl_calls]]&lt;=5,"Low Calls", IF(tbl_Customers[[#This Row],[total_intl_calls]]&lt;=10, "Medium Calls", "High Calls"))</f>
        <v>Low Calls</v>
      </c>
      <c r="AF28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59" s="36" t="str">
        <f>IF(tbl_Customers[[#This Row],[Churn_Risk_Score]]&gt;=10,"High Risk", IF(tbl_Customers[[#This Row],[Churn_Risk_Score]]&gt;=5,"Medium Risk","Low Risk"))</f>
        <v>Low Risk</v>
      </c>
    </row>
    <row r="2860" spans="1:33" x14ac:dyDescent="0.35">
      <c r="A2860">
        <v>2859</v>
      </c>
      <c r="B2860" t="s">
        <v>56</v>
      </c>
      <c r="C2860">
        <v>73</v>
      </c>
      <c r="D2860" t="s">
        <v>21</v>
      </c>
      <c r="E2860" t="s">
        <v>22</v>
      </c>
      <c r="F2860" t="s">
        <v>22</v>
      </c>
      <c r="G2860">
        <v>0</v>
      </c>
      <c r="H2860">
        <v>137.6</v>
      </c>
      <c r="I2860">
        <v>113</v>
      </c>
      <c r="J2860">
        <v>23.39</v>
      </c>
      <c r="K2860">
        <v>179.7</v>
      </c>
      <c r="L2860">
        <v>75</v>
      </c>
      <c r="M2860">
        <v>15.27</v>
      </c>
      <c r="N2860">
        <v>172.8</v>
      </c>
      <c r="O2860">
        <v>71</v>
      </c>
      <c r="P2860">
        <v>7.78</v>
      </c>
      <c r="Q2860">
        <v>10.7</v>
      </c>
      <c r="R2860">
        <v>2</v>
      </c>
      <c r="S2860">
        <v>2.89</v>
      </c>
      <c r="T2860">
        <v>1</v>
      </c>
      <c r="U2860" t="s">
        <v>23</v>
      </c>
      <c r="V2860">
        <f>IF(tbl_Customers[[#This Row],[churn]] = "yes", 1, 0)</f>
        <v>1</v>
      </c>
      <c r="W2860" t="str">
        <f>IF(tbl_Customers[[#This Row],[number_customer_service_calls]] &lt;= 1, "0-1 Calls", IF(tbl_Customers[[#This Row],[number_customer_service_calls]] &lt;= 3, "2-3 Calls", IF(tbl_Customers[[#This Row],[number_customer_service_calls]] &lt;=5, "4-5 Calls", "6+ Calls")))</f>
        <v>0-1 Calls</v>
      </c>
      <c r="X2860" t="str">
        <f>IF(tbl_Customers[[#This Row],[account_length]] &lt;= 50, "0-50", IF(tbl_Customers[[#This Row],[account_length]] &lt;=100, "51-100", IF(tbl_Customers[[#This Row],[account_length]] &lt;= 150, "101-150", "151+")))</f>
        <v>51-100</v>
      </c>
      <c r="Y2860" t="str">
        <f>IF(tbl_Customers[[#This Row],[total_intl_charge]] &lt;= 3, "Low Charges", "High Charges")</f>
        <v>Low Charges</v>
      </c>
      <c r="Z2860" t="str">
        <f>IF(tbl_Customers[[#This Row],[total_eve_calls]]&lt;=80,"Low Calls",
IF(tbl_Customers[[#This Row],[total_eve_calls]]&lt;=120,"Medium Calls","High Calls"))</f>
        <v>Low Calls</v>
      </c>
      <c r="AA2860" t="str">
        <f>IF(tbl_Customers[[#This Row],[total_eve_charge]]&lt;=15,"Low Charges",
IF(tbl_Customers[[#This Row],[total_eve_charge]]&lt;=20,"Medium Charges","High Charges"))</f>
        <v>Medium Charges</v>
      </c>
      <c r="AB28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0" t="str">
        <f>IF(tbl_Customers[[#This Row],[number_vmail_messages]] = 0, "No Usage", IF(tbl_Customers[[#This Row],[number_vmail_messages]] &lt;= 20, "Low Usage", IF(tbl_Customers[[#This Row],[number_vmail_messages]] &lt;= 40, "Medium Usgae", "High Usage")))</f>
        <v>No Usage</v>
      </c>
      <c r="AD2860" t="str">
        <f>IF(tbl_Customers[[#This Row],[total_day_minutes]]&lt;=150,"Low Usage", IF(tbl_Customers[[#This Row],[total_day_minutes]]&lt;=200,"Medium Usage", IF(tbl_Customers[[#This Row],[total_day_minutes]]&lt;=250,"High Usage","Very High Usage")))</f>
        <v>Low Usage</v>
      </c>
      <c r="AE2860" t="str">
        <f>IF(tbl_Customers[[#This Row],[total_intl_calls]]&lt;=5,"Low Calls", IF(tbl_Customers[[#This Row],[total_intl_calls]]&lt;=10, "Medium Calls", "High Calls"))</f>
        <v>Low Calls</v>
      </c>
      <c r="AF28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60" s="36" t="str">
        <f>IF(tbl_Customers[[#This Row],[Churn_Risk_Score]]&gt;=10,"High Risk", IF(tbl_Customers[[#This Row],[Churn_Risk_Score]]&gt;=5,"Medium Risk","Low Risk"))</f>
        <v>Low Risk</v>
      </c>
    </row>
    <row r="2861" spans="1:33" x14ac:dyDescent="0.35">
      <c r="A2861">
        <v>2860</v>
      </c>
      <c r="B2861" t="s">
        <v>20</v>
      </c>
      <c r="C2861">
        <v>54</v>
      </c>
      <c r="D2861" t="s">
        <v>21</v>
      </c>
      <c r="E2861" t="s">
        <v>22</v>
      </c>
      <c r="F2861" t="s">
        <v>22</v>
      </c>
      <c r="G2861">
        <v>0</v>
      </c>
      <c r="H2861">
        <v>255.4</v>
      </c>
      <c r="I2861">
        <v>122</v>
      </c>
      <c r="J2861">
        <v>43.42</v>
      </c>
      <c r="K2861">
        <v>22.3</v>
      </c>
      <c r="L2861">
        <v>87</v>
      </c>
      <c r="M2861">
        <v>1.9</v>
      </c>
      <c r="N2861">
        <v>152.6</v>
      </c>
      <c r="O2861">
        <v>72</v>
      </c>
      <c r="P2861">
        <v>6.87</v>
      </c>
      <c r="Q2861">
        <v>11.1</v>
      </c>
      <c r="R2861">
        <v>6</v>
      </c>
      <c r="S2861">
        <v>3</v>
      </c>
      <c r="T2861">
        <v>0</v>
      </c>
      <c r="U2861" t="s">
        <v>22</v>
      </c>
      <c r="V2861">
        <f>IF(tbl_Customers[[#This Row],[churn]] = "yes", 1, 0)</f>
        <v>0</v>
      </c>
      <c r="W2861" t="str">
        <f>IF(tbl_Customers[[#This Row],[number_customer_service_calls]] &lt;= 1, "0-1 Calls", IF(tbl_Customers[[#This Row],[number_customer_service_calls]] &lt;= 3, "2-3 Calls", IF(tbl_Customers[[#This Row],[number_customer_service_calls]] &lt;=5, "4-5 Calls", "6+ Calls")))</f>
        <v>0-1 Calls</v>
      </c>
      <c r="X2861" t="str">
        <f>IF(tbl_Customers[[#This Row],[account_length]] &lt;= 50, "0-50", IF(tbl_Customers[[#This Row],[account_length]] &lt;=100, "51-100", IF(tbl_Customers[[#This Row],[account_length]] &lt;= 150, "101-150", "151+")))</f>
        <v>51-100</v>
      </c>
      <c r="Y2861" t="str">
        <f>IF(tbl_Customers[[#This Row],[total_intl_charge]] &lt;= 3, "Low Charges", "High Charges")</f>
        <v>Low Charges</v>
      </c>
      <c r="Z2861" t="str">
        <f>IF(tbl_Customers[[#This Row],[total_eve_calls]]&lt;=80,"Low Calls",
IF(tbl_Customers[[#This Row],[total_eve_calls]]&lt;=120,"Medium Calls","High Calls"))</f>
        <v>Medium Calls</v>
      </c>
      <c r="AA2861" t="str">
        <f>IF(tbl_Customers[[#This Row],[total_eve_charge]]&lt;=15,"Low Charges",
IF(tbl_Customers[[#This Row],[total_eve_charge]]&lt;=20,"Medium Charges","High Charges"))</f>
        <v>Low Charges</v>
      </c>
      <c r="AB28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1" t="str">
        <f>IF(tbl_Customers[[#This Row],[number_vmail_messages]] = 0, "No Usage", IF(tbl_Customers[[#This Row],[number_vmail_messages]] &lt;= 20, "Low Usage", IF(tbl_Customers[[#This Row],[number_vmail_messages]] &lt;= 40, "Medium Usgae", "High Usage")))</f>
        <v>No Usage</v>
      </c>
      <c r="AD2861" t="str">
        <f>IF(tbl_Customers[[#This Row],[total_day_minutes]]&lt;=150,"Low Usage", IF(tbl_Customers[[#This Row],[total_day_minutes]]&lt;=200,"Medium Usage", IF(tbl_Customers[[#This Row],[total_day_minutes]]&lt;=250,"High Usage","Very High Usage")))</f>
        <v>Very High Usage</v>
      </c>
      <c r="AE2861" t="str">
        <f>IF(tbl_Customers[[#This Row],[total_intl_calls]]&lt;=5,"Low Calls", IF(tbl_Customers[[#This Row],[total_intl_calls]]&lt;=10, "Medium Calls", "High Calls"))</f>
        <v>Medium Calls</v>
      </c>
      <c r="AF28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861" s="36" t="str">
        <f>IF(tbl_Customers[[#This Row],[Churn_Risk_Score]]&gt;=10,"High Risk", IF(tbl_Customers[[#This Row],[Churn_Risk_Score]]&gt;=5,"Medium Risk","Low Risk"))</f>
        <v>Medium Risk</v>
      </c>
    </row>
    <row r="2862" spans="1:33" x14ac:dyDescent="0.35">
      <c r="A2862">
        <v>2861</v>
      </c>
      <c r="B2862" t="s">
        <v>69</v>
      </c>
      <c r="C2862">
        <v>161</v>
      </c>
      <c r="D2862" t="s">
        <v>21</v>
      </c>
      <c r="E2862" t="s">
        <v>22</v>
      </c>
      <c r="F2862" t="s">
        <v>22</v>
      </c>
      <c r="G2862">
        <v>0</v>
      </c>
      <c r="H2862">
        <v>166.2</v>
      </c>
      <c r="I2862">
        <v>125</v>
      </c>
      <c r="J2862">
        <v>28.25</v>
      </c>
      <c r="K2862">
        <v>279.39999999999998</v>
      </c>
      <c r="L2862">
        <v>78</v>
      </c>
      <c r="M2862">
        <v>23.75</v>
      </c>
      <c r="N2862">
        <v>181</v>
      </c>
      <c r="O2862">
        <v>85</v>
      </c>
      <c r="P2862">
        <v>8.15</v>
      </c>
      <c r="Q2862">
        <v>13.4</v>
      </c>
      <c r="R2862">
        <v>6</v>
      </c>
      <c r="S2862">
        <v>3.62</v>
      </c>
      <c r="T2862">
        <v>1</v>
      </c>
      <c r="U2862" t="s">
        <v>22</v>
      </c>
      <c r="V2862">
        <f>IF(tbl_Customers[[#This Row],[churn]] = "yes", 1, 0)</f>
        <v>0</v>
      </c>
      <c r="W2862" t="str">
        <f>IF(tbl_Customers[[#This Row],[number_customer_service_calls]] &lt;= 1, "0-1 Calls", IF(tbl_Customers[[#This Row],[number_customer_service_calls]] &lt;= 3, "2-3 Calls", IF(tbl_Customers[[#This Row],[number_customer_service_calls]] &lt;=5, "4-5 Calls", "6+ Calls")))</f>
        <v>0-1 Calls</v>
      </c>
      <c r="X2862" t="str">
        <f>IF(tbl_Customers[[#This Row],[account_length]] &lt;= 50, "0-50", IF(tbl_Customers[[#This Row],[account_length]] &lt;=100, "51-100", IF(tbl_Customers[[#This Row],[account_length]] &lt;= 150, "101-150", "151+")))</f>
        <v>151+</v>
      </c>
      <c r="Y2862" t="str">
        <f>IF(tbl_Customers[[#This Row],[total_intl_charge]] &lt;= 3, "Low Charges", "High Charges")</f>
        <v>High Charges</v>
      </c>
      <c r="Z2862" t="str">
        <f>IF(tbl_Customers[[#This Row],[total_eve_calls]]&lt;=80,"Low Calls",
IF(tbl_Customers[[#This Row],[total_eve_calls]]&lt;=120,"Medium Calls","High Calls"))</f>
        <v>Low Calls</v>
      </c>
      <c r="AA2862" t="str">
        <f>IF(tbl_Customers[[#This Row],[total_eve_charge]]&lt;=15,"Low Charges",
IF(tbl_Customers[[#This Row],[total_eve_charge]]&lt;=20,"Medium Charges","High Charges"))</f>
        <v>High Charges</v>
      </c>
      <c r="AB28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2" t="str">
        <f>IF(tbl_Customers[[#This Row],[number_vmail_messages]] = 0, "No Usage", IF(tbl_Customers[[#This Row],[number_vmail_messages]] &lt;= 20, "Low Usage", IF(tbl_Customers[[#This Row],[number_vmail_messages]] &lt;= 40, "Medium Usgae", "High Usage")))</f>
        <v>No Usage</v>
      </c>
      <c r="AD2862" t="str">
        <f>IF(tbl_Customers[[#This Row],[total_day_minutes]]&lt;=150,"Low Usage", IF(tbl_Customers[[#This Row],[total_day_minutes]]&lt;=200,"Medium Usage", IF(tbl_Customers[[#This Row],[total_day_minutes]]&lt;=250,"High Usage","Very High Usage")))</f>
        <v>Medium Usage</v>
      </c>
      <c r="AE2862" t="str">
        <f>IF(tbl_Customers[[#This Row],[total_intl_calls]]&lt;=5,"Low Calls", IF(tbl_Customers[[#This Row],[total_intl_calls]]&lt;=10, "Medium Calls", "High Calls"))</f>
        <v>Medium Calls</v>
      </c>
      <c r="AF28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62" s="36" t="str">
        <f>IF(tbl_Customers[[#This Row],[Churn_Risk_Score]]&gt;=10,"High Risk", IF(tbl_Customers[[#This Row],[Churn_Risk_Score]]&gt;=5,"Medium Risk","Low Risk"))</f>
        <v>Low Risk</v>
      </c>
    </row>
    <row r="2863" spans="1:33" x14ac:dyDescent="0.35">
      <c r="A2863">
        <v>2862</v>
      </c>
      <c r="B2863" t="s">
        <v>56</v>
      </c>
      <c r="C2863">
        <v>125</v>
      </c>
      <c r="D2863" t="s">
        <v>28</v>
      </c>
      <c r="E2863" t="s">
        <v>23</v>
      </c>
      <c r="F2863" t="s">
        <v>22</v>
      </c>
      <c r="G2863">
        <v>0</v>
      </c>
      <c r="H2863">
        <v>158.69999999999999</v>
      </c>
      <c r="I2863">
        <v>112</v>
      </c>
      <c r="J2863">
        <v>26.98</v>
      </c>
      <c r="K2863">
        <v>155.69999999999999</v>
      </c>
      <c r="L2863">
        <v>126</v>
      </c>
      <c r="M2863">
        <v>13.23</v>
      </c>
      <c r="N2863">
        <v>246</v>
      </c>
      <c r="O2863">
        <v>110</v>
      </c>
      <c r="P2863">
        <v>11.07</v>
      </c>
      <c r="Q2863">
        <v>8.3000000000000007</v>
      </c>
      <c r="R2863">
        <v>1</v>
      </c>
      <c r="S2863">
        <v>2.2400000000000002</v>
      </c>
      <c r="T2863">
        <v>2</v>
      </c>
      <c r="U2863" t="s">
        <v>23</v>
      </c>
      <c r="V2863">
        <f>IF(tbl_Customers[[#This Row],[churn]] = "yes", 1, 0)</f>
        <v>1</v>
      </c>
      <c r="W2863" t="str">
        <f>IF(tbl_Customers[[#This Row],[number_customer_service_calls]] &lt;= 1, "0-1 Calls", IF(tbl_Customers[[#This Row],[number_customer_service_calls]] &lt;= 3, "2-3 Calls", IF(tbl_Customers[[#This Row],[number_customer_service_calls]] &lt;=5, "4-5 Calls", "6+ Calls")))</f>
        <v>2-3 Calls</v>
      </c>
      <c r="X2863" t="str">
        <f>IF(tbl_Customers[[#This Row],[account_length]] &lt;= 50, "0-50", IF(tbl_Customers[[#This Row],[account_length]] &lt;=100, "51-100", IF(tbl_Customers[[#This Row],[account_length]] &lt;= 150, "101-150", "151+")))</f>
        <v>101-150</v>
      </c>
      <c r="Y2863" t="str">
        <f>IF(tbl_Customers[[#This Row],[total_intl_charge]] &lt;= 3, "Low Charges", "High Charges")</f>
        <v>Low Charges</v>
      </c>
      <c r="Z2863" t="str">
        <f>IF(tbl_Customers[[#This Row],[total_eve_calls]]&lt;=80,"Low Calls",
IF(tbl_Customers[[#This Row],[total_eve_calls]]&lt;=120,"Medium Calls","High Calls"))</f>
        <v>High Calls</v>
      </c>
      <c r="AA2863" t="str">
        <f>IF(tbl_Customers[[#This Row],[total_eve_charge]]&lt;=15,"Low Charges",
IF(tbl_Customers[[#This Row],[total_eve_charge]]&lt;=20,"Medium Charges","High Charges"))</f>
        <v>Low Charges</v>
      </c>
      <c r="AB28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63" t="str">
        <f>IF(tbl_Customers[[#This Row],[number_vmail_messages]] = 0, "No Usage", IF(tbl_Customers[[#This Row],[number_vmail_messages]] &lt;= 20, "Low Usage", IF(tbl_Customers[[#This Row],[number_vmail_messages]] &lt;= 40, "Medium Usgae", "High Usage")))</f>
        <v>No Usage</v>
      </c>
      <c r="AD2863" t="str">
        <f>IF(tbl_Customers[[#This Row],[total_day_minutes]]&lt;=150,"Low Usage", IF(tbl_Customers[[#This Row],[total_day_minutes]]&lt;=200,"Medium Usage", IF(tbl_Customers[[#This Row],[total_day_minutes]]&lt;=250,"High Usage","Very High Usage")))</f>
        <v>Medium Usage</v>
      </c>
      <c r="AE2863" t="str">
        <f>IF(tbl_Customers[[#This Row],[total_intl_calls]]&lt;=5,"Low Calls", IF(tbl_Customers[[#This Row],[total_intl_calls]]&lt;=10, "Medium Calls", "High Calls"))</f>
        <v>Low Calls</v>
      </c>
      <c r="AF28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63" s="36" t="str">
        <f>IF(tbl_Customers[[#This Row],[Churn_Risk_Score]]&gt;=10,"High Risk", IF(tbl_Customers[[#This Row],[Churn_Risk_Score]]&gt;=5,"Medium Risk","Low Risk"))</f>
        <v>Low Risk</v>
      </c>
    </row>
    <row r="2864" spans="1:33" x14ac:dyDescent="0.35">
      <c r="A2864">
        <v>2863</v>
      </c>
      <c r="B2864" t="s">
        <v>52</v>
      </c>
      <c r="C2864">
        <v>194</v>
      </c>
      <c r="D2864" t="s">
        <v>21</v>
      </c>
      <c r="E2864" t="s">
        <v>22</v>
      </c>
      <c r="F2864" t="s">
        <v>22</v>
      </c>
      <c r="G2864">
        <v>0</v>
      </c>
      <c r="H2864">
        <v>258.3</v>
      </c>
      <c r="I2864">
        <v>76</v>
      </c>
      <c r="J2864">
        <v>43.91</v>
      </c>
      <c r="K2864">
        <v>306</v>
      </c>
      <c r="L2864">
        <v>88</v>
      </c>
      <c r="M2864">
        <v>26.01</v>
      </c>
      <c r="N2864">
        <v>241.8</v>
      </c>
      <c r="O2864">
        <v>106</v>
      </c>
      <c r="P2864">
        <v>10.88</v>
      </c>
      <c r="Q2864">
        <v>13.6</v>
      </c>
      <c r="R2864">
        <v>4</v>
      </c>
      <c r="S2864">
        <v>3.67</v>
      </c>
      <c r="T2864">
        <v>1</v>
      </c>
      <c r="U2864" t="s">
        <v>23</v>
      </c>
      <c r="V2864">
        <f>IF(tbl_Customers[[#This Row],[churn]] = "yes", 1, 0)</f>
        <v>1</v>
      </c>
      <c r="W2864" t="str">
        <f>IF(tbl_Customers[[#This Row],[number_customer_service_calls]] &lt;= 1, "0-1 Calls", IF(tbl_Customers[[#This Row],[number_customer_service_calls]] &lt;= 3, "2-3 Calls", IF(tbl_Customers[[#This Row],[number_customer_service_calls]] &lt;=5, "4-5 Calls", "6+ Calls")))</f>
        <v>0-1 Calls</v>
      </c>
      <c r="X2864" t="str">
        <f>IF(tbl_Customers[[#This Row],[account_length]] &lt;= 50, "0-50", IF(tbl_Customers[[#This Row],[account_length]] &lt;=100, "51-100", IF(tbl_Customers[[#This Row],[account_length]] &lt;= 150, "101-150", "151+")))</f>
        <v>151+</v>
      </c>
      <c r="Y2864" t="str">
        <f>IF(tbl_Customers[[#This Row],[total_intl_charge]] &lt;= 3, "Low Charges", "High Charges")</f>
        <v>High Charges</v>
      </c>
      <c r="Z2864" t="str">
        <f>IF(tbl_Customers[[#This Row],[total_eve_calls]]&lt;=80,"Low Calls",
IF(tbl_Customers[[#This Row],[total_eve_calls]]&lt;=120,"Medium Calls","High Calls"))</f>
        <v>Medium Calls</v>
      </c>
      <c r="AA2864" t="str">
        <f>IF(tbl_Customers[[#This Row],[total_eve_charge]]&lt;=15,"Low Charges",
IF(tbl_Customers[[#This Row],[total_eve_charge]]&lt;=20,"Medium Charges","High Charges"))</f>
        <v>High Charges</v>
      </c>
      <c r="AB28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64" t="str">
        <f>IF(tbl_Customers[[#This Row],[number_vmail_messages]] = 0, "No Usage", IF(tbl_Customers[[#This Row],[number_vmail_messages]] &lt;= 20, "Low Usage", IF(tbl_Customers[[#This Row],[number_vmail_messages]] &lt;= 40, "Medium Usgae", "High Usage")))</f>
        <v>No Usage</v>
      </c>
      <c r="AD2864" t="str">
        <f>IF(tbl_Customers[[#This Row],[total_day_minutes]]&lt;=150,"Low Usage", IF(tbl_Customers[[#This Row],[total_day_minutes]]&lt;=200,"Medium Usage", IF(tbl_Customers[[#This Row],[total_day_minutes]]&lt;=250,"High Usage","Very High Usage")))</f>
        <v>Very High Usage</v>
      </c>
      <c r="AE2864" t="str">
        <f>IF(tbl_Customers[[#This Row],[total_intl_calls]]&lt;=5,"Low Calls", IF(tbl_Customers[[#This Row],[total_intl_calls]]&lt;=10, "Medium Calls", "High Calls"))</f>
        <v>Low Calls</v>
      </c>
      <c r="AF28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864" s="36" t="str">
        <f>IF(tbl_Customers[[#This Row],[Churn_Risk_Score]]&gt;=10,"High Risk", IF(tbl_Customers[[#This Row],[Churn_Risk_Score]]&gt;=5,"Medium Risk","Low Risk"))</f>
        <v>Medium Risk</v>
      </c>
    </row>
    <row r="2865" spans="1:33" x14ac:dyDescent="0.35">
      <c r="A2865">
        <v>2864</v>
      </c>
      <c r="B2865" t="s">
        <v>35</v>
      </c>
      <c r="C2865">
        <v>69</v>
      </c>
      <c r="D2865" t="s">
        <v>28</v>
      </c>
      <c r="E2865" t="s">
        <v>22</v>
      </c>
      <c r="F2865" t="s">
        <v>23</v>
      </c>
      <c r="G2865">
        <v>40</v>
      </c>
      <c r="H2865">
        <v>77</v>
      </c>
      <c r="I2865">
        <v>106</v>
      </c>
      <c r="J2865">
        <v>13.09</v>
      </c>
      <c r="K2865">
        <v>161.69999999999999</v>
      </c>
      <c r="L2865">
        <v>94</v>
      </c>
      <c r="M2865">
        <v>13.74</v>
      </c>
      <c r="N2865">
        <v>188.6</v>
      </c>
      <c r="O2865">
        <v>82</v>
      </c>
      <c r="P2865">
        <v>8.49</v>
      </c>
      <c r="Q2865">
        <v>12.5</v>
      </c>
      <c r="R2865">
        <v>6</v>
      </c>
      <c r="S2865">
        <v>3.38</v>
      </c>
      <c r="T2865">
        <v>1</v>
      </c>
      <c r="U2865" t="s">
        <v>22</v>
      </c>
      <c r="V2865">
        <f>IF(tbl_Customers[[#This Row],[churn]] = "yes", 1, 0)</f>
        <v>0</v>
      </c>
      <c r="W2865" t="str">
        <f>IF(tbl_Customers[[#This Row],[number_customer_service_calls]] &lt;= 1, "0-1 Calls", IF(tbl_Customers[[#This Row],[number_customer_service_calls]] &lt;= 3, "2-3 Calls", IF(tbl_Customers[[#This Row],[number_customer_service_calls]] &lt;=5, "4-5 Calls", "6+ Calls")))</f>
        <v>0-1 Calls</v>
      </c>
      <c r="X2865" t="str">
        <f>IF(tbl_Customers[[#This Row],[account_length]] &lt;= 50, "0-50", IF(tbl_Customers[[#This Row],[account_length]] &lt;=100, "51-100", IF(tbl_Customers[[#This Row],[account_length]] &lt;= 150, "101-150", "151+")))</f>
        <v>51-100</v>
      </c>
      <c r="Y2865" t="str">
        <f>IF(tbl_Customers[[#This Row],[total_intl_charge]] &lt;= 3, "Low Charges", "High Charges")</f>
        <v>High Charges</v>
      </c>
      <c r="Z2865" t="str">
        <f>IF(tbl_Customers[[#This Row],[total_eve_calls]]&lt;=80,"Low Calls",
IF(tbl_Customers[[#This Row],[total_eve_calls]]&lt;=120,"Medium Calls","High Calls"))</f>
        <v>Medium Calls</v>
      </c>
      <c r="AA2865" t="str">
        <f>IF(tbl_Customers[[#This Row],[total_eve_charge]]&lt;=15,"Low Charges",
IF(tbl_Customers[[#This Row],[total_eve_charge]]&lt;=20,"Medium Charges","High Charges"))</f>
        <v>Low Charges</v>
      </c>
      <c r="AB28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5" t="str">
        <f>IF(tbl_Customers[[#This Row],[number_vmail_messages]] = 0, "No Usage", IF(tbl_Customers[[#This Row],[number_vmail_messages]] &lt;= 20, "Low Usage", IF(tbl_Customers[[#This Row],[number_vmail_messages]] &lt;= 40, "Medium Usgae", "High Usage")))</f>
        <v>Medium Usgae</v>
      </c>
      <c r="AD2865" t="str">
        <f>IF(tbl_Customers[[#This Row],[total_day_minutes]]&lt;=150,"Low Usage", IF(tbl_Customers[[#This Row],[total_day_minutes]]&lt;=200,"Medium Usage", IF(tbl_Customers[[#This Row],[total_day_minutes]]&lt;=250,"High Usage","Very High Usage")))</f>
        <v>Low Usage</v>
      </c>
      <c r="AE2865" t="str">
        <f>IF(tbl_Customers[[#This Row],[total_intl_calls]]&lt;=5,"Low Calls", IF(tbl_Customers[[#This Row],[total_intl_calls]]&lt;=10, "Medium Calls", "High Calls"))</f>
        <v>Medium Calls</v>
      </c>
      <c r="AF28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65" s="36" t="str">
        <f>IF(tbl_Customers[[#This Row],[Churn_Risk_Score]]&gt;=10,"High Risk", IF(tbl_Customers[[#This Row],[Churn_Risk_Score]]&gt;=5,"Medium Risk","Low Risk"))</f>
        <v>Low Risk</v>
      </c>
    </row>
    <row r="2866" spans="1:33" x14ac:dyDescent="0.35">
      <c r="A2866">
        <v>2865</v>
      </c>
      <c r="B2866" t="s">
        <v>51</v>
      </c>
      <c r="C2866">
        <v>141</v>
      </c>
      <c r="D2866" t="s">
        <v>21</v>
      </c>
      <c r="E2866" t="s">
        <v>22</v>
      </c>
      <c r="F2866" t="s">
        <v>23</v>
      </c>
      <c r="G2866">
        <v>33</v>
      </c>
      <c r="H2866">
        <v>168.4</v>
      </c>
      <c r="I2866">
        <v>127</v>
      </c>
      <c r="J2866">
        <v>28.63</v>
      </c>
      <c r="K2866">
        <v>185.1</v>
      </c>
      <c r="L2866">
        <v>106</v>
      </c>
      <c r="M2866">
        <v>15.73</v>
      </c>
      <c r="N2866">
        <v>220</v>
      </c>
      <c r="O2866">
        <v>78</v>
      </c>
      <c r="P2866">
        <v>9.9</v>
      </c>
      <c r="Q2866">
        <v>11</v>
      </c>
      <c r="R2866">
        <v>4</v>
      </c>
      <c r="S2866">
        <v>2.97</v>
      </c>
      <c r="T2866">
        <v>2</v>
      </c>
      <c r="U2866" t="s">
        <v>22</v>
      </c>
      <c r="V2866">
        <f>IF(tbl_Customers[[#This Row],[churn]] = "yes", 1, 0)</f>
        <v>0</v>
      </c>
      <c r="W2866" t="str">
        <f>IF(tbl_Customers[[#This Row],[number_customer_service_calls]] &lt;= 1, "0-1 Calls", IF(tbl_Customers[[#This Row],[number_customer_service_calls]] &lt;= 3, "2-3 Calls", IF(tbl_Customers[[#This Row],[number_customer_service_calls]] &lt;=5, "4-5 Calls", "6+ Calls")))</f>
        <v>2-3 Calls</v>
      </c>
      <c r="X2866" t="str">
        <f>IF(tbl_Customers[[#This Row],[account_length]] &lt;= 50, "0-50", IF(tbl_Customers[[#This Row],[account_length]] &lt;=100, "51-100", IF(tbl_Customers[[#This Row],[account_length]] &lt;= 150, "101-150", "151+")))</f>
        <v>101-150</v>
      </c>
      <c r="Y2866" t="str">
        <f>IF(tbl_Customers[[#This Row],[total_intl_charge]] &lt;= 3, "Low Charges", "High Charges")</f>
        <v>Low Charges</v>
      </c>
      <c r="Z2866" t="str">
        <f>IF(tbl_Customers[[#This Row],[total_eve_calls]]&lt;=80,"Low Calls",
IF(tbl_Customers[[#This Row],[total_eve_calls]]&lt;=120,"Medium Calls","High Calls"))</f>
        <v>Medium Calls</v>
      </c>
      <c r="AA2866" t="str">
        <f>IF(tbl_Customers[[#This Row],[total_eve_charge]]&lt;=15,"Low Charges",
IF(tbl_Customers[[#This Row],[total_eve_charge]]&lt;=20,"Medium Charges","High Charges"))</f>
        <v>Medium Charges</v>
      </c>
      <c r="AB28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6" t="str">
        <f>IF(tbl_Customers[[#This Row],[number_vmail_messages]] = 0, "No Usage", IF(tbl_Customers[[#This Row],[number_vmail_messages]] &lt;= 20, "Low Usage", IF(tbl_Customers[[#This Row],[number_vmail_messages]] &lt;= 40, "Medium Usgae", "High Usage")))</f>
        <v>Medium Usgae</v>
      </c>
      <c r="AD2866" t="str">
        <f>IF(tbl_Customers[[#This Row],[total_day_minutes]]&lt;=150,"Low Usage", IF(tbl_Customers[[#This Row],[total_day_minutes]]&lt;=200,"Medium Usage", IF(tbl_Customers[[#This Row],[total_day_minutes]]&lt;=250,"High Usage","Very High Usage")))</f>
        <v>Medium Usage</v>
      </c>
      <c r="AE2866" t="str">
        <f>IF(tbl_Customers[[#This Row],[total_intl_calls]]&lt;=5,"Low Calls", IF(tbl_Customers[[#This Row],[total_intl_calls]]&lt;=10, "Medium Calls", "High Calls"))</f>
        <v>Low Calls</v>
      </c>
      <c r="AF28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866" s="36" t="str">
        <f>IF(tbl_Customers[[#This Row],[Churn_Risk_Score]]&gt;=10,"High Risk", IF(tbl_Customers[[#This Row],[Churn_Risk_Score]]&gt;=5,"Medium Risk","Low Risk"))</f>
        <v>Low Risk</v>
      </c>
    </row>
    <row r="2867" spans="1:33" x14ac:dyDescent="0.35">
      <c r="A2867">
        <v>2866</v>
      </c>
      <c r="B2867" t="s">
        <v>57</v>
      </c>
      <c r="C2867">
        <v>98</v>
      </c>
      <c r="D2867" t="s">
        <v>21</v>
      </c>
      <c r="E2867" t="s">
        <v>22</v>
      </c>
      <c r="F2867" t="s">
        <v>22</v>
      </c>
      <c r="G2867">
        <v>0</v>
      </c>
      <c r="H2867">
        <v>307.2</v>
      </c>
      <c r="I2867">
        <v>65</v>
      </c>
      <c r="J2867">
        <v>52.22</v>
      </c>
      <c r="K2867">
        <v>138.6</v>
      </c>
      <c r="L2867">
        <v>97</v>
      </c>
      <c r="M2867">
        <v>11.78</v>
      </c>
      <c r="N2867">
        <v>381.6</v>
      </c>
      <c r="O2867">
        <v>99</v>
      </c>
      <c r="P2867">
        <v>17.170000000000002</v>
      </c>
      <c r="Q2867">
        <v>10.199999999999999</v>
      </c>
      <c r="R2867">
        <v>4</v>
      </c>
      <c r="S2867">
        <v>2.75</v>
      </c>
      <c r="T2867">
        <v>2</v>
      </c>
      <c r="U2867" t="s">
        <v>23</v>
      </c>
      <c r="V2867">
        <f>IF(tbl_Customers[[#This Row],[churn]] = "yes", 1, 0)</f>
        <v>1</v>
      </c>
      <c r="W2867" t="str">
        <f>IF(tbl_Customers[[#This Row],[number_customer_service_calls]] &lt;= 1, "0-1 Calls", IF(tbl_Customers[[#This Row],[number_customer_service_calls]] &lt;= 3, "2-3 Calls", IF(tbl_Customers[[#This Row],[number_customer_service_calls]] &lt;=5, "4-5 Calls", "6+ Calls")))</f>
        <v>2-3 Calls</v>
      </c>
      <c r="X2867" t="str">
        <f>IF(tbl_Customers[[#This Row],[account_length]] &lt;= 50, "0-50", IF(tbl_Customers[[#This Row],[account_length]] &lt;=100, "51-100", IF(tbl_Customers[[#This Row],[account_length]] &lt;= 150, "101-150", "151+")))</f>
        <v>51-100</v>
      </c>
      <c r="Y2867" t="str">
        <f>IF(tbl_Customers[[#This Row],[total_intl_charge]] &lt;= 3, "Low Charges", "High Charges")</f>
        <v>Low Charges</v>
      </c>
      <c r="Z2867" t="str">
        <f>IF(tbl_Customers[[#This Row],[total_eve_calls]]&lt;=80,"Low Calls",
IF(tbl_Customers[[#This Row],[total_eve_calls]]&lt;=120,"Medium Calls","High Calls"))</f>
        <v>Medium Calls</v>
      </c>
      <c r="AA2867" t="str">
        <f>IF(tbl_Customers[[#This Row],[total_eve_charge]]&lt;=15,"Low Charges",
IF(tbl_Customers[[#This Row],[total_eve_charge]]&lt;=20,"Medium Charges","High Charges"))</f>
        <v>Low Charges</v>
      </c>
      <c r="AB28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7" t="str">
        <f>IF(tbl_Customers[[#This Row],[number_vmail_messages]] = 0, "No Usage", IF(tbl_Customers[[#This Row],[number_vmail_messages]] &lt;= 20, "Low Usage", IF(tbl_Customers[[#This Row],[number_vmail_messages]] &lt;= 40, "Medium Usgae", "High Usage")))</f>
        <v>No Usage</v>
      </c>
      <c r="AD2867" t="str">
        <f>IF(tbl_Customers[[#This Row],[total_day_minutes]]&lt;=150,"Low Usage", IF(tbl_Customers[[#This Row],[total_day_minutes]]&lt;=200,"Medium Usage", IF(tbl_Customers[[#This Row],[total_day_minutes]]&lt;=250,"High Usage","Very High Usage")))</f>
        <v>Very High Usage</v>
      </c>
      <c r="AE2867" t="str">
        <f>IF(tbl_Customers[[#This Row],[total_intl_calls]]&lt;=5,"Low Calls", IF(tbl_Customers[[#This Row],[total_intl_calls]]&lt;=10, "Medium Calls", "High Calls"))</f>
        <v>Low Calls</v>
      </c>
      <c r="AF28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867" s="36" t="str">
        <f>IF(tbl_Customers[[#This Row],[Churn_Risk_Score]]&gt;=10,"High Risk", IF(tbl_Customers[[#This Row],[Churn_Risk_Score]]&gt;=5,"Medium Risk","Low Risk"))</f>
        <v>Medium Risk</v>
      </c>
    </row>
    <row r="2868" spans="1:33" x14ac:dyDescent="0.35">
      <c r="A2868">
        <v>2867</v>
      </c>
      <c r="B2868" t="s">
        <v>20</v>
      </c>
      <c r="C2868">
        <v>110</v>
      </c>
      <c r="D2868" t="s">
        <v>28</v>
      </c>
      <c r="E2868" t="s">
        <v>22</v>
      </c>
      <c r="F2868" t="s">
        <v>22</v>
      </c>
      <c r="G2868">
        <v>0</v>
      </c>
      <c r="H2868">
        <v>175.6</v>
      </c>
      <c r="I2868">
        <v>91</v>
      </c>
      <c r="J2868">
        <v>29.85</v>
      </c>
      <c r="K2868">
        <v>236.5</v>
      </c>
      <c r="L2868">
        <v>127</v>
      </c>
      <c r="M2868">
        <v>20.100000000000001</v>
      </c>
      <c r="N2868">
        <v>194.9</v>
      </c>
      <c r="O2868">
        <v>114</v>
      </c>
      <c r="P2868">
        <v>8.77</v>
      </c>
      <c r="Q2868">
        <v>9.5</v>
      </c>
      <c r="R2868">
        <v>8</v>
      </c>
      <c r="S2868">
        <v>2.57</v>
      </c>
      <c r="T2868">
        <v>0</v>
      </c>
      <c r="U2868" t="s">
        <v>22</v>
      </c>
      <c r="V2868">
        <f>IF(tbl_Customers[[#This Row],[churn]] = "yes", 1, 0)</f>
        <v>0</v>
      </c>
      <c r="W2868" t="str">
        <f>IF(tbl_Customers[[#This Row],[number_customer_service_calls]] &lt;= 1, "0-1 Calls", IF(tbl_Customers[[#This Row],[number_customer_service_calls]] &lt;= 3, "2-3 Calls", IF(tbl_Customers[[#This Row],[number_customer_service_calls]] &lt;=5, "4-5 Calls", "6+ Calls")))</f>
        <v>0-1 Calls</v>
      </c>
      <c r="X2868" t="str">
        <f>IF(tbl_Customers[[#This Row],[account_length]] &lt;= 50, "0-50", IF(tbl_Customers[[#This Row],[account_length]] &lt;=100, "51-100", IF(tbl_Customers[[#This Row],[account_length]] &lt;= 150, "101-150", "151+")))</f>
        <v>101-150</v>
      </c>
      <c r="Y2868" t="str">
        <f>IF(tbl_Customers[[#This Row],[total_intl_charge]] &lt;= 3, "Low Charges", "High Charges")</f>
        <v>Low Charges</v>
      </c>
      <c r="Z2868" t="str">
        <f>IF(tbl_Customers[[#This Row],[total_eve_calls]]&lt;=80,"Low Calls",
IF(tbl_Customers[[#This Row],[total_eve_calls]]&lt;=120,"Medium Calls","High Calls"))</f>
        <v>High Calls</v>
      </c>
      <c r="AA2868" t="str">
        <f>IF(tbl_Customers[[#This Row],[total_eve_charge]]&lt;=15,"Low Charges",
IF(tbl_Customers[[#This Row],[total_eve_charge]]&lt;=20,"Medium Charges","High Charges"))</f>
        <v>High Charges</v>
      </c>
      <c r="AB28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68" t="str">
        <f>IF(tbl_Customers[[#This Row],[number_vmail_messages]] = 0, "No Usage", IF(tbl_Customers[[#This Row],[number_vmail_messages]] &lt;= 20, "Low Usage", IF(tbl_Customers[[#This Row],[number_vmail_messages]] &lt;= 40, "Medium Usgae", "High Usage")))</f>
        <v>No Usage</v>
      </c>
      <c r="AD2868" t="str">
        <f>IF(tbl_Customers[[#This Row],[total_day_minutes]]&lt;=150,"Low Usage", IF(tbl_Customers[[#This Row],[total_day_minutes]]&lt;=200,"Medium Usage", IF(tbl_Customers[[#This Row],[total_day_minutes]]&lt;=250,"High Usage","Very High Usage")))</f>
        <v>Medium Usage</v>
      </c>
      <c r="AE2868" t="str">
        <f>IF(tbl_Customers[[#This Row],[total_intl_calls]]&lt;=5,"Low Calls", IF(tbl_Customers[[#This Row],[total_intl_calls]]&lt;=10, "Medium Calls", "High Calls"))</f>
        <v>Medium Calls</v>
      </c>
      <c r="AF28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68" s="36" t="str">
        <f>IF(tbl_Customers[[#This Row],[Churn_Risk_Score]]&gt;=10,"High Risk", IF(tbl_Customers[[#This Row],[Churn_Risk_Score]]&gt;=5,"Medium Risk","Low Risk"))</f>
        <v>Low Risk</v>
      </c>
    </row>
    <row r="2869" spans="1:33" x14ac:dyDescent="0.35">
      <c r="A2869">
        <v>2868</v>
      </c>
      <c r="B2869" t="s">
        <v>66</v>
      </c>
      <c r="C2869">
        <v>70</v>
      </c>
      <c r="D2869" t="s">
        <v>21</v>
      </c>
      <c r="E2869" t="s">
        <v>22</v>
      </c>
      <c r="F2869" t="s">
        <v>22</v>
      </c>
      <c r="G2869">
        <v>0</v>
      </c>
      <c r="H2869">
        <v>169.1</v>
      </c>
      <c r="I2869">
        <v>48</v>
      </c>
      <c r="J2869">
        <v>28.75</v>
      </c>
      <c r="K2869">
        <v>219.8</v>
      </c>
      <c r="L2869">
        <v>62</v>
      </c>
      <c r="M2869">
        <v>18.68</v>
      </c>
      <c r="N2869">
        <v>193.5</v>
      </c>
      <c r="O2869">
        <v>105</v>
      </c>
      <c r="P2869">
        <v>8.7100000000000009</v>
      </c>
      <c r="Q2869">
        <v>10.7</v>
      </c>
      <c r="R2869">
        <v>8</v>
      </c>
      <c r="S2869">
        <v>2.89</v>
      </c>
      <c r="T2869">
        <v>3</v>
      </c>
      <c r="U2869" t="s">
        <v>22</v>
      </c>
      <c r="V2869">
        <f>IF(tbl_Customers[[#This Row],[churn]] = "yes", 1, 0)</f>
        <v>0</v>
      </c>
      <c r="W2869" t="str">
        <f>IF(tbl_Customers[[#This Row],[number_customer_service_calls]] &lt;= 1, "0-1 Calls", IF(tbl_Customers[[#This Row],[number_customer_service_calls]] &lt;= 3, "2-3 Calls", IF(tbl_Customers[[#This Row],[number_customer_service_calls]] &lt;=5, "4-5 Calls", "6+ Calls")))</f>
        <v>2-3 Calls</v>
      </c>
      <c r="X2869" t="str">
        <f>IF(tbl_Customers[[#This Row],[account_length]] &lt;= 50, "0-50", IF(tbl_Customers[[#This Row],[account_length]] &lt;=100, "51-100", IF(tbl_Customers[[#This Row],[account_length]] &lt;= 150, "101-150", "151+")))</f>
        <v>51-100</v>
      </c>
      <c r="Y2869" t="str">
        <f>IF(tbl_Customers[[#This Row],[total_intl_charge]] &lt;= 3, "Low Charges", "High Charges")</f>
        <v>Low Charges</v>
      </c>
      <c r="Z2869" t="str">
        <f>IF(tbl_Customers[[#This Row],[total_eve_calls]]&lt;=80,"Low Calls",
IF(tbl_Customers[[#This Row],[total_eve_calls]]&lt;=120,"Medium Calls","High Calls"))</f>
        <v>Low Calls</v>
      </c>
      <c r="AA2869" t="str">
        <f>IF(tbl_Customers[[#This Row],[total_eve_charge]]&lt;=15,"Low Charges",
IF(tbl_Customers[[#This Row],[total_eve_charge]]&lt;=20,"Medium Charges","High Charges"))</f>
        <v>Medium Charges</v>
      </c>
      <c r="AB28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69" t="str">
        <f>IF(tbl_Customers[[#This Row],[number_vmail_messages]] = 0, "No Usage", IF(tbl_Customers[[#This Row],[number_vmail_messages]] &lt;= 20, "Low Usage", IF(tbl_Customers[[#This Row],[number_vmail_messages]] &lt;= 40, "Medium Usgae", "High Usage")))</f>
        <v>No Usage</v>
      </c>
      <c r="AD2869" t="str">
        <f>IF(tbl_Customers[[#This Row],[total_day_minutes]]&lt;=150,"Low Usage", IF(tbl_Customers[[#This Row],[total_day_minutes]]&lt;=200,"Medium Usage", IF(tbl_Customers[[#This Row],[total_day_minutes]]&lt;=250,"High Usage","Very High Usage")))</f>
        <v>Medium Usage</v>
      </c>
      <c r="AE2869" t="str">
        <f>IF(tbl_Customers[[#This Row],[total_intl_calls]]&lt;=5,"Low Calls", IF(tbl_Customers[[#This Row],[total_intl_calls]]&lt;=10, "Medium Calls", "High Calls"))</f>
        <v>Medium Calls</v>
      </c>
      <c r="AF28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69" s="36" t="str">
        <f>IF(tbl_Customers[[#This Row],[Churn_Risk_Score]]&gt;=10,"High Risk", IF(tbl_Customers[[#This Row],[Churn_Risk_Score]]&gt;=5,"Medium Risk","Low Risk"))</f>
        <v>Low Risk</v>
      </c>
    </row>
    <row r="2870" spans="1:33" x14ac:dyDescent="0.35">
      <c r="A2870">
        <v>2869</v>
      </c>
      <c r="B2870" t="s">
        <v>61</v>
      </c>
      <c r="C2870">
        <v>72</v>
      </c>
      <c r="D2870" t="s">
        <v>21</v>
      </c>
      <c r="E2870" t="s">
        <v>22</v>
      </c>
      <c r="F2870" t="s">
        <v>22</v>
      </c>
      <c r="G2870">
        <v>0</v>
      </c>
      <c r="H2870">
        <v>190.7</v>
      </c>
      <c r="I2870">
        <v>111</v>
      </c>
      <c r="J2870">
        <v>32.42</v>
      </c>
      <c r="K2870">
        <v>241.6</v>
      </c>
      <c r="L2870">
        <v>103</v>
      </c>
      <c r="M2870">
        <v>20.54</v>
      </c>
      <c r="N2870">
        <v>278.10000000000002</v>
      </c>
      <c r="O2870">
        <v>95</v>
      </c>
      <c r="P2870">
        <v>12.51</v>
      </c>
      <c r="Q2870">
        <v>4.4000000000000004</v>
      </c>
      <c r="R2870">
        <v>3</v>
      </c>
      <c r="S2870">
        <v>1.19</v>
      </c>
      <c r="T2870">
        <v>1</v>
      </c>
      <c r="U2870" t="s">
        <v>22</v>
      </c>
      <c r="V2870">
        <f>IF(tbl_Customers[[#This Row],[churn]] = "yes", 1, 0)</f>
        <v>0</v>
      </c>
      <c r="W2870" t="str">
        <f>IF(tbl_Customers[[#This Row],[number_customer_service_calls]] &lt;= 1, "0-1 Calls", IF(tbl_Customers[[#This Row],[number_customer_service_calls]] &lt;= 3, "2-3 Calls", IF(tbl_Customers[[#This Row],[number_customer_service_calls]] &lt;=5, "4-5 Calls", "6+ Calls")))</f>
        <v>0-1 Calls</v>
      </c>
      <c r="X2870" t="str">
        <f>IF(tbl_Customers[[#This Row],[account_length]] &lt;= 50, "0-50", IF(tbl_Customers[[#This Row],[account_length]] &lt;=100, "51-100", IF(tbl_Customers[[#This Row],[account_length]] &lt;= 150, "101-150", "151+")))</f>
        <v>51-100</v>
      </c>
      <c r="Y2870" t="str">
        <f>IF(tbl_Customers[[#This Row],[total_intl_charge]] &lt;= 3, "Low Charges", "High Charges")</f>
        <v>Low Charges</v>
      </c>
      <c r="Z2870" t="str">
        <f>IF(tbl_Customers[[#This Row],[total_eve_calls]]&lt;=80,"Low Calls",
IF(tbl_Customers[[#This Row],[total_eve_calls]]&lt;=120,"Medium Calls","High Calls"))</f>
        <v>Medium Calls</v>
      </c>
      <c r="AA2870" t="str">
        <f>IF(tbl_Customers[[#This Row],[total_eve_charge]]&lt;=15,"Low Charges",
IF(tbl_Customers[[#This Row],[total_eve_charge]]&lt;=20,"Medium Charges","High Charges"))</f>
        <v>High Charges</v>
      </c>
      <c r="AB28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70" t="str">
        <f>IF(tbl_Customers[[#This Row],[number_vmail_messages]] = 0, "No Usage", IF(tbl_Customers[[#This Row],[number_vmail_messages]] &lt;= 20, "Low Usage", IF(tbl_Customers[[#This Row],[number_vmail_messages]] &lt;= 40, "Medium Usgae", "High Usage")))</f>
        <v>No Usage</v>
      </c>
      <c r="AD2870" t="str">
        <f>IF(tbl_Customers[[#This Row],[total_day_minutes]]&lt;=150,"Low Usage", IF(tbl_Customers[[#This Row],[total_day_minutes]]&lt;=200,"Medium Usage", IF(tbl_Customers[[#This Row],[total_day_minutes]]&lt;=250,"High Usage","Very High Usage")))</f>
        <v>Medium Usage</v>
      </c>
      <c r="AE2870" t="str">
        <f>IF(tbl_Customers[[#This Row],[total_intl_calls]]&lt;=5,"Low Calls", IF(tbl_Customers[[#This Row],[total_intl_calls]]&lt;=10, "Medium Calls", "High Calls"))</f>
        <v>Low Calls</v>
      </c>
      <c r="AF28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0" s="36" t="str">
        <f>IF(tbl_Customers[[#This Row],[Churn_Risk_Score]]&gt;=10,"High Risk", IF(tbl_Customers[[#This Row],[Churn_Risk_Score]]&gt;=5,"Medium Risk","Low Risk"))</f>
        <v>Low Risk</v>
      </c>
    </row>
    <row r="2871" spans="1:33" x14ac:dyDescent="0.35">
      <c r="A2871">
        <v>2870</v>
      </c>
      <c r="B2871" t="s">
        <v>31</v>
      </c>
      <c r="C2871">
        <v>66</v>
      </c>
      <c r="D2871" t="s">
        <v>21</v>
      </c>
      <c r="E2871" t="s">
        <v>22</v>
      </c>
      <c r="F2871" t="s">
        <v>22</v>
      </c>
      <c r="G2871">
        <v>0</v>
      </c>
      <c r="H2871">
        <v>239.6</v>
      </c>
      <c r="I2871">
        <v>120</v>
      </c>
      <c r="J2871">
        <v>40.729999999999997</v>
      </c>
      <c r="K2871">
        <v>230.3</v>
      </c>
      <c r="L2871">
        <v>110</v>
      </c>
      <c r="M2871">
        <v>19.579999999999998</v>
      </c>
      <c r="N2871">
        <v>153</v>
      </c>
      <c r="O2871">
        <v>82</v>
      </c>
      <c r="P2871">
        <v>6.89</v>
      </c>
      <c r="Q2871">
        <v>8.6</v>
      </c>
      <c r="R2871">
        <v>3</v>
      </c>
      <c r="S2871">
        <v>2.3199999999999998</v>
      </c>
      <c r="T2871">
        <v>1</v>
      </c>
      <c r="U2871" t="s">
        <v>22</v>
      </c>
      <c r="V2871">
        <f>IF(tbl_Customers[[#This Row],[churn]] = "yes", 1, 0)</f>
        <v>0</v>
      </c>
      <c r="W2871" t="str">
        <f>IF(tbl_Customers[[#This Row],[number_customer_service_calls]] &lt;= 1, "0-1 Calls", IF(tbl_Customers[[#This Row],[number_customer_service_calls]] &lt;= 3, "2-3 Calls", IF(tbl_Customers[[#This Row],[number_customer_service_calls]] &lt;=5, "4-5 Calls", "6+ Calls")))</f>
        <v>0-1 Calls</v>
      </c>
      <c r="X2871" t="str">
        <f>IF(tbl_Customers[[#This Row],[account_length]] &lt;= 50, "0-50", IF(tbl_Customers[[#This Row],[account_length]] &lt;=100, "51-100", IF(tbl_Customers[[#This Row],[account_length]] &lt;= 150, "101-150", "151+")))</f>
        <v>51-100</v>
      </c>
      <c r="Y2871" t="str">
        <f>IF(tbl_Customers[[#This Row],[total_intl_charge]] &lt;= 3, "Low Charges", "High Charges")</f>
        <v>Low Charges</v>
      </c>
      <c r="Z2871" t="str">
        <f>IF(tbl_Customers[[#This Row],[total_eve_calls]]&lt;=80,"Low Calls",
IF(tbl_Customers[[#This Row],[total_eve_calls]]&lt;=120,"Medium Calls","High Calls"))</f>
        <v>Medium Calls</v>
      </c>
      <c r="AA2871" t="str">
        <f>IF(tbl_Customers[[#This Row],[total_eve_charge]]&lt;=15,"Low Charges",
IF(tbl_Customers[[#This Row],[total_eve_charge]]&lt;=20,"Medium Charges","High Charges"))</f>
        <v>Medium Charges</v>
      </c>
      <c r="AB28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71" t="str">
        <f>IF(tbl_Customers[[#This Row],[number_vmail_messages]] = 0, "No Usage", IF(tbl_Customers[[#This Row],[number_vmail_messages]] &lt;= 20, "Low Usage", IF(tbl_Customers[[#This Row],[number_vmail_messages]] &lt;= 40, "Medium Usgae", "High Usage")))</f>
        <v>No Usage</v>
      </c>
      <c r="AD2871" t="str">
        <f>IF(tbl_Customers[[#This Row],[total_day_minutes]]&lt;=150,"Low Usage", IF(tbl_Customers[[#This Row],[total_day_minutes]]&lt;=200,"Medium Usage", IF(tbl_Customers[[#This Row],[total_day_minutes]]&lt;=250,"High Usage","Very High Usage")))</f>
        <v>High Usage</v>
      </c>
      <c r="AE2871" t="str">
        <f>IF(tbl_Customers[[#This Row],[total_intl_calls]]&lt;=5,"Low Calls", IF(tbl_Customers[[#This Row],[total_intl_calls]]&lt;=10, "Medium Calls", "High Calls"))</f>
        <v>Low Calls</v>
      </c>
      <c r="AF28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1" s="36" t="str">
        <f>IF(tbl_Customers[[#This Row],[Churn_Risk_Score]]&gt;=10,"High Risk", IF(tbl_Customers[[#This Row],[Churn_Risk_Score]]&gt;=5,"Medium Risk","Low Risk"))</f>
        <v>Low Risk</v>
      </c>
    </row>
    <row r="2872" spans="1:33" x14ac:dyDescent="0.35">
      <c r="A2872">
        <v>2871</v>
      </c>
      <c r="B2872" t="s">
        <v>60</v>
      </c>
      <c r="C2872">
        <v>79</v>
      </c>
      <c r="D2872" t="s">
        <v>28</v>
      </c>
      <c r="E2872" t="s">
        <v>22</v>
      </c>
      <c r="F2872" t="s">
        <v>22</v>
      </c>
      <c r="G2872">
        <v>0</v>
      </c>
      <c r="H2872">
        <v>121.3</v>
      </c>
      <c r="I2872">
        <v>112</v>
      </c>
      <c r="J2872">
        <v>20.62</v>
      </c>
      <c r="K2872">
        <v>282.8</v>
      </c>
      <c r="L2872">
        <v>107</v>
      </c>
      <c r="M2872">
        <v>24.04</v>
      </c>
      <c r="N2872">
        <v>123.1</v>
      </c>
      <c r="O2872">
        <v>83</v>
      </c>
      <c r="P2872">
        <v>5.54</v>
      </c>
      <c r="Q2872">
        <v>7.4</v>
      </c>
      <c r="R2872">
        <v>4</v>
      </c>
      <c r="S2872">
        <v>2</v>
      </c>
      <c r="T2872">
        <v>1</v>
      </c>
      <c r="U2872" t="s">
        <v>22</v>
      </c>
      <c r="V2872">
        <f>IF(tbl_Customers[[#This Row],[churn]] = "yes", 1, 0)</f>
        <v>0</v>
      </c>
      <c r="W2872" t="str">
        <f>IF(tbl_Customers[[#This Row],[number_customer_service_calls]] &lt;= 1, "0-1 Calls", IF(tbl_Customers[[#This Row],[number_customer_service_calls]] &lt;= 3, "2-3 Calls", IF(tbl_Customers[[#This Row],[number_customer_service_calls]] &lt;=5, "4-5 Calls", "6+ Calls")))</f>
        <v>0-1 Calls</v>
      </c>
      <c r="X2872" t="str">
        <f>IF(tbl_Customers[[#This Row],[account_length]] &lt;= 50, "0-50", IF(tbl_Customers[[#This Row],[account_length]] &lt;=100, "51-100", IF(tbl_Customers[[#This Row],[account_length]] &lt;= 150, "101-150", "151+")))</f>
        <v>51-100</v>
      </c>
      <c r="Y2872" t="str">
        <f>IF(tbl_Customers[[#This Row],[total_intl_charge]] &lt;= 3, "Low Charges", "High Charges")</f>
        <v>Low Charges</v>
      </c>
      <c r="Z2872" t="str">
        <f>IF(tbl_Customers[[#This Row],[total_eve_calls]]&lt;=80,"Low Calls",
IF(tbl_Customers[[#This Row],[total_eve_calls]]&lt;=120,"Medium Calls","High Calls"))</f>
        <v>Medium Calls</v>
      </c>
      <c r="AA2872" t="str">
        <f>IF(tbl_Customers[[#This Row],[total_eve_charge]]&lt;=15,"Low Charges",
IF(tbl_Customers[[#This Row],[total_eve_charge]]&lt;=20,"Medium Charges","High Charges"))</f>
        <v>High Charges</v>
      </c>
      <c r="AB28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72" t="str">
        <f>IF(tbl_Customers[[#This Row],[number_vmail_messages]] = 0, "No Usage", IF(tbl_Customers[[#This Row],[number_vmail_messages]] &lt;= 20, "Low Usage", IF(tbl_Customers[[#This Row],[number_vmail_messages]] &lt;= 40, "Medium Usgae", "High Usage")))</f>
        <v>No Usage</v>
      </c>
      <c r="AD2872" t="str">
        <f>IF(tbl_Customers[[#This Row],[total_day_minutes]]&lt;=150,"Low Usage", IF(tbl_Customers[[#This Row],[total_day_minutes]]&lt;=200,"Medium Usage", IF(tbl_Customers[[#This Row],[total_day_minutes]]&lt;=250,"High Usage","Very High Usage")))</f>
        <v>Low Usage</v>
      </c>
      <c r="AE2872" t="str">
        <f>IF(tbl_Customers[[#This Row],[total_intl_calls]]&lt;=5,"Low Calls", IF(tbl_Customers[[#This Row],[total_intl_calls]]&lt;=10, "Medium Calls", "High Calls"))</f>
        <v>Low Calls</v>
      </c>
      <c r="AF28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2" s="36" t="str">
        <f>IF(tbl_Customers[[#This Row],[Churn_Risk_Score]]&gt;=10,"High Risk", IF(tbl_Customers[[#This Row],[Churn_Risk_Score]]&gt;=5,"Medium Risk","Low Risk"))</f>
        <v>Low Risk</v>
      </c>
    </row>
    <row r="2873" spans="1:33" x14ac:dyDescent="0.35">
      <c r="A2873">
        <v>2872</v>
      </c>
      <c r="B2873" t="s">
        <v>53</v>
      </c>
      <c r="C2873">
        <v>61</v>
      </c>
      <c r="D2873" t="s">
        <v>25</v>
      </c>
      <c r="E2873" t="s">
        <v>22</v>
      </c>
      <c r="F2873" t="s">
        <v>22</v>
      </c>
      <c r="G2873">
        <v>0</v>
      </c>
      <c r="H2873">
        <v>208.4</v>
      </c>
      <c r="I2873">
        <v>102</v>
      </c>
      <c r="J2873">
        <v>35.43</v>
      </c>
      <c r="K2873">
        <v>326.10000000000002</v>
      </c>
      <c r="L2873">
        <v>96</v>
      </c>
      <c r="M2873">
        <v>27.72</v>
      </c>
      <c r="N2873">
        <v>201.9</v>
      </c>
      <c r="O2873">
        <v>73</v>
      </c>
      <c r="P2873">
        <v>9.09</v>
      </c>
      <c r="Q2873">
        <v>10.1</v>
      </c>
      <c r="R2873">
        <v>8</v>
      </c>
      <c r="S2873">
        <v>2.73</v>
      </c>
      <c r="T2873">
        <v>1</v>
      </c>
      <c r="U2873" t="s">
        <v>23</v>
      </c>
      <c r="V2873">
        <f>IF(tbl_Customers[[#This Row],[churn]] = "yes", 1, 0)</f>
        <v>1</v>
      </c>
      <c r="W2873" t="str">
        <f>IF(tbl_Customers[[#This Row],[number_customer_service_calls]] &lt;= 1, "0-1 Calls", IF(tbl_Customers[[#This Row],[number_customer_service_calls]] &lt;= 3, "2-3 Calls", IF(tbl_Customers[[#This Row],[number_customer_service_calls]] &lt;=5, "4-5 Calls", "6+ Calls")))</f>
        <v>0-1 Calls</v>
      </c>
      <c r="X2873" t="str">
        <f>IF(tbl_Customers[[#This Row],[account_length]] &lt;= 50, "0-50", IF(tbl_Customers[[#This Row],[account_length]] &lt;=100, "51-100", IF(tbl_Customers[[#This Row],[account_length]] &lt;= 150, "101-150", "151+")))</f>
        <v>51-100</v>
      </c>
      <c r="Y2873" t="str">
        <f>IF(tbl_Customers[[#This Row],[total_intl_charge]] &lt;= 3, "Low Charges", "High Charges")</f>
        <v>Low Charges</v>
      </c>
      <c r="Z2873" t="str">
        <f>IF(tbl_Customers[[#This Row],[total_eve_calls]]&lt;=80,"Low Calls",
IF(tbl_Customers[[#This Row],[total_eve_calls]]&lt;=120,"Medium Calls","High Calls"))</f>
        <v>Medium Calls</v>
      </c>
      <c r="AA2873" t="str">
        <f>IF(tbl_Customers[[#This Row],[total_eve_charge]]&lt;=15,"Low Charges",
IF(tbl_Customers[[#This Row],[total_eve_charge]]&lt;=20,"Medium Charges","High Charges"))</f>
        <v>High Charges</v>
      </c>
      <c r="AB28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73" t="str">
        <f>IF(tbl_Customers[[#This Row],[number_vmail_messages]] = 0, "No Usage", IF(tbl_Customers[[#This Row],[number_vmail_messages]] &lt;= 20, "Low Usage", IF(tbl_Customers[[#This Row],[number_vmail_messages]] &lt;= 40, "Medium Usgae", "High Usage")))</f>
        <v>No Usage</v>
      </c>
      <c r="AD2873" t="str">
        <f>IF(tbl_Customers[[#This Row],[total_day_minutes]]&lt;=150,"Low Usage", IF(tbl_Customers[[#This Row],[total_day_minutes]]&lt;=200,"Medium Usage", IF(tbl_Customers[[#This Row],[total_day_minutes]]&lt;=250,"High Usage","Very High Usage")))</f>
        <v>High Usage</v>
      </c>
      <c r="AE2873" t="str">
        <f>IF(tbl_Customers[[#This Row],[total_intl_calls]]&lt;=5,"Low Calls", IF(tbl_Customers[[#This Row],[total_intl_calls]]&lt;=10, "Medium Calls", "High Calls"))</f>
        <v>Medium Calls</v>
      </c>
      <c r="AF28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3" s="36" t="str">
        <f>IF(tbl_Customers[[#This Row],[Churn_Risk_Score]]&gt;=10,"High Risk", IF(tbl_Customers[[#This Row],[Churn_Risk_Score]]&gt;=5,"Medium Risk","Low Risk"))</f>
        <v>Low Risk</v>
      </c>
    </row>
    <row r="2874" spans="1:33" x14ac:dyDescent="0.35">
      <c r="A2874">
        <v>2873</v>
      </c>
      <c r="B2874" t="s">
        <v>41</v>
      </c>
      <c r="C2874">
        <v>97</v>
      </c>
      <c r="D2874" t="s">
        <v>28</v>
      </c>
      <c r="E2874" t="s">
        <v>23</v>
      </c>
      <c r="F2874" t="s">
        <v>22</v>
      </c>
      <c r="G2874">
        <v>0</v>
      </c>
      <c r="H2874">
        <v>230.6</v>
      </c>
      <c r="I2874">
        <v>131</v>
      </c>
      <c r="J2874">
        <v>39.200000000000003</v>
      </c>
      <c r="K2874">
        <v>261.3</v>
      </c>
      <c r="L2874">
        <v>136</v>
      </c>
      <c r="M2874">
        <v>22.21</v>
      </c>
      <c r="N2874">
        <v>157.1</v>
      </c>
      <c r="O2874">
        <v>96</v>
      </c>
      <c r="P2874">
        <v>7.07</v>
      </c>
      <c r="Q2874">
        <v>6.8</v>
      </c>
      <c r="R2874">
        <v>4</v>
      </c>
      <c r="S2874">
        <v>1.84</v>
      </c>
      <c r="T2874">
        <v>0</v>
      </c>
      <c r="U2874" t="s">
        <v>22</v>
      </c>
      <c r="V2874">
        <f>IF(tbl_Customers[[#This Row],[churn]] = "yes", 1, 0)</f>
        <v>0</v>
      </c>
      <c r="W2874" t="str">
        <f>IF(tbl_Customers[[#This Row],[number_customer_service_calls]] &lt;= 1, "0-1 Calls", IF(tbl_Customers[[#This Row],[number_customer_service_calls]] &lt;= 3, "2-3 Calls", IF(tbl_Customers[[#This Row],[number_customer_service_calls]] &lt;=5, "4-5 Calls", "6+ Calls")))</f>
        <v>0-1 Calls</v>
      </c>
      <c r="X2874" t="str">
        <f>IF(tbl_Customers[[#This Row],[account_length]] &lt;= 50, "0-50", IF(tbl_Customers[[#This Row],[account_length]] &lt;=100, "51-100", IF(tbl_Customers[[#This Row],[account_length]] &lt;= 150, "101-150", "151+")))</f>
        <v>51-100</v>
      </c>
      <c r="Y2874" t="str">
        <f>IF(tbl_Customers[[#This Row],[total_intl_charge]] &lt;= 3, "Low Charges", "High Charges")</f>
        <v>Low Charges</v>
      </c>
      <c r="Z2874" t="str">
        <f>IF(tbl_Customers[[#This Row],[total_eve_calls]]&lt;=80,"Low Calls",
IF(tbl_Customers[[#This Row],[total_eve_calls]]&lt;=120,"Medium Calls","High Calls"))</f>
        <v>High Calls</v>
      </c>
      <c r="AA2874" t="str">
        <f>IF(tbl_Customers[[#This Row],[total_eve_charge]]&lt;=15,"Low Charges",
IF(tbl_Customers[[#This Row],[total_eve_charge]]&lt;=20,"Medium Charges","High Charges"))</f>
        <v>High Charges</v>
      </c>
      <c r="AB28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74" t="str">
        <f>IF(tbl_Customers[[#This Row],[number_vmail_messages]] = 0, "No Usage", IF(tbl_Customers[[#This Row],[number_vmail_messages]] &lt;= 20, "Low Usage", IF(tbl_Customers[[#This Row],[number_vmail_messages]] &lt;= 40, "Medium Usgae", "High Usage")))</f>
        <v>No Usage</v>
      </c>
      <c r="AD2874" t="str">
        <f>IF(tbl_Customers[[#This Row],[total_day_minutes]]&lt;=150,"Low Usage", IF(tbl_Customers[[#This Row],[total_day_minutes]]&lt;=200,"Medium Usage", IF(tbl_Customers[[#This Row],[total_day_minutes]]&lt;=250,"High Usage","Very High Usage")))</f>
        <v>High Usage</v>
      </c>
      <c r="AE2874" t="str">
        <f>IF(tbl_Customers[[#This Row],[total_intl_calls]]&lt;=5,"Low Calls", IF(tbl_Customers[[#This Row],[total_intl_calls]]&lt;=10, "Medium Calls", "High Calls"))</f>
        <v>Low Calls</v>
      </c>
      <c r="AF28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74" s="36" t="str">
        <f>IF(tbl_Customers[[#This Row],[Churn_Risk_Score]]&gt;=10,"High Risk", IF(tbl_Customers[[#This Row],[Churn_Risk_Score]]&gt;=5,"Medium Risk","Low Risk"))</f>
        <v>Low Risk</v>
      </c>
    </row>
    <row r="2875" spans="1:33" x14ac:dyDescent="0.35">
      <c r="A2875">
        <v>2874</v>
      </c>
      <c r="B2875" t="s">
        <v>45</v>
      </c>
      <c r="C2875">
        <v>63</v>
      </c>
      <c r="D2875" t="s">
        <v>21</v>
      </c>
      <c r="E2875" t="s">
        <v>22</v>
      </c>
      <c r="F2875" t="s">
        <v>22</v>
      </c>
      <c r="G2875">
        <v>0</v>
      </c>
      <c r="H2875">
        <v>112.5</v>
      </c>
      <c r="I2875">
        <v>95</v>
      </c>
      <c r="J2875">
        <v>19.13</v>
      </c>
      <c r="K2875">
        <v>211.2</v>
      </c>
      <c r="L2875">
        <v>67</v>
      </c>
      <c r="M2875">
        <v>17.95</v>
      </c>
      <c r="N2875">
        <v>227.5</v>
      </c>
      <c r="O2875">
        <v>96</v>
      </c>
      <c r="P2875">
        <v>10.24</v>
      </c>
      <c r="Q2875">
        <v>11.1</v>
      </c>
      <c r="R2875">
        <v>8</v>
      </c>
      <c r="S2875">
        <v>3</v>
      </c>
      <c r="T2875">
        <v>0</v>
      </c>
      <c r="U2875" t="s">
        <v>22</v>
      </c>
      <c r="V2875">
        <f>IF(tbl_Customers[[#This Row],[churn]] = "yes", 1, 0)</f>
        <v>0</v>
      </c>
      <c r="W2875" t="str">
        <f>IF(tbl_Customers[[#This Row],[number_customer_service_calls]] &lt;= 1, "0-1 Calls", IF(tbl_Customers[[#This Row],[number_customer_service_calls]] &lt;= 3, "2-3 Calls", IF(tbl_Customers[[#This Row],[number_customer_service_calls]] &lt;=5, "4-5 Calls", "6+ Calls")))</f>
        <v>0-1 Calls</v>
      </c>
      <c r="X2875" t="str">
        <f>IF(tbl_Customers[[#This Row],[account_length]] &lt;= 50, "0-50", IF(tbl_Customers[[#This Row],[account_length]] &lt;=100, "51-100", IF(tbl_Customers[[#This Row],[account_length]] &lt;= 150, "101-150", "151+")))</f>
        <v>51-100</v>
      </c>
      <c r="Y2875" t="str">
        <f>IF(tbl_Customers[[#This Row],[total_intl_charge]] &lt;= 3, "Low Charges", "High Charges")</f>
        <v>Low Charges</v>
      </c>
      <c r="Z2875" t="str">
        <f>IF(tbl_Customers[[#This Row],[total_eve_calls]]&lt;=80,"Low Calls",
IF(tbl_Customers[[#This Row],[total_eve_calls]]&lt;=120,"Medium Calls","High Calls"))</f>
        <v>Low Calls</v>
      </c>
      <c r="AA2875" t="str">
        <f>IF(tbl_Customers[[#This Row],[total_eve_charge]]&lt;=15,"Low Charges",
IF(tbl_Customers[[#This Row],[total_eve_charge]]&lt;=20,"Medium Charges","High Charges"))</f>
        <v>Medium Charges</v>
      </c>
      <c r="AB28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75" t="str">
        <f>IF(tbl_Customers[[#This Row],[number_vmail_messages]] = 0, "No Usage", IF(tbl_Customers[[#This Row],[number_vmail_messages]] &lt;= 20, "Low Usage", IF(tbl_Customers[[#This Row],[number_vmail_messages]] &lt;= 40, "Medium Usgae", "High Usage")))</f>
        <v>No Usage</v>
      </c>
      <c r="AD2875" t="str">
        <f>IF(tbl_Customers[[#This Row],[total_day_minutes]]&lt;=150,"Low Usage", IF(tbl_Customers[[#This Row],[total_day_minutes]]&lt;=200,"Medium Usage", IF(tbl_Customers[[#This Row],[total_day_minutes]]&lt;=250,"High Usage","Very High Usage")))</f>
        <v>Low Usage</v>
      </c>
      <c r="AE2875" t="str">
        <f>IF(tbl_Customers[[#This Row],[total_intl_calls]]&lt;=5,"Low Calls", IF(tbl_Customers[[#This Row],[total_intl_calls]]&lt;=10, "Medium Calls", "High Calls"))</f>
        <v>Medium Calls</v>
      </c>
      <c r="AF28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5" s="36" t="str">
        <f>IF(tbl_Customers[[#This Row],[Churn_Risk_Score]]&gt;=10,"High Risk", IF(tbl_Customers[[#This Row],[Churn_Risk_Score]]&gt;=5,"Medium Risk","Low Risk"))</f>
        <v>Low Risk</v>
      </c>
    </row>
    <row r="2876" spans="1:33" x14ac:dyDescent="0.35">
      <c r="A2876">
        <v>2875</v>
      </c>
      <c r="B2876" t="s">
        <v>64</v>
      </c>
      <c r="C2876">
        <v>105</v>
      </c>
      <c r="D2876" t="s">
        <v>28</v>
      </c>
      <c r="E2876" t="s">
        <v>22</v>
      </c>
      <c r="F2876" t="s">
        <v>22</v>
      </c>
      <c r="G2876">
        <v>0</v>
      </c>
      <c r="H2876">
        <v>167.7</v>
      </c>
      <c r="I2876">
        <v>93</v>
      </c>
      <c r="J2876">
        <v>28.51</v>
      </c>
      <c r="K2876">
        <v>234.1</v>
      </c>
      <c r="L2876">
        <v>103</v>
      </c>
      <c r="M2876">
        <v>19.899999999999999</v>
      </c>
      <c r="N2876">
        <v>169.7</v>
      </c>
      <c r="O2876">
        <v>121</v>
      </c>
      <c r="P2876">
        <v>7.64</v>
      </c>
      <c r="Q2876">
        <v>6.9</v>
      </c>
      <c r="R2876">
        <v>5</v>
      </c>
      <c r="S2876">
        <v>1.86</v>
      </c>
      <c r="T2876">
        <v>3</v>
      </c>
      <c r="U2876" t="s">
        <v>22</v>
      </c>
      <c r="V2876">
        <f>IF(tbl_Customers[[#This Row],[churn]] = "yes", 1, 0)</f>
        <v>0</v>
      </c>
      <c r="W2876" t="str">
        <f>IF(tbl_Customers[[#This Row],[number_customer_service_calls]] &lt;= 1, "0-1 Calls", IF(tbl_Customers[[#This Row],[number_customer_service_calls]] &lt;= 3, "2-3 Calls", IF(tbl_Customers[[#This Row],[number_customer_service_calls]] &lt;=5, "4-5 Calls", "6+ Calls")))</f>
        <v>2-3 Calls</v>
      </c>
      <c r="X2876" t="str">
        <f>IF(tbl_Customers[[#This Row],[account_length]] &lt;= 50, "0-50", IF(tbl_Customers[[#This Row],[account_length]] &lt;=100, "51-100", IF(tbl_Customers[[#This Row],[account_length]] &lt;= 150, "101-150", "151+")))</f>
        <v>101-150</v>
      </c>
      <c r="Y2876" t="str">
        <f>IF(tbl_Customers[[#This Row],[total_intl_charge]] &lt;= 3, "Low Charges", "High Charges")</f>
        <v>Low Charges</v>
      </c>
      <c r="Z2876" t="str">
        <f>IF(tbl_Customers[[#This Row],[total_eve_calls]]&lt;=80,"Low Calls",
IF(tbl_Customers[[#This Row],[total_eve_calls]]&lt;=120,"Medium Calls","High Calls"))</f>
        <v>Medium Calls</v>
      </c>
      <c r="AA2876" t="str">
        <f>IF(tbl_Customers[[#This Row],[total_eve_charge]]&lt;=15,"Low Charges",
IF(tbl_Customers[[#This Row],[total_eve_charge]]&lt;=20,"Medium Charges","High Charges"))</f>
        <v>Medium Charges</v>
      </c>
      <c r="AB28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76" t="str">
        <f>IF(tbl_Customers[[#This Row],[number_vmail_messages]] = 0, "No Usage", IF(tbl_Customers[[#This Row],[number_vmail_messages]] &lt;= 20, "Low Usage", IF(tbl_Customers[[#This Row],[number_vmail_messages]] &lt;= 40, "Medium Usgae", "High Usage")))</f>
        <v>No Usage</v>
      </c>
      <c r="AD2876" t="str">
        <f>IF(tbl_Customers[[#This Row],[total_day_minutes]]&lt;=150,"Low Usage", IF(tbl_Customers[[#This Row],[total_day_minutes]]&lt;=200,"Medium Usage", IF(tbl_Customers[[#This Row],[total_day_minutes]]&lt;=250,"High Usage","Very High Usage")))</f>
        <v>Medium Usage</v>
      </c>
      <c r="AE2876" t="str">
        <f>IF(tbl_Customers[[#This Row],[total_intl_calls]]&lt;=5,"Low Calls", IF(tbl_Customers[[#This Row],[total_intl_calls]]&lt;=10, "Medium Calls", "High Calls"))</f>
        <v>Low Calls</v>
      </c>
      <c r="AF28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6" s="36" t="str">
        <f>IF(tbl_Customers[[#This Row],[Churn_Risk_Score]]&gt;=10,"High Risk", IF(tbl_Customers[[#This Row],[Churn_Risk_Score]]&gt;=5,"Medium Risk","Low Risk"))</f>
        <v>Low Risk</v>
      </c>
    </row>
    <row r="2877" spans="1:33" x14ac:dyDescent="0.35">
      <c r="A2877">
        <v>2876</v>
      </c>
      <c r="B2877" t="s">
        <v>52</v>
      </c>
      <c r="C2877">
        <v>159</v>
      </c>
      <c r="D2877" t="s">
        <v>25</v>
      </c>
      <c r="E2877" t="s">
        <v>22</v>
      </c>
      <c r="F2877" t="s">
        <v>22</v>
      </c>
      <c r="G2877">
        <v>0</v>
      </c>
      <c r="H2877">
        <v>180.1</v>
      </c>
      <c r="I2877">
        <v>103</v>
      </c>
      <c r="J2877">
        <v>30.62</v>
      </c>
      <c r="K2877">
        <v>193.4</v>
      </c>
      <c r="L2877">
        <v>148</v>
      </c>
      <c r="M2877">
        <v>16.440000000000001</v>
      </c>
      <c r="N2877">
        <v>251.2</v>
      </c>
      <c r="O2877">
        <v>109</v>
      </c>
      <c r="P2877">
        <v>11.3</v>
      </c>
      <c r="Q2877">
        <v>13.4</v>
      </c>
      <c r="R2877">
        <v>5</v>
      </c>
      <c r="S2877">
        <v>3.62</v>
      </c>
      <c r="T2877">
        <v>0</v>
      </c>
      <c r="U2877" t="s">
        <v>22</v>
      </c>
      <c r="V2877">
        <f>IF(tbl_Customers[[#This Row],[churn]] = "yes", 1, 0)</f>
        <v>0</v>
      </c>
      <c r="W2877" t="str">
        <f>IF(tbl_Customers[[#This Row],[number_customer_service_calls]] &lt;= 1, "0-1 Calls", IF(tbl_Customers[[#This Row],[number_customer_service_calls]] &lt;= 3, "2-3 Calls", IF(tbl_Customers[[#This Row],[number_customer_service_calls]] &lt;=5, "4-5 Calls", "6+ Calls")))</f>
        <v>0-1 Calls</v>
      </c>
      <c r="X2877" t="str">
        <f>IF(tbl_Customers[[#This Row],[account_length]] &lt;= 50, "0-50", IF(tbl_Customers[[#This Row],[account_length]] &lt;=100, "51-100", IF(tbl_Customers[[#This Row],[account_length]] &lt;= 150, "101-150", "151+")))</f>
        <v>151+</v>
      </c>
      <c r="Y2877" t="str">
        <f>IF(tbl_Customers[[#This Row],[total_intl_charge]] &lt;= 3, "Low Charges", "High Charges")</f>
        <v>High Charges</v>
      </c>
      <c r="Z2877" t="str">
        <f>IF(tbl_Customers[[#This Row],[total_eve_calls]]&lt;=80,"Low Calls",
IF(tbl_Customers[[#This Row],[total_eve_calls]]&lt;=120,"Medium Calls","High Calls"))</f>
        <v>High Calls</v>
      </c>
      <c r="AA2877" t="str">
        <f>IF(tbl_Customers[[#This Row],[total_eve_charge]]&lt;=15,"Low Charges",
IF(tbl_Customers[[#This Row],[total_eve_charge]]&lt;=20,"Medium Charges","High Charges"))</f>
        <v>Medium Charges</v>
      </c>
      <c r="AB28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77" t="str">
        <f>IF(tbl_Customers[[#This Row],[number_vmail_messages]] = 0, "No Usage", IF(tbl_Customers[[#This Row],[number_vmail_messages]] &lt;= 20, "Low Usage", IF(tbl_Customers[[#This Row],[number_vmail_messages]] &lt;= 40, "Medium Usgae", "High Usage")))</f>
        <v>No Usage</v>
      </c>
      <c r="AD2877" t="str">
        <f>IF(tbl_Customers[[#This Row],[total_day_minutes]]&lt;=150,"Low Usage", IF(tbl_Customers[[#This Row],[total_day_minutes]]&lt;=200,"Medium Usage", IF(tbl_Customers[[#This Row],[total_day_minutes]]&lt;=250,"High Usage","Very High Usage")))</f>
        <v>Medium Usage</v>
      </c>
      <c r="AE2877" t="str">
        <f>IF(tbl_Customers[[#This Row],[total_intl_calls]]&lt;=5,"Low Calls", IF(tbl_Customers[[#This Row],[total_intl_calls]]&lt;=10, "Medium Calls", "High Calls"))</f>
        <v>Low Calls</v>
      </c>
      <c r="AF28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77" s="36" t="str">
        <f>IF(tbl_Customers[[#This Row],[Churn_Risk_Score]]&gt;=10,"High Risk", IF(tbl_Customers[[#This Row],[Churn_Risk_Score]]&gt;=5,"Medium Risk","Low Risk"))</f>
        <v>Low Risk</v>
      </c>
    </row>
    <row r="2878" spans="1:33" x14ac:dyDescent="0.35">
      <c r="A2878">
        <v>2877</v>
      </c>
      <c r="B2878" t="s">
        <v>61</v>
      </c>
      <c r="C2878">
        <v>83</v>
      </c>
      <c r="D2878" t="s">
        <v>28</v>
      </c>
      <c r="E2878" t="s">
        <v>22</v>
      </c>
      <c r="F2878" t="s">
        <v>22</v>
      </c>
      <c r="G2878">
        <v>0</v>
      </c>
      <c r="H2878">
        <v>129.6</v>
      </c>
      <c r="I2878">
        <v>81</v>
      </c>
      <c r="J2878">
        <v>22.03</v>
      </c>
      <c r="K2878">
        <v>189.7</v>
      </c>
      <c r="L2878">
        <v>117</v>
      </c>
      <c r="M2878">
        <v>16.12</v>
      </c>
      <c r="N2878">
        <v>219</v>
      </c>
      <c r="O2878">
        <v>118</v>
      </c>
      <c r="P2878">
        <v>9.86</v>
      </c>
      <c r="Q2878">
        <v>9.8000000000000007</v>
      </c>
      <c r="R2878">
        <v>4</v>
      </c>
      <c r="S2878">
        <v>2.65</v>
      </c>
      <c r="T2878">
        <v>2</v>
      </c>
      <c r="U2878" t="s">
        <v>22</v>
      </c>
      <c r="V2878">
        <f>IF(tbl_Customers[[#This Row],[churn]] = "yes", 1, 0)</f>
        <v>0</v>
      </c>
      <c r="W2878" t="str">
        <f>IF(tbl_Customers[[#This Row],[number_customer_service_calls]] &lt;= 1, "0-1 Calls", IF(tbl_Customers[[#This Row],[number_customer_service_calls]] &lt;= 3, "2-3 Calls", IF(tbl_Customers[[#This Row],[number_customer_service_calls]] &lt;=5, "4-5 Calls", "6+ Calls")))</f>
        <v>2-3 Calls</v>
      </c>
      <c r="X2878" t="str">
        <f>IF(tbl_Customers[[#This Row],[account_length]] &lt;= 50, "0-50", IF(tbl_Customers[[#This Row],[account_length]] &lt;=100, "51-100", IF(tbl_Customers[[#This Row],[account_length]] &lt;= 150, "101-150", "151+")))</f>
        <v>51-100</v>
      </c>
      <c r="Y2878" t="str">
        <f>IF(tbl_Customers[[#This Row],[total_intl_charge]] &lt;= 3, "Low Charges", "High Charges")</f>
        <v>Low Charges</v>
      </c>
      <c r="Z2878" t="str">
        <f>IF(tbl_Customers[[#This Row],[total_eve_calls]]&lt;=80,"Low Calls",
IF(tbl_Customers[[#This Row],[total_eve_calls]]&lt;=120,"Medium Calls","High Calls"))</f>
        <v>Medium Calls</v>
      </c>
      <c r="AA2878" t="str">
        <f>IF(tbl_Customers[[#This Row],[total_eve_charge]]&lt;=15,"Low Charges",
IF(tbl_Customers[[#This Row],[total_eve_charge]]&lt;=20,"Medium Charges","High Charges"))</f>
        <v>Medium Charges</v>
      </c>
      <c r="AB28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78" t="str">
        <f>IF(tbl_Customers[[#This Row],[number_vmail_messages]] = 0, "No Usage", IF(tbl_Customers[[#This Row],[number_vmail_messages]] &lt;= 20, "Low Usage", IF(tbl_Customers[[#This Row],[number_vmail_messages]] &lt;= 40, "Medium Usgae", "High Usage")))</f>
        <v>No Usage</v>
      </c>
      <c r="AD2878" t="str">
        <f>IF(tbl_Customers[[#This Row],[total_day_minutes]]&lt;=150,"Low Usage", IF(tbl_Customers[[#This Row],[total_day_minutes]]&lt;=200,"Medium Usage", IF(tbl_Customers[[#This Row],[total_day_minutes]]&lt;=250,"High Usage","Very High Usage")))</f>
        <v>Low Usage</v>
      </c>
      <c r="AE2878" t="str">
        <f>IF(tbl_Customers[[#This Row],[total_intl_calls]]&lt;=5,"Low Calls", IF(tbl_Customers[[#This Row],[total_intl_calls]]&lt;=10, "Medium Calls", "High Calls"))</f>
        <v>Low Calls</v>
      </c>
      <c r="AF28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78" s="36" t="str">
        <f>IF(tbl_Customers[[#This Row],[Churn_Risk_Score]]&gt;=10,"High Risk", IF(tbl_Customers[[#This Row],[Churn_Risk_Score]]&gt;=5,"Medium Risk","Low Risk"))</f>
        <v>Low Risk</v>
      </c>
    </row>
    <row r="2879" spans="1:33" x14ac:dyDescent="0.35">
      <c r="A2879">
        <v>2878</v>
      </c>
      <c r="B2879" t="s">
        <v>57</v>
      </c>
      <c r="C2879">
        <v>93</v>
      </c>
      <c r="D2879" t="s">
        <v>28</v>
      </c>
      <c r="E2879" t="s">
        <v>22</v>
      </c>
      <c r="F2879" t="s">
        <v>22</v>
      </c>
      <c r="G2879">
        <v>0</v>
      </c>
      <c r="H2879">
        <v>215.5</v>
      </c>
      <c r="I2879">
        <v>108</v>
      </c>
      <c r="J2879">
        <v>36.64</v>
      </c>
      <c r="K2879">
        <v>230.9</v>
      </c>
      <c r="L2879">
        <v>70</v>
      </c>
      <c r="M2879">
        <v>19.63</v>
      </c>
      <c r="N2879">
        <v>144.1</v>
      </c>
      <c r="O2879">
        <v>134</v>
      </c>
      <c r="P2879">
        <v>6.48</v>
      </c>
      <c r="Q2879">
        <v>13.2</v>
      </c>
      <c r="R2879">
        <v>4</v>
      </c>
      <c r="S2879">
        <v>3.56</v>
      </c>
      <c r="T2879">
        <v>0</v>
      </c>
      <c r="U2879" t="s">
        <v>22</v>
      </c>
      <c r="V2879">
        <f>IF(tbl_Customers[[#This Row],[churn]] = "yes", 1, 0)</f>
        <v>0</v>
      </c>
      <c r="W2879" t="str">
        <f>IF(tbl_Customers[[#This Row],[number_customer_service_calls]] &lt;= 1, "0-1 Calls", IF(tbl_Customers[[#This Row],[number_customer_service_calls]] &lt;= 3, "2-3 Calls", IF(tbl_Customers[[#This Row],[number_customer_service_calls]] &lt;=5, "4-5 Calls", "6+ Calls")))</f>
        <v>0-1 Calls</v>
      </c>
      <c r="X2879" t="str">
        <f>IF(tbl_Customers[[#This Row],[account_length]] &lt;= 50, "0-50", IF(tbl_Customers[[#This Row],[account_length]] &lt;=100, "51-100", IF(tbl_Customers[[#This Row],[account_length]] &lt;= 150, "101-150", "151+")))</f>
        <v>51-100</v>
      </c>
      <c r="Y2879" t="str">
        <f>IF(tbl_Customers[[#This Row],[total_intl_charge]] &lt;= 3, "Low Charges", "High Charges")</f>
        <v>High Charges</v>
      </c>
      <c r="Z2879" t="str">
        <f>IF(tbl_Customers[[#This Row],[total_eve_calls]]&lt;=80,"Low Calls",
IF(tbl_Customers[[#This Row],[total_eve_calls]]&lt;=120,"Medium Calls","High Calls"))</f>
        <v>Low Calls</v>
      </c>
      <c r="AA2879" t="str">
        <f>IF(tbl_Customers[[#This Row],[total_eve_charge]]&lt;=15,"Low Charges",
IF(tbl_Customers[[#This Row],[total_eve_charge]]&lt;=20,"Medium Charges","High Charges"))</f>
        <v>Medium Charges</v>
      </c>
      <c r="AB28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79" t="str">
        <f>IF(tbl_Customers[[#This Row],[number_vmail_messages]] = 0, "No Usage", IF(tbl_Customers[[#This Row],[number_vmail_messages]] &lt;= 20, "Low Usage", IF(tbl_Customers[[#This Row],[number_vmail_messages]] &lt;= 40, "Medium Usgae", "High Usage")))</f>
        <v>No Usage</v>
      </c>
      <c r="AD2879" t="str">
        <f>IF(tbl_Customers[[#This Row],[total_day_minutes]]&lt;=150,"Low Usage", IF(tbl_Customers[[#This Row],[total_day_minutes]]&lt;=200,"Medium Usage", IF(tbl_Customers[[#This Row],[total_day_minutes]]&lt;=250,"High Usage","Very High Usage")))</f>
        <v>High Usage</v>
      </c>
      <c r="AE2879" t="str">
        <f>IF(tbl_Customers[[#This Row],[total_intl_calls]]&lt;=5,"Low Calls", IF(tbl_Customers[[#This Row],[total_intl_calls]]&lt;=10, "Medium Calls", "High Calls"))</f>
        <v>Low Calls</v>
      </c>
      <c r="AF28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79" s="36" t="str">
        <f>IF(tbl_Customers[[#This Row],[Churn_Risk_Score]]&gt;=10,"High Risk", IF(tbl_Customers[[#This Row],[Churn_Risk_Score]]&gt;=5,"Medium Risk","Low Risk"))</f>
        <v>Low Risk</v>
      </c>
    </row>
    <row r="2880" spans="1:33" x14ac:dyDescent="0.35">
      <c r="A2880">
        <v>2879</v>
      </c>
      <c r="B2880" t="s">
        <v>55</v>
      </c>
      <c r="C2880">
        <v>98</v>
      </c>
      <c r="D2880" t="s">
        <v>21</v>
      </c>
      <c r="E2880" t="s">
        <v>22</v>
      </c>
      <c r="F2880" t="s">
        <v>22</v>
      </c>
      <c r="G2880">
        <v>0</v>
      </c>
      <c r="H2880">
        <v>211.9</v>
      </c>
      <c r="I2880">
        <v>65</v>
      </c>
      <c r="J2880">
        <v>36.020000000000003</v>
      </c>
      <c r="K2880">
        <v>224.6</v>
      </c>
      <c r="L2880">
        <v>95</v>
      </c>
      <c r="M2880">
        <v>19.09</v>
      </c>
      <c r="N2880">
        <v>233</v>
      </c>
      <c r="O2880">
        <v>81</v>
      </c>
      <c r="P2880">
        <v>10.49</v>
      </c>
      <c r="Q2880">
        <v>9.9</v>
      </c>
      <c r="R2880">
        <v>3</v>
      </c>
      <c r="S2880">
        <v>2.67</v>
      </c>
      <c r="T2880">
        <v>2</v>
      </c>
      <c r="U2880" t="s">
        <v>22</v>
      </c>
      <c r="V2880">
        <f>IF(tbl_Customers[[#This Row],[churn]] = "yes", 1, 0)</f>
        <v>0</v>
      </c>
      <c r="W2880" t="str">
        <f>IF(tbl_Customers[[#This Row],[number_customer_service_calls]] &lt;= 1, "0-1 Calls", IF(tbl_Customers[[#This Row],[number_customer_service_calls]] &lt;= 3, "2-3 Calls", IF(tbl_Customers[[#This Row],[number_customer_service_calls]] &lt;=5, "4-5 Calls", "6+ Calls")))</f>
        <v>2-3 Calls</v>
      </c>
      <c r="X2880" t="str">
        <f>IF(tbl_Customers[[#This Row],[account_length]] &lt;= 50, "0-50", IF(tbl_Customers[[#This Row],[account_length]] &lt;=100, "51-100", IF(tbl_Customers[[#This Row],[account_length]] &lt;= 150, "101-150", "151+")))</f>
        <v>51-100</v>
      </c>
      <c r="Y2880" t="str">
        <f>IF(tbl_Customers[[#This Row],[total_intl_charge]] &lt;= 3, "Low Charges", "High Charges")</f>
        <v>Low Charges</v>
      </c>
      <c r="Z2880" t="str">
        <f>IF(tbl_Customers[[#This Row],[total_eve_calls]]&lt;=80,"Low Calls",
IF(tbl_Customers[[#This Row],[total_eve_calls]]&lt;=120,"Medium Calls","High Calls"))</f>
        <v>Medium Calls</v>
      </c>
      <c r="AA2880" t="str">
        <f>IF(tbl_Customers[[#This Row],[total_eve_charge]]&lt;=15,"Low Charges",
IF(tbl_Customers[[#This Row],[total_eve_charge]]&lt;=20,"Medium Charges","High Charges"))</f>
        <v>Medium Charges</v>
      </c>
      <c r="AB28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80" t="str">
        <f>IF(tbl_Customers[[#This Row],[number_vmail_messages]] = 0, "No Usage", IF(tbl_Customers[[#This Row],[number_vmail_messages]] &lt;= 20, "Low Usage", IF(tbl_Customers[[#This Row],[number_vmail_messages]] &lt;= 40, "Medium Usgae", "High Usage")))</f>
        <v>No Usage</v>
      </c>
      <c r="AD2880" t="str">
        <f>IF(tbl_Customers[[#This Row],[total_day_minutes]]&lt;=150,"Low Usage", IF(tbl_Customers[[#This Row],[total_day_minutes]]&lt;=200,"Medium Usage", IF(tbl_Customers[[#This Row],[total_day_minutes]]&lt;=250,"High Usage","Very High Usage")))</f>
        <v>High Usage</v>
      </c>
      <c r="AE2880" t="str">
        <f>IF(tbl_Customers[[#This Row],[total_intl_calls]]&lt;=5,"Low Calls", IF(tbl_Customers[[#This Row],[total_intl_calls]]&lt;=10, "Medium Calls", "High Calls"))</f>
        <v>Low Calls</v>
      </c>
      <c r="AF28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80" s="36" t="str">
        <f>IF(tbl_Customers[[#This Row],[Churn_Risk_Score]]&gt;=10,"High Risk", IF(tbl_Customers[[#This Row],[Churn_Risk_Score]]&gt;=5,"Medium Risk","Low Risk"))</f>
        <v>Low Risk</v>
      </c>
    </row>
    <row r="2881" spans="1:33" x14ac:dyDescent="0.35">
      <c r="A2881">
        <v>2880</v>
      </c>
      <c r="B2881" t="s">
        <v>24</v>
      </c>
      <c r="C2881">
        <v>163</v>
      </c>
      <c r="D2881" t="s">
        <v>21</v>
      </c>
      <c r="E2881" t="s">
        <v>22</v>
      </c>
      <c r="F2881" t="s">
        <v>22</v>
      </c>
      <c r="G2881">
        <v>0</v>
      </c>
      <c r="H2881">
        <v>82</v>
      </c>
      <c r="I2881">
        <v>95</v>
      </c>
      <c r="J2881">
        <v>13.94</v>
      </c>
      <c r="K2881">
        <v>125.2</v>
      </c>
      <c r="L2881">
        <v>103</v>
      </c>
      <c r="M2881">
        <v>10.64</v>
      </c>
      <c r="N2881">
        <v>171.3</v>
      </c>
      <c r="O2881">
        <v>107</v>
      </c>
      <c r="P2881">
        <v>7.71</v>
      </c>
      <c r="Q2881">
        <v>8</v>
      </c>
      <c r="R2881">
        <v>4</v>
      </c>
      <c r="S2881">
        <v>2.16</v>
      </c>
      <c r="T2881">
        <v>1</v>
      </c>
      <c r="U2881" t="s">
        <v>22</v>
      </c>
      <c r="V2881">
        <f>IF(tbl_Customers[[#This Row],[churn]] = "yes", 1, 0)</f>
        <v>0</v>
      </c>
      <c r="W2881" t="str">
        <f>IF(tbl_Customers[[#This Row],[number_customer_service_calls]] &lt;= 1, "0-1 Calls", IF(tbl_Customers[[#This Row],[number_customer_service_calls]] &lt;= 3, "2-3 Calls", IF(tbl_Customers[[#This Row],[number_customer_service_calls]] &lt;=5, "4-5 Calls", "6+ Calls")))</f>
        <v>0-1 Calls</v>
      </c>
      <c r="X2881" t="str">
        <f>IF(tbl_Customers[[#This Row],[account_length]] &lt;= 50, "0-50", IF(tbl_Customers[[#This Row],[account_length]] &lt;=100, "51-100", IF(tbl_Customers[[#This Row],[account_length]] &lt;= 150, "101-150", "151+")))</f>
        <v>151+</v>
      </c>
      <c r="Y2881" t="str">
        <f>IF(tbl_Customers[[#This Row],[total_intl_charge]] &lt;= 3, "Low Charges", "High Charges")</f>
        <v>Low Charges</v>
      </c>
      <c r="Z2881" t="str">
        <f>IF(tbl_Customers[[#This Row],[total_eve_calls]]&lt;=80,"Low Calls",
IF(tbl_Customers[[#This Row],[total_eve_calls]]&lt;=120,"Medium Calls","High Calls"))</f>
        <v>Medium Calls</v>
      </c>
      <c r="AA2881" t="str">
        <f>IF(tbl_Customers[[#This Row],[total_eve_charge]]&lt;=15,"Low Charges",
IF(tbl_Customers[[#This Row],[total_eve_charge]]&lt;=20,"Medium Charges","High Charges"))</f>
        <v>Low Charges</v>
      </c>
      <c r="AB28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81" t="str">
        <f>IF(tbl_Customers[[#This Row],[number_vmail_messages]] = 0, "No Usage", IF(tbl_Customers[[#This Row],[number_vmail_messages]] &lt;= 20, "Low Usage", IF(tbl_Customers[[#This Row],[number_vmail_messages]] &lt;= 40, "Medium Usgae", "High Usage")))</f>
        <v>No Usage</v>
      </c>
      <c r="AD2881" t="str">
        <f>IF(tbl_Customers[[#This Row],[total_day_minutes]]&lt;=150,"Low Usage", IF(tbl_Customers[[#This Row],[total_day_minutes]]&lt;=200,"Medium Usage", IF(tbl_Customers[[#This Row],[total_day_minutes]]&lt;=250,"High Usage","Very High Usage")))</f>
        <v>Low Usage</v>
      </c>
      <c r="AE2881" t="str">
        <f>IF(tbl_Customers[[#This Row],[total_intl_calls]]&lt;=5,"Low Calls", IF(tbl_Customers[[#This Row],[total_intl_calls]]&lt;=10, "Medium Calls", "High Calls"))</f>
        <v>Low Calls</v>
      </c>
      <c r="AF28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81" s="36" t="str">
        <f>IF(tbl_Customers[[#This Row],[Churn_Risk_Score]]&gt;=10,"High Risk", IF(tbl_Customers[[#This Row],[Churn_Risk_Score]]&gt;=5,"Medium Risk","Low Risk"))</f>
        <v>Low Risk</v>
      </c>
    </row>
    <row r="2882" spans="1:33" x14ac:dyDescent="0.35">
      <c r="A2882">
        <v>2881</v>
      </c>
      <c r="B2882" t="s">
        <v>27</v>
      </c>
      <c r="C2882">
        <v>169</v>
      </c>
      <c r="D2882" t="s">
        <v>25</v>
      </c>
      <c r="E2882" t="s">
        <v>22</v>
      </c>
      <c r="F2882" t="s">
        <v>23</v>
      </c>
      <c r="G2882">
        <v>22</v>
      </c>
      <c r="H2882">
        <v>149.1</v>
      </c>
      <c r="I2882">
        <v>103</v>
      </c>
      <c r="J2882">
        <v>25.35</v>
      </c>
      <c r="K2882">
        <v>207.2</v>
      </c>
      <c r="L2882">
        <v>91</v>
      </c>
      <c r="M2882">
        <v>17.61</v>
      </c>
      <c r="N2882">
        <v>265.39999999999998</v>
      </c>
      <c r="O2882">
        <v>92</v>
      </c>
      <c r="P2882">
        <v>11.94</v>
      </c>
      <c r="Q2882">
        <v>11.4</v>
      </c>
      <c r="R2882">
        <v>7</v>
      </c>
      <c r="S2882">
        <v>3.08</v>
      </c>
      <c r="T2882">
        <v>2</v>
      </c>
      <c r="U2882" t="s">
        <v>22</v>
      </c>
      <c r="V2882">
        <f>IF(tbl_Customers[[#This Row],[churn]] = "yes", 1, 0)</f>
        <v>0</v>
      </c>
      <c r="W2882" t="str">
        <f>IF(tbl_Customers[[#This Row],[number_customer_service_calls]] &lt;= 1, "0-1 Calls", IF(tbl_Customers[[#This Row],[number_customer_service_calls]] &lt;= 3, "2-3 Calls", IF(tbl_Customers[[#This Row],[number_customer_service_calls]] &lt;=5, "4-5 Calls", "6+ Calls")))</f>
        <v>2-3 Calls</v>
      </c>
      <c r="X2882" t="str">
        <f>IF(tbl_Customers[[#This Row],[account_length]] &lt;= 50, "0-50", IF(tbl_Customers[[#This Row],[account_length]] &lt;=100, "51-100", IF(tbl_Customers[[#This Row],[account_length]] &lt;= 150, "101-150", "151+")))</f>
        <v>151+</v>
      </c>
      <c r="Y2882" t="str">
        <f>IF(tbl_Customers[[#This Row],[total_intl_charge]] &lt;= 3, "Low Charges", "High Charges")</f>
        <v>High Charges</v>
      </c>
      <c r="Z2882" t="str">
        <f>IF(tbl_Customers[[#This Row],[total_eve_calls]]&lt;=80,"Low Calls",
IF(tbl_Customers[[#This Row],[total_eve_calls]]&lt;=120,"Medium Calls","High Calls"))</f>
        <v>Medium Calls</v>
      </c>
      <c r="AA2882" t="str">
        <f>IF(tbl_Customers[[#This Row],[total_eve_charge]]&lt;=15,"Low Charges",
IF(tbl_Customers[[#This Row],[total_eve_charge]]&lt;=20,"Medium Charges","High Charges"))</f>
        <v>Medium Charges</v>
      </c>
      <c r="AB28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82" t="str">
        <f>IF(tbl_Customers[[#This Row],[number_vmail_messages]] = 0, "No Usage", IF(tbl_Customers[[#This Row],[number_vmail_messages]] &lt;= 20, "Low Usage", IF(tbl_Customers[[#This Row],[number_vmail_messages]] &lt;= 40, "Medium Usgae", "High Usage")))</f>
        <v>Medium Usgae</v>
      </c>
      <c r="AD2882" t="str">
        <f>IF(tbl_Customers[[#This Row],[total_day_minutes]]&lt;=150,"Low Usage", IF(tbl_Customers[[#This Row],[total_day_minutes]]&lt;=200,"Medium Usage", IF(tbl_Customers[[#This Row],[total_day_minutes]]&lt;=250,"High Usage","Very High Usage")))</f>
        <v>Low Usage</v>
      </c>
      <c r="AE2882" t="str">
        <f>IF(tbl_Customers[[#This Row],[total_intl_calls]]&lt;=5,"Low Calls", IF(tbl_Customers[[#This Row],[total_intl_calls]]&lt;=10, "Medium Calls", "High Calls"))</f>
        <v>Medium Calls</v>
      </c>
      <c r="AF28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82" s="36" t="str">
        <f>IF(tbl_Customers[[#This Row],[Churn_Risk_Score]]&gt;=10,"High Risk", IF(tbl_Customers[[#This Row],[Churn_Risk_Score]]&gt;=5,"Medium Risk","Low Risk"))</f>
        <v>Low Risk</v>
      </c>
    </row>
    <row r="2883" spans="1:33" x14ac:dyDescent="0.35">
      <c r="A2883">
        <v>2882</v>
      </c>
      <c r="B2883" t="s">
        <v>62</v>
      </c>
      <c r="C2883">
        <v>111</v>
      </c>
      <c r="D2883" t="s">
        <v>21</v>
      </c>
      <c r="E2883" t="s">
        <v>22</v>
      </c>
      <c r="F2883" t="s">
        <v>22</v>
      </c>
      <c r="G2883">
        <v>0</v>
      </c>
      <c r="H2883">
        <v>304.60000000000002</v>
      </c>
      <c r="I2883">
        <v>56</v>
      </c>
      <c r="J2883">
        <v>51.78</v>
      </c>
      <c r="K2883">
        <v>157.6</v>
      </c>
      <c r="L2883">
        <v>101</v>
      </c>
      <c r="M2883">
        <v>13.4</v>
      </c>
      <c r="N2883">
        <v>188.2</v>
      </c>
      <c r="O2883">
        <v>116</v>
      </c>
      <c r="P2883">
        <v>8.4700000000000006</v>
      </c>
      <c r="Q2883">
        <v>12.4</v>
      </c>
      <c r="R2883">
        <v>1</v>
      </c>
      <c r="S2883">
        <v>3.35</v>
      </c>
      <c r="T2883">
        <v>1</v>
      </c>
      <c r="U2883" t="s">
        <v>23</v>
      </c>
      <c r="V2883">
        <f>IF(tbl_Customers[[#This Row],[churn]] = "yes", 1, 0)</f>
        <v>1</v>
      </c>
      <c r="W2883" t="str">
        <f>IF(tbl_Customers[[#This Row],[number_customer_service_calls]] &lt;= 1, "0-1 Calls", IF(tbl_Customers[[#This Row],[number_customer_service_calls]] &lt;= 3, "2-3 Calls", IF(tbl_Customers[[#This Row],[number_customer_service_calls]] &lt;=5, "4-5 Calls", "6+ Calls")))</f>
        <v>0-1 Calls</v>
      </c>
      <c r="X2883" t="str">
        <f>IF(tbl_Customers[[#This Row],[account_length]] &lt;= 50, "0-50", IF(tbl_Customers[[#This Row],[account_length]] &lt;=100, "51-100", IF(tbl_Customers[[#This Row],[account_length]] &lt;= 150, "101-150", "151+")))</f>
        <v>101-150</v>
      </c>
      <c r="Y2883" t="str">
        <f>IF(tbl_Customers[[#This Row],[total_intl_charge]] &lt;= 3, "Low Charges", "High Charges")</f>
        <v>High Charges</v>
      </c>
      <c r="Z2883" t="str">
        <f>IF(tbl_Customers[[#This Row],[total_eve_calls]]&lt;=80,"Low Calls",
IF(tbl_Customers[[#This Row],[total_eve_calls]]&lt;=120,"Medium Calls","High Calls"))</f>
        <v>Medium Calls</v>
      </c>
      <c r="AA2883" t="str">
        <f>IF(tbl_Customers[[#This Row],[total_eve_charge]]&lt;=15,"Low Charges",
IF(tbl_Customers[[#This Row],[total_eve_charge]]&lt;=20,"Medium Charges","High Charges"))</f>
        <v>Low Charges</v>
      </c>
      <c r="AB28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83" t="str">
        <f>IF(tbl_Customers[[#This Row],[number_vmail_messages]] = 0, "No Usage", IF(tbl_Customers[[#This Row],[number_vmail_messages]] &lt;= 20, "Low Usage", IF(tbl_Customers[[#This Row],[number_vmail_messages]] &lt;= 40, "Medium Usgae", "High Usage")))</f>
        <v>No Usage</v>
      </c>
      <c r="AD2883" t="str">
        <f>IF(tbl_Customers[[#This Row],[total_day_minutes]]&lt;=150,"Low Usage", IF(tbl_Customers[[#This Row],[total_day_minutes]]&lt;=200,"Medium Usage", IF(tbl_Customers[[#This Row],[total_day_minutes]]&lt;=250,"High Usage","Very High Usage")))</f>
        <v>Very High Usage</v>
      </c>
      <c r="AE2883" t="str">
        <f>IF(tbl_Customers[[#This Row],[total_intl_calls]]&lt;=5,"Low Calls", IF(tbl_Customers[[#This Row],[total_intl_calls]]&lt;=10, "Medium Calls", "High Calls"))</f>
        <v>Low Calls</v>
      </c>
      <c r="AF28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883" s="36" t="str">
        <f>IF(tbl_Customers[[#This Row],[Churn_Risk_Score]]&gt;=10,"High Risk", IF(tbl_Customers[[#This Row],[Churn_Risk_Score]]&gt;=5,"Medium Risk","Low Risk"))</f>
        <v>Medium Risk</v>
      </c>
    </row>
    <row r="2884" spans="1:33" x14ac:dyDescent="0.35">
      <c r="A2884">
        <v>2883</v>
      </c>
      <c r="B2884" t="s">
        <v>71</v>
      </c>
      <c r="C2884">
        <v>163</v>
      </c>
      <c r="D2884" t="s">
        <v>28</v>
      </c>
      <c r="E2884" t="s">
        <v>22</v>
      </c>
      <c r="F2884" t="s">
        <v>22</v>
      </c>
      <c r="G2884">
        <v>0</v>
      </c>
      <c r="H2884">
        <v>277.7</v>
      </c>
      <c r="I2884">
        <v>118</v>
      </c>
      <c r="J2884">
        <v>47.21</v>
      </c>
      <c r="K2884">
        <v>115.3</v>
      </c>
      <c r="L2884">
        <v>91</v>
      </c>
      <c r="M2884">
        <v>9.8000000000000007</v>
      </c>
      <c r="N2884">
        <v>170.3</v>
      </c>
      <c r="O2884">
        <v>90</v>
      </c>
      <c r="P2884">
        <v>7.66</v>
      </c>
      <c r="Q2884">
        <v>10.4</v>
      </c>
      <c r="R2884">
        <v>8</v>
      </c>
      <c r="S2884">
        <v>2.81</v>
      </c>
      <c r="T2884">
        <v>0</v>
      </c>
      <c r="U2884" t="s">
        <v>22</v>
      </c>
      <c r="V2884">
        <f>IF(tbl_Customers[[#This Row],[churn]] = "yes", 1, 0)</f>
        <v>0</v>
      </c>
      <c r="W2884" t="str">
        <f>IF(tbl_Customers[[#This Row],[number_customer_service_calls]] &lt;= 1, "0-1 Calls", IF(tbl_Customers[[#This Row],[number_customer_service_calls]] &lt;= 3, "2-3 Calls", IF(tbl_Customers[[#This Row],[number_customer_service_calls]] &lt;=5, "4-5 Calls", "6+ Calls")))</f>
        <v>0-1 Calls</v>
      </c>
      <c r="X2884" t="str">
        <f>IF(tbl_Customers[[#This Row],[account_length]] &lt;= 50, "0-50", IF(tbl_Customers[[#This Row],[account_length]] &lt;=100, "51-100", IF(tbl_Customers[[#This Row],[account_length]] &lt;= 150, "101-150", "151+")))</f>
        <v>151+</v>
      </c>
      <c r="Y2884" t="str">
        <f>IF(tbl_Customers[[#This Row],[total_intl_charge]] &lt;= 3, "Low Charges", "High Charges")</f>
        <v>Low Charges</v>
      </c>
      <c r="Z2884" t="str">
        <f>IF(tbl_Customers[[#This Row],[total_eve_calls]]&lt;=80,"Low Calls",
IF(tbl_Customers[[#This Row],[total_eve_calls]]&lt;=120,"Medium Calls","High Calls"))</f>
        <v>Medium Calls</v>
      </c>
      <c r="AA2884" t="str">
        <f>IF(tbl_Customers[[#This Row],[total_eve_charge]]&lt;=15,"Low Charges",
IF(tbl_Customers[[#This Row],[total_eve_charge]]&lt;=20,"Medium Charges","High Charges"))</f>
        <v>Low Charges</v>
      </c>
      <c r="AB28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84" t="str">
        <f>IF(tbl_Customers[[#This Row],[number_vmail_messages]] = 0, "No Usage", IF(tbl_Customers[[#This Row],[number_vmail_messages]] &lt;= 20, "Low Usage", IF(tbl_Customers[[#This Row],[number_vmail_messages]] &lt;= 40, "Medium Usgae", "High Usage")))</f>
        <v>No Usage</v>
      </c>
      <c r="AD2884" t="str">
        <f>IF(tbl_Customers[[#This Row],[total_day_minutes]]&lt;=150,"Low Usage", IF(tbl_Customers[[#This Row],[total_day_minutes]]&lt;=200,"Medium Usage", IF(tbl_Customers[[#This Row],[total_day_minutes]]&lt;=250,"High Usage","Very High Usage")))</f>
        <v>Very High Usage</v>
      </c>
      <c r="AE2884" t="str">
        <f>IF(tbl_Customers[[#This Row],[total_intl_calls]]&lt;=5,"Low Calls", IF(tbl_Customers[[#This Row],[total_intl_calls]]&lt;=10, "Medium Calls", "High Calls"))</f>
        <v>Medium Calls</v>
      </c>
      <c r="AF28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884" s="36" t="str">
        <f>IF(tbl_Customers[[#This Row],[Churn_Risk_Score]]&gt;=10,"High Risk", IF(tbl_Customers[[#This Row],[Churn_Risk_Score]]&gt;=5,"Medium Risk","Low Risk"))</f>
        <v>Medium Risk</v>
      </c>
    </row>
    <row r="2885" spans="1:33" x14ac:dyDescent="0.35">
      <c r="A2885">
        <v>2884</v>
      </c>
      <c r="B2885" t="s">
        <v>30</v>
      </c>
      <c r="C2885">
        <v>85</v>
      </c>
      <c r="D2885" t="s">
        <v>25</v>
      </c>
      <c r="E2885" t="s">
        <v>22</v>
      </c>
      <c r="F2885" t="s">
        <v>22</v>
      </c>
      <c r="G2885">
        <v>0</v>
      </c>
      <c r="H2885">
        <v>209.1</v>
      </c>
      <c r="I2885">
        <v>57</v>
      </c>
      <c r="J2885">
        <v>35.549999999999997</v>
      </c>
      <c r="K2885">
        <v>110.7</v>
      </c>
      <c r="L2885">
        <v>111</v>
      </c>
      <c r="M2885">
        <v>9.41</v>
      </c>
      <c r="N2885">
        <v>113.3</v>
      </c>
      <c r="O2885">
        <v>113</v>
      </c>
      <c r="P2885">
        <v>5.0999999999999996</v>
      </c>
      <c r="Q2885">
        <v>12.8</v>
      </c>
      <c r="R2885">
        <v>4</v>
      </c>
      <c r="S2885">
        <v>3.46</v>
      </c>
      <c r="T2885">
        <v>1</v>
      </c>
      <c r="U2885" t="s">
        <v>22</v>
      </c>
      <c r="V2885">
        <f>IF(tbl_Customers[[#This Row],[churn]] = "yes", 1, 0)</f>
        <v>0</v>
      </c>
      <c r="W2885" t="str">
        <f>IF(tbl_Customers[[#This Row],[number_customer_service_calls]] &lt;= 1, "0-1 Calls", IF(tbl_Customers[[#This Row],[number_customer_service_calls]] &lt;= 3, "2-3 Calls", IF(tbl_Customers[[#This Row],[number_customer_service_calls]] &lt;=5, "4-5 Calls", "6+ Calls")))</f>
        <v>0-1 Calls</v>
      </c>
      <c r="X2885" t="str">
        <f>IF(tbl_Customers[[#This Row],[account_length]] &lt;= 50, "0-50", IF(tbl_Customers[[#This Row],[account_length]] &lt;=100, "51-100", IF(tbl_Customers[[#This Row],[account_length]] &lt;= 150, "101-150", "151+")))</f>
        <v>51-100</v>
      </c>
      <c r="Y2885" t="str">
        <f>IF(tbl_Customers[[#This Row],[total_intl_charge]] &lt;= 3, "Low Charges", "High Charges")</f>
        <v>High Charges</v>
      </c>
      <c r="Z2885" t="str">
        <f>IF(tbl_Customers[[#This Row],[total_eve_calls]]&lt;=80,"Low Calls",
IF(tbl_Customers[[#This Row],[total_eve_calls]]&lt;=120,"Medium Calls","High Calls"))</f>
        <v>Medium Calls</v>
      </c>
      <c r="AA2885" t="str">
        <f>IF(tbl_Customers[[#This Row],[total_eve_charge]]&lt;=15,"Low Charges",
IF(tbl_Customers[[#This Row],[total_eve_charge]]&lt;=20,"Medium Charges","High Charges"))</f>
        <v>Low Charges</v>
      </c>
      <c r="AB28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85" t="str">
        <f>IF(tbl_Customers[[#This Row],[number_vmail_messages]] = 0, "No Usage", IF(tbl_Customers[[#This Row],[number_vmail_messages]] &lt;= 20, "Low Usage", IF(tbl_Customers[[#This Row],[number_vmail_messages]] &lt;= 40, "Medium Usgae", "High Usage")))</f>
        <v>No Usage</v>
      </c>
      <c r="AD2885" t="str">
        <f>IF(tbl_Customers[[#This Row],[total_day_minutes]]&lt;=150,"Low Usage", IF(tbl_Customers[[#This Row],[total_day_minutes]]&lt;=200,"Medium Usage", IF(tbl_Customers[[#This Row],[total_day_minutes]]&lt;=250,"High Usage","Very High Usage")))</f>
        <v>High Usage</v>
      </c>
      <c r="AE2885" t="str">
        <f>IF(tbl_Customers[[#This Row],[total_intl_calls]]&lt;=5,"Low Calls", IF(tbl_Customers[[#This Row],[total_intl_calls]]&lt;=10, "Medium Calls", "High Calls"))</f>
        <v>Low Calls</v>
      </c>
      <c r="AF28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85" s="36" t="str">
        <f>IF(tbl_Customers[[#This Row],[Churn_Risk_Score]]&gt;=10,"High Risk", IF(tbl_Customers[[#This Row],[Churn_Risk_Score]]&gt;=5,"Medium Risk","Low Risk"))</f>
        <v>Low Risk</v>
      </c>
    </row>
    <row r="2886" spans="1:33" x14ac:dyDescent="0.35">
      <c r="A2886">
        <v>2885</v>
      </c>
      <c r="B2886" t="s">
        <v>40</v>
      </c>
      <c r="C2886">
        <v>190</v>
      </c>
      <c r="D2886" t="s">
        <v>21</v>
      </c>
      <c r="E2886" t="s">
        <v>22</v>
      </c>
      <c r="F2886" t="s">
        <v>22</v>
      </c>
      <c r="G2886">
        <v>0</v>
      </c>
      <c r="H2886">
        <v>196.1</v>
      </c>
      <c r="I2886">
        <v>95</v>
      </c>
      <c r="J2886">
        <v>33.340000000000003</v>
      </c>
      <c r="K2886">
        <v>228.3</v>
      </c>
      <c r="L2886">
        <v>88</v>
      </c>
      <c r="M2886">
        <v>19.41</v>
      </c>
      <c r="N2886">
        <v>243.6</v>
      </c>
      <c r="O2886">
        <v>95</v>
      </c>
      <c r="P2886">
        <v>10.96</v>
      </c>
      <c r="Q2886">
        <v>7.6</v>
      </c>
      <c r="R2886">
        <v>3</v>
      </c>
      <c r="S2886">
        <v>2.0499999999999998</v>
      </c>
      <c r="T2886">
        <v>3</v>
      </c>
      <c r="U2886" t="s">
        <v>22</v>
      </c>
      <c r="V2886">
        <f>IF(tbl_Customers[[#This Row],[churn]] = "yes", 1, 0)</f>
        <v>0</v>
      </c>
      <c r="W2886" t="str">
        <f>IF(tbl_Customers[[#This Row],[number_customer_service_calls]] &lt;= 1, "0-1 Calls", IF(tbl_Customers[[#This Row],[number_customer_service_calls]] &lt;= 3, "2-3 Calls", IF(tbl_Customers[[#This Row],[number_customer_service_calls]] &lt;=5, "4-5 Calls", "6+ Calls")))</f>
        <v>2-3 Calls</v>
      </c>
      <c r="X2886" t="str">
        <f>IF(tbl_Customers[[#This Row],[account_length]] &lt;= 50, "0-50", IF(tbl_Customers[[#This Row],[account_length]] &lt;=100, "51-100", IF(tbl_Customers[[#This Row],[account_length]] &lt;= 150, "101-150", "151+")))</f>
        <v>151+</v>
      </c>
      <c r="Y2886" t="str">
        <f>IF(tbl_Customers[[#This Row],[total_intl_charge]] &lt;= 3, "Low Charges", "High Charges")</f>
        <v>Low Charges</v>
      </c>
      <c r="Z2886" t="str">
        <f>IF(tbl_Customers[[#This Row],[total_eve_calls]]&lt;=80,"Low Calls",
IF(tbl_Customers[[#This Row],[total_eve_calls]]&lt;=120,"Medium Calls","High Calls"))</f>
        <v>Medium Calls</v>
      </c>
      <c r="AA2886" t="str">
        <f>IF(tbl_Customers[[#This Row],[total_eve_charge]]&lt;=15,"Low Charges",
IF(tbl_Customers[[#This Row],[total_eve_charge]]&lt;=20,"Medium Charges","High Charges"))</f>
        <v>Medium Charges</v>
      </c>
      <c r="AB28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86" t="str">
        <f>IF(tbl_Customers[[#This Row],[number_vmail_messages]] = 0, "No Usage", IF(tbl_Customers[[#This Row],[number_vmail_messages]] &lt;= 20, "Low Usage", IF(tbl_Customers[[#This Row],[number_vmail_messages]] &lt;= 40, "Medium Usgae", "High Usage")))</f>
        <v>No Usage</v>
      </c>
      <c r="AD2886" t="str">
        <f>IF(tbl_Customers[[#This Row],[total_day_minutes]]&lt;=150,"Low Usage", IF(tbl_Customers[[#This Row],[total_day_minutes]]&lt;=200,"Medium Usage", IF(tbl_Customers[[#This Row],[total_day_minutes]]&lt;=250,"High Usage","Very High Usage")))</f>
        <v>Medium Usage</v>
      </c>
      <c r="AE2886" t="str">
        <f>IF(tbl_Customers[[#This Row],[total_intl_calls]]&lt;=5,"Low Calls", IF(tbl_Customers[[#This Row],[total_intl_calls]]&lt;=10, "Medium Calls", "High Calls"))</f>
        <v>Low Calls</v>
      </c>
      <c r="AF28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86" s="36" t="str">
        <f>IF(tbl_Customers[[#This Row],[Churn_Risk_Score]]&gt;=10,"High Risk", IF(tbl_Customers[[#This Row],[Churn_Risk_Score]]&gt;=5,"Medium Risk","Low Risk"))</f>
        <v>Low Risk</v>
      </c>
    </row>
    <row r="2887" spans="1:33" x14ac:dyDescent="0.35">
      <c r="A2887">
        <v>2886</v>
      </c>
      <c r="B2887" t="s">
        <v>40</v>
      </c>
      <c r="C2887">
        <v>39</v>
      </c>
      <c r="D2887" t="s">
        <v>28</v>
      </c>
      <c r="E2887" t="s">
        <v>22</v>
      </c>
      <c r="F2887" t="s">
        <v>22</v>
      </c>
      <c r="G2887">
        <v>0</v>
      </c>
      <c r="H2887">
        <v>121.6</v>
      </c>
      <c r="I2887">
        <v>99</v>
      </c>
      <c r="J2887">
        <v>20.67</v>
      </c>
      <c r="K2887">
        <v>267.60000000000002</v>
      </c>
      <c r="L2887">
        <v>99</v>
      </c>
      <c r="M2887">
        <v>22.75</v>
      </c>
      <c r="N2887">
        <v>99.7</v>
      </c>
      <c r="O2887">
        <v>88</v>
      </c>
      <c r="P2887">
        <v>4.49</v>
      </c>
      <c r="Q2887">
        <v>7.1</v>
      </c>
      <c r="R2887">
        <v>2</v>
      </c>
      <c r="S2887">
        <v>1.92</v>
      </c>
      <c r="T2887">
        <v>1</v>
      </c>
      <c r="U2887" t="s">
        <v>22</v>
      </c>
      <c r="V2887">
        <f>IF(tbl_Customers[[#This Row],[churn]] = "yes", 1, 0)</f>
        <v>0</v>
      </c>
      <c r="W2887" t="str">
        <f>IF(tbl_Customers[[#This Row],[number_customer_service_calls]] &lt;= 1, "0-1 Calls", IF(tbl_Customers[[#This Row],[number_customer_service_calls]] &lt;= 3, "2-3 Calls", IF(tbl_Customers[[#This Row],[number_customer_service_calls]] &lt;=5, "4-5 Calls", "6+ Calls")))</f>
        <v>0-1 Calls</v>
      </c>
      <c r="X2887" t="str">
        <f>IF(tbl_Customers[[#This Row],[account_length]] &lt;= 50, "0-50", IF(tbl_Customers[[#This Row],[account_length]] &lt;=100, "51-100", IF(tbl_Customers[[#This Row],[account_length]] &lt;= 150, "101-150", "151+")))</f>
        <v>0-50</v>
      </c>
      <c r="Y2887" t="str">
        <f>IF(tbl_Customers[[#This Row],[total_intl_charge]] &lt;= 3, "Low Charges", "High Charges")</f>
        <v>Low Charges</v>
      </c>
      <c r="Z2887" t="str">
        <f>IF(tbl_Customers[[#This Row],[total_eve_calls]]&lt;=80,"Low Calls",
IF(tbl_Customers[[#This Row],[total_eve_calls]]&lt;=120,"Medium Calls","High Calls"))</f>
        <v>Medium Calls</v>
      </c>
      <c r="AA2887" t="str">
        <f>IF(tbl_Customers[[#This Row],[total_eve_charge]]&lt;=15,"Low Charges",
IF(tbl_Customers[[#This Row],[total_eve_charge]]&lt;=20,"Medium Charges","High Charges"))</f>
        <v>High Charges</v>
      </c>
      <c r="AB28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87" t="str">
        <f>IF(tbl_Customers[[#This Row],[number_vmail_messages]] = 0, "No Usage", IF(tbl_Customers[[#This Row],[number_vmail_messages]] &lt;= 20, "Low Usage", IF(tbl_Customers[[#This Row],[number_vmail_messages]] &lt;= 40, "Medium Usgae", "High Usage")))</f>
        <v>No Usage</v>
      </c>
      <c r="AD2887" t="str">
        <f>IF(tbl_Customers[[#This Row],[total_day_minutes]]&lt;=150,"Low Usage", IF(tbl_Customers[[#This Row],[total_day_minutes]]&lt;=200,"Medium Usage", IF(tbl_Customers[[#This Row],[total_day_minutes]]&lt;=250,"High Usage","Very High Usage")))</f>
        <v>Low Usage</v>
      </c>
      <c r="AE2887" t="str">
        <f>IF(tbl_Customers[[#This Row],[total_intl_calls]]&lt;=5,"Low Calls", IF(tbl_Customers[[#This Row],[total_intl_calls]]&lt;=10, "Medium Calls", "High Calls"))</f>
        <v>Low Calls</v>
      </c>
      <c r="AF28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87" s="36" t="str">
        <f>IF(tbl_Customers[[#This Row],[Churn_Risk_Score]]&gt;=10,"High Risk", IF(tbl_Customers[[#This Row],[Churn_Risk_Score]]&gt;=5,"Medium Risk","Low Risk"))</f>
        <v>Low Risk</v>
      </c>
    </row>
    <row r="2888" spans="1:33" x14ac:dyDescent="0.35">
      <c r="A2888">
        <v>2887</v>
      </c>
      <c r="B2888" t="s">
        <v>43</v>
      </c>
      <c r="C2888">
        <v>84</v>
      </c>
      <c r="D2888" t="s">
        <v>21</v>
      </c>
      <c r="E2888" t="s">
        <v>22</v>
      </c>
      <c r="F2888" t="s">
        <v>22</v>
      </c>
      <c r="G2888">
        <v>0</v>
      </c>
      <c r="H2888">
        <v>204.1</v>
      </c>
      <c r="I2888">
        <v>132</v>
      </c>
      <c r="J2888">
        <v>34.700000000000003</v>
      </c>
      <c r="K2888">
        <v>164.4</v>
      </c>
      <c r="L2888">
        <v>117</v>
      </c>
      <c r="M2888">
        <v>13.97</v>
      </c>
      <c r="N2888">
        <v>165.1</v>
      </c>
      <c r="O2888">
        <v>123</v>
      </c>
      <c r="P2888">
        <v>7.43</v>
      </c>
      <c r="Q2888">
        <v>0</v>
      </c>
      <c r="R2888">
        <v>0</v>
      </c>
      <c r="S2888">
        <v>0</v>
      </c>
      <c r="T2888">
        <v>1</v>
      </c>
      <c r="U2888" t="s">
        <v>22</v>
      </c>
      <c r="V2888">
        <f>IF(tbl_Customers[[#This Row],[churn]] = "yes", 1, 0)</f>
        <v>0</v>
      </c>
      <c r="W2888" t="str">
        <f>IF(tbl_Customers[[#This Row],[number_customer_service_calls]] &lt;= 1, "0-1 Calls", IF(tbl_Customers[[#This Row],[number_customer_service_calls]] &lt;= 3, "2-3 Calls", IF(tbl_Customers[[#This Row],[number_customer_service_calls]] &lt;=5, "4-5 Calls", "6+ Calls")))</f>
        <v>0-1 Calls</v>
      </c>
      <c r="X2888" t="str">
        <f>IF(tbl_Customers[[#This Row],[account_length]] &lt;= 50, "0-50", IF(tbl_Customers[[#This Row],[account_length]] &lt;=100, "51-100", IF(tbl_Customers[[#This Row],[account_length]] &lt;= 150, "101-150", "151+")))</f>
        <v>51-100</v>
      </c>
      <c r="Y2888" t="str">
        <f>IF(tbl_Customers[[#This Row],[total_intl_charge]] &lt;= 3, "Low Charges", "High Charges")</f>
        <v>Low Charges</v>
      </c>
      <c r="Z2888" t="str">
        <f>IF(tbl_Customers[[#This Row],[total_eve_calls]]&lt;=80,"Low Calls",
IF(tbl_Customers[[#This Row],[total_eve_calls]]&lt;=120,"Medium Calls","High Calls"))</f>
        <v>Medium Calls</v>
      </c>
      <c r="AA2888" t="str">
        <f>IF(tbl_Customers[[#This Row],[total_eve_charge]]&lt;=15,"Low Charges",
IF(tbl_Customers[[#This Row],[total_eve_charge]]&lt;=20,"Medium Charges","High Charges"))</f>
        <v>Low Charges</v>
      </c>
      <c r="AB28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88" t="str">
        <f>IF(tbl_Customers[[#This Row],[number_vmail_messages]] = 0, "No Usage", IF(tbl_Customers[[#This Row],[number_vmail_messages]] &lt;= 20, "Low Usage", IF(tbl_Customers[[#This Row],[number_vmail_messages]] &lt;= 40, "Medium Usgae", "High Usage")))</f>
        <v>No Usage</v>
      </c>
      <c r="AD2888" t="str">
        <f>IF(tbl_Customers[[#This Row],[total_day_minutes]]&lt;=150,"Low Usage", IF(tbl_Customers[[#This Row],[total_day_minutes]]&lt;=200,"Medium Usage", IF(tbl_Customers[[#This Row],[total_day_minutes]]&lt;=250,"High Usage","Very High Usage")))</f>
        <v>High Usage</v>
      </c>
      <c r="AE2888" t="str">
        <f>IF(tbl_Customers[[#This Row],[total_intl_calls]]&lt;=5,"Low Calls", IF(tbl_Customers[[#This Row],[total_intl_calls]]&lt;=10, "Medium Calls", "High Calls"))</f>
        <v>Low Calls</v>
      </c>
      <c r="AF28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88" s="36" t="str">
        <f>IF(tbl_Customers[[#This Row],[Churn_Risk_Score]]&gt;=10,"High Risk", IF(tbl_Customers[[#This Row],[Churn_Risk_Score]]&gt;=5,"Medium Risk","Low Risk"))</f>
        <v>Low Risk</v>
      </c>
    </row>
    <row r="2889" spans="1:33" x14ac:dyDescent="0.35">
      <c r="A2889">
        <v>2888</v>
      </c>
      <c r="B2889" t="s">
        <v>37</v>
      </c>
      <c r="C2889">
        <v>71</v>
      </c>
      <c r="D2889" t="s">
        <v>21</v>
      </c>
      <c r="E2889" t="s">
        <v>22</v>
      </c>
      <c r="F2889" t="s">
        <v>22</v>
      </c>
      <c r="G2889">
        <v>0</v>
      </c>
      <c r="H2889">
        <v>212.1</v>
      </c>
      <c r="I2889">
        <v>114</v>
      </c>
      <c r="J2889">
        <v>36.06</v>
      </c>
      <c r="K2889">
        <v>235.9</v>
      </c>
      <c r="L2889">
        <v>91</v>
      </c>
      <c r="M2889">
        <v>20.05</v>
      </c>
      <c r="N2889">
        <v>207.7</v>
      </c>
      <c r="O2889">
        <v>135</v>
      </c>
      <c r="P2889">
        <v>9.35</v>
      </c>
      <c r="Q2889">
        <v>11.3</v>
      </c>
      <c r="R2889">
        <v>5</v>
      </c>
      <c r="S2889">
        <v>3.05</v>
      </c>
      <c r="T2889">
        <v>4</v>
      </c>
      <c r="U2889" t="s">
        <v>22</v>
      </c>
      <c r="V2889">
        <f>IF(tbl_Customers[[#This Row],[churn]] = "yes", 1, 0)</f>
        <v>0</v>
      </c>
      <c r="W2889" t="str">
        <f>IF(tbl_Customers[[#This Row],[number_customer_service_calls]] &lt;= 1, "0-1 Calls", IF(tbl_Customers[[#This Row],[number_customer_service_calls]] &lt;= 3, "2-3 Calls", IF(tbl_Customers[[#This Row],[number_customer_service_calls]] &lt;=5, "4-5 Calls", "6+ Calls")))</f>
        <v>4-5 Calls</v>
      </c>
      <c r="X2889" t="str">
        <f>IF(tbl_Customers[[#This Row],[account_length]] &lt;= 50, "0-50", IF(tbl_Customers[[#This Row],[account_length]] &lt;=100, "51-100", IF(tbl_Customers[[#This Row],[account_length]] &lt;= 150, "101-150", "151+")))</f>
        <v>51-100</v>
      </c>
      <c r="Y2889" t="str">
        <f>IF(tbl_Customers[[#This Row],[total_intl_charge]] &lt;= 3, "Low Charges", "High Charges")</f>
        <v>High Charges</v>
      </c>
      <c r="Z2889" t="str">
        <f>IF(tbl_Customers[[#This Row],[total_eve_calls]]&lt;=80,"Low Calls",
IF(tbl_Customers[[#This Row],[total_eve_calls]]&lt;=120,"Medium Calls","High Calls"))</f>
        <v>Medium Calls</v>
      </c>
      <c r="AA2889" t="str">
        <f>IF(tbl_Customers[[#This Row],[total_eve_charge]]&lt;=15,"Low Charges",
IF(tbl_Customers[[#This Row],[total_eve_charge]]&lt;=20,"Medium Charges","High Charges"))</f>
        <v>High Charges</v>
      </c>
      <c r="AB28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89" t="str">
        <f>IF(tbl_Customers[[#This Row],[number_vmail_messages]] = 0, "No Usage", IF(tbl_Customers[[#This Row],[number_vmail_messages]] &lt;= 20, "Low Usage", IF(tbl_Customers[[#This Row],[number_vmail_messages]] &lt;= 40, "Medium Usgae", "High Usage")))</f>
        <v>No Usage</v>
      </c>
      <c r="AD2889" t="str">
        <f>IF(tbl_Customers[[#This Row],[total_day_minutes]]&lt;=150,"Low Usage", IF(tbl_Customers[[#This Row],[total_day_minutes]]&lt;=200,"Medium Usage", IF(tbl_Customers[[#This Row],[total_day_minutes]]&lt;=250,"High Usage","Very High Usage")))</f>
        <v>High Usage</v>
      </c>
      <c r="AE2889" t="str">
        <f>IF(tbl_Customers[[#This Row],[total_intl_calls]]&lt;=5,"Low Calls", IF(tbl_Customers[[#This Row],[total_intl_calls]]&lt;=10, "Medium Calls", "High Calls"))</f>
        <v>Low Calls</v>
      </c>
      <c r="AF28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889" s="36" t="str">
        <f>IF(tbl_Customers[[#This Row],[Churn_Risk_Score]]&gt;=10,"High Risk", IF(tbl_Customers[[#This Row],[Churn_Risk_Score]]&gt;=5,"Medium Risk","Low Risk"))</f>
        <v>Medium Risk</v>
      </c>
    </row>
    <row r="2890" spans="1:33" x14ac:dyDescent="0.35">
      <c r="A2890">
        <v>2889</v>
      </c>
      <c r="B2890" t="s">
        <v>44</v>
      </c>
      <c r="C2890">
        <v>114</v>
      </c>
      <c r="D2890" t="s">
        <v>21</v>
      </c>
      <c r="E2890" t="s">
        <v>22</v>
      </c>
      <c r="F2890" t="s">
        <v>22</v>
      </c>
      <c r="G2890">
        <v>0</v>
      </c>
      <c r="H2890">
        <v>178.3</v>
      </c>
      <c r="I2890">
        <v>86</v>
      </c>
      <c r="J2890">
        <v>30.31</v>
      </c>
      <c r="K2890">
        <v>176.5</v>
      </c>
      <c r="L2890">
        <v>99</v>
      </c>
      <c r="M2890">
        <v>15</v>
      </c>
      <c r="N2890">
        <v>187.1</v>
      </c>
      <c r="O2890">
        <v>83</v>
      </c>
      <c r="P2890">
        <v>8.42</v>
      </c>
      <c r="Q2890">
        <v>13.8</v>
      </c>
      <c r="R2890">
        <v>2</v>
      </c>
      <c r="S2890">
        <v>3.73</v>
      </c>
      <c r="T2890">
        <v>1</v>
      </c>
      <c r="U2890" t="s">
        <v>22</v>
      </c>
      <c r="V2890">
        <f>IF(tbl_Customers[[#This Row],[churn]] = "yes", 1, 0)</f>
        <v>0</v>
      </c>
      <c r="W2890" t="str">
        <f>IF(tbl_Customers[[#This Row],[number_customer_service_calls]] &lt;= 1, "0-1 Calls", IF(tbl_Customers[[#This Row],[number_customer_service_calls]] &lt;= 3, "2-3 Calls", IF(tbl_Customers[[#This Row],[number_customer_service_calls]] &lt;=5, "4-5 Calls", "6+ Calls")))</f>
        <v>0-1 Calls</v>
      </c>
      <c r="X2890" t="str">
        <f>IF(tbl_Customers[[#This Row],[account_length]] &lt;= 50, "0-50", IF(tbl_Customers[[#This Row],[account_length]] &lt;=100, "51-100", IF(tbl_Customers[[#This Row],[account_length]] &lt;= 150, "101-150", "151+")))</f>
        <v>101-150</v>
      </c>
      <c r="Y2890" t="str">
        <f>IF(tbl_Customers[[#This Row],[total_intl_charge]] &lt;= 3, "Low Charges", "High Charges")</f>
        <v>High Charges</v>
      </c>
      <c r="Z2890" t="str">
        <f>IF(tbl_Customers[[#This Row],[total_eve_calls]]&lt;=80,"Low Calls",
IF(tbl_Customers[[#This Row],[total_eve_calls]]&lt;=120,"Medium Calls","High Calls"))</f>
        <v>Medium Calls</v>
      </c>
      <c r="AA2890" t="str">
        <f>IF(tbl_Customers[[#This Row],[total_eve_charge]]&lt;=15,"Low Charges",
IF(tbl_Customers[[#This Row],[total_eve_charge]]&lt;=20,"Medium Charges","High Charges"))</f>
        <v>Low Charges</v>
      </c>
      <c r="AB28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90" t="str">
        <f>IF(tbl_Customers[[#This Row],[number_vmail_messages]] = 0, "No Usage", IF(tbl_Customers[[#This Row],[number_vmail_messages]] &lt;= 20, "Low Usage", IF(tbl_Customers[[#This Row],[number_vmail_messages]] &lt;= 40, "Medium Usgae", "High Usage")))</f>
        <v>No Usage</v>
      </c>
      <c r="AD2890" t="str">
        <f>IF(tbl_Customers[[#This Row],[total_day_minutes]]&lt;=150,"Low Usage", IF(tbl_Customers[[#This Row],[total_day_minutes]]&lt;=200,"Medium Usage", IF(tbl_Customers[[#This Row],[total_day_minutes]]&lt;=250,"High Usage","Very High Usage")))</f>
        <v>Medium Usage</v>
      </c>
      <c r="AE2890" t="str">
        <f>IF(tbl_Customers[[#This Row],[total_intl_calls]]&lt;=5,"Low Calls", IF(tbl_Customers[[#This Row],[total_intl_calls]]&lt;=10, "Medium Calls", "High Calls"))</f>
        <v>Low Calls</v>
      </c>
      <c r="AF28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90" s="36" t="str">
        <f>IF(tbl_Customers[[#This Row],[Churn_Risk_Score]]&gt;=10,"High Risk", IF(tbl_Customers[[#This Row],[Churn_Risk_Score]]&gt;=5,"Medium Risk","Low Risk"))</f>
        <v>Low Risk</v>
      </c>
    </row>
    <row r="2891" spans="1:33" x14ac:dyDescent="0.35">
      <c r="A2891">
        <v>2890</v>
      </c>
      <c r="B2891" t="s">
        <v>69</v>
      </c>
      <c r="C2891">
        <v>135</v>
      </c>
      <c r="D2891" t="s">
        <v>21</v>
      </c>
      <c r="E2891" t="s">
        <v>22</v>
      </c>
      <c r="F2891" t="s">
        <v>22</v>
      </c>
      <c r="G2891">
        <v>0</v>
      </c>
      <c r="H2891">
        <v>181.8</v>
      </c>
      <c r="I2891">
        <v>92</v>
      </c>
      <c r="J2891">
        <v>30.91</v>
      </c>
      <c r="K2891">
        <v>159.6</v>
      </c>
      <c r="L2891">
        <v>63</v>
      </c>
      <c r="M2891">
        <v>13.57</v>
      </c>
      <c r="N2891">
        <v>232.4</v>
      </c>
      <c r="O2891">
        <v>78</v>
      </c>
      <c r="P2891">
        <v>10.46</v>
      </c>
      <c r="Q2891">
        <v>7</v>
      </c>
      <c r="R2891">
        <v>6</v>
      </c>
      <c r="S2891">
        <v>1.89</v>
      </c>
      <c r="T2891">
        <v>0</v>
      </c>
      <c r="U2891" t="s">
        <v>22</v>
      </c>
      <c r="V2891">
        <f>IF(tbl_Customers[[#This Row],[churn]] = "yes", 1, 0)</f>
        <v>0</v>
      </c>
      <c r="W2891" t="str">
        <f>IF(tbl_Customers[[#This Row],[number_customer_service_calls]] &lt;= 1, "0-1 Calls", IF(tbl_Customers[[#This Row],[number_customer_service_calls]] &lt;= 3, "2-3 Calls", IF(tbl_Customers[[#This Row],[number_customer_service_calls]] &lt;=5, "4-5 Calls", "6+ Calls")))</f>
        <v>0-1 Calls</v>
      </c>
      <c r="X2891" t="str">
        <f>IF(tbl_Customers[[#This Row],[account_length]] &lt;= 50, "0-50", IF(tbl_Customers[[#This Row],[account_length]] &lt;=100, "51-100", IF(tbl_Customers[[#This Row],[account_length]] &lt;= 150, "101-150", "151+")))</f>
        <v>101-150</v>
      </c>
      <c r="Y2891" t="str">
        <f>IF(tbl_Customers[[#This Row],[total_intl_charge]] &lt;= 3, "Low Charges", "High Charges")</f>
        <v>Low Charges</v>
      </c>
      <c r="Z2891" t="str">
        <f>IF(tbl_Customers[[#This Row],[total_eve_calls]]&lt;=80,"Low Calls",
IF(tbl_Customers[[#This Row],[total_eve_calls]]&lt;=120,"Medium Calls","High Calls"))</f>
        <v>Low Calls</v>
      </c>
      <c r="AA2891" t="str">
        <f>IF(tbl_Customers[[#This Row],[total_eve_charge]]&lt;=15,"Low Charges",
IF(tbl_Customers[[#This Row],[total_eve_charge]]&lt;=20,"Medium Charges","High Charges"))</f>
        <v>Low Charges</v>
      </c>
      <c r="AB28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91" t="str">
        <f>IF(tbl_Customers[[#This Row],[number_vmail_messages]] = 0, "No Usage", IF(tbl_Customers[[#This Row],[number_vmail_messages]] &lt;= 20, "Low Usage", IF(tbl_Customers[[#This Row],[number_vmail_messages]] &lt;= 40, "Medium Usgae", "High Usage")))</f>
        <v>No Usage</v>
      </c>
      <c r="AD2891" t="str">
        <f>IF(tbl_Customers[[#This Row],[total_day_minutes]]&lt;=150,"Low Usage", IF(tbl_Customers[[#This Row],[total_day_minutes]]&lt;=200,"Medium Usage", IF(tbl_Customers[[#This Row],[total_day_minutes]]&lt;=250,"High Usage","Very High Usage")))</f>
        <v>Medium Usage</v>
      </c>
      <c r="AE2891" t="str">
        <f>IF(tbl_Customers[[#This Row],[total_intl_calls]]&lt;=5,"Low Calls", IF(tbl_Customers[[#This Row],[total_intl_calls]]&lt;=10, "Medium Calls", "High Calls"))</f>
        <v>Medium Calls</v>
      </c>
      <c r="AF28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91" s="36" t="str">
        <f>IF(tbl_Customers[[#This Row],[Churn_Risk_Score]]&gt;=10,"High Risk", IF(tbl_Customers[[#This Row],[Churn_Risk_Score]]&gt;=5,"Medium Risk","Low Risk"))</f>
        <v>Low Risk</v>
      </c>
    </row>
    <row r="2892" spans="1:33" x14ac:dyDescent="0.35">
      <c r="A2892">
        <v>2891</v>
      </c>
      <c r="B2892" t="s">
        <v>41</v>
      </c>
      <c r="C2892">
        <v>93</v>
      </c>
      <c r="D2892" t="s">
        <v>21</v>
      </c>
      <c r="E2892" t="s">
        <v>22</v>
      </c>
      <c r="F2892" t="s">
        <v>22</v>
      </c>
      <c r="G2892">
        <v>0</v>
      </c>
      <c r="H2892">
        <v>120.6</v>
      </c>
      <c r="I2892">
        <v>104</v>
      </c>
      <c r="J2892">
        <v>20.5</v>
      </c>
      <c r="K2892">
        <v>205.5</v>
      </c>
      <c r="L2892">
        <v>95</v>
      </c>
      <c r="M2892">
        <v>17.47</v>
      </c>
      <c r="N2892">
        <v>182.5</v>
      </c>
      <c r="O2892">
        <v>107</v>
      </c>
      <c r="P2892">
        <v>8.2100000000000009</v>
      </c>
      <c r="Q2892">
        <v>9.6</v>
      </c>
      <c r="R2892">
        <v>6</v>
      </c>
      <c r="S2892">
        <v>2.59</v>
      </c>
      <c r="T2892">
        <v>2</v>
      </c>
      <c r="U2892" t="s">
        <v>22</v>
      </c>
      <c r="V2892">
        <f>IF(tbl_Customers[[#This Row],[churn]] = "yes", 1, 0)</f>
        <v>0</v>
      </c>
      <c r="W2892" t="str">
        <f>IF(tbl_Customers[[#This Row],[number_customer_service_calls]] &lt;= 1, "0-1 Calls", IF(tbl_Customers[[#This Row],[number_customer_service_calls]] &lt;= 3, "2-3 Calls", IF(tbl_Customers[[#This Row],[number_customer_service_calls]] &lt;=5, "4-5 Calls", "6+ Calls")))</f>
        <v>2-3 Calls</v>
      </c>
      <c r="X2892" t="str">
        <f>IF(tbl_Customers[[#This Row],[account_length]] &lt;= 50, "0-50", IF(tbl_Customers[[#This Row],[account_length]] &lt;=100, "51-100", IF(tbl_Customers[[#This Row],[account_length]] &lt;= 150, "101-150", "151+")))</f>
        <v>51-100</v>
      </c>
      <c r="Y2892" t="str">
        <f>IF(tbl_Customers[[#This Row],[total_intl_charge]] &lt;= 3, "Low Charges", "High Charges")</f>
        <v>Low Charges</v>
      </c>
      <c r="Z2892" t="str">
        <f>IF(tbl_Customers[[#This Row],[total_eve_calls]]&lt;=80,"Low Calls",
IF(tbl_Customers[[#This Row],[total_eve_calls]]&lt;=120,"Medium Calls","High Calls"))</f>
        <v>Medium Calls</v>
      </c>
      <c r="AA2892" t="str">
        <f>IF(tbl_Customers[[#This Row],[total_eve_charge]]&lt;=15,"Low Charges",
IF(tbl_Customers[[#This Row],[total_eve_charge]]&lt;=20,"Medium Charges","High Charges"))</f>
        <v>Medium Charges</v>
      </c>
      <c r="AB28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92" t="str">
        <f>IF(tbl_Customers[[#This Row],[number_vmail_messages]] = 0, "No Usage", IF(tbl_Customers[[#This Row],[number_vmail_messages]] &lt;= 20, "Low Usage", IF(tbl_Customers[[#This Row],[number_vmail_messages]] &lt;= 40, "Medium Usgae", "High Usage")))</f>
        <v>No Usage</v>
      </c>
      <c r="AD2892" t="str">
        <f>IF(tbl_Customers[[#This Row],[total_day_minutes]]&lt;=150,"Low Usage", IF(tbl_Customers[[#This Row],[total_day_minutes]]&lt;=200,"Medium Usage", IF(tbl_Customers[[#This Row],[total_day_minutes]]&lt;=250,"High Usage","Very High Usage")))</f>
        <v>Low Usage</v>
      </c>
      <c r="AE2892" t="str">
        <f>IF(tbl_Customers[[#This Row],[total_intl_calls]]&lt;=5,"Low Calls", IF(tbl_Customers[[#This Row],[total_intl_calls]]&lt;=10, "Medium Calls", "High Calls"))</f>
        <v>Medium Calls</v>
      </c>
      <c r="AF28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92" s="36" t="str">
        <f>IF(tbl_Customers[[#This Row],[Churn_Risk_Score]]&gt;=10,"High Risk", IF(tbl_Customers[[#This Row],[Churn_Risk_Score]]&gt;=5,"Medium Risk","Low Risk"))</f>
        <v>Low Risk</v>
      </c>
    </row>
    <row r="2893" spans="1:33" x14ac:dyDescent="0.35">
      <c r="A2893">
        <v>2892</v>
      </c>
      <c r="B2893" t="s">
        <v>38</v>
      </c>
      <c r="C2893">
        <v>82</v>
      </c>
      <c r="D2893" t="s">
        <v>21</v>
      </c>
      <c r="E2893" t="s">
        <v>22</v>
      </c>
      <c r="F2893" t="s">
        <v>22</v>
      </c>
      <c r="G2893">
        <v>0</v>
      </c>
      <c r="H2893">
        <v>172.4</v>
      </c>
      <c r="I2893">
        <v>112</v>
      </c>
      <c r="J2893">
        <v>29.31</v>
      </c>
      <c r="K2893">
        <v>131.69999999999999</v>
      </c>
      <c r="L2893">
        <v>89</v>
      </c>
      <c r="M2893">
        <v>11.19</v>
      </c>
      <c r="N2893">
        <v>182.8</v>
      </c>
      <c r="O2893">
        <v>78</v>
      </c>
      <c r="P2893">
        <v>8.23</v>
      </c>
      <c r="Q2893">
        <v>8.8000000000000007</v>
      </c>
      <c r="R2893">
        <v>9</v>
      </c>
      <c r="S2893">
        <v>2.38</v>
      </c>
      <c r="T2893">
        <v>1</v>
      </c>
      <c r="U2893" t="s">
        <v>22</v>
      </c>
      <c r="V2893">
        <f>IF(tbl_Customers[[#This Row],[churn]] = "yes", 1, 0)</f>
        <v>0</v>
      </c>
      <c r="W2893" t="str">
        <f>IF(tbl_Customers[[#This Row],[number_customer_service_calls]] &lt;= 1, "0-1 Calls", IF(tbl_Customers[[#This Row],[number_customer_service_calls]] &lt;= 3, "2-3 Calls", IF(tbl_Customers[[#This Row],[number_customer_service_calls]] &lt;=5, "4-5 Calls", "6+ Calls")))</f>
        <v>0-1 Calls</v>
      </c>
      <c r="X2893" t="str">
        <f>IF(tbl_Customers[[#This Row],[account_length]] &lt;= 50, "0-50", IF(tbl_Customers[[#This Row],[account_length]] &lt;=100, "51-100", IF(tbl_Customers[[#This Row],[account_length]] &lt;= 150, "101-150", "151+")))</f>
        <v>51-100</v>
      </c>
      <c r="Y2893" t="str">
        <f>IF(tbl_Customers[[#This Row],[total_intl_charge]] &lt;= 3, "Low Charges", "High Charges")</f>
        <v>Low Charges</v>
      </c>
      <c r="Z2893" t="str">
        <f>IF(tbl_Customers[[#This Row],[total_eve_calls]]&lt;=80,"Low Calls",
IF(tbl_Customers[[#This Row],[total_eve_calls]]&lt;=120,"Medium Calls","High Calls"))</f>
        <v>Medium Calls</v>
      </c>
      <c r="AA2893" t="str">
        <f>IF(tbl_Customers[[#This Row],[total_eve_charge]]&lt;=15,"Low Charges",
IF(tbl_Customers[[#This Row],[total_eve_charge]]&lt;=20,"Medium Charges","High Charges"))</f>
        <v>Low Charges</v>
      </c>
      <c r="AB28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93" t="str">
        <f>IF(tbl_Customers[[#This Row],[number_vmail_messages]] = 0, "No Usage", IF(tbl_Customers[[#This Row],[number_vmail_messages]] &lt;= 20, "Low Usage", IF(tbl_Customers[[#This Row],[number_vmail_messages]] &lt;= 40, "Medium Usgae", "High Usage")))</f>
        <v>No Usage</v>
      </c>
      <c r="AD2893" t="str">
        <f>IF(tbl_Customers[[#This Row],[total_day_minutes]]&lt;=150,"Low Usage", IF(tbl_Customers[[#This Row],[total_day_minutes]]&lt;=200,"Medium Usage", IF(tbl_Customers[[#This Row],[total_day_minutes]]&lt;=250,"High Usage","Very High Usage")))</f>
        <v>Medium Usage</v>
      </c>
      <c r="AE2893" t="str">
        <f>IF(tbl_Customers[[#This Row],[total_intl_calls]]&lt;=5,"Low Calls", IF(tbl_Customers[[#This Row],[total_intl_calls]]&lt;=10, "Medium Calls", "High Calls"))</f>
        <v>Medium Calls</v>
      </c>
      <c r="AF28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93" s="36" t="str">
        <f>IF(tbl_Customers[[#This Row],[Churn_Risk_Score]]&gt;=10,"High Risk", IF(tbl_Customers[[#This Row],[Churn_Risk_Score]]&gt;=5,"Medium Risk","Low Risk"))</f>
        <v>Low Risk</v>
      </c>
    </row>
    <row r="2894" spans="1:33" x14ac:dyDescent="0.35">
      <c r="A2894">
        <v>2893</v>
      </c>
      <c r="B2894" t="s">
        <v>31</v>
      </c>
      <c r="C2894">
        <v>64</v>
      </c>
      <c r="D2894" t="s">
        <v>21</v>
      </c>
      <c r="E2894" t="s">
        <v>22</v>
      </c>
      <c r="F2894" t="s">
        <v>22</v>
      </c>
      <c r="G2894">
        <v>0</v>
      </c>
      <c r="H2894">
        <v>160.6</v>
      </c>
      <c r="I2894">
        <v>110</v>
      </c>
      <c r="J2894">
        <v>27.3</v>
      </c>
      <c r="K2894">
        <v>171.9</v>
      </c>
      <c r="L2894">
        <v>97</v>
      </c>
      <c r="M2894">
        <v>14.61</v>
      </c>
      <c r="N2894">
        <v>105.2</v>
      </c>
      <c r="O2894">
        <v>56</v>
      </c>
      <c r="P2894">
        <v>4.7300000000000004</v>
      </c>
      <c r="Q2894">
        <v>7.3</v>
      </c>
      <c r="R2894">
        <v>2</v>
      </c>
      <c r="S2894">
        <v>1.97</v>
      </c>
      <c r="T2894">
        <v>0</v>
      </c>
      <c r="U2894" t="s">
        <v>23</v>
      </c>
      <c r="V2894">
        <f>IF(tbl_Customers[[#This Row],[churn]] = "yes", 1, 0)</f>
        <v>1</v>
      </c>
      <c r="W2894" t="str">
        <f>IF(tbl_Customers[[#This Row],[number_customer_service_calls]] &lt;= 1, "0-1 Calls", IF(tbl_Customers[[#This Row],[number_customer_service_calls]] &lt;= 3, "2-3 Calls", IF(tbl_Customers[[#This Row],[number_customer_service_calls]] &lt;=5, "4-5 Calls", "6+ Calls")))</f>
        <v>0-1 Calls</v>
      </c>
      <c r="X2894" t="str">
        <f>IF(tbl_Customers[[#This Row],[account_length]] &lt;= 50, "0-50", IF(tbl_Customers[[#This Row],[account_length]] &lt;=100, "51-100", IF(tbl_Customers[[#This Row],[account_length]] &lt;= 150, "101-150", "151+")))</f>
        <v>51-100</v>
      </c>
      <c r="Y2894" t="str">
        <f>IF(tbl_Customers[[#This Row],[total_intl_charge]] &lt;= 3, "Low Charges", "High Charges")</f>
        <v>Low Charges</v>
      </c>
      <c r="Z2894" t="str">
        <f>IF(tbl_Customers[[#This Row],[total_eve_calls]]&lt;=80,"Low Calls",
IF(tbl_Customers[[#This Row],[total_eve_calls]]&lt;=120,"Medium Calls","High Calls"))</f>
        <v>Medium Calls</v>
      </c>
      <c r="AA2894" t="str">
        <f>IF(tbl_Customers[[#This Row],[total_eve_charge]]&lt;=15,"Low Charges",
IF(tbl_Customers[[#This Row],[total_eve_charge]]&lt;=20,"Medium Charges","High Charges"))</f>
        <v>Low Charges</v>
      </c>
      <c r="AB28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94" t="str">
        <f>IF(tbl_Customers[[#This Row],[number_vmail_messages]] = 0, "No Usage", IF(tbl_Customers[[#This Row],[number_vmail_messages]] &lt;= 20, "Low Usage", IF(tbl_Customers[[#This Row],[number_vmail_messages]] &lt;= 40, "Medium Usgae", "High Usage")))</f>
        <v>No Usage</v>
      </c>
      <c r="AD2894" t="str">
        <f>IF(tbl_Customers[[#This Row],[total_day_minutes]]&lt;=150,"Low Usage", IF(tbl_Customers[[#This Row],[total_day_minutes]]&lt;=200,"Medium Usage", IF(tbl_Customers[[#This Row],[total_day_minutes]]&lt;=250,"High Usage","Very High Usage")))</f>
        <v>Medium Usage</v>
      </c>
      <c r="AE2894" t="str">
        <f>IF(tbl_Customers[[#This Row],[total_intl_calls]]&lt;=5,"Low Calls", IF(tbl_Customers[[#This Row],[total_intl_calls]]&lt;=10, "Medium Calls", "High Calls"))</f>
        <v>Low Calls</v>
      </c>
      <c r="AF28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94" s="36" t="str">
        <f>IF(tbl_Customers[[#This Row],[Churn_Risk_Score]]&gt;=10,"High Risk", IF(tbl_Customers[[#This Row],[Churn_Risk_Score]]&gt;=5,"Medium Risk","Low Risk"))</f>
        <v>Low Risk</v>
      </c>
    </row>
    <row r="2895" spans="1:33" x14ac:dyDescent="0.35">
      <c r="A2895">
        <v>2894</v>
      </c>
      <c r="B2895" t="s">
        <v>42</v>
      </c>
      <c r="C2895">
        <v>76</v>
      </c>
      <c r="D2895" t="s">
        <v>25</v>
      </c>
      <c r="E2895" t="s">
        <v>22</v>
      </c>
      <c r="F2895" t="s">
        <v>23</v>
      </c>
      <c r="G2895">
        <v>12</v>
      </c>
      <c r="H2895">
        <v>98.4</v>
      </c>
      <c r="I2895">
        <v>100</v>
      </c>
      <c r="J2895">
        <v>16.73</v>
      </c>
      <c r="K2895">
        <v>187.5</v>
      </c>
      <c r="L2895">
        <v>119</v>
      </c>
      <c r="M2895">
        <v>15.94</v>
      </c>
      <c r="N2895">
        <v>177</v>
      </c>
      <c r="O2895">
        <v>68</v>
      </c>
      <c r="P2895">
        <v>7.97</v>
      </c>
      <c r="Q2895">
        <v>15.1</v>
      </c>
      <c r="R2895">
        <v>3</v>
      </c>
      <c r="S2895">
        <v>4.08</v>
      </c>
      <c r="T2895">
        <v>1</v>
      </c>
      <c r="U2895" t="s">
        <v>22</v>
      </c>
      <c r="V2895">
        <f>IF(tbl_Customers[[#This Row],[churn]] = "yes", 1, 0)</f>
        <v>0</v>
      </c>
      <c r="W2895" t="str">
        <f>IF(tbl_Customers[[#This Row],[number_customer_service_calls]] &lt;= 1, "0-1 Calls", IF(tbl_Customers[[#This Row],[number_customer_service_calls]] &lt;= 3, "2-3 Calls", IF(tbl_Customers[[#This Row],[number_customer_service_calls]] &lt;=5, "4-5 Calls", "6+ Calls")))</f>
        <v>0-1 Calls</v>
      </c>
      <c r="X2895" t="str">
        <f>IF(tbl_Customers[[#This Row],[account_length]] &lt;= 50, "0-50", IF(tbl_Customers[[#This Row],[account_length]] &lt;=100, "51-100", IF(tbl_Customers[[#This Row],[account_length]] &lt;= 150, "101-150", "151+")))</f>
        <v>51-100</v>
      </c>
      <c r="Y2895" t="str">
        <f>IF(tbl_Customers[[#This Row],[total_intl_charge]] &lt;= 3, "Low Charges", "High Charges")</f>
        <v>High Charges</v>
      </c>
      <c r="Z2895" t="str">
        <f>IF(tbl_Customers[[#This Row],[total_eve_calls]]&lt;=80,"Low Calls",
IF(tbl_Customers[[#This Row],[total_eve_calls]]&lt;=120,"Medium Calls","High Calls"))</f>
        <v>Medium Calls</v>
      </c>
      <c r="AA2895" t="str">
        <f>IF(tbl_Customers[[#This Row],[total_eve_charge]]&lt;=15,"Low Charges",
IF(tbl_Customers[[#This Row],[total_eve_charge]]&lt;=20,"Medium Charges","High Charges"))</f>
        <v>Medium Charges</v>
      </c>
      <c r="AB28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895" t="str">
        <f>IF(tbl_Customers[[#This Row],[number_vmail_messages]] = 0, "No Usage", IF(tbl_Customers[[#This Row],[number_vmail_messages]] &lt;= 20, "Low Usage", IF(tbl_Customers[[#This Row],[number_vmail_messages]] &lt;= 40, "Medium Usgae", "High Usage")))</f>
        <v>Low Usage</v>
      </c>
      <c r="AD2895" t="str">
        <f>IF(tbl_Customers[[#This Row],[total_day_minutes]]&lt;=150,"Low Usage", IF(tbl_Customers[[#This Row],[total_day_minutes]]&lt;=200,"Medium Usage", IF(tbl_Customers[[#This Row],[total_day_minutes]]&lt;=250,"High Usage","Very High Usage")))</f>
        <v>Low Usage</v>
      </c>
      <c r="AE2895" t="str">
        <f>IF(tbl_Customers[[#This Row],[total_intl_calls]]&lt;=5,"Low Calls", IF(tbl_Customers[[#This Row],[total_intl_calls]]&lt;=10, "Medium Calls", "High Calls"))</f>
        <v>Low Calls</v>
      </c>
      <c r="AF28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895" s="36" t="str">
        <f>IF(tbl_Customers[[#This Row],[Churn_Risk_Score]]&gt;=10,"High Risk", IF(tbl_Customers[[#This Row],[Churn_Risk_Score]]&gt;=5,"Medium Risk","Low Risk"))</f>
        <v>Low Risk</v>
      </c>
    </row>
    <row r="2896" spans="1:33" x14ac:dyDescent="0.35">
      <c r="A2896">
        <v>2895</v>
      </c>
      <c r="B2896" t="s">
        <v>70</v>
      </c>
      <c r="C2896">
        <v>112</v>
      </c>
      <c r="D2896" t="s">
        <v>21</v>
      </c>
      <c r="E2896" t="s">
        <v>22</v>
      </c>
      <c r="F2896" t="s">
        <v>22</v>
      </c>
      <c r="G2896">
        <v>0</v>
      </c>
      <c r="H2896">
        <v>109</v>
      </c>
      <c r="I2896">
        <v>126</v>
      </c>
      <c r="J2896">
        <v>18.53</v>
      </c>
      <c r="K2896">
        <v>212.7</v>
      </c>
      <c r="L2896">
        <v>106</v>
      </c>
      <c r="M2896">
        <v>18.079999999999998</v>
      </c>
      <c r="N2896">
        <v>208.3</v>
      </c>
      <c r="O2896">
        <v>92</v>
      </c>
      <c r="P2896">
        <v>9.3699999999999992</v>
      </c>
      <c r="Q2896">
        <v>7.9</v>
      </c>
      <c r="R2896">
        <v>3</v>
      </c>
      <c r="S2896">
        <v>2.13</v>
      </c>
      <c r="T2896">
        <v>1</v>
      </c>
      <c r="U2896" t="s">
        <v>22</v>
      </c>
      <c r="V2896">
        <f>IF(tbl_Customers[[#This Row],[churn]] = "yes", 1, 0)</f>
        <v>0</v>
      </c>
      <c r="W2896" t="str">
        <f>IF(tbl_Customers[[#This Row],[number_customer_service_calls]] &lt;= 1, "0-1 Calls", IF(tbl_Customers[[#This Row],[number_customer_service_calls]] &lt;= 3, "2-3 Calls", IF(tbl_Customers[[#This Row],[number_customer_service_calls]] &lt;=5, "4-5 Calls", "6+ Calls")))</f>
        <v>0-1 Calls</v>
      </c>
      <c r="X2896" t="str">
        <f>IF(tbl_Customers[[#This Row],[account_length]] &lt;= 50, "0-50", IF(tbl_Customers[[#This Row],[account_length]] &lt;=100, "51-100", IF(tbl_Customers[[#This Row],[account_length]] &lt;= 150, "101-150", "151+")))</f>
        <v>101-150</v>
      </c>
      <c r="Y2896" t="str">
        <f>IF(tbl_Customers[[#This Row],[total_intl_charge]] &lt;= 3, "Low Charges", "High Charges")</f>
        <v>Low Charges</v>
      </c>
      <c r="Z2896" t="str">
        <f>IF(tbl_Customers[[#This Row],[total_eve_calls]]&lt;=80,"Low Calls",
IF(tbl_Customers[[#This Row],[total_eve_calls]]&lt;=120,"Medium Calls","High Calls"))</f>
        <v>Medium Calls</v>
      </c>
      <c r="AA2896" t="str">
        <f>IF(tbl_Customers[[#This Row],[total_eve_charge]]&lt;=15,"Low Charges",
IF(tbl_Customers[[#This Row],[total_eve_charge]]&lt;=20,"Medium Charges","High Charges"))</f>
        <v>Medium Charges</v>
      </c>
      <c r="AB28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96" t="str">
        <f>IF(tbl_Customers[[#This Row],[number_vmail_messages]] = 0, "No Usage", IF(tbl_Customers[[#This Row],[number_vmail_messages]] &lt;= 20, "Low Usage", IF(tbl_Customers[[#This Row],[number_vmail_messages]] &lt;= 40, "Medium Usgae", "High Usage")))</f>
        <v>No Usage</v>
      </c>
      <c r="AD2896" t="str">
        <f>IF(tbl_Customers[[#This Row],[total_day_minutes]]&lt;=150,"Low Usage", IF(tbl_Customers[[#This Row],[total_day_minutes]]&lt;=200,"Medium Usage", IF(tbl_Customers[[#This Row],[total_day_minutes]]&lt;=250,"High Usage","Very High Usage")))</f>
        <v>Low Usage</v>
      </c>
      <c r="AE2896" t="str">
        <f>IF(tbl_Customers[[#This Row],[total_intl_calls]]&lt;=5,"Low Calls", IF(tbl_Customers[[#This Row],[total_intl_calls]]&lt;=10, "Medium Calls", "High Calls"))</f>
        <v>Low Calls</v>
      </c>
      <c r="AF28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96" s="36" t="str">
        <f>IF(tbl_Customers[[#This Row],[Churn_Risk_Score]]&gt;=10,"High Risk", IF(tbl_Customers[[#This Row],[Churn_Risk_Score]]&gt;=5,"Medium Risk","Low Risk"))</f>
        <v>Low Risk</v>
      </c>
    </row>
    <row r="2897" spans="1:33" x14ac:dyDescent="0.35">
      <c r="A2897">
        <v>2896</v>
      </c>
      <c r="B2897" t="s">
        <v>57</v>
      </c>
      <c r="C2897">
        <v>137</v>
      </c>
      <c r="D2897" t="s">
        <v>21</v>
      </c>
      <c r="E2897" t="s">
        <v>22</v>
      </c>
      <c r="F2897" t="s">
        <v>22</v>
      </c>
      <c r="G2897">
        <v>0</v>
      </c>
      <c r="H2897">
        <v>144.5</v>
      </c>
      <c r="I2897">
        <v>119</v>
      </c>
      <c r="J2897">
        <v>24.57</v>
      </c>
      <c r="K2897">
        <v>167.3</v>
      </c>
      <c r="L2897">
        <v>89</v>
      </c>
      <c r="M2897">
        <v>14.22</v>
      </c>
      <c r="N2897">
        <v>175.1</v>
      </c>
      <c r="O2897">
        <v>76</v>
      </c>
      <c r="P2897">
        <v>7.88</v>
      </c>
      <c r="Q2897">
        <v>6.1</v>
      </c>
      <c r="R2897">
        <v>4</v>
      </c>
      <c r="S2897">
        <v>1.65</v>
      </c>
      <c r="T2897">
        <v>5</v>
      </c>
      <c r="U2897" t="s">
        <v>23</v>
      </c>
      <c r="V2897">
        <f>IF(tbl_Customers[[#This Row],[churn]] = "yes", 1, 0)</f>
        <v>1</v>
      </c>
      <c r="W2897" t="str">
        <f>IF(tbl_Customers[[#This Row],[number_customer_service_calls]] &lt;= 1, "0-1 Calls", IF(tbl_Customers[[#This Row],[number_customer_service_calls]] &lt;= 3, "2-3 Calls", IF(tbl_Customers[[#This Row],[number_customer_service_calls]] &lt;=5, "4-5 Calls", "6+ Calls")))</f>
        <v>4-5 Calls</v>
      </c>
      <c r="X2897" t="str">
        <f>IF(tbl_Customers[[#This Row],[account_length]] &lt;= 50, "0-50", IF(tbl_Customers[[#This Row],[account_length]] &lt;=100, "51-100", IF(tbl_Customers[[#This Row],[account_length]] &lt;= 150, "101-150", "151+")))</f>
        <v>101-150</v>
      </c>
      <c r="Y2897" t="str">
        <f>IF(tbl_Customers[[#This Row],[total_intl_charge]] &lt;= 3, "Low Charges", "High Charges")</f>
        <v>Low Charges</v>
      </c>
      <c r="Z2897" t="str">
        <f>IF(tbl_Customers[[#This Row],[total_eve_calls]]&lt;=80,"Low Calls",
IF(tbl_Customers[[#This Row],[total_eve_calls]]&lt;=120,"Medium Calls","High Calls"))</f>
        <v>Medium Calls</v>
      </c>
      <c r="AA2897" t="str">
        <f>IF(tbl_Customers[[#This Row],[total_eve_charge]]&lt;=15,"Low Charges",
IF(tbl_Customers[[#This Row],[total_eve_charge]]&lt;=20,"Medium Charges","High Charges"))</f>
        <v>Low Charges</v>
      </c>
      <c r="AB28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897" t="str">
        <f>IF(tbl_Customers[[#This Row],[number_vmail_messages]] = 0, "No Usage", IF(tbl_Customers[[#This Row],[number_vmail_messages]] &lt;= 20, "Low Usage", IF(tbl_Customers[[#This Row],[number_vmail_messages]] &lt;= 40, "Medium Usgae", "High Usage")))</f>
        <v>No Usage</v>
      </c>
      <c r="AD2897" t="str">
        <f>IF(tbl_Customers[[#This Row],[total_day_minutes]]&lt;=150,"Low Usage", IF(tbl_Customers[[#This Row],[total_day_minutes]]&lt;=200,"Medium Usage", IF(tbl_Customers[[#This Row],[total_day_minutes]]&lt;=250,"High Usage","Very High Usage")))</f>
        <v>Low Usage</v>
      </c>
      <c r="AE2897" t="str">
        <f>IF(tbl_Customers[[#This Row],[total_intl_calls]]&lt;=5,"Low Calls", IF(tbl_Customers[[#This Row],[total_intl_calls]]&lt;=10, "Medium Calls", "High Calls"))</f>
        <v>Low Calls</v>
      </c>
      <c r="AF28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897" s="36" t="str">
        <f>IF(tbl_Customers[[#This Row],[Churn_Risk_Score]]&gt;=10,"High Risk", IF(tbl_Customers[[#This Row],[Churn_Risk_Score]]&gt;=5,"Medium Risk","Low Risk"))</f>
        <v>Medium Risk</v>
      </c>
    </row>
    <row r="2898" spans="1:33" x14ac:dyDescent="0.35">
      <c r="A2898">
        <v>2897</v>
      </c>
      <c r="B2898" t="s">
        <v>37</v>
      </c>
      <c r="C2898">
        <v>140</v>
      </c>
      <c r="D2898" t="s">
        <v>28</v>
      </c>
      <c r="E2898" t="s">
        <v>22</v>
      </c>
      <c r="F2898" t="s">
        <v>22</v>
      </c>
      <c r="G2898">
        <v>0</v>
      </c>
      <c r="H2898">
        <v>193.1</v>
      </c>
      <c r="I2898">
        <v>82</v>
      </c>
      <c r="J2898">
        <v>32.83</v>
      </c>
      <c r="K2898">
        <v>260.3</v>
      </c>
      <c r="L2898">
        <v>107</v>
      </c>
      <c r="M2898">
        <v>22.13</v>
      </c>
      <c r="N2898">
        <v>241.3</v>
      </c>
      <c r="O2898">
        <v>93</v>
      </c>
      <c r="P2898">
        <v>10.86</v>
      </c>
      <c r="Q2898">
        <v>13.3</v>
      </c>
      <c r="R2898">
        <v>5</v>
      </c>
      <c r="S2898">
        <v>3.59</v>
      </c>
      <c r="T2898">
        <v>2</v>
      </c>
      <c r="U2898" t="s">
        <v>22</v>
      </c>
      <c r="V2898">
        <f>IF(tbl_Customers[[#This Row],[churn]] = "yes", 1, 0)</f>
        <v>0</v>
      </c>
      <c r="W2898" t="str">
        <f>IF(tbl_Customers[[#This Row],[number_customer_service_calls]] &lt;= 1, "0-1 Calls", IF(tbl_Customers[[#This Row],[number_customer_service_calls]] &lt;= 3, "2-3 Calls", IF(tbl_Customers[[#This Row],[number_customer_service_calls]] &lt;=5, "4-5 Calls", "6+ Calls")))</f>
        <v>2-3 Calls</v>
      </c>
      <c r="X2898" t="str">
        <f>IF(tbl_Customers[[#This Row],[account_length]] &lt;= 50, "0-50", IF(tbl_Customers[[#This Row],[account_length]] &lt;=100, "51-100", IF(tbl_Customers[[#This Row],[account_length]] &lt;= 150, "101-150", "151+")))</f>
        <v>101-150</v>
      </c>
      <c r="Y2898" t="str">
        <f>IF(tbl_Customers[[#This Row],[total_intl_charge]] &lt;= 3, "Low Charges", "High Charges")</f>
        <v>High Charges</v>
      </c>
      <c r="Z2898" t="str">
        <f>IF(tbl_Customers[[#This Row],[total_eve_calls]]&lt;=80,"Low Calls",
IF(tbl_Customers[[#This Row],[total_eve_calls]]&lt;=120,"Medium Calls","High Calls"))</f>
        <v>Medium Calls</v>
      </c>
      <c r="AA2898" t="str">
        <f>IF(tbl_Customers[[#This Row],[total_eve_charge]]&lt;=15,"Low Charges",
IF(tbl_Customers[[#This Row],[total_eve_charge]]&lt;=20,"Medium Charges","High Charges"))</f>
        <v>High Charges</v>
      </c>
      <c r="AB28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898" t="str">
        <f>IF(tbl_Customers[[#This Row],[number_vmail_messages]] = 0, "No Usage", IF(tbl_Customers[[#This Row],[number_vmail_messages]] &lt;= 20, "Low Usage", IF(tbl_Customers[[#This Row],[number_vmail_messages]] &lt;= 40, "Medium Usgae", "High Usage")))</f>
        <v>No Usage</v>
      </c>
      <c r="AD2898" t="str">
        <f>IF(tbl_Customers[[#This Row],[total_day_minutes]]&lt;=150,"Low Usage", IF(tbl_Customers[[#This Row],[total_day_minutes]]&lt;=200,"Medium Usage", IF(tbl_Customers[[#This Row],[total_day_minutes]]&lt;=250,"High Usage","Very High Usage")))</f>
        <v>Medium Usage</v>
      </c>
      <c r="AE2898" t="str">
        <f>IF(tbl_Customers[[#This Row],[total_intl_calls]]&lt;=5,"Low Calls", IF(tbl_Customers[[#This Row],[total_intl_calls]]&lt;=10, "Medium Calls", "High Calls"))</f>
        <v>Low Calls</v>
      </c>
      <c r="AF28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898" s="36" t="str">
        <f>IF(tbl_Customers[[#This Row],[Churn_Risk_Score]]&gt;=10,"High Risk", IF(tbl_Customers[[#This Row],[Churn_Risk_Score]]&gt;=5,"Medium Risk","Low Risk"))</f>
        <v>Low Risk</v>
      </c>
    </row>
    <row r="2899" spans="1:33" x14ac:dyDescent="0.35">
      <c r="A2899">
        <v>2898</v>
      </c>
      <c r="B2899" t="s">
        <v>39</v>
      </c>
      <c r="C2899">
        <v>106</v>
      </c>
      <c r="D2899" t="s">
        <v>21</v>
      </c>
      <c r="E2899" t="s">
        <v>22</v>
      </c>
      <c r="F2899" t="s">
        <v>22</v>
      </c>
      <c r="G2899">
        <v>0</v>
      </c>
      <c r="H2899">
        <v>182.8</v>
      </c>
      <c r="I2899">
        <v>96</v>
      </c>
      <c r="J2899">
        <v>31.08</v>
      </c>
      <c r="K2899">
        <v>193.7</v>
      </c>
      <c r="L2899">
        <v>93</v>
      </c>
      <c r="M2899">
        <v>16.46</v>
      </c>
      <c r="N2899">
        <v>219.5</v>
      </c>
      <c r="O2899">
        <v>113</v>
      </c>
      <c r="P2899">
        <v>9.8800000000000008</v>
      </c>
      <c r="Q2899">
        <v>7.7</v>
      </c>
      <c r="R2899">
        <v>2</v>
      </c>
      <c r="S2899">
        <v>2.08</v>
      </c>
      <c r="T2899">
        <v>2</v>
      </c>
      <c r="U2899" t="s">
        <v>22</v>
      </c>
      <c r="V2899">
        <f>IF(tbl_Customers[[#This Row],[churn]] = "yes", 1, 0)</f>
        <v>0</v>
      </c>
      <c r="W2899" t="str">
        <f>IF(tbl_Customers[[#This Row],[number_customer_service_calls]] &lt;= 1, "0-1 Calls", IF(tbl_Customers[[#This Row],[number_customer_service_calls]] &lt;= 3, "2-3 Calls", IF(tbl_Customers[[#This Row],[number_customer_service_calls]] &lt;=5, "4-5 Calls", "6+ Calls")))</f>
        <v>2-3 Calls</v>
      </c>
      <c r="X2899" t="str">
        <f>IF(tbl_Customers[[#This Row],[account_length]] &lt;= 50, "0-50", IF(tbl_Customers[[#This Row],[account_length]] &lt;=100, "51-100", IF(tbl_Customers[[#This Row],[account_length]] &lt;= 150, "101-150", "151+")))</f>
        <v>101-150</v>
      </c>
      <c r="Y2899" t="str">
        <f>IF(tbl_Customers[[#This Row],[total_intl_charge]] &lt;= 3, "Low Charges", "High Charges")</f>
        <v>Low Charges</v>
      </c>
      <c r="Z2899" t="str">
        <f>IF(tbl_Customers[[#This Row],[total_eve_calls]]&lt;=80,"Low Calls",
IF(tbl_Customers[[#This Row],[total_eve_calls]]&lt;=120,"Medium Calls","High Calls"))</f>
        <v>Medium Calls</v>
      </c>
      <c r="AA2899" t="str">
        <f>IF(tbl_Customers[[#This Row],[total_eve_charge]]&lt;=15,"Low Charges",
IF(tbl_Customers[[#This Row],[total_eve_charge]]&lt;=20,"Medium Charges","High Charges"))</f>
        <v>Medium Charges</v>
      </c>
      <c r="AB28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899" t="str">
        <f>IF(tbl_Customers[[#This Row],[number_vmail_messages]] = 0, "No Usage", IF(tbl_Customers[[#This Row],[number_vmail_messages]] &lt;= 20, "Low Usage", IF(tbl_Customers[[#This Row],[number_vmail_messages]] &lt;= 40, "Medium Usgae", "High Usage")))</f>
        <v>No Usage</v>
      </c>
      <c r="AD2899" t="str">
        <f>IF(tbl_Customers[[#This Row],[total_day_minutes]]&lt;=150,"Low Usage", IF(tbl_Customers[[#This Row],[total_day_minutes]]&lt;=200,"Medium Usage", IF(tbl_Customers[[#This Row],[total_day_minutes]]&lt;=250,"High Usage","Very High Usage")))</f>
        <v>Medium Usage</v>
      </c>
      <c r="AE2899" t="str">
        <f>IF(tbl_Customers[[#This Row],[total_intl_calls]]&lt;=5,"Low Calls", IF(tbl_Customers[[#This Row],[total_intl_calls]]&lt;=10, "Medium Calls", "High Calls"))</f>
        <v>Low Calls</v>
      </c>
      <c r="AF28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899" s="36" t="str">
        <f>IF(tbl_Customers[[#This Row],[Churn_Risk_Score]]&gt;=10,"High Risk", IF(tbl_Customers[[#This Row],[Churn_Risk_Score]]&gt;=5,"Medium Risk","Low Risk"))</f>
        <v>Low Risk</v>
      </c>
    </row>
    <row r="2900" spans="1:33" x14ac:dyDescent="0.35">
      <c r="A2900">
        <v>2899</v>
      </c>
      <c r="B2900" t="s">
        <v>57</v>
      </c>
      <c r="C2900">
        <v>166</v>
      </c>
      <c r="D2900" t="s">
        <v>28</v>
      </c>
      <c r="E2900" t="s">
        <v>22</v>
      </c>
      <c r="F2900" t="s">
        <v>23</v>
      </c>
      <c r="G2900">
        <v>32</v>
      </c>
      <c r="H2900">
        <v>148.4</v>
      </c>
      <c r="I2900">
        <v>86</v>
      </c>
      <c r="J2900">
        <v>25.23</v>
      </c>
      <c r="K2900">
        <v>170.6</v>
      </c>
      <c r="L2900">
        <v>119</v>
      </c>
      <c r="M2900">
        <v>14.5</v>
      </c>
      <c r="N2900">
        <v>201.5</v>
      </c>
      <c r="O2900">
        <v>124</v>
      </c>
      <c r="P2900">
        <v>9.07</v>
      </c>
      <c r="Q2900">
        <v>11.3</v>
      </c>
      <c r="R2900">
        <v>12</v>
      </c>
      <c r="S2900">
        <v>3.05</v>
      </c>
      <c r="T2900">
        <v>1</v>
      </c>
      <c r="U2900" t="s">
        <v>22</v>
      </c>
      <c r="V2900">
        <f>IF(tbl_Customers[[#This Row],[churn]] = "yes", 1, 0)</f>
        <v>0</v>
      </c>
      <c r="W2900" t="str">
        <f>IF(tbl_Customers[[#This Row],[number_customer_service_calls]] &lt;= 1, "0-1 Calls", IF(tbl_Customers[[#This Row],[number_customer_service_calls]] &lt;= 3, "2-3 Calls", IF(tbl_Customers[[#This Row],[number_customer_service_calls]] &lt;=5, "4-5 Calls", "6+ Calls")))</f>
        <v>0-1 Calls</v>
      </c>
      <c r="X2900" t="str">
        <f>IF(tbl_Customers[[#This Row],[account_length]] &lt;= 50, "0-50", IF(tbl_Customers[[#This Row],[account_length]] &lt;=100, "51-100", IF(tbl_Customers[[#This Row],[account_length]] &lt;= 150, "101-150", "151+")))</f>
        <v>151+</v>
      </c>
      <c r="Y2900" t="str">
        <f>IF(tbl_Customers[[#This Row],[total_intl_charge]] &lt;= 3, "Low Charges", "High Charges")</f>
        <v>High Charges</v>
      </c>
      <c r="Z2900" t="str">
        <f>IF(tbl_Customers[[#This Row],[total_eve_calls]]&lt;=80,"Low Calls",
IF(tbl_Customers[[#This Row],[total_eve_calls]]&lt;=120,"Medium Calls","High Calls"))</f>
        <v>Medium Calls</v>
      </c>
      <c r="AA2900" t="str">
        <f>IF(tbl_Customers[[#This Row],[total_eve_charge]]&lt;=15,"Low Charges",
IF(tbl_Customers[[#This Row],[total_eve_charge]]&lt;=20,"Medium Charges","High Charges"))</f>
        <v>Low Charges</v>
      </c>
      <c r="AB29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00" t="str">
        <f>IF(tbl_Customers[[#This Row],[number_vmail_messages]] = 0, "No Usage", IF(tbl_Customers[[#This Row],[number_vmail_messages]] &lt;= 20, "Low Usage", IF(tbl_Customers[[#This Row],[number_vmail_messages]] &lt;= 40, "Medium Usgae", "High Usage")))</f>
        <v>Medium Usgae</v>
      </c>
      <c r="AD2900" t="str">
        <f>IF(tbl_Customers[[#This Row],[total_day_minutes]]&lt;=150,"Low Usage", IF(tbl_Customers[[#This Row],[total_day_minutes]]&lt;=200,"Medium Usage", IF(tbl_Customers[[#This Row],[total_day_minutes]]&lt;=250,"High Usage","Very High Usage")))</f>
        <v>Low Usage</v>
      </c>
      <c r="AE2900" t="str">
        <f>IF(tbl_Customers[[#This Row],[total_intl_calls]]&lt;=5,"Low Calls", IF(tbl_Customers[[#This Row],[total_intl_calls]]&lt;=10, "Medium Calls", "High Calls"))</f>
        <v>High Calls</v>
      </c>
      <c r="AF29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00" s="36" t="str">
        <f>IF(tbl_Customers[[#This Row],[Churn_Risk_Score]]&gt;=10,"High Risk", IF(tbl_Customers[[#This Row],[Churn_Risk_Score]]&gt;=5,"Medium Risk","Low Risk"))</f>
        <v>Low Risk</v>
      </c>
    </row>
    <row r="2901" spans="1:33" x14ac:dyDescent="0.35">
      <c r="A2901">
        <v>2900</v>
      </c>
      <c r="B2901" t="s">
        <v>71</v>
      </c>
      <c r="C2901">
        <v>137</v>
      </c>
      <c r="D2901" t="s">
        <v>25</v>
      </c>
      <c r="E2901" t="s">
        <v>22</v>
      </c>
      <c r="F2901" t="s">
        <v>22</v>
      </c>
      <c r="G2901">
        <v>0</v>
      </c>
      <c r="H2901">
        <v>75.8</v>
      </c>
      <c r="I2901">
        <v>107</v>
      </c>
      <c r="J2901">
        <v>12.89</v>
      </c>
      <c r="K2901">
        <v>256.89999999999998</v>
      </c>
      <c r="L2901">
        <v>98</v>
      </c>
      <c r="M2901">
        <v>21.84</v>
      </c>
      <c r="N2901">
        <v>204.4</v>
      </c>
      <c r="O2901">
        <v>118</v>
      </c>
      <c r="P2901">
        <v>9.1999999999999993</v>
      </c>
      <c r="Q2901">
        <v>10.5</v>
      </c>
      <c r="R2901">
        <v>3</v>
      </c>
      <c r="S2901">
        <v>2.84</v>
      </c>
      <c r="T2901">
        <v>2</v>
      </c>
      <c r="U2901" t="s">
        <v>22</v>
      </c>
      <c r="V2901">
        <f>IF(tbl_Customers[[#This Row],[churn]] = "yes", 1, 0)</f>
        <v>0</v>
      </c>
      <c r="W2901" t="str">
        <f>IF(tbl_Customers[[#This Row],[number_customer_service_calls]] &lt;= 1, "0-1 Calls", IF(tbl_Customers[[#This Row],[number_customer_service_calls]] &lt;= 3, "2-3 Calls", IF(tbl_Customers[[#This Row],[number_customer_service_calls]] &lt;=5, "4-5 Calls", "6+ Calls")))</f>
        <v>2-3 Calls</v>
      </c>
      <c r="X2901" t="str">
        <f>IF(tbl_Customers[[#This Row],[account_length]] &lt;= 50, "0-50", IF(tbl_Customers[[#This Row],[account_length]] &lt;=100, "51-100", IF(tbl_Customers[[#This Row],[account_length]] &lt;= 150, "101-150", "151+")))</f>
        <v>101-150</v>
      </c>
      <c r="Y2901" t="str">
        <f>IF(tbl_Customers[[#This Row],[total_intl_charge]] &lt;= 3, "Low Charges", "High Charges")</f>
        <v>Low Charges</v>
      </c>
      <c r="Z2901" t="str">
        <f>IF(tbl_Customers[[#This Row],[total_eve_calls]]&lt;=80,"Low Calls",
IF(tbl_Customers[[#This Row],[total_eve_calls]]&lt;=120,"Medium Calls","High Calls"))</f>
        <v>Medium Calls</v>
      </c>
      <c r="AA2901" t="str">
        <f>IF(tbl_Customers[[#This Row],[total_eve_charge]]&lt;=15,"Low Charges",
IF(tbl_Customers[[#This Row],[total_eve_charge]]&lt;=20,"Medium Charges","High Charges"))</f>
        <v>High Charges</v>
      </c>
      <c r="AB29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01" t="str">
        <f>IF(tbl_Customers[[#This Row],[number_vmail_messages]] = 0, "No Usage", IF(tbl_Customers[[#This Row],[number_vmail_messages]] &lt;= 20, "Low Usage", IF(tbl_Customers[[#This Row],[number_vmail_messages]] &lt;= 40, "Medium Usgae", "High Usage")))</f>
        <v>No Usage</v>
      </c>
      <c r="AD2901" t="str">
        <f>IF(tbl_Customers[[#This Row],[total_day_minutes]]&lt;=150,"Low Usage", IF(tbl_Customers[[#This Row],[total_day_minutes]]&lt;=200,"Medium Usage", IF(tbl_Customers[[#This Row],[total_day_minutes]]&lt;=250,"High Usage","Very High Usage")))</f>
        <v>Low Usage</v>
      </c>
      <c r="AE2901" t="str">
        <f>IF(tbl_Customers[[#This Row],[total_intl_calls]]&lt;=5,"Low Calls", IF(tbl_Customers[[#This Row],[total_intl_calls]]&lt;=10, "Medium Calls", "High Calls"))</f>
        <v>Low Calls</v>
      </c>
      <c r="AF29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01" s="36" t="str">
        <f>IF(tbl_Customers[[#This Row],[Churn_Risk_Score]]&gt;=10,"High Risk", IF(tbl_Customers[[#This Row],[Churn_Risk_Score]]&gt;=5,"Medium Risk","Low Risk"))</f>
        <v>Low Risk</v>
      </c>
    </row>
    <row r="2902" spans="1:33" x14ac:dyDescent="0.35">
      <c r="A2902">
        <v>2901</v>
      </c>
      <c r="B2902" t="s">
        <v>71</v>
      </c>
      <c r="C2902">
        <v>161</v>
      </c>
      <c r="D2902" t="s">
        <v>21</v>
      </c>
      <c r="E2902" t="s">
        <v>22</v>
      </c>
      <c r="F2902" t="s">
        <v>22</v>
      </c>
      <c r="G2902">
        <v>0</v>
      </c>
      <c r="H2902">
        <v>198</v>
      </c>
      <c r="I2902">
        <v>90</v>
      </c>
      <c r="J2902">
        <v>33.659999999999997</v>
      </c>
      <c r="K2902">
        <v>186.4</v>
      </c>
      <c r="L2902">
        <v>102</v>
      </c>
      <c r="M2902">
        <v>15.84</v>
      </c>
      <c r="N2902">
        <v>219.2</v>
      </c>
      <c r="O2902">
        <v>90</v>
      </c>
      <c r="P2902">
        <v>9.86</v>
      </c>
      <c r="Q2902">
        <v>9.3000000000000007</v>
      </c>
      <c r="R2902">
        <v>2</v>
      </c>
      <c r="S2902">
        <v>2.5099999999999998</v>
      </c>
      <c r="T2902">
        <v>1</v>
      </c>
      <c r="U2902" t="s">
        <v>22</v>
      </c>
      <c r="V2902">
        <f>IF(tbl_Customers[[#This Row],[churn]] = "yes", 1, 0)</f>
        <v>0</v>
      </c>
      <c r="W2902" t="str">
        <f>IF(tbl_Customers[[#This Row],[number_customer_service_calls]] &lt;= 1, "0-1 Calls", IF(tbl_Customers[[#This Row],[number_customer_service_calls]] &lt;= 3, "2-3 Calls", IF(tbl_Customers[[#This Row],[number_customer_service_calls]] &lt;=5, "4-5 Calls", "6+ Calls")))</f>
        <v>0-1 Calls</v>
      </c>
      <c r="X2902" t="str">
        <f>IF(tbl_Customers[[#This Row],[account_length]] &lt;= 50, "0-50", IF(tbl_Customers[[#This Row],[account_length]] &lt;=100, "51-100", IF(tbl_Customers[[#This Row],[account_length]] &lt;= 150, "101-150", "151+")))</f>
        <v>151+</v>
      </c>
      <c r="Y2902" t="str">
        <f>IF(tbl_Customers[[#This Row],[total_intl_charge]] &lt;= 3, "Low Charges", "High Charges")</f>
        <v>Low Charges</v>
      </c>
      <c r="Z2902" t="str">
        <f>IF(tbl_Customers[[#This Row],[total_eve_calls]]&lt;=80,"Low Calls",
IF(tbl_Customers[[#This Row],[total_eve_calls]]&lt;=120,"Medium Calls","High Calls"))</f>
        <v>Medium Calls</v>
      </c>
      <c r="AA2902" t="str">
        <f>IF(tbl_Customers[[#This Row],[total_eve_charge]]&lt;=15,"Low Charges",
IF(tbl_Customers[[#This Row],[total_eve_charge]]&lt;=20,"Medium Charges","High Charges"))</f>
        <v>Medium Charges</v>
      </c>
      <c r="AB29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02" t="str">
        <f>IF(tbl_Customers[[#This Row],[number_vmail_messages]] = 0, "No Usage", IF(tbl_Customers[[#This Row],[number_vmail_messages]] &lt;= 20, "Low Usage", IF(tbl_Customers[[#This Row],[number_vmail_messages]] &lt;= 40, "Medium Usgae", "High Usage")))</f>
        <v>No Usage</v>
      </c>
      <c r="AD2902" t="str">
        <f>IF(tbl_Customers[[#This Row],[total_day_minutes]]&lt;=150,"Low Usage", IF(tbl_Customers[[#This Row],[total_day_minutes]]&lt;=200,"Medium Usage", IF(tbl_Customers[[#This Row],[total_day_minutes]]&lt;=250,"High Usage","Very High Usage")))</f>
        <v>Medium Usage</v>
      </c>
      <c r="AE2902" t="str">
        <f>IF(tbl_Customers[[#This Row],[total_intl_calls]]&lt;=5,"Low Calls", IF(tbl_Customers[[#This Row],[total_intl_calls]]&lt;=10, "Medium Calls", "High Calls"))</f>
        <v>Low Calls</v>
      </c>
      <c r="AF29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02" s="36" t="str">
        <f>IF(tbl_Customers[[#This Row],[Churn_Risk_Score]]&gt;=10,"High Risk", IF(tbl_Customers[[#This Row],[Churn_Risk_Score]]&gt;=5,"Medium Risk","Low Risk"))</f>
        <v>Low Risk</v>
      </c>
    </row>
    <row r="2903" spans="1:33" x14ac:dyDescent="0.35">
      <c r="A2903">
        <v>2902</v>
      </c>
      <c r="B2903" t="s">
        <v>54</v>
      </c>
      <c r="C2903">
        <v>120</v>
      </c>
      <c r="D2903" t="s">
        <v>21</v>
      </c>
      <c r="E2903" t="s">
        <v>22</v>
      </c>
      <c r="F2903" t="s">
        <v>22</v>
      </c>
      <c r="G2903">
        <v>0</v>
      </c>
      <c r="H2903">
        <v>253.2</v>
      </c>
      <c r="I2903">
        <v>95</v>
      </c>
      <c r="J2903">
        <v>43.04</v>
      </c>
      <c r="K2903">
        <v>210.8</v>
      </c>
      <c r="L2903">
        <v>86</v>
      </c>
      <c r="M2903">
        <v>17.920000000000002</v>
      </c>
      <c r="N2903">
        <v>253.9</v>
      </c>
      <c r="O2903">
        <v>81</v>
      </c>
      <c r="P2903">
        <v>11.43</v>
      </c>
      <c r="Q2903">
        <v>9.5</v>
      </c>
      <c r="R2903">
        <v>4</v>
      </c>
      <c r="S2903">
        <v>2.57</v>
      </c>
      <c r="T2903">
        <v>5</v>
      </c>
      <c r="U2903" t="s">
        <v>23</v>
      </c>
      <c r="V2903">
        <f>IF(tbl_Customers[[#This Row],[churn]] = "yes", 1, 0)</f>
        <v>1</v>
      </c>
      <c r="W2903" t="str">
        <f>IF(tbl_Customers[[#This Row],[number_customer_service_calls]] &lt;= 1, "0-1 Calls", IF(tbl_Customers[[#This Row],[number_customer_service_calls]] &lt;= 3, "2-3 Calls", IF(tbl_Customers[[#This Row],[number_customer_service_calls]] &lt;=5, "4-5 Calls", "6+ Calls")))</f>
        <v>4-5 Calls</v>
      </c>
      <c r="X2903" t="str">
        <f>IF(tbl_Customers[[#This Row],[account_length]] &lt;= 50, "0-50", IF(tbl_Customers[[#This Row],[account_length]] &lt;=100, "51-100", IF(tbl_Customers[[#This Row],[account_length]] &lt;= 150, "101-150", "151+")))</f>
        <v>101-150</v>
      </c>
      <c r="Y2903" t="str">
        <f>IF(tbl_Customers[[#This Row],[total_intl_charge]] &lt;= 3, "Low Charges", "High Charges")</f>
        <v>Low Charges</v>
      </c>
      <c r="Z2903" t="str">
        <f>IF(tbl_Customers[[#This Row],[total_eve_calls]]&lt;=80,"Low Calls",
IF(tbl_Customers[[#This Row],[total_eve_calls]]&lt;=120,"Medium Calls","High Calls"))</f>
        <v>Medium Calls</v>
      </c>
      <c r="AA2903" t="str">
        <f>IF(tbl_Customers[[#This Row],[total_eve_charge]]&lt;=15,"Low Charges",
IF(tbl_Customers[[#This Row],[total_eve_charge]]&lt;=20,"Medium Charges","High Charges"))</f>
        <v>Medium Charges</v>
      </c>
      <c r="AB29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03" t="str">
        <f>IF(tbl_Customers[[#This Row],[number_vmail_messages]] = 0, "No Usage", IF(tbl_Customers[[#This Row],[number_vmail_messages]] &lt;= 20, "Low Usage", IF(tbl_Customers[[#This Row],[number_vmail_messages]] &lt;= 40, "Medium Usgae", "High Usage")))</f>
        <v>No Usage</v>
      </c>
      <c r="AD2903" t="str">
        <f>IF(tbl_Customers[[#This Row],[total_day_minutes]]&lt;=150,"Low Usage", IF(tbl_Customers[[#This Row],[total_day_minutes]]&lt;=200,"Medium Usage", IF(tbl_Customers[[#This Row],[total_day_minutes]]&lt;=250,"High Usage","Very High Usage")))</f>
        <v>Very High Usage</v>
      </c>
      <c r="AE2903" t="str">
        <f>IF(tbl_Customers[[#This Row],[total_intl_calls]]&lt;=5,"Low Calls", IF(tbl_Customers[[#This Row],[total_intl_calls]]&lt;=10, "Medium Calls", "High Calls"))</f>
        <v>Low Calls</v>
      </c>
      <c r="AF29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2903" s="36" t="str">
        <f>IF(tbl_Customers[[#This Row],[Churn_Risk_Score]]&gt;=10,"High Risk", IF(tbl_Customers[[#This Row],[Churn_Risk_Score]]&gt;=5,"Medium Risk","Low Risk"))</f>
        <v>Medium Risk</v>
      </c>
    </row>
    <row r="2904" spans="1:33" x14ac:dyDescent="0.35">
      <c r="A2904">
        <v>2903</v>
      </c>
      <c r="B2904" t="s">
        <v>71</v>
      </c>
      <c r="C2904">
        <v>187</v>
      </c>
      <c r="D2904" t="s">
        <v>28</v>
      </c>
      <c r="E2904" t="s">
        <v>22</v>
      </c>
      <c r="F2904" t="s">
        <v>23</v>
      </c>
      <c r="G2904">
        <v>25</v>
      </c>
      <c r="H2904">
        <v>199.9</v>
      </c>
      <c r="I2904">
        <v>64</v>
      </c>
      <c r="J2904">
        <v>33.979999999999997</v>
      </c>
      <c r="K2904">
        <v>134.6</v>
      </c>
      <c r="L2904">
        <v>110</v>
      </c>
      <c r="M2904">
        <v>11.44</v>
      </c>
      <c r="N2904">
        <v>210.4</v>
      </c>
      <c r="O2904">
        <v>78</v>
      </c>
      <c r="P2904">
        <v>9.4700000000000006</v>
      </c>
      <c r="Q2904">
        <v>11.7</v>
      </c>
      <c r="R2904">
        <v>6</v>
      </c>
      <c r="S2904">
        <v>3.16</v>
      </c>
      <c r="T2904">
        <v>3</v>
      </c>
      <c r="U2904" t="s">
        <v>22</v>
      </c>
      <c r="V2904">
        <f>IF(tbl_Customers[[#This Row],[churn]] = "yes", 1, 0)</f>
        <v>0</v>
      </c>
      <c r="W2904" t="str">
        <f>IF(tbl_Customers[[#This Row],[number_customer_service_calls]] &lt;= 1, "0-1 Calls", IF(tbl_Customers[[#This Row],[number_customer_service_calls]] &lt;= 3, "2-3 Calls", IF(tbl_Customers[[#This Row],[number_customer_service_calls]] &lt;=5, "4-5 Calls", "6+ Calls")))</f>
        <v>2-3 Calls</v>
      </c>
      <c r="X2904" t="str">
        <f>IF(tbl_Customers[[#This Row],[account_length]] &lt;= 50, "0-50", IF(tbl_Customers[[#This Row],[account_length]] &lt;=100, "51-100", IF(tbl_Customers[[#This Row],[account_length]] &lt;= 150, "101-150", "151+")))</f>
        <v>151+</v>
      </c>
      <c r="Y2904" t="str">
        <f>IF(tbl_Customers[[#This Row],[total_intl_charge]] &lt;= 3, "Low Charges", "High Charges")</f>
        <v>High Charges</v>
      </c>
      <c r="Z2904" t="str">
        <f>IF(tbl_Customers[[#This Row],[total_eve_calls]]&lt;=80,"Low Calls",
IF(tbl_Customers[[#This Row],[total_eve_calls]]&lt;=120,"Medium Calls","High Calls"))</f>
        <v>Medium Calls</v>
      </c>
      <c r="AA2904" t="str">
        <f>IF(tbl_Customers[[#This Row],[total_eve_charge]]&lt;=15,"Low Charges",
IF(tbl_Customers[[#This Row],[total_eve_charge]]&lt;=20,"Medium Charges","High Charges"))</f>
        <v>Low Charges</v>
      </c>
      <c r="AB29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04" t="str">
        <f>IF(tbl_Customers[[#This Row],[number_vmail_messages]] = 0, "No Usage", IF(tbl_Customers[[#This Row],[number_vmail_messages]] &lt;= 20, "Low Usage", IF(tbl_Customers[[#This Row],[number_vmail_messages]] &lt;= 40, "Medium Usgae", "High Usage")))</f>
        <v>Medium Usgae</v>
      </c>
      <c r="AD2904" t="str">
        <f>IF(tbl_Customers[[#This Row],[total_day_minutes]]&lt;=150,"Low Usage", IF(tbl_Customers[[#This Row],[total_day_minutes]]&lt;=200,"Medium Usage", IF(tbl_Customers[[#This Row],[total_day_minutes]]&lt;=250,"High Usage","Very High Usage")))</f>
        <v>Medium Usage</v>
      </c>
      <c r="AE2904" t="str">
        <f>IF(tbl_Customers[[#This Row],[total_intl_calls]]&lt;=5,"Low Calls", IF(tbl_Customers[[#This Row],[total_intl_calls]]&lt;=10, "Medium Calls", "High Calls"))</f>
        <v>Medium Calls</v>
      </c>
      <c r="AF29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04" s="36" t="str">
        <f>IF(tbl_Customers[[#This Row],[Churn_Risk_Score]]&gt;=10,"High Risk", IF(tbl_Customers[[#This Row],[Churn_Risk_Score]]&gt;=5,"Medium Risk","Low Risk"))</f>
        <v>Low Risk</v>
      </c>
    </row>
    <row r="2905" spans="1:33" x14ac:dyDescent="0.35">
      <c r="A2905">
        <v>2904</v>
      </c>
      <c r="B2905" t="s">
        <v>52</v>
      </c>
      <c r="C2905">
        <v>102</v>
      </c>
      <c r="D2905" t="s">
        <v>21</v>
      </c>
      <c r="E2905" t="s">
        <v>22</v>
      </c>
      <c r="F2905" t="s">
        <v>23</v>
      </c>
      <c r="G2905">
        <v>25</v>
      </c>
      <c r="H2905">
        <v>187.5</v>
      </c>
      <c r="I2905">
        <v>105</v>
      </c>
      <c r="J2905">
        <v>31.88</v>
      </c>
      <c r="K2905">
        <v>272.3</v>
      </c>
      <c r="L2905">
        <v>88</v>
      </c>
      <c r="M2905">
        <v>23.15</v>
      </c>
      <c r="N2905">
        <v>216.4</v>
      </c>
      <c r="O2905">
        <v>91</v>
      </c>
      <c r="P2905">
        <v>9.74</v>
      </c>
      <c r="Q2905">
        <v>11.7</v>
      </c>
      <c r="R2905">
        <v>2</v>
      </c>
      <c r="S2905">
        <v>3.16</v>
      </c>
      <c r="T2905">
        <v>2</v>
      </c>
      <c r="U2905" t="s">
        <v>22</v>
      </c>
      <c r="V2905">
        <f>IF(tbl_Customers[[#This Row],[churn]] = "yes", 1, 0)</f>
        <v>0</v>
      </c>
      <c r="W2905" t="str">
        <f>IF(tbl_Customers[[#This Row],[number_customer_service_calls]] &lt;= 1, "0-1 Calls", IF(tbl_Customers[[#This Row],[number_customer_service_calls]] &lt;= 3, "2-3 Calls", IF(tbl_Customers[[#This Row],[number_customer_service_calls]] &lt;=5, "4-5 Calls", "6+ Calls")))</f>
        <v>2-3 Calls</v>
      </c>
      <c r="X2905" t="str">
        <f>IF(tbl_Customers[[#This Row],[account_length]] &lt;= 50, "0-50", IF(tbl_Customers[[#This Row],[account_length]] &lt;=100, "51-100", IF(tbl_Customers[[#This Row],[account_length]] &lt;= 150, "101-150", "151+")))</f>
        <v>101-150</v>
      </c>
      <c r="Y2905" t="str">
        <f>IF(tbl_Customers[[#This Row],[total_intl_charge]] &lt;= 3, "Low Charges", "High Charges")</f>
        <v>High Charges</v>
      </c>
      <c r="Z2905" t="str">
        <f>IF(tbl_Customers[[#This Row],[total_eve_calls]]&lt;=80,"Low Calls",
IF(tbl_Customers[[#This Row],[total_eve_calls]]&lt;=120,"Medium Calls","High Calls"))</f>
        <v>Medium Calls</v>
      </c>
      <c r="AA2905" t="str">
        <f>IF(tbl_Customers[[#This Row],[total_eve_charge]]&lt;=15,"Low Charges",
IF(tbl_Customers[[#This Row],[total_eve_charge]]&lt;=20,"Medium Charges","High Charges"))</f>
        <v>High Charges</v>
      </c>
      <c r="AB29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05" t="str">
        <f>IF(tbl_Customers[[#This Row],[number_vmail_messages]] = 0, "No Usage", IF(tbl_Customers[[#This Row],[number_vmail_messages]] &lt;= 20, "Low Usage", IF(tbl_Customers[[#This Row],[number_vmail_messages]] &lt;= 40, "Medium Usgae", "High Usage")))</f>
        <v>Medium Usgae</v>
      </c>
      <c r="AD2905" t="str">
        <f>IF(tbl_Customers[[#This Row],[total_day_minutes]]&lt;=150,"Low Usage", IF(tbl_Customers[[#This Row],[total_day_minutes]]&lt;=200,"Medium Usage", IF(tbl_Customers[[#This Row],[total_day_minutes]]&lt;=250,"High Usage","Very High Usage")))</f>
        <v>Medium Usage</v>
      </c>
      <c r="AE2905" t="str">
        <f>IF(tbl_Customers[[#This Row],[total_intl_calls]]&lt;=5,"Low Calls", IF(tbl_Customers[[#This Row],[total_intl_calls]]&lt;=10, "Medium Calls", "High Calls"))</f>
        <v>Low Calls</v>
      </c>
      <c r="AF29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05" s="36" t="str">
        <f>IF(tbl_Customers[[#This Row],[Churn_Risk_Score]]&gt;=10,"High Risk", IF(tbl_Customers[[#This Row],[Churn_Risk_Score]]&gt;=5,"Medium Risk","Low Risk"))</f>
        <v>Low Risk</v>
      </c>
    </row>
    <row r="2906" spans="1:33" x14ac:dyDescent="0.35">
      <c r="A2906">
        <v>2905</v>
      </c>
      <c r="B2906" t="s">
        <v>34</v>
      </c>
      <c r="C2906">
        <v>82</v>
      </c>
      <c r="D2906" t="s">
        <v>25</v>
      </c>
      <c r="E2906" t="s">
        <v>22</v>
      </c>
      <c r="F2906" t="s">
        <v>22</v>
      </c>
      <c r="G2906">
        <v>0</v>
      </c>
      <c r="H2906">
        <v>183.6</v>
      </c>
      <c r="I2906">
        <v>111</v>
      </c>
      <c r="J2906">
        <v>31.21</v>
      </c>
      <c r="K2906">
        <v>303.5</v>
      </c>
      <c r="L2906">
        <v>88</v>
      </c>
      <c r="M2906">
        <v>25.8</v>
      </c>
      <c r="N2906">
        <v>189.8</v>
      </c>
      <c r="O2906">
        <v>115</v>
      </c>
      <c r="P2906">
        <v>8.5399999999999991</v>
      </c>
      <c r="Q2906">
        <v>10.3</v>
      </c>
      <c r="R2906">
        <v>6</v>
      </c>
      <c r="S2906">
        <v>2.78</v>
      </c>
      <c r="T2906">
        <v>0</v>
      </c>
      <c r="U2906" t="s">
        <v>22</v>
      </c>
      <c r="V2906">
        <f>IF(tbl_Customers[[#This Row],[churn]] = "yes", 1, 0)</f>
        <v>0</v>
      </c>
      <c r="W2906" t="str">
        <f>IF(tbl_Customers[[#This Row],[number_customer_service_calls]] &lt;= 1, "0-1 Calls", IF(tbl_Customers[[#This Row],[number_customer_service_calls]] &lt;= 3, "2-3 Calls", IF(tbl_Customers[[#This Row],[number_customer_service_calls]] &lt;=5, "4-5 Calls", "6+ Calls")))</f>
        <v>0-1 Calls</v>
      </c>
      <c r="X2906" t="str">
        <f>IF(tbl_Customers[[#This Row],[account_length]] &lt;= 50, "0-50", IF(tbl_Customers[[#This Row],[account_length]] &lt;=100, "51-100", IF(tbl_Customers[[#This Row],[account_length]] &lt;= 150, "101-150", "151+")))</f>
        <v>51-100</v>
      </c>
      <c r="Y2906" t="str">
        <f>IF(tbl_Customers[[#This Row],[total_intl_charge]] &lt;= 3, "Low Charges", "High Charges")</f>
        <v>Low Charges</v>
      </c>
      <c r="Z2906" t="str">
        <f>IF(tbl_Customers[[#This Row],[total_eve_calls]]&lt;=80,"Low Calls",
IF(tbl_Customers[[#This Row],[total_eve_calls]]&lt;=120,"Medium Calls","High Calls"))</f>
        <v>Medium Calls</v>
      </c>
      <c r="AA2906" t="str">
        <f>IF(tbl_Customers[[#This Row],[total_eve_charge]]&lt;=15,"Low Charges",
IF(tbl_Customers[[#This Row],[total_eve_charge]]&lt;=20,"Medium Charges","High Charges"))</f>
        <v>High Charges</v>
      </c>
      <c r="AB29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06" t="str">
        <f>IF(tbl_Customers[[#This Row],[number_vmail_messages]] = 0, "No Usage", IF(tbl_Customers[[#This Row],[number_vmail_messages]] &lt;= 20, "Low Usage", IF(tbl_Customers[[#This Row],[number_vmail_messages]] &lt;= 40, "Medium Usgae", "High Usage")))</f>
        <v>No Usage</v>
      </c>
      <c r="AD2906" t="str">
        <f>IF(tbl_Customers[[#This Row],[total_day_minutes]]&lt;=150,"Low Usage", IF(tbl_Customers[[#This Row],[total_day_minutes]]&lt;=200,"Medium Usage", IF(tbl_Customers[[#This Row],[total_day_minutes]]&lt;=250,"High Usage","Very High Usage")))</f>
        <v>Medium Usage</v>
      </c>
      <c r="AE2906" t="str">
        <f>IF(tbl_Customers[[#This Row],[total_intl_calls]]&lt;=5,"Low Calls", IF(tbl_Customers[[#This Row],[total_intl_calls]]&lt;=10, "Medium Calls", "High Calls"))</f>
        <v>Medium Calls</v>
      </c>
      <c r="AF29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06" s="36" t="str">
        <f>IF(tbl_Customers[[#This Row],[Churn_Risk_Score]]&gt;=10,"High Risk", IF(tbl_Customers[[#This Row],[Churn_Risk_Score]]&gt;=5,"Medium Risk","Low Risk"))</f>
        <v>Low Risk</v>
      </c>
    </row>
    <row r="2907" spans="1:33" x14ac:dyDescent="0.35">
      <c r="A2907">
        <v>2906</v>
      </c>
      <c r="B2907" t="s">
        <v>53</v>
      </c>
      <c r="C2907">
        <v>100</v>
      </c>
      <c r="D2907" t="s">
        <v>28</v>
      </c>
      <c r="E2907" t="s">
        <v>22</v>
      </c>
      <c r="F2907" t="s">
        <v>23</v>
      </c>
      <c r="G2907">
        <v>21</v>
      </c>
      <c r="H2907">
        <v>86.1</v>
      </c>
      <c r="I2907">
        <v>95</v>
      </c>
      <c r="J2907">
        <v>14.64</v>
      </c>
      <c r="K2907">
        <v>189.9</v>
      </c>
      <c r="L2907">
        <v>126</v>
      </c>
      <c r="M2907">
        <v>16.14</v>
      </c>
      <c r="N2907">
        <v>201.3</v>
      </c>
      <c r="O2907">
        <v>113</v>
      </c>
      <c r="P2907">
        <v>9.06</v>
      </c>
      <c r="Q2907">
        <v>11.7</v>
      </c>
      <c r="R2907">
        <v>4</v>
      </c>
      <c r="S2907">
        <v>3.16</v>
      </c>
      <c r="T2907">
        <v>0</v>
      </c>
      <c r="U2907" t="s">
        <v>22</v>
      </c>
      <c r="V2907">
        <f>IF(tbl_Customers[[#This Row],[churn]] = "yes", 1, 0)</f>
        <v>0</v>
      </c>
      <c r="W2907" t="str">
        <f>IF(tbl_Customers[[#This Row],[number_customer_service_calls]] &lt;= 1, "0-1 Calls", IF(tbl_Customers[[#This Row],[number_customer_service_calls]] &lt;= 3, "2-3 Calls", IF(tbl_Customers[[#This Row],[number_customer_service_calls]] &lt;=5, "4-5 Calls", "6+ Calls")))</f>
        <v>0-1 Calls</v>
      </c>
      <c r="X2907" t="str">
        <f>IF(tbl_Customers[[#This Row],[account_length]] &lt;= 50, "0-50", IF(tbl_Customers[[#This Row],[account_length]] &lt;=100, "51-100", IF(tbl_Customers[[#This Row],[account_length]] &lt;= 150, "101-150", "151+")))</f>
        <v>51-100</v>
      </c>
      <c r="Y2907" t="str">
        <f>IF(tbl_Customers[[#This Row],[total_intl_charge]] &lt;= 3, "Low Charges", "High Charges")</f>
        <v>High Charges</v>
      </c>
      <c r="Z2907" t="str">
        <f>IF(tbl_Customers[[#This Row],[total_eve_calls]]&lt;=80,"Low Calls",
IF(tbl_Customers[[#This Row],[total_eve_calls]]&lt;=120,"Medium Calls","High Calls"))</f>
        <v>High Calls</v>
      </c>
      <c r="AA2907" t="str">
        <f>IF(tbl_Customers[[#This Row],[total_eve_charge]]&lt;=15,"Low Charges",
IF(tbl_Customers[[#This Row],[total_eve_charge]]&lt;=20,"Medium Charges","High Charges"))</f>
        <v>Medium Charges</v>
      </c>
      <c r="AB29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07" t="str">
        <f>IF(tbl_Customers[[#This Row],[number_vmail_messages]] = 0, "No Usage", IF(tbl_Customers[[#This Row],[number_vmail_messages]] &lt;= 20, "Low Usage", IF(tbl_Customers[[#This Row],[number_vmail_messages]] &lt;= 40, "Medium Usgae", "High Usage")))</f>
        <v>Medium Usgae</v>
      </c>
      <c r="AD2907" t="str">
        <f>IF(tbl_Customers[[#This Row],[total_day_minutes]]&lt;=150,"Low Usage", IF(tbl_Customers[[#This Row],[total_day_minutes]]&lt;=200,"Medium Usage", IF(tbl_Customers[[#This Row],[total_day_minutes]]&lt;=250,"High Usage","Very High Usage")))</f>
        <v>Low Usage</v>
      </c>
      <c r="AE2907" t="str">
        <f>IF(tbl_Customers[[#This Row],[total_intl_calls]]&lt;=5,"Low Calls", IF(tbl_Customers[[#This Row],[total_intl_calls]]&lt;=10, "Medium Calls", "High Calls"))</f>
        <v>Low Calls</v>
      </c>
      <c r="AF29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07" s="36" t="str">
        <f>IF(tbl_Customers[[#This Row],[Churn_Risk_Score]]&gt;=10,"High Risk", IF(tbl_Customers[[#This Row],[Churn_Risk_Score]]&gt;=5,"Medium Risk","Low Risk"))</f>
        <v>Low Risk</v>
      </c>
    </row>
    <row r="2908" spans="1:33" x14ac:dyDescent="0.35">
      <c r="A2908">
        <v>2907</v>
      </c>
      <c r="B2908" t="s">
        <v>50</v>
      </c>
      <c r="C2908">
        <v>45</v>
      </c>
      <c r="D2908" t="s">
        <v>25</v>
      </c>
      <c r="E2908" t="s">
        <v>22</v>
      </c>
      <c r="F2908" t="s">
        <v>22</v>
      </c>
      <c r="G2908">
        <v>0</v>
      </c>
      <c r="H2908">
        <v>126.8</v>
      </c>
      <c r="I2908">
        <v>83</v>
      </c>
      <c r="J2908">
        <v>21.56</v>
      </c>
      <c r="K2908">
        <v>157.80000000000001</v>
      </c>
      <c r="L2908">
        <v>100</v>
      </c>
      <c r="M2908">
        <v>13.41</v>
      </c>
      <c r="N2908">
        <v>158.30000000000001</v>
      </c>
      <c r="O2908">
        <v>97</v>
      </c>
      <c r="P2908">
        <v>7.12</v>
      </c>
      <c r="Q2908">
        <v>11</v>
      </c>
      <c r="R2908">
        <v>4</v>
      </c>
      <c r="S2908">
        <v>2.97</v>
      </c>
      <c r="T2908">
        <v>3</v>
      </c>
      <c r="U2908" t="s">
        <v>22</v>
      </c>
      <c r="V2908">
        <f>IF(tbl_Customers[[#This Row],[churn]] = "yes", 1, 0)</f>
        <v>0</v>
      </c>
      <c r="W2908" t="str">
        <f>IF(tbl_Customers[[#This Row],[number_customer_service_calls]] &lt;= 1, "0-1 Calls", IF(tbl_Customers[[#This Row],[number_customer_service_calls]] &lt;= 3, "2-3 Calls", IF(tbl_Customers[[#This Row],[number_customer_service_calls]] &lt;=5, "4-5 Calls", "6+ Calls")))</f>
        <v>2-3 Calls</v>
      </c>
      <c r="X2908" t="str">
        <f>IF(tbl_Customers[[#This Row],[account_length]] &lt;= 50, "0-50", IF(tbl_Customers[[#This Row],[account_length]] &lt;=100, "51-100", IF(tbl_Customers[[#This Row],[account_length]] &lt;= 150, "101-150", "151+")))</f>
        <v>0-50</v>
      </c>
      <c r="Y2908" t="str">
        <f>IF(tbl_Customers[[#This Row],[total_intl_charge]] &lt;= 3, "Low Charges", "High Charges")</f>
        <v>Low Charges</v>
      </c>
      <c r="Z2908" t="str">
        <f>IF(tbl_Customers[[#This Row],[total_eve_calls]]&lt;=80,"Low Calls",
IF(tbl_Customers[[#This Row],[total_eve_calls]]&lt;=120,"Medium Calls","High Calls"))</f>
        <v>Medium Calls</v>
      </c>
      <c r="AA2908" t="str">
        <f>IF(tbl_Customers[[#This Row],[total_eve_charge]]&lt;=15,"Low Charges",
IF(tbl_Customers[[#This Row],[total_eve_charge]]&lt;=20,"Medium Charges","High Charges"))</f>
        <v>Low Charges</v>
      </c>
      <c r="AB29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08" t="str">
        <f>IF(tbl_Customers[[#This Row],[number_vmail_messages]] = 0, "No Usage", IF(tbl_Customers[[#This Row],[number_vmail_messages]] &lt;= 20, "Low Usage", IF(tbl_Customers[[#This Row],[number_vmail_messages]] &lt;= 40, "Medium Usgae", "High Usage")))</f>
        <v>No Usage</v>
      </c>
      <c r="AD2908" t="str">
        <f>IF(tbl_Customers[[#This Row],[total_day_minutes]]&lt;=150,"Low Usage", IF(tbl_Customers[[#This Row],[total_day_minutes]]&lt;=200,"Medium Usage", IF(tbl_Customers[[#This Row],[total_day_minutes]]&lt;=250,"High Usage","Very High Usage")))</f>
        <v>Low Usage</v>
      </c>
      <c r="AE2908" t="str">
        <f>IF(tbl_Customers[[#This Row],[total_intl_calls]]&lt;=5,"Low Calls", IF(tbl_Customers[[#This Row],[total_intl_calls]]&lt;=10, "Medium Calls", "High Calls"))</f>
        <v>Low Calls</v>
      </c>
      <c r="AF29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08" s="36" t="str">
        <f>IF(tbl_Customers[[#This Row],[Churn_Risk_Score]]&gt;=10,"High Risk", IF(tbl_Customers[[#This Row],[Churn_Risk_Score]]&gt;=5,"Medium Risk","Low Risk"))</f>
        <v>Low Risk</v>
      </c>
    </row>
    <row r="2909" spans="1:33" x14ac:dyDescent="0.35">
      <c r="A2909">
        <v>2908</v>
      </c>
      <c r="B2909" t="s">
        <v>71</v>
      </c>
      <c r="C2909">
        <v>114</v>
      </c>
      <c r="D2909" t="s">
        <v>21</v>
      </c>
      <c r="E2909" t="s">
        <v>22</v>
      </c>
      <c r="F2909" t="s">
        <v>22</v>
      </c>
      <c r="G2909">
        <v>0</v>
      </c>
      <c r="H2909">
        <v>108.3</v>
      </c>
      <c r="I2909">
        <v>95</v>
      </c>
      <c r="J2909">
        <v>18.41</v>
      </c>
      <c r="K2909">
        <v>168.3</v>
      </c>
      <c r="L2909">
        <v>104</v>
      </c>
      <c r="M2909">
        <v>14.31</v>
      </c>
      <c r="N2909">
        <v>153.1</v>
      </c>
      <c r="O2909">
        <v>109</v>
      </c>
      <c r="P2909">
        <v>6.89</v>
      </c>
      <c r="Q2909">
        <v>9.1</v>
      </c>
      <c r="R2909">
        <v>2</v>
      </c>
      <c r="S2909">
        <v>2.46</v>
      </c>
      <c r="T2909">
        <v>1</v>
      </c>
      <c r="U2909" t="s">
        <v>22</v>
      </c>
      <c r="V2909">
        <f>IF(tbl_Customers[[#This Row],[churn]] = "yes", 1, 0)</f>
        <v>0</v>
      </c>
      <c r="W2909" t="str">
        <f>IF(tbl_Customers[[#This Row],[number_customer_service_calls]] &lt;= 1, "0-1 Calls", IF(tbl_Customers[[#This Row],[number_customer_service_calls]] &lt;= 3, "2-3 Calls", IF(tbl_Customers[[#This Row],[number_customer_service_calls]] &lt;=5, "4-5 Calls", "6+ Calls")))</f>
        <v>0-1 Calls</v>
      </c>
      <c r="X2909" t="str">
        <f>IF(tbl_Customers[[#This Row],[account_length]] &lt;= 50, "0-50", IF(tbl_Customers[[#This Row],[account_length]] &lt;=100, "51-100", IF(tbl_Customers[[#This Row],[account_length]] &lt;= 150, "101-150", "151+")))</f>
        <v>101-150</v>
      </c>
      <c r="Y2909" t="str">
        <f>IF(tbl_Customers[[#This Row],[total_intl_charge]] &lt;= 3, "Low Charges", "High Charges")</f>
        <v>Low Charges</v>
      </c>
      <c r="Z2909" t="str">
        <f>IF(tbl_Customers[[#This Row],[total_eve_calls]]&lt;=80,"Low Calls",
IF(tbl_Customers[[#This Row],[total_eve_calls]]&lt;=120,"Medium Calls","High Calls"))</f>
        <v>Medium Calls</v>
      </c>
      <c r="AA2909" t="str">
        <f>IF(tbl_Customers[[#This Row],[total_eve_charge]]&lt;=15,"Low Charges",
IF(tbl_Customers[[#This Row],[total_eve_charge]]&lt;=20,"Medium Charges","High Charges"))</f>
        <v>Low Charges</v>
      </c>
      <c r="AB29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09" t="str">
        <f>IF(tbl_Customers[[#This Row],[number_vmail_messages]] = 0, "No Usage", IF(tbl_Customers[[#This Row],[number_vmail_messages]] &lt;= 20, "Low Usage", IF(tbl_Customers[[#This Row],[number_vmail_messages]] &lt;= 40, "Medium Usgae", "High Usage")))</f>
        <v>No Usage</v>
      </c>
      <c r="AD2909" t="str">
        <f>IF(tbl_Customers[[#This Row],[total_day_minutes]]&lt;=150,"Low Usage", IF(tbl_Customers[[#This Row],[total_day_minutes]]&lt;=200,"Medium Usage", IF(tbl_Customers[[#This Row],[total_day_minutes]]&lt;=250,"High Usage","Very High Usage")))</f>
        <v>Low Usage</v>
      </c>
      <c r="AE2909" t="str">
        <f>IF(tbl_Customers[[#This Row],[total_intl_calls]]&lt;=5,"Low Calls", IF(tbl_Customers[[#This Row],[total_intl_calls]]&lt;=10, "Medium Calls", "High Calls"))</f>
        <v>Low Calls</v>
      </c>
      <c r="AF29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09" s="36" t="str">
        <f>IF(tbl_Customers[[#This Row],[Churn_Risk_Score]]&gt;=10,"High Risk", IF(tbl_Customers[[#This Row],[Churn_Risk_Score]]&gt;=5,"Medium Risk","Low Risk"))</f>
        <v>Low Risk</v>
      </c>
    </row>
    <row r="2910" spans="1:33" x14ac:dyDescent="0.35">
      <c r="A2910">
        <v>2909</v>
      </c>
      <c r="B2910" t="s">
        <v>31</v>
      </c>
      <c r="C2910">
        <v>43</v>
      </c>
      <c r="D2910" t="s">
        <v>25</v>
      </c>
      <c r="E2910" t="s">
        <v>23</v>
      </c>
      <c r="F2910" t="s">
        <v>22</v>
      </c>
      <c r="G2910">
        <v>0</v>
      </c>
      <c r="H2910">
        <v>160.5</v>
      </c>
      <c r="I2910">
        <v>92</v>
      </c>
      <c r="J2910">
        <v>27.29</v>
      </c>
      <c r="K2910">
        <v>235.8</v>
      </c>
      <c r="L2910">
        <v>121</v>
      </c>
      <c r="M2910">
        <v>20.04</v>
      </c>
      <c r="N2910">
        <v>111.8</v>
      </c>
      <c r="O2910">
        <v>95</v>
      </c>
      <c r="P2910">
        <v>5.03</v>
      </c>
      <c r="Q2910">
        <v>13.8</v>
      </c>
      <c r="R2910">
        <v>5</v>
      </c>
      <c r="S2910">
        <v>3.73</v>
      </c>
      <c r="T2910">
        <v>1</v>
      </c>
      <c r="U2910" t="s">
        <v>23</v>
      </c>
      <c r="V2910">
        <f>IF(tbl_Customers[[#This Row],[churn]] = "yes", 1, 0)</f>
        <v>1</v>
      </c>
      <c r="W2910" t="str">
        <f>IF(tbl_Customers[[#This Row],[number_customer_service_calls]] &lt;= 1, "0-1 Calls", IF(tbl_Customers[[#This Row],[number_customer_service_calls]] &lt;= 3, "2-3 Calls", IF(tbl_Customers[[#This Row],[number_customer_service_calls]] &lt;=5, "4-5 Calls", "6+ Calls")))</f>
        <v>0-1 Calls</v>
      </c>
      <c r="X2910" t="str">
        <f>IF(tbl_Customers[[#This Row],[account_length]] &lt;= 50, "0-50", IF(tbl_Customers[[#This Row],[account_length]] &lt;=100, "51-100", IF(tbl_Customers[[#This Row],[account_length]] &lt;= 150, "101-150", "151+")))</f>
        <v>0-50</v>
      </c>
      <c r="Y2910" t="str">
        <f>IF(tbl_Customers[[#This Row],[total_intl_charge]] &lt;= 3, "Low Charges", "High Charges")</f>
        <v>High Charges</v>
      </c>
      <c r="Z2910" t="str">
        <f>IF(tbl_Customers[[#This Row],[total_eve_calls]]&lt;=80,"Low Calls",
IF(tbl_Customers[[#This Row],[total_eve_calls]]&lt;=120,"Medium Calls","High Calls"))</f>
        <v>High Calls</v>
      </c>
      <c r="AA2910" t="str">
        <f>IF(tbl_Customers[[#This Row],[total_eve_charge]]&lt;=15,"Low Charges",
IF(tbl_Customers[[#This Row],[total_eve_charge]]&lt;=20,"Medium Charges","High Charges"))</f>
        <v>High Charges</v>
      </c>
      <c r="AB29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10" t="str">
        <f>IF(tbl_Customers[[#This Row],[number_vmail_messages]] = 0, "No Usage", IF(tbl_Customers[[#This Row],[number_vmail_messages]] &lt;= 20, "Low Usage", IF(tbl_Customers[[#This Row],[number_vmail_messages]] &lt;= 40, "Medium Usgae", "High Usage")))</f>
        <v>No Usage</v>
      </c>
      <c r="AD2910" t="str">
        <f>IF(tbl_Customers[[#This Row],[total_day_minutes]]&lt;=150,"Low Usage", IF(tbl_Customers[[#This Row],[total_day_minutes]]&lt;=200,"Medium Usage", IF(tbl_Customers[[#This Row],[total_day_minutes]]&lt;=250,"High Usage","Very High Usage")))</f>
        <v>Medium Usage</v>
      </c>
      <c r="AE2910" t="str">
        <f>IF(tbl_Customers[[#This Row],[total_intl_calls]]&lt;=5,"Low Calls", IF(tbl_Customers[[#This Row],[total_intl_calls]]&lt;=10, "Medium Calls", "High Calls"))</f>
        <v>Low Calls</v>
      </c>
      <c r="AF29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910" s="36" t="str">
        <f>IF(tbl_Customers[[#This Row],[Churn_Risk_Score]]&gt;=10,"High Risk", IF(tbl_Customers[[#This Row],[Churn_Risk_Score]]&gt;=5,"Medium Risk","Low Risk"))</f>
        <v>Medium Risk</v>
      </c>
    </row>
    <row r="2911" spans="1:33" x14ac:dyDescent="0.35">
      <c r="A2911">
        <v>2910</v>
      </c>
      <c r="B2911" t="s">
        <v>72</v>
      </c>
      <c r="C2911">
        <v>103</v>
      </c>
      <c r="D2911" t="s">
        <v>25</v>
      </c>
      <c r="E2911" t="s">
        <v>22</v>
      </c>
      <c r="F2911" t="s">
        <v>22</v>
      </c>
      <c r="G2911">
        <v>0</v>
      </c>
      <c r="H2911">
        <v>147.30000000000001</v>
      </c>
      <c r="I2911">
        <v>81</v>
      </c>
      <c r="J2911">
        <v>25.04</v>
      </c>
      <c r="K2911">
        <v>158.4</v>
      </c>
      <c r="L2911">
        <v>88</v>
      </c>
      <c r="M2911">
        <v>13.46</v>
      </c>
      <c r="N2911">
        <v>193.8</v>
      </c>
      <c r="O2911">
        <v>103</v>
      </c>
      <c r="P2911">
        <v>8.7200000000000006</v>
      </c>
      <c r="Q2911">
        <v>11</v>
      </c>
      <c r="R2911">
        <v>3</v>
      </c>
      <c r="S2911">
        <v>2.97</v>
      </c>
      <c r="T2911">
        <v>2</v>
      </c>
      <c r="U2911" t="s">
        <v>22</v>
      </c>
      <c r="V2911">
        <f>IF(tbl_Customers[[#This Row],[churn]] = "yes", 1, 0)</f>
        <v>0</v>
      </c>
      <c r="W2911" t="str">
        <f>IF(tbl_Customers[[#This Row],[number_customer_service_calls]] &lt;= 1, "0-1 Calls", IF(tbl_Customers[[#This Row],[number_customer_service_calls]] &lt;= 3, "2-3 Calls", IF(tbl_Customers[[#This Row],[number_customer_service_calls]] &lt;=5, "4-5 Calls", "6+ Calls")))</f>
        <v>2-3 Calls</v>
      </c>
      <c r="X2911" t="str">
        <f>IF(tbl_Customers[[#This Row],[account_length]] &lt;= 50, "0-50", IF(tbl_Customers[[#This Row],[account_length]] &lt;=100, "51-100", IF(tbl_Customers[[#This Row],[account_length]] &lt;= 150, "101-150", "151+")))</f>
        <v>101-150</v>
      </c>
      <c r="Y2911" t="str">
        <f>IF(tbl_Customers[[#This Row],[total_intl_charge]] &lt;= 3, "Low Charges", "High Charges")</f>
        <v>Low Charges</v>
      </c>
      <c r="Z2911" t="str">
        <f>IF(tbl_Customers[[#This Row],[total_eve_calls]]&lt;=80,"Low Calls",
IF(tbl_Customers[[#This Row],[total_eve_calls]]&lt;=120,"Medium Calls","High Calls"))</f>
        <v>Medium Calls</v>
      </c>
      <c r="AA2911" t="str">
        <f>IF(tbl_Customers[[#This Row],[total_eve_charge]]&lt;=15,"Low Charges",
IF(tbl_Customers[[#This Row],[total_eve_charge]]&lt;=20,"Medium Charges","High Charges"))</f>
        <v>Low Charges</v>
      </c>
      <c r="AB29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11" t="str">
        <f>IF(tbl_Customers[[#This Row],[number_vmail_messages]] = 0, "No Usage", IF(tbl_Customers[[#This Row],[number_vmail_messages]] &lt;= 20, "Low Usage", IF(tbl_Customers[[#This Row],[number_vmail_messages]] &lt;= 40, "Medium Usgae", "High Usage")))</f>
        <v>No Usage</v>
      </c>
      <c r="AD2911" t="str">
        <f>IF(tbl_Customers[[#This Row],[total_day_minutes]]&lt;=150,"Low Usage", IF(tbl_Customers[[#This Row],[total_day_minutes]]&lt;=200,"Medium Usage", IF(tbl_Customers[[#This Row],[total_day_minutes]]&lt;=250,"High Usage","Very High Usage")))</f>
        <v>Low Usage</v>
      </c>
      <c r="AE2911" t="str">
        <f>IF(tbl_Customers[[#This Row],[total_intl_calls]]&lt;=5,"Low Calls", IF(tbl_Customers[[#This Row],[total_intl_calls]]&lt;=10, "Medium Calls", "High Calls"))</f>
        <v>Low Calls</v>
      </c>
      <c r="AF29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11" s="36" t="str">
        <f>IF(tbl_Customers[[#This Row],[Churn_Risk_Score]]&gt;=10,"High Risk", IF(tbl_Customers[[#This Row],[Churn_Risk_Score]]&gt;=5,"Medium Risk","Low Risk"))</f>
        <v>Low Risk</v>
      </c>
    </row>
    <row r="2912" spans="1:33" x14ac:dyDescent="0.35">
      <c r="A2912">
        <v>2911</v>
      </c>
      <c r="B2912" t="s">
        <v>54</v>
      </c>
      <c r="C2912">
        <v>57</v>
      </c>
      <c r="D2912" t="s">
        <v>28</v>
      </c>
      <c r="E2912" t="s">
        <v>22</v>
      </c>
      <c r="F2912" t="s">
        <v>22</v>
      </c>
      <c r="G2912">
        <v>0</v>
      </c>
      <c r="H2912">
        <v>165.1</v>
      </c>
      <c r="I2912">
        <v>91</v>
      </c>
      <c r="J2912">
        <v>28.07</v>
      </c>
      <c r="K2912">
        <v>240.8</v>
      </c>
      <c r="L2912">
        <v>56</v>
      </c>
      <c r="M2912">
        <v>20.47</v>
      </c>
      <c r="N2912">
        <v>277</v>
      </c>
      <c r="O2912">
        <v>100</v>
      </c>
      <c r="P2912">
        <v>12.47</v>
      </c>
      <c r="Q2912">
        <v>9.5</v>
      </c>
      <c r="R2912">
        <v>3</v>
      </c>
      <c r="S2912">
        <v>2.57</v>
      </c>
      <c r="T2912">
        <v>2</v>
      </c>
      <c r="U2912" t="s">
        <v>22</v>
      </c>
      <c r="V2912">
        <f>IF(tbl_Customers[[#This Row],[churn]] = "yes", 1, 0)</f>
        <v>0</v>
      </c>
      <c r="W2912" t="str">
        <f>IF(tbl_Customers[[#This Row],[number_customer_service_calls]] &lt;= 1, "0-1 Calls", IF(tbl_Customers[[#This Row],[number_customer_service_calls]] &lt;= 3, "2-3 Calls", IF(tbl_Customers[[#This Row],[number_customer_service_calls]] &lt;=5, "4-5 Calls", "6+ Calls")))</f>
        <v>2-3 Calls</v>
      </c>
      <c r="X2912" t="str">
        <f>IF(tbl_Customers[[#This Row],[account_length]] &lt;= 50, "0-50", IF(tbl_Customers[[#This Row],[account_length]] &lt;=100, "51-100", IF(tbl_Customers[[#This Row],[account_length]] &lt;= 150, "101-150", "151+")))</f>
        <v>51-100</v>
      </c>
      <c r="Y2912" t="str">
        <f>IF(tbl_Customers[[#This Row],[total_intl_charge]] &lt;= 3, "Low Charges", "High Charges")</f>
        <v>Low Charges</v>
      </c>
      <c r="Z2912" t="str">
        <f>IF(tbl_Customers[[#This Row],[total_eve_calls]]&lt;=80,"Low Calls",
IF(tbl_Customers[[#This Row],[total_eve_calls]]&lt;=120,"Medium Calls","High Calls"))</f>
        <v>Low Calls</v>
      </c>
      <c r="AA2912" t="str">
        <f>IF(tbl_Customers[[#This Row],[total_eve_charge]]&lt;=15,"Low Charges",
IF(tbl_Customers[[#This Row],[total_eve_charge]]&lt;=20,"Medium Charges","High Charges"))</f>
        <v>High Charges</v>
      </c>
      <c r="AB29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12" t="str">
        <f>IF(tbl_Customers[[#This Row],[number_vmail_messages]] = 0, "No Usage", IF(tbl_Customers[[#This Row],[number_vmail_messages]] &lt;= 20, "Low Usage", IF(tbl_Customers[[#This Row],[number_vmail_messages]] &lt;= 40, "Medium Usgae", "High Usage")))</f>
        <v>No Usage</v>
      </c>
      <c r="AD2912" t="str">
        <f>IF(tbl_Customers[[#This Row],[total_day_minutes]]&lt;=150,"Low Usage", IF(tbl_Customers[[#This Row],[total_day_minutes]]&lt;=200,"Medium Usage", IF(tbl_Customers[[#This Row],[total_day_minutes]]&lt;=250,"High Usage","Very High Usage")))</f>
        <v>Medium Usage</v>
      </c>
      <c r="AE2912" t="str">
        <f>IF(tbl_Customers[[#This Row],[total_intl_calls]]&lt;=5,"Low Calls", IF(tbl_Customers[[#This Row],[total_intl_calls]]&lt;=10, "Medium Calls", "High Calls"))</f>
        <v>Low Calls</v>
      </c>
      <c r="AF29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12" s="36" t="str">
        <f>IF(tbl_Customers[[#This Row],[Churn_Risk_Score]]&gt;=10,"High Risk", IF(tbl_Customers[[#This Row],[Churn_Risk_Score]]&gt;=5,"Medium Risk","Low Risk"))</f>
        <v>Low Risk</v>
      </c>
    </row>
    <row r="2913" spans="1:33" x14ac:dyDescent="0.35">
      <c r="A2913">
        <v>2912</v>
      </c>
      <c r="B2913" t="s">
        <v>58</v>
      </c>
      <c r="C2913">
        <v>52</v>
      </c>
      <c r="D2913" t="s">
        <v>25</v>
      </c>
      <c r="E2913" t="s">
        <v>22</v>
      </c>
      <c r="F2913" t="s">
        <v>23</v>
      </c>
      <c r="G2913">
        <v>31</v>
      </c>
      <c r="H2913">
        <v>122.2</v>
      </c>
      <c r="I2913">
        <v>88</v>
      </c>
      <c r="J2913">
        <v>20.77</v>
      </c>
      <c r="K2913">
        <v>139</v>
      </c>
      <c r="L2913">
        <v>100</v>
      </c>
      <c r="M2913">
        <v>11.82</v>
      </c>
      <c r="N2913">
        <v>141.9</v>
      </c>
      <c r="O2913">
        <v>141</v>
      </c>
      <c r="P2913">
        <v>6.39</v>
      </c>
      <c r="Q2913">
        <v>5.7</v>
      </c>
      <c r="R2913">
        <v>10</v>
      </c>
      <c r="S2913">
        <v>1.54</v>
      </c>
      <c r="T2913">
        <v>3</v>
      </c>
      <c r="U2913" t="s">
        <v>22</v>
      </c>
      <c r="V2913">
        <f>IF(tbl_Customers[[#This Row],[churn]] = "yes", 1, 0)</f>
        <v>0</v>
      </c>
      <c r="W2913" t="str">
        <f>IF(tbl_Customers[[#This Row],[number_customer_service_calls]] &lt;= 1, "0-1 Calls", IF(tbl_Customers[[#This Row],[number_customer_service_calls]] &lt;= 3, "2-3 Calls", IF(tbl_Customers[[#This Row],[number_customer_service_calls]] &lt;=5, "4-5 Calls", "6+ Calls")))</f>
        <v>2-3 Calls</v>
      </c>
      <c r="X2913" t="str">
        <f>IF(tbl_Customers[[#This Row],[account_length]] &lt;= 50, "0-50", IF(tbl_Customers[[#This Row],[account_length]] &lt;=100, "51-100", IF(tbl_Customers[[#This Row],[account_length]] &lt;= 150, "101-150", "151+")))</f>
        <v>51-100</v>
      </c>
      <c r="Y2913" t="str">
        <f>IF(tbl_Customers[[#This Row],[total_intl_charge]] &lt;= 3, "Low Charges", "High Charges")</f>
        <v>Low Charges</v>
      </c>
      <c r="Z2913" t="str">
        <f>IF(tbl_Customers[[#This Row],[total_eve_calls]]&lt;=80,"Low Calls",
IF(tbl_Customers[[#This Row],[total_eve_calls]]&lt;=120,"Medium Calls","High Calls"))</f>
        <v>Medium Calls</v>
      </c>
      <c r="AA2913" t="str">
        <f>IF(tbl_Customers[[#This Row],[total_eve_charge]]&lt;=15,"Low Charges",
IF(tbl_Customers[[#This Row],[total_eve_charge]]&lt;=20,"Medium Charges","High Charges"))</f>
        <v>Low Charges</v>
      </c>
      <c r="AB29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13" t="str">
        <f>IF(tbl_Customers[[#This Row],[number_vmail_messages]] = 0, "No Usage", IF(tbl_Customers[[#This Row],[number_vmail_messages]] &lt;= 20, "Low Usage", IF(tbl_Customers[[#This Row],[number_vmail_messages]] &lt;= 40, "Medium Usgae", "High Usage")))</f>
        <v>Medium Usgae</v>
      </c>
      <c r="AD2913" t="str">
        <f>IF(tbl_Customers[[#This Row],[total_day_minutes]]&lt;=150,"Low Usage", IF(tbl_Customers[[#This Row],[total_day_minutes]]&lt;=200,"Medium Usage", IF(tbl_Customers[[#This Row],[total_day_minutes]]&lt;=250,"High Usage","Very High Usage")))</f>
        <v>Low Usage</v>
      </c>
      <c r="AE2913" t="str">
        <f>IF(tbl_Customers[[#This Row],[total_intl_calls]]&lt;=5,"Low Calls", IF(tbl_Customers[[#This Row],[total_intl_calls]]&lt;=10, "Medium Calls", "High Calls"))</f>
        <v>Medium Calls</v>
      </c>
      <c r="AF29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13" s="36" t="str">
        <f>IF(tbl_Customers[[#This Row],[Churn_Risk_Score]]&gt;=10,"High Risk", IF(tbl_Customers[[#This Row],[Churn_Risk_Score]]&gt;=5,"Medium Risk","Low Risk"))</f>
        <v>Low Risk</v>
      </c>
    </row>
    <row r="2914" spans="1:33" x14ac:dyDescent="0.35">
      <c r="A2914">
        <v>2913</v>
      </c>
      <c r="B2914" t="s">
        <v>34</v>
      </c>
      <c r="C2914">
        <v>74</v>
      </c>
      <c r="D2914" t="s">
        <v>25</v>
      </c>
      <c r="E2914" t="s">
        <v>22</v>
      </c>
      <c r="F2914" t="s">
        <v>22</v>
      </c>
      <c r="G2914">
        <v>0</v>
      </c>
      <c r="H2914">
        <v>156.30000000000001</v>
      </c>
      <c r="I2914">
        <v>102</v>
      </c>
      <c r="J2914">
        <v>26.57</v>
      </c>
      <c r="K2914">
        <v>273.10000000000002</v>
      </c>
      <c r="L2914">
        <v>118</v>
      </c>
      <c r="M2914">
        <v>23.21</v>
      </c>
      <c r="N2914">
        <v>215.8</v>
      </c>
      <c r="O2914">
        <v>113</v>
      </c>
      <c r="P2914">
        <v>9.7100000000000009</v>
      </c>
      <c r="Q2914">
        <v>9</v>
      </c>
      <c r="R2914">
        <v>4</v>
      </c>
      <c r="S2914">
        <v>2.4300000000000002</v>
      </c>
      <c r="T2914">
        <v>3</v>
      </c>
      <c r="U2914" t="s">
        <v>22</v>
      </c>
      <c r="V2914">
        <f>IF(tbl_Customers[[#This Row],[churn]] = "yes", 1, 0)</f>
        <v>0</v>
      </c>
      <c r="W2914" t="str">
        <f>IF(tbl_Customers[[#This Row],[number_customer_service_calls]] &lt;= 1, "0-1 Calls", IF(tbl_Customers[[#This Row],[number_customer_service_calls]] &lt;= 3, "2-3 Calls", IF(tbl_Customers[[#This Row],[number_customer_service_calls]] &lt;=5, "4-5 Calls", "6+ Calls")))</f>
        <v>2-3 Calls</v>
      </c>
      <c r="X2914" t="str">
        <f>IF(tbl_Customers[[#This Row],[account_length]] &lt;= 50, "0-50", IF(tbl_Customers[[#This Row],[account_length]] &lt;=100, "51-100", IF(tbl_Customers[[#This Row],[account_length]] &lt;= 150, "101-150", "151+")))</f>
        <v>51-100</v>
      </c>
      <c r="Y2914" t="str">
        <f>IF(tbl_Customers[[#This Row],[total_intl_charge]] &lt;= 3, "Low Charges", "High Charges")</f>
        <v>Low Charges</v>
      </c>
      <c r="Z2914" t="str">
        <f>IF(tbl_Customers[[#This Row],[total_eve_calls]]&lt;=80,"Low Calls",
IF(tbl_Customers[[#This Row],[total_eve_calls]]&lt;=120,"Medium Calls","High Calls"))</f>
        <v>Medium Calls</v>
      </c>
      <c r="AA2914" t="str">
        <f>IF(tbl_Customers[[#This Row],[total_eve_charge]]&lt;=15,"Low Charges",
IF(tbl_Customers[[#This Row],[total_eve_charge]]&lt;=20,"Medium Charges","High Charges"))</f>
        <v>High Charges</v>
      </c>
      <c r="AB29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14" t="str">
        <f>IF(tbl_Customers[[#This Row],[number_vmail_messages]] = 0, "No Usage", IF(tbl_Customers[[#This Row],[number_vmail_messages]] &lt;= 20, "Low Usage", IF(tbl_Customers[[#This Row],[number_vmail_messages]] &lt;= 40, "Medium Usgae", "High Usage")))</f>
        <v>No Usage</v>
      </c>
      <c r="AD2914" t="str">
        <f>IF(tbl_Customers[[#This Row],[total_day_minutes]]&lt;=150,"Low Usage", IF(tbl_Customers[[#This Row],[total_day_minutes]]&lt;=200,"Medium Usage", IF(tbl_Customers[[#This Row],[total_day_minutes]]&lt;=250,"High Usage","Very High Usage")))</f>
        <v>Medium Usage</v>
      </c>
      <c r="AE2914" t="str">
        <f>IF(tbl_Customers[[#This Row],[total_intl_calls]]&lt;=5,"Low Calls", IF(tbl_Customers[[#This Row],[total_intl_calls]]&lt;=10, "Medium Calls", "High Calls"))</f>
        <v>Low Calls</v>
      </c>
      <c r="AF29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14" s="36" t="str">
        <f>IF(tbl_Customers[[#This Row],[Churn_Risk_Score]]&gt;=10,"High Risk", IF(tbl_Customers[[#This Row],[Churn_Risk_Score]]&gt;=5,"Medium Risk","Low Risk"))</f>
        <v>Low Risk</v>
      </c>
    </row>
    <row r="2915" spans="1:33" x14ac:dyDescent="0.35">
      <c r="A2915">
        <v>2914</v>
      </c>
      <c r="B2915" t="s">
        <v>68</v>
      </c>
      <c r="C2915">
        <v>74</v>
      </c>
      <c r="D2915" t="s">
        <v>25</v>
      </c>
      <c r="E2915" t="s">
        <v>22</v>
      </c>
      <c r="F2915" t="s">
        <v>23</v>
      </c>
      <c r="G2915">
        <v>46</v>
      </c>
      <c r="H2915">
        <v>277.7</v>
      </c>
      <c r="I2915">
        <v>109</v>
      </c>
      <c r="J2915">
        <v>47.21</v>
      </c>
      <c r="K2915">
        <v>270</v>
      </c>
      <c r="L2915">
        <v>114</v>
      </c>
      <c r="M2915">
        <v>22.95</v>
      </c>
      <c r="N2915">
        <v>165.3</v>
      </c>
      <c r="O2915">
        <v>82</v>
      </c>
      <c r="P2915">
        <v>7.44</v>
      </c>
      <c r="Q2915">
        <v>10.4</v>
      </c>
      <c r="R2915">
        <v>2</v>
      </c>
      <c r="S2915">
        <v>2.81</v>
      </c>
      <c r="T2915">
        <v>1</v>
      </c>
      <c r="U2915" t="s">
        <v>22</v>
      </c>
      <c r="V2915">
        <f>IF(tbl_Customers[[#This Row],[churn]] = "yes", 1, 0)</f>
        <v>0</v>
      </c>
      <c r="W2915" t="str">
        <f>IF(tbl_Customers[[#This Row],[number_customer_service_calls]] &lt;= 1, "0-1 Calls", IF(tbl_Customers[[#This Row],[number_customer_service_calls]] &lt;= 3, "2-3 Calls", IF(tbl_Customers[[#This Row],[number_customer_service_calls]] &lt;=5, "4-5 Calls", "6+ Calls")))</f>
        <v>0-1 Calls</v>
      </c>
      <c r="X2915" t="str">
        <f>IF(tbl_Customers[[#This Row],[account_length]] &lt;= 50, "0-50", IF(tbl_Customers[[#This Row],[account_length]] &lt;=100, "51-100", IF(tbl_Customers[[#This Row],[account_length]] &lt;= 150, "101-150", "151+")))</f>
        <v>51-100</v>
      </c>
      <c r="Y2915" t="str">
        <f>IF(tbl_Customers[[#This Row],[total_intl_charge]] &lt;= 3, "Low Charges", "High Charges")</f>
        <v>Low Charges</v>
      </c>
      <c r="Z2915" t="str">
        <f>IF(tbl_Customers[[#This Row],[total_eve_calls]]&lt;=80,"Low Calls",
IF(tbl_Customers[[#This Row],[total_eve_calls]]&lt;=120,"Medium Calls","High Calls"))</f>
        <v>Medium Calls</v>
      </c>
      <c r="AA2915" t="str">
        <f>IF(tbl_Customers[[#This Row],[total_eve_charge]]&lt;=15,"Low Charges",
IF(tbl_Customers[[#This Row],[total_eve_charge]]&lt;=20,"Medium Charges","High Charges"))</f>
        <v>High Charges</v>
      </c>
      <c r="AB29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15" t="str">
        <f>IF(tbl_Customers[[#This Row],[number_vmail_messages]] = 0, "No Usage", IF(tbl_Customers[[#This Row],[number_vmail_messages]] &lt;= 20, "Low Usage", IF(tbl_Customers[[#This Row],[number_vmail_messages]] &lt;= 40, "Medium Usgae", "High Usage")))</f>
        <v>High Usage</v>
      </c>
      <c r="AD2915" t="str">
        <f>IF(tbl_Customers[[#This Row],[total_day_minutes]]&lt;=150,"Low Usage", IF(tbl_Customers[[#This Row],[total_day_minutes]]&lt;=200,"Medium Usage", IF(tbl_Customers[[#This Row],[total_day_minutes]]&lt;=250,"High Usage","Very High Usage")))</f>
        <v>Very High Usage</v>
      </c>
      <c r="AE2915" t="str">
        <f>IF(tbl_Customers[[#This Row],[total_intl_calls]]&lt;=5,"Low Calls", IF(tbl_Customers[[#This Row],[total_intl_calls]]&lt;=10, "Medium Calls", "High Calls"))</f>
        <v>Low Calls</v>
      </c>
      <c r="AF29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15" s="36" t="str">
        <f>IF(tbl_Customers[[#This Row],[Churn_Risk_Score]]&gt;=10,"High Risk", IF(tbl_Customers[[#This Row],[Churn_Risk_Score]]&gt;=5,"Medium Risk","Low Risk"))</f>
        <v>Low Risk</v>
      </c>
    </row>
    <row r="2916" spans="1:33" x14ac:dyDescent="0.35">
      <c r="A2916">
        <v>2915</v>
      </c>
      <c r="B2916" t="s">
        <v>45</v>
      </c>
      <c r="C2916">
        <v>40</v>
      </c>
      <c r="D2916" t="s">
        <v>21</v>
      </c>
      <c r="E2916" t="s">
        <v>23</v>
      </c>
      <c r="F2916" t="s">
        <v>23</v>
      </c>
      <c r="G2916">
        <v>21</v>
      </c>
      <c r="H2916">
        <v>147.4</v>
      </c>
      <c r="I2916">
        <v>117</v>
      </c>
      <c r="J2916">
        <v>25.06</v>
      </c>
      <c r="K2916">
        <v>262.8</v>
      </c>
      <c r="L2916">
        <v>110</v>
      </c>
      <c r="M2916">
        <v>22.34</v>
      </c>
      <c r="N2916">
        <v>202</v>
      </c>
      <c r="O2916">
        <v>97</v>
      </c>
      <c r="P2916">
        <v>9.09</v>
      </c>
      <c r="Q2916">
        <v>10.9</v>
      </c>
      <c r="R2916">
        <v>5</v>
      </c>
      <c r="S2916">
        <v>2.94</v>
      </c>
      <c r="T2916">
        <v>0</v>
      </c>
      <c r="U2916" t="s">
        <v>22</v>
      </c>
      <c r="V2916">
        <f>IF(tbl_Customers[[#This Row],[churn]] = "yes", 1, 0)</f>
        <v>0</v>
      </c>
      <c r="W2916" t="str">
        <f>IF(tbl_Customers[[#This Row],[number_customer_service_calls]] &lt;= 1, "0-1 Calls", IF(tbl_Customers[[#This Row],[number_customer_service_calls]] &lt;= 3, "2-3 Calls", IF(tbl_Customers[[#This Row],[number_customer_service_calls]] &lt;=5, "4-5 Calls", "6+ Calls")))</f>
        <v>0-1 Calls</v>
      </c>
      <c r="X2916" t="str">
        <f>IF(tbl_Customers[[#This Row],[account_length]] &lt;= 50, "0-50", IF(tbl_Customers[[#This Row],[account_length]] &lt;=100, "51-100", IF(tbl_Customers[[#This Row],[account_length]] &lt;= 150, "101-150", "151+")))</f>
        <v>0-50</v>
      </c>
      <c r="Y2916" t="str">
        <f>IF(tbl_Customers[[#This Row],[total_intl_charge]] &lt;= 3, "Low Charges", "High Charges")</f>
        <v>Low Charges</v>
      </c>
      <c r="Z2916" t="str">
        <f>IF(tbl_Customers[[#This Row],[total_eve_calls]]&lt;=80,"Low Calls",
IF(tbl_Customers[[#This Row],[total_eve_calls]]&lt;=120,"Medium Calls","High Calls"))</f>
        <v>Medium Calls</v>
      </c>
      <c r="AA2916" t="str">
        <f>IF(tbl_Customers[[#This Row],[total_eve_charge]]&lt;=15,"Low Charges",
IF(tbl_Customers[[#This Row],[total_eve_charge]]&lt;=20,"Medium Charges","High Charges"))</f>
        <v>High Charges</v>
      </c>
      <c r="AB29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16" t="str">
        <f>IF(tbl_Customers[[#This Row],[number_vmail_messages]] = 0, "No Usage", IF(tbl_Customers[[#This Row],[number_vmail_messages]] &lt;= 20, "Low Usage", IF(tbl_Customers[[#This Row],[number_vmail_messages]] &lt;= 40, "Medium Usgae", "High Usage")))</f>
        <v>Medium Usgae</v>
      </c>
      <c r="AD2916" t="str">
        <f>IF(tbl_Customers[[#This Row],[total_day_minutes]]&lt;=150,"Low Usage", IF(tbl_Customers[[#This Row],[total_day_minutes]]&lt;=200,"Medium Usage", IF(tbl_Customers[[#This Row],[total_day_minutes]]&lt;=250,"High Usage","Very High Usage")))</f>
        <v>Low Usage</v>
      </c>
      <c r="AE2916" t="str">
        <f>IF(tbl_Customers[[#This Row],[total_intl_calls]]&lt;=5,"Low Calls", IF(tbl_Customers[[#This Row],[total_intl_calls]]&lt;=10, "Medium Calls", "High Calls"))</f>
        <v>Low Calls</v>
      </c>
      <c r="AF29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16" s="36" t="str">
        <f>IF(tbl_Customers[[#This Row],[Churn_Risk_Score]]&gt;=10,"High Risk", IF(tbl_Customers[[#This Row],[Churn_Risk_Score]]&gt;=5,"Medium Risk","Low Risk"))</f>
        <v>Low Risk</v>
      </c>
    </row>
    <row r="2917" spans="1:33" x14ac:dyDescent="0.35">
      <c r="A2917">
        <v>2916</v>
      </c>
      <c r="B2917" t="s">
        <v>73</v>
      </c>
      <c r="C2917">
        <v>83</v>
      </c>
      <c r="D2917" t="s">
        <v>21</v>
      </c>
      <c r="E2917" t="s">
        <v>22</v>
      </c>
      <c r="F2917" t="s">
        <v>22</v>
      </c>
      <c r="G2917">
        <v>0</v>
      </c>
      <c r="H2917">
        <v>228.4</v>
      </c>
      <c r="I2917">
        <v>113</v>
      </c>
      <c r="J2917">
        <v>38.83</v>
      </c>
      <c r="K2917">
        <v>163.30000000000001</v>
      </c>
      <c r="L2917">
        <v>103</v>
      </c>
      <c r="M2917">
        <v>13.88</v>
      </c>
      <c r="N2917">
        <v>248</v>
      </c>
      <c r="O2917">
        <v>114</v>
      </c>
      <c r="P2917">
        <v>11.16</v>
      </c>
      <c r="Q2917">
        <v>7.8</v>
      </c>
      <c r="R2917">
        <v>6</v>
      </c>
      <c r="S2917">
        <v>2.11</v>
      </c>
      <c r="T2917">
        <v>1</v>
      </c>
      <c r="U2917" t="s">
        <v>22</v>
      </c>
      <c r="V2917">
        <f>IF(tbl_Customers[[#This Row],[churn]] = "yes", 1, 0)</f>
        <v>0</v>
      </c>
      <c r="W2917" t="str">
        <f>IF(tbl_Customers[[#This Row],[number_customer_service_calls]] &lt;= 1, "0-1 Calls", IF(tbl_Customers[[#This Row],[number_customer_service_calls]] &lt;= 3, "2-3 Calls", IF(tbl_Customers[[#This Row],[number_customer_service_calls]] &lt;=5, "4-5 Calls", "6+ Calls")))</f>
        <v>0-1 Calls</v>
      </c>
      <c r="X2917" t="str">
        <f>IF(tbl_Customers[[#This Row],[account_length]] &lt;= 50, "0-50", IF(tbl_Customers[[#This Row],[account_length]] &lt;=100, "51-100", IF(tbl_Customers[[#This Row],[account_length]] &lt;= 150, "101-150", "151+")))</f>
        <v>51-100</v>
      </c>
      <c r="Y2917" t="str">
        <f>IF(tbl_Customers[[#This Row],[total_intl_charge]] &lt;= 3, "Low Charges", "High Charges")</f>
        <v>Low Charges</v>
      </c>
      <c r="Z2917" t="str">
        <f>IF(tbl_Customers[[#This Row],[total_eve_calls]]&lt;=80,"Low Calls",
IF(tbl_Customers[[#This Row],[total_eve_calls]]&lt;=120,"Medium Calls","High Calls"))</f>
        <v>Medium Calls</v>
      </c>
      <c r="AA2917" t="str">
        <f>IF(tbl_Customers[[#This Row],[total_eve_charge]]&lt;=15,"Low Charges",
IF(tbl_Customers[[#This Row],[total_eve_charge]]&lt;=20,"Medium Charges","High Charges"))</f>
        <v>Low Charges</v>
      </c>
      <c r="AB29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17" t="str">
        <f>IF(tbl_Customers[[#This Row],[number_vmail_messages]] = 0, "No Usage", IF(tbl_Customers[[#This Row],[number_vmail_messages]] &lt;= 20, "Low Usage", IF(tbl_Customers[[#This Row],[number_vmail_messages]] &lt;= 40, "Medium Usgae", "High Usage")))</f>
        <v>No Usage</v>
      </c>
      <c r="AD2917" t="str">
        <f>IF(tbl_Customers[[#This Row],[total_day_minutes]]&lt;=150,"Low Usage", IF(tbl_Customers[[#This Row],[total_day_minutes]]&lt;=200,"Medium Usage", IF(tbl_Customers[[#This Row],[total_day_minutes]]&lt;=250,"High Usage","Very High Usage")))</f>
        <v>High Usage</v>
      </c>
      <c r="AE2917" t="str">
        <f>IF(tbl_Customers[[#This Row],[total_intl_calls]]&lt;=5,"Low Calls", IF(tbl_Customers[[#This Row],[total_intl_calls]]&lt;=10, "Medium Calls", "High Calls"))</f>
        <v>Medium Calls</v>
      </c>
      <c r="AF29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17" s="36" t="str">
        <f>IF(tbl_Customers[[#This Row],[Churn_Risk_Score]]&gt;=10,"High Risk", IF(tbl_Customers[[#This Row],[Churn_Risk_Score]]&gt;=5,"Medium Risk","Low Risk"))</f>
        <v>Low Risk</v>
      </c>
    </row>
    <row r="2918" spans="1:33" x14ac:dyDescent="0.35">
      <c r="A2918">
        <v>2917</v>
      </c>
      <c r="B2918" t="s">
        <v>33</v>
      </c>
      <c r="C2918">
        <v>102</v>
      </c>
      <c r="D2918" t="s">
        <v>28</v>
      </c>
      <c r="E2918" t="s">
        <v>22</v>
      </c>
      <c r="F2918" t="s">
        <v>22</v>
      </c>
      <c r="G2918">
        <v>0</v>
      </c>
      <c r="H2918">
        <v>184.6</v>
      </c>
      <c r="I2918">
        <v>133</v>
      </c>
      <c r="J2918">
        <v>31.38</v>
      </c>
      <c r="K2918">
        <v>166.8</v>
      </c>
      <c r="L2918">
        <v>94</v>
      </c>
      <c r="M2918">
        <v>14.18</v>
      </c>
      <c r="N2918">
        <v>225.2</v>
      </c>
      <c r="O2918">
        <v>105</v>
      </c>
      <c r="P2918">
        <v>10.130000000000001</v>
      </c>
      <c r="Q2918">
        <v>6.8</v>
      </c>
      <c r="R2918">
        <v>8</v>
      </c>
      <c r="S2918">
        <v>1.84</v>
      </c>
      <c r="T2918">
        <v>1</v>
      </c>
      <c r="U2918" t="s">
        <v>22</v>
      </c>
      <c r="V2918">
        <f>IF(tbl_Customers[[#This Row],[churn]] = "yes", 1, 0)</f>
        <v>0</v>
      </c>
      <c r="W2918" t="str">
        <f>IF(tbl_Customers[[#This Row],[number_customer_service_calls]] &lt;= 1, "0-1 Calls", IF(tbl_Customers[[#This Row],[number_customer_service_calls]] &lt;= 3, "2-3 Calls", IF(tbl_Customers[[#This Row],[number_customer_service_calls]] &lt;=5, "4-5 Calls", "6+ Calls")))</f>
        <v>0-1 Calls</v>
      </c>
      <c r="X2918" t="str">
        <f>IF(tbl_Customers[[#This Row],[account_length]] &lt;= 50, "0-50", IF(tbl_Customers[[#This Row],[account_length]] &lt;=100, "51-100", IF(tbl_Customers[[#This Row],[account_length]] &lt;= 150, "101-150", "151+")))</f>
        <v>101-150</v>
      </c>
      <c r="Y2918" t="str">
        <f>IF(tbl_Customers[[#This Row],[total_intl_charge]] &lt;= 3, "Low Charges", "High Charges")</f>
        <v>Low Charges</v>
      </c>
      <c r="Z2918" t="str">
        <f>IF(tbl_Customers[[#This Row],[total_eve_calls]]&lt;=80,"Low Calls",
IF(tbl_Customers[[#This Row],[total_eve_calls]]&lt;=120,"Medium Calls","High Calls"))</f>
        <v>Medium Calls</v>
      </c>
      <c r="AA2918" t="str">
        <f>IF(tbl_Customers[[#This Row],[total_eve_charge]]&lt;=15,"Low Charges",
IF(tbl_Customers[[#This Row],[total_eve_charge]]&lt;=20,"Medium Charges","High Charges"))</f>
        <v>Low Charges</v>
      </c>
      <c r="AB29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18" t="str">
        <f>IF(tbl_Customers[[#This Row],[number_vmail_messages]] = 0, "No Usage", IF(tbl_Customers[[#This Row],[number_vmail_messages]] &lt;= 20, "Low Usage", IF(tbl_Customers[[#This Row],[number_vmail_messages]] &lt;= 40, "Medium Usgae", "High Usage")))</f>
        <v>No Usage</v>
      </c>
      <c r="AD2918" t="str">
        <f>IF(tbl_Customers[[#This Row],[total_day_minutes]]&lt;=150,"Low Usage", IF(tbl_Customers[[#This Row],[total_day_minutes]]&lt;=200,"Medium Usage", IF(tbl_Customers[[#This Row],[total_day_minutes]]&lt;=250,"High Usage","Very High Usage")))</f>
        <v>Medium Usage</v>
      </c>
      <c r="AE2918" t="str">
        <f>IF(tbl_Customers[[#This Row],[total_intl_calls]]&lt;=5,"Low Calls", IF(tbl_Customers[[#This Row],[total_intl_calls]]&lt;=10, "Medium Calls", "High Calls"))</f>
        <v>Medium Calls</v>
      </c>
      <c r="AF29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18" s="36" t="str">
        <f>IF(tbl_Customers[[#This Row],[Churn_Risk_Score]]&gt;=10,"High Risk", IF(tbl_Customers[[#This Row],[Churn_Risk_Score]]&gt;=5,"Medium Risk","Low Risk"))</f>
        <v>Low Risk</v>
      </c>
    </row>
    <row r="2919" spans="1:33" x14ac:dyDescent="0.35">
      <c r="A2919">
        <v>2918</v>
      </c>
      <c r="B2919" t="s">
        <v>63</v>
      </c>
      <c r="C2919">
        <v>79</v>
      </c>
      <c r="D2919" t="s">
        <v>25</v>
      </c>
      <c r="E2919" t="s">
        <v>22</v>
      </c>
      <c r="F2919" t="s">
        <v>23</v>
      </c>
      <c r="G2919">
        <v>25</v>
      </c>
      <c r="H2919">
        <v>219</v>
      </c>
      <c r="I2919">
        <v>95</v>
      </c>
      <c r="J2919">
        <v>37.229999999999997</v>
      </c>
      <c r="K2919">
        <v>241.9</v>
      </c>
      <c r="L2919">
        <v>95</v>
      </c>
      <c r="M2919">
        <v>20.56</v>
      </c>
      <c r="N2919">
        <v>203.4</v>
      </c>
      <c r="O2919">
        <v>102</v>
      </c>
      <c r="P2919">
        <v>9.15</v>
      </c>
      <c r="Q2919">
        <v>5.6</v>
      </c>
      <c r="R2919">
        <v>5</v>
      </c>
      <c r="S2919">
        <v>1.51</v>
      </c>
      <c r="T2919">
        <v>4</v>
      </c>
      <c r="U2919" t="s">
        <v>22</v>
      </c>
      <c r="V2919">
        <f>IF(tbl_Customers[[#This Row],[churn]] = "yes", 1, 0)</f>
        <v>0</v>
      </c>
      <c r="W2919" t="str">
        <f>IF(tbl_Customers[[#This Row],[number_customer_service_calls]] &lt;= 1, "0-1 Calls", IF(tbl_Customers[[#This Row],[number_customer_service_calls]] &lt;= 3, "2-3 Calls", IF(tbl_Customers[[#This Row],[number_customer_service_calls]] &lt;=5, "4-5 Calls", "6+ Calls")))</f>
        <v>4-5 Calls</v>
      </c>
      <c r="X2919" t="str">
        <f>IF(tbl_Customers[[#This Row],[account_length]] &lt;= 50, "0-50", IF(tbl_Customers[[#This Row],[account_length]] &lt;=100, "51-100", IF(tbl_Customers[[#This Row],[account_length]] &lt;= 150, "101-150", "151+")))</f>
        <v>51-100</v>
      </c>
      <c r="Y2919" t="str">
        <f>IF(tbl_Customers[[#This Row],[total_intl_charge]] &lt;= 3, "Low Charges", "High Charges")</f>
        <v>Low Charges</v>
      </c>
      <c r="Z2919" t="str">
        <f>IF(tbl_Customers[[#This Row],[total_eve_calls]]&lt;=80,"Low Calls",
IF(tbl_Customers[[#This Row],[total_eve_calls]]&lt;=120,"Medium Calls","High Calls"))</f>
        <v>Medium Calls</v>
      </c>
      <c r="AA2919" t="str">
        <f>IF(tbl_Customers[[#This Row],[total_eve_charge]]&lt;=15,"Low Charges",
IF(tbl_Customers[[#This Row],[total_eve_charge]]&lt;=20,"Medium Charges","High Charges"))</f>
        <v>High Charges</v>
      </c>
      <c r="AB29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19" t="str">
        <f>IF(tbl_Customers[[#This Row],[number_vmail_messages]] = 0, "No Usage", IF(tbl_Customers[[#This Row],[number_vmail_messages]] &lt;= 20, "Low Usage", IF(tbl_Customers[[#This Row],[number_vmail_messages]] &lt;= 40, "Medium Usgae", "High Usage")))</f>
        <v>Medium Usgae</v>
      </c>
      <c r="AD2919" t="str">
        <f>IF(tbl_Customers[[#This Row],[total_day_minutes]]&lt;=150,"Low Usage", IF(tbl_Customers[[#This Row],[total_day_minutes]]&lt;=200,"Medium Usage", IF(tbl_Customers[[#This Row],[total_day_minutes]]&lt;=250,"High Usage","Very High Usage")))</f>
        <v>High Usage</v>
      </c>
      <c r="AE2919" t="str">
        <f>IF(tbl_Customers[[#This Row],[total_intl_calls]]&lt;=5,"Low Calls", IF(tbl_Customers[[#This Row],[total_intl_calls]]&lt;=10, "Medium Calls", "High Calls"))</f>
        <v>Low Calls</v>
      </c>
      <c r="AF29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19" s="36" t="str">
        <f>IF(tbl_Customers[[#This Row],[Churn_Risk_Score]]&gt;=10,"High Risk", IF(tbl_Customers[[#This Row],[Churn_Risk_Score]]&gt;=5,"Medium Risk","Low Risk"))</f>
        <v>Low Risk</v>
      </c>
    </row>
    <row r="2920" spans="1:33" x14ac:dyDescent="0.35">
      <c r="A2920">
        <v>2919</v>
      </c>
      <c r="B2920" t="s">
        <v>71</v>
      </c>
      <c r="C2920">
        <v>110</v>
      </c>
      <c r="D2920" t="s">
        <v>28</v>
      </c>
      <c r="E2920" t="s">
        <v>22</v>
      </c>
      <c r="F2920" t="s">
        <v>22</v>
      </c>
      <c r="G2920">
        <v>0</v>
      </c>
      <c r="H2920">
        <v>220.9</v>
      </c>
      <c r="I2920">
        <v>100</v>
      </c>
      <c r="J2920">
        <v>37.549999999999997</v>
      </c>
      <c r="K2920">
        <v>279.60000000000002</v>
      </c>
      <c r="L2920">
        <v>76</v>
      </c>
      <c r="M2920">
        <v>23.77</v>
      </c>
      <c r="N2920">
        <v>239.8</v>
      </c>
      <c r="O2920">
        <v>107</v>
      </c>
      <c r="P2920">
        <v>10.79</v>
      </c>
      <c r="Q2920">
        <v>13.5</v>
      </c>
      <c r="R2920">
        <v>9</v>
      </c>
      <c r="S2920">
        <v>3.65</v>
      </c>
      <c r="T2920">
        <v>1</v>
      </c>
      <c r="U2920" t="s">
        <v>23</v>
      </c>
      <c r="V2920">
        <f>IF(tbl_Customers[[#This Row],[churn]] = "yes", 1, 0)</f>
        <v>1</v>
      </c>
      <c r="W2920" t="str">
        <f>IF(tbl_Customers[[#This Row],[number_customer_service_calls]] &lt;= 1, "0-1 Calls", IF(tbl_Customers[[#This Row],[number_customer_service_calls]] &lt;= 3, "2-3 Calls", IF(tbl_Customers[[#This Row],[number_customer_service_calls]] &lt;=5, "4-5 Calls", "6+ Calls")))</f>
        <v>0-1 Calls</v>
      </c>
      <c r="X2920" t="str">
        <f>IF(tbl_Customers[[#This Row],[account_length]] &lt;= 50, "0-50", IF(tbl_Customers[[#This Row],[account_length]] &lt;=100, "51-100", IF(tbl_Customers[[#This Row],[account_length]] &lt;= 150, "101-150", "151+")))</f>
        <v>101-150</v>
      </c>
      <c r="Y2920" t="str">
        <f>IF(tbl_Customers[[#This Row],[total_intl_charge]] &lt;= 3, "Low Charges", "High Charges")</f>
        <v>High Charges</v>
      </c>
      <c r="Z2920" t="str">
        <f>IF(tbl_Customers[[#This Row],[total_eve_calls]]&lt;=80,"Low Calls",
IF(tbl_Customers[[#This Row],[total_eve_calls]]&lt;=120,"Medium Calls","High Calls"))</f>
        <v>Low Calls</v>
      </c>
      <c r="AA2920" t="str">
        <f>IF(tbl_Customers[[#This Row],[total_eve_charge]]&lt;=15,"Low Charges",
IF(tbl_Customers[[#This Row],[total_eve_charge]]&lt;=20,"Medium Charges","High Charges"))</f>
        <v>High Charges</v>
      </c>
      <c r="AB29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20" t="str">
        <f>IF(tbl_Customers[[#This Row],[number_vmail_messages]] = 0, "No Usage", IF(tbl_Customers[[#This Row],[number_vmail_messages]] &lt;= 20, "Low Usage", IF(tbl_Customers[[#This Row],[number_vmail_messages]] &lt;= 40, "Medium Usgae", "High Usage")))</f>
        <v>No Usage</v>
      </c>
      <c r="AD2920" t="str">
        <f>IF(tbl_Customers[[#This Row],[total_day_minutes]]&lt;=150,"Low Usage", IF(tbl_Customers[[#This Row],[total_day_minutes]]&lt;=200,"Medium Usage", IF(tbl_Customers[[#This Row],[total_day_minutes]]&lt;=250,"High Usage","Very High Usage")))</f>
        <v>High Usage</v>
      </c>
      <c r="AE2920" t="str">
        <f>IF(tbl_Customers[[#This Row],[total_intl_calls]]&lt;=5,"Low Calls", IF(tbl_Customers[[#This Row],[total_intl_calls]]&lt;=10, "Medium Calls", "High Calls"))</f>
        <v>Medium Calls</v>
      </c>
      <c r="AF29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20" s="36" t="str">
        <f>IF(tbl_Customers[[#This Row],[Churn_Risk_Score]]&gt;=10,"High Risk", IF(tbl_Customers[[#This Row],[Churn_Risk_Score]]&gt;=5,"Medium Risk","Low Risk"))</f>
        <v>Low Risk</v>
      </c>
    </row>
    <row r="2921" spans="1:33" x14ac:dyDescent="0.35">
      <c r="A2921">
        <v>2920</v>
      </c>
      <c r="B2921" t="s">
        <v>68</v>
      </c>
      <c r="C2921">
        <v>69</v>
      </c>
      <c r="D2921" t="s">
        <v>25</v>
      </c>
      <c r="E2921" t="s">
        <v>22</v>
      </c>
      <c r="F2921" t="s">
        <v>23</v>
      </c>
      <c r="G2921">
        <v>27</v>
      </c>
      <c r="H2921">
        <v>188.4</v>
      </c>
      <c r="I2921">
        <v>104</v>
      </c>
      <c r="J2921">
        <v>32.03</v>
      </c>
      <c r="K2921">
        <v>320.60000000000002</v>
      </c>
      <c r="L2921">
        <v>128</v>
      </c>
      <c r="M2921">
        <v>27.25</v>
      </c>
      <c r="N2921">
        <v>161.69999999999999</v>
      </c>
      <c r="O2921">
        <v>120</v>
      </c>
      <c r="P2921">
        <v>7.28</v>
      </c>
      <c r="Q2921">
        <v>9.6999999999999993</v>
      </c>
      <c r="R2921">
        <v>7</v>
      </c>
      <c r="S2921">
        <v>2.62</v>
      </c>
      <c r="T2921">
        <v>1</v>
      </c>
      <c r="U2921" t="s">
        <v>22</v>
      </c>
      <c r="V2921">
        <f>IF(tbl_Customers[[#This Row],[churn]] = "yes", 1, 0)</f>
        <v>0</v>
      </c>
      <c r="W2921" t="str">
        <f>IF(tbl_Customers[[#This Row],[number_customer_service_calls]] &lt;= 1, "0-1 Calls", IF(tbl_Customers[[#This Row],[number_customer_service_calls]] &lt;= 3, "2-3 Calls", IF(tbl_Customers[[#This Row],[number_customer_service_calls]] &lt;=5, "4-5 Calls", "6+ Calls")))</f>
        <v>0-1 Calls</v>
      </c>
      <c r="X2921" t="str">
        <f>IF(tbl_Customers[[#This Row],[account_length]] &lt;= 50, "0-50", IF(tbl_Customers[[#This Row],[account_length]] &lt;=100, "51-100", IF(tbl_Customers[[#This Row],[account_length]] &lt;= 150, "101-150", "151+")))</f>
        <v>51-100</v>
      </c>
      <c r="Y2921" t="str">
        <f>IF(tbl_Customers[[#This Row],[total_intl_charge]] &lt;= 3, "Low Charges", "High Charges")</f>
        <v>Low Charges</v>
      </c>
      <c r="Z2921" t="str">
        <f>IF(tbl_Customers[[#This Row],[total_eve_calls]]&lt;=80,"Low Calls",
IF(tbl_Customers[[#This Row],[total_eve_calls]]&lt;=120,"Medium Calls","High Calls"))</f>
        <v>High Calls</v>
      </c>
      <c r="AA2921" t="str">
        <f>IF(tbl_Customers[[#This Row],[total_eve_charge]]&lt;=15,"Low Charges",
IF(tbl_Customers[[#This Row],[total_eve_charge]]&lt;=20,"Medium Charges","High Charges"))</f>
        <v>High Charges</v>
      </c>
      <c r="AB29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21" t="str">
        <f>IF(tbl_Customers[[#This Row],[number_vmail_messages]] = 0, "No Usage", IF(tbl_Customers[[#This Row],[number_vmail_messages]] &lt;= 20, "Low Usage", IF(tbl_Customers[[#This Row],[number_vmail_messages]] &lt;= 40, "Medium Usgae", "High Usage")))</f>
        <v>Medium Usgae</v>
      </c>
      <c r="AD2921" t="str">
        <f>IF(tbl_Customers[[#This Row],[total_day_minutes]]&lt;=150,"Low Usage", IF(tbl_Customers[[#This Row],[total_day_minutes]]&lt;=200,"Medium Usage", IF(tbl_Customers[[#This Row],[total_day_minutes]]&lt;=250,"High Usage","Very High Usage")))</f>
        <v>Medium Usage</v>
      </c>
      <c r="AE2921" t="str">
        <f>IF(tbl_Customers[[#This Row],[total_intl_calls]]&lt;=5,"Low Calls", IF(tbl_Customers[[#This Row],[total_intl_calls]]&lt;=10, "Medium Calls", "High Calls"))</f>
        <v>Medium Calls</v>
      </c>
      <c r="AF29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21" s="36" t="str">
        <f>IF(tbl_Customers[[#This Row],[Churn_Risk_Score]]&gt;=10,"High Risk", IF(tbl_Customers[[#This Row],[Churn_Risk_Score]]&gt;=5,"Medium Risk","Low Risk"))</f>
        <v>Low Risk</v>
      </c>
    </row>
    <row r="2922" spans="1:33" x14ac:dyDescent="0.35">
      <c r="A2922">
        <v>2921</v>
      </c>
      <c r="B2922" t="s">
        <v>32</v>
      </c>
      <c r="C2922">
        <v>56</v>
      </c>
      <c r="D2922" t="s">
        <v>28</v>
      </c>
      <c r="E2922" t="s">
        <v>22</v>
      </c>
      <c r="F2922" t="s">
        <v>22</v>
      </c>
      <c r="G2922">
        <v>0</v>
      </c>
      <c r="H2922">
        <v>254.8</v>
      </c>
      <c r="I2922">
        <v>83</v>
      </c>
      <c r="J2922">
        <v>43.32</v>
      </c>
      <c r="K2922">
        <v>194</v>
      </c>
      <c r="L2922">
        <v>98</v>
      </c>
      <c r="M2922">
        <v>16.489999999999998</v>
      </c>
      <c r="N2922">
        <v>186.2</v>
      </c>
      <c r="O2922">
        <v>118</v>
      </c>
      <c r="P2922">
        <v>8.3800000000000008</v>
      </c>
      <c r="Q2922">
        <v>13.5</v>
      </c>
      <c r="R2922">
        <v>2</v>
      </c>
      <c r="S2922">
        <v>3.65</v>
      </c>
      <c r="T2922">
        <v>4</v>
      </c>
      <c r="U2922" t="s">
        <v>22</v>
      </c>
      <c r="V2922">
        <f>IF(tbl_Customers[[#This Row],[churn]] = "yes", 1, 0)</f>
        <v>0</v>
      </c>
      <c r="W2922" t="str">
        <f>IF(tbl_Customers[[#This Row],[number_customer_service_calls]] &lt;= 1, "0-1 Calls", IF(tbl_Customers[[#This Row],[number_customer_service_calls]] &lt;= 3, "2-3 Calls", IF(tbl_Customers[[#This Row],[number_customer_service_calls]] &lt;=5, "4-5 Calls", "6+ Calls")))</f>
        <v>4-5 Calls</v>
      </c>
      <c r="X2922" t="str">
        <f>IF(tbl_Customers[[#This Row],[account_length]] &lt;= 50, "0-50", IF(tbl_Customers[[#This Row],[account_length]] &lt;=100, "51-100", IF(tbl_Customers[[#This Row],[account_length]] &lt;= 150, "101-150", "151+")))</f>
        <v>51-100</v>
      </c>
      <c r="Y2922" t="str">
        <f>IF(tbl_Customers[[#This Row],[total_intl_charge]] &lt;= 3, "Low Charges", "High Charges")</f>
        <v>High Charges</v>
      </c>
      <c r="Z2922" t="str">
        <f>IF(tbl_Customers[[#This Row],[total_eve_calls]]&lt;=80,"Low Calls",
IF(tbl_Customers[[#This Row],[total_eve_calls]]&lt;=120,"Medium Calls","High Calls"))</f>
        <v>Medium Calls</v>
      </c>
      <c r="AA2922" t="str">
        <f>IF(tbl_Customers[[#This Row],[total_eve_charge]]&lt;=15,"Low Charges",
IF(tbl_Customers[[#This Row],[total_eve_charge]]&lt;=20,"Medium Charges","High Charges"))</f>
        <v>Medium Charges</v>
      </c>
      <c r="AB29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22" t="str">
        <f>IF(tbl_Customers[[#This Row],[number_vmail_messages]] = 0, "No Usage", IF(tbl_Customers[[#This Row],[number_vmail_messages]] &lt;= 20, "Low Usage", IF(tbl_Customers[[#This Row],[number_vmail_messages]] &lt;= 40, "Medium Usgae", "High Usage")))</f>
        <v>No Usage</v>
      </c>
      <c r="AD2922" t="str">
        <f>IF(tbl_Customers[[#This Row],[total_day_minutes]]&lt;=150,"Low Usage", IF(tbl_Customers[[#This Row],[total_day_minutes]]&lt;=200,"Medium Usage", IF(tbl_Customers[[#This Row],[total_day_minutes]]&lt;=250,"High Usage","Very High Usage")))</f>
        <v>Very High Usage</v>
      </c>
      <c r="AE2922" t="str">
        <f>IF(tbl_Customers[[#This Row],[total_intl_calls]]&lt;=5,"Low Calls", IF(tbl_Customers[[#This Row],[total_intl_calls]]&lt;=10, "Medium Calls", "High Calls"))</f>
        <v>Low Calls</v>
      </c>
      <c r="AF29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2922" s="36" t="str">
        <f>IF(tbl_Customers[[#This Row],[Churn_Risk_Score]]&gt;=10,"High Risk", IF(tbl_Customers[[#This Row],[Churn_Risk_Score]]&gt;=5,"Medium Risk","Low Risk"))</f>
        <v>High Risk</v>
      </c>
    </row>
    <row r="2923" spans="1:33" x14ac:dyDescent="0.35">
      <c r="A2923">
        <v>2922</v>
      </c>
      <c r="B2923" t="s">
        <v>55</v>
      </c>
      <c r="C2923">
        <v>133</v>
      </c>
      <c r="D2923" t="s">
        <v>28</v>
      </c>
      <c r="E2923" t="s">
        <v>22</v>
      </c>
      <c r="F2923" t="s">
        <v>22</v>
      </c>
      <c r="G2923">
        <v>0</v>
      </c>
      <c r="H2923">
        <v>338.4</v>
      </c>
      <c r="I2923">
        <v>86</v>
      </c>
      <c r="J2923">
        <v>57.53</v>
      </c>
      <c r="K2923">
        <v>234.6</v>
      </c>
      <c r="L2923">
        <v>97</v>
      </c>
      <c r="M2923">
        <v>19.940000000000001</v>
      </c>
      <c r="N2923">
        <v>264.8</v>
      </c>
      <c r="O2923">
        <v>139</v>
      </c>
      <c r="P2923">
        <v>11.92</v>
      </c>
      <c r="Q2923">
        <v>14.8</v>
      </c>
      <c r="R2923">
        <v>4</v>
      </c>
      <c r="S2923">
        <v>4</v>
      </c>
      <c r="T2923">
        <v>3</v>
      </c>
      <c r="U2923" t="s">
        <v>23</v>
      </c>
      <c r="V2923">
        <f>IF(tbl_Customers[[#This Row],[churn]] = "yes", 1, 0)</f>
        <v>1</v>
      </c>
      <c r="W2923" t="str">
        <f>IF(tbl_Customers[[#This Row],[number_customer_service_calls]] &lt;= 1, "0-1 Calls", IF(tbl_Customers[[#This Row],[number_customer_service_calls]] &lt;= 3, "2-3 Calls", IF(tbl_Customers[[#This Row],[number_customer_service_calls]] &lt;=5, "4-5 Calls", "6+ Calls")))</f>
        <v>2-3 Calls</v>
      </c>
      <c r="X2923" t="str">
        <f>IF(tbl_Customers[[#This Row],[account_length]] &lt;= 50, "0-50", IF(tbl_Customers[[#This Row],[account_length]] &lt;=100, "51-100", IF(tbl_Customers[[#This Row],[account_length]] &lt;= 150, "101-150", "151+")))</f>
        <v>101-150</v>
      </c>
      <c r="Y2923" t="str">
        <f>IF(tbl_Customers[[#This Row],[total_intl_charge]] &lt;= 3, "Low Charges", "High Charges")</f>
        <v>High Charges</v>
      </c>
      <c r="Z2923" t="str">
        <f>IF(tbl_Customers[[#This Row],[total_eve_calls]]&lt;=80,"Low Calls",
IF(tbl_Customers[[#This Row],[total_eve_calls]]&lt;=120,"Medium Calls","High Calls"))</f>
        <v>Medium Calls</v>
      </c>
      <c r="AA2923" t="str">
        <f>IF(tbl_Customers[[#This Row],[total_eve_charge]]&lt;=15,"Low Charges",
IF(tbl_Customers[[#This Row],[total_eve_charge]]&lt;=20,"Medium Charges","High Charges"))</f>
        <v>Medium Charges</v>
      </c>
      <c r="AB29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23" t="str">
        <f>IF(tbl_Customers[[#This Row],[number_vmail_messages]] = 0, "No Usage", IF(tbl_Customers[[#This Row],[number_vmail_messages]] &lt;= 20, "Low Usage", IF(tbl_Customers[[#This Row],[number_vmail_messages]] &lt;= 40, "Medium Usgae", "High Usage")))</f>
        <v>No Usage</v>
      </c>
      <c r="AD2923" t="str">
        <f>IF(tbl_Customers[[#This Row],[total_day_minutes]]&lt;=150,"Low Usage", IF(tbl_Customers[[#This Row],[total_day_minutes]]&lt;=200,"Medium Usage", IF(tbl_Customers[[#This Row],[total_day_minutes]]&lt;=250,"High Usage","Very High Usage")))</f>
        <v>Very High Usage</v>
      </c>
      <c r="AE2923" t="str">
        <f>IF(tbl_Customers[[#This Row],[total_intl_calls]]&lt;=5,"Low Calls", IF(tbl_Customers[[#This Row],[total_intl_calls]]&lt;=10, "Medium Calls", "High Calls"))</f>
        <v>Low Calls</v>
      </c>
      <c r="AF29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23" s="36" t="str">
        <f>IF(tbl_Customers[[#This Row],[Churn_Risk_Score]]&gt;=10,"High Risk", IF(tbl_Customers[[#This Row],[Churn_Risk_Score]]&gt;=5,"Medium Risk","Low Risk"))</f>
        <v>Medium Risk</v>
      </c>
    </row>
    <row r="2924" spans="1:33" x14ac:dyDescent="0.35">
      <c r="A2924">
        <v>2923</v>
      </c>
      <c r="B2924" t="s">
        <v>38</v>
      </c>
      <c r="C2924">
        <v>131</v>
      </c>
      <c r="D2924" t="s">
        <v>21</v>
      </c>
      <c r="E2924" t="s">
        <v>22</v>
      </c>
      <c r="F2924" t="s">
        <v>22</v>
      </c>
      <c r="G2924">
        <v>0</v>
      </c>
      <c r="H2924">
        <v>143.1</v>
      </c>
      <c r="I2924">
        <v>114</v>
      </c>
      <c r="J2924">
        <v>24.33</v>
      </c>
      <c r="K2924">
        <v>138.1</v>
      </c>
      <c r="L2924">
        <v>119</v>
      </c>
      <c r="M2924">
        <v>11.74</v>
      </c>
      <c r="N2924">
        <v>199.4</v>
      </c>
      <c r="O2924">
        <v>100</v>
      </c>
      <c r="P2924">
        <v>8.9700000000000006</v>
      </c>
      <c r="Q2924">
        <v>8.9</v>
      </c>
      <c r="R2924">
        <v>3</v>
      </c>
      <c r="S2924">
        <v>2.4</v>
      </c>
      <c r="T2924">
        <v>3</v>
      </c>
      <c r="U2924" t="s">
        <v>22</v>
      </c>
      <c r="V2924">
        <f>IF(tbl_Customers[[#This Row],[churn]] = "yes", 1, 0)</f>
        <v>0</v>
      </c>
      <c r="W2924" t="str">
        <f>IF(tbl_Customers[[#This Row],[number_customer_service_calls]] &lt;= 1, "0-1 Calls", IF(tbl_Customers[[#This Row],[number_customer_service_calls]] &lt;= 3, "2-3 Calls", IF(tbl_Customers[[#This Row],[number_customer_service_calls]] &lt;=5, "4-5 Calls", "6+ Calls")))</f>
        <v>2-3 Calls</v>
      </c>
      <c r="X2924" t="str">
        <f>IF(tbl_Customers[[#This Row],[account_length]] &lt;= 50, "0-50", IF(tbl_Customers[[#This Row],[account_length]] &lt;=100, "51-100", IF(tbl_Customers[[#This Row],[account_length]] &lt;= 150, "101-150", "151+")))</f>
        <v>101-150</v>
      </c>
      <c r="Y2924" t="str">
        <f>IF(tbl_Customers[[#This Row],[total_intl_charge]] &lt;= 3, "Low Charges", "High Charges")</f>
        <v>Low Charges</v>
      </c>
      <c r="Z2924" t="str">
        <f>IF(tbl_Customers[[#This Row],[total_eve_calls]]&lt;=80,"Low Calls",
IF(tbl_Customers[[#This Row],[total_eve_calls]]&lt;=120,"Medium Calls","High Calls"))</f>
        <v>Medium Calls</v>
      </c>
      <c r="AA2924" t="str">
        <f>IF(tbl_Customers[[#This Row],[total_eve_charge]]&lt;=15,"Low Charges",
IF(tbl_Customers[[#This Row],[total_eve_charge]]&lt;=20,"Medium Charges","High Charges"))</f>
        <v>Low Charges</v>
      </c>
      <c r="AB29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24" t="str">
        <f>IF(tbl_Customers[[#This Row],[number_vmail_messages]] = 0, "No Usage", IF(tbl_Customers[[#This Row],[number_vmail_messages]] &lt;= 20, "Low Usage", IF(tbl_Customers[[#This Row],[number_vmail_messages]] &lt;= 40, "Medium Usgae", "High Usage")))</f>
        <v>No Usage</v>
      </c>
      <c r="AD2924" t="str">
        <f>IF(tbl_Customers[[#This Row],[total_day_minutes]]&lt;=150,"Low Usage", IF(tbl_Customers[[#This Row],[total_day_minutes]]&lt;=200,"Medium Usage", IF(tbl_Customers[[#This Row],[total_day_minutes]]&lt;=250,"High Usage","Very High Usage")))</f>
        <v>Low Usage</v>
      </c>
      <c r="AE2924" t="str">
        <f>IF(tbl_Customers[[#This Row],[total_intl_calls]]&lt;=5,"Low Calls", IF(tbl_Customers[[#This Row],[total_intl_calls]]&lt;=10, "Medium Calls", "High Calls"))</f>
        <v>Low Calls</v>
      </c>
      <c r="AF29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24" s="36" t="str">
        <f>IF(tbl_Customers[[#This Row],[Churn_Risk_Score]]&gt;=10,"High Risk", IF(tbl_Customers[[#This Row],[Churn_Risk_Score]]&gt;=5,"Medium Risk","Low Risk"))</f>
        <v>Low Risk</v>
      </c>
    </row>
    <row r="2925" spans="1:33" x14ac:dyDescent="0.35">
      <c r="A2925">
        <v>2924</v>
      </c>
      <c r="B2925" t="s">
        <v>74</v>
      </c>
      <c r="C2925">
        <v>60</v>
      </c>
      <c r="D2925" t="s">
        <v>21</v>
      </c>
      <c r="E2925" t="s">
        <v>22</v>
      </c>
      <c r="F2925" t="s">
        <v>23</v>
      </c>
      <c r="G2925">
        <v>20</v>
      </c>
      <c r="H2925">
        <v>118.3</v>
      </c>
      <c r="I2925">
        <v>113</v>
      </c>
      <c r="J2925">
        <v>20.11</v>
      </c>
      <c r="K2925">
        <v>253.8</v>
      </c>
      <c r="L2925">
        <v>97</v>
      </c>
      <c r="M2925">
        <v>21.57</v>
      </c>
      <c r="N2925">
        <v>172.8</v>
      </c>
      <c r="O2925">
        <v>78</v>
      </c>
      <c r="P2925">
        <v>7.78</v>
      </c>
      <c r="Q2925">
        <v>9.4</v>
      </c>
      <c r="R2925">
        <v>4</v>
      </c>
      <c r="S2925">
        <v>2.54</v>
      </c>
      <c r="T2925">
        <v>1</v>
      </c>
      <c r="U2925" t="s">
        <v>22</v>
      </c>
      <c r="V2925">
        <f>IF(tbl_Customers[[#This Row],[churn]] = "yes", 1, 0)</f>
        <v>0</v>
      </c>
      <c r="W2925" t="str">
        <f>IF(tbl_Customers[[#This Row],[number_customer_service_calls]] &lt;= 1, "0-1 Calls", IF(tbl_Customers[[#This Row],[number_customer_service_calls]] &lt;= 3, "2-3 Calls", IF(tbl_Customers[[#This Row],[number_customer_service_calls]] &lt;=5, "4-5 Calls", "6+ Calls")))</f>
        <v>0-1 Calls</v>
      </c>
      <c r="X2925" t="str">
        <f>IF(tbl_Customers[[#This Row],[account_length]] &lt;= 50, "0-50", IF(tbl_Customers[[#This Row],[account_length]] &lt;=100, "51-100", IF(tbl_Customers[[#This Row],[account_length]] &lt;= 150, "101-150", "151+")))</f>
        <v>51-100</v>
      </c>
      <c r="Y2925" t="str">
        <f>IF(tbl_Customers[[#This Row],[total_intl_charge]] &lt;= 3, "Low Charges", "High Charges")</f>
        <v>Low Charges</v>
      </c>
      <c r="Z2925" t="str">
        <f>IF(tbl_Customers[[#This Row],[total_eve_calls]]&lt;=80,"Low Calls",
IF(tbl_Customers[[#This Row],[total_eve_calls]]&lt;=120,"Medium Calls","High Calls"))</f>
        <v>Medium Calls</v>
      </c>
      <c r="AA2925" t="str">
        <f>IF(tbl_Customers[[#This Row],[total_eve_charge]]&lt;=15,"Low Charges",
IF(tbl_Customers[[#This Row],[total_eve_charge]]&lt;=20,"Medium Charges","High Charges"))</f>
        <v>High Charges</v>
      </c>
      <c r="AB29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25" t="str">
        <f>IF(tbl_Customers[[#This Row],[number_vmail_messages]] = 0, "No Usage", IF(tbl_Customers[[#This Row],[number_vmail_messages]] &lt;= 20, "Low Usage", IF(tbl_Customers[[#This Row],[number_vmail_messages]] &lt;= 40, "Medium Usgae", "High Usage")))</f>
        <v>Low Usage</v>
      </c>
      <c r="AD2925" t="str">
        <f>IF(tbl_Customers[[#This Row],[total_day_minutes]]&lt;=150,"Low Usage", IF(tbl_Customers[[#This Row],[total_day_minutes]]&lt;=200,"Medium Usage", IF(tbl_Customers[[#This Row],[total_day_minutes]]&lt;=250,"High Usage","Very High Usage")))</f>
        <v>Low Usage</v>
      </c>
      <c r="AE2925" t="str">
        <f>IF(tbl_Customers[[#This Row],[total_intl_calls]]&lt;=5,"Low Calls", IF(tbl_Customers[[#This Row],[total_intl_calls]]&lt;=10, "Medium Calls", "High Calls"))</f>
        <v>Low Calls</v>
      </c>
      <c r="AF29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25" s="36" t="str">
        <f>IF(tbl_Customers[[#This Row],[Churn_Risk_Score]]&gt;=10,"High Risk", IF(tbl_Customers[[#This Row],[Churn_Risk_Score]]&gt;=5,"Medium Risk","Low Risk"))</f>
        <v>Low Risk</v>
      </c>
    </row>
    <row r="2926" spans="1:33" x14ac:dyDescent="0.35">
      <c r="A2926">
        <v>2925</v>
      </c>
      <c r="B2926" t="s">
        <v>73</v>
      </c>
      <c r="C2926">
        <v>92</v>
      </c>
      <c r="D2926" t="s">
        <v>28</v>
      </c>
      <c r="E2926" t="s">
        <v>22</v>
      </c>
      <c r="F2926" t="s">
        <v>22</v>
      </c>
      <c r="G2926">
        <v>0</v>
      </c>
      <c r="H2926">
        <v>185.9</v>
      </c>
      <c r="I2926">
        <v>111</v>
      </c>
      <c r="J2926">
        <v>31.6</v>
      </c>
      <c r="K2926">
        <v>216.8</v>
      </c>
      <c r="L2926">
        <v>93</v>
      </c>
      <c r="M2926">
        <v>18.43</v>
      </c>
      <c r="N2926">
        <v>231</v>
      </c>
      <c r="O2926">
        <v>58</v>
      </c>
      <c r="P2926">
        <v>10.4</v>
      </c>
      <c r="Q2926">
        <v>8.5</v>
      </c>
      <c r="R2926">
        <v>2</v>
      </c>
      <c r="S2926">
        <v>2.2999999999999998</v>
      </c>
      <c r="T2926">
        <v>1</v>
      </c>
      <c r="U2926" t="s">
        <v>22</v>
      </c>
      <c r="V2926">
        <f>IF(tbl_Customers[[#This Row],[churn]] = "yes", 1, 0)</f>
        <v>0</v>
      </c>
      <c r="W2926" t="str">
        <f>IF(tbl_Customers[[#This Row],[number_customer_service_calls]] &lt;= 1, "0-1 Calls", IF(tbl_Customers[[#This Row],[number_customer_service_calls]] &lt;= 3, "2-3 Calls", IF(tbl_Customers[[#This Row],[number_customer_service_calls]] &lt;=5, "4-5 Calls", "6+ Calls")))</f>
        <v>0-1 Calls</v>
      </c>
      <c r="X2926" t="str">
        <f>IF(tbl_Customers[[#This Row],[account_length]] &lt;= 50, "0-50", IF(tbl_Customers[[#This Row],[account_length]] &lt;=100, "51-100", IF(tbl_Customers[[#This Row],[account_length]] &lt;= 150, "101-150", "151+")))</f>
        <v>51-100</v>
      </c>
      <c r="Y2926" t="str">
        <f>IF(tbl_Customers[[#This Row],[total_intl_charge]] &lt;= 3, "Low Charges", "High Charges")</f>
        <v>Low Charges</v>
      </c>
      <c r="Z2926" t="str">
        <f>IF(tbl_Customers[[#This Row],[total_eve_calls]]&lt;=80,"Low Calls",
IF(tbl_Customers[[#This Row],[total_eve_calls]]&lt;=120,"Medium Calls","High Calls"))</f>
        <v>Medium Calls</v>
      </c>
      <c r="AA2926" t="str">
        <f>IF(tbl_Customers[[#This Row],[total_eve_charge]]&lt;=15,"Low Charges",
IF(tbl_Customers[[#This Row],[total_eve_charge]]&lt;=20,"Medium Charges","High Charges"))</f>
        <v>Medium Charges</v>
      </c>
      <c r="AB29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26" t="str">
        <f>IF(tbl_Customers[[#This Row],[number_vmail_messages]] = 0, "No Usage", IF(tbl_Customers[[#This Row],[number_vmail_messages]] &lt;= 20, "Low Usage", IF(tbl_Customers[[#This Row],[number_vmail_messages]] &lt;= 40, "Medium Usgae", "High Usage")))</f>
        <v>No Usage</v>
      </c>
      <c r="AD2926" t="str">
        <f>IF(tbl_Customers[[#This Row],[total_day_minutes]]&lt;=150,"Low Usage", IF(tbl_Customers[[#This Row],[total_day_minutes]]&lt;=200,"Medium Usage", IF(tbl_Customers[[#This Row],[total_day_minutes]]&lt;=250,"High Usage","Very High Usage")))</f>
        <v>Medium Usage</v>
      </c>
      <c r="AE2926" t="str">
        <f>IF(tbl_Customers[[#This Row],[total_intl_calls]]&lt;=5,"Low Calls", IF(tbl_Customers[[#This Row],[total_intl_calls]]&lt;=10, "Medium Calls", "High Calls"))</f>
        <v>Low Calls</v>
      </c>
      <c r="AF29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26" s="36" t="str">
        <f>IF(tbl_Customers[[#This Row],[Churn_Risk_Score]]&gt;=10,"High Risk", IF(tbl_Customers[[#This Row],[Churn_Risk_Score]]&gt;=5,"Medium Risk","Low Risk"))</f>
        <v>Low Risk</v>
      </c>
    </row>
    <row r="2927" spans="1:33" x14ac:dyDescent="0.35">
      <c r="A2927">
        <v>2926</v>
      </c>
      <c r="B2927" t="s">
        <v>53</v>
      </c>
      <c r="C2927">
        <v>52</v>
      </c>
      <c r="D2927" t="s">
        <v>28</v>
      </c>
      <c r="E2927" t="s">
        <v>22</v>
      </c>
      <c r="F2927" t="s">
        <v>22</v>
      </c>
      <c r="G2927">
        <v>0</v>
      </c>
      <c r="H2927">
        <v>219</v>
      </c>
      <c r="I2927">
        <v>100</v>
      </c>
      <c r="J2927">
        <v>37.229999999999997</v>
      </c>
      <c r="K2927">
        <v>148.9</v>
      </c>
      <c r="L2927">
        <v>110</v>
      </c>
      <c r="M2927">
        <v>12.66</v>
      </c>
      <c r="N2927">
        <v>151.80000000000001</v>
      </c>
      <c r="O2927">
        <v>129</v>
      </c>
      <c r="P2927">
        <v>6.83</v>
      </c>
      <c r="Q2927">
        <v>11.9</v>
      </c>
      <c r="R2927">
        <v>8</v>
      </c>
      <c r="S2927">
        <v>3.21</v>
      </c>
      <c r="T2927">
        <v>3</v>
      </c>
      <c r="U2927" t="s">
        <v>22</v>
      </c>
      <c r="V2927">
        <f>IF(tbl_Customers[[#This Row],[churn]] = "yes", 1, 0)</f>
        <v>0</v>
      </c>
      <c r="W2927" t="str">
        <f>IF(tbl_Customers[[#This Row],[number_customer_service_calls]] &lt;= 1, "0-1 Calls", IF(tbl_Customers[[#This Row],[number_customer_service_calls]] &lt;= 3, "2-3 Calls", IF(tbl_Customers[[#This Row],[number_customer_service_calls]] &lt;=5, "4-5 Calls", "6+ Calls")))</f>
        <v>2-3 Calls</v>
      </c>
      <c r="X2927" t="str">
        <f>IF(tbl_Customers[[#This Row],[account_length]] &lt;= 50, "0-50", IF(tbl_Customers[[#This Row],[account_length]] &lt;=100, "51-100", IF(tbl_Customers[[#This Row],[account_length]] &lt;= 150, "101-150", "151+")))</f>
        <v>51-100</v>
      </c>
      <c r="Y2927" t="str">
        <f>IF(tbl_Customers[[#This Row],[total_intl_charge]] &lt;= 3, "Low Charges", "High Charges")</f>
        <v>High Charges</v>
      </c>
      <c r="Z2927" t="str">
        <f>IF(tbl_Customers[[#This Row],[total_eve_calls]]&lt;=80,"Low Calls",
IF(tbl_Customers[[#This Row],[total_eve_calls]]&lt;=120,"Medium Calls","High Calls"))</f>
        <v>Medium Calls</v>
      </c>
      <c r="AA2927" t="str">
        <f>IF(tbl_Customers[[#This Row],[total_eve_charge]]&lt;=15,"Low Charges",
IF(tbl_Customers[[#This Row],[total_eve_charge]]&lt;=20,"Medium Charges","High Charges"))</f>
        <v>Low Charges</v>
      </c>
      <c r="AB29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27" t="str">
        <f>IF(tbl_Customers[[#This Row],[number_vmail_messages]] = 0, "No Usage", IF(tbl_Customers[[#This Row],[number_vmail_messages]] &lt;= 20, "Low Usage", IF(tbl_Customers[[#This Row],[number_vmail_messages]] &lt;= 40, "Medium Usgae", "High Usage")))</f>
        <v>No Usage</v>
      </c>
      <c r="AD2927" t="str">
        <f>IF(tbl_Customers[[#This Row],[total_day_minutes]]&lt;=150,"Low Usage", IF(tbl_Customers[[#This Row],[total_day_minutes]]&lt;=200,"Medium Usage", IF(tbl_Customers[[#This Row],[total_day_minutes]]&lt;=250,"High Usage","Very High Usage")))</f>
        <v>High Usage</v>
      </c>
      <c r="AE2927" t="str">
        <f>IF(tbl_Customers[[#This Row],[total_intl_calls]]&lt;=5,"Low Calls", IF(tbl_Customers[[#This Row],[total_intl_calls]]&lt;=10, "Medium Calls", "High Calls"))</f>
        <v>Medium Calls</v>
      </c>
      <c r="AF29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27" s="36" t="str">
        <f>IF(tbl_Customers[[#This Row],[Churn_Risk_Score]]&gt;=10,"High Risk", IF(tbl_Customers[[#This Row],[Churn_Risk_Score]]&gt;=5,"Medium Risk","Low Risk"))</f>
        <v>Low Risk</v>
      </c>
    </row>
    <row r="2928" spans="1:33" x14ac:dyDescent="0.35">
      <c r="A2928">
        <v>2927</v>
      </c>
      <c r="B2928" t="s">
        <v>58</v>
      </c>
      <c r="C2928">
        <v>135</v>
      </c>
      <c r="D2928" t="s">
        <v>28</v>
      </c>
      <c r="E2928" t="s">
        <v>22</v>
      </c>
      <c r="F2928" t="s">
        <v>23</v>
      </c>
      <c r="G2928">
        <v>18</v>
      </c>
      <c r="H2928">
        <v>180.1</v>
      </c>
      <c r="I2928">
        <v>90</v>
      </c>
      <c r="J2928">
        <v>30.62</v>
      </c>
      <c r="K2928">
        <v>152.5</v>
      </c>
      <c r="L2928">
        <v>65</v>
      </c>
      <c r="M2928">
        <v>12.96</v>
      </c>
      <c r="N2928">
        <v>258.2</v>
      </c>
      <c r="O2928">
        <v>85</v>
      </c>
      <c r="P2928">
        <v>11.62</v>
      </c>
      <c r="Q2928">
        <v>12.7</v>
      </c>
      <c r="R2928">
        <v>9</v>
      </c>
      <c r="S2928">
        <v>3.43</v>
      </c>
      <c r="T2928">
        <v>1</v>
      </c>
      <c r="U2928" t="s">
        <v>22</v>
      </c>
      <c r="V2928">
        <f>IF(tbl_Customers[[#This Row],[churn]] = "yes", 1, 0)</f>
        <v>0</v>
      </c>
      <c r="W2928" t="str">
        <f>IF(tbl_Customers[[#This Row],[number_customer_service_calls]] &lt;= 1, "0-1 Calls", IF(tbl_Customers[[#This Row],[number_customer_service_calls]] &lt;= 3, "2-3 Calls", IF(tbl_Customers[[#This Row],[number_customer_service_calls]] &lt;=5, "4-5 Calls", "6+ Calls")))</f>
        <v>0-1 Calls</v>
      </c>
      <c r="X2928" t="str">
        <f>IF(tbl_Customers[[#This Row],[account_length]] &lt;= 50, "0-50", IF(tbl_Customers[[#This Row],[account_length]] &lt;=100, "51-100", IF(tbl_Customers[[#This Row],[account_length]] &lt;= 150, "101-150", "151+")))</f>
        <v>101-150</v>
      </c>
      <c r="Y2928" t="str">
        <f>IF(tbl_Customers[[#This Row],[total_intl_charge]] &lt;= 3, "Low Charges", "High Charges")</f>
        <v>High Charges</v>
      </c>
      <c r="Z2928" t="str">
        <f>IF(tbl_Customers[[#This Row],[total_eve_calls]]&lt;=80,"Low Calls",
IF(tbl_Customers[[#This Row],[total_eve_calls]]&lt;=120,"Medium Calls","High Calls"))</f>
        <v>Low Calls</v>
      </c>
      <c r="AA2928" t="str">
        <f>IF(tbl_Customers[[#This Row],[total_eve_charge]]&lt;=15,"Low Charges",
IF(tbl_Customers[[#This Row],[total_eve_charge]]&lt;=20,"Medium Charges","High Charges"))</f>
        <v>Low Charges</v>
      </c>
      <c r="AB29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28" t="str">
        <f>IF(tbl_Customers[[#This Row],[number_vmail_messages]] = 0, "No Usage", IF(tbl_Customers[[#This Row],[number_vmail_messages]] &lt;= 20, "Low Usage", IF(tbl_Customers[[#This Row],[number_vmail_messages]] &lt;= 40, "Medium Usgae", "High Usage")))</f>
        <v>Low Usage</v>
      </c>
      <c r="AD2928" t="str">
        <f>IF(tbl_Customers[[#This Row],[total_day_minutes]]&lt;=150,"Low Usage", IF(tbl_Customers[[#This Row],[total_day_minutes]]&lt;=200,"Medium Usage", IF(tbl_Customers[[#This Row],[total_day_minutes]]&lt;=250,"High Usage","Very High Usage")))</f>
        <v>Medium Usage</v>
      </c>
      <c r="AE2928" t="str">
        <f>IF(tbl_Customers[[#This Row],[total_intl_calls]]&lt;=5,"Low Calls", IF(tbl_Customers[[#This Row],[total_intl_calls]]&lt;=10, "Medium Calls", "High Calls"))</f>
        <v>Medium Calls</v>
      </c>
      <c r="AF29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28" s="36" t="str">
        <f>IF(tbl_Customers[[#This Row],[Churn_Risk_Score]]&gt;=10,"High Risk", IF(tbl_Customers[[#This Row],[Churn_Risk_Score]]&gt;=5,"Medium Risk","Low Risk"))</f>
        <v>Low Risk</v>
      </c>
    </row>
    <row r="2929" spans="1:33" x14ac:dyDescent="0.35">
      <c r="A2929">
        <v>2928</v>
      </c>
      <c r="B2929" t="s">
        <v>48</v>
      </c>
      <c r="C2929">
        <v>107</v>
      </c>
      <c r="D2929" t="s">
        <v>25</v>
      </c>
      <c r="E2929" t="s">
        <v>22</v>
      </c>
      <c r="F2929" t="s">
        <v>22</v>
      </c>
      <c r="G2929">
        <v>0</v>
      </c>
      <c r="H2929">
        <v>114.9</v>
      </c>
      <c r="I2929">
        <v>119</v>
      </c>
      <c r="J2929">
        <v>19.53</v>
      </c>
      <c r="K2929">
        <v>239.7</v>
      </c>
      <c r="L2929">
        <v>91</v>
      </c>
      <c r="M2929">
        <v>20.37</v>
      </c>
      <c r="N2929">
        <v>165.3</v>
      </c>
      <c r="O2929">
        <v>112</v>
      </c>
      <c r="P2929">
        <v>7.44</v>
      </c>
      <c r="Q2929">
        <v>12.6</v>
      </c>
      <c r="R2929">
        <v>5</v>
      </c>
      <c r="S2929">
        <v>3.4</v>
      </c>
      <c r="T2929">
        <v>2</v>
      </c>
      <c r="U2929" t="s">
        <v>22</v>
      </c>
      <c r="V2929">
        <f>IF(tbl_Customers[[#This Row],[churn]] = "yes", 1, 0)</f>
        <v>0</v>
      </c>
      <c r="W2929" t="str">
        <f>IF(tbl_Customers[[#This Row],[number_customer_service_calls]] &lt;= 1, "0-1 Calls", IF(tbl_Customers[[#This Row],[number_customer_service_calls]] &lt;= 3, "2-3 Calls", IF(tbl_Customers[[#This Row],[number_customer_service_calls]] &lt;=5, "4-5 Calls", "6+ Calls")))</f>
        <v>2-3 Calls</v>
      </c>
      <c r="X2929" t="str">
        <f>IF(tbl_Customers[[#This Row],[account_length]] &lt;= 50, "0-50", IF(tbl_Customers[[#This Row],[account_length]] &lt;=100, "51-100", IF(tbl_Customers[[#This Row],[account_length]] &lt;= 150, "101-150", "151+")))</f>
        <v>101-150</v>
      </c>
      <c r="Y2929" t="str">
        <f>IF(tbl_Customers[[#This Row],[total_intl_charge]] &lt;= 3, "Low Charges", "High Charges")</f>
        <v>High Charges</v>
      </c>
      <c r="Z2929" t="str">
        <f>IF(tbl_Customers[[#This Row],[total_eve_calls]]&lt;=80,"Low Calls",
IF(tbl_Customers[[#This Row],[total_eve_calls]]&lt;=120,"Medium Calls","High Calls"))</f>
        <v>Medium Calls</v>
      </c>
      <c r="AA2929" t="str">
        <f>IF(tbl_Customers[[#This Row],[total_eve_charge]]&lt;=15,"Low Charges",
IF(tbl_Customers[[#This Row],[total_eve_charge]]&lt;=20,"Medium Charges","High Charges"))</f>
        <v>High Charges</v>
      </c>
      <c r="AB29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29" t="str">
        <f>IF(tbl_Customers[[#This Row],[number_vmail_messages]] = 0, "No Usage", IF(tbl_Customers[[#This Row],[number_vmail_messages]] &lt;= 20, "Low Usage", IF(tbl_Customers[[#This Row],[number_vmail_messages]] &lt;= 40, "Medium Usgae", "High Usage")))</f>
        <v>No Usage</v>
      </c>
      <c r="AD2929" t="str">
        <f>IF(tbl_Customers[[#This Row],[total_day_minutes]]&lt;=150,"Low Usage", IF(tbl_Customers[[#This Row],[total_day_minutes]]&lt;=200,"Medium Usage", IF(tbl_Customers[[#This Row],[total_day_minutes]]&lt;=250,"High Usage","Very High Usage")))</f>
        <v>Low Usage</v>
      </c>
      <c r="AE2929" t="str">
        <f>IF(tbl_Customers[[#This Row],[total_intl_calls]]&lt;=5,"Low Calls", IF(tbl_Customers[[#This Row],[total_intl_calls]]&lt;=10, "Medium Calls", "High Calls"))</f>
        <v>Low Calls</v>
      </c>
      <c r="AF29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29" s="36" t="str">
        <f>IF(tbl_Customers[[#This Row],[Churn_Risk_Score]]&gt;=10,"High Risk", IF(tbl_Customers[[#This Row],[Churn_Risk_Score]]&gt;=5,"Medium Risk","Low Risk"))</f>
        <v>Low Risk</v>
      </c>
    </row>
    <row r="2930" spans="1:33" x14ac:dyDescent="0.35">
      <c r="A2930">
        <v>2929</v>
      </c>
      <c r="B2930" t="s">
        <v>73</v>
      </c>
      <c r="C2930">
        <v>110</v>
      </c>
      <c r="D2930" t="s">
        <v>28</v>
      </c>
      <c r="E2930" t="s">
        <v>22</v>
      </c>
      <c r="F2930" t="s">
        <v>22</v>
      </c>
      <c r="G2930">
        <v>0</v>
      </c>
      <c r="H2930">
        <v>158.6</v>
      </c>
      <c r="I2930">
        <v>97</v>
      </c>
      <c r="J2930">
        <v>26.96</v>
      </c>
      <c r="K2930">
        <v>204.4</v>
      </c>
      <c r="L2930">
        <v>123</v>
      </c>
      <c r="M2930">
        <v>17.37</v>
      </c>
      <c r="N2930">
        <v>182.5</v>
      </c>
      <c r="O2930">
        <v>123</v>
      </c>
      <c r="P2930">
        <v>8.2100000000000009</v>
      </c>
      <c r="Q2930">
        <v>11.3</v>
      </c>
      <c r="R2930">
        <v>3</v>
      </c>
      <c r="S2930">
        <v>3.05</v>
      </c>
      <c r="T2930">
        <v>2</v>
      </c>
      <c r="U2930" t="s">
        <v>22</v>
      </c>
      <c r="V2930">
        <f>IF(tbl_Customers[[#This Row],[churn]] = "yes", 1, 0)</f>
        <v>0</v>
      </c>
      <c r="W2930" t="str">
        <f>IF(tbl_Customers[[#This Row],[number_customer_service_calls]] &lt;= 1, "0-1 Calls", IF(tbl_Customers[[#This Row],[number_customer_service_calls]] &lt;= 3, "2-3 Calls", IF(tbl_Customers[[#This Row],[number_customer_service_calls]] &lt;=5, "4-5 Calls", "6+ Calls")))</f>
        <v>2-3 Calls</v>
      </c>
      <c r="X2930" t="str">
        <f>IF(tbl_Customers[[#This Row],[account_length]] &lt;= 50, "0-50", IF(tbl_Customers[[#This Row],[account_length]] &lt;=100, "51-100", IF(tbl_Customers[[#This Row],[account_length]] &lt;= 150, "101-150", "151+")))</f>
        <v>101-150</v>
      </c>
      <c r="Y2930" t="str">
        <f>IF(tbl_Customers[[#This Row],[total_intl_charge]] &lt;= 3, "Low Charges", "High Charges")</f>
        <v>High Charges</v>
      </c>
      <c r="Z2930" t="str">
        <f>IF(tbl_Customers[[#This Row],[total_eve_calls]]&lt;=80,"Low Calls",
IF(tbl_Customers[[#This Row],[total_eve_calls]]&lt;=120,"Medium Calls","High Calls"))</f>
        <v>High Calls</v>
      </c>
      <c r="AA2930" t="str">
        <f>IF(tbl_Customers[[#This Row],[total_eve_charge]]&lt;=15,"Low Charges",
IF(tbl_Customers[[#This Row],[total_eve_charge]]&lt;=20,"Medium Charges","High Charges"))</f>
        <v>Medium Charges</v>
      </c>
      <c r="AB29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30" t="str">
        <f>IF(tbl_Customers[[#This Row],[number_vmail_messages]] = 0, "No Usage", IF(tbl_Customers[[#This Row],[number_vmail_messages]] &lt;= 20, "Low Usage", IF(tbl_Customers[[#This Row],[number_vmail_messages]] &lt;= 40, "Medium Usgae", "High Usage")))</f>
        <v>No Usage</v>
      </c>
      <c r="AD2930" t="str">
        <f>IF(tbl_Customers[[#This Row],[total_day_minutes]]&lt;=150,"Low Usage", IF(tbl_Customers[[#This Row],[total_day_minutes]]&lt;=200,"Medium Usage", IF(tbl_Customers[[#This Row],[total_day_minutes]]&lt;=250,"High Usage","Very High Usage")))</f>
        <v>Medium Usage</v>
      </c>
      <c r="AE2930" t="str">
        <f>IF(tbl_Customers[[#This Row],[total_intl_calls]]&lt;=5,"Low Calls", IF(tbl_Customers[[#This Row],[total_intl_calls]]&lt;=10, "Medium Calls", "High Calls"))</f>
        <v>Low Calls</v>
      </c>
      <c r="AF29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30" s="36" t="str">
        <f>IF(tbl_Customers[[#This Row],[Churn_Risk_Score]]&gt;=10,"High Risk", IF(tbl_Customers[[#This Row],[Churn_Risk_Score]]&gt;=5,"Medium Risk","Low Risk"))</f>
        <v>Low Risk</v>
      </c>
    </row>
    <row r="2931" spans="1:33" x14ac:dyDescent="0.35">
      <c r="A2931">
        <v>2930</v>
      </c>
      <c r="B2931" t="s">
        <v>54</v>
      </c>
      <c r="C2931">
        <v>109</v>
      </c>
      <c r="D2931" t="s">
        <v>21</v>
      </c>
      <c r="E2931" t="s">
        <v>23</v>
      </c>
      <c r="F2931" t="s">
        <v>23</v>
      </c>
      <c r="G2931">
        <v>36</v>
      </c>
      <c r="H2931">
        <v>244.2</v>
      </c>
      <c r="I2931">
        <v>147</v>
      </c>
      <c r="J2931">
        <v>41.51</v>
      </c>
      <c r="K2931">
        <v>199.7</v>
      </c>
      <c r="L2931">
        <v>65</v>
      </c>
      <c r="M2931">
        <v>16.97</v>
      </c>
      <c r="N2931">
        <v>144.4</v>
      </c>
      <c r="O2931">
        <v>109</v>
      </c>
      <c r="P2931">
        <v>6.5</v>
      </c>
      <c r="Q2931">
        <v>15.4</v>
      </c>
      <c r="R2931">
        <v>3</v>
      </c>
      <c r="S2931">
        <v>4.16</v>
      </c>
      <c r="T2931">
        <v>2</v>
      </c>
      <c r="U2931" t="s">
        <v>23</v>
      </c>
      <c r="V2931">
        <f>IF(tbl_Customers[[#This Row],[churn]] = "yes", 1, 0)</f>
        <v>1</v>
      </c>
      <c r="W2931" t="str">
        <f>IF(tbl_Customers[[#This Row],[number_customer_service_calls]] &lt;= 1, "0-1 Calls", IF(tbl_Customers[[#This Row],[number_customer_service_calls]] &lt;= 3, "2-3 Calls", IF(tbl_Customers[[#This Row],[number_customer_service_calls]] &lt;=5, "4-5 Calls", "6+ Calls")))</f>
        <v>2-3 Calls</v>
      </c>
      <c r="X2931" t="str">
        <f>IF(tbl_Customers[[#This Row],[account_length]] &lt;= 50, "0-50", IF(tbl_Customers[[#This Row],[account_length]] &lt;=100, "51-100", IF(tbl_Customers[[#This Row],[account_length]] &lt;= 150, "101-150", "151+")))</f>
        <v>101-150</v>
      </c>
      <c r="Y2931" t="str">
        <f>IF(tbl_Customers[[#This Row],[total_intl_charge]] &lt;= 3, "Low Charges", "High Charges")</f>
        <v>High Charges</v>
      </c>
      <c r="Z2931" t="str">
        <f>IF(tbl_Customers[[#This Row],[total_eve_calls]]&lt;=80,"Low Calls",
IF(tbl_Customers[[#This Row],[total_eve_calls]]&lt;=120,"Medium Calls","High Calls"))</f>
        <v>Low Calls</v>
      </c>
      <c r="AA2931" t="str">
        <f>IF(tbl_Customers[[#This Row],[total_eve_charge]]&lt;=15,"Low Charges",
IF(tbl_Customers[[#This Row],[total_eve_charge]]&lt;=20,"Medium Charges","High Charges"))</f>
        <v>Medium Charges</v>
      </c>
      <c r="AB29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31" t="str">
        <f>IF(tbl_Customers[[#This Row],[number_vmail_messages]] = 0, "No Usage", IF(tbl_Customers[[#This Row],[number_vmail_messages]] &lt;= 20, "Low Usage", IF(tbl_Customers[[#This Row],[number_vmail_messages]] &lt;= 40, "Medium Usgae", "High Usage")))</f>
        <v>Medium Usgae</v>
      </c>
      <c r="AD2931" t="str">
        <f>IF(tbl_Customers[[#This Row],[total_day_minutes]]&lt;=150,"Low Usage", IF(tbl_Customers[[#This Row],[total_day_minutes]]&lt;=200,"Medium Usage", IF(tbl_Customers[[#This Row],[total_day_minutes]]&lt;=250,"High Usage","Very High Usage")))</f>
        <v>High Usage</v>
      </c>
      <c r="AE2931" t="str">
        <f>IF(tbl_Customers[[#This Row],[total_intl_calls]]&lt;=5,"Low Calls", IF(tbl_Customers[[#This Row],[total_intl_calls]]&lt;=10, "Medium Calls", "High Calls"))</f>
        <v>Low Calls</v>
      </c>
      <c r="AF29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931" s="36" t="str">
        <f>IF(tbl_Customers[[#This Row],[Churn_Risk_Score]]&gt;=10,"High Risk", IF(tbl_Customers[[#This Row],[Churn_Risk_Score]]&gt;=5,"Medium Risk","Low Risk"))</f>
        <v>Medium Risk</v>
      </c>
    </row>
    <row r="2932" spans="1:33" x14ac:dyDescent="0.35">
      <c r="A2932">
        <v>2931</v>
      </c>
      <c r="B2932" t="s">
        <v>36</v>
      </c>
      <c r="C2932">
        <v>90</v>
      </c>
      <c r="D2932" t="s">
        <v>21</v>
      </c>
      <c r="E2932" t="s">
        <v>22</v>
      </c>
      <c r="F2932" t="s">
        <v>22</v>
      </c>
      <c r="G2932">
        <v>0</v>
      </c>
      <c r="H2932">
        <v>180</v>
      </c>
      <c r="I2932">
        <v>58</v>
      </c>
      <c r="J2932">
        <v>30.6</v>
      </c>
      <c r="K2932">
        <v>229.4</v>
      </c>
      <c r="L2932">
        <v>88</v>
      </c>
      <c r="M2932">
        <v>19.5</v>
      </c>
      <c r="N2932">
        <v>162.19999999999999</v>
      </c>
      <c r="O2932">
        <v>110</v>
      </c>
      <c r="P2932">
        <v>7.3</v>
      </c>
      <c r="Q2932">
        <v>13.2</v>
      </c>
      <c r="R2932">
        <v>9</v>
      </c>
      <c r="S2932">
        <v>3.56</v>
      </c>
      <c r="T2932">
        <v>1</v>
      </c>
      <c r="U2932" t="s">
        <v>22</v>
      </c>
      <c r="V2932">
        <f>IF(tbl_Customers[[#This Row],[churn]] = "yes", 1, 0)</f>
        <v>0</v>
      </c>
      <c r="W2932" t="str">
        <f>IF(tbl_Customers[[#This Row],[number_customer_service_calls]] &lt;= 1, "0-1 Calls", IF(tbl_Customers[[#This Row],[number_customer_service_calls]] &lt;= 3, "2-3 Calls", IF(tbl_Customers[[#This Row],[number_customer_service_calls]] &lt;=5, "4-5 Calls", "6+ Calls")))</f>
        <v>0-1 Calls</v>
      </c>
      <c r="X2932" t="str">
        <f>IF(tbl_Customers[[#This Row],[account_length]] &lt;= 50, "0-50", IF(tbl_Customers[[#This Row],[account_length]] &lt;=100, "51-100", IF(tbl_Customers[[#This Row],[account_length]] &lt;= 150, "101-150", "151+")))</f>
        <v>51-100</v>
      </c>
      <c r="Y2932" t="str">
        <f>IF(tbl_Customers[[#This Row],[total_intl_charge]] &lt;= 3, "Low Charges", "High Charges")</f>
        <v>High Charges</v>
      </c>
      <c r="Z2932" t="str">
        <f>IF(tbl_Customers[[#This Row],[total_eve_calls]]&lt;=80,"Low Calls",
IF(tbl_Customers[[#This Row],[total_eve_calls]]&lt;=120,"Medium Calls","High Calls"))</f>
        <v>Medium Calls</v>
      </c>
      <c r="AA2932" t="str">
        <f>IF(tbl_Customers[[#This Row],[total_eve_charge]]&lt;=15,"Low Charges",
IF(tbl_Customers[[#This Row],[total_eve_charge]]&lt;=20,"Medium Charges","High Charges"))</f>
        <v>Medium Charges</v>
      </c>
      <c r="AB29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32" t="str">
        <f>IF(tbl_Customers[[#This Row],[number_vmail_messages]] = 0, "No Usage", IF(tbl_Customers[[#This Row],[number_vmail_messages]] &lt;= 20, "Low Usage", IF(tbl_Customers[[#This Row],[number_vmail_messages]] &lt;= 40, "Medium Usgae", "High Usage")))</f>
        <v>No Usage</v>
      </c>
      <c r="AD2932" t="str">
        <f>IF(tbl_Customers[[#This Row],[total_day_minutes]]&lt;=150,"Low Usage", IF(tbl_Customers[[#This Row],[total_day_minutes]]&lt;=200,"Medium Usage", IF(tbl_Customers[[#This Row],[total_day_minutes]]&lt;=250,"High Usage","Very High Usage")))</f>
        <v>Medium Usage</v>
      </c>
      <c r="AE2932" t="str">
        <f>IF(tbl_Customers[[#This Row],[total_intl_calls]]&lt;=5,"Low Calls", IF(tbl_Customers[[#This Row],[total_intl_calls]]&lt;=10, "Medium Calls", "High Calls"))</f>
        <v>Medium Calls</v>
      </c>
      <c r="AF29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32" s="36" t="str">
        <f>IF(tbl_Customers[[#This Row],[Churn_Risk_Score]]&gt;=10,"High Risk", IF(tbl_Customers[[#This Row],[Churn_Risk_Score]]&gt;=5,"Medium Risk","Low Risk"))</f>
        <v>Low Risk</v>
      </c>
    </row>
    <row r="2933" spans="1:33" x14ac:dyDescent="0.35">
      <c r="A2933">
        <v>2932</v>
      </c>
      <c r="B2933" t="s">
        <v>69</v>
      </c>
      <c r="C2933">
        <v>115</v>
      </c>
      <c r="D2933" t="s">
        <v>21</v>
      </c>
      <c r="E2933" t="s">
        <v>22</v>
      </c>
      <c r="F2933" t="s">
        <v>22</v>
      </c>
      <c r="G2933">
        <v>0</v>
      </c>
      <c r="H2933">
        <v>135.4</v>
      </c>
      <c r="I2933">
        <v>104</v>
      </c>
      <c r="J2933">
        <v>23.02</v>
      </c>
      <c r="K2933">
        <v>138.80000000000001</v>
      </c>
      <c r="L2933">
        <v>91</v>
      </c>
      <c r="M2933">
        <v>11.8</v>
      </c>
      <c r="N2933">
        <v>208.5</v>
      </c>
      <c r="O2933">
        <v>92</v>
      </c>
      <c r="P2933">
        <v>9.3800000000000008</v>
      </c>
      <c r="Q2933">
        <v>5.4</v>
      </c>
      <c r="R2933">
        <v>3</v>
      </c>
      <c r="S2933">
        <v>1.46</v>
      </c>
      <c r="T2933">
        <v>1</v>
      </c>
      <c r="U2933" t="s">
        <v>22</v>
      </c>
      <c r="V2933">
        <f>IF(tbl_Customers[[#This Row],[churn]] = "yes", 1, 0)</f>
        <v>0</v>
      </c>
      <c r="W2933" t="str">
        <f>IF(tbl_Customers[[#This Row],[number_customer_service_calls]] &lt;= 1, "0-1 Calls", IF(tbl_Customers[[#This Row],[number_customer_service_calls]] &lt;= 3, "2-3 Calls", IF(tbl_Customers[[#This Row],[number_customer_service_calls]] &lt;=5, "4-5 Calls", "6+ Calls")))</f>
        <v>0-1 Calls</v>
      </c>
      <c r="X2933" t="str">
        <f>IF(tbl_Customers[[#This Row],[account_length]] &lt;= 50, "0-50", IF(tbl_Customers[[#This Row],[account_length]] &lt;=100, "51-100", IF(tbl_Customers[[#This Row],[account_length]] &lt;= 150, "101-150", "151+")))</f>
        <v>101-150</v>
      </c>
      <c r="Y2933" t="str">
        <f>IF(tbl_Customers[[#This Row],[total_intl_charge]] &lt;= 3, "Low Charges", "High Charges")</f>
        <v>Low Charges</v>
      </c>
      <c r="Z2933" t="str">
        <f>IF(tbl_Customers[[#This Row],[total_eve_calls]]&lt;=80,"Low Calls",
IF(tbl_Customers[[#This Row],[total_eve_calls]]&lt;=120,"Medium Calls","High Calls"))</f>
        <v>Medium Calls</v>
      </c>
      <c r="AA2933" t="str">
        <f>IF(tbl_Customers[[#This Row],[total_eve_charge]]&lt;=15,"Low Charges",
IF(tbl_Customers[[#This Row],[total_eve_charge]]&lt;=20,"Medium Charges","High Charges"))</f>
        <v>Low Charges</v>
      </c>
      <c r="AB29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33" t="str">
        <f>IF(tbl_Customers[[#This Row],[number_vmail_messages]] = 0, "No Usage", IF(tbl_Customers[[#This Row],[number_vmail_messages]] &lt;= 20, "Low Usage", IF(tbl_Customers[[#This Row],[number_vmail_messages]] &lt;= 40, "Medium Usgae", "High Usage")))</f>
        <v>No Usage</v>
      </c>
      <c r="AD2933" t="str">
        <f>IF(tbl_Customers[[#This Row],[total_day_minutes]]&lt;=150,"Low Usage", IF(tbl_Customers[[#This Row],[total_day_minutes]]&lt;=200,"Medium Usage", IF(tbl_Customers[[#This Row],[total_day_minutes]]&lt;=250,"High Usage","Very High Usage")))</f>
        <v>Low Usage</v>
      </c>
      <c r="AE2933" t="str">
        <f>IF(tbl_Customers[[#This Row],[total_intl_calls]]&lt;=5,"Low Calls", IF(tbl_Customers[[#This Row],[total_intl_calls]]&lt;=10, "Medium Calls", "High Calls"))</f>
        <v>Low Calls</v>
      </c>
      <c r="AF29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33" s="36" t="str">
        <f>IF(tbl_Customers[[#This Row],[Churn_Risk_Score]]&gt;=10,"High Risk", IF(tbl_Customers[[#This Row],[Churn_Risk_Score]]&gt;=5,"Medium Risk","Low Risk"))</f>
        <v>Low Risk</v>
      </c>
    </row>
    <row r="2934" spans="1:33" x14ac:dyDescent="0.35">
      <c r="A2934">
        <v>2933</v>
      </c>
      <c r="B2934" t="s">
        <v>66</v>
      </c>
      <c r="C2934">
        <v>73</v>
      </c>
      <c r="D2934" t="s">
        <v>25</v>
      </c>
      <c r="E2934" t="s">
        <v>22</v>
      </c>
      <c r="F2934" t="s">
        <v>22</v>
      </c>
      <c r="G2934">
        <v>0</v>
      </c>
      <c r="H2934">
        <v>272.39999999999998</v>
      </c>
      <c r="I2934">
        <v>112</v>
      </c>
      <c r="J2934">
        <v>46.31</v>
      </c>
      <c r="K2934">
        <v>252.2</v>
      </c>
      <c r="L2934">
        <v>91</v>
      </c>
      <c r="M2934">
        <v>21.44</v>
      </c>
      <c r="N2934">
        <v>255.4</v>
      </c>
      <c r="O2934">
        <v>112</v>
      </c>
      <c r="P2934">
        <v>11.49</v>
      </c>
      <c r="Q2934">
        <v>10.9</v>
      </c>
      <c r="R2934">
        <v>5</v>
      </c>
      <c r="S2934">
        <v>2.94</v>
      </c>
      <c r="T2934">
        <v>1</v>
      </c>
      <c r="U2934" t="s">
        <v>23</v>
      </c>
      <c r="V2934">
        <f>IF(tbl_Customers[[#This Row],[churn]] = "yes", 1, 0)</f>
        <v>1</v>
      </c>
      <c r="W2934" t="str">
        <f>IF(tbl_Customers[[#This Row],[number_customer_service_calls]] &lt;= 1, "0-1 Calls", IF(tbl_Customers[[#This Row],[number_customer_service_calls]] &lt;= 3, "2-3 Calls", IF(tbl_Customers[[#This Row],[number_customer_service_calls]] &lt;=5, "4-5 Calls", "6+ Calls")))</f>
        <v>0-1 Calls</v>
      </c>
      <c r="X2934" t="str">
        <f>IF(tbl_Customers[[#This Row],[account_length]] &lt;= 50, "0-50", IF(tbl_Customers[[#This Row],[account_length]] &lt;=100, "51-100", IF(tbl_Customers[[#This Row],[account_length]] &lt;= 150, "101-150", "151+")))</f>
        <v>51-100</v>
      </c>
      <c r="Y2934" t="str">
        <f>IF(tbl_Customers[[#This Row],[total_intl_charge]] &lt;= 3, "Low Charges", "High Charges")</f>
        <v>Low Charges</v>
      </c>
      <c r="Z2934" t="str">
        <f>IF(tbl_Customers[[#This Row],[total_eve_calls]]&lt;=80,"Low Calls",
IF(tbl_Customers[[#This Row],[total_eve_calls]]&lt;=120,"Medium Calls","High Calls"))</f>
        <v>Medium Calls</v>
      </c>
      <c r="AA2934" t="str">
        <f>IF(tbl_Customers[[#This Row],[total_eve_charge]]&lt;=15,"Low Charges",
IF(tbl_Customers[[#This Row],[total_eve_charge]]&lt;=20,"Medium Charges","High Charges"))</f>
        <v>High Charges</v>
      </c>
      <c r="AB29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34" t="str">
        <f>IF(tbl_Customers[[#This Row],[number_vmail_messages]] = 0, "No Usage", IF(tbl_Customers[[#This Row],[number_vmail_messages]] &lt;= 20, "Low Usage", IF(tbl_Customers[[#This Row],[number_vmail_messages]] &lt;= 40, "Medium Usgae", "High Usage")))</f>
        <v>No Usage</v>
      </c>
      <c r="AD2934" t="str">
        <f>IF(tbl_Customers[[#This Row],[total_day_minutes]]&lt;=150,"Low Usage", IF(tbl_Customers[[#This Row],[total_day_minutes]]&lt;=200,"Medium Usage", IF(tbl_Customers[[#This Row],[total_day_minutes]]&lt;=250,"High Usage","Very High Usage")))</f>
        <v>Very High Usage</v>
      </c>
      <c r="AE2934" t="str">
        <f>IF(tbl_Customers[[#This Row],[total_intl_calls]]&lt;=5,"Low Calls", IF(tbl_Customers[[#This Row],[total_intl_calls]]&lt;=10, "Medium Calls", "High Calls"))</f>
        <v>Low Calls</v>
      </c>
      <c r="AF29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934" s="36" t="str">
        <f>IF(tbl_Customers[[#This Row],[Churn_Risk_Score]]&gt;=10,"High Risk", IF(tbl_Customers[[#This Row],[Churn_Risk_Score]]&gt;=5,"Medium Risk","Low Risk"))</f>
        <v>Medium Risk</v>
      </c>
    </row>
    <row r="2935" spans="1:33" x14ac:dyDescent="0.35">
      <c r="A2935">
        <v>2934</v>
      </c>
      <c r="B2935" t="s">
        <v>24</v>
      </c>
      <c r="C2935">
        <v>127</v>
      </c>
      <c r="D2935" t="s">
        <v>28</v>
      </c>
      <c r="E2935" t="s">
        <v>22</v>
      </c>
      <c r="F2935" t="s">
        <v>22</v>
      </c>
      <c r="G2935">
        <v>0</v>
      </c>
      <c r="H2935">
        <v>262.89999999999998</v>
      </c>
      <c r="I2935">
        <v>95</v>
      </c>
      <c r="J2935">
        <v>44.69</v>
      </c>
      <c r="K2935">
        <v>175.9</v>
      </c>
      <c r="L2935">
        <v>126</v>
      </c>
      <c r="M2935">
        <v>14.95</v>
      </c>
      <c r="N2935">
        <v>202.1</v>
      </c>
      <c r="O2935">
        <v>101</v>
      </c>
      <c r="P2935">
        <v>9.09</v>
      </c>
      <c r="Q2935">
        <v>7.5</v>
      </c>
      <c r="R2935">
        <v>5</v>
      </c>
      <c r="S2935">
        <v>2.0299999999999998</v>
      </c>
      <c r="T2935">
        <v>1</v>
      </c>
      <c r="U2935" t="s">
        <v>22</v>
      </c>
      <c r="V2935">
        <f>IF(tbl_Customers[[#This Row],[churn]] = "yes", 1, 0)</f>
        <v>0</v>
      </c>
      <c r="W2935" t="str">
        <f>IF(tbl_Customers[[#This Row],[number_customer_service_calls]] &lt;= 1, "0-1 Calls", IF(tbl_Customers[[#This Row],[number_customer_service_calls]] &lt;= 3, "2-3 Calls", IF(tbl_Customers[[#This Row],[number_customer_service_calls]] &lt;=5, "4-5 Calls", "6+ Calls")))</f>
        <v>0-1 Calls</v>
      </c>
      <c r="X2935" t="str">
        <f>IF(tbl_Customers[[#This Row],[account_length]] &lt;= 50, "0-50", IF(tbl_Customers[[#This Row],[account_length]] &lt;=100, "51-100", IF(tbl_Customers[[#This Row],[account_length]] &lt;= 150, "101-150", "151+")))</f>
        <v>101-150</v>
      </c>
      <c r="Y2935" t="str">
        <f>IF(tbl_Customers[[#This Row],[total_intl_charge]] &lt;= 3, "Low Charges", "High Charges")</f>
        <v>Low Charges</v>
      </c>
      <c r="Z2935" t="str">
        <f>IF(tbl_Customers[[#This Row],[total_eve_calls]]&lt;=80,"Low Calls",
IF(tbl_Customers[[#This Row],[total_eve_calls]]&lt;=120,"Medium Calls","High Calls"))</f>
        <v>High Calls</v>
      </c>
      <c r="AA2935" t="str">
        <f>IF(tbl_Customers[[#This Row],[total_eve_charge]]&lt;=15,"Low Charges",
IF(tbl_Customers[[#This Row],[total_eve_charge]]&lt;=20,"Medium Charges","High Charges"))</f>
        <v>Low Charges</v>
      </c>
      <c r="AB29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35" t="str">
        <f>IF(tbl_Customers[[#This Row],[number_vmail_messages]] = 0, "No Usage", IF(tbl_Customers[[#This Row],[number_vmail_messages]] &lt;= 20, "Low Usage", IF(tbl_Customers[[#This Row],[number_vmail_messages]] &lt;= 40, "Medium Usgae", "High Usage")))</f>
        <v>No Usage</v>
      </c>
      <c r="AD2935" t="str">
        <f>IF(tbl_Customers[[#This Row],[total_day_minutes]]&lt;=150,"Low Usage", IF(tbl_Customers[[#This Row],[total_day_minutes]]&lt;=200,"Medium Usage", IF(tbl_Customers[[#This Row],[total_day_minutes]]&lt;=250,"High Usage","Very High Usage")))</f>
        <v>Very High Usage</v>
      </c>
      <c r="AE2935" t="str">
        <f>IF(tbl_Customers[[#This Row],[total_intl_calls]]&lt;=5,"Low Calls", IF(tbl_Customers[[#This Row],[total_intl_calls]]&lt;=10, "Medium Calls", "High Calls"))</f>
        <v>Low Calls</v>
      </c>
      <c r="AF29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935" s="36" t="str">
        <f>IF(tbl_Customers[[#This Row],[Churn_Risk_Score]]&gt;=10,"High Risk", IF(tbl_Customers[[#This Row],[Churn_Risk_Score]]&gt;=5,"Medium Risk","Low Risk"))</f>
        <v>Medium Risk</v>
      </c>
    </row>
    <row r="2936" spans="1:33" x14ac:dyDescent="0.35">
      <c r="A2936">
        <v>2935</v>
      </c>
      <c r="B2936" t="s">
        <v>54</v>
      </c>
      <c r="C2936">
        <v>79</v>
      </c>
      <c r="D2936" t="s">
        <v>21</v>
      </c>
      <c r="E2936" t="s">
        <v>22</v>
      </c>
      <c r="F2936" t="s">
        <v>22</v>
      </c>
      <c r="G2936">
        <v>0</v>
      </c>
      <c r="H2936">
        <v>66.7</v>
      </c>
      <c r="I2936">
        <v>124</v>
      </c>
      <c r="J2936">
        <v>11.34</v>
      </c>
      <c r="K2936">
        <v>204</v>
      </c>
      <c r="L2936">
        <v>91</v>
      </c>
      <c r="M2936">
        <v>17.34</v>
      </c>
      <c r="N2936">
        <v>254.7</v>
      </c>
      <c r="O2936">
        <v>110</v>
      </c>
      <c r="P2936">
        <v>11.46</v>
      </c>
      <c r="Q2936">
        <v>15.1</v>
      </c>
      <c r="R2936">
        <v>2</v>
      </c>
      <c r="S2936">
        <v>4.08</v>
      </c>
      <c r="T2936">
        <v>1</v>
      </c>
      <c r="U2936" t="s">
        <v>22</v>
      </c>
      <c r="V2936">
        <f>IF(tbl_Customers[[#This Row],[churn]] = "yes", 1, 0)</f>
        <v>0</v>
      </c>
      <c r="W2936" t="str">
        <f>IF(tbl_Customers[[#This Row],[number_customer_service_calls]] &lt;= 1, "0-1 Calls", IF(tbl_Customers[[#This Row],[number_customer_service_calls]] &lt;= 3, "2-3 Calls", IF(tbl_Customers[[#This Row],[number_customer_service_calls]] &lt;=5, "4-5 Calls", "6+ Calls")))</f>
        <v>0-1 Calls</v>
      </c>
      <c r="X2936" t="str">
        <f>IF(tbl_Customers[[#This Row],[account_length]] &lt;= 50, "0-50", IF(tbl_Customers[[#This Row],[account_length]] &lt;=100, "51-100", IF(tbl_Customers[[#This Row],[account_length]] &lt;= 150, "101-150", "151+")))</f>
        <v>51-100</v>
      </c>
      <c r="Y2936" t="str">
        <f>IF(tbl_Customers[[#This Row],[total_intl_charge]] &lt;= 3, "Low Charges", "High Charges")</f>
        <v>High Charges</v>
      </c>
      <c r="Z2936" t="str">
        <f>IF(tbl_Customers[[#This Row],[total_eve_calls]]&lt;=80,"Low Calls",
IF(tbl_Customers[[#This Row],[total_eve_calls]]&lt;=120,"Medium Calls","High Calls"))</f>
        <v>Medium Calls</v>
      </c>
      <c r="AA2936" t="str">
        <f>IF(tbl_Customers[[#This Row],[total_eve_charge]]&lt;=15,"Low Charges",
IF(tbl_Customers[[#This Row],[total_eve_charge]]&lt;=20,"Medium Charges","High Charges"))</f>
        <v>Medium Charges</v>
      </c>
      <c r="AB29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36" t="str">
        <f>IF(tbl_Customers[[#This Row],[number_vmail_messages]] = 0, "No Usage", IF(tbl_Customers[[#This Row],[number_vmail_messages]] &lt;= 20, "Low Usage", IF(tbl_Customers[[#This Row],[number_vmail_messages]] &lt;= 40, "Medium Usgae", "High Usage")))</f>
        <v>No Usage</v>
      </c>
      <c r="AD2936" t="str">
        <f>IF(tbl_Customers[[#This Row],[total_day_minutes]]&lt;=150,"Low Usage", IF(tbl_Customers[[#This Row],[total_day_minutes]]&lt;=200,"Medium Usage", IF(tbl_Customers[[#This Row],[total_day_minutes]]&lt;=250,"High Usage","Very High Usage")))</f>
        <v>Low Usage</v>
      </c>
      <c r="AE2936" t="str">
        <f>IF(tbl_Customers[[#This Row],[total_intl_calls]]&lt;=5,"Low Calls", IF(tbl_Customers[[#This Row],[total_intl_calls]]&lt;=10, "Medium Calls", "High Calls"))</f>
        <v>Low Calls</v>
      </c>
      <c r="AF29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36" s="36" t="str">
        <f>IF(tbl_Customers[[#This Row],[Churn_Risk_Score]]&gt;=10,"High Risk", IF(tbl_Customers[[#This Row],[Churn_Risk_Score]]&gt;=5,"Medium Risk","Low Risk"))</f>
        <v>Low Risk</v>
      </c>
    </row>
    <row r="2937" spans="1:33" x14ac:dyDescent="0.35">
      <c r="A2937">
        <v>2936</v>
      </c>
      <c r="B2937" t="s">
        <v>74</v>
      </c>
      <c r="C2937">
        <v>133</v>
      </c>
      <c r="D2937" t="s">
        <v>25</v>
      </c>
      <c r="E2937" t="s">
        <v>22</v>
      </c>
      <c r="F2937" t="s">
        <v>22</v>
      </c>
      <c r="G2937">
        <v>0</v>
      </c>
      <c r="H2937">
        <v>240.8</v>
      </c>
      <c r="I2937">
        <v>72</v>
      </c>
      <c r="J2937">
        <v>40.94</v>
      </c>
      <c r="K2937">
        <v>202.7</v>
      </c>
      <c r="L2937">
        <v>62</v>
      </c>
      <c r="M2937">
        <v>17.23</v>
      </c>
      <c r="N2937">
        <v>212.9</v>
      </c>
      <c r="O2937">
        <v>76</v>
      </c>
      <c r="P2937">
        <v>9.58</v>
      </c>
      <c r="Q2937">
        <v>7.7</v>
      </c>
      <c r="R2937">
        <v>5</v>
      </c>
      <c r="S2937">
        <v>2.08</v>
      </c>
      <c r="T2937">
        <v>1</v>
      </c>
      <c r="U2937" t="s">
        <v>22</v>
      </c>
      <c r="V2937">
        <f>IF(tbl_Customers[[#This Row],[churn]] = "yes", 1, 0)</f>
        <v>0</v>
      </c>
      <c r="W2937" t="str">
        <f>IF(tbl_Customers[[#This Row],[number_customer_service_calls]] &lt;= 1, "0-1 Calls", IF(tbl_Customers[[#This Row],[number_customer_service_calls]] &lt;= 3, "2-3 Calls", IF(tbl_Customers[[#This Row],[number_customer_service_calls]] &lt;=5, "4-5 Calls", "6+ Calls")))</f>
        <v>0-1 Calls</v>
      </c>
      <c r="X2937" t="str">
        <f>IF(tbl_Customers[[#This Row],[account_length]] &lt;= 50, "0-50", IF(tbl_Customers[[#This Row],[account_length]] &lt;=100, "51-100", IF(tbl_Customers[[#This Row],[account_length]] &lt;= 150, "101-150", "151+")))</f>
        <v>101-150</v>
      </c>
      <c r="Y2937" t="str">
        <f>IF(tbl_Customers[[#This Row],[total_intl_charge]] &lt;= 3, "Low Charges", "High Charges")</f>
        <v>Low Charges</v>
      </c>
      <c r="Z2937" t="str">
        <f>IF(tbl_Customers[[#This Row],[total_eve_calls]]&lt;=80,"Low Calls",
IF(tbl_Customers[[#This Row],[total_eve_calls]]&lt;=120,"Medium Calls","High Calls"))</f>
        <v>Low Calls</v>
      </c>
      <c r="AA2937" t="str">
        <f>IF(tbl_Customers[[#This Row],[total_eve_charge]]&lt;=15,"Low Charges",
IF(tbl_Customers[[#This Row],[total_eve_charge]]&lt;=20,"Medium Charges","High Charges"))</f>
        <v>Medium Charges</v>
      </c>
      <c r="AB29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37" t="str">
        <f>IF(tbl_Customers[[#This Row],[number_vmail_messages]] = 0, "No Usage", IF(tbl_Customers[[#This Row],[number_vmail_messages]] &lt;= 20, "Low Usage", IF(tbl_Customers[[#This Row],[number_vmail_messages]] &lt;= 40, "Medium Usgae", "High Usage")))</f>
        <v>No Usage</v>
      </c>
      <c r="AD2937" t="str">
        <f>IF(tbl_Customers[[#This Row],[total_day_minutes]]&lt;=150,"Low Usage", IF(tbl_Customers[[#This Row],[total_day_minutes]]&lt;=200,"Medium Usage", IF(tbl_Customers[[#This Row],[total_day_minutes]]&lt;=250,"High Usage","Very High Usage")))</f>
        <v>High Usage</v>
      </c>
      <c r="AE2937" t="str">
        <f>IF(tbl_Customers[[#This Row],[total_intl_calls]]&lt;=5,"Low Calls", IF(tbl_Customers[[#This Row],[total_intl_calls]]&lt;=10, "Medium Calls", "High Calls"))</f>
        <v>Low Calls</v>
      </c>
      <c r="AF29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37" s="36" t="str">
        <f>IF(tbl_Customers[[#This Row],[Churn_Risk_Score]]&gt;=10,"High Risk", IF(tbl_Customers[[#This Row],[Churn_Risk_Score]]&gt;=5,"Medium Risk","Low Risk"))</f>
        <v>Low Risk</v>
      </c>
    </row>
    <row r="2938" spans="1:33" x14ac:dyDescent="0.35">
      <c r="A2938">
        <v>2937</v>
      </c>
      <c r="B2938" t="s">
        <v>65</v>
      </c>
      <c r="C2938">
        <v>47</v>
      </c>
      <c r="D2938" t="s">
        <v>21</v>
      </c>
      <c r="E2938" t="s">
        <v>22</v>
      </c>
      <c r="F2938" t="s">
        <v>23</v>
      </c>
      <c r="G2938">
        <v>40</v>
      </c>
      <c r="H2938">
        <v>158.30000000000001</v>
      </c>
      <c r="I2938">
        <v>90</v>
      </c>
      <c r="J2938">
        <v>26.91</v>
      </c>
      <c r="K2938">
        <v>213.2</v>
      </c>
      <c r="L2938">
        <v>71</v>
      </c>
      <c r="M2938">
        <v>18.12</v>
      </c>
      <c r="N2938">
        <v>123</v>
      </c>
      <c r="O2938">
        <v>132</v>
      </c>
      <c r="P2938">
        <v>5.54</v>
      </c>
      <c r="Q2938">
        <v>14</v>
      </c>
      <c r="R2938">
        <v>2</v>
      </c>
      <c r="S2938">
        <v>3.78</v>
      </c>
      <c r="T2938">
        <v>2</v>
      </c>
      <c r="U2938" t="s">
        <v>22</v>
      </c>
      <c r="V2938">
        <f>IF(tbl_Customers[[#This Row],[churn]] = "yes", 1, 0)</f>
        <v>0</v>
      </c>
      <c r="W2938" t="str">
        <f>IF(tbl_Customers[[#This Row],[number_customer_service_calls]] &lt;= 1, "0-1 Calls", IF(tbl_Customers[[#This Row],[number_customer_service_calls]] &lt;= 3, "2-3 Calls", IF(tbl_Customers[[#This Row],[number_customer_service_calls]] &lt;=5, "4-5 Calls", "6+ Calls")))</f>
        <v>2-3 Calls</v>
      </c>
      <c r="X2938" t="str">
        <f>IF(tbl_Customers[[#This Row],[account_length]] &lt;= 50, "0-50", IF(tbl_Customers[[#This Row],[account_length]] &lt;=100, "51-100", IF(tbl_Customers[[#This Row],[account_length]] &lt;= 150, "101-150", "151+")))</f>
        <v>0-50</v>
      </c>
      <c r="Y2938" t="str">
        <f>IF(tbl_Customers[[#This Row],[total_intl_charge]] &lt;= 3, "Low Charges", "High Charges")</f>
        <v>High Charges</v>
      </c>
      <c r="Z2938" t="str">
        <f>IF(tbl_Customers[[#This Row],[total_eve_calls]]&lt;=80,"Low Calls",
IF(tbl_Customers[[#This Row],[total_eve_calls]]&lt;=120,"Medium Calls","High Calls"))</f>
        <v>Low Calls</v>
      </c>
      <c r="AA2938" t="str">
        <f>IF(tbl_Customers[[#This Row],[total_eve_charge]]&lt;=15,"Low Charges",
IF(tbl_Customers[[#This Row],[total_eve_charge]]&lt;=20,"Medium Charges","High Charges"))</f>
        <v>Medium Charges</v>
      </c>
      <c r="AB29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38" t="str">
        <f>IF(tbl_Customers[[#This Row],[number_vmail_messages]] = 0, "No Usage", IF(tbl_Customers[[#This Row],[number_vmail_messages]] &lt;= 20, "Low Usage", IF(tbl_Customers[[#This Row],[number_vmail_messages]] &lt;= 40, "Medium Usgae", "High Usage")))</f>
        <v>Medium Usgae</v>
      </c>
      <c r="AD2938" t="str">
        <f>IF(tbl_Customers[[#This Row],[total_day_minutes]]&lt;=150,"Low Usage", IF(tbl_Customers[[#This Row],[total_day_minutes]]&lt;=200,"Medium Usage", IF(tbl_Customers[[#This Row],[total_day_minutes]]&lt;=250,"High Usage","Very High Usage")))</f>
        <v>Medium Usage</v>
      </c>
      <c r="AE2938" t="str">
        <f>IF(tbl_Customers[[#This Row],[total_intl_calls]]&lt;=5,"Low Calls", IF(tbl_Customers[[#This Row],[total_intl_calls]]&lt;=10, "Medium Calls", "High Calls"))</f>
        <v>Low Calls</v>
      </c>
      <c r="AF29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38" s="36" t="str">
        <f>IF(tbl_Customers[[#This Row],[Churn_Risk_Score]]&gt;=10,"High Risk", IF(tbl_Customers[[#This Row],[Churn_Risk_Score]]&gt;=5,"Medium Risk","Low Risk"))</f>
        <v>Low Risk</v>
      </c>
    </row>
    <row r="2939" spans="1:33" x14ac:dyDescent="0.35">
      <c r="A2939">
        <v>2938</v>
      </c>
      <c r="B2939" t="s">
        <v>41</v>
      </c>
      <c r="C2939">
        <v>53</v>
      </c>
      <c r="D2939" t="s">
        <v>28</v>
      </c>
      <c r="E2939" t="s">
        <v>22</v>
      </c>
      <c r="F2939" t="s">
        <v>23</v>
      </c>
      <c r="G2939">
        <v>24</v>
      </c>
      <c r="H2939">
        <v>201.7</v>
      </c>
      <c r="I2939">
        <v>87</v>
      </c>
      <c r="J2939">
        <v>34.29</v>
      </c>
      <c r="K2939">
        <v>251.7</v>
      </c>
      <c r="L2939">
        <v>97</v>
      </c>
      <c r="M2939">
        <v>21.39</v>
      </c>
      <c r="N2939">
        <v>297.39999999999998</v>
      </c>
      <c r="O2939">
        <v>95</v>
      </c>
      <c r="P2939">
        <v>13.38</v>
      </c>
      <c r="Q2939">
        <v>7.9</v>
      </c>
      <c r="R2939">
        <v>5</v>
      </c>
      <c r="S2939">
        <v>2.13</v>
      </c>
      <c r="T2939">
        <v>0</v>
      </c>
      <c r="U2939" t="s">
        <v>22</v>
      </c>
      <c r="V2939">
        <f>IF(tbl_Customers[[#This Row],[churn]] = "yes", 1, 0)</f>
        <v>0</v>
      </c>
      <c r="W2939" t="str">
        <f>IF(tbl_Customers[[#This Row],[number_customer_service_calls]] &lt;= 1, "0-1 Calls", IF(tbl_Customers[[#This Row],[number_customer_service_calls]] &lt;= 3, "2-3 Calls", IF(tbl_Customers[[#This Row],[number_customer_service_calls]] &lt;=5, "4-5 Calls", "6+ Calls")))</f>
        <v>0-1 Calls</v>
      </c>
      <c r="X2939" t="str">
        <f>IF(tbl_Customers[[#This Row],[account_length]] &lt;= 50, "0-50", IF(tbl_Customers[[#This Row],[account_length]] &lt;=100, "51-100", IF(tbl_Customers[[#This Row],[account_length]] &lt;= 150, "101-150", "151+")))</f>
        <v>51-100</v>
      </c>
      <c r="Y2939" t="str">
        <f>IF(tbl_Customers[[#This Row],[total_intl_charge]] &lt;= 3, "Low Charges", "High Charges")</f>
        <v>Low Charges</v>
      </c>
      <c r="Z2939" t="str">
        <f>IF(tbl_Customers[[#This Row],[total_eve_calls]]&lt;=80,"Low Calls",
IF(tbl_Customers[[#This Row],[total_eve_calls]]&lt;=120,"Medium Calls","High Calls"))</f>
        <v>Medium Calls</v>
      </c>
      <c r="AA2939" t="str">
        <f>IF(tbl_Customers[[#This Row],[total_eve_charge]]&lt;=15,"Low Charges",
IF(tbl_Customers[[#This Row],[total_eve_charge]]&lt;=20,"Medium Charges","High Charges"))</f>
        <v>High Charges</v>
      </c>
      <c r="AB29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39" t="str">
        <f>IF(tbl_Customers[[#This Row],[number_vmail_messages]] = 0, "No Usage", IF(tbl_Customers[[#This Row],[number_vmail_messages]] &lt;= 20, "Low Usage", IF(tbl_Customers[[#This Row],[number_vmail_messages]] &lt;= 40, "Medium Usgae", "High Usage")))</f>
        <v>Medium Usgae</v>
      </c>
      <c r="AD2939" t="str">
        <f>IF(tbl_Customers[[#This Row],[total_day_minutes]]&lt;=150,"Low Usage", IF(tbl_Customers[[#This Row],[total_day_minutes]]&lt;=200,"Medium Usage", IF(tbl_Customers[[#This Row],[total_day_minutes]]&lt;=250,"High Usage","Very High Usage")))</f>
        <v>High Usage</v>
      </c>
      <c r="AE2939" t="str">
        <f>IF(tbl_Customers[[#This Row],[total_intl_calls]]&lt;=5,"Low Calls", IF(tbl_Customers[[#This Row],[total_intl_calls]]&lt;=10, "Medium Calls", "High Calls"))</f>
        <v>Low Calls</v>
      </c>
      <c r="AF29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39" s="36" t="str">
        <f>IF(tbl_Customers[[#This Row],[Churn_Risk_Score]]&gt;=10,"High Risk", IF(tbl_Customers[[#This Row],[Churn_Risk_Score]]&gt;=5,"Medium Risk","Low Risk"))</f>
        <v>Low Risk</v>
      </c>
    </row>
    <row r="2940" spans="1:33" x14ac:dyDescent="0.35">
      <c r="A2940">
        <v>2939</v>
      </c>
      <c r="B2940" t="s">
        <v>46</v>
      </c>
      <c r="C2940">
        <v>148</v>
      </c>
      <c r="D2940" t="s">
        <v>28</v>
      </c>
      <c r="E2940" t="s">
        <v>22</v>
      </c>
      <c r="F2940" t="s">
        <v>22</v>
      </c>
      <c r="G2940">
        <v>0</v>
      </c>
      <c r="H2940">
        <v>168.8</v>
      </c>
      <c r="I2940">
        <v>102</v>
      </c>
      <c r="J2940">
        <v>28.7</v>
      </c>
      <c r="K2940">
        <v>248.1</v>
      </c>
      <c r="L2940">
        <v>125</v>
      </c>
      <c r="M2940">
        <v>21.09</v>
      </c>
      <c r="N2940">
        <v>250.7</v>
      </c>
      <c r="O2940">
        <v>96</v>
      </c>
      <c r="P2940">
        <v>11.28</v>
      </c>
      <c r="Q2940">
        <v>10.6</v>
      </c>
      <c r="R2940">
        <v>4</v>
      </c>
      <c r="S2940">
        <v>2.86</v>
      </c>
      <c r="T2940">
        <v>1</v>
      </c>
      <c r="U2940" t="s">
        <v>22</v>
      </c>
      <c r="V2940">
        <f>IF(tbl_Customers[[#This Row],[churn]] = "yes", 1, 0)</f>
        <v>0</v>
      </c>
      <c r="W2940" t="str">
        <f>IF(tbl_Customers[[#This Row],[number_customer_service_calls]] &lt;= 1, "0-1 Calls", IF(tbl_Customers[[#This Row],[number_customer_service_calls]] &lt;= 3, "2-3 Calls", IF(tbl_Customers[[#This Row],[number_customer_service_calls]] &lt;=5, "4-5 Calls", "6+ Calls")))</f>
        <v>0-1 Calls</v>
      </c>
      <c r="X2940" t="str">
        <f>IF(tbl_Customers[[#This Row],[account_length]] &lt;= 50, "0-50", IF(tbl_Customers[[#This Row],[account_length]] &lt;=100, "51-100", IF(tbl_Customers[[#This Row],[account_length]] &lt;= 150, "101-150", "151+")))</f>
        <v>101-150</v>
      </c>
      <c r="Y2940" t="str">
        <f>IF(tbl_Customers[[#This Row],[total_intl_charge]] &lt;= 3, "Low Charges", "High Charges")</f>
        <v>Low Charges</v>
      </c>
      <c r="Z2940" t="str">
        <f>IF(tbl_Customers[[#This Row],[total_eve_calls]]&lt;=80,"Low Calls",
IF(tbl_Customers[[#This Row],[total_eve_calls]]&lt;=120,"Medium Calls","High Calls"))</f>
        <v>High Calls</v>
      </c>
      <c r="AA2940" t="str">
        <f>IF(tbl_Customers[[#This Row],[total_eve_charge]]&lt;=15,"Low Charges",
IF(tbl_Customers[[#This Row],[total_eve_charge]]&lt;=20,"Medium Charges","High Charges"))</f>
        <v>High Charges</v>
      </c>
      <c r="AB29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40" t="str">
        <f>IF(tbl_Customers[[#This Row],[number_vmail_messages]] = 0, "No Usage", IF(tbl_Customers[[#This Row],[number_vmail_messages]] &lt;= 20, "Low Usage", IF(tbl_Customers[[#This Row],[number_vmail_messages]] &lt;= 40, "Medium Usgae", "High Usage")))</f>
        <v>No Usage</v>
      </c>
      <c r="AD2940" t="str">
        <f>IF(tbl_Customers[[#This Row],[total_day_minutes]]&lt;=150,"Low Usage", IF(tbl_Customers[[#This Row],[total_day_minutes]]&lt;=200,"Medium Usage", IF(tbl_Customers[[#This Row],[total_day_minutes]]&lt;=250,"High Usage","Very High Usage")))</f>
        <v>Medium Usage</v>
      </c>
      <c r="AE2940" t="str">
        <f>IF(tbl_Customers[[#This Row],[total_intl_calls]]&lt;=5,"Low Calls", IF(tbl_Customers[[#This Row],[total_intl_calls]]&lt;=10, "Medium Calls", "High Calls"))</f>
        <v>Low Calls</v>
      </c>
      <c r="AF29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40" s="36" t="str">
        <f>IF(tbl_Customers[[#This Row],[Churn_Risk_Score]]&gt;=10,"High Risk", IF(tbl_Customers[[#This Row],[Churn_Risk_Score]]&gt;=5,"Medium Risk","Low Risk"))</f>
        <v>Low Risk</v>
      </c>
    </row>
    <row r="2941" spans="1:33" x14ac:dyDescent="0.35">
      <c r="A2941">
        <v>2940</v>
      </c>
      <c r="B2941" t="s">
        <v>27</v>
      </c>
      <c r="C2941">
        <v>72</v>
      </c>
      <c r="D2941" t="s">
        <v>21</v>
      </c>
      <c r="E2941" t="s">
        <v>22</v>
      </c>
      <c r="F2941" t="s">
        <v>22</v>
      </c>
      <c r="G2941">
        <v>0</v>
      </c>
      <c r="H2941">
        <v>141.9</v>
      </c>
      <c r="I2941">
        <v>98</v>
      </c>
      <c r="J2941">
        <v>24.12</v>
      </c>
      <c r="K2941">
        <v>188.1</v>
      </c>
      <c r="L2941">
        <v>63</v>
      </c>
      <c r="M2941">
        <v>15.99</v>
      </c>
      <c r="N2941">
        <v>115.2</v>
      </c>
      <c r="O2941">
        <v>49</v>
      </c>
      <c r="P2941">
        <v>5.18</v>
      </c>
      <c r="Q2941">
        <v>12</v>
      </c>
      <c r="R2941">
        <v>5</v>
      </c>
      <c r="S2941">
        <v>3.24</v>
      </c>
      <c r="T2941">
        <v>2</v>
      </c>
      <c r="U2941" t="s">
        <v>22</v>
      </c>
      <c r="V2941">
        <f>IF(tbl_Customers[[#This Row],[churn]] = "yes", 1, 0)</f>
        <v>0</v>
      </c>
      <c r="W2941" t="str">
        <f>IF(tbl_Customers[[#This Row],[number_customer_service_calls]] &lt;= 1, "0-1 Calls", IF(tbl_Customers[[#This Row],[number_customer_service_calls]] &lt;= 3, "2-3 Calls", IF(tbl_Customers[[#This Row],[number_customer_service_calls]] &lt;=5, "4-5 Calls", "6+ Calls")))</f>
        <v>2-3 Calls</v>
      </c>
      <c r="X2941" t="str">
        <f>IF(tbl_Customers[[#This Row],[account_length]] &lt;= 50, "0-50", IF(tbl_Customers[[#This Row],[account_length]] &lt;=100, "51-100", IF(tbl_Customers[[#This Row],[account_length]] &lt;= 150, "101-150", "151+")))</f>
        <v>51-100</v>
      </c>
      <c r="Y2941" t="str">
        <f>IF(tbl_Customers[[#This Row],[total_intl_charge]] &lt;= 3, "Low Charges", "High Charges")</f>
        <v>High Charges</v>
      </c>
      <c r="Z2941" t="str">
        <f>IF(tbl_Customers[[#This Row],[total_eve_calls]]&lt;=80,"Low Calls",
IF(tbl_Customers[[#This Row],[total_eve_calls]]&lt;=120,"Medium Calls","High Calls"))</f>
        <v>Low Calls</v>
      </c>
      <c r="AA2941" t="str">
        <f>IF(tbl_Customers[[#This Row],[total_eve_charge]]&lt;=15,"Low Charges",
IF(tbl_Customers[[#This Row],[total_eve_charge]]&lt;=20,"Medium Charges","High Charges"))</f>
        <v>Medium Charges</v>
      </c>
      <c r="AB29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41" t="str">
        <f>IF(tbl_Customers[[#This Row],[number_vmail_messages]] = 0, "No Usage", IF(tbl_Customers[[#This Row],[number_vmail_messages]] &lt;= 20, "Low Usage", IF(tbl_Customers[[#This Row],[number_vmail_messages]] &lt;= 40, "Medium Usgae", "High Usage")))</f>
        <v>No Usage</v>
      </c>
      <c r="AD2941" t="str">
        <f>IF(tbl_Customers[[#This Row],[total_day_minutes]]&lt;=150,"Low Usage", IF(tbl_Customers[[#This Row],[total_day_minutes]]&lt;=200,"Medium Usage", IF(tbl_Customers[[#This Row],[total_day_minutes]]&lt;=250,"High Usage","Very High Usage")))</f>
        <v>Low Usage</v>
      </c>
      <c r="AE2941" t="str">
        <f>IF(tbl_Customers[[#This Row],[total_intl_calls]]&lt;=5,"Low Calls", IF(tbl_Customers[[#This Row],[total_intl_calls]]&lt;=10, "Medium Calls", "High Calls"))</f>
        <v>Low Calls</v>
      </c>
      <c r="AF29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41" s="36" t="str">
        <f>IF(tbl_Customers[[#This Row],[Churn_Risk_Score]]&gt;=10,"High Risk", IF(tbl_Customers[[#This Row],[Churn_Risk_Score]]&gt;=5,"Medium Risk","Low Risk"))</f>
        <v>Low Risk</v>
      </c>
    </row>
    <row r="2942" spans="1:33" x14ac:dyDescent="0.35">
      <c r="A2942">
        <v>2941</v>
      </c>
      <c r="B2942" t="s">
        <v>30</v>
      </c>
      <c r="C2942">
        <v>96</v>
      </c>
      <c r="D2942" t="s">
        <v>28</v>
      </c>
      <c r="E2942" t="s">
        <v>22</v>
      </c>
      <c r="F2942" t="s">
        <v>22</v>
      </c>
      <c r="G2942">
        <v>0</v>
      </c>
      <c r="H2942">
        <v>182.6</v>
      </c>
      <c r="I2942">
        <v>75</v>
      </c>
      <c r="J2942">
        <v>31.04</v>
      </c>
      <c r="K2942">
        <v>188.6</v>
      </c>
      <c r="L2942">
        <v>67</v>
      </c>
      <c r="M2942">
        <v>16.03</v>
      </c>
      <c r="N2942">
        <v>137.69999999999999</v>
      </c>
      <c r="O2942">
        <v>81</v>
      </c>
      <c r="P2942">
        <v>6.2</v>
      </c>
      <c r="Q2942">
        <v>9.5</v>
      </c>
      <c r="R2942">
        <v>3</v>
      </c>
      <c r="S2942">
        <v>2.57</v>
      </c>
      <c r="T2942">
        <v>5</v>
      </c>
      <c r="U2942" t="s">
        <v>23</v>
      </c>
      <c r="V2942">
        <f>IF(tbl_Customers[[#This Row],[churn]] = "yes", 1, 0)</f>
        <v>1</v>
      </c>
      <c r="W2942" t="str">
        <f>IF(tbl_Customers[[#This Row],[number_customer_service_calls]] &lt;= 1, "0-1 Calls", IF(tbl_Customers[[#This Row],[number_customer_service_calls]] &lt;= 3, "2-3 Calls", IF(tbl_Customers[[#This Row],[number_customer_service_calls]] &lt;=5, "4-5 Calls", "6+ Calls")))</f>
        <v>4-5 Calls</v>
      </c>
      <c r="X2942" t="str">
        <f>IF(tbl_Customers[[#This Row],[account_length]] &lt;= 50, "0-50", IF(tbl_Customers[[#This Row],[account_length]] &lt;=100, "51-100", IF(tbl_Customers[[#This Row],[account_length]] &lt;= 150, "101-150", "151+")))</f>
        <v>51-100</v>
      </c>
      <c r="Y2942" t="str">
        <f>IF(tbl_Customers[[#This Row],[total_intl_charge]] &lt;= 3, "Low Charges", "High Charges")</f>
        <v>Low Charges</v>
      </c>
      <c r="Z2942" t="str">
        <f>IF(tbl_Customers[[#This Row],[total_eve_calls]]&lt;=80,"Low Calls",
IF(tbl_Customers[[#This Row],[total_eve_calls]]&lt;=120,"Medium Calls","High Calls"))</f>
        <v>Low Calls</v>
      </c>
      <c r="AA2942" t="str">
        <f>IF(tbl_Customers[[#This Row],[total_eve_charge]]&lt;=15,"Low Charges",
IF(tbl_Customers[[#This Row],[total_eve_charge]]&lt;=20,"Medium Charges","High Charges"))</f>
        <v>Medium Charges</v>
      </c>
      <c r="AB29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42" t="str">
        <f>IF(tbl_Customers[[#This Row],[number_vmail_messages]] = 0, "No Usage", IF(tbl_Customers[[#This Row],[number_vmail_messages]] &lt;= 20, "Low Usage", IF(tbl_Customers[[#This Row],[number_vmail_messages]] &lt;= 40, "Medium Usgae", "High Usage")))</f>
        <v>No Usage</v>
      </c>
      <c r="AD2942" t="str">
        <f>IF(tbl_Customers[[#This Row],[total_day_minutes]]&lt;=150,"Low Usage", IF(tbl_Customers[[#This Row],[total_day_minutes]]&lt;=200,"Medium Usage", IF(tbl_Customers[[#This Row],[total_day_minutes]]&lt;=250,"High Usage","Very High Usage")))</f>
        <v>Medium Usage</v>
      </c>
      <c r="AE2942" t="str">
        <f>IF(tbl_Customers[[#This Row],[total_intl_calls]]&lt;=5,"Low Calls", IF(tbl_Customers[[#This Row],[total_intl_calls]]&lt;=10, "Medium Calls", "High Calls"))</f>
        <v>Low Calls</v>
      </c>
      <c r="AF29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942" s="36" t="str">
        <f>IF(tbl_Customers[[#This Row],[Churn_Risk_Score]]&gt;=10,"High Risk", IF(tbl_Customers[[#This Row],[Churn_Risk_Score]]&gt;=5,"Medium Risk","Low Risk"))</f>
        <v>Medium Risk</v>
      </c>
    </row>
    <row r="2943" spans="1:33" x14ac:dyDescent="0.35">
      <c r="A2943">
        <v>2942</v>
      </c>
      <c r="B2943" t="s">
        <v>72</v>
      </c>
      <c r="C2943">
        <v>55</v>
      </c>
      <c r="D2943" t="s">
        <v>21</v>
      </c>
      <c r="E2943" t="s">
        <v>22</v>
      </c>
      <c r="F2943" t="s">
        <v>22</v>
      </c>
      <c r="G2943">
        <v>0</v>
      </c>
      <c r="H2943">
        <v>203.7</v>
      </c>
      <c r="I2943">
        <v>80</v>
      </c>
      <c r="J2943">
        <v>34.630000000000003</v>
      </c>
      <c r="K2943">
        <v>230.2</v>
      </c>
      <c r="L2943">
        <v>112</v>
      </c>
      <c r="M2943">
        <v>19.57</v>
      </c>
      <c r="N2943">
        <v>120.3</v>
      </c>
      <c r="O2943">
        <v>48</v>
      </c>
      <c r="P2943">
        <v>5.41</v>
      </c>
      <c r="Q2943">
        <v>9.4</v>
      </c>
      <c r="R2943">
        <v>1</v>
      </c>
      <c r="S2943">
        <v>2.54</v>
      </c>
      <c r="T2943">
        <v>3</v>
      </c>
      <c r="U2943" t="s">
        <v>22</v>
      </c>
      <c r="V2943">
        <f>IF(tbl_Customers[[#This Row],[churn]] = "yes", 1, 0)</f>
        <v>0</v>
      </c>
      <c r="W2943" t="str">
        <f>IF(tbl_Customers[[#This Row],[number_customer_service_calls]] &lt;= 1, "0-1 Calls", IF(tbl_Customers[[#This Row],[number_customer_service_calls]] &lt;= 3, "2-3 Calls", IF(tbl_Customers[[#This Row],[number_customer_service_calls]] &lt;=5, "4-5 Calls", "6+ Calls")))</f>
        <v>2-3 Calls</v>
      </c>
      <c r="X2943" t="str">
        <f>IF(tbl_Customers[[#This Row],[account_length]] &lt;= 50, "0-50", IF(tbl_Customers[[#This Row],[account_length]] &lt;=100, "51-100", IF(tbl_Customers[[#This Row],[account_length]] &lt;= 150, "101-150", "151+")))</f>
        <v>51-100</v>
      </c>
      <c r="Y2943" t="str">
        <f>IF(tbl_Customers[[#This Row],[total_intl_charge]] &lt;= 3, "Low Charges", "High Charges")</f>
        <v>Low Charges</v>
      </c>
      <c r="Z2943" t="str">
        <f>IF(tbl_Customers[[#This Row],[total_eve_calls]]&lt;=80,"Low Calls",
IF(tbl_Customers[[#This Row],[total_eve_calls]]&lt;=120,"Medium Calls","High Calls"))</f>
        <v>Medium Calls</v>
      </c>
      <c r="AA2943" t="str">
        <f>IF(tbl_Customers[[#This Row],[total_eve_charge]]&lt;=15,"Low Charges",
IF(tbl_Customers[[#This Row],[total_eve_charge]]&lt;=20,"Medium Charges","High Charges"))</f>
        <v>Medium Charges</v>
      </c>
      <c r="AB29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43" t="str">
        <f>IF(tbl_Customers[[#This Row],[number_vmail_messages]] = 0, "No Usage", IF(tbl_Customers[[#This Row],[number_vmail_messages]] &lt;= 20, "Low Usage", IF(tbl_Customers[[#This Row],[number_vmail_messages]] &lt;= 40, "Medium Usgae", "High Usage")))</f>
        <v>No Usage</v>
      </c>
      <c r="AD2943" t="str">
        <f>IF(tbl_Customers[[#This Row],[total_day_minutes]]&lt;=150,"Low Usage", IF(tbl_Customers[[#This Row],[total_day_minutes]]&lt;=200,"Medium Usage", IF(tbl_Customers[[#This Row],[total_day_minutes]]&lt;=250,"High Usage","Very High Usage")))</f>
        <v>High Usage</v>
      </c>
      <c r="AE2943" t="str">
        <f>IF(tbl_Customers[[#This Row],[total_intl_calls]]&lt;=5,"Low Calls", IF(tbl_Customers[[#This Row],[total_intl_calls]]&lt;=10, "Medium Calls", "High Calls"))</f>
        <v>Low Calls</v>
      </c>
      <c r="AF29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43" s="36" t="str">
        <f>IF(tbl_Customers[[#This Row],[Churn_Risk_Score]]&gt;=10,"High Risk", IF(tbl_Customers[[#This Row],[Churn_Risk_Score]]&gt;=5,"Medium Risk","Low Risk"))</f>
        <v>Low Risk</v>
      </c>
    </row>
    <row r="2944" spans="1:33" x14ac:dyDescent="0.35">
      <c r="A2944">
        <v>2943</v>
      </c>
      <c r="B2944" t="s">
        <v>53</v>
      </c>
      <c r="C2944">
        <v>143</v>
      </c>
      <c r="D2944" t="s">
        <v>21</v>
      </c>
      <c r="E2944" t="s">
        <v>22</v>
      </c>
      <c r="F2944" t="s">
        <v>22</v>
      </c>
      <c r="G2944">
        <v>0</v>
      </c>
      <c r="H2944">
        <v>191.6</v>
      </c>
      <c r="I2944">
        <v>53</v>
      </c>
      <c r="J2944">
        <v>32.57</v>
      </c>
      <c r="K2944">
        <v>104.6</v>
      </c>
      <c r="L2944">
        <v>104</v>
      </c>
      <c r="M2944">
        <v>8.89</v>
      </c>
      <c r="N2944">
        <v>195.8</v>
      </c>
      <c r="O2944">
        <v>125</v>
      </c>
      <c r="P2944">
        <v>8.81</v>
      </c>
      <c r="Q2944">
        <v>10.7</v>
      </c>
      <c r="R2944">
        <v>9</v>
      </c>
      <c r="S2944">
        <v>2.89</v>
      </c>
      <c r="T2944">
        <v>3</v>
      </c>
      <c r="U2944" t="s">
        <v>22</v>
      </c>
      <c r="V2944">
        <f>IF(tbl_Customers[[#This Row],[churn]] = "yes", 1, 0)</f>
        <v>0</v>
      </c>
      <c r="W2944" t="str">
        <f>IF(tbl_Customers[[#This Row],[number_customer_service_calls]] &lt;= 1, "0-1 Calls", IF(tbl_Customers[[#This Row],[number_customer_service_calls]] &lt;= 3, "2-3 Calls", IF(tbl_Customers[[#This Row],[number_customer_service_calls]] &lt;=5, "4-5 Calls", "6+ Calls")))</f>
        <v>2-3 Calls</v>
      </c>
      <c r="X2944" t="str">
        <f>IF(tbl_Customers[[#This Row],[account_length]] &lt;= 50, "0-50", IF(tbl_Customers[[#This Row],[account_length]] &lt;=100, "51-100", IF(tbl_Customers[[#This Row],[account_length]] &lt;= 150, "101-150", "151+")))</f>
        <v>101-150</v>
      </c>
      <c r="Y2944" t="str">
        <f>IF(tbl_Customers[[#This Row],[total_intl_charge]] &lt;= 3, "Low Charges", "High Charges")</f>
        <v>Low Charges</v>
      </c>
      <c r="Z2944" t="str">
        <f>IF(tbl_Customers[[#This Row],[total_eve_calls]]&lt;=80,"Low Calls",
IF(tbl_Customers[[#This Row],[total_eve_calls]]&lt;=120,"Medium Calls","High Calls"))</f>
        <v>Medium Calls</v>
      </c>
      <c r="AA2944" t="str">
        <f>IF(tbl_Customers[[#This Row],[total_eve_charge]]&lt;=15,"Low Charges",
IF(tbl_Customers[[#This Row],[total_eve_charge]]&lt;=20,"Medium Charges","High Charges"))</f>
        <v>Low Charges</v>
      </c>
      <c r="AB29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44" t="str">
        <f>IF(tbl_Customers[[#This Row],[number_vmail_messages]] = 0, "No Usage", IF(tbl_Customers[[#This Row],[number_vmail_messages]] &lt;= 20, "Low Usage", IF(tbl_Customers[[#This Row],[number_vmail_messages]] &lt;= 40, "Medium Usgae", "High Usage")))</f>
        <v>No Usage</v>
      </c>
      <c r="AD2944" t="str">
        <f>IF(tbl_Customers[[#This Row],[total_day_minutes]]&lt;=150,"Low Usage", IF(tbl_Customers[[#This Row],[total_day_minutes]]&lt;=200,"Medium Usage", IF(tbl_Customers[[#This Row],[total_day_minutes]]&lt;=250,"High Usage","Very High Usage")))</f>
        <v>Medium Usage</v>
      </c>
      <c r="AE2944" t="str">
        <f>IF(tbl_Customers[[#This Row],[total_intl_calls]]&lt;=5,"Low Calls", IF(tbl_Customers[[#This Row],[total_intl_calls]]&lt;=10, "Medium Calls", "High Calls"))</f>
        <v>Medium Calls</v>
      </c>
      <c r="AF29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44" s="36" t="str">
        <f>IF(tbl_Customers[[#This Row],[Churn_Risk_Score]]&gt;=10,"High Risk", IF(tbl_Customers[[#This Row],[Churn_Risk_Score]]&gt;=5,"Medium Risk","Low Risk"))</f>
        <v>Low Risk</v>
      </c>
    </row>
    <row r="2945" spans="1:33" x14ac:dyDescent="0.35">
      <c r="A2945">
        <v>2944</v>
      </c>
      <c r="B2945" t="s">
        <v>32</v>
      </c>
      <c r="C2945">
        <v>60</v>
      </c>
      <c r="D2945" t="s">
        <v>21</v>
      </c>
      <c r="E2945" t="s">
        <v>22</v>
      </c>
      <c r="F2945" t="s">
        <v>22</v>
      </c>
      <c r="G2945">
        <v>0</v>
      </c>
      <c r="H2945">
        <v>136.4</v>
      </c>
      <c r="I2945">
        <v>147</v>
      </c>
      <c r="J2945">
        <v>23.19</v>
      </c>
      <c r="K2945">
        <v>219.9</v>
      </c>
      <c r="L2945">
        <v>101</v>
      </c>
      <c r="M2945">
        <v>18.690000000000001</v>
      </c>
      <c r="N2945">
        <v>99.7</v>
      </c>
      <c r="O2945">
        <v>73</v>
      </c>
      <c r="P2945">
        <v>4.49</v>
      </c>
      <c r="Q2945">
        <v>7</v>
      </c>
      <c r="R2945">
        <v>3</v>
      </c>
      <c r="S2945">
        <v>1.89</v>
      </c>
      <c r="T2945">
        <v>0</v>
      </c>
      <c r="U2945" t="s">
        <v>22</v>
      </c>
      <c r="V2945">
        <f>IF(tbl_Customers[[#This Row],[churn]] = "yes", 1, 0)</f>
        <v>0</v>
      </c>
      <c r="W2945" t="str">
        <f>IF(tbl_Customers[[#This Row],[number_customer_service_calls]] &lt;= 1, "0-1 Calls", IF(tbl_Customers[[#This Row],[number_customer_service_calls]] &lt;= 3, "2-3 Calls", IF(tbl_Customers[[#This Row],[number_customer_service_calls]] &lt;=5, "4-5 Calls", "6+ Calls")))</f>
        <v>0-1 Calls</v>
      </c>
      <c r="X2945" t="str">
        <f>IF(tbl_Customers[[#This Row],[account_length]] &lt;= 50, "0-50", IF(tbl_Customers[[#This Row],[account_length]] &lt;=100, "51-100", IF(tbl_Customers[[#This Row],[account_length]] &lt;= 150, "101-150", "151+")))</f>
        <v>51-100</v>
      </c>
      <c r="Y2945" t="str">
        <f>IF(tbl_Customers[[#This Row],[total_intl_charge]] &lt;= 3, "Low Charges", "High Charges")</f>
        <v>Low Charges</v>
      </c>
      <c r="Z2945" t="str">
        <f>IF(tbl_Customers[[#This Row],[total_eve_calls]]&lt;=80,"Low Calls",
IF(tbl_Customers[[#This Row],[total_eve_calls]]&lt;=120,"Medium Calls","High Calls"))</f>
        <v>Medium Calls</v>
      </c>
      <c r="AA2945" t="str">
        <f>IF(tbl_Customers[[#This Row],[total_eve_charge]]&lt;=15,"Low Charges",
IF(tbl_Customers[[#This Row],[total_eve_charge]]&lt;=20,"Medium Charges","High Charges"))</f>
        <v>Medium Charges</v>
      </c>
      <c r="AB29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45" t="str">
        <f>IF(tbl_Customers[[#This Row],[number_vmail_messages]] = 0, "No Usage", IF(tbl_Customers[[#This Row],[number_vmail_messages]] &lt;= 20, "Low Usage", IF(tbl_Customers[[#This Row],[number_vmail_messages]] &lt;= 40, "Medium Usgae", "High Usage")))</f>
        <v>No Usage</v>
      </c>
      <c r="AD2945" t="str">
        <f>IF(tbl_Customers[[#This Row],[total_day_minutes]]&lt;=150,"Low Usage", IF(tbl_Customers[[#This Row],[total_day_minutes]]&lt;=200,"Medium Usage", IF(tbl_Customers[[#This Row],[total_day_minutes]]&lt;=250,"High Usage","Very High Usage")))</f>
        <v>Low Usage</v>
      </c>
      <c r="AE2945" t="str">
        <f>IF(tbl_Customers[[#This Row],[total_intl_calls]]&lt;=5,"Low Calls", IF(tbl_Customers[[#This Row],[total_intl_calls]]&lt;=10, "Medium Calls", "High Calls"))</f>
        <v>Low Calls</v>
      </c>
      <c r="AF29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45" s="36" t="str">
        <f>IF(tbl_Customers[[#This Row],[Churn_Risk_Score]]&gt;=10,"High Risk", IF(tbl_Customers[[#This Row],[Churn_Risk_Score]]&gt;=5,"Medium Risk","Low Risk"))</f>
        <v>Low Risk</v>
      </c>
    </row>
    <row r="2946" spans="1:33" x14ac:dyDescent="0.35">
      <c r="A2946">
        <v>2945</v>
      </c>
      <c r="B2946" t="s">
        <v>41</v>
      </c>
      <c r="C2946">
        <v>90</v>
      </c>
      <c r="D2946" t="s">
        <v>21</v>
      </c>
      <c r="E2946" t="s">
        <v>22</v>
      </c>
      <c r="F2946" t="s">
        <v>23</v>
      </c>
      <c r="G2946">
        <v>30</v>
      </c>
      <c r="H2946">
        <v>168.2</v>
      </c>
      <c r="I2946">
        <v>103</v>
      </c>
      <c r="J2946">
        <v>28.59</v>
      </c>
      <c r="K2946">
        <v>220.9</v>
      </c>
      <c r="L2946">
        <v>75</v>
      </c>
      <c r="M2946">
        <v>18.78</v>
      </c>
      <c r="N2946">
        <v>224.3</v>
      </c>
      <c r="O2946">
        <v>105</v>
      </c>
      <c r="P2946">
        <v>10.09</v>
      </c>
      <c r="Q2946">
        <v>8.1999999999999993</v>
      </c>
      <c r="R2946">
        <v>2</v>
      </c>
      <c r="S2946">
        <v>2.21</v>
      </c>
      <c r="T2946">
        <v>0</v>
      </c>
      <c r="U2946" t="s">
        <v>22</v>
      </c>
      <c r="V2946">
        <f>IF(tbl_Customers[[#This Row],[churn]] = "yes", 1, 0)</f>
        <v>0</v>
      </c>
      <c r="W2946" t="str">
        <f>IF(tbl_Customers[[#This Row],[number_customer_service_calls]] &lt;= 1, "0-1 Calls", IF(tbl_Customers[[#This Row],[number_customer_service_calls]] &lt;= 3, "2-3 Calls", IF(tbl_Customers[[#This Row],[number_customer_service_calls]] &lt;=5, "4-5 Calls", "6+ Calls")))</f>
        <v>0-1 Calls</v>
      </c>
      <c r="X2946" t="str">
        <f>IF(tbl_Customers[[#This Row],[account_length]] &lt;= 50, "0-50", IF(tbl_Customers[[#This Row],[account_length]] &lt;=100, "51-100", IF(tbl_Customers[[#This Row],[account_length]] &lt;= 150, "101-150", "151+")))</f>
        <v>51-100</v>
      </c>
      <c r="Y2946" t="str">
        <f>IF(tbl_Customers[[#This Row],[total_intl_charge]] &lt;= 3, "Low Charges", "High Charges")</f>
        <v>Low Charges</v>
      </c>
      <c r="Z2946" t="str">
        <f>IF(tbl_Customers[[#This Row],[total_eve_calls]]&lt;=80,"Low Calls",
IF(tbl_Customers[[#This Row],[total_eve_calls]]&lt;=120,"Medium Calls","High Calls"))</f>
        <v>Low Calls</v>
      </c>
      <c r="AA2946" t="str">
        <f>IF(tbl_Customers[[#This Row],[total_eve_charge]]&lt;=15,"Low Charges",
IF(tbl_Customers[[#This Row],[total_eve_charge]]&lt;=20,"Medium Charges","High Charges"))</f>
        <v>Medium Charges</v>
      </c>
      <c r="AB29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46" t="str">
        <f>IF(tbl_Customers[[#This Row],[number_vmail_messages]] = 0, "No Usage", IF(tbl_Customers[[#This Row],[number_vmail_messages]] &lt;= 20, "Low Usage", IF(tbl_Customers[[#This Row],[number_vmail_messages]] &lt;= 40, "Medium Usgae", "High Usage")))</f>
        <v>Medium Usgae</v>
      </c>
      <c r="AD2946" t="str">
        <f>IF(tbl_Customers[[#This Row],[total_day_minutes]]&lt;=150,"Low Usage", IF(tbl_Customers[[#This Row],[total_day_minutes]]&lt;=200,"Medium Usage", IF(tbl_Customers[[#This Row],[total_day_minutes]]&lt;=250,"High Usage","Very High Usage")))</f>
        <v>Medium Usage</v>
      </c>
      <c r="AE2946" t="str">
        <f>IF(tbl_Customers[[#This Row],[total_intl_calls]]&lt;=5,"Low Calls", IF(tbl_Customers[[#This Row],[total_intl_calls]]&lt;=10, "Medium Calls", "High Calls"))</f>
        <v>Low Calls</v>
      </c>
      <c r="AF29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46" s="36" t="str">
        <f>IF(tbl_Customers[[#This Row],[Churn_Risk_Score]]&gt;=10,"High Risk", IF(tbl_Customers[[#This Row],[Churn_Risk_Score]]&gt;=5,"Medium Risk","Low Risk"))</f>
        <v>Low Risk</v>
      </c>
    </row>
    <row r="2947" spans="1:33" x14ac:dyDescent="0.35">
      <c r="A2947">
        <v>2946</v>
      </c>
      <c r="B2947" t="s">
        <v>39</v>
      </c>
      <c r="C2947">
        <v>65</v>
      </c>
      <c r="D2947" t="s">
        <v>21</v>
      </c>
      <c r="E2947" t="s">
        <v>22</v>
      </c>
      <c r="F2947" t="s">
        <v>22</v>
      </c>
      <c r="G2947">
        <v>0</v>
      </c>
      <c r="H2947">
        <v>217.9</v>
      </c>
      <c r="I2947">
        <v>89</v>
      </c>
      <c r="J2947">
        <v>37.04</v>
      </c>
      <c r="K2947">
        <v>238.8</v>
      </c>
      <c r="L2947">
        <v>101</v>
      </c>
      <c r="M2947">
        <v>20.3</v>
      </c>
      <c r="N2947">
        <v>194.4</v>
      </c>
      <c r="O2947">
        <v>105</v>
      </c>
      <c r="P2947">
        <v>8.75</v>
      </c>
      <c r="Q2947">
        <v>6.6</v>
      </c>
      <c r="R2947">
        <v>4</v>
      </c>
      <c r="S2947">
        <v>1.78</v>
      </c>
      <c r="T2947">
        <v>0</v>
      </c>
      <c r="U2947" t="s">
        <v>22</v>
      </c>
      <c r="V2947">
        <f>IF(tbl_Customers[[#This Row],[churn]] = "yes", 1, 0)</f>
        <v>0</v>
      </c>
      <c r="W2947" t="str">
        <f>IF(tbl_Customers[[#This Row],[number_customer_service_calls]] &lt;= 1, "0-1 Calls", IF(tbl_Customers[[#This Row],[number_customer_service_calls]] &lt;= 3, "2-3 Calls", IF(tbl_Customers[[#This Row],[number_customer_service_calls]] &lt;=5, "4-5 Calls", "6+ Calls")))</f>
        <v>0-1 Calls</v>
      </c>
      <c r="X2947" t="str">
        <f>IF(tbl_Customers[[#This Row],[account_length]] &lt;= 50, "0-50", IF(tbl_Customers[[#This Row],[account_length]] &lt;=100, "51-100", IF(tbl_Customers[[#This Row],[account_length]] &lt;= 150, "101-150", "151+")))</f>
        <v>51-100</v>
      </c>
      <c r="Y2947" t="str">
        <f>IF(tbl_Customers[[#This Row],[total_intl_charge]] &lt;= 3, "Low Charges", "High Charges")</f>
        <v>Low Charges</v>
      </c>
      <c r="Z2947" t="str">
        <f>IF(tbl_Customers[[#This Row],[total_eve_calls]]&lt;=80,"Low Calls",
IF(tbl_Customers[[#This Row],[total_eve_calls]]&lt;=120,"Medium Calls","High Calls"))</f>
        <v>Medium Calls</v>
      </c>
      <c r="AA2947" t="str">
        <f>IF(tbl_Customers[[#This Row],[total_eve_charge]]&lt;=15,"Low Charges",
IF(tbl_Customers[[#This Row],[total_eve_charge]]&lt;=20,"Medium Charges","High Charges"))</f>
        <v>High Charges</v>
      </c>
      <c r="AB29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47" t="str">
        <f>IF(tbl_Customers[[#This Row],[number_vmail_messages]] = 0, "No Usage", IF(tbl_Customers[[#This Row],[number_vmail_messages]] &lt;= 20, "Low Usage", IF(tbl_Customers[[#This Row],[number_vmail_messages]] &lt;= 40, "Medium Usgae", "High Usage")))</f>
        <v>No Usage</v>
      </c>
      <c r="AD2947" t="str">
        <f>IF(tbl_Customers[[#This Row],[total_day_minutes]]&lt;=150,"Low Usage", IF(tbl_Customers[[#This Row],[total_day_minutes]]&lt;=200,"Medium Usage", IF(tbl_Customers[[#This Row],[total_day_minutes]]&lt;=250,"High Usage","Very High Usage")))</f>
        <v>High Usage</v>
      </c>
      <c r="AE2947" t="str">
        <f>IF(tbl_Customers[[#This Row],[total_intl_calls]]&lt;=5,"Low Calls", IF(tbl_Customers[[#This Row],[total_intl_calls]]&lt;=10, "Medium Calls", "High Calls"))</f>
        <v>Low Calls</v>
      </c>
      <c r="AF29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47" s="36" t="str">
        <f>IF(tbl_Customers[[#This Row],[Churn_Risk_Score]]&gt;=10,"High Risk", IF(tbl_Customers[[#This Row],[Churn_Risk_Score]]&gt;=5,"Medium Risk","Low Risk"))</f>
        <v>Low Risk</v>
      </c>
    </row>
    <row r="2948" spans="1:33" x14ac:dyDescent="0.35">
      <c r="A2948">
        <v>2947</v>
      </c>
      <c r="B2948" t="s">
        <v>34</v>
      </c>
      <c r="C2948">
        <v>93</v>
      </c>
      <c r="D2948" t="s">
        <v>25</v>
      </c>
      <c r="E2948" t="s">
        <v>22</v>
      </c>
      <c r="F2948" t="s">
        <v>22</v>
      </c>
      <c r="G2948">
        <v>0</v>
      </c>
      <c r="H2948">
        <v>198.1</v>
      </c>
      <c r="I2948">
        <v>93</v>
      </c>
      <c r="J2948">
        <v>33.68</v>
      </c>
      <c r="K2948">
        <v>236.1</v>
      </c>
      <c r="L2948">
        <v>95</v>
      </c>
      <c r="M2948">
        <v>20.07</v>
      </c>
      <c r="N2948">
        <v>127.3</v>
      </c>
      <c r="O2948">
        <v>121</v>
      </c>
      <c r="P2948">
        <v>5.73</v>
      </c>
      <c r="Q2948">
        <v>12.6</v>
      </c>
      <c r="R2948">
        <v>4</v>
      </c>
      <c r="S2948">
        <v>3.4</v>
      </c>
      <c r="T2948">
        <v>2</v>
      </c>
      <c r="U2948" t="s">
        <v>22</v>
      </c>
      <c r="V2948">
        <f>IF(tbl_Customers[[#This Row],[churn]] = "yes", 1, 0)</f>
        <v>0</v>
      </c>
      <c r="W2948" t="str">
        <f>IF(tbl_Customers[[#This Row],[number_customer_service_calls]] &lt;= 1, "0-1 Calls", IF(tbl_Customers[[#This Row],[number_customer_service_calls]] &lt;= 3, "2-3 Calls", IF(tbl_Customers[[#This Row],[number_customer_service_calls]] &lt;=5, "4-5 Calls", "6+ Calls")))</f>
        <v>2-3 Calls</v>
      </c>
      <c r="X2948" t="str">
        <f>IF(tbl_Customers[[#This Row],[account_length]] &lt;= 50, "0-50", IF(tbl_Customers[[#This Row],[account_length]] &lt;=100, "51-100", IF(tbl_Customers[[#This Row],[account_length]] &lt;= 150, "101-150", "151+")))</f>
        <v>51-100</v>
      </c>
      <c r="Y2948" t="str">
        <f>IF(tbl_Customers[[#This Row],[total_intl_charge]] &lt;= 3, "Low Charges", "High Charges")</f>
        <v>High Charges</v>
      </c>
      <c r="Z2948" t="str">
        <f>IF(tbl_Customers[[#This Row],[total_eve_calls]]&lt;=80,"Low Calls",
IF(tbl_Customers[[#This Row],[total_eve_calls]]&lt;=120,"Medium Calls","High Calls"))</f>
        <v>Medium Calls</v>
      </c>
      <c r="AA2948" t="str">
        <f>IF(tbl_Customers[[#This Row],[total_eve_charge]]&lt;=15,"Low Charges",
IF(tbl_Customers[[#This Row],[total_eve_charge]]&lt;=20,"Medium Charges","High Charges"))</f>
        <v>High Charges</v>
      </c>
      <c r="AB29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48" t="str">
        <f>IF(tbl_Customers[[#This Row],[number_vmail_messages]] = 0, "No Usage", IF(tbl_Customers[[#This Row],[number_vmail_messages]] &lt;= 20, "Low Usage", IF(tbl_Customers[[#This Row],[number_vmail_messages]] &lt;= 40, "Medium Usgae", "High Usage")))</f>
        <v>No Usage</v>
      </c>
      <c r="AD2948" t="str">
        <f>IF(tbl_Customers[[#This Row],[total_day_minutes]]&lt;=150,"Low Usage", IF(tbl_Customers[[#This Row],[total_day_minutes]]&lt;=200,"Medium Usage", IF(tbl_Customers[[#This Row],[total_day_minutes]]&lt;=250,"High Usage","Very High Usage")))</f>
        <v>Medium Usage</v>
      </c>
      <c r="AE2948" t="str">
        <f>IF(tbl_Customers[[#This Row],[total_intl_calls]]&lt;=5,"Low Calls", IF(tbl_Customers[[#This Row],[total_intl_calls]]&lt;=10, "Medium Calls", "High Calls"))</f>
        <v>Low Calls</v>
      </c>
      <c r="AF29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48" s="36" t="str">
        <f>IF(tbl_Customers[[#This Row],[Churn_Risk_Score]]&gt;=10,"High Risk", IF(tbl_Customers[[#This Row],[Churn_Risk_Score]]&gt;=5,"Medium Risk","Low Risk"))</f>
        <v>Low Risk</v>
      </c>
    </row>
    <row r="2949" spans="1:33" x14ac:dyDescent="0.35">
      <c r="A2949">
        <v>2948</v>
      </c>
      <c r="B2949" t="s">
        <v>55</v>
      </c>
      <c r="C2949">
        <v>117</v>
      </c>
      <c r="D2949" t="s">
        <v>25</v>
      </c>
      <c r="E2949" t="s">
        <v>23</v>
      </c>
      <c r="F2949" t="s">
        <v>23</v>
      </c>
      <c r="G2949">
        <v>15</v>
      </c>
      <c r="H2949">
        <v>178.8</v>
      </c>
      <c r="I2949">
        <v>81</v>
      </c>
      <c r="J2949">
        <v>30.4</v>
      </c>
      <c r="K2949">
        <v>286.10000000000002</v>
      </c>
      <c r="L2949">
        <v>85</v>
      </c>
      <c r="M2949">
        <v>24.32</v>
      </c>
      <c r="N2949">
        <v>229.4</v>
      </c>
      <c r="O2949">
        <v>128</v>
      </c>
      <c r="P2949">
        <v>10.32</v>
      </c>
      <c r="Q2949">
        <v>7.1</v>
      </c>
      <c r="R2949">
        <v>5</v>
      </c>
      <c r="S2949">
        <v>1.92</v>
      </c>
      <c r="T2949">
        <v>1</v>
      </c>
      <c r="U2949" t="s">
        <v>22</v>
      </c>
      <c r="V2949">
        <f>IF(tbl_Customers[[#This Row],[churn]] = "yes", 1, 0)</f>
        <v>0</v>
      </c>
      <c r="W2949" t="str">
        <f>IF(tbl_Customers[[#This Row],[number_customer_service_calls]] &lt;= 1, "0-1 Calls", IF(tbl_Customers[[#This Row],[number_customer_service_calls]] &lt;= 3, "2-3 Calls", IF(tbl_Customers[[#This Row],[number_customer_service_calls]] &lt;=5, "4-5 Calls", "6+ Calls")))</f>
        <v>0-1 Calls</v>
      </c>
      <c r="X2949" t="str">
        <f>IF(tbl_Customers[[#This Row],[account_length]] &lt;= 50, "0-50", IF(tbl_Customers[[#This Row],[account_length]] &lt;=100, "51-100", IF(tbl_Customers[[#This Row],[account_length]] &lt;= 150, "101-150", "151+")))</f>
        <v>101-150</v>
      </c>
      <c r="Y2949" t="str">
        <f>IF(tbl_Customers[[#This Row],[total_intl_charge]] &lt;= 3, "Low Charges", "High Charges")</f>
        <v>Low Charges</v>
      </c>
      <c r="Z2949" t="str">
        <f>IF(tbl_Customers[[#This Row],[total_eve_calls]]&lt;=80,"Low Calls",
IF(tbl_Customers[[#This Row],[total_eve_calls]]&lt;=120,"Medium Calls","High Calls"))</f>
        <v>Medium Calls</v>
      </c>
      <c r="AA2949" t="str">
        <f>IF(tbl_Customers[[#This Row],[total_eve_charge]]&lt;=15,"Low Charges",
IF(tbl_Customers[[#This Row],[total_eve_charge]]&lt;=20,"Medium Charges","High Charges"))</f>
        <v>High Charges</v>
      </c>
      <c r="AB29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49" t="str">
        <f>IF(tbl_Customers[[#This Row],[number_vmail_messages]] = 0, "No Usage", IF(tbl_Customers[[#This Row],[number_vmail_messages]] &lt;= 20, "Low Usage", IF(tbl_Customers[[#This Row],[number_vmail_messages]] &lt;= 40, "Medium Usgae", "High Usage")))</f>
        <v>Low Usage</v>
      </c>
      <c r="AD2949" t="str">
        <f>IF(tbl_Customers[[#This Row],[total_day_minutes]]&lt;=150,"Low Usage", IF(tbl_Customers[[#This Row],[total_day_minutes]]&lt;=200,"Medium Usage", IF(tbl_Customers[[#This Row],[total_day_minutes]]&lt;=250,"High Usage","Very High Usage")))</f>
        <v>Medium Usage</v>
      </c>
      <c r="AE2949" t="str">
        <f>IF(tbl_Customers[[#This Row],[total_intl_calls]]&lt;=5,"Low Calls", IF(tbl_Customers[[#This Row],[total_intl_calls]]&lt;=10, "Medium Calls", "High Calls"))</f>
        <v>Low Calls</v>
      </c>
      <c r="AF29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49" s="36" t="str">
        <f>IF(tbl_Customers[[#This Row],[Churn_Risk_Score]]&gt;=10,"High Risk", IF(tbl_Customers[[#This Row],[Churn_Risk_Score]]&gt;=5,"Medium Risk","Low Risk"))</f>
        <v>Low Risk</v>
      </c>
    </row>
    <row r="2950" spans="1:33" x14ac:dyDescent="0.35">
      <c r="A2950">
        <v>2949</v>
      </c>
      <c r="B2950" t="s">
        <v>68</v>
      </c>
      <c r="C2950">
        <v>96</v>
      </c>
      <c r="D2950" t="s">
        <v>21</v>
      </c>
      <c r="E2950" t="s">
        <v>22</v>
      </c>
      <c r="F2950" t="s">
        <v>23</v>
      </c>
      <c r="G2950">
        <v>18</v>
      </c>
      <c r="H2950">
        <v>262.89999999999998</v>
      </c>
      <c r="I2950">
        <v>57</v>
      </c>
      <c r="J2950">
        <v>44.69</v>
      </c>
      <c r="K2950">
        <v>190.2</v>
      </c>
      <c r="L2950">
        <v>107</v>
      </c>
      <c r="M2950">
        <v>16.170000000000002</v>
      </c>
      <c r="N2950">
        <v>293.5</v>
      </c>
      <c r="O2950">
        <v>103</v>
      </c>
      <c r="P2950">
        <v>13.21</v>
      </c>
      <c r="Q2950">
        <v>11.8</v>
      </c>
      <c r="R2950">
        <v>4</v>
      </c>
      <c r="S2950">
        <v>3.19</v>
      </c>
      <c r="T2950">
        <v>3</v>
      </c>
      <c r="U2950" t="s">
        <v>22</v>
      </c>
      <c r="V2950">
        <f>IF(tbl_Customers[[#This Row],[churn]] = "yes", 1, 0)</f>
        <v>0</v>
      </c>
      <c r="W2950" t="str">
        <f>IF(tbl_Customers[[#This Row],[number_customer_service_calls]] &lt;= 1, "0-1 Calls", IF(tbl_Customers[[#This Row],[number_customer_service_calls]] &lt;= 3, "2-3 Calls", IF(tbl_Customers[[#This Row],[number_customer_service_calls]] &lt;=5, "4-5 Calls", "6+ Calls")))</f>
        <v>2-3 Calls</v>
      </c>
      <c r="X2950" t="str">
        <f>IF(tbl_Customers[[#This Row],[account_length]] &lt;= 50, "0-50", IF(tbl_Customers[[#This Row],[account_length]] &lt;=100, "51-100", IF(tbl_Customers[[#This Row],[account_length]] &lt;= 150, "101-150", "151+")))</f>
        <v>51-100</v>
      </c>
      <c r="Y2950" t="str">
        <f>IF(tbl_Customers[[#This Row],[total_intl_charge]] &lt;= 3, "Low Charges", "High Charges")</f>
        <v>High Charges</v>
      </c>
      <c r="Z2950" t="str">
        <f>IF(tbl_Customers[[#This Row],[total_eve_calls]]&lt;=80,"Low Calls",
IF(tbl_Customers[[#This Row],[total_eve_calls]]&lt;=120,"Medium Calls","High Calls"))</f>
        <v>Medium Calls</v>
      </c>
      <c r="AA2950" t="str">
        <f>IF(tbl_Customers[[#This Row],[total_eve_charge]]&lt;=15,"Low Charges",
IF(tbl_Customers[[#This Row],[total_eve_charge]]&lt;=20,"Medium Charges","High Charges"))</f>
        <v>Medium Charges</v>
      </c>
      <c r="AB29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50" t="str">
        <f>IF(tbl_Customers[[#This Row],[number_vmail_messages]] = 0, "No Usage", IF(tbl_Customers[[#This Row],[number_vmail_messages]] &lt;= 20, "Low Usage", IF(tbl_Customers[[#This Row],[number_vmail_messages]] &lt;= 40, "Medium Usgae", "High Usage")))</f>
        <v>Low Usage</v>
      </c>
      <c r="AD2950" t="str">
        <f>IF(tbl_Customers[[#This Row],[total_day_minutes]]&lt;=150,"Low Usage", IF(tbl_Customers[[#This Row],[total_day_minutes]]&lt;=200,"Medium Usage", IF(tbl_Customers[[#This Row],[total_day_minutes]]&lt;=250,"High Usage","Very High Usage")))</f>
        <v>Very High Usage</v>
      </c>
      <c r="AE2950" t="str">
        <f>IF(tbl_Customers[[#This Row],[total_intl_calls]]&lt;=5,"Low Calls", IF(tbl_Customers[[#This Row],[total_intl_calls]]&lt;=10, "Medium Calls", "High Calls"))</f>
        <v>Low Calls</v>
      </c>
      <c r="AF29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950" s="36" t="str">
        <f>IF(tbl_Customers[[#This Row],[Churn_Risk_Score]]&gt;=10,"High Risk", IF(tbl_Customers[[#This Row],[Churn_Risk_Score]]&gt;=5,"Medium Risk","Low Risk"))</f>
        <v>Medium Risk</v>
      </c>
    </row>
    <row r="2951" spans="1:33" x14ac:dyDescent="0.35">
      <c r="A2951">
        <v>2950</v>
      </c>
      <c r="B2951" t="s">
        <v>62</v>
      </c>
      <c r="C2951">
        <v>60</v>
      </c>
      <c r="D2951" t="s">
        <v>21</v>
      </c>
      <c r="E2951" t="s">
        <v>22</v>
      </c>
      <c r="F2951" t="s">
        <v>22</v>
      </c>
      <c r="G2951">
        <v>0</v>
      </c>
      <c r="H2951">
        <v>197</v>
      </c>
      <c r="I2951">
        <v>130</v>
      </c>
      <c r="J2951">
        <v>33.49</v>
      </c>
      <c r="K2951">
        <v>219.2</v>
      </c>
      <c r="L2951">
        <v>105</v>
      </c>
      <c r="M2951">
        <v>18.63</v>
      </c>
      <c r="N2951">
        <v>102.8</v>
      </c>
      <c r="O2951">
        <v>113</v>
      </c>
      <c r="P2951">
        <v>4.63</v>
      </c>
      <c r="Q2951">
        <v>12.6</v>
      </c>
      <c r="R2951">
        <v>4</v>
      </c>
      <c r="S2951">
        <v>3.4</v>
      </c>
      <c r="T2951">
        <v>1</v>
      </c>
      <c r="U2951" t="s">
        <v>22</v>
      </c>
      <c r="V2951">
        <f>IF(tbl_Customers[[#This Row],[churn]] = "yes", 1, 0)</f>
        <v>0</v>
      </c>
      <c r="W2951" t="str">
        <f>IF(tbl_Customers[[#This Row],[number_customer_service_calls]] &lt;= 1, "0-1 Calls", IF(tbl_Customers[[#This Row],[number_customer_service_calls]] &lt;= 3, "2-3 Calls", IF(tbl_Customers[[#This Row],[number_customer_service_calls]] &lt;=5, "4-5 Calls", "6+ Calls")))</f>
        <v>0-1 Calls</v>
      </c>
      <c r="X2951" t="str">
        <f>IF(tbl_Customers[[#This Row],[account_length]] &lt;= 50, "0-50", IF(tbl_Customers[[#This Row],[account_length]] &lt;=100, "51-100", IF(tbl_Customers[[#This Row],[account_length]] &lt;= 150, "101-150", "151+")))</f>
        <v>51-100</v>
      </c>
      <c r="Y2951" t="str">
        <f>IF(tbl_Customers[[#This Row],[total_intl_charge]] &lt;= 3, "Low Charges", "High Charges")</f>
        <v>High Charges</v>
      </c>
      <c r="Z2951" t="str">
        <f>IF(tbl_Customers[[#This Row],[total_eve_calls]]&lt;=80,"Low Calls",
IF(tbl_Customers[[#This Row],[total_eve_calls]]&lt;=120,"Medium Calls","High Calls"))</f>
        <v>Medium Calls</v>
      </c>
      <c r="AA2951" t="str">
        <f>IF(tbl_Customers[[#This Row],[total_eve_charge]]&lt;=15,"Low Charges",
IF(tbl_Customers[[#This Row],[total_eve_charge]]&lt;=20,"Medium Charges","High Charges"))</f>
        <v>Medium Charges</v>
      </c>
      <c r="AB29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51" t="str">
        <f>IF(tbl_Customers[[#This Row],[number_vmail_messages]] = 0, "No Usage", IF(tbl_Customers[[#This Row],[number_vmail_messages]] &lt;= 20, "Low Usage", IF(tbl_Customers[[#This Row],[number_vmail_messages]] &lt;= 40, "Medium Usgae", "High Usage")))</f>
        <v>No Usage</v>
      </c>
      <c r="AD2951" t="str">
        <f>IF(tbl_Customers[[#This Row],[total_day_minutes]]&lt;=150,"Low Usage", IF(tbl_Customers[[#This Row],[total_day_minutes]]&lt;=200,"Medium Usage", IF(tbl_Customers[[#This Row],[total_day_minutes]]&lt;=250,"High Usage","Very High Usage")))</f>
        <v>Medium Usage</v>
      </c>
      <c r="AE2951" t="str">
        <f>IF(tbl_Customers[[#This Row],[total_intl_calls]]&lt;=5,"Low Calls", IF(tbl_Customers[[#This Row],[total_intl_calls]]&lt;=10, "Medium Calls", "High Calls"))</f>
        <v>Low Calls</v>
      </c>
      <c r="AF29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51" s="36" t="str">
        <f>IF(tbl_Customers[[#This Row],[Churn_Risk_Score]]&gt;=10,"High Risk", IF(tbl_Customers[[#This Row],[Churn_Risk_Score]]&gt;=5,"Medium Risk","Low Risk"))</f>
        <v>Low Risk</v>
      </c>
    </row>
    <row r="2952" spans="1:33" x14ac:dyDescent="0.35">
      <c r="A2952">
        <v>2951</v>
      </c>
      <c r="B2952" t="s">
        <v>34</v>
      </c>
      <c r="C2952">
        <v>157</v>
      </c>
      <c r="D2952" t="s">
        <v>28</v>
      </c>
      <c r="E2952" t="s">
        <v>22</v>
      </c>
      <c r="F2952" t="s">
        <v>22</v>
      </c>
      <c r="G2952">
        <v>0</v>
      </c>
      <c r="H2952">
        <v>102.9</v>
      </c>
      <c r="I2952">
        <v>94</v>
      </c>
      <c r="J2952">
        <v>17.489999999999998</v>
      </c>
      <c r="K2952">
        <v>229.1</v>
      </c>
      <c r="L2952">
        <v>96</v>
      </c>
      <c r="M2952">
        <v>19.47</v>
      </c>
      <c r="N2952">
        <v>198.7</v>
      </c>
      <c r="O2952">
        <v>129</v>
      </c>
      <c r="P2952">
        <v>8.94</v>
      </c>
      <c r="Q2952">
        <v>13.6</v>
      </c>
      <c r="R2952">
        <v>2</v>
      </c>
      <c r="S2952">
        <v>3.67</v>
      </c>
      <c r="T2952">
        <v>1</v>
      </c>
      <c r="U2952" t="s">
        <v>22</v>
      </c>
      <c r="V2952">
        <f>IF(tbl_Customers[[#This Row],[churn]] = "yes", 1, 0)</f>
        <v>0</v>
      </c>
      <c r="W2952" t="str">
        <f>IF(tbl_Customers[[#This Row],[number_customer_service_calls]] &lt;= 1, "0-1 Calls", IF(tbl_Customers[[#This Row],[number_customer_service_calls]] &lt;= 3, "2-3 Calls", IF(tbl_Customers[[#This Row],[number_customer_service_calls]] &lt;=5, "4-5 Calls", "6+ Calls")))</f>
        <v>0-1 Calls</v>
      </c>
      <c r="X2952" t="str">
        <f>IF(tbl_Customers[[#This Row],[account_length]] &lt;= 50, "0-50", IF(tbl_Customers[[#This Row],[account_length]] &lt;=100, "51-100", IF(tbl_Customers[[#This Row],[account_length]] &lt;= 150, "101-150", "151+")))</f>
        <v>151+</v>
      </c>
      <c r="Y2952" t="str">
        <f>IF(tbl_Customers[[#This Row],[total_intl_charge]] &lt;= 3, "Low Charges", "High Charges")</f>
        <v>High Charges</v>
      </c>
      <c r="Z2952" t="str">
        <f>IF(tbl_Customers[[#This Row],[total_eve_calls]]&lt;=80,"Low Calls",
IF(tbl_Customers[[#This Row],[total_eve_calls]]&lt;=120,"Medium Calls","High Calls"))</f>
        <v>Medium Calls</v>
      </c>
      <c r="AA2952" t="str">
        <f>IF(tbl_Customers[[#This Row],[total_eve_charge]]&lt;=15,"Low Charges",
IF(tbl_Customers[[#This Row],[total_eve_charge]]&lt;=20,"Medium Charges","High Charges"))</f>
        <v>Medium Charges</v>
      </c>
      <c r="AB29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52" t="str">
        <f>IF(tbl_Customers[[#This Row],[number_vmail_messages]] = 0, "No Usage", IF(tbl_Customers[[#This Row],[number_vmail_messages]] &lt;= 20, "Low Usage", IF(tbl_Customers[[#This Row],[number_vmail_messages]] &lt;= 40, "Medium Usgae", "High Usage")))</f>
        <v>No Usage</v>
      </c>
      <c r="AD2952" t="str">
        <f>IF(tbl_Customers[[#This Row],[total_day_minutes]]&lt;=150,"Low Usage", IF(tbl_Customers[[#This Row],[total_day_minutes]]&lt;=200,"Medium Usage", IF(tbl_Customers[[#This Row],[total_day_minutes]]&lt;=250,"High Usage","Very High Usage")))</f>
        <v>Low Usage</v>
      </c>
      <c r="AE2952" t="str">
        <f>IF(tbl_Customers[[#This Row],[total_intl_calls]]&lt;=5,"Low Calls", IF(tbl_Customers[[#This Row],[total_intl_calls]]&lt;=10, "Medium Calls", "High Calls"))</f>
        <v>Low Calls</v>
      </c>
      <c r="AF29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52" s="36" t="str">
        <f>IF(tbl_Customers[[#This Row],[Churn_Risk_Score]]&gt;=10,"High Risk", IF(tbl_Customers[[#This Row],[Churn_Risk_Score]]&gt;=5,"Medium Risk","Low Risk"))</f>
        <v>Low Risk</v>
      </c>
    </row>
    <row r="2953" spans="1:33" x14ac:dyDescent="0.35">
      <c r="A2953">
        <v>2952</v>
      </c>
      <c r="B2953" t="s">
        <v>55</v>
      </c>
      <c r="C2953">
        <v>89</v>
      </c>
      <c r="D2953" t="s">
        <v>25</v>
      </c>
      <c r="E2953" t="s">
        <v>22</v>
      </c>
      <c r="F2953" t="s">
        <v>22</v>
      </c>
      <c r="G2953">
        <v>0</v>
      </c>
      <c r="H2953">
        <v>144.19999999999999</v>
      </c>
      <c r="I2953">
        <v>74</v>
      </c>
      <c r="J2953">
        <v>24.51</v>
      </c>
      <c r="K2953">
        <v>164.7</v>
      </c>
      <c r="L2953">
        <v>119</v>
      </c>
      <c r="M2953">
        <v>14</v>
      </c>
      <c r="N2953">
        <v>279.2</v>
      </c>
      <c r="O2953">
        <v>121</v>
      </c>
      <c r="P2953">
        <v>12.56</v>
      </c>
      <c r="Q2953">
        <v>12.1</v>
      </c>
      <c r="R2953">
        <v>7</v>
      </c>
      <c r="S2953">
        <v>3.27</v>
      </c>
      <c r="T2953">
        <v>4</v>
      </c>
      <c r="U2953" t="s">
        <v>23</v>
      </c>
      <c r="V2953">
        <f>IF(tbl_Customers[[#This Row],[churn]] = "yes", 1, 0)</f>
        <v>1</v>
      </c>
      <c r="W2953" t="str">
        <f>IF(tbl_Customers[[#This Row],[number_customer_service_calls]] &lt;= 1, "0-1 Calls", IF(tbl_Customers[[#This Row],[number_customer_service_calls]] &lt;= 3, "2-3 Calls", IF(tbl_Customers[[#This Row],[number_customer_service_calls]] &lt;=5, "4-5 Calls", "6+ Calls")))</f>
        <v>4-5 Calls</v>
      </c>
      <c r="X2953" t="str">
        <f>IF(tbl_Customers[[#This Row],[account_length]] &lt;= 50, "0-50", IF(tbl_Customers[[#This Row],[account_length]] &lt;=100, "51-100", IF(tbl_Customers[[#This Row],[account_length]] &lt;= 150, "101-150", "151+")))</f>
        <v>51-100</v>
      </c>
      <c r="Y2953" t="str">
        <f>IF(tbl_Customers[[#This Row],[total_intl_charge]] &lt;= 3, "Low Charges", "High Charges")</f>
        <v>High Charges</v>
      </c>
      <c r="Z2953" t="str">
        <f>IF(tbl_Customers[[#This Row],[total_eve_calls]]&lt;=80,"Low Calls",
IF(tbl_Customers[[#This Row],[total_eve_calls]]&lt;=120,"Medium Calls","High Calls"))</f>
        <v>Medium Calls</v>
      </c>
      <c r="AA2953" t="str">
        <f>IF(tbl_Customers[[#This Row],[total_eve_charge]]&lt;=15,"Low Charges",
IF(tbl_Customers[[#This Row],[total_eve_charge]]&lt;=20,"Medium Charges","High Charges"))</f>
        <v>Low Charges</v>
      </c>
      <c r="AB29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53" t="str">
        <f>IF(tbl_Customers[[#This Row],[number_vmail_messages]] = 0, "No Usage", IF(tbl_Customers[[#This Row],[number_vmail_messages]] &lt;= 20, "Low Usage", IF(tbl_Customers[[#This Row],[number_vmail_messages]] &lt;= 40, "Medium Usgae", "High Usage")))</f>
        <v>No Usage</v>
      </c>
      <c r="AD2953" t="str">
        <f>IF(tbl_Customers[[#This Row],[total_day_minutes]]&lt;=150,"Low Usage", IF(tbl_Customers[[#This Row],[total_day_minutes]]&lt;=200,"Medium Usage", IF(tbl_Customers[[#This Row],[total_day_minutes]]&lt;=250,"High Usage","Very High Usage")))</f>
        <v>Low Usage</v>
      </c>
      <c r="AE2953" t="str">
        <f>IF(tbl_Customers[[#This Row],[total_intl_calls]]&lt;=5,"Low Calls", IF(tbl_Customers[[#This Row],[total_intl_calls]]&lt;=10, "Medium Calls", "High Calls"))</f>
        <v>Medium Calls</v>
      </c>
      <c r="AF29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53" s="36" t="str">
        <f>IF(tbl_Customers[[#This Row],[Churn_Risk_Score]]&gt;=10,"High Risk", IF(tbl_Customers[[#This Row],[Churn_Risk_Score]]&gt;=5,"Medium Risk","Low Risk"))</f>
        <v>Medium Risk</v>
      </c>
    </row>
    <row r="2954" spans="1:33" x14ac:dyDescent="0.35">
      <c r="A2954">
        <v>2953</v>
      </c>
      <c r="B2954" t="s">
        <v>73</v>
      </c>
      <c r="C2954">
        <v>91</v>
      </c>
      <c r="D2954" t="s">
        <v>21</v>
      </c>
      <c r="E2954" t="s">
        <v>22</v>
      </c>
      <c r="F2954" t="s">
        <v>22</v>
      </c>
      <c r="G2954">
        <v>0</v>
      </c>
      <c r="H2954">
        <v>139.80000000000001</v>
      </c>
      <c r="I2954">
        <v>109</v>
      </c>
      <c r="J2954">
        <v>23.77</v>
      </c>
      <c r="K2954">
        <v>157</v>
      </c>
      <c r="L2954">
        <v>91</v>
      </c>
      <c r="M2954">
        <v>13.35</v>
      </c>
      <c r="N2954">
        <v>218.6</v>
      </c>
      <c r="O2954">
        <v>122</v>
      </c>
      <c r="P2954">
        <v>9.84</v>
      </c>
      <c r="Q2954">
        <v>13.6</v>
      </c>
      <c r="R2954">
        <v>4</v>
      </c>
      <c r="S2954">
        <v>3.67</v>
      </c>
      <c r="T2954">
        <v>3</v>
      </c>
      <c r="U2954" t="s">
        <v>22</v>
      </c>
      <c r="V2954">
        <f>IF(tbl_Customers[[#This Row],[churn]] = "yes", 1, 0)</f>
        <v>0</v>
      </c>
      <c r="W2954" t="str">
        <f>IF(tbl_Customers[[#This Row],[number_customer_service_calls]] &lt;= 1, "0-1 Calls", IF(tbl_Customers[[#This Row],[number_customer_service_calls]] &lt;= 3, "2-3 Calls", IF(tbl_Customers[[#This Row],[number_customer_service_calls]] &lt;=5, "4-5 Calls", "6+ Calls")))</f>
        <v>2-3 Calls</v>
      </c>
      <c r="X2954" t="str">
        <f>IF(tbl_Customers[[#This Row],[account_length]] &lt;= 50, "0-50", IF(tbl_Customers[[#This Row],[account_length]] &lt;=100, "51-100", IF(tbl_Customers[[#This Row],[account_length]] &lt;= 150, "101-150", "151+")))</f>
        <v>51-100</v>
      </c>
      <c r="Y2954" t="str">
        <f>IF(tbl_Customers[[#This Row],[total_intl_charge]] &lt;= 3, "Low Charges", "High Charges")</f>
        <v>High Charges</v>
      </c>
      <c r="Z2954" t="str">
        <f>IF(tbl_Customers[[#This Row],[total_eve_calls]]&lt;=80,"Low Calls",
IF(tbl_Customers[[#This Row],[total_eve_calls]]&lt;=120,"Medium Calls","High Calls"))</f>
        <v>Medium Calls</v>
      </c>
      <c r="AA2954" t="str">
        <f>IF(tbl_Customers[[#This Row],[total_eve_charge]]&lt;=15,"Low Charges",
IF(tbl_Customers[[#This Row],[total_eve_charge]]&lt;=20,"Medium Charges","High Charges"))</f>
        <v>Low Charges</v>
      </c>
      <c r="AB29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54" t="str">
        <f>IF(tbl_Customers[[#This Row],[number_vmail_messages]] = 0, "No Usage", IF(tbl_Customers[[#This Row],[number_vmail_messages]] &lt;= 20, "Low Usage", IF(tbl_Customers[[#This Row],[number_vmail_messages]] &lt;= 40, "Medium Usgae", "High Usage")))</f>
        <v>No Usage</v>
      </c>
      <c r="AD2954" t="str">
        <f>IF(tbl_Customers[[#This Row],[total_day_minutes]]&lt;=150,"Low Usage", IF(tbl_Customers[[#This Row],[total_day_minutes]]&lt;=200,"Medium Usage", IF(tbl_Customers[[#This Row],[total_day_minutes]]&lt;=250,"High Usage","Very High Usage")))</f>
        <v>Low Usage</v>
      </c>
      <c r="AE2954" t="str">
        <f>IF(tbl_Customers[[#This Row],[total_intl_calls]]&lt;=5,"Low Calls", IF(tbl_Customers[[#This Row],[total_intl_calls]]&lt;=10, "Medium Calls", "High Calls"))</f>
        <v>Low Calls</v>
      </c>
      <c r="AF29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54" s="36" t="str">
        <f>IF(tbl_Customers[[#This Row],[Churn_Risk_Score]]&gt;=10,"High Risk", IF(tbl_Customers[[#This Row],[Churn_Risk_Score]]&gt;=5,"Medium Risk","Low Risk"))</f>
        <v>Low Risk</v>
      </c>
    </row>
    <row r="2955" spans="1:33" x14ac:dyDescent="0.35">
      <c r="A2955">
        <v>2954</v>
      </c>
      <c r="B2955" t="s">
        <v>38</v>
      </c>
      <c r="C2955">
        <v>104</v>
      </c>
      <c r="D2955" t="s">
        <v>21</v>
      </c>
      <c r="E2955" t="s">
        <v>22</v>
      </c>
      <c r="F2955" t="s">
        <v>22</v>
      </c>
      <c r="G2955">
        <v>0</v>
      </c>
      <c r="H2955">
        <v>139.69999999999999</v>
      </c>
      <c r="I2955">
        <v>112</v>
      </c>
      <c r="J2955">
        <v>23.75</v>
      </c>
      <c r="K2955">
        <v>199.8</v>
      </c>
      <c r="L2955">
        <v>127</v>
      </c>
      <c r="M2955">
        <v>16.98</v>
      </c>
      <c r="N2955">
        <v>189.3</v>
      </c>
      <c r="O2955">
        <v>104</v>
      </c>
      <c r="P2955">
        <v>8.52</v>
      </c>
      <c r="Q2955">
        <v>10.3</v>
      </c>
      <c r="R2955">
        <v>2</v>
      </c>
      <c r="S2955">
        <v>2.78</v>
      </c>
      <c r="T2955">
        <v>2</v>
      </c>
      <c r="U2955" t="s">
        <v>22</v>
      </c>
      <c r="V2955">
        <f>IF(tbl_Customers[[#This Row],[churn]] = "yes", 1, 0)</f>
        <v>0</v>
      </c>
      <c r="W2955" t="str">
        <f>IF(tbl_Customers[[#This Row],[number_customer_service_calls]] &lt;= 1, "0-1 Calls", IF(tbl_Customers[[#This Row],[number_customer_service_calls]] &lt;= 3, "2-3 Calls", IF(tbl_Customers[[#This Row],[number_customer_service_calls]] &lt;=5, "4-5 Calls", "6+ Calls")))</f>
        <v>2-3 Calls</v>
      </c>
      <c r="X2955" t="str">
        <f>IF(tbl_Customers[[#This Row],[account_length]] &lt;= 50, "0-50", IF(tbl_Customers[[#This Row],[account_length]] &lt;=100, "51-100", IF(tbl_Customers[[#This Row],[account_length]] &lt;= 150, "101-150", "151+")))</f>
        <v>101-150</v>
      </c>
      <c r="Y2955" t="str">
        <f>IF(tbl_Customers[[#This Row],[total_intl_charge]] &lt;= 3, "Low Charges", "High Charges")</f>
        <v>Low Charges</v>
      </c>
      <c r="Z2955" t="str">
        <f>IF(tbl_Customers[[#This Row],[total_eve_calls]]&lt;=80,"Low Calls",
IF(tbl_Customers[[#This Row],[total_eve_calls]]&lt;=120,"Medium Calls","High Calls"))</f>
        <v>High Calls</v>
      </c>
      <c r="AA2955" t="str">
        <f>IF(tbl_Customers[[#This Row],[total_eve_charge]]&lt;=15,"Low Charges",
IF(tbl_Customers[[#This Row],[total_eve_charge]]&lt;=20,"Medium Charges","High Charges"))</f>
        <v>Medium Charges</v>
      </c>
      <c r="AB29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55" t="str">
        <f>IF(tbl_Customers[[#This Row],[number_vmail_messages]] = 0, "No Usage", IF(tbl_Customers[[#This Row],[number_vmail_messages]] &lt;= 20, "Low Usage", IF(tbl_Customers[[#This Row],[number_vmail_messages]] &lt;= 40, "Medium Usgae", "High Usage")))</f>
        <v>No Usage</v>
      </c>
      <c r="AD2955" t="str">
        <f>IF(tbl_Customers[[#This Row],[total_day_minutes]]&lt;=150,"Low Usage", IF(tbl_Customers[[#This Row],[total_day_minutes]]&lt;=200,"Medium Usage", IF(tbl_Customers[[#This Row],[total_day_minutes]]&lt;=250,"High Usage","Very High Usage")))</f>
        <v>Low Usage</v>
      </c>
      <c r="AE2955" t="str">
        <f>IF(tbl_Customers[[#This Row],[total_intl_calls]]&lt;=5,"Low Calls", IF(tbl_Customers[[#This Row],[total_intl_calls]]&lt;=10, "Medium Calls", "High Calls"))</f>
        <v>Low Calls</v>
      </c>
      <c r="AF29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55" s="36" t="str">
        <f>IF(tbl_Customers[[#This Row],[Churn_Risk_Score]]&gt;=10,"High Risk", IF(tbl_Customers[[#This Row],[Churn_Risk_Score]]&gt;=5,"Medium Risk","Low Risk"))</f>
        <v>Low Risk</v>
      </c>
    </row>
    <row r="2956" spans="1:33" x14ac:dyDescent="0.35">
      <c r="A2956">
        <v>2955</v>
      </c>
      <c r="B2956" t="s">
        <v>43</v>
      </c>
      <c r="C2956">
        <v>40</v>
      </c>
      <c r="D2956" t="s">
        <v>21</v>
      </c>
      <c r="E2956" t="s">
        <v>22</v>
      </c>
      <c r="F2956" t="s">
        <v>22</v>
      </c>
      <c r="G2956">
        <v>0</v>
      </c>
      <c r="H2956">
        <v>309.39999999999998</v>
      </c>
      <c r="I2956">
        <v>86</v>
      </c>
      <c r="J2956">
        <v>52.6</v>
      </c>
      <c r="K2956">
        <v>271.3</v>
      </c>
      <c r="L2956">
        <v>98</v>
      </c>
      <c r="M2956">
        <v>23.06</v>
      </c>
      <c r="N2956">
        <v>197.1</v>
      </c>
      <c r="O2956">
        <v>116</v>
      </c>
      <c r="P2956">
        <v>8.8699999999999992</v>
      </c>
      <c r="Q2956">
        <v>11.2</v>
      </c>
      <c r="R2956">
        <v>5</v>
      </c>
      <c r="S2956">
        <v>3.02</v>
      </c>
      <c r="T2956">
        <v>3</v>
      </c>
      <c r="U2956" t="s">
        <v>23</v>
      </c>
      <c r="V2956">
        <f>IF(tbl_Customers[[#This Row],[churn]] = "yes", 1, 0)</f>
        <v>1</v>
      </c>
      <c r="W2956" t="str">
        <f>IF(tbl_Customers[[#This Row],[number_customer_service_calls]] &lt;= 1, "0-1 Calls", IF(tbl_Customers[[#This Row],[number_customer_service_calls]] &lt;= 3, "2-3 Calls", IF(tbl_Customers[[#This Row],[number_customer_service_calls]] &lt;=5, "4-5 Calls", "6+ Calls")))</f>
        <v>2-3 Calls</v>
      </c>
      <c r="X2956" t="str">
        <f>IF(tbl_Customers[[#This Row],[account_length]] &lt;= 50, "0-50", IF(tbl_Customers[[#This Row],[account_length]] &lt;=100, "51-100", IF(tbl_Customers[[#This Row],[account_length]] &lt;= 150, "101-150", "151+")))</f>
        <v>0-50</v>
      </c>
      <c r="Y2956" t="str">
        <f>IF(tbl_Customers[[#This Row],[total_intl_charge]] &lt;= 3, "Low Charges", "High Charges")</f>
        <v>High Charges</v>
      </c>
      <c r="Z2956" t="str">
        <f>IF(tbl_Customers[[#This Row],[total_eve_calls]]&lt;=80,"Low Calls",
IF(tbl_Customers[[#This Row],[total_eve_calls]]&lt;=120,"Medium Calls","High Calls"))</f>
        <v>Medium Calls</v>
      </c>
      <c r="AA2956" t="str">
        <f>IF(tbl_Customers[[#This Row],[total_eve_charge]]&lt;=15,"Low Charges",
IF(tbl_Customers[[#This Row],[total_eve_charge]]&lt;=20,"Medium Charges","High Charges"))</f>
        <v>High Charges</v>
      </c>
      <c r="AB29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56" t="str">
        <f>IF(tbl_Customers[[#This Row],[number_vmail_messages]] = 0, "No Usage", IF(tbl_Customers[[#This Row],[number_vmail_messages]] &lt;= 20, "Low Usage", IF(tbl_Customers[[#This Row],[number_vmail_messages]] &lt;= 40, "Medium Usgae", "High Usage")))</f>
        <v>No Usage</v>
      </c>
      <c r="AD2956" t="str">
        <f>IF(tbl_Customers[[#This Row],[total_day_minutes]]&lt;=150,"Low Usage", IF(tbl_Customers[[#This Row],[total_day_minutes]]&lt;=200,"Medium Usage", IF(tbl_Customers[[#This Row],[total_day_minutes]]&lt;=250,"High Usage","Very High Usage")))</f>
        <v>Very High Usage</v>
      </c>
      <c r="AE2956" t="str">
        <f>IF(tbl_Customers[[#This Row],[total_intl_calls]]&lt;=5,"Low Calls", IF(tbl_Customers[[#This Row],[total_intl_calls]]&lt;=10, "Medium Calls", "High Calls"))</f>
        <v>Low Calls</v>
      </c>
      <c r="AF29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56" s="36" t="str">
        <f>IF(tbl_Customers[[#This Row],[Churn_Risk_Score]]&gt;=10,"High Risk", IF(tbl_Customers[[#This Row],[Churn_Risk_Score]]&gt;=5,"Medium Risk","Low Risk"))</f>
        <v>Medium Risk</v>
      </c>
    </row>
    <row r="2957" spans="1:33" x14ac:dyDescent="0.35">
      <c r="A2957">
        <v>2956</v>
      </c>
      <c r="B2957" t="s">
        <v>31</v>
      </c>
      <c r="C2957">
        <v>161</v>
      </c>
      <c r="D2957" t="s">
        <v>21</v>
      </c>
      <c r="E2957" t="s">
        <v>22</v>
      </c>
      <c r="F2957" t="s">
        <v>22</v>
      </c>
      <c r="G2957">
        <v>0</v>
      </c>
      <c r="H2957">
        <v>159.6</v>
      </c>
      <c r="I2957">
        <v>102</v>
      </c>
      <c r="J2957">
        <v>27.13</v>
      </c>
      <c r="K2957">
        <v>212.6</v>
      </c>
      <c r="L2957">
        <v>119</v>
      </c>
      <c r="M2957">
        <v>18.07</v>
      </c>
      <c r="N2957">
        <v>151.4</v>
      </c>
      <c r="O2957">
        <v>83</v>
      </c>
      <c r="P2957">
        <v>6.81</v>
      </c>
      <c r="Q2957">
        <v>12.6</v>
      </c>
      <c r="R2957">
        <v>7</v>
      </c>
      <c r="S2957">
        <v>3.4</v>
      </c>
      <c r="T2957">
        <v>5</v>
      </c>
      <c r="U2957" t="s">
        <v>23</v>
      </c>
      <c r="V2957">
        <f>IF(tbl_Customers[[#This Row],[churn]] = "yes", 1, 0)</f>
        <v>1</v>
      </c>
      <c r="W2957" t="str">
        <f>IF(tbl_Customers[[#This Row],[number_customer_service_calls]] &lt;= 1, "0-1 Calls", IF(tbl_Customers[[#This Row],[number_customer_service_calls]] &lt;= 3, "2-3 Calls", IF(tbl_Customers[[#This Row],[number_customer_service_calls]] &lt;=5, "4-5 Calls", "6+ Calls")))</f>
        <v>4-5 Calls</v>
      </c>
      <c r="X2957" t="str">
        <f>IF(tbl_Customers[[#This Row],[account_length]] &lt;= 50, "0-50", IF(tbl_Customers[[#This Row],[account_length]] &lt;=100, "51-100", IF(tbl_Customers[[#This Row],[account_length]] &lt;= 150, "101-150", "151+")))</f>
        <v>151+</v>
      </c>
      <c r="Y2957" t="str">
        <f>IF(tbl_Customers[[#This Row],[total_intl_charge]] &lt;= 3, "Low Charges", "High Charges")</f>
        <v>High Charges</v>
      </c>
      <c r="Z2957" t="str">
        <f>IF(tbl_Customers[[#This Row],[total_eve_calls]]&lt;=80,"Low Calls",
IF(tbl_Customers[[#This Row],[total_eve_calls]]&lt;=120,"Medium Calls","High Calls"))</f>
        <v>Medium Calls</v>
      </c>
      <c r="AA2957" t="str">
        <f>IF(tbl_Customers[[#This Row],[total_eve_charge]]&lt;=15,"Low Charges",
IF(tbl_Customers[[#This Row],[total_eve_charge]]&lt;=20,"Medium Charges","High Charges"))</f>
        <v>Medium Charges</v>
      </c>
      <c r="AB29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57" t="str">
        <f>IF(tbl_Customers[[#This Row],[number_vmail_messages]] = 0, "No Usage", IF(tbl_Customers[[#This Row],[number_vmail_messages]] &lt;= 20, "Low Usage", IF(tbl_Customers[[#This Row],[number_vmail_messages]] &lt;= 40, "Medium Usgae", "High Usage")))</f>
        <v>No Usage</v>
      </c>
      <c r="AD2957" t="str">
        <f>IF(tbl_Customers[[#This Row],[total_day_minutes]]&lt;=150,"Low Usage", IF(tbl_Customers[[#This Row],[total_day_minutes]]&lt;=200,"Medium Usage", IF(tbl_Customers[[#This Row],[total_day_minutes]]&lt;=250,"High Usage","Very High Usage")))</f>
        <v>Medium Usage</v>
      </c>
      <c r="AE2957" t="str">
        <f>IF(tbl_Customers[[#This Row],[total_intl_calls]]&lt;=5,"Low Calls", IF(tbl_Customers[[#This Row],[total_intl_calls]]&lt;=10, "Medium Calls", "High Calls"))</f>
        <v>Medium Calls</v>
      </c>
      <c r="AF29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57" s="36" t="str">
        <f>IF(tbl_Customers[[#This Row],[Churn_Risk_Score]]&gt;=10,"High Risk", IF(tbl_Customers[[#This Row],[Churn_Risk_Score]]&gt;=5,"Medium Risk","Low Risk"))</f>
        <v>Medium Risk</v>
      </c>
    </row>
    <row r="2958" spans="1:33" x14ac:dyDescent="0.35">
      <c r="A2958">
        <v>2957</v>
      </c>
      <c r="B2958" t="s">
        <v>65</v>
      </c>
      <c r="C2958">
        <v>131</v>
      </c>
      <c r="D2958" t="s">
        <v>25</v>
      </c>
      <c r="E2958" t="s">
        <v>22</v>
      </c>
      <c r="F2958" t="s">
        <v>23</v>
      </c>
      <c r="G2958">
        <v>29</v>
      </c>
      <c r="H2958">
        <v>239.7</v>
      </c>
      <c r="I2958">
        <v>102</v>
      </c>
      <c r="J2958">
        <v>40.75</v>
      </c>
      <c r="K2958">
        <v>212.8</v>
      </c>
      <c r="L2958">
        <v>109</v>
      </c>
      <c r="M2958">
        <v>18.09</v>
      </c>
      <c r="N2958">
        <v>187.7</v>
      </c>
      <c r="O2958">
        <v>77</v>
      </c>
      <c r="P2958">
        <v>8.4499999999999993</v>
      </c>
      <c r="Q2958">
        <v>10.5</v>
      </c>
      <c r="R2958">
        <v>2</v>
      </c>
      <c r="S2958">
        <v>2.84</v>
      </c>
      <c r="T2958">
        <v>1</v>
      </c>
      <c r="U2958" t="s">
        <v>22</v>
      </c>
      <c r="V2958">
        <f>IF(tbl_Customers[[#This Row],[churn]] = "yes", 1, 0)</f>
        <v>0</v>
      </c>
      <c r="W2958" t="str">
        <f>IF(tbl_Customers[[#This Row],[number_customer_service_calls]] &lt;= 1, "0-1 Calls", IF(tbl_Customers[[#This Row],[number_customer_service_calls]] &lt;= 3, "2-3 Calls", IF(tbl_Customers[[#This Row],[number_customer_service_calls]] &lt;=5, "4-5 Calls", "6+ Calls")))</f>
        <v>0-1 Calls</v>
      </c>
      <c r="X2958" t="str">
        <f>IF(tbl_Customers[[#This Row],[account_length]] &lt;= 50, "0-50", IF(tbl_Customers[[#This Row],[account_length]] &lt;=100, "51-100", IF(tbl_Customers[[#This Row],[account_length]] &lt;= 150, "101-150", "151+")))</f>
        <v>101-150</v>
      </c>
      <c r="Y2958" t="str">
        <f>IF(tbl_Customers[[#This Row],[total_intl_charge]] &lt;= 3, "Low Charges", "High Charges")</f>
        <v>Low Charges</v>
      </c>
      <c r="Z2958" t="str">
        <f>IF(tbl_Customers[[#This Row],[total_eve_calls]]&lt;=80,"Low Calls",
IF(tbl_Customers[[#This Row],[total_eve_calls]]&lt;=120,"Medium Calls","High Calls"))</f>
        <v>Medium Calls</v>
      </c>
      <c r="AA2958" t="str">
        <f>IF(tbl_Customers[[#This Row],[total_eve_charge]]&lt;=15,"Low Charges",
IF(tbl_Customers[[#This Row],[total_eve_charge]]&lt;=20,"Medium Charges","High Charges"))</f>
        <v>Medium Charges</v>
      </c>
      <c r="AB29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58" t="str">
        <f>IF(tbl_Customers[[#This Row],[number_vmail_messages]] = 0, "No Usage", IF(tbl_Customers[[#This Row],[number_vmail_messages]] &lt;= 20, "Low Usage", IF(tbl_Customers[[#This Row],[number_vmail_messages]] &lt;= 40, "Medium Usgae", "High Usage")))</f>
        <v>Medium Usgae</v>
      </c>
      <c r="AD2958" t="str">
        <f>IF(tbl_Customers[[#This Row],[total_day_minutes]]&lt;=150,"Low Usage", IF(tbl_Customers[[#This Row],[total_day_minutes]]&lt;=200,"Medium Usage", IF(tbl_Customers[[#This Row],[total_day_minutes]]&lt;=250,"High Usage","Very High Usage")))</f>
        <v>High Usage</v>
      </c>
      <c r="AE2958" t="str">
        <f>IF(tbl_Customers[[#This Row],[total_intl_calls]]&lt;=5,"Low Calls", IF(tbl_Customers[[#This Row],[total_intl_calls]]&lt;=10, "Medium Calls", "High Calls"))</f>
        <v>Low Calls</v>
      </c>
      <c r="AF29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58" s="36" t="str">
        <f>IF(tbl_Customers[[#This Row],[Churn_Risk_Score]]&gt;=10,"High Risk", IF(tbl_Customers[[#This Row],[Churn_Risk_Score]]&gt;=5,"Medium Risk","Low Risk"))</f>
        <v>Low Risk</v>
      </c>
    </row>
    <row r="2959" spans="1:33" x14ac:dyDescent="0.35">
      <c r="A2959">
        <v>2958</v>
      </c>
      <c r="B2959" t="s">
        <v>63</v>
      </c>
      <c r="C2959">
        <v>79</v>
      </c>
      <c r="D2959" t="s">
        <v>28</v>
      </c>
      <c r="E2959" t="s">
        <v>22</v>
      </c>
      <c r="F2959" t="s">
        <v>22</v>
      </c>
      <c r="G2959">
        <v>0</v>
      </c>
      <c r="H2959">
        <v>161.1</v>
      </c>
      <c r="I2959">
        <v>110</v>
      </c>
      <c r="J2959">
        <v>27.39</v>
      </c>
      <c r="K2959">
        <v>170.6</v>
      </c>
      <c r="L2959">
        <v>111</v>
      </c>
      <c r="M2959">
        <v>14.5</v>
      </c>
      <c r="N2959">
        <v>274.39999999999998</v>
      </c>
      <c r="O2959">
        <v>80</v>
      </c>
      <c r="P2959">
        <v>12.35</v>
      </c>
      <c r="Q2959">
        <v>7.6</v>
      </c>
      <c r="R2959">
        <v>2</v>
      </c>
      <c r="S2959">
        <v>2.0499999999999998</v>
      </c>
      <c r="T2959">
        <v>2</v>
      </c>
      <c r="U2959" t="s">
        <v>22</v>
      </c>
      <c r="V2959">
        <f>IF(tbl_Customers[[#This Row],[churn]] = "yes", 1, 0)</f>
        <v>0</v>
      </c>
      <c r="W2959" t="str">
        <f>IF(tbl_Customers[[#This Row],[number_customer_service_calls]] &lt;= 1, "0-1 Calls", IF(tbl_Customers[[#This Row],[number_customer_service_calls]] &lt;= 3, "2-3 Calls", IF(tbl_Customers[[#This Row],[number_customer_service_calls]] &lt;=5, "4-5 Calls", "6+ Calls")))</f>
        <v>2-3 Calls</v>
      </c>
      <c r="X2959" t="str">
        <f>IF(tbl_Customers[[#This Row],[account_length]] &lt;= 50, "0-50", IF(tbl_Customers[[#This Row],[account_length]] &lt;=100, "51-100", IF(tbl_Customers[[#This Row],[account_length]] &lt;= 150, "101-150", "151+")))</f>
        <v>51-100</v>
      </c>
      <c r="Y2959" t="str">
        <f>IF(tbl_Customers[[#This Row],[total_intl_charge]] &lt;= 3, "Low Charges", "High Charges")</f>
        <v>Low Charges</v>
      </c>
      <c r="Z2959" t="str">
        <f>IF(tbl_Customers[[#This Row],[total_eve_calls]]&lt;=80,"Low Calls",
IF(tbl_Customers[[#This Row],[total_eve_calls]]&lt;=120,"Medium Calls","High Calls"))</f>
        <v>Medium Calls</v>
      </c>
      <c r="AA2959" t="str">
        <f>IF(tbl_Customers[[#This Row],[total_eve_charge]]&lt;=15,"Low Charges",
IF(tbl_Customers[[#This Row],[total_eve_charge]]&lt;=20,"Medium Charges","High Charges"))</f>
        <v>Low Charges</v>
      </c>
      <c r="AB29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59" t="str">
        <f>IF(tbl_Customers[[#This Row],[number_vmail_messages]] = 0, "No Usage", IF(tbl_Customers[[#This Row],[number_vmail_messages]] &lt;= 20, "Low Usage", IF(tbl_Customers[[#This Row],[number_vmail_messages]] &lt;= 40, "Medium Usgae", "High Usage")))</f>
        <v>No Usage</v>
      </c>
      <c r="AD2959" t="str">
        <f>IF(tbl_Customers[[#This Row],[total_day_minutes]]&lt;=150,"Low Usage", IF(tbl_Customers[[#This Row],[total_day_minutes]]&lt;=200,"Medium Usage", IF(tbl_Customers[[#This Row],[total_day_minutes]]&lt;=250,"High Usage","Very High Usage")))</f>
        <v>Medium Usage</v>
      </c>
      <c r="AE2959" t="str">
        <f>IF(tbl_Customers[[#This Row],[total_intl_calls]]&lt;=5,"Low Calls", IF(tbl_Customers[[#This Row],[total_intl_calls]]&lt;=10, "Medium Calls", "High Calls"))</f>
        <v>Low Calls</v>
      </c>
      <c r="AF29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59" s="36" t="str">
        <f>IF(tbl_Customers[[#This Row],[Churn_Risk_Score]]&gt;=10,"High Risk", IF(tbl_Customers[[#This Row],[Churn_Risk_Score]]&gt;=5,"Medium Risk","Low Risk"))</f>
        <v>Low Risk</v>
      </c>
    </row>
    <row r="2960" spans="1:33" x14ac:dyDescent="0.35">
      <c r="A2960">
        <v>2959</v>
      </c>
      <c r="B2960" t="s">
        <v>45</v>
      </c>
      <c r="C2960">
        <v>161</v>
      </c>
      <c r="D2960" t="s">
        <v>25</v>
      </c>
      <c r="E2960" t="s">
        <v>22</v>
      </c>
      <c r="F2960" t="s">
        <v>22</v>
      </c>
      <c r="G2960">
        <v>0</v>
      </c>
      <c r="H2960">
        <v>165.4</v>
      </c>
      <c r="I2960">
        <v>88</v>
      </c>
      <c r="J2960">
        <v>28.12</v>
      </c>
      <c r="K2960">
        <v>209.7</v>
      </c>
      <c r="L2960">
        <v>111</v>
      </c>
      <c r="M2960">
        <v>17.82</v>
      </c>
      <c r="N2960">
        <v>270.7</v>
      </c>
      <c r="O2960">
        <v>129</v>
      </c>
      <c r="P2960">
        <v>12.18</v>
      </c>
      <c r="Q2960">
        <v>10.5</v>
      </c>
      <c r="R2960">
        <v>3</v>
      </c>
      <c r="S2960">
        <v>2.84</v>
      </c>
      <c r="T2960">
        <v>4</v>
      </c>
      <c r="U2960" t="s">
        <v>22</v>
      </c>
      <c r="V2960">
        <f>IF(tbl_Customers[[#This Row],[churn]] = "yes", 1, 0)</f>
        <v>0</v>
      </c>
      <c r="W2960" t="str">
        <f>IF(tbl_Customers[[#This Row],[number_customer_service_calls]] &lt;= 1, "0-1 Calls", IF(tbl_Customers[[#This Row],[number_customer_service_calls]] &lt;= 3, "2-3 Calls", IF(tbl_Customers[[#This Row],[number_customer_service_calls]] &lt;=5, "4-5 Calls", "6+ Calls")))</f>
        <v>4-5 Calls</v>
      </c>
      <c r="X2960" t="str">
        <f>IF(tbl_Customers[[#This Row],[account_length]] &lt;= 50, "0-50", IF(tbl_Customers[[#This Row],[account_length]] &lt;=100, "51-100", IF(tbl_Customers[[#This Row],[account_length]] &lt;= 150, "101-150", "151+")))</f>
        <v>151+</v>
      </c>
      <c r="Y2960" t="str">
        <f>IF(tbl_Customers[[#This Row],[total_intl_charge]] &lt;= 3, "Low Charges", "High Charges")</f>
        <v>Low Charges</v>
      </c>
      <c r="Z2960" t="str">
        <f>IF(tbl_Customers[[#This Row],[total_eve_calls]]&lt;=80,"Low Calls",
IF(tbl_Customers[[#This Row],[total_eve_calls]]&lt;=120,"Medium Calls","High Calls"))</f>
        <v>Medium Calls</v>
      </c>
      <c r="AA2960" t="str">
        <f>IF(tbl_Customers[[#This Row],[total_eve_charge]]&lt;=15,"Low Charges",
IF(tbl_Customers[[#This Row],[total_eve_charge]]&lt;=20,"Medium Charges","High Charges"))</f>
        <v>Medium Charges</v>
      </c>
      <c r="AB29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60" t="str">
        <f>IF(tbl_Customers[[#This Row],[number_vmail_messages]] = 0, "No Usage", IF(tbl_Customers[[#This Row],[number_vmail_messages]] &lt;= 20, "Low Usage", IF(tbl_Customers[[#This Row],[number_vmail_messages]] &lt;= 40, "Medium Usgae", "High Usage")))</f>
        <v>No Usage</v>
      </c>
      <c r="AD2960" t="str">
        <f>IF(tbl_Customers[[#This Row],[total_day_minutes]]&lt;=150,"Low Usage", IF(tbl_Customers[[#This Row],[total_day_minutes]]&lt;=200,"Medium Usage", IF(tbl_Customers[[#This Row],[total_day_minutes]]&lt;=250,"High Usage","Very High Usage")))</f>
        <v>Medium Usage</v>
      </c>
      <c r="AE2960" t="str">
        <f>IF(tbl_Customers[[#This Row],[total_intl_calls]]&lt;=5,"Low Calls", IF(tbl_Customers[[#This Row],[total_intl_calls]]&lt;=10, "Medium Calls", "High Calls"))</f>
        <v>Low Calls</v>
      </c>
      <c r="AF29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960" s="36" t="str">
        <f>IF(tbl_Customers[[#This Row],[Churn_Risk_Score]]&gt;=10,"High Risk", IF(tbl_Customers[[#This Row],[Churn_Risk_Score]]&gt;=5,"Medium Risk","Low Risk"))</f>
        <v>Medium Risk</v>
      </c>
    </row>
    <row r="2961" spans="1:33" x14ac:dyDescent="0.35">
      <c r="A2961">
        <v>2960</v>
      </c>
      <c r="B2961" t="s">
        <v>67</v>
      </c>
      <c r="C2961">
        <v>108</v>
      </c>
      <c r="D2961" t="s">
        <v>21</v>
      </c>
      <c r="E2961" t="s">
        <v>22</v>
      </c>
      <c r="F2961" t="s">
        <v>23</v>
      </c>
      <c r="G2961">
        <v>28</v>
      </c>
      <c r="H2961">
        <v>221.3</v>
      </c>
      <c r="I2961">
        <v>117</v>
      </c>
      <c r="J2961">
        <v>37.619999999999997</v>
      </c>
      <c r="K2961">
        <v>156</v>
      </c>
      <c r="L2961">
        <v>102</v>
      </c>
      <c r="M2961">
        <v>13.26</v>
      </c>
      <c r="N2961">
        <v>159.30000000000001</v>
      </c>
      <c r="O2961">
        <v>80</v>
      </c>
      <c r="P2961">
        <v>7.17</v>
      </c>
      <c r="Q2961">
        <v>8.6999999999999993</v>
      </c>
      <c r="R2961">
        <v>3</v>
      </c>
      <c r="S2961">
        <v>2.35</v>
      </c>
      <c r="T2961">
        <v>0</v>
      </c>
      <c r="U2961" t="s">
        <v>22</v>
      </c>
      <c r="V2961">
        <f>IF(tbl_Customers[[#This Row],[churn]] = "yes", 1, 0)</f>
        <v>0</v>
      </c>
      <c r="W2961" t="str">
        <f>IF(tbl_Customers[[#This Row],[number_customer_service_calls]] &lt;= 1, "0-1 Calls", IF(tbl_Customers[[#This Row],[number_customer_service_calls]] &lt;= 3, "2-3 Calls", IF(tbl_Customers[[#This Row],[number_customer_service_calls]] &lt;=5, "4-5 Calls", "6+ Calls")))</f>
        <v>0-1 Calls</v>
      </c>
      <c r="X2961" t="str">
        <f>IF(tbl_Customers[[#This Row],[account_length]] &lt;= 50, "0-50", IF(tbl_Customers[[#This Row],[account_length]] &lt;=100, "51-100", IF(tbl_Customers[[#This Row],[account_length]] &lt;= 150, "101-150", "151+")))</f>
        <v>101-150</v>
      </c>
      <c r="Y2961" t="str">
        <f>IF(tbl_Customers[[#This Row],[total_intl_charge]] &lt;= 3, "Low Charges", "High Charges")</f>
        <v>Low Charges</v>
      </c>
      <c r="Z2961" t="str">
        <f>IF(tbl_Customers[[#This Row],[total_eve_calls]]&lt;=80,"Low Calls",
IF(tbl_Customers[[#This Row],[total_eve_calls]]&lt;=120,"Medium Calls","High Calls"))</f>
        <v>Medium Calls</v>
      </c>
      <c r="AA2961" t="str">
        <f>IF(tbl_Customers[[#This Row],[total_eve_charge]]&lt;=15,"Low Charges",
IF(tbl_Customers[[#This Row],[total_eve_charge]]&lt;=20,"Medium Charges","High Charges"))</f>
        <v>Low Charges</v>
      </c>
      <c r="AB29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61" t="str">
        <f>IF(tbl_Customers[[#This Row],[number_vmail_messages]] = 0, "No Usage", IF(tbl_Customers[[#This Row],[number_vmail_messages]] &lt;= 20, "Low Usage", IF(tbl_Customers[[#This Row],[number_vmail_messages]] &lt;= 40, "Medium Usgae", "High Usage")))</f>
        <v>Medium Usgae</v>
      </c>
      <c r="AD2961" t="str">
        <f>IF(tbl_Customers[[#This Row],[total_day_minutes]]&lt;=150,"Low Usage", IF(tbl_Customers[[#This Row],[total_day_minutes]]&lt;=200,"Medium Usage", IF(tbl_Customers[[#This Row],[total_day_minutes]]&lt;=250,"High Usage","Very High Usage")))</f>
        <v>High Usage</v>
      </c>
      <c r="AE2961" t="str">
        <f>IF(tbl_Customers[[#This Row],[total_intl_calls]]&lt;=5,"Low Calls", IF(tbl_Customers[[#This Row],[total_intl_calls]]&lt;=10, "Medium Calls", "High Calls"))</f>
        <v>Low Calls</v>
      </c>
      <c r="AF29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61" s="36" t="str">
        <f>IF(tbl_Customers[[#This Row],[Churn_Risk_Score]]&gt;=10,"High Risk", IF(tbl_Customers[[#This Row],[Churn_Risk_Score]]&gt;=5,"Medium Risk","Low Risk"))</f>
        <v>Low Risk</v>
      </c>
    </row>
    <row r="2962" spans="1:33" x14ac:dyDescent="0.35">
      <c r="A2962">
        <v>2961</v>
      </c>
      <c r="B2962" t="s">
        <v>31</v>
      </c>
      <c r="C2962">
        <v>69</v>
      </c>
      <c r="D2962" t="s">
        <v>21</v>
      </c>
      <c r="E2962" t="s">
        <v>23</v>
      </c>
      <c r="F2962" t="s">
        <v>22</v>
      </c>
      <c r="G2962">
        <v>0</v>
      </c>
      <c r="H2962">
        <v>176.8</v>
      </c>
      <c r="I2962">
        <v>89</v>
      </c>
      <c r="J2962">
        <v>30.06</v>
      </c>
      <c r="K2962">
        <v>196</v>
      </c>
      <c r="L2962">
        <v>89</v>
      </c>
      <c r="M2962">
        <v>16.66</v>
      </c>
      <c r="N2962">
        <v>232.6</v>
      </c>
      <c r="O2962">
        <v>151</v>
      </c>
      <c r="P2962">
        <v>10.47</v>
      </c>
      <c r="Q2962">
        <v>13.1</v>
      </c>
      <c r="R2962">
        <v>5</v>
      </c>
      <c r="S2962">
        <v>3.54</v>
      </c>
      <c r="T2962">
        <v>1</v>
      </c>
      <c r="U2962" t="s">
        <v>23</v>
      </c>
      <c r="V2962">
        <f>IF(tbl_Customers[[#This Row],[churn]] = "yes", 1, 0)</f>
        <v>1</v>
      </c>
      <c r="W2962" t="str">
        <f>IF(tbl_Customers[[#This Row],[number_customer_service_calls]] &lt;= 1, "0-1 Calls", IF(tbl_Customers[[#This Row],[number_customer_service_calls]] &lt;= 3, "2-3 Calls", IF(tbl_Customers[[#This Row],[number_customer_service_calls]] &lt;=5, "4-5 Calls", "6+ Calls")))</f>
        <v>0-1 Calls</v>
      </c>
      <c r="X2962" t="str">
        <f>IF(tbl_Customers[[#This Row],[account_length]] &lt;= 50, "0-50", IF(tbl_Customers[[#This Row],[account_length]] &lt;=100, "51-100", IF(tbl_Customers[[#This Row],[account_length]] &lt;= 150, "101-150", "151+")))</f>
        <v>51-100</v>
      </c>
      <c r="Y2962" t="str">
        <f>IF(tbl_Customers[[#This Row],[total_intl_charge]] &lt;= 3, "Low Charges", "High Charges")</f>
        <v>High Charges</v>
      </c>
      <c r="Z2962" t="str">
        <f>IF(tbl_Customers[[#This Row],[total_eve_calls]]&lt;=80,"Low Calls",
IF(tbl_Customers[[#This Row],[total_eve_calls]]&lt;=120,"Medium Calls","High Calls"))</f>
        <v>Medium Calls</v>
      </c>
      <c r="AA2962" t="str">
        <f>IF(tbl_Customers[[#This Row],[total_eve_charge]]&lt;=15,"Low Charges",
IF(tbl_Customers[[#This Row],[total_eve_charge]]&lt;=20,"Medium Charges","High Charges"))</f>
        <v>Medium Charges</v>
      </c>
      <c r="AB29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62" t="str">
        <f>IF(tbl_Customers[[#This Row],[number_vmail_messages]] = 0, "No Usage", IF(tbl_Customers[[#This Row],[number_vmail_messages]] &lt;= 20, "Low Usage", IF(tbl_Customers[[#This Row],[number_vmail_messages]] &lt;= 40, "Medium Usgae", "High Usage")))</f>
        <v>No Usage</v>
      </c>
      <c r="AD2962" t="str">
        <f>IF(tbl_Customers[[#This Row],[total_day_minutes]]&lt;=150,"Low Usage", IF(tbl_Customers[[#This Row],[total_day_minutes]]&lt;=200,"Medium Usage", IF(tbl_Customers[[#This Row],[total_day_minutes]]&lt;=250,"High Usage","Very High Usage")))</f>
        <v>Medium Usage</v>
      </c>
      <c r="AE2962" t="str">
        <f>IF(tbl_Customers[[#This Row],[total_intl_calls]]&lt;=5,"Low Calls", IF(tbl_Customers[[#This Row],[total_intl_calls]]&lt;=10, "Medium Calls", "High Calls"))</f>
        <v>Low Calls</v>
      </c>
      <c r="AF29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962" s="36" t="str">
        <f>IF(tbl_Customers[[#This Row],[Churn_Risk_Score]]&gt;=10,"High Risk", IF(tbl_Customers[[#This Row],[Churn_Risk_Score]]&gt;=5,"Medium Risk","Low Risk"))</f>
        <v>Medium Risk</v>
      </c>
    </row>
    <row r="2963" spans="1:33" x14ac:dyDescent="0.35">
      <c r="A2963">
        <v>2962</v>
      </c>
      <c r="B2963" t="s">
        <v>58</v>
      </c>
      <c r="C2963">
        <v>80</v>
      </c>
      <c r="D2963" t="s">
        <v>25</v>
      </c>
      <c r="E2963" t="s">
        <v>22</v>
      </c>
      <c r="F2963" t="s">
        <v>22</v>
      </c>
      <c r="G2963">
        <v>0</v>
      </c>
      <c r="H2963">
        <v>196</v>
      </c>
      <c r="I2963">
        <v>75</v>
      </c>
      <c r="J2963">
        <v>33.32</v>
      </c>
      <c r="K2963">
        <v>237.8</v>
      </c>
      <c r="L2963">
        <v>112</v>
      </c>
      <c r="M2963">
        <v>20.21</v>
      </c>
      <c r="N2963">
        <v>220.1</v>
      </c>
      <c r="O2963">
        <v>127</v>
      </c>
      <c r="P2963">
        <v>9.9</v>
      </c>
      <c r="Q2963">
        <v>13.9</v>
      </c>
      <c r="R2963">
        <v>5</v>
      </c>
      <c r="S2963">
        <v>3.75</v>
      </c>
      <c r="T2963">
        <v>1</v>
      </c>
      <c r="U2963" t="s">
        <v>22</v>
      </c>
      <c r="V2963">
        <f>IF(tbl_Customers[[#This Row],[churn]] = "yes", 1, 0)</f>
        <v>0</v>
      </c>
      <c r="W2963" t="str">
        <f>IF(tbl_Customers[[#This Row],[number_customer_service_calls]] &lt;= 1, "0-1 Calls", IF(tbl_Customers[[#This Row],[number_customer_service_calls]] &lt;= 3, "2-3 Calls", IF(tbl_Customers[[#This Row],[number_customer_service_calls]] &lt;=5, "4-5 Calls", "6+ Calls")))</f>
        <v>0-1 Calls</v>
      </c>
      <c r="X2963" t="str">
        <f>IF(tbl_Customers[[#This Row],[account_length]] &lt;= 50, "0-50", IF(tbl_Customers[[#This Row],[account_length]] &lt;=100, "51-100", IF(tbl_Customers[[#This Row],[account_length]] &lt;= 150, "101-150", "151+")))</f>
        <v>51-100</v>
      </c>
      <c r="Y2963" t="str">
        <f>IF(tbl_Customers[[#This Row],[total_intl_charge]] &lt;= 3, "Low Charges", "High Charges")</f>
        <v>High Charges</v>
      </c>
      <c r="Z2963" t="str">
        <f>IF(tbl_Customers[[#This Row],[total_eve_calls]]&lt;=80,"Low Calls",
IF(tbl_Customers[[#This Row],[total_eve_calls]]&lt;=120,"Medium Calls","High Calls"))</f>
        <v>Medium Calls</v>
      </c>
      <c r="AA2963" t="str">
        <f>IF(tbl_Customers[[#This Row],[total_eve_charge]]&lt;=15,"Low Charges",
IF(tbl_Customers[[#This Row],[total_eve_charge]]&lt;=20,"Medium Charges","High Charges"))</f>
        <v>High Charges</v>
      </c>
      <c r="AB29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63" t="str">
        <f>IF(tbl_Customers[[#This Row],[number_vmail_messages]] = 0, "No Usage", IF(tbl_Customers[[#This Row],[number_vmail_messages]] &lt;= 20, "Low Usage", IF(tbl_Customers[[#This Row],[number_vmail_messages]] &lt;= 40, "Medium Usgae", "High Usage")))</f>
        <v>No Usage</v>
      </c>
      <c r="AD2963" t="str">
        <f>IF(tbl_Customers[[#This Row],[total_day_minutes]]&lt;=150,"Low Usage", IF(tbl_Customers[[#This Row],[total_day_minutes]]&lt;=200,"Medium Usage", IF(tbl_Customers[[#This Row],[total_day_minutes]]&lt;=250,"High Usage","Very High Usage")))</f>
        <v>Medium Usage</v>
      </c>
      <c r="AE2963" t="str">
        <f>IF(tbl_Customers[[#This Row],[total_intl_calls]]&lt;=5,"Low Calls", IF(tbl_Customers[[#This Row],[total_intl_calls]]&lt;=10, "Medium Calls", "High Calls"))</f>
        <v>Low Calls</v>
      </c>
      <c r="AF29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63" s="36" t="str">
        <f>IF(tbl_Customers[[#This Row],[Churn_Risk_Score]]&gt;=10,"High Risk", IF(tbl_Customers[[#This Row],[Churn_Risk_Score]]&gt;=5,"Medium Risk","Low Risk"))</f>
        <v>Low Risk</v>
      </c>
    </row>
    <row r="2964" spans="1:33" x14ac:dyDescent="0.35">
      <c r="A2964">
        <v>2963</v>
      </c>
      <c r="B2964" t="s">
        <v>66</v>
      </c>
      <c r="C2964">
        <v>146</v>
      </c>
      <c r="D2964" t="s">
        <v>21</v>
      </c>
      <c r="E2964" t="s">
        <v>22</v>
      </c>
      <c r="F2964" t="s">
        <v>22</v>
      </c>
      <c r="G2964">
        <v>0</v>
      </c>
      <c r="H2964">
        <v>174.3</v>
      </c>
      <c r="I2964">
        <v>113</v>
      </c>
      <c r="J2964">
        <v>29.63</v>
      </c>
      <c r="K2964">
        <v>200.7</v>
      </c>
      <c r="L2964">
        <v>107</v>
      </c>
      <c r="M2964">
        <v>17.059999999999999</v>
      </c>
      <c r="N2964">
        <v>281.2</v>
      </c>
      <c r="O2964">
        <v>145</v>
      </c>
      <c r="P2964">
        <v>12.65</v>
      </c>
      <c r="Q2964">
        <v>11.6</v>
      </c>
      <c r="R2964">
        <v>3</v>
      </c>
      <c r="S2964">
        <v>3.13</v>
      </c>
      <c r="T2964">
        <v>4</v>
      </c>
      <c r="U2964" t="s">
        <v>22</v>
      </c>
      <c r="V2964">
        <f>IF(tbl_Customers[[#This Row],[churn]] = "yes", 1, 0)</f>
        <v>0</v>
      </c>
      <c r="W2964" t="str">
        <f>IF(tbl_Customers[[#This Row],[number_customer_service_calls]] &lt;= 1, "0-1 Calls", IF(tbl_Customers[[#This Row],[number_customer_service_calls]] &lt;= 3, "2-3 Calls", IF(tbl_Customers[[#This Row],[number_customer_service_calls]] &lt;=5, "4-5 Calls", "6+ Calls")))</f>
        <v>4-5 Calls</v>
      </c>
      <c r="X2964" t="str">
        <f>IF(tbl_Customers[[#This Row],[account_length]] &lt;= 50, "0-50", IF(tbl_Customers[[#This Row],[account_length]] &lt;=100, "51-100", IF(tbl_Customers[[#This Row],[account_length]] &lt;= 150, "101-150", "151+")))</f>
        <v>101-150</v>
      </c>
      <c r="Y2964" t="str">
        <f>IF(tbl_Customers[[#This Row],[total_intl_charge]] &lt;= 3, "Low Charges", "High Charges")</f>
        <v>High Charges</v>
      </c>
      <c r="Z2964" t="str">
        <f>IF(tbl_Customers[[#This Row],[total_eve_calls]]&lt;=80,"Low Calls",
IF(tbl_Customers[[#This Row],[total_eve_calls]]&lt;=120,"Medium Calls","High Calls"))</f>
        <v>Medium Calls</v>
      </c>
      <c r="AA2964" t="str">
        <f>IF(tbl_Customers[[#This Row],[total_eve_charge]]&lt;=15,"Low Charges",
IF(tbl_Customers[[#This Row],[total_eve_charge]]&lt;=20,"Medium Charges","High Charges"))</f>
        <v>Medium Charges</v>
      </c>
      <c r="AB29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64" t="str">
        <f>IF(tbl_Customers[[#This Row],[number_vmail_messages]] = 0, "No Usage", IF(tbl_Customers[[#This Row],[number_vmail_messages]] &lt;= 20, "Low Usage", IF(tbl_Customers[[#This Row],[number_vmail_messages]] &lt;= 40, "Medium Usgae", "High Usage")))</f>
        <v>No Usage</v>
      </c>
      <c r="AD2964" t="str">
        <f>IF(tbl_Customers[[#This Row],[total_day_minutes]]&lt;=150,"Low Usage", IF(tbl_Customers[[#This Row],[total_day_minutes]]&lt;=200,"Medium Usage", IF(tbl_Customers[[#This Row],[total_day_minutes]]&lt;=250,"High Usage","Very High Usage")))</f>
        <v>Medium Usage</v>
      </c>
      <c r="AE2964" t="str">
        <f>IF(tbl_Customers[[#This Row],[total_intl_calls]]&lt;=5,"Low Calls", IF(tbl_Customers[[#This Row],[total_intl_calls]]&lt;=10, "Medium Calls", "High Calls"))</f>
        <v>Low Calls</v>
      </c>
      <c r="AF29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64" s="36" t="str">
        <f>IF(tbl_Customers[[#This Row],[Churn_Risk_Score]]&gt;=10,"High Risk", IF(tbl_Customers[[#This Row],[Churn_Risk_Score]]&gt;=5,"Medium Risk","Low Risk"))</f>
        <v>Medium Risk</v>
      </c>
    </row>
    <row r="2965" spans="1:33" x14ac:dyDescent="0.35">
      <c r="A2965">
        <v>2964</v>
      </c>
      <c r="B2965" t="s">
        <v>44</v>
      </c>
      <c r="C2965">
        <v>113</v>
      </c>
      <c r="D2965" t="s">
        <v>25</v>
      </c>
      <c r="E2965" t="s">
        <v>22</v>
      </c>
      <c r="F2965" t="s">
        <v>22</v>
      </c>
      <c r="G2965">
        <v>0</v>
      </c>
      <c r="H2965">
        <v>158.4</v>
      </c>
      <c r="I2965">
        <v>107</v>
      </c>
      <c r="J2965">
        <v>26.93</v>
      </c>
      <c r="K2965">
        <v>142.19999999999999</v>
      </c>
      <c r="L2965">
        <v>104</v>
      </c>
      <c r="M2965">
        <v>12.09</v>
      </c>
      <c r="N2965">
        <v>174.7</v>
      </c>
      <c r="O2965">
        <v>108</v>
      </c>
      <c r="P2965">
        <v>7.86</v>
      </c>
      <c r="Q2965">
        <v>14.9</v>
      </c>
      <c r="R2965">
        <v>2</v>
      </c>
      <c r="S2965">
        <v>4.0199999999999996</v>
      </c>
      <c r="T2965">
        <v>0</v>
      </c>
      <c r="U2965" t="s">
        <v>22</v>
      </c>
      <c r="V2965">
        <f>IF(tbl_Customers[[#This Row],[churn]] = "yes", 1, 0)</f>
        <v>0</v>
      </c>
      <c r="W2965" t="str">
        <f>IF(tbl_Customers[[#This Row],[number_customer_service_calls]] &lt;= 1, "0-1 Calls", IF(tbl_Customers[[#This Row],[number_customer_service_calls]] &lt;= 3, "2-3 Calls", IF(tbl_Customers[[#This Row],[number_customer_service_calls]] &lt;=5, "4-5 Calls", "6+ Calls")))</f>
        <v>0-1 Calls</v>
      </c>
      <c r="X2965" t="str">
        <f>IF(tbl_Customers[[#This Row],[account_length]] &lt;= 50, "0-50", IF(tbl_Customers[[#This Row],[account_length]] &lt;=100, "51-100", IF(tbl_Customers[[#This Row],[account_length]] &lt;= 150, "101-150", "151+")))</f>
        <v>101-150</v>
      </c>
      <c r="Y2965" t="str">
        <f>IF(tbl_Customers[[#This Row],[total_intl_charge]] &lt;= 3, "Low Charges", "High Charges")</f>
        <v>High Charges</v>
      </c>
      <c r="Z2965" t="str">
        <f>IF(tbl_Customers[[#This Row],[total_eve_calls]]&lt;=80,"Low Calls",
IF(tbl_Customers[[#This Row],[total_eve_calls]]&lt;=120,"Medium Calls","High Calls"))</f>
        <v>Medium Calls</v>
      </c>
      <c r="AA2965" t="str">
        <f>IF(tbl_Customers[[#This Row],[total_eve_charge]]&lt;=15,"Low Charges",
IF(tbl_Customers[[#This Row],[total_eve_charge]]&lt;=20,"Medium Charges","High Charges"))</f>
        <v>Low Charges</v>
      </c>
      <c r="AB29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65" t="str">
        <f>IF(tbl_Customers[[#This Row],[number_vmail_messages]] = 0, "No Usage", IF(tbl_Customers[[#This Row],[number_vmail_messages]] &lt;= 20, "Low Usage", IF(tbl_Customers[[#This Row],[number_vmail_messages]] &lt;= 40, "Medium Usgae", "High Usage")))</f>
        <v>No Usage</v>
      </c>
      <c r="AD2965" t="str">
        <f>IF(tbl_Customers[[#This Row],[total_day_minutes]]&lt;=150,"Low Usage", IF(tbl_Customers[[#This Row],[total_day_minutes]]&lt;=200,"Medium Usage", IF(tbl_Customers[[#This Row],[total_day_minutes]]&lt;=250,"High Usage","Very High Usage")))</f>
        <v>Medium Usage</v>
      </c>
      <c r="AE2965" t="str">
        <f>IF(tbl_Customers[[#This Row],[total_intl_calls]]&lt;=5,"Low Calls", IF(tbl_Customers[[#This Row],[total_intl_calls]]&lt;=10, "Medium Calls", "High Calls"))</f>
        <v>Low Calls</v>
      </c>
      <c r="AF29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65" s="36" t="str">
        <f>IF(tbl_Customers[[#This Row],[Churn_Risk_Score]]&gt;=10,"High Risk", IF(tbl_Customers[[#This Row],[Churn_Risk_Score]]&gt;=5,"Medium Risk","Low Risk"))</f>
        <v>Low Risk</v>
      </c>
    </row>
    <row r="2966" spans="1:33" x14ac:dyDescent="0.35">
      <c r="A2966">
        <v>2965</v>
      </c>
      <c r="B2966" t="s">
        <v>66</v>
      </c>
      <c r="C2966">
        <v>29</v>
      </c>
      <c r="D2966" t="s">
        <v>21</v>
      </c>
      <c r="E2966" t="s">
        <v>22</v>
      </c>
      <c r="F2966" t="s">
        <v>23</v>
      </c>
      <c r="G2966">
        <v>38</v>
      </c>
      <c r="H2966">
        <v>149.4</v>
      </c>
      <c r="I2966">
        <v>93</v>
      </c>
      <c r="J2966">
        <v>25.4</v>
      </c>
      <c r="K2966">
        <v>189.8</v>
      </c>
      <c r="L2966">
        <v>96</v>
      </c>
      <c r="M2966">
        <v>16.13</v>
      </c>
      <c r="N2966">
        <v>127.4</v>
      </c>
      <c r="O2966">
        <v>71</v>
      </c>
      <c r="P2966">
        <v>5.73</v>
      </c>
      <c r="Q2966">
        <v>6</v>
      </c>
      <c r="R2966">
        <v>3</v>
      </c>
      <c r="S2966">
        <v>1.62</v>
      </c>
      <c r="T2966">
        <v>1</v>
      </c>
      <c r="U2966" t="s">
        <v>22</v>
      </c>
      <c r="V2966">
        <f>IF(tbl_Customers[[#This Row],[churn]] = "yes", 1, 0)</f>
        <v>0</v>
      </c>
      <c r="W2966" t="str">
        <f>IF(tbl_Customers[[#This Row],[number_customer_service_calls]] &lt;= 1, "0-1 Calls", IF(tbl_Customers[[#This Row],[number_customer_service_calls]] &lt;= 3, "2-3 Calls", IF(tbl_Customers[[#This Row],[number_customer_service_calls]] &lt;=5, "4-5 Calls", "6+ Calls")))</f>
        <v>0-1 Calls</v>
      </c>
      <c r="X2966" t="str">
        <f>IF(tbl_Customers[[#This Row],[account_length]] &lt;= 50, "0-50", IF(tbl_Customers[[#This Row],[account_length]] &lt;=100, "51-100", IF(tbl_Customers[[#This Row],[account_length]] &lt;= 150, "101-150", "151+")))</f>
        <v>0-50</v>
      </c>
      <c r="Y2966" t="str">
        <f>IF(tbl_Customers[[#This Row],[total_intl_charge]] &lt;= 3, "Low Charges", "High Charges")</f>
        <v>Low Charges</v>
      </c>
      <c r="Z2966" t="str">
        <f>IF(tbl_Customers[[#This Row],[total_eve_calls]]&lt;=80,"Low Calls",
IF(tbl_Customers[[#This Row],[total_eve_calls]]&lt;=120,"Medium Calls","High Calls"))</f>
        <v>Medium Calls</v>
      </c>
      <c r="AA2966" t="str">
        <f>IF(tbl_Customers[[#This Row],[total_eve_charge]]&lt;=15,"Low Charges",
IF(tbl_Customers[[#This Row],[total_eve_charge]]&lt;=20,"Medium Charges","High Charges"))</f>
        <v>Medium Charges</v>
      </c>
      <c r="AB29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66" t="str">
        <f>IF(tbl_Customers[[#This Row],[number_vmail_messages]] = 0, "No Usage", IF(tbl_Customers[[#This Row],[number_vmail_messages]] &lt;= 20, "Low Usage", IF(tbl_Customers[[#This Row],[number_vmail_messages]] &lt;= 40, "Medium Usgae", "High Usage")))</f>
        <v>Medium Usgae</v>
      </c>
      <c r="AD2966" t="str">
        <f>IF(tbl_Customers[[#This Row],[total_day_minutes]]&lt;=150,"Low Usage", IF(tbl_Customers[[#This Row],[total_day_minutes]]&lt;=200,"Medium Usage", IF(tbl_Customers[[#This Row],[total_day_minutes]]&lt;=250,"High Usage","Very High Usage")))</f>
        <v>Low Usage</v>
      </c>
      <c r="AE2966" t="str">
        <f>IF(tbl_Customers[[#This Row],[total_intl_calls]]&lt;=5,"Low Calls", IF(tbl_Customers[[#This Row],[total_intl_calls]]&lt;=10, "Medium Calls", "High Calls"))</f>
        <v>Low Calls</v>
      </c>
      <c r="AF29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66" s="36" t="str">
        <f>IF(tbl_Customers[[#This Row],[Churn_Risk_Score]]&gt;=10,"High Risk", IF(tbl_Customers[[#This Row],[Churn_Risk_Score]]&gt;=5,"Medium Risk","Low Risk"))</f>
        <v>Low Risk</v>
      </c>
    </row>
    <row r="2967" spans="1:33" x14ac:dyDescent="0.35">
      <c r="A2967">
        <v>2966</v>
      </c>
      <c r="B2967" t="s">
        <v>65</v>
      </c>
      <c r="C2967">
        <v>78</v>
      </c>
      <c r="D2967" t="s">
        <v>21</v>
      </c>
      <c r="E2967" t="s">
        <v>22</v>
      </c>
      <c r="F2967" t="s">
        <v>22</v>
      </c>
      <c r="G2967">
        <v>0</v>
      </c>
      <c r="H2967">
        <v>145.5</v>
      </c>
      <c r="I2967">
        <v>124</v>
      </c>
      <c r="J2967">
        <v>24.74</v>
      </c>
      <c r="K2967">
        <v>143.4</v>
      </c>
      <c r="L2967">
        <v>71</v>
      </c>
      <c r="M2967">
        <v>12.19</v>
      </c>
      <c r="N2967">
        <v>291.10000000000002</v>
      </c>
      <c r="O2967">
        <v>123</v>
      </c>
      <c r="P2967">
        <v>13.1</v>
      </c>
      <c r="Q2967">
        <v>9.5</v>
      </c>
      <c r="R2967">
        <v>5</v>
      </c>
      <c r="S2967">
        <v>2.57</v>
      </c>
      <c r="T2967">
        <v>3</v>
      </c>
      <c r="U2967" t="s">
        <v>22</v>
      </c>
      <c r="V2967">
        <f>IF(tbl_Customers[[#This Row],[churn]] = "yes", 1, 0)</f>
        <v>0</v>
      </c>
      <c r="W2967" t="str">
        <f>IF(tbl_Customers[[#This Row],[number_customer_service_calls]] &lt;= 1, "0-1 Calls", IF(tbl_Customers[[#This Row],[number_customer_service_calls]] &lt;= 3, "2-3 Calls", IF(tbl_Customers[[#This Row],[number_customer_service_calls]] &lt;=5, "4-5 Calls", "6+ Calls")))</f>
        <v>2-3 Calls</v>
      </c>
      <c r="X2967" t="str">
        <f>IF(tbl_Customers[[#This Row],[account_length]] &lt;= 50, "0-50", IF(tbl_Customers[[#This Row],[account_length]] &lt;=100, "51-100", IF(tbl_Customers[[#This Row],[account_length]] &lt;= 150, "101-150", "151+")))</f>
        <v>51-100</v>
      </c>
      <c r="Y2967" t="str">
        <f>IF(tbl_Customers[[#This Row],[total_intl_charge]] &lt;= 3, "Low Charges", "High Charges")</f>
        <v>Low Charges</v>
      </c>
      <c r="Z2967" t="str">
        <f>IF(tbl_Customers[[#This Row],[total_eve_calls]]&lt;=80,"Low Calls",
IF(tbl_Customers[[#This Row],[total_eve_calls]]&lt;=120,"Medium Calls","High Calls"))</f>
        <v>Low Calls</v>
      </c>
      <c r="AA2967" t="str">
        <f>IF(tbl_Customers[[#This Row],[total_eve_charge]]&lt;=15,"Low Charges",
IF(tbl_Customers[[#This Row],[total_eve_charge]]&lt;=20,"Medium Charges","High Charges"))</f>
        <v>Low Charges</v>
      </c>
      <c r="AB29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67" t="str">
        <f>IF(tbl_Customers[[#This Row],[number_vmail_messages]] = 0, "No Usage", IF(tbl_Customers[[#This Row],[number_vmail_messages]] &lt;= 20, "Low Usage", IF(tbl_Customers[[#This Row],[number_vmail_messages]] &lt;= 40, "Medium Usgae", "High Usage")))</f>
        <v>No Usage</v>
      </c>
      <c r="AD2967" t="str">
        <f>IF(tbl_Customers[[#This Row],[total_day_minutes]]&lt;=150,"Low Usage", IF(tbl_Customers[[#This Row],[total_day_minutes]]&lt;=200,"Medium Usage", IF(tbl_Customers[[#This Row],[total_day_minutes]]&lt;=250,"High Usage","Very High Usage")))</f>
        <v>Low Usage</v>
      </c>
      <c r="AE2967" t="str">
        <f>IF(tbl_Customers[[#This Row],[total_intl_calls]]&lt;=5,"Low Calls", IF(tbl_Customers[[#This Row],[total_intl_calls]]&lt;=10, "Medium Calls", "High Calls"))</f>
        <v>Low Calls</v>
      </c>
      <c r="AF29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67" s="36" t="str">
        <f>IF(tbl_Customers[[#This Row],[Churn_Risk_Score]]&gt;=10,"High Risk", IF(tbl_Customers[[#This Row],[Churn_Risk_Score]]&gt;=5,"Medium Risk","Low Risk"))</f>
        <v>Low Risk</v>
      </c>
    </row>
    <row r="2968" spans="1:33" x14ac:dyDescent="0.35">
      <c r="A2968">
        <v>2967</v>
      </c>
      <c r="B2968" t="s">
        <v>48</v>
      </c>
      <c r="C2968">
        <v>120</v>
      </c>
      <c r="D2968" t="s">
        <v>28</v>
      </c>
      <c r="E2968" t="s">
        <v>22</v>
      </c>
      <c r="F2968" t="s">
        <v>22</v>
      </c>
      <c r="G2968">
        <v>0</v>
      </c>
      <c r="H2968">
        <v>147.69999999999999</v>
      </c>
      <c r="I2968">
        <v>101</v>
      </c>
      <c r="J2968">
        <v>25.11</v>
      </c>
      <c r="K2968">
        <v>144.1</v>
      </c>
      <c r="L2968">
        <v>71</v>
      </c>
      <c r="M2968">
        <v>12.25</v>
      </c>
      <c r="N2968">
        <v>237</v>
      </c>
      <c r="O2968">
        <v>115</v>
      </c>
      <c r="P2968">
        <v>10.67</v>
      </c>
      <c r="Q2968">
        <v>11.1</v>
      </c>
      <c r="R2968">
        <v>5</v>
      </c>
      <c r="S2968">
        <v>3</v>
      </c>
      <c r="T2968">
        <v>0</v>
      </c>
      <c r="U2968" t="s">
        <v>22</v>
      </c>
      <c r="V2968">
        <f>IF(tbl_Customers[[#This Row],[churn]] = "yes", 1, 0)</f>
        <v>0</v>
      </c>
      <c r="W2968" t="str">
        <f>IF(tbl_Customers[[#This Row],[number_customer_service_calls]] &lt;= 1, "0-1 Calls", IF(tbl_Customers[[#This Row],[number_customer_service_calls]] &lt;= 3, "2-3 Calls", IF(tbl_Customers[[#This Row],[number_customer_service_calls]] &lt;=5, "4-5 Calls", "6+ Calls")))</f>
        <v>0-1 Calls</v>
      </c>
      <c r="X2968" t="str">
        <f>IF(tbl_Customers[[#This Row],[account_length]] &lt;= 50, "0-50", IF(tbl_Customers[[#This Row],[account_length]] &lt;=100, "51-100", IF(tbl_Customers[[#This Row],[account_length]] &lt;= 150, "101-150", "151+")))</f>
        <v>101-150</v>
      </c>
      <c r="Y2968" t="str">
        <f>IF(tbl_Customers[[#This Row],[total_intl_charge]] &lt;= 3, "Low Charges", "High Charges")</f>
        <v>Low Charges</v>
      </c>
      <c r="Z2968" t="str">
        <f>IF(tbl_Customers[[#This Row],[total_eve_calls]]&lt;=80,"Low Calls",
IF(tbl_Customers[[#This Row],[total_eve_calls]]&lt;=120,"Medium Calls","High Calls"))</f>
        <v>Low Calls</v>
      </c>
      <c r="AA2968" t="str">
        <f>IF(tbl_Customers[[#This Row],[total_eve_charge]]&lt;=15,"Low Charges",
IF(tbl_Customers[[#This Row],[total_eve_charge]]&lt;=20,"Medium Charges","High Charges"))</f>
        <v>Low Charges</v>
      </c>
      <c r="AB29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68" t="str">
        <f>IF(tbl_Customers[[#This Row],[number_vmail_messages]] = 0, "No Usage", IF(tbl_Customers[[#This Row],[number_vmail_messages]] &lt;= 20, "Low Usage", IF(tbl_Customers[[#This Row],[number_vmail_messages]] &lt;= 40, "Medium Usgae", "High Usage")))</f>
        <v>No Usage</v>
      </c>
      <c r="AD2968" t="str">
        <f>IF(tbl_Customers[[#This Row],[total_day_minutes]]&lt;=150,"Low Usage", IF(tbl_Customers[[#This Row],[total_day_minutes]]&lt;=200,"Medium Usage", IF(tbl_Customers[[#This Row],[total_day_minutes]]&lt;=250,"High Usage","Very High Usage")))</f>
        <v>Low Usage</v>
      </c>
      <c r="AE2968" t="str">
        <f>IF(tbl_Customers[[#This Row],[total_intl_calls]]&lt;=5,"Low Calls", IF(tbl_Customers[[#This Row],[total_intl_calls]]&lt;=10, "Medium Calls", "High Calls"))</f>
        <v>Low Calls</v>
      </c>
      <c r="AF29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68" s="36" t="str">
        <f>IF(tbl_Customers[[#This Row],[Churn_Risk_Score]]&gt;=10,"High Risk", IF(tbl_Customers[[#This Row],[Churn_Risk_Score]]&gt;=5,"Medium Risk","Low Risk"))</f>
        <v>Low Risk</v>
      </c>
    </row>
    <row r="2969" spans="1:33" x14ac:dyDescent="0.35">
      <c r="A2969">
        <v>2968</v>
      </c>
      <c r="B2969" t="s">
        <v>32</v>
      </c>
      <c r="C2969">
        <v>185</v>
      </c>
      <c r="D2969" t="s">
        <v>21</v>
      </c>
      <c r="E2969" t="s">
        <v>22</v>
      </c>
      <c r="F2969" t="s">
        <v>22</v>
      </c>
      <c r="G2969">
        <v>0</v>
      </c>
      <c r="H2969">
        <v>89.4</v>
      </c>
      <c r="I2969">
        <v>77</v>
      </c>
      <c r="J2969">
        <v>15.2</v>
      </c>
      <c r="K2969">
        <v>288.89999999999998</v>
      </c>
      <c r="L2969">
        <v>128</v>
      </c>
      <c r="M2969">
        <v>24.56</v>
      </c>
      <c r="N2969">
        <v>162.9</v>
      </c>
      <c r="O2969">
        <v>93</v>
      </c>
      <c r="P2969">
        <v>7.33</v>
      </c>
      <c r="Q2969">
        <v>10.4</v>
      </c>
      <c r="R2969">
        <v>2</v>
      </c>
      <c r="S2969">
        <v>2.81</v>
      </c>
      <c r="T2969">
        <v>3</v>
      </c>
      <c r="U2969" t="s">
        <v>22</v>
      </c>
      <c r="V2969">
        <f>IF(tbl_Customers[[#This Row],[churn]] = "yes", 1, 0)</f>
        <v>0</v>
      </c>
      <c r="W2969" t="str">
        <f>IF(tbl_Customers[[#This Row],[number_customer_service_calls]] &lt;= 1, "0-1 Calls", IF(tbl_Customers[[#This Row],[number_customer_service_calls]] &lt;= 3, "2-3 Calls", IF(tbl_Customers[[#This Row],[number_customer_service_calls]] &lt;=5, "4-5 Calls", "6+ Calls")))</f>
        <v>2-3 Calls</v>
      </c>
      <c r="X2969" t="str">
        <f>IF(tbl_Customers[[#This Row],[account_length]] &lt;= 50, "0-50", IF(tbl_Customers[[#This Row],[account_length]] &lt;=100, "51-100", IF(tbl_Customers[[#This Row],[account_length]] &lt;= 150, "101-150", "151+")))</f>
        <v>151+</v>
      </c>
      <c r="Y2969" t="str">
        <f>IF(tbl_Customers[[#This Row],[total_intl_charge]] &lt;= 3, "Low Charges", "High Charges")</f>
        <v>Low Charges</v>
      </c>
      <c r="Z2969" t="str">
        <f>IF(tbl_Customers[[#This Row],[total_eve_calls]]&lt;=80,"Low Calls",
IF(tbl_Customers[[#This Row],[total_eve_calls]]&lt;=120,"Medium Calls","High Calls"))</f>
        <v>High Calls</v>
      </c>
      <c r="AA2969" t="str">
        <f>IF(tbl_Customers[[#This Row],[total_eve_charge]]&lt;=15,"Low Charges",
IF(tbl_Customers[[#This Row],[total_eve_charge]]&lt;=20,"Medium Charges","High Charges"))</f>
        <v>High Charges</v>
      </c>
      <c r="AB29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69" t="str">
        <f>IF(tbl_Customers[[#This Row],[number_vmail_messages]] = 0, "No Usage", IF(tbl_Customers[[#This Row],[number_vmail_messages]] &lt;= 20, "Low Usage", IF(tbl_Customers[[#This Row],[number_vmail_messages]] &lt;= 40, "Medium Usgae", "High Usage")))</f>
        <v>No Usage</v>
      </c>
      <c r="AD2969" t="str">
        <f>IF(tbl_Customers[[#This Row],[total_day_minutes]]&lt;=150,"Low Usage", IF(tbl_Customers[[#This Row],[total_day_minutes]]&lt;=200,"Medium Usage", IF(tbl_Customers[[#This Row],[total_day_minutes]]&lt;=250,"High Usage","Very High Usage")))</f>
        <v>Low Usage</v>
      </c>
      <c r="AE2969" t="str">
        <f>IF(tbl_Customers[[#This Row],[total_intl_calls]]&lt;=5,"Low Calls", IF(tbl_Customers[[#This Row],[total_intl_calls]]&lt;=10, "Medium Calls", "High Calls"))</f>
        <v>Low Calls</v>
      </c>
      <c r="AF29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69" s="36" t="str">
        <f>IF(tbl_Customers[[#This Row],[Churn_Risk_Score]]&gt;=10,"High Risk", IF(tbl_Customers[[#This Row],[Churn_Risk_Score]]&gt;=5,"Medium Risk","Low Risk"))</f>
        <v>Low Risk</v>
      </c>
    </row>
    <row r="2970" spans="1:33" x14ac:dyDescent="0.35">
      <c r="A2970">
        <v>2969</v>
      </c>
      <c r="B2970" t="s">
        <v>38</v>
      </c>
      <c r="C2970">
        <v>130</v>
      </c>
      <c r="D2970" t="s">
        <v>21</v>
      </c>
      <c r="E2970" t="s">
        <v>22</v>
      </c>
      <c r="F2970" t="s">
        <v>22</v>
      </c>
      <c r="G2970">
        <v>0</v>
      </c>
      <c r="H2970">
        <v>138.69999999999999</v>
      </c>
      <c r="I2970">
        <v>68</v>
      </c>
      <c r="J2970">
        <v>23.58</v>
      </c>
      <c r="K2970">
        <v>205.6</v>
      </c>
      <c r="L2970">
        <v>102</v>
      </c>
      <c r="M2970">
        <v>17.48</v>
      </c>
      <c r="N2970">
        <v>231.2</v>
      </c>
      <c r="O2970">
        <v>108</v>
      </c>
      <c r="P2970">
        <v>10.4</v>
      </c>
      <c r="Q2970">
        <v>13.6</v>
      </c>
      <c r="R2970">
        <v>3</v>
      </c>
      <c r="S2970">
        <v>3.67</v>
      </c>
      <c r="T2970">
        <v>2</v>
      </c>
      <c r="U2970" t="s">
        <v>22</v>
      </c>
      <c r="V2970">
        <f>IF(tbl_Customers[[#This Row],[churn]] = "yes", 1, 0)</f>
        <v>0</v>
      </c>
      <c r="W2970" t="str">
        <f>IF(tbl_Customers[[#This Row],[number_customer_service_calls]] &lt;= 1, "0-1 Calls", IF(tbl_Customers[[#This Row],[number_customer_service_calls]] &lt;= 3, "2-3 Calls", IF(tbl_Customers[[#This Row],[number_customer_service_calls]] &lt;=5, "4-5 Calls", "6+ Calls")))</f>
        <v>2-3 Calls</v>
      </c>
      <c r="X2970" t="str">
        <f>IF(tbl_Customers[[#This Row],[account_length]] &lt;= 50, "0-50", IF(tbl_Customers[[#This Row],[account_length]] &lt;=100, "51-100", IF(tbl_Customers[[#This Row],[account_length]] &lt;= 150, "101-150", "151+")))</f>
        <v>101-150</v>
      </c>
      <c r="Y2970" t="str">
        <f>IF(tbl_Customers[[#This Row],[total_intl_charge]] &lt;= 3, "Low Charges", "High Charges")</f>
        <v>High Charges</v>
      </c>
      <c r="Z2970" t="str">
        <f>IF(tbl_Customers[[#This Row],[total_eve_calls]]&lt;=80,"Low Calls",
IF(tbl_Customers[[#This Row],[total_eve_calls]]&lt;=120,"Medium Calls","High Calls"))</f>
        <v>Medium Calls</v>
      </c>
      <c r="AA2970" t="str">
        <f>IF(tbl_Customers[[#This Row],[total_eve_charge]]&lt;=15,"Low Charges",
IF(tbl_Customers[[#This Row],[total_eve_charge]]&lt;=20,"Medium Charges","High Charges"))</f>
        <v>Medium Charges</v>
      </c>
      <c r="AB29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70" t="str">
        <f>IF(tbl_Customers[[#This Row],[number_vmail_messages]] = 0, "No Usage", IF(tbl_Customers[[#This Row],[number_vmail_messages]] &lt;= 20, "Low Usage", IF(tbl_Customers[[#This Row],[number_vmail_messages]] &lt;= 40, "Medium Usgae", "High Usage")))</f>
        <v>No Usage</v>
      </c>
      <c r="AD2970" t="str">
        <f>IF(tbl_Customers[[#This Row],[total_day_minutes]]&lt;=150,"Low Usage", IF(tbl_Customers[[#This Row],[total_day_minutes]]&lt;=200,"Medium Usage", IF(tbl_Customers[[#This Row],[total_day_minutes]]&lt;=250,"High Usage","Very High Usage")))</f>
        <v>Low Usage</v>
      </c>
      <c r="AE2970" t="str">
        <f>IF(tbl_Customers[[#This Row],[total_intl_calls]]&lt;=5,"Low Calls", IF(tbl_Customers[[#This Row],[total_intl_calls]]&lt;=10, "Medium Calls", "High Calls"))</f>
        <v>Low Calls</v>
      </c>
      <c r="AF29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70" s="36" t="str">
        <f>IF(tbl_Customers[[#This Row],[Churn_Risk_Score]]&gt;=10,"High Risk", IF(tbl_Customers[[#This Row],[Churn_Risk_Score]]&gt;=5,"Medium Risk","Low Risk"))</f>
        <v>Low Risk</v>
      </c>
    </row>
    <row r="2971" spans="1:33" x14ac:dyDescent="0.35">
      <c r="A2971">
        <v>2970</v>
      </c>
      <c r="B2971" t="s">
        <v>63</v>
      </c>
      <c r="C2971">
        <v>59</v>
      </c>
      <c r="D2971" t="s">
        <v>21</v>
      </c>
      <c r="E2971" t="s">
        <v>22</v>
      </c>
      <c r="F2971" t="s">
        <v>23</v>
      </c>
      <c r="G2971">
        <v>26</v>
      </c>
      <c r="H2971">
        <v>205.4</v>
      </c>
      <c r="I2971">
        <v>68</v>
      </c>
      <c r="J2971">
        <v>34.92</v>
      </c>
      <c r="K2971">
        <v>115</v>
      </c>
      <c r="L2971">
        <v>115</v>
      </c>
      <c r="M2971">
        <v>9.7799999999999994</v>
      </c>
      <c r="N2971">
        <v>214.7</v>
      </c>
      <c r="O2971">
        <v>130</v>
      </c>
      <c r="P2971">
        <v>9.66</v>
      </c>
      <c r="Q2971">
        <v>9.4</v>
      </c>
      <c r="R2971">
        <v>2</v>
      </c>
      <c r="S2971">
        <v>2.54</v>
      </c>
      <c r="T2971">
        <v>5</v>
      </c>
      <c r="U2971" t="s">
        <v>22</v>
      </c>
      <c r="V2971">
        <f>IF(tbl_Customers[[#This Row],[churn]] = "yes", 1, 0)</f>
        <v>0</v>
      </c>
      <c r="W2971" t="str">
        <f>IF(tbl_Customers[[#This Row],[number_customer_service_calls]] &lt;= 1, "0-1 Calls", IF(tbl_Customers[[#This Row],[number_customer_service_calls]] &lt;= 3, "2-3 Calls", IF(tbl_Customers[[#This Row],[number_customer_service_calls]] &lt;=5, "4-5 Calls", "6+ Calls")))</f>
        <v>4-5 Calls</v>
      </c>
      <c r="X2971" t="str">
        <f>IF(tbl_Customers[[#This Row],[account_length]] &lt;= 50, "0-50", IF(tbl_Customers[[#This Row],[account_length]] &lt;=100, "51-100", IF(tbl_Customers[[#This Row],[account_length]] &lt;= 150, "101-150", "151+")))</f>
        <v>51-100</v>
      </c>
      <c r="Y2971" t="str">
        <f>IF(tbl_Customers[[#This Row],[total_intl_charge]] &lt;= 3, "Low Charges", "High Charges")</f>
        <v>Low Charges</v>
      </c>
      <c r="Z2971" t="str">
        <f>IF(tbl_Customers[[#This Row],[total_eve_calls]]&lt;=80,"Low Calls",
IF(tbl_Customers[[#This Row],[total_eve_calls]]&lt;=120,"Medium Calls","High Calls"))</f>
        <v>Medium Calls</v>
      </c>
      <c r="AA2971" t="str">
        <f>IF(tbl_Customers[[#This Row],[total_eve_charge]]&lt;=15,"Low Charges",
IF(tbl_Customers[[#This Row],[total_eve_charge]]&lt;=20,"Medium Charges","High Charges"))</f>
        <v>Low Charges</v>
      </c>
      <c r="AB29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71" t="str">
        <f>IF(tbl_Customers[[#This Row],[number_vmail_messages]] = 0, "No Usage", IF(tbl_Customers[[#This Row],[number_vmail_messages]] &lt;= 20, "Low Usage", IF(tbl_Customers[[#This Row],[number_vmail_messages]] &lt;= 40, "Medium Usgae", "High Usage")))</f>
        <v>Medium Usgae</v>
      </c>
      <c r="AD2971" t="str">
        <f>IF(tbl_Customers[[#This Row],[total_day_minutes]]&lt;=150,"Low Usage", IF(tbl_Customers[[#This Row],[total_day_minutes]]&lt;=200,"Medium Usage", IF(tbl_Customers[[#This Row],[total_day_minutes]]&lt;=250,"High Usage","Very High Usage")))</f>
        <v>High Usage</v>
      </c>
      <c r="AE2971" t="str">
        <f>IF(tbl_Customers[[#This Row],[total_intl_calls]]&lt;=5,"Low Calls", IF(tbl_Customers[[#This Row],[total_intl_calls]]&lt;=10, "Medium Calls", "High Calls"))</f>
        <v>Low Calls</v>
      </c>
      <c r="AF29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71" s="36" t="str">
        <f>IF(tbl_Customers[[#This Row],[Churn_Risk_Score]]&gt;=10,"High Risk", IF(tbl_Customers[[#This Row],[Churn_Risk_Score]]&gt;=5,"Medium Risk","Low Risk"))</f>
        <v>Low Risk</v>
      </c>
    </row>
    <row r="2972" spans="1:33" x14ac:dyDescent="0.35">
      <c r="A2972">
        <v>2971</v>
      </c>
      <c r="B2972" t="s">
        <v>37</v>
      </c>
      <c r="C2972">
        <v>139</v>
      </c>
      <c r="D2972" t="s">
        <v>25</v>
      </c>
      <c r="E2972" t="s">
        <v>22</v>
      </c>
      <c r="F2972" t="s">
        <v>22</v>
      </c>
      <c r="G2972">
        <v>0</v>
      </c>
      <c r="H2972">
        <v>187.4</v>
      </c>
      <c r="I2972">
        <v>86</v>
      </c>
      <c r="J2972">
        <v>31.86</v>
      </c>
      <c r="K2972">
        <v>169.3</v>
      </c>
      <c r="L2972">
        <v>116</v>
      </c>
      <c r="M2972">
        <v>14.39</v>
      </c>
      <c r="N2972">
        <v>153.4</v>
      </c>
      <c r="O2972">
        <v>88</v>
      </c>
      <c r="P2972">
        <v>6.9</v>
      </c>
      <c r="Q2972">
        <v>11.7</v>
      </c>
      <c r="R2972">
        <v>3</v>
      </c>
      <c r="S2972">
        <v>3.16</v>
      </c>
      <c r="T2972">
        <v>1</v>
      </c>
      <c r="U2972" t="s">
        <v>22</v>
      </c>
      <c r="V2972">
        <f>IF(tbl_Customers[[#This Row],[churn]] = "yes", 1, 0)</f>
        <v>0</v>
      </c>
      <c r="W2972" t="str">
        <f>IF(tbl_Customers[[#This Row],[number_customer_service_calls]] &lt;= 1, "0-1 Calls", IF(tbl_Customers[[#This Row],[number_customer_service_calls]] &lt;= 3, "2-3 Calls", IF(tbl_Customers[[#This Row],[number_customer_service_calls]] &lt;=5, "4-5 Calls", "6+ Calls")))</f>
        <v>0-1 Calls</v>
      </c>
      <c r="X2972" t="str">
        <f>IF(tbl_Customers[[#This Row],[account_length]] &lt;= 50, "0-50", IF(tbl_Customers[[#This Row],[account_length]] &lt;=100, "51-100", IF(tbl_Customers[[#This Row],[account_length]] &lt;= 150, "101-150", "151+")))</f>
        <v>101-150</v>
      </c>
      <c r="Y2972" t="str">
        <f>IF(tbl_Customers[[#This Row],[total_intl_charge]] &lt;= 3, "Low Charges", "High Charges")</f>
        <v>High Charges</v>
      </c>
      <c r="Z2972" t="str">
        <f>IF(tbl_Customers[[#This Row],[total_eve_calls]]&lt;=80,"Low Calls",
IF(tbl_Customers[[#This Row],[total_eve_calls]]&lt;=120,"Medium Calls","High Calls"))</f>
        <v>Medium Calls</v>
      </c>
      <c r="AA2972" t="str">
        <f>IF(tbl_Customers[[#This Row],[total_eve_charge]]&lt;=15,"Low Charges",
IF(tbl_Customers[[#This Row],[total_eve_charge]]&lt;=20,"Medium Charges","High Charges"))</f>
        <v>Low Charges</v>
      </c>
      <c r="AB29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72" t="str">
        <f>IF(tbl_Customers[[#This Row],[number_vmail_messages]] = 0, "No Usage", IF(tbl_Customers[[#This Row],[number_vmail_messages]] &lt;= 20, "Low Usage", IF(tbl_Customers[[#This Row],[number_vmail_messages]] &lt;= 40, "Medium Usgae", "High Usage")))</f>
        <v>No Usage</v>
      </c>
      <c r="AD2972" t="str">
        <f>IF(tbl_Customers[[#This Row],[total_day_minutes]]&lt;=150,"Low Usage", IF(tbl_Customers[[#This Row],[total_day_minutes]]&lt;=200,"Medium Usage", IF(tbl_Customers[[#This Row],[total_day_minutes]]&lt;=250,"High Usage","Very High Usage")))</f>
        <v>Medium Usage</v>
      </c>
      <c r="AE2972" t="str">
        <f>IF(tbl_Customers[[#This Row],[total_intl_calls]]&lt;=5,"Low Calls", IF(tbl_Customers[[#This Row],[total_intl_calls]]&lt;=10, "Medium Calls", "High Calls"))</f>
        <v>Low Calls</v>
      </c>
      <c r="AF29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72" s="36" t="str">
        <f>IF(tbl_Customers[[#This Row],[Churn_Risk_Score]]&gt;=10,"High Risk", IF(tbl_Customers[[#This Row],[Churn_Risk_Score]]&gt;=5,"Medium Risk","Low Risk"))</f>
        <v>Low Risk</v>
      </c>
    </row>
    <row r="2973" spans="1:33" x14ac:dyDescent="0.35">
      <c r="A2973">
        <v>2972</v>
      </c>
      <c r="B2973" t="s">
        <v>54</v>
      </c>
      <c r="C2973">
        <v>12</v>
      </c>
      <c r="D2973" t="s">
        <v>21</v>
      </c>
      <c r="E2973" t="s">
        <v>22</v>
      </c>
      <c r="F2973" t="s">
        <v>22</v>
      </c>
      <c r="G2973">
        <v>0</v>
      </c>
      <c r="H2973">
        <v>206.1</v>
      </c>
      <c r="I2973">
        <v>105</v>
      </c>
      <c r="J2973">
        <v>35.04</v>
      </c>
      <c r="K2973">
        <v>246.6</v>
      </c>
      <c r="L2973">
        <v>104</v>
      </c>
      <c r="M2973">
        <v>20.96</v>
      </c>
      <c r="N2973">
        <v>254.6</v>
      </c>
      <c r="O2973">
        <v>83</v>
      </c>
      <c r="P2973">
        <v>11.46</v>
      </c>
      <c r="Q2973">
        <v>12.1</v>
      </c>
      <c r="R2973">
        <v>7</v>
      </c>
      <c r="S2973">
        <v>3.27</v>
      </c>
      <c r="T2973">
        <v>2</v>
      </c>
      <c r="U2973" t="s">
        <v>22</v>
      </c>
      <c r="V2973">
        <f>IF(tbl_Customers[[#This Row],[churn]] = "yes", 1, 0)</f>
        <v>0</v>
      </c>
      <c r="W2973" t="str">
        <f>IF(tbl_Customers[[#This Row],[number_customer_service_calls]] &lt;= 1, "0-1 Calls", IF(tbl_Customers[[#This Row],[number_customer_service_calls]] &lt;= 3, "2-3 Calls", IF(tbl_Customers[[#This Row],[number_customer_service_calls]] &lt;=5, "4-5 Calls", "6+ Calls")))</f>
        <v>2-3 Calls</v>
      </c>
      <c r="X2973" t="str">
        <f>IF(tbl_Customers[[#This Row],[account_length]] &lt;= 50, "0-50", IF(tbl_Customers[[#This Row],[account_length]] &lt;=100, "51-100", IF(tbl_Customers[[#This Row],[account_length]] &lt;= 150, "101-150", "151+")))</f>
        <v>0-50</v>
      </c>
      <c r="Y2973" t="str">
        <f>IF(tbl_Customers[[#This Row],[total_intl_charge]] &lt;= 3, "Low Charges", "High Charges")</f>
        <v>High Charges</v>
      </c>
      <c r="Z2973" t="str">
        <f>IF(tbl_Customers[[#This Row],[total_eve_calls]]&lt;=80,"Low Calls",
IF(tbl_Customers[[#This Row],[total_eve_calls]]&lt;=120,"Medium Calls","High Calls"))</f>
        <v>Medium Calls</v>
      </c>
      <c r="AA2973" t="str">
        <f>IF(tbl_Customers[[#This Row],[total_eve_charge]]&lt;=15,"Low Charges",
IF(tbl_Customers[[#This Row],[total_eve_charge]]&lt;=20,"Medium Charges","High Charges"))</f>
        <v>High Charges</v>
      </c>
      <c r="AB29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73" t="str">
        <f>IF(tbl_Customers[[#This Row],[number_vmail_messages]] = 0, "No Usage", IF(tbl_Customers[[#This Row],[number_vmail_messages]] &lt;= 20, "Low Usage", IF(tbl_Customers[[#This Row],[number_vmail_messages]] &lt;= 40, "Medium Usgae", "High Usage")))</f>
        <v>No Usage</v>
      </c>
      <c r="AD2973" t="str">
        <f>IF(tbl_Customers[[#This Row],[total_day_minutes]]&lt;=150,"Low Usage", IF(tbl_Customers[[#This Row],[total_day_minutes]]&lt;=200,"Medium Usage", IF(tbl_Customers[[#This Row],[total_day_minutes]]&lt;=250,"High Usage","Very High Usage")))</f>
        <v>High Usage</v>
      </c>
      <c r="AE2973" t="str">
        <f>IF(tbl_Customers[[#This Row],[total_intl_calls]]&lt;=5,"Low Calls", IF(tbl_Customers[[#This Row],[total_intl_calls]]&lt;=10, "Medium Calls", "High Calls"))</f>
        <v>Medium Calls</v>
      </c>
      <c r="AF29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73" s="36" t="str">
        <f>IF(tbl_Customers[[#This Row],[Churn_Risk_Score]]&gt;=10,"High Risk", IF(tbl_Customers[[#This Row],[Churn_Risk_Score]]&gt;=5,"Medium Risk","Low Risk"))</f>
        <v>Low Risk</v>
      </c>
    </row>
    <row r="2974" spans="1:33" x14ac:dyDescent="0.35">
      <c r="A2974">
        <v>2973</v>
      </c>
      <c r="B2974" t="s">
        <v>60</v>
      </c>
      <c r="C2974">
        <v>42</v>
      </c>
      <c r="D2974" t="s">
        <v>25</v>
      </c>
      <c r="E2974" t="s">
        <v>22</v>
      </c>
      <c r="F2974" t="s">
        <v>23</v>
      </c>
      <c r="G2974">
        <v>34</v>
      </c>
      <c r="H2974">
        <v>131.5</v>
      </c>
      <c r="I2974">
        <v>143</v>
      </c>
      <c r="J2974">
        <v>22.36</v>
      </c>
      <c r="K2974">
        <v>185.3</v>
      </c>
      <c r="L2974">
        <v>109</v>
      </c>
      <c r="M2974">
        <v>15.75</v>
      </c>
      <c r="N2974">
        <v>177.3</v>
      </c>
      <c r="O2974">
        <v>117</v>
      </c>
      <c r="P2974">
        <v>7.98</v>
      </c>
      <c r="Q2974">
        <v>10.9</v>
      </c>
      <c r="R2974">
        <v>5</v>
      </c>
      <c r="S2974">
        <v>2.94</v>
      </c>
      <c r="T2974">
        <v>0</v>
      </c>
      <c r="U2974" t="s">
        <v>22</v>
      </c>
      <c r="V2974">
        <f>IF(tbl_Customers[[#This Row],[churn]] = "yes", 1, 0)</f>
        <v>0</v>
      </c>
      <c r="W2974" t="str">
        <f>IF(tbl_Customers[[#This Row],[number_customer_service_calls]] &lt;= 1, "0-1 Calls", IF(tbl_Customers[[#This Row],[number_customer_service_calls]] &lt;= 3, "2-3 Calls", IF(tbl_Customers[[#This Row],[number_customer_service_calls]] &lt;=5, "4-5 Calls", "6+ Calls")))</f>
        <v>0-1 Calls</v>
      </c>
      <c r="X2974" t="str">
        <f>IF(tbl_Customers[[#This Row],[account_length]] &lt;= 50, "0-50", IF(tbl_Customers[[#This Row],[account_length]] &lt;=100, "51-100", IF(tbl_Customers[[#This Row],[account_length]] &lt;= 150, "101-150", "151+")))</f>
        <v>0-50</v>
      </c>
      <c r="Y2974" t="str">
        <f>IF(tbl_Customers[[#This Row],[total_intl_charge]] &lt;= 3, "Low Charges", "High Charges")</f>
        <v>Low Charges</v>
      </c>
      <c r="Z2974" t="str">
        <f>IF(tbl_Customers[[#This Row],[total_eve_calls]]&lt;=80,"Low Calls",
IF(tbl_Customers[[#This Row],[total_eve_calls]]&lt;=120,"Medium Calls","High Calls"))</f>
        <v>Medium Calls</v>
      </c>
      <c r="AA2974" t="str">
        <f>IF(tbl_Customers[[#This Row],[total_eve_charge]]&lt;=15,"Low Charges",
IF(tbl_Customers[[#This Row],[total_eve_charge]]&lt;=20,"Medium Charges","High Charges"))</f>
        <v>Medium Charges</v>
      </c>
      <c r="AB29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74" t="str">
        <f>IF(tbl_Customers[[#This Row],[number_vmail_messages]] = 0, "No Usage", IF(tbl_Customers[[#This Row],[number_vmail_messages]] &lt;= 20, "Low Usage", IF(tbl_Customers[[#This Row],[number_vmail_messages]] &lt;= 40, "Medium Usgae", "High Usage")))</f>
        <v>Medium Usgae</v>
      </c>
      <c r="AD2974" t="str">
        <f>IF(tbl_Customers[[#This Row],[total_day_minutes]]&lt;=150,"Low Usage", IF(tbl_Customers[[#This Row],[total_day_minutes]]&lt;=200,"Medium Usage", IF(tbl_Customers[[#This Row],[total_day_minutes]]&lt;=250,"High Usage","Very High Usage")))</f>
        <v>Low Usage</v>
      </c>
      <c r="AE2974" t="str">
        <f>IF(tbl_Customers[[#This Row],[total_intl_calls]]&lt;=5,"Low Calls", IF(tbl_Customers[[#This Row],[total_intl_calls]]&lt;=10, "Medium Calls", "High Calls"))</f>
        <v>Low Calls</v>
      </c>
      <c r="AF29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74" s="36" t="str">
        <f>IF(tbl_Customers[[#This Row],[Churn_Risk_Score]]&gt;=10,"High Risk", IF(tbl_Customers[[#This Row],[Churn_Risk_Score]]&gt;=5,"Medium Risk","Low Risk"))</f>
        <v>Low Risk</v>
      </c>
    </row>
    <row r="2975" spans="1:33" x14ac:dyDescent="0.35">
      <c r="A2975">
        <v>2974</v>
      </c>
      <c r="B2975" t="s">
        <v>44</v>
      </c>
      <c r="C2975">
        <v>63</v>
      </c>
      <c r="D2975" t="s">
        <v>21</v>
      </c>
      <c r="E2975" t="s">
        <v>22</v>
      </c>
      <c r="F2975" t="s">
        <v>22</v>
      </c>
      <c r="G2975">
        <v>0</v>
      </c>
      <c r="H2975">
        <v>120.1</v>
      </c>
      <c r="I2975">
        <v>103</v>
      </c>
      <c r="J2975">
        <v>20.420000000000002</v>
      </c>
      <c r="K2975">
        <v>179.2</v>
      </c>
      <c r="L2975">
        <v>132</v>
      </c>
      <c r="M2975">
        <v>15.23</v>
      </c>
      <c r="N2975">
        <v>127.3</v>
      </c>
      <c r="O2975">
        <v>82</v>
      </c>
      <c r="P2975">
        <v>5.73</v>
      </c>
      <c r="Q2975">
        <v>6.3</v>
      </c>
      <c r="R2975">
        <v>4</v>
      </c>
      <c r="S2975">
        <v>1.7</v>
      </c>
      <c r="T2975">
        <v>1</v>
      </c>
      <c r="U2975" t="s">
        <v>22</v>
      </c>
      <c r="V2975">
        <f>IF(tbl_Customers[[#This Row],[churn]] = "yes", 1, 0)</f>
        <v>0</v>
      </c>
      <c r="W2975" t="str">
        <f>IF(tbl_Customers[[#This Row],[number_customer_service_calls]] &lt;= 1, "0-1 Calls", IF(tbl_Customers[[#This Row],[number_customer_service_calls]] &lt;= 3, "2-3 Calls", IF(tbl_Customers[[#This Row],[number_customer_service_calls]] &lt;=5, "4-5 Calls", "6+ Calls")))</f>
        <v>0-1 Calls</v>
      </c>
      <c r="X2975" t="str">
        <f>IF(tbl_Customers[[#This Row],[account_length]] &lt;= 50, "0-50", IF(tbl_Customers[[#This Row],[account_length]] &lt;=100, "51-100", IF(tbl_Customers[[#This Row],[account_length]] &lt;= 150, "101-150", "151+")))</f>
        <v>51-100</v>
      </c>
      <c r="Y2975" t="str">
        <f>IF(tbl_Customers[[#This Row],[total_intl_charge]] &lt;= 3, "Low Charges", "High Charges")</f>
        <v>Low Charges</v>
      </c>
      <c r="Z2975" t="str">
        <f>IF(tbl_Customers[[#This Row],[total_eve_calls]]&lt;=80,"Low Calls",
IF(tbl_Customers[[#This Row],[total_eve_calls]]&lt;=120,"Medium Calls","High Calls"))</f>
        <v>High Calls</v>
      </c>
      <c r="AA2975" t="str">
        <f>IF(tbl_Customers[[#This Row],[total_eve_charge]]&lt;=15,"Low Charges",
IF(tbl_Customers[[#This Row],[total_eve_charge]]&lt;=20,"Medium Charges","High Charges"))</f>
        <v>Medium Charges</v>
      </c>
      <c r="AB29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75" t="str">
        <f>IF(tbl_Customers[[#This Row],[number_vmail_messages]] = 0, "No Usage", IF(tbl_Customers[[#This Row],[number_vmail_messages]] &lt;= 20, "Low Usage", IF(tbl_Customers[[#This Row],[number_vmail_messages]] &lt;= 40, "Medium Usgae", "High Usage")))</f>
        <v>No Usage</v>
      </c>
      <c r="AD2975" t="str">
        <f>IF(tbl_Customers[[#This Row],[total_day_minutes]]&lt;=150,"Low Usage", IF(tbl_Customers[[#This Row],[total_day_minutes]]&lt;=200,"Medium Usage", IF(tbl_Customers[[#This Row],[total_day_minutes]]&lt;=250,"High Usage","Very High Usage")))</f>
        <v>Low Usage</v>
      </c>
      <c r="AE2975" t="str">
        <f>IF(tbl_Customers[[#This Row],[total_intl_calls]]&lt;=5,"Low Calls", IF(tbl_Customers[[#This Row],[total_intl_calls]]&lt;=10, "Medium Calls", "High Calls"))</f>
        <v>Low Calls</v>
      </c>
      <c r="AF29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75" s="36" t="str">
        <f>IF(tbl_Customers[[#This Row],[Churn_Risk_Score]]&gt;=10,"High Risk", IF(tbl_Customers[[#This Row],[Churn_Risk_Score]]&gt;=5,"Medium Risk","Low Risk"))</f>
        <v>Low Risk</v>
      </c>
    </row>
    <row r="2976" spans="1:33" x14ac:dyDescent="0.35">
      <c r="A2976">
        <v>2975</v>
      </c>
      <c r="B2976" t="s">
        <v>36</v>
      </c>
      <c r="C2976">
        <v>143</v>
      </c>
      <c r="D2976" t="s">
        <v>21</v>
      </c>
      <c r="E2976" t="s">
        <v>22</v>
      </c>
      <c r="F2976" t="s">
        <v>22</v>
      </c>
      <c r="G2976">
        <v>0</v>
      </c>
      <c r="H2976">
        <v>168.6</v>
      </c>
      <c r="I2976">
        <v>85</v>
      </c>
      <c r="J2976">
        <v>28.66</v>
      </c>
      <c r="K2976">
        <v>176.3</v>
      </c>
      <c r="L2976">
        <v>89</v>
      </c>
      <c r="M2976">
        <v>14.99</v>
      </c>
      <c r="N2976">
        <v>282.3</v>
      </c>
      <c r="O2976">
        <v>69</v>
      </c>
      <c r="P2976">
        <v>12.7</v>
      </c>
      <c r="Q2976">
        <v>13.3</v>
      </c>
      <c r="R2976">
        <v>10</v>
      </c>
      <c r="S2976">
        <v>3.59</v>
      </c>
      <c r="T2976">
        <v>1</v>
      </c>
      <c r="U2976" t="s">
        <v>22</v>
      </c>
      <c r="V2976">
        <f>IF(tbl_Customers[[#This Row],[churn]] = "yes", 1, 0)</f>
        <v>0</v>
      </c>
      <c r="W2976" t="str">
        <f>IF(tbl_Customers[[#This Row],[number_customer_service_calls]] &lt;= 1, "0-1 Calls", IF(tbl_Customers[[#This Row],[number_customer_service_calls]] &lt;= 3, "2-3 Calls", IF(tbl_Customers[[#This Row],[number_customer_service_calls]] &lt;=5, "4-5 Calls", "6+ Calls")))</f>
        <v>0-1 Calls</v>
      </c>
      <c r="X2976" t="str">
        <f>IF(tbl_Customers[[#This Row],[account_length]] &lt;= 50, "0-50", IF(tbl_Customers[[#This Row],[account_length]] &lt;=100, "51-100", IF(tbl_Customers[[#This Row],[account_length]] &lt;= 150, "101-150", "151+")))</f>
        <v>101-150</v>
      </c>
      <c r="Y2976" t="str">
        <f>IF(tbl_Customers[[#This Row],[total_intl_charge]] &lt;= 3, "Low Charges", "High Charges")</f>
        <v>High Charges</v>
      </c>
      <c r="Z2976" t="str">
        <f>IF(tbl_Customers[[#This Row],[total_eve_calls]]&lt;=80,"Low Calls",
IF(tbl_Customers[[#This Row],[total_eve_calls]]&lt;=120,"Medium Calls","High Calls"))</f>
        <v>Medium Calls</v>
      </c>
      <c r="AA2976" t="str">
        <f>IF(tbl_Customers[[#This Row],[total_eve_charge]]&lt;=15,"Low Charges",
IF(tbl_Customers[[#This Row],[total_eve_charge]]&lt;=20,"Medium Charges","High Charges"))</f>
        <v>Low Charges</v>
      </c>
      <c r="AB29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76" t="str">
        <f>IF(tbl_Customers[[#This Row],[number_vmail_messages]] = 0, "No Usage", IF(tbl_Customers[[#This Row],[number_vmail_messages]] &lt;= 20, "Low Usage", IF(tbl_Customers[[#This Row],[number_vmail_messages]] &lt;= 40, "Medium Usgae", "High Usage")))</f>
        <v>No Usage</v>
      </c>
      <c r="AD2976" t="str">
        <f>IF(tbl_Customers[[#This Row],[total_day_minutes]]&lt;=150,"Low Usage", IF(tbl_Customers[[#This Row],[total_day_minutes]]&lt;=200,"Medium Usage", IF(tbl_Customers[[#This Row],[total_day_minutes]]&lt;=250,"High Usage","Very High Usage")))</f>
        <v>Medium Usage</v>
      </c>
      <c r="AE2976" t="str">
        <f>IF(tbl_Customers[[#This Row],[total_intl_calls]]&lt;=5,"Low Calls", IF(tbl_Customers[[#This Row],[total_intl_calls]]&lt;=10, "Medium Calls", "High Calls"))</f>
        <v>Medium Calls</v>
      </c>
      <c r="AF29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76" s="36" t="str">
        <f>IF(tbl_Customers[[#This Row],[Churn_Risk_Score]]&gt;=10,"High Risk", IF(tbl_Customers[[#This Row],[Churn_Risk_Score]]&gt;=5,"Medium Risk","Low Risk"))</f>
        <v>Low Risk</v>
      </c>
    </row>
    <row r="2977" spans="1:33" x14ac:dyDescent="0.35">
      <c r="A2977">
        <v>2976</v>
      </c>
      <c r="B2977" t="s">
        <v>50</v>
      </c>
      <c r="C2977">
        <v>156</v>
      </c>
      <c r="D2977" t="s">
        <v>28</v>
      </c>
      <c r="E2977" t="s">
        <v>22</v>
      </c>
      <c r="F2977" t="s">
        <v>22</v>
      </c>
      <c r="G2977">
        <v>0</v>
      </c>
      <c r="H2977">
        <v>189.4</v>
      </c>
      <c r="I2977">
        <v>114</v>
      </c>
      <c r="J2977">
        <v>32.200000000000003</v>
      </c>
      <c r="K2977">
        <v>145.69999999999999</v>
      </c>
      <c r="L2977">
        <v>96</v>
      </c>
      <c r="M2977">
        <v>12.38</v>
      </c>
      <c r="N2977">
        <v>192.8</v>
      </c>
      <c r="O2977">
        <v>121</v>
      </c>
      <c r="P2977">
        <v>8.68</v>
      </c>
      <c r="Q2977">
        <v>4.5</v>
      </c>
      <c r="R2977">
        <v>13</v>
      </c>
      <c r="S2977">
        <v>1.22</v>
      </c>
      <c r="T2977">
        <v>0</v>
      </c>
      <c r="U2977" t="s">
        <v>22</v>
      </c>
      <c r="V2977">
        <f>IF(tbl_Customers[[#This Row],[churn]] = "yes", 1, 0)</f>
        <v>0</v>
      </c>
      <c r="W2977" t="str">
        <f>IF(tbl_Customers[[#This Row],[number_customer_service_calls]] &lt;= 1, "0-1 Calls", IF(tbl_Customers[[#This Row],[number_customer_service_calls]] &lt;= 3, "2-3 Calls", IF(tbl_Customers[[#This Row],[number_customer_service_calls]] &lt;=5, "4-5 Calls", "6+ Calls")))</f>
        <v>0-1 Calls</v>
      </c>
      <c r="X2977" t="str">
        <f>IF(tbl_Customers[[#This Row],[account_length]] &lt;= 50, "0-50", IF(tbl_Customers[[#This Row],[account_length]] &lt;=100, "51-100", IF(tbl_Customers[[#This Row],[account_length]] &lt;= 150, "101-150", "151+")))</f>
        <v>151+</v>
      </c>
      <c r="Y2977" t="str">
        <f>IF(tbl_Customers[[#This Row],[total_intl_charge]] &lt;= 3, "Low Charges", "High Charges")</f>
        <v>Low Charges</v>
      </c>
      <c r="Z2977" t="str">
        <f>IF(tbl_Customers[[#This Row],[total_eve_calls]]&lt;=80,"Low Calls",
IF(tbl_Customers[[#This Row],[total_eve_calls]]&lt;=120,"Medium Calls","High Calls"))</f>
        <v>Medium Calls</v>
      </c>
      <c r="AA2977" t="str">
        <f>IF(tbl_Customers[[#This Row],[total_eve_charge]]&lt;=15,"Low Charges",
IF(tbl_Customers[[#This Row],[total_eve_charge]]&lt;=20,"Medium Charges","High Charges"))</f>
        <v>Low Charges</v>
      </c>
      <c r="AB29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77" t="str">
        <f>IF(tbl_Customers[[#This Row],[number_vmail_messages]] = 0, "No Usage", IF(tbl_Customers[[#This Row],[number_vmail_messages]] &lt;= 20, "Low Usage", IF(tbl_Customers[[#This Row],[number_vmail_messages]] &lt;= 40, "Medium Usgae", "High Usage")))</f>
        <v>No Usage</v>
      </c>
      <c r="AD2977" t="str">
        <f>IF(tbl_Customers[[#This Row],[total_day_minutes]]&lt;=150,"Low Usage", IF(tbl_Customers[[#This Row],[total_day_minutes]]&lt;=200,"Medium Usage", IF(tbl_Customers[[#This Row],[total_day_minutes]]&lt;=250,"High Usage","Very High Usage")))</f>
        <v>Medium Usage</v>
      </c>
      <c r="AE2977" t="str">
        <f>IF(tbl_Customers[[#This Row],[total_intl_calls]]&lt;=5,"Low Calls", IF(tbl_Customers[[#This Row],[total_intl_calls]]&lt;=10, "Medium Calls", "High Calls"))</f>
        <v>High Calls</v>
      </c>
      <c r="AF29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77" s="36" t="str">
        <f>IF(tbl_Customers[[#This Row],[Churn_Risk_Score]]&gt;=10,"High Risk", IF(tbl_Customers[[#This Row],[Churn_Risk_Score]]&gt;=5,"Medium Risk","Low Risk"))</f>
        <v>Low Risk</v>
      </c>
    </row>
    <row r="2978" spans="1:33" x14ac:dyDescent="0.35">
      <c r="A2978">
        <v>2977</v>
      </c>
      <c r="B2978" t="s">
        <v>39</v>
      </c>
      <c r="C2978">
        <v>98</v>
      </c>
      <c r="D2978" t="s">
        <v>25</v>
      </c>
      <c r="E2978" t="s">
        <v>22</v>
      </c>
      <c r="F2978" t="s">
        <v>22</v>
      </c>
      <c r="G2978">
        <v>0</v>
      </c>
      <c r="H2978">
        <v>158.5</v>
      </c>
      <c r="I2978">
        <v>90</v>
      </c>
      <c r="J2978">
        <v>26.95</v>
      </c>
      <c r="K2978">
        <v>254.4</v>
      </c>
      <c r="L2978">
        <v>67</v>
      </c>
      <c r="M2978">
        <v>21.62</v>
      </c>
      <c r="N2978">
        <v>178.4</v>
      </c>
      <c r="O2978">
        <v>104</v>
      </c>
      <c r="P2978">
        <v>8.0299999999999994</v>
      </c>
      <c r="Q2978">
        <v>14.8</v>
      </c>
      <c r="R2978">
        <v>5</v>
      </c>
      <c r="S2978">
        <v>4</v>
      </c>
      <c r="T2978">
        <v>2</v>
      </c>
      <c r="U2978" t="s">
        <v>22</v>
      </c>
      <c r="V2978">
        <f>IF(tbl_Customers[[#This Row],[churn]] = "yes", 1, 0)</f>
        <v>0</v>
      </c>
      <c r="W2978" t="str">
        <f>IF(tbl_Customers[[#This Row],[number_customer_service_calls]] &lt;= 1, "0-1 Calls", IF(tbl_Customers[[#This Row],[number_customer_service_calls]] &lt;= 3, "2-3 Calls", IF(tbl_Customers[[#This Row],[number_customer_service_calls]] &lt;=5, "4-5 Calls", "6+ Calls")))</f>
        <v>2-3 Calls</v>
      </c>
      <c r="X2978" t="str">
        <f>IF(tbl_Customers[[#This Row],[account_length]] &lt;= 50, "0-50", IF(tbl_Customers[[#This Row],[account_length]] &lt;=100, "51-100", IF(tbl_Customers[[#This Row],[account_length]] &lt;= 150, "101-150", "151+")))</f>
        <v>51-100</v>
      </c>
      <c r="Y2978" t="str">
        <f>IF(tbl_Customers[[#This Row],[total_intl_charge]] &lt;= 3, "Low Charges", "High Charges")</f>
        <v>High Charges</v>
      </c>
      <c r="Z2978" t="str">
        <f>IF(tbl_Customers[[#This Row],[total_eve_calls]]&lt;=80,"Low Calls",
IF(tbl_Customers[[#This Row],[total_eve_calls]]&lt;=120,"Medium Calls","High Calls"))</f>
        <v>Low Calls</v>
      </c>
      <c r="AA2978" t="str">
        <f>IF(tbl_Customers[[#This Row],[total_eve_charge]]&lt;=15,"Low Charges",
IF(tbl_Customers[[#This Row],[total_eve_charge]]&lt;=20,"Medium Charges","High Charges"))</f>
        <v>High Charges</v>
      </c>
      <c r="AB29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78" t="str">
        <f>IF(tbl_Customers[[#This Row],[number_vmail_messages]] = 0, "No Usage", IF(tbl_Customers[[#This Row],[number_vmail_messages]] &lt;= 20, "Low Usage", IF(tbl_Customers[[#This Row],[number_vmail_messages]] &lt;= 40, "Medium Usgae", "High Usage")))</f>
        <v>No Usage</v>
      </c>
      <c r="AD2978" t="str">
        <f>IF(tbl_Customers[[#This Row],[total_day_minutes]]&lt;=150,"Low Usage", IF(tbl_Customers[[#This Row],[total_day_minutes]]&lt;=200,"Medium Usage", IF(tbl_Customers[[#This Row],[total_day_minutes]]&lt;=250,"High Usage","Very High Usage")))</f>
        <v>Medium Usage</v>
      </c>
      <c r="AE2978" t="str">
        <f>IF(tbl_Customers[[#This Row],[total_intl_calls]]&lt;=5,"Low Calls", IF(tbl_Customers[[#This Row],[total_intl_calls]]&lt;=10, "Medium Calls", "High Calls"))</f>
        <v>Low Calls</v>
      </c>
      <c r="AF29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78" s="36" t="str">
        <f>IF(tbl_Customers[[#This Row],[Churn_Risk_Score]]&gt;=10,"High Risk", IF(tbl_Customers[[#This Row],[Churn_Risk_Score]]&gt;=5,"Medium Risk","Low Risk"))</f>
        <v>Low Risk</v>
      </c>
    </row>
    <row r="2979" spans="1:33" x14ac:dyDescent="0.35">
      <c r="A2979">
        <v>2978</v>
      </c>
      <c r="B2979" t="s">
        <v>30</v>
      </c>
      <c r="C2979">
        <v>140</v>
      </c>
      <c r="D2979" t="s">
        <v>21</v>
      </c>
      <c r="E2979" t="s">
        <v>22</v>
      </c>
      <c r="F2979" t="s">
        <v>23</v>
      </c>
      <c r="G2979">
        <v>27</v>
      </c>
      <c r="H2979">
        <v>176</v>
      </c>
      <c r="I2979">
        <v>141</v>
      </c>
      <c r="J2979">
        <v>29.92</v>
      </c>
      <c r="K2979">
        <v>201.3</v>
      </c>
      <c r="L2979">
        <v>143</v>
      </c>
      <c r="M2979">
        <v>17.11</v>
      </c>
      <c r="N2979">
        <v>167.9</v>
      </c>
      <c r="O2979">
        <v>93</v>
      </c>
      <c r="P2979">
        <v>7.56</v>
      </c>
      <c r="Q2979">
        <v>7.1</v>
      </c>
      <c r="R2979">
        <v>5</v>
      </c>
      <c r="S2979">
        <v>1.92</v>
      </c>
      <c r="T2979">
        <v>3</v>
      </c>
      <c r="U2979" t="s">
        <v>22</v>
      </c>
      <c r="V2979">
        <f>IF(tbl_Customers[[#This Row],[churn]] = "yes", 1, 0)</f>
        <v>0</v>
      </c>
      <c r="W2979" t="str">
        <f>IF(tbl_Customers[[#This Row],[number_customer_service_calls]] &lt;= 1, "0-1 Calls", IF(tbl_Customers[[#This Row],[number_customer_service_calls]] &lt;= 3, "2-3 Calls", IF(tbl_Customers[[#This Row],[number_customer_service_calls]] &lt;=5, "4-5 Calls", "6+ Calls")))</f>
        <v>2-3 Calls</v>
      </c>
      <c r="X2979" t="str">
        <f>IF(tbl_Customers[[#This Row],[account_length]] &lt;= 50, "0-50", IF(tbl_Customers[[#This Row],[account_length]] &lt;=100, "51-100", IF(tbl_Customers[[#This Row],[account_length]] &lt;= 150, "101-150", "151+")))</f>
        <v>101-150</v>
      </c>
      <c r="Y2979" t="str">
        <f>IF(tbl_Customers[[#This Row],[total_intl_charge]] &lt;= 3, "Low Charges", "High Charges")</f>
        <v>Low Charges</v>
      </c>
      <c r="Z2979" t="str">
        <f>IF(tbl_Customers[[#This Row],[total_eve_calls]]&lt;=80,"Low Calls",
IF(tbl_Customers[[#This Row],[total_eve_calls]]&lt;=120,"Medium Calls","High Calls"))</f>
        <v>High Calls</v>
      </c>
      <c r="AA2979" t="str">
        <f>IF(tbl_Customers[[#This Row],[total_eve_charge]]&lt;=15,"Low Charges",
IF(tbl_Customers[[#This Row],[total_eve_charge]]&lt;=20,"Medium Charges","High Charges"))</f>
        <v>Medium Charges</v>
      </c>
      <c r="AB29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79" t="str">
        <f>IF(tbl_Customers[[#This Row],[number_vmail_messages]] = 0, "No Usage", IF(tbl_Customers[[#This Row],[number_vmail_messages]] &lt;= 20, "Low Usage", IF(tbl_Customers[[#This Row],[number_vmail_messages]] &lt;= 40, "Medium Usgae", "High Usage")))</f>
        <v>Medium Usgae</v>
      </c>
      <c r="AD2979" t="str">
        <f>IF(tbl_Customers[[#This Row],[total_day_minutes]]&lt;=150,"Low Usage", IF(tbl_Customers[[#This Row],[total_day_minutes]]&lt;=200,"Medium Usage", IF(tbl_Customers[[#This Row],[total_day_minutes]]&lt;=250,"High Usage","Very High Usage")))</f>
        <v>Medium Usage</v>
      </c>
      <c r="AE2979" t="str">
        <f>IF(tbl_Customers[[#This Row],[total_intl_calls]]&lt;=5,"Low Calls", IF(tbl_Customers[[#This Row],[total_intl_calls]]&lt;=10, "Medium Calls", "High Calls"))</f>
        <v>Low Calls</v>
      </c>
      <c r="AF29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79" s="36" t="str">
        <f>IF(tbl_Customers[[#This Row],[Churn_Risk_Score]]&gt;=10,"High Risk", IF(tbl_Customers[[#This Row],[Churn_Risk_Score]]&gt;=5,"Medium Risk","Low Risk"))</f>
        <v>Low Risk</v>
      </c>
    </row>
    <row r="2980" spans="1:33" x14ac:dyDescent="0.35">
      <c r="A2980">
        <v>2979</v>
      </c>
      <c r="B2980" t="s">
        <v>55</v>
      </c>
      <c r="C2980">
        <v>102</v>
      </c>
      <c r="D2980" t="s">
        <v>28</v>
      </c>
      <c r="E2980" t="s">
        <v>22</v>
      </c>
      <c r="F2980" t="s">
        <v>23</v>
      </c>
      <c r="G2980">
        <v>45</v>
      </c>
      <c r="H2980">
        <v>129.19999999999999</v>
      </c>
      <c r="I2980">
        <v>142</v>
      </c>
      <c r="J2980">
        <v>21.96</v>
      </c>
      <c r="K2980">
        <v>239.4</v>
      </c>
      <c r="L2980">
        <v>114</v>
      </c>
      <c r="M2980">
        <v>20.350000000000001</v>
      </c>
      <c r="N2980">
        <v>223.4</v>
      </c>
      <c r="O2980">
        <v>66</v>
      </c>
      <c r="P2980">
        <v>10.050000000000001</v>
      </c>
      <c r="Q2980">
        <v>8.6999999999999993</v>
      </c>
      <c r="R2980">
        <v>4</v>
      </c>
      <c r="S2980">
        <v>2.35</v>
      </c>
      <c r="T2980">
        <v>0</v>
      </c>
      <c r="U2980" t="s">
        <v>22</v>
      </c>
      <c r="V2980">
        <f>IF(tbl_Customers[[#This Row],[churn]] = "yes", 1, 0)</f>
        <v>0</v>
      </c>
      <c r="W2980" t="str">
        <f>IF(tbl_Customers[[#This Row],[number_customer_service_calls]] &lt;= 1, "0-1 Calls", IF(tbl_Customers[[#This Row],[number_customer_service_calls]] &lt;= 3, "2-3 Calls", IF(tbl_Customers[[#This Row],[number_customer_service_calls]] &lt;=5, "4-5 Calls", "6+ Calls")))</f>
        <v>0-1 Calls</v>
      </c>
      <c r="X2980" t="str">
        <f>IF(tbl_Customers[[#This Row],[account_length]] &lt;= 50, "0-50", IF(tbl_Customers[[#This Row],[account_length]] &lt;=100, "51-100", IF(tbl_Customers[[#This Row],[account_length]] &lt;= 150, "101-150", "151+")))</f>
        <v>101-150</v>
      </c>
      <c r="Y2980" t="str">
        <f>IF(tbl_Customers[[#This Row],[total_intl_charge]] &lt;= 3, "Low Charges", "High Charges")</f>
        <v>Low Charges</v>
      </c>
      <c r="Z2980" t="str">
        <f>IF(tbl_Customers[[#This Row],[total_eve_calls]]&lt;=80,"Low Calls",
IF(tbl_Customers[[#This Row],[total_eve_calls]]&lt;=120,"Medium Calls","High Calls"))</f>
        <v>Medium Calls</v>
      </c>
      <c r="AA2980" t="str">
        <f>IF(tbl_Customers[[#This Row],[total_eve_charge]]&lt;=15,"Low Charges",
IF(tbl_Customers[[#This Row],[total_eve_charge]]&lt;=20,"Medium Charges","High Charges"))</f>
        <v>High Charges</v>
      </c>
      <c r="AB29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80" t="str">
        <f>IF(tbl_Customers[[#This Row],[number_vmail_messages]] = 0, "No Usage", IF(tbl_Customers[[#This Row],[number_vmail_messages]] &lt;= 20, "Low Usage", IF(tbl_Customers[[#This Row],[number_vmail_messages]] &lt;= 40, "Medium Usgae", "High Usage")))</f>
        <v>High Usage</v>
      </c>
      <c r="AD2980" t="str">
        <f>IF(tbl_Customers[[#This Row],[total_day_minutes]]&lt;=150,"Low Usage", IF(tbl_Customers[[#This Row],[total_day_minutes]]&lt;=200,"Medium Usage", IF(tbl_Customers[[#This Row],[total_day_minutes]]&lt;=250,"High Usage","Very High Usage")))</f>
        <v>Low Usage</v>
      </c>
      <c r="AE2980" t="str">
        <f>IF(tbl_Customers[[#This Row],[total_intl_calls]]&lt;=5,"Low Calls", IF(tbl_Customers[[#This Row],[total_intl_calls]]&lt;=10, "Medium Calls", "High Calls"))</f>
        <v>Low Calls</v>
      </c>
      <c r="AF29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80" s="36" t="str">
        <f>IF(tbl_Customers[[#This Row],[Churn_Risk_Score]]&gt;=10,"High Risk", IF(tbl_Customers[[#This Row],[Churn_Risk_Score]]&gt;=5,"Medium Risk","Low Risk"))</f>
        <v>Low Risk</v>
      </c>
    </row>
    <row r="2981" spans="1:33" x14ac:dyDescent="0.35">
      <c r="A2981">
        <v>2980</v>
      </c>
      <c r="B2981" t="s">
        <v>38</v>
      </c>
      <c r="C2981">
        <v>71</v>
      </c>
      <c r="D2981" t="s">
        <v>21</v>
      </c>
      <c r="E2981" t="s">
        <v>22</v>
      </c>
      <c r="F2981" t="s">
        <v>23</v>
      </c>
      <c r="G2981">
        <v>49</v>
      </c>
      <c r="H2981">
        <v>174</v>
      </c>
      <c r="I2981">
        <v>122</v>
      </c>
      <c r="J2981">
        <v>29.58</v>
      </c>
      <c r="K2981">
        <v>168.6</v>
      </c>
      <c r="L2981">
        <v>85</v>
      </c>
      <c r="M2981">
        <v>14.33</v>
      </c>
      <c r="N2981">
        <v>132.1</v>
      </c>
      <c r="O2981">
        <v>120</v>
      </c>
      <c r="P2981">
        <v>5.94</v>
      </c>
      <c r="Q2981">
        <v>7.8</v>
      </c>
      <c r="R2981">
        <v>4</v>
      </c>
      <c r="S2981">
        <v>2.11</v>
      </c>
      <c r="T2981">
        <v>1</v>
      </c>
      <c r="U2981" t="s">
        <v>22</v>
      </c>
      <c r="V2981">
        <f>IF(tbl_Customers[[#This Row],[churn]] = "yes", 1, 0)</f>
        <v>0</v>
      </c>
      <c r="W2981" t="str">
        <f>IF(tbl_Customers[[#This Row],[number_customer_service_calls]] &lt;= 1, "0-1 Calls", IF(tbl_Customers[[#This Row],[number_customer_service_calls]] &lt;= 3, "2-3 Calls", IF(tbl_Customers[[#This Row],[number_customer_service_calls]] &lt;=5, "4-5 Calls", "6+ Calls")))</f>
        <v>0-1 Calls</v>
      </c>
      <c r="X2981" t="str">
        <f>IF(tbl_Customers[[#This Row],[account_length]] &lt;= 50, "0-50", IF(tbl_Customers[[#This Row],[account_length]] &lt;=100, "51-100", IF(tbl_Customers[[#This Row],[account_length]] &lt;= 150, "101-150", "151+")))</f>
        <v>51-100</v>
      </c>
      <c r="Y2981" t="str">
        <f>IF(tbl_Customers[[#This Row],[total_intl_charge]] &lt;= 3, "Low Charges", "High Charges")</f>
        <v>Low Charges</v>
      </c>
      <c r="Z2981" t="str">
        <f>IF(tbl_Customers[[#This Row],[total_eve_calls]]&lt;=80,"Low Calls",
IF(tbl_Customers[[#This Row],[total_eve_calls]]&lt;=120,"Medium Calls","High Calls"))</f>
        <v>Medium Calls</v>
      </c>
      <c r="AA2981" t="str">
        <f>IF(tbl_Customers[[#This Row],[total_eve_charge]]&lt;=15,"Low Charges",
IF(tbl_Customers[[#This Row],[total_eve_charge]]&lt;=20,"Medium Charges","High Charges"))</f>
        <v>Low Charges</v>
      </c>
      <c r="AB29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2981" t="str">
        <f>IF(tbl_Customers[[#This Row],[number_vmail_messages]] = 0, "No Usage", IF(tbl_Customers[[#This Row],[number_vmail_messages]] &lt;= 20, "Low Usage", IF(tbl_Customers[[#This Row],[number_vmail_messages]] &lt;= 40, "Medium Usgae", "High Usage")))</f>
        <v>High Usage</v>
      </c>
      <c r="AD2981" t="str">
        <f>IF(tbl_Customers[[#This Row],[total_day_minutes]]&lt;=150,"Low Usage", IF(tbl_Customers[[#This Row],[total_day_minutes]]&lt;=200,"Medium Usage", IF(tbl_Customers[[#This Row],[total_day_minutes]]&lt;=250,"High Usage","Very High Usage")))</f>
        <v>Medium Usage</v>
      </c>
      <c r="AE2981" t="str">
        <f>IF(tbl_Customers[[#This Row],[total_intl_calls]]&lt;=5,"Low Calls", IF(tbl_Customers[[#This Row],[total_intl_calls]]&lt;=10, "Medium Calls", "High Calls"))</f>
        <v>Low Calls</v>
      </c>
      <c r="AF29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81" s="36" t="str">
        <f>IF(tbl_Customers[[#This Row],[Churn_Risk_Score]]&gt;=10,"High Risk", IF(tbl_Customers[[#This Row],[Churn_Risk_Score]]&gt;=5,"Medium Risk","Low Risk"))</f>
        <v>Low Risk</v>
      </c>
    </row>
    <row r="2982" spans="1:33" x14ac:dyDescent="0.35">
      <c r="A2982">
        <v>2981</v>
      </c>
      <c r="B2982" t="s">
        <v>39</v>
      </c>
      <c r="C2982">
        <v>104</v>
      </c>
      <c r="D2982" t="s">
        <v>21</v>
      </c>
      <c r="E2982" t="s">
        <v>22</v>
      </c>
      <c r="F2982" t="s">
        <v>22</v>
      </c>
      <c r="G2982">
        <v>0</v>
      </c>
      <c r="H2982">
        <v>261.2</v>
      </c>
      <c r="I2982">
        <v>81</v>
      </c>
      <c r="J2982">
        <v>44.4</v>
      </c>
      <c r="K2982">
        <v>209.1</v>
      </c>
      <c r="L2982">
        <v>130</v>
      </c>
      <c r="M2982">
        <v>17.77</v>
      </c>
      <c r="N2982">
        <v>281.10000000000002</v>
      </c>
      <c r="O2982">
        <v>121</v>
      </c>
      <c r="P2982">
        <v>12.65</v>
      </c>
      <c r="Q2982">
        <v>11.3</v>
      </c>
      <c r="R2982">
        <v>1</v>
      </c>
      <c r="S2982">
        <v>3.05</v>
      </c>
      <c r="T2982">
        <v>2</v>
      </c>
      <c r="U2982" t="s">
        <v>23</v>
      </c>
      <c r="V2982">
        <f>IF(tbl_Customers[[#This Row],[churn]] = "yes", 1, 0)</f>
        <v>1</v>
      </c>
      <c r="W2982" t="str">
        <f>IF(tbl_Customers[[#This Row],[number_customer_service_calls]] &lt;= 1, "0-1 Calls", IF(tbl_Customers[[#This Row],[number_customer_service_calls]] &lt;= 3, "2-3 Calls", IF(tbl_Customers[[#This Row],[number_customer_service_calls]] &lt;=5, "4-5 Calls", "6+ Calls")))</f>
        <v>2-3 Calls</v>
      </c>
      <c r="X2982" t="str">
        <f>IF(tbl_Customers[[#This Row],[account_length]] &lt;= 50, "0-50", IF(tbl_Customers[[#This Row],[account_length]] &lt;=100, "51-100", IF(tbl_Customers[[#This Row],[account_length]] &lt;= 150, "101-150", "151+")))</f>
        <v>101-150</v>
      </c>
      <c r="Y2982" t="str">
        <f>IF(tbl_Customers[[#This Row],[total_intl_charge]] &lt;= 3, "Low Charges", "High Charges")</f>
        <v>High Charges</v>
      </c>
      <c r="Z2982" t="str">
        <f>IF(tbl_Customers[[#This Row],[total_eve_calls]]&lt;=80,"Low Calls",
IF(tbl_Customers[[#This Row],[total_eve_calls]]&lt;=120,"Medium Calls","High Calls"))</f>
        <v>High Calls</v>
      </c>
      <c r="AA2982" t="str">
        <f>IF(tbl_Customers[[#This Row],[total_eve_charge]]&lt;=15,"Low Charges",
IF(tbl_Customers[[#This Row],[total_eve_charge]]&lt;=20,"Medium Charges","High Charges"))</f>
        <v>Medium Charges</v>
      </c>
      <c r="AB29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82" t="str">
        <f>IF(tbl_Customers[[#This Row],[number_vmail_messages]] = 0, "No Usage", IF(tbl_Customers[[#This Row],[number_vmail_messages]] &lt;= 20, "Low Usage", IF(tbl_Customers[[#This Row],[number_vmail_messages]] &lt;= 40, "Medium Usgae", "High Usage")))</f>
        <v>No Usage</v>
      </c>
      <c r="AD2982" t="str">
        <f>IF(tbl_Customers[[#This Row],[total_day_minutes]]&lt;=150,"Low Usage", IF(tbl_Customers[[#This Row],[total_day_minutes]]&lt;=200,"Medium Usage", IF(tbl_Customers[[#This Row],[total_day_minutes]]&lt;=250,"High Usage","Very High Usage")))</f>
        <v>Very High Usage</v>
      </c>
      <c r="AE2982" t="str">
        <f>IF(tbl_Customers[[#This Row],[total_intl_calls]]&lt;=5,"Low Calls", IF(tbl_Customers[[#This Row],[total_intl_calls]]&lt;=10, "Medium Calls", "High Calls"))</f>
        <v>Low Calls</v>
      </c>
      <c r="AF29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2982" s="36" t="str">
        <f>IF(tbl_Customers[[#This Row],[Churn_Risk_Score]]&gt;=10,"High Risk", IF(tbl_Customers[[#This Row],[Churn_Risk_Score]]&gt;=5,"Medium Risk","Low Risk"))</f>
        <v>Medium Risk</v>
      </c>
    </row>
    <row r="2983" spans="1:33" x14ac:dyDescent="0.35">
      <c r="A2983">
        <v>2982</v>
      </c>
      <c r="B2983" t="s">
        <v>71</v>
      </c>
      <c r="C2983">
        <v>96</v>
      </c>
      <c r="D2983" t="s">
        <v>21</v>
      </c>
      <c r="E2983" t="s">
        <v>22</v>
      </c>
      <c r="F2983" t="s">
        <v>22</v>
      </c>
      <c r="G2983">
        <v>0</v>
      </c>
      <c r="H2983">
        <v>264.60000000000002</v>
      </c>
      <c r="I2983">
        <v>117</v>
      </c>
      <c r="J2983">
        <v>44.98</v>
      </c>
      <c r="K2983">
        <v>264.10000000000002</v>
      </c>
      <c r="L2983">
        <v>121</v>
      </c>
      <c r="M2983">
        <v>22.45</v>
      </c>
      <c r="N2983">
        <v>77.099999999999994</v>
      </c>
      <c r="O2983">
        <v>89</v>
      </c>
      <c r="P2983">
        <v>3.47</v>
      </c>
      <c r="Q2983">
        <v>8.1</v>
      </c>
      <c r="R2983">
        <v>4</v>
      </c>
      <c r="S2983">
        <v>2.19</v>
      </c>
      <c r="T2983">
        <v>0</v>
      </c>
      <c r="U2983" t="s">
        <v>22</v>
      </c>
      <c r="V2983">
        <f>IF(tbl_Customers[[#This Row],[churn]] = "yes", 1, 0)</f>
        <v>0</v>
      </c>
      <c r="W2983" t="str">
        <f>IF(tbl_Customers[[#This Row],[number_customer_service_calls]] &lt;= 1, "0-1 Calls", IF(tbl_Customers[[#This Row],[number_customer_service_calls]] &lt;= 3, "2-3 Calls", IF(tbl_Customers[[#This Row],[number_customer_service_calls]] &lt;=5, "4-5 Calls", "6+ Calls")))</f>
        <v>0-1 Calls</v>
      </c>
      <c r="X2983" t="str">
        <f>IF(tbl_Customers[[#This Row],[account_length]] &lt;= 50, "0-50", IF(tbl_Customers[[#This Row],[account_length]] &lt;=100, "51-100", IF(tbl_Customers[[#This Row],[account_length]] &lt;= 150, "101-150", "151+")))</f>
        <v>51-100</v>
      </c>
      <c r="Y2983" t="str">
        <f>IF(tbl_Customers[[#This Row],[total_intl_charge]] &lt;= 3, "Low Charges", "High Charges")</f>
        <v>Low Charges</v>
      </c>
      <c r="Z2983" t="str">
        <f>IF(tbl_Customers[[#This Row],[total_eve_calls]]&lt;=80,"Low Calls",
IF(tbl_Customers[[#This Row],[total_eve_calls]]&lt;=120,"Medium Calls","High Calls"))</f>
        <v>High Calls</v>
      </c>
      <c r="AA2983" t="str">
        <f>IF(tbl_Customers[[#This Row],[total_eve_charge]]&lt;=15,"Low Charges",
IF(tbl_Customers[[#This Row],[total_eve_charge]]&lt;=20,"Medium Charges","High Charges"))</f>
        <v>High Charges</v>
      </c>
      <c r="AB29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83" t="str">
        <f>IF(tbl_Customers[[#This Row],[number_vmail_messages]] = 0, "No Usage", IF(tbl_Customers[[#This Row],[number_vmail_messages]] &lt;= 20, "Low Usage", IF(tbl_Customers[[#This Row],[number_vmail_messages]] &lt;= 40, "Medium Usgae", "High Usage")))</f>
        <v>No Usage</v>
      </c>
      <c r="AD2983" t="str">
        <f>IF(tbl_Customers[[#This Row],[total_day_minutes]]&lt;=150,"Low Usage", IF(tbl_Customers[[#This Row],[total_day_minutes]]&lt;=200,"Medium Usage", IF(tbl_Customers[[#This Row],[total_day_minutes]]&lt;=250,"High Usage","Very High Usage")))</f>
        <v>Very High Usage</v>
      </c>
      <c r="AE2983" t="str">
        <f>IF(tbl_Customers[[#This Row],[total_intl_calls]]&lt;=5,"Low Calls", IF(tbl_Customers[[#This Row],[total_intl_calls]]&lt;=10, "Medium Calls", "High Calls"))</f>
        <v>Low Calls</v>
      </c>
      <c r="AF29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2983" s="36" t="str">
        <f>IF(tbl_Customers[[#This Row],[Churn_Risk_Score]]&gt;=10,"High Risk", IF(tbl_Customers[[#This Row],[Churn_Risk_Score]]&gt;=5,"Medium Risk","Low Risk"))</f>
        <v>Medium Risk</v>
      </c>
    </row>
    <row r="2984" spans="1:33" x14ac:dyDescent="0.35">
      <c r="A2984">
        <v>2983</v>
      </c>
      <c r="B2984" t="s">
        <v>73</v>
      </c>
      <c r="C2984">
        <v>90</v>
      </c>
      <c r="D2984" t="s">
        <v>25</v>
      </c>
      <c r="E2984" t="s">
        <v>22</v>
      </c>
      <c r="F2984" t="s">
        <v>22</v>
      </c>
      <c r="G2984">
        <v>0</v>
      </c>
      <c r="H2984">
        <v>160.9</v>
      </c>
      <c r="I2984">
        <v>97</v>
      </c>
      <c r="J2984">
        <v>27.35</v>
      </c>
      <c r="K2984">
        <v>136.4</v>
      </c>
      <c r="L2984">
        <v>46</v>
      </c>
      <c r="M2984">
        <v>11.59</v>
      </c>
      <c r="N2984">
        <v>209</v>
      </c>
      <c r="O2984">
        <v>121</v>
      </c>
      <c r="P2984">
        <v>9.4</v>
      </c>
      <c r="Q2984">
        <v>9.1</v>
      </c>
      <c r="R2984">
        <v>4</v>
      </c>
      <c r="S2984">
        <v>2.46</v>
      </c>
      <c r="T2984">
        <v>2</v>
      </c>
      <c r="U2984" t="s">
        <v>22</v>
      </c>
      <c r="V2984">
        <f>IF(tbl_Customers[[#This Row],[churn]] = "yes", 1, 0)</f>
        <v>0</v>
      </c>
      <c r="W2984" t="str">
        <f>IF(tbl_Customers[[#This Row],[number_customer_service_calls]] &lt;= 1, "0-1 Calls", IF(tbl_Customers[[#This Row],[number_customer_service_calls]] &lt;= 3, "2-3 Calls", IF(tbl_Customers[[#This Row],[number_customer_service_calls]] &lt;=5, "4-5 Calls", "6+ Calls")))</f>
        <v>2-3 Calls</v>
      </c>
      <c r="X2984" t="str">
        <f>IF(tbl_Customers[[#This Row],[account_length]] &lt;= 50, "0-50", IF(tbl_Customers[[#This Row],[account_length]] &lt;=100, "51-100", IF(tbl_Customers[[#This Row],[account_length]] &lt;= 150, "101-150", "151+")))</f>
        <v>51-100</v>
      </c>
      <c r="Y2984" t="str">
        <f>IF(tbl_Customers[[#This Row],[total_intl_charge]] &lt;= 3, "Low Charges", "High Charges")</f>
        <v>Low Charges</v>
      </c>
      <c r="Z2984" t="str">
        <f>IF(tbl_Customers[[#This Row],[total_eve_calls]]&lt;=80,"Low Calls",
IF(tbl_Customers[[#This Row],[total_eve_calls]]&lt;=120,"Medium Calls","High Calls"))</f>
        <v>Low Calls</v>
      </c>
      <c r="AA2984" t="str">
        <f>IF(tbl_Customers[[#This Row],[total_eve_charge]]&lt;=15,"Low Charges",
IF(tbl_Customers[[#This Row],[total_eve_charge]]&lt;=20,"Medium Charges","High Charges"))</f>
        <v>Low Charges</v>
      </c>
      <c r="AB29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84" t="str">
        <f>IF(tbl_Customers[[#This Row],[number_vmail_messages]] = 0, "No Usage", IF(tbl_Customers[[#This Row],[number_vmail_messages]] &lt;= 20, "Low Usage", IF(tbl_Customers[[#This Row],[number_vmail_messages]] &lt;= 40, "Medium Usgae", "High Usage")))</f>
        <v>No Usage</v>
      </c>
      <c r="AD2984" t="str">
        <f>IF(tbl_Customers[[#This Row],[total_day_minutes]]&lt;=150,"Low Usage", IF(tbl_Customers[[#This Row],[total_day_minutes]]&lt;=200,"Medium Usage", IF(tbl_Customers[[#This Row],[total_day_minutes]]&lt;=250,"High Usage","Very High Usage")))</f>
        <v>Medium Usage</v>
      </c>
      <c r="AE2984" t="str">
        <f>IF(tbl_Customers[[#This Row],[total_intl_calls]]&lt;=5,"Low Calls", IF(tbl_Customers[[#This Row],[total_intl_calls]]&lt;=10, "Medium Calls", "High Calls"))</f>
        <v>Low Calls</v>
      </c>
      <c r="AF29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84" s="36" t="str">
        <f>IF(tbl_Customers[[#This Row],[Churn_Risk_Score]]&gt;=10,"High Risk", IF(tbl_Customers[[#This Row],[Churn_Risk_Score]]&gt;=5,"Medium Risk","Low Risk"))</f>
        <v>Low Risk</v>
      </c>
    </row>
    <row r="2985" spans="1:33" x14ac:dyDescent="0.35">
      <c r="A2985">
        <v>2984</v>
      </c>
      <c r="B2985" t="s">
        <v>74</v>
      </c>
      <c r="C2985">
        <v>106</v>
      </c>
      <c r="D2985" t="s">
        <v>28</v>
      </c>
      <c r="E2985" t="s">
        <v>22</v>
      </c>
      <c r="F2985" t="s">
        <v>23</v>
      </c>
      <c r="G2985">
        <v>36</v>
      </c>
      <c r="H2985">
        <v>124.8</v>
      </c>
      <c r="I2985">
        <v>93</v>
      </c>
      <c r="J2985">
        <v>21.22</v>
      </c>
      <c r="K2985">
        <v>241.7</v>
      </c>
      <c r="L2985">
        <v>83</v>
      </c>
      <c r="M2985">
        <v>20.54</v>
      </c>
      <c r="N2985">
        <v>219</v>
      </c>
      <c r="O2985">
        <v>110</v>
      </c>
      <c r="P2985">
        <v>9.86</v>
      </c>
      <c r="Q2985">
        <v>11.3</v>
      </c>
      <c r="R2985">
        <v>3</v>
      </c>
      <c r="S2985">
        <v>3.05</v>
      </c>
      <c r="T2985">
        <v>1</v>
      </c>
      <c r="U2985" t="s">
        <v>22</v>
      </c>
      <c r="V2985">
        <f>IF(tbl_Customers[[#This Row],[churn]] = "yes", 1, 0)</f>
        <v>0</v>
      </c>
      <c r="W2985" t="str">
        <f>IF(tbl_Customers[[#This Row],[number_customer_service_calls]] &lt;= 1, "0-1 Calls", IF(tbl_Customers[[#This Row],[number_customer_service_calls]] &lt;= 3, "2-3 Calls", IF(tbl_Customers[[#This Row],[number_customer_service_calls]] &lt;=5, "4-5 Calls", "6+ Calls")))</f>
        <v>0-1 Calls</v>
      </c>
      <c r="X2985" t="str">
        <f>IF(tbl_Customers[[#This Row],[account_length]] &lt;= 50, "0-50", IF(tbl_Customers[[#This Row],[account_length]] &lt;=100, "51-100", IF(tbl_Customers[[#This Row],[account_length]] &lt;= 150, "101-150", "151+")))</f>
        <v>101-150</v>
      </c>
      <c r="Y2985" t="str">
        <f>IF(tbl_Customers[[#This Row],[total_intl_charge]] &lt;= 3, "Low Charges", "High Charges")</f>
        <v>High Charges</v>
      </c>
      <c r="Z2985" t="str">
        <f>IF(tbl_Customers[[#This Row],[total_eve_calls]]&lt;=80,"Low Calls",
IF(tbl_Customers[[#This Row],[total_eve_calls]]&lt;=120,"Medium Calls","High Calls"))</f>
        <v>Medium Calls</v>
      </c>
      <c r="AA2985" t="str">
        <f>IF(tbl_Customers[[#This Row],[total_eve_charge]]&lt;=15,"Low Charges",
IF(tbl_Customers[[#This Row],[total_eve_charge]]&lt;=20,"Medium Charges","High Charges"))</f>
        <v>High Charges</v>
      </c>
      <c r="AB29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85" t="str">
        <f>IF(tbl_Customers[[#This Row],[number_vmail_messages]] = 0, "No Usage", IF(tbl_Customers[[#This Row],[number_vmail_messages]] &lt;= 20, "Low Usage", IF(tbl_Customers[[#This Row],[number_vmail_messages]] &lt;= 40, "Medium Usgae", "High Usage")))</f>
        <v>Medium Usgae</v>
      </c>
      <c r="AD2985" t="str">
        <f>IF(tbl_Customers[[#This Row],[total_day_minutes]]&lt;=150,"Low Usage", IF(tbl_Customers[[#This Row],[total_day_minutes]]&lt;=200,"Medium Usage", IF(tbl_Customers[[#This Row],[total_day_minutes]]&lt;=250,"High Usage","Very High Usage")))</f>
        <v>Low Usage</v>
      </c>
      <c r="AE2985" t="str">
        <f>IF(tbl_Customers[[#This Row],[total_intl_calls]]&lt;=5,"Low Calls", IF(tbl_Customers[[#This Row],[total_intl_calls]]&lt;=10, "Medium Calls", "High Calls"))</f>
        <v>Low Calls</v>
      </c>
      <c r="AF29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85" s="36" t="str">
        <f>IF(tbl_Customers[[#This Row],[Churn_Risk_Score]]&gt;=10,"High Risk", IF(tbl_Customers[[#This Row],[Churn_Risk_Score]]&gt;=5,"Medium Risk","Low Risk"))</f>
        <v>Low Risk</v>
      </c>
    </row>
    <row r="2986" spans="1:33" x14ac:dyDescent="0.35">
      <c r="A2986">
        <v>2985</v>
      </c>
      <c r="B2986" t="s">
        <v>54</v>
      </c>
      <c r="C2986">
        <v>148</v>
      </c>
      <c r="D2986" t="s">
        <v>28</v>
      </c>
      <c r="E2986" t="s">
        <v>22</v>
      </c>
      <c r="F2986" t="s">
        <v>22</v>
      </c>
      <c r="G2986">
        <v>0</v>
      </c>
      <c r="H2986">
        <v>230.6</v>
      </c>
      <c r="I2986">
        <v>92</v>
      </c>
      <c r="J2986">
        <v>39.200000000000003</v>
      </c>
      <c r="K2986">
        <v>185.6</v>
      </c>
      <c r="L2986">
        <v>97</v>
      </c>
      <c r="M2986">
        <v>15.78</v>
      </c>
      <c r="N2986">
        <v>183.2</v>
      </c>
      <c r="O2986">
        <v>79</v>
      </c>
      <c r="P2986">
        <v>8.24</v>
      </c>
      <c r="Q2986">
        <v>6.2</v>
      </c>
      <c r="R2986">
        <v>4</v>
      </c>
      <c r="S2986">
        <v>1.67</v>
      </c>
      <c r="T2986">
        <v>2</v>
      </c>
      <c r="U2986" t="s">
        <v>22</v>
      </c>
      <c r="V2986">
        <f>IF(tbl_Customers[[#This Row],[churn]] = "yes", 1, 0)</f>
        <v>0</v>
      </c>
      <c r="W2986" t="str">
        <f>IF(tbl_Customers[[#This Row],[number_customer_service_calls]] &lt;= 1, "0-1 Calls", IF(tbl_Customers[[#This Row],[number_customer_service_calls]] &lt;= 3, "2-3 Calls", IF(tbl_Customers[[#This Row],[number_customer_service_calls]] &lt;=5, "4-5 Calls", "6+ Calls")))</f>
        <v>2-3 Calls</v>
      </c>
      <c r="X2986" t="str">
        <f>IF(tbl_Customers[[#This Row],[account_length]] &lt;= 50, "0-50", IF(tbl_Customers[[#This Row],[account_length]] &lt;=100, "51-100", IF(tbl_Customers[[#This Row],[account_length]] &lt;= 150, "101-150", "151+")))</f>
        <v>101-150</v>
      </c>
      <c r="Y2986" t="str">
        <f>IF(tbl_Customers[[#This Row],[total_intl_charge]] &lt;= 3, "Low Charges", "High Charges")</f>
        <v>Low Charges</v>
      </c>
      <c r="Z2986" t="str">
        <f>IF(tbl_Customers[[#This Row],[total_eve_calls]]&lt;=80,"Low Calls",
IF(tbl_Customers[[#This Row],[total_eve_calls]]&lt;=120,"Medium Calls","High Calls"))</f>
        <v>Medium Calls</v>
      </c>
      <c r="AA2986" t="str">
        <f>IF(tbl_Customers[[#This Row],[total_eve_charge]]&lt;=15,"Low Charges",
IF(tbl_Customers[[#This Row],[total_eve_charge]]&lt;=20,"Medium Charges","High Charges"))</f>
        <v>Medium Charges</v>
      </c>
      <c r="AB29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86" t="str">
        <f>IF(tbl_Customers[[#This Row],[number_vmail_messages]] = 0, "No Usage", IF(tbl_Customers[[#This Row],[number_vmail_messages]] &lt;= 20, "Low Usage", IF(tbl_Customers[[#This Row],[number_vmail_messages]] &lt;= 40, "Medium Usgae", "High Usage")))</f>
        <v>No Usage</v>
      </c>
      <c r="AD2986" t="str">
        <f>IF(tbl_Customers[[#This Row],[total_day_minutes]]&lt;=150,"Low Usage", IF(tbl_Customers[[#This Row],[total_day_minutes]]&lt;=200,"Medium Usage", IF(tbl_Customers[[#This Row],[total_day_minutes]]&lt;=250,"High Usage","Very High Usage")))</f>
        <v>High Usage</v>
      </c>
      <c r="AE2986" t="str">
        <f>IF(tbl_Customers[[#This Row],[total_intl_calls]]&lt;=5,"Low Calls", IF(tbl_Customers[[#This Row],[total_intl_calls]]&lt;=10, "Medium Calls", "High Calls"))</f>
        <v>Low Calls</v>
      </c>
      <c r="AF29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86" s="36" t="str">
        <f>IF(tbl_Customers[[#This Row],[Churn_Risk_Score]]&gt;=10,"High Risk", IF(tbl_Customers[[#This Row],[Churn_Risk_Score]]&gt;=5,"Medium Risk","Low Risk"))</f>
        <v>Low Risk</v>
      </c>
    </row>
    <row r="2987" spans="1:33" x14ac:dyDescent="0.35">
      <c r="A2987">
        <v>2986</v>
      </c>
      <c r="B2987" t="s">
        <v>55</v>
      </c>
      <c r="C2987">
        <v>95</v>
      </c>
      <c r="D2987" t="s">
        <v>25</v>
      </c>
      <c r="E2987" t="s">
        <v>22</v>
      </c>
      <c r="F2987" t="s">
        <v>23</v>
      </c>
      <c r="G2987">
        <v>35</v>
      </c>
      <c r="H2987">
        <v>229.1</v>
      </c>
      <c r="I2987">
        <v>143</v>
      </c>
      <c r="J2987">
        <v>38.950000000000003</v>
      </c>
      <c r="K2987">
        <v>148.19999999999999</v>
      </c>
      <c r="L2987">
        <v>104</v>
      </c>
      <c r="M2987">
        <v>12.6</v>
      </c>
      <c r="N2987">
        <v>248.4</v>
      </c>
      <c r="O2987">
        <v>110</v>
      </c>
      <c r="P2987">
        <v>11.18</v>
      </c>
      <c r="Q2987">
        <v>3.9</v>
      </c>
      <c r="R2987">
        <v>3</v>
      </c>
      <c r="S2987">
        <v>1.05</v>
      </c>
      <c r="T2987">
        <v>0</v>
      </c>
      <c r="U2987" t="s">
        <v>22</v>
      </c>
      <c r="V2987">
        <f>IF(tbl_Customers[[#This Row],[churn]] = "yes", 1, 0)</f>
        <v>0</v>
      </c>
      <c r="W2987" t="str">
        <f>IF(tbl_Customers[[#This Row],[number_customer_service_calls]] &lt;= 1, "0-1 Calls", IF(tbl_Customers[[#This Row],[number_customer_service_calls]] &lt;= 3, "2-3 Calls", IF(tbl_Customers[[#This Row],[number_customer_service_calls]] &lt;=5, "4-5 Calls", "6+ Calls")))</f>
        <v>0-1 Calls</v>
      </c>
      <c r="X2987" t="str">
        <f>IF(tbl_Customers[[#This Row],[account_length]] &lt;= 50, "0-50", IF(tbl_Customers[[#This Row],[account_length]] &lt;=100, "51-100", IF(tbl_Customers[[#This Row],[account_length]] &lt;= 150, "101-150", "151+")))</f>
        <v>51-100</v>
      </c>
      <c r="Y2987" t="str">
        <f>IF(tbl_Customers[[#This Row],[total_intl_charge]] &lt;= 3, "Low Charges", "High Charges")</f>
        <v>Low Charges</v>
      </c>
      <c r="Z2987" t="str">
        <f>IF(tbl_Customers[[#This Row],[total_eve_calls]]&lt;=80,"Low Calls",
IF(tbl_Customers[[#This Row],[total_eve_calls]]&lt;=120,"Medium Calls","High Calls"))</f>
        <v>Medium Calls</v>
      </c>
      <c r="AA2987" t="str">
        <f>IF(tbl_Customers[[#This Row],[total_eve_charge]]&lt;=15,"Low Charges",
IF(tbl_Customers[[#This Row],[total_eve_charge]]&lt;=20,"Medium Charges","High Charges"))</f>
        <v>Low Charges</v>
      </c>
      <c r="AB29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87" t="str">
        <f>IF(tbl_Customers[[#This Row],[number_vmail_messages]] = 0, "No Usage", IF(tbl_Customers[[#This Row],[number_vmail_messages]] &lt;= 20, "Low Usage", IF(tbl_Customers[[#This Row],[number_vmail_messages]] &lt;= 40, "Medium Usgae", "High Usage")))</f>
        <v>Medium Usgae</v>
      </c>
      <c r="AD2987" t="str">
        <f>IF(tbl_Customers[[#This Row],[total_day_minutes]]&lt;=150,"Low Usage", IF(tbl_Customers[[#This Row],[total_day_minutes]]&lt;=200,"Medium Usage", IF(tbl_Customers[[#This Row],[total_day_minutes]]&lt;=250,"High Usage","Very High Usage")))</f>
        <v>High Usage</v>
      </c>
      <c r="AE2987" t="str">
        <f>IF(tbl_Customers[[#This Row],[total_intl_calls]]&lt;=5,"Low Calls", IF(tbl_Customers[[#This Row],[total_intl_calls]]&lt;=10, "Medium Calls", "High Calls"))</f>
        <v>Low Calls</v>
      </c>
      <c r="AF29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87" s="36" t="str">
        <f>IF(tbl_Customers[[#This Row],[Churn_Risk_Score]]&gt;=10,"High Risk", IF(tbl_Customers[[#This Row],[Churn_Risk_Score]]&gt;=5,"Medium Risk","Low Risk"))</f>
        <v>Low Risk</v>
      </c>
    </row>
    <row r="2988" spans="1:33" x14ac:dyDescent="0.35">
      <c r="A2988">
        <v>2987</v>
      </c>
      <c r="B2988" t="s">
        <v>26</v>
      </c>
      <c r="C2988">
        <v>127</v>
      </c>
      <c r="D2988" t="s">
        <v>25</v>
      </c>
      <c r="E2988" t="s">
        <v>22</v>
      </c>
      <c r="F2988" t="s">
        <v>22</v>
      </c>
      <c r="G2988">
        <v>0</v>
      </c>
      <c r="H2988">
        <v>212.9</v>
      </c>
      <c r="I2988">
        <v>92</v>
      </c>
      <c r="J2988">
        <v>36.19</v>
      </c>
      <c r="K2988">
        <v>260.10000000000002</v>
      </c>
      <c r="L2988">
        <v>124</v>
      </c>
      <c r="M2988">
        <v>22.11</v>
      </c>
      <c r="N2988">
        <v>177.6</v>
      </c>
      <c r="O2988">
        <v>85</v>
      </c>
      <c r="P2988">
        <v>7.99</v>
      </c>
      <c r="Q2988">
        <v>8.6</v>
      </c>
      <c r="R2988">
        <v>2</v>
      </c>
      <c r="S2988">
        <v>2.3199999999999998</v>
      </c>
      <c r="T2988">
        <v>2</v>
      </c>
      <c r="U2988" t="s">
        <v>22</v>
      </c>
      <c r="V2988">
        <f>IF(tbl_Customers[[#This Row],[churn]] = "yes", 1, 0)</f>
        <v>0</v>
      </c>
      <c r="W2988" t="str">
        <f>IF(tbl_Customers[[#This Row],[number_customer_service_calls]] &lt;= 1, "0-1 Calls", IF(tbl_Customers[[#This Row],[number_customer_service_calls]] &lt;= 3, "2-3 Calls", IF(tbl_Customers[[#This Row],[number_customer_service_calls]] &lt;=5, "4-5 Calls", "6+ Calls")))</f>
        <v>2-3 Calls</v>
      </c>
      <c r="X2988" t="str">
        <f>IF(tbl_Customers[[#This Row],[account_length]] &lt;= 50, "0-50", IF(tbl_Customers[[#This Row],[account_length]] &lt;=100, "51-100", IF(tbl_Customers[[#This Row],[account_length]] &lt;= 150, "101-150", "151+")))</f>
        <v>101-150</v>
      </c>
      <c r="Y2988" t="str">
        <f>IF(tbl_Customers[[#This Row],[total_intl_charge]] &lt;= 3, "Low Charges", "High Charges")</f>
        <v>Low Charges</v>
      </c>
      <c r="Z2988" t="str">
        <f>IF(tbl_Customers[[#This Row],[total_eve_calls]]&lt;=80,"Low Calls",
IF(tbl_Customers[[#This Row],[total_eve_calls]]&lt;=120,"Medium Calls","High Calls"))</f>
        <v>High Calls</v>
      </c>
      <c r="AA2988" t="str">
        <f>IF(tbl_Customers[[#This Row],[total_eve_charge]]&lt;=15,"Low Charges",
IF(tbl_Customers[[#This Row],[total_eve_charge]]&lt;=20,"Medium Charges","High Charges"))</f>
        <v>High Charges</v>
      </c>
      <c r="AB29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88" t="str">
        <f>IF(tbl_Customers[[#This Row],[number_vmail_messages]] = 0, "No Usage", IF(tbl_Customers[[#This Row],[number_vmail_messages]] &lt;= 20, "Low Usage", IF(tbl_Customers[[#This Row],[number_vmail_messages]] &lt;= 40, "Medium Usgae", "High Usage")))</f>
        <v>No Usage</v>
      </c>
      <c r="AD2988" t="str">
        <f>IF(tbl_Customers[[#This Row],[total_day_minutes]]&lt;=150,"Low Usage", IF(tbl_Customers[[#This Row],[total_day_minutes]]&lt;=200,"Medium Usage", IF(tbl_Customers[[#This Row],[total_day_minutes]]&lt;=250,"High Usage","Very High Usage")))</f>
        <v>High Usage</v>
      </c>
      <c r="AE2988" t="str">
        <f>IF(tbl_Customers[[#This Row],[total_intl_calls]]&lt;=5,"Low Calls", IF(tbl_Customers[[#This Row],[total_intl_calls]]&lt;=10, "Medium Calls", "High Calls"))</f>
        <v>Low Calls</v>
      </c>
      <c r="AF29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88" s="36" t="str">
        <f>IF(tbl_Customers[[#This Row],[Churn_Risk_Score]]&gt;=10,"High Risk", IF(tbl_Customers[[#This Row],[Churn_Risk_Score]]&gt;=5,"Medium Risk","Low Risk"))</f>
        <v>Low Risk</v>
      </c>
    </row>
    <row r="2989" spans="1:33" x14ac:dyDescent="0.35">
      <c r="A2989">
        <v>2988</v>
      </c>
      <c r="B2989" t="s">
        <v>46</v>
      </c>
      <c r="C2989">
        <v>79</v>
      </c>
      <c r="D2989" t="s">
        <v>25</v>
      </c>
      <c r="E2989" t="s">
        <v>22</v>
      </c>
      <c r="F2989" t="s">
        <v>23</v>
      </c>
      <c r="G2989">
        <v>30</v>
      </c>
      <c r="H2989">
        <v>124.8</v>
      </c>
      <c r="I2989">
        <v>99</v>
      </c>
      <c r="J2989">
        <v>21.22</v>
      </c>
      <c r="K2989">
        <v>207.6</v>
      </c>
      <c r="L2989">
        <v>142</v>
      </c>
      <c r="M2989">
        <v>17.649999999999999</v>
      </c>
      <c r="N2989">
        <v>175</v>
      </c>
      <c r="O2989">
        <v>95</v>
      </c>
      <c r="P2989">
        <v>7.88</v>
      </c>
      <c r="Q2989">
        <v>4.5999999999999996</v>
      </c>
      <c r="R2989">
        <v>3</v>
      </c>
      <c r="S2989">
        <v>1.24</v>
      </c>
      <c r="T2989">
        <v>1</v>
      </c>
      <c r="U2989" t="s">
        <v>22</v>
      </c>
      <c r="V2989">
        <f>IF(tbl_Customers[[#This Row],[churn]] = "yes", 1, 0)</f>
        <v>0</v>
      </c>
      <c r="W2989" t="str">
        <f>IF(tbl_Customers[[#This Row],[number_customer_service_calls]] &lt;= 1, "0-1 Calls", IF(tbl_Customers[[#This Row],[number_customer_service_calls]] &lt;= 3, "2-3 Calls", IF(tbl_Customers[[#This Row],[number_customer_service_calls]] &lt;=5, "4-5 Calls", "6+ Calls")))</f>
        <v>0-1 Calls</v>
      </c>
      <c r="X2989" t="str">
        <f>IF(tbl_Customers[[#This Row],[account_length]] &lt;= 50, "0-50", IF(tbl_Customers[[#This Row],[account_length]] &lt;=100, "51-100", IF(tbl_Customers[[#This Row],[account_length]] &lt;= 150, "101-150", "151+")))</f>
        <v>51-100</v>
      </c>
      <c r="Y2989" t="str">
        <f>IF(tbl_Customers[[#This Row],[total_intl_charge]] &lt;= 3, "Low Charges", "High Charges")</f>
        <v>Low Charges</v>
      </c>
      <c r="Z2989" t="str">
        <f>IF(tbl_Customers[[#This Row],[total_eve_calls]]&lt;=80,"Low Calls",
IF(tbl_Customers[[#This Row],[total_eve_calls]]&lt;=120,"Medium Calls","High Calls"))</f>
        <v>High Calls</v>
      </c>
      <c r="AA2989" t="str">
        <f>IF(tbl_Customers[[#This Row],[total_eve_charge]]&lt;=15,"Low Charges",
IF(tbl_Customers[[#This Row],[total_eve_charge]]&lt;=20,"Medium Charges","High Charges"))</f>
        <v>Medium Charges</v>
      </c>
      <c r="AB29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89" t="str">
        <f>IF(tbl_Customers[[#This Row],[number_vmail_messages]] = 0, "No Usage", IF(tbl_Customers[[#This Row],[number_vmail_messages]] &lt;= 20, "Low Usage", IF(tbl_Customers[[#This Row],[number_vmail_messages]] &lt;= 40, "Medium Usgae", "High Usage")))</f>
        <v>Medium Usgae</v>
      </c>
      <c r="AD2989" t="str">
        <f>IF(tbl_Customers[[#This Row],[total_day_minutes]]&lt;=150,"Low Usage", IF(tbl_Customers[[#This Row],[total_day_minutes]]&lt;=200,"Medium Usage", IF(tbl_Customers[[#This Row],[total_day_minutes]]&lt;=250,"High Usage","Very High Usage")))</f>
        <v>Low Usage</v>
      </c>
      <c r="AE2989" t="str">
        <f>IF(tbl_Customers[[#This Row],[total_intl_calls]]&lt;=5,"Low Calls", IF(tbl_Customers[[#This Row],[total_intl_calls]]&lt;=10, "Medium Calls", "High Calls"))</f>
        <v>Low Calls</v>
      </c>
      <c r="AF29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2989" s="36" t="str">
        <f>IF(tbl_Customers[[#This Row],[Churn_Risk_Score]]&gt;=10,"High Risk", IF(tbl_Customers[[#This Row],[Churn_Risk_Score]]&gt;=5,"Medium Risk","Low Risk"))</f>
        <v>Low Risk</v>
      </c>
    </row>
    <row r="2990" spans="1:33" x14ac:dyDescent="0.35">
      <c r="A2990">
        <v>2989</v>
      </c>
      <c r="B2990" t="s">
        <v>29</v>
      </c>
      <c r="C2990">
        <v>83</v>
      </c>
      <c r="D2990" t="s">
        <v>28</v>
      </c>
      <c r="E2990" t="s">
        <v>22</v>
      </c>
      <c r="F2990" t="s">
        <v>22</v>
      </c>
      <c r="G2990">
        <v>0</v>
      </c>
      <c r="H2990">
        <v>133.9</v>
      </c>
      <c r="I2990">
        <v>82</v>
      </c>
      <c r="J2990">
        <v>22.76</v>
      </c>
      <c r="K2990">
        <v>169.6</v>
      </c>
      <c r="L2990">
        <v>105</v>
      </c>
      <c r="M2990">
        <v>14.42</v>
      </c>
      <c r="N2990">
        <v>222.8</v>
      </c>
      <c r="O2990">
        <v>114</v>
      </c>
      <c r="P2990">
        <v>10.029999999999999</v>
      </c>
      <c r="Q2990">
        <v>11.7</v>
      </c>
      <c r="R2990">
        <v>4</v>
      </c>
      <c r="S2990">
        <v>3.16</v>
      </c>
      <c r="T2990">
        <v>0</v>
      </c>
      <c r="U2990" t="s">
        <v>22</v>
      </c>
      <c r="V2990">
        <f>IF(tbl_Customers[[#This Row],[churn]] = "yes", 1, 0)</f>
        <v>0</v>
      </c>
      <c r="W2990" t="str">
        <f>IF(tbl_Customers[[#This Row],[number_customer_service_calls]] &lt;= 1, "0-1 Calls", IF(tbl_Customers[[#This Row],[number_customer_service_calls]] &lt;= 3, "2-3 Calls", IF(tbl_Customers[[#This Row],[number_customer_service_calls]] &lt;=5, "4-5 Calls", "6+ Calls")))</f>
        <v>0-1 Calls</v>
      </c>
      <c r="X2990" t="str">
        <f>IF(tbl_Customers[[#This Row],[account_length]] &lt;= 50, "0-50", IF(tbl_Customers[[#This Row],[account_length]] &lt;=100, "51-100", IF(tbl_Customers[[#This Row],[account_length]] &lt;= 150, "101-150", "151+")))</f>
        <v>51-100</v>
      </c>
      <c r="Y2990" t="str">
        <f>IF(tbl_Customers[[#This Row],[total_intl_charge]] &lt;= 3, "Low Charges", "High Charges")</f>
        <v>High Charges</v>
      </c>
      <c r="Z2990" t="str">
        <f>IF(tbl_Customers[[#This Row],[total_eve_calls]]&lt;=80,"Low Calls",
IF(tbl_Customers[[#This Row],[total_eve_calls]]&lt;=120,"Medium Calls","High Calls"))</f>
        <v>Medium Calls</v>
      </c>
      <c r="AA2990" t="str">
        <f>IF(tbl_Customers[[#This Row],[total_eve_charge]]&lt;=15,"Low Charges",
IF(tbl_Customers[[#This Row],[total_eve_charge]]&lt;=20,"Medium Charges","High Charges"))</f>
        <v>Low Charges</v>
      </c>
      <c r="AB29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90" t="str">
        <f>IF(tbl_Customers[[#This Row],[number_vmail_messages]] = 0, "No Usage", IF(tbl_Customers[[#This Row],[number_vmail_messages]] &lt;= 20, "Low Usage", IF(tbl_Customers[[#This Row],[number_vmail_messages]] &lt;= 40, "Medium Usgae", "High Usage")))</f>
        <v>No Usage</v>
      </c>
      <c r="AD2990" t="str">
        <f>IF(tbl_Customers[[#This Row],[total_day_minutes]]&lt;=150,"Low Usage", IF(tbl_Customers[[#This Row],[total_day_minutes]]&lt;=200,"Medium Usage", IF(tbl_Customers[[#This Row],[total_day_minutes]]&lt;=250,"High Usage","Very High Usage")))</f>
        <v>Low Usage</v>
      </c>
      <c r="AE2990" t="str">
        <f>IF(tbl_Customers[[#This Row],[total_intl_calls]]&lt;=5,"Low Calls", IF(tbl_Customers[[#This Row],[total_intl_calls]]&lt;=10, "Medium Calls", "High Calls"))</f>
        <v>Low Calls</v>
      </c>
      <c r="AF29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90" s="36" t="str">
        <f>IF(tbl_Customers[[#This Row],[Churn_Risk_Score]]&gt;=10,"High Risk", IF(tbl_Customers[[#This Row],[Churn_Risk_Score]]&gt;=5,"Medium Risk","Low Risk"))</f>
        <v>Low Risk</v>
      </c>
    </row>
    <row r="2991" spans="1:33" x14ac:dyDescent="0.35">
      <c r="A2991">
        <v>2990</v>
      </c>
      <c r="B2991" t="s">
        <v>62</v>
      </c>
      <c r="C2991">
        <v>83</v>
      </c>
      <c r="D2991" t="s">
        <v>28</v>
      </c>
      <c r="E2991" t="s">
        <v>22</v>
      </c>
      <c r="F2991" t="s">
        <v>23</v>
      </c>
      <c r="G2991">
        <v>31</v>
      </c>
      <c r="H2991">
        <v>129.80000000000001</v>
      </c>
      <c r="I2991">
        <v>87</v>
      </c>
      <c r="J2991">
        <v>22.07</v>
      </c>
      <c r="K2991">
        <v>183.4</v>
      </c>
      <c r="L2991">
        <v>110</v>
      </c>
      <c r="M2991">
        <v>15.59</v>
      </c>
      <c r="N2991">
        <v>169.4</v>
      </c>
      <c r="O2991">
        <v>40</v>
      </c>
      <c r="P2991">
        <v>7.62</v>
      </c>
      <c r="Q2991">
        <v>14.3</v>
      </c>
      <c r="R2991">
        <v>6</v>
      </c>
      <c r="S2991">
        <v>3.86</v>
      </c>
      <c r="T2991">
        <v>1</v>
      </c>
      <c r="U2991" t="s">
        <v>22</v>
      </c>
      <c r="V2991">
        <f>IF(tbl_Customers[[#This Row],[churn]] = "yes", 1, 0)</f>
        <v>0</v>
      </c>
      <c r="W2991" t="str">
        <f>IF(tbl_Customers[[#This Row],[number_customer_service_calls]] &lt;= 1, "0-1 Calls", IF(tbl_Customers[[#This Row],[number_customer_service_calls]] &lt;= 3, "2-3 Calls", IF(tbl_Customers[[#This Row],[number_customer_service_calls]] &lt;=5, "4-5 Calls", "6+ Calls")))</f>
        <v>0-1 Calls</v>
      </c>
      <c r="X2991" t="str">
        <f>IF(tbl_Customers[[#This Row],[account_length]] &lt;= 50, "0-50", IF(tbl_Customers[[#This Row],[account_length]] &lt;=100, "51-100", IF(tbl_Customers[[#This Row],[account_length]] &lt;= 150, "101-150", "151+")))</f>
        <v>51-100</v>
      </c>
      <c r="Y2991" t="str">
        <f>IF(tbl_Customers[[#This Row],[total_intl_charge]] &lt;= 3, "Low Charges", "High Charges")</f>
        <v>High Charges</v>
      </c>
      <c r="Z2991" t="str">
        <f>IF(tbl_Customers[[#This Row],[total_eve_calls]]&lt;=80,"Low Calls",
IF(tbl_Customers[[#This Row],[total_eve_calls]]&lt;=120,"Medium Calls","High Calls"))</f>
        <v>Medium Calls</v>
      </c>
      <c r="AA2991" t="str">
        <f>IF(tbl_Customers[[#This Row],[total_eve_charge]]&lt;=15,"Low Charges",
IF(tbl_Customers[[#This Row],[total_eve_charge]]&lt;=20,"Medium Charges","High Charges"))</f>
        <v>Medium Charges</v>
      </c>
      <c r="AB29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91" t="str">
        <f>IF(tbl_Customers[[#This Row],[number_vmail_messages]] = 0, "No Usage", IF(tbl_Customers[[#This Row],[number_vmail_messages]] &lt;= 20, "Low Usage", IF(tbl_Customers[[#This Row],[number_vmail_messages]] &lt;= 40, "Medium Usgae", "High Usage")))</f>
        <v>Medium Usgae</v>
      </c>
      <c r="AD2991" t="str">
        <f>IF(tbl_Customers[[#This Row],[total_day_minutes]]&lt;=150,"Low Usage", IF(tbl_Customers[[#This Row],[total_day_minutes]]&lt;=200,"Medium Usage", IF(tbl_Customers[[#This Row],[total_day_minutes]]&lt;=250,"High Usage","Very High Usage")))</f>
        <v>Low Usage</v>
      </c>
      <c r="AE2991" t="str">
        <f>IF(tbl_Customers[[#This Row],[total_intl_calls]]&lt;=5,"Low Calls", IF(tbl_Customers[[#This Row],[total_intl_calls]]&lt;=10, "Medium Calls", "High Calls"))</f>
        <v>Medium Calls</v>
      </c>
      <c r="AF29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2991" s="36" t="str">
        <f>IF(tbl_Customers[[#This Row],[Churn_Risk_Score]]&gt;=10,"High Risk", IF(tbl_Customers[[#This Row],[Churn_Risk_Score]]&gt;=5,"Medium Risk","Low Risk"))</f>
        <v>Low Risk</v>
      </c>
    </row>
    <row r="2992" spans="1:33" x14ac:dyDescent="0.35">
      <c r="A2992">
        <v>2991</v>
      </c>
      <c r="B2992" t="s">
        <v>45</v>
      </c>
      <c r="C2992">
        <v>17</v>
      </c>
      <c r="D2992" t="s">
        <v>25</v>
      </c>
      <c r="E2992" t="s">
        <v>22</v>
      </c>
      <c r="F2992" t="s">
        <v>22</v>
      </c>
      <c r="G2992">
        <v>0</v>
      </c>
      <c r="H2992">
        <v>168.5</v>
      </c>
      <c r="I2992">
        <v>102</v>
      </c>
      <c r="J2992">
        <v>28.65</v>
      </c>
      <c r="K2992">
        <v>297.2</v>
      </c>
      <c r="L2992">
        <v>130</v>
      </c>
      <c r="M2992">
        <v>25.26</v>
      </c>
      <c r="N2992">
        <v>244.7</v>
      </c>
      <c r="O2992">
        <v>117</v>
      </c>
      <c r="P2992">
        <v>11.01</v>
      </c>
      <c r="Q2992">
        <v>8.8000000000000007</v>
      </c>
      <c r="R2992">
        <v>6</v>
      </c>
      <c r="S2992">
        <v>2.38</v>
      </c>
      <c r="T2992">
        <v>3</v>
      </c>
      <c r="U2992" t="s">
        <v>22</v>
      </c>
      <c r="V2992">
        <f>IF(tbl_Customers[[#This Row],[churn]] = "yes", 1, 0)</f>
        <v>0</v>
      </c>
      <c r="W2992" t="str">
        <f>IF(tbl_Customers[[#This Row],[number_customer_service_calls]] &lt;= 1, "0-1 Calls", IF(tbl_Customers[[#This Row],[number_customer_service_calls]] &lt;= 3, "2-3 Calls", IF(tbl_Customers[[#This Row],[number_customer_service_calls]] &lt;=5, "4-5 Calls", "6+ Calls")))</f>
        <v>2-3 Calls</v>
      </c>
      <c r="X2992" t="str">
        <f>IF(tbl_Customers[[#This Row],[account_length]] &lt;= 50, "0-50", IF(tbl_Customers[[#This Row],[account_length]] &lt;=100, "51-100", IF(tbl_Customers[[#This Row],[account_length]] &lt;= 150, "101-150", "151+")))</f>
        <v>0-50</v>
      </c>
      <c r="Y2992" t="str">
        <f>IF(tbl_Customers[[#This Row],[total_intl_charge]] &lt;= 3, "Low Charges", "High Charges")</f>
        <v>Low Charges</v>
      </c>
      <c r="Z2992" t="str">
        <f>IF(tbl_Customers[[#This Row],[total_eve_calls]]&lt;=80,"Low Calls",
IF(tbl_Customers[[#This Row],[total_eve_calls]]&lt;=120,"Medium Calls","High Calls"))</f>
        <v>High Calls</v>
      </c>
      <c r="AA2992" t="str">
        <f>IF(tbl_Customers[[#This Row],[total_eve_charge]]&lt;=15,"Low Charges",
IF(tbl_Customers[[#This Row],[total_eve_charge]]&lt;=20,"Medium Charges","High Charges"))</f>
        <v>High Charges</v>
      </c>
      <c r="AB29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92" t="str">
        <f>IF(tbl_Customers[[#This Row],[number_vmail_messages]] = 0, "No Usage", IF(tbl_Customers[[#This Row],[number_vmail_messages]] &lt;= 20, "Low Usage", IF(tbl_Customers[[#This Row],[number_vmail_messages]] &lt;= 40, "Medium Usgae", "High Usage")))</f>
        <v>No Usage</v>
      </c>
      <c r="AD2992" t="str">
        <f>IF(tbl_Customers[[#This Row],[total_day_minutes]]&lt;=150,"Low Usage", IF(tbl_Customers[[#This Row],[total_day_minutes]]&lt;=200,"Medium Usage", IF(tbl_Customers[[#This Row],[total_day_minutes]]&lt;=250,"High Usage","Very High Usage")))</f>
        <v>Medium Usage</v>
      </c>
      <c r="AE2992" t="str">
        <f>IF(tbl_Customers[[#This Row],[total_intl_calls]]&lt;=5,"Low Calls", IF(tbl_Customers[[#This Row],[total_intl_calls]]&lt;=10, "Medium Calls", "High Calls"))</f>
        <v>Medium Calls</v>
      </c>
      <c r="AF29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92" s="36" t="str">
        <f>IF(tbl_Customers[[#This Row],[Churn_Risk_Score]]&gt;=10,"High Risk", IF(tbl_Customers[[#This Row],[Churn_Risk_Score]]&gt;=5,"Medium Risk","Low Risk"))</f>
        <v>Low Risk</v>
      </c>
    </row>
    <row r="2993" spans="1:33" x14ac:dyDescent="0.35">
      <c r="A2993">
        <v>2992</v>
      </c>
      <c r="B2993" t="s">
        <v>63</v>
      </c>
      <c r="C2993">
        <v>165</v>
      </c>
      <c r="D2993" t="s">
        <v>21</v>
      </c>
      <c r="E2993" t="s">
        <v>23</v>
      </c>
      <c r="F2993" t="s">
        <v>22</v>
      </c>
      <c r="G2993">
        <v>0</v>
      </c>
      <c r="H2993">
        <v>81.400000000000006</v>
      </c>
      <c r="I2993">
        <v>110</v>
      </c>
      <c r="J2993">
        <v>13.84</v>
      </c>
      <c r="K2993">
        <v>263.7</v>
      </c>
      <c r="L2993">
        <v>150</v>
      </c>
      <c r="M2993">
        <v>22.41</v>
      </c>
      <c r="N2993">
        <v>219.7</v>
      </c>
      <c r="O2993">
        <v>107</v>
      </c>
      <c r="P2993">
        <v>9.89</v>
      </c>
      <c r="Q2993">
        <v>12.2</v>
      </c>
      <c r="R2993">
        <v>3</v>
      </c>
      <c r="S2993">
        <v>3.29</v>
      </c>
      <c r="T2993">
        <v>1</v>
      </c>
      <c r="U2993" t="s">
        <v>22</v>
      </c>
      <c r="V2993">
        <f>IF(tbl_Customers[[#This Row],[churn]] = "yes", 1, 0)</f>
        <v>0</v>
      </c>
      <c r="W2993" t="str">
        <f>IF(tbl_Customers[[#This Row],[number_customer_service_calls]] &lt;= 1, "0-1 Calls", IF(tbl_Customers[[#This Row],[number_customer_service_calls]] &lt;= 3, "2-3 Calls", IF(tbl_Customers[[#This Row],[number_customer_service_calls]] &lt;=5, "4-5 Calls", "6+ Calls")))</f>
        <v>0-1 Calls</v>
      </c>
      <c r="X2993" t="str">
        <f>IF(tbl_Customers[[#This Row],[account_length]] &lt;= 50, "0-50", IF(tbl_Customers[[#This Row],[account_length]] &lt;=100, "51-100", IF(tbl_Customers[[#This Row],[account_length]] &lt;= 150, "101-150", "151+")))</f>
        <v>151+</v>
      </c>
      <c r="Y2993" t="str">
        <f>IF(tbl_Customers[[#This Row],[total_intl_charge]] &lt;= 3, "Low Charges", "High Charges")</f>
        <v>High Charges</v>
      </c>
      <c r="Z2993" t="str">
        <f>IF(tbl_Customers[[#This Row],[total_eve_calls]]&lt;=80,"Low Calls",
IF(tbl_Customers[[#This Row],[total_eve_calls]]&lt;=120,"Medium Calls","High Calls"))</f>
        <v>High Calls</v>
      </c>
      <c r="AA2993" t="str">
        <f>IF(tbl_Customers[[#This Row],[total_eve_charge]]&lt;=15,"Low Charges",
IF(tbl_Customers[[#This Row],[total_eve_charge]]&lt;=20,"Medium Charges","High Charges"))</f>
        <v>High Charges</v>
      </c>
      <c r="AB29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93" t="str">
        <f>IF(tbl_Customers[[#This Row],[number_vmail_messages]] = 0, "No Usage", IF(tbl_Customers[[#This Row],[number_vmail_messages]] &lt;= 20, "Low Usage", IF(tbl_Customers[[#This Row],[number_vmail_messages]] &lt;= 40, "Medium Usgae", "High Usage")))</f>
        <v>No Usage</v>
      </c>
      <c r="AD2993" t="str">
        <f>IF(tbl_Customers[[#This Row],[total_day_minutes]]&lt;=150,"Low Usage", IF(tbl_Customers[[#This Row],[total_day_minutes]]&lt;=200,"Medium Usage", IF(tbl_Customers[[#This Row],[total_day_minutes]]&lt;=250,"High Usage","Very High Usage")))</f>
        <v>Low Usage</v>
      </c>
      <c r="AE2993" t="str">
        <f>IF(tbl_Customers[[#This Row],[total_intl_calls]]&lt;=5,"Low Calls", IF(tbl_Customers[[#This Row],[total_intl_calls]]&lt;=10, "Medium Calls", "High Calls"))</f>
        <v>Low Calls</v>
      </c>
      <c r="AF29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2993" s="36" t="str">
        <f>IF(tbl_Customers[[#This Row],[Churn_Risk_Score]]&gt;=10,"High Risk", IF(tbl_Customers[[#This Row],[Churn_Risk_Score]]&gt;=5,"Medium Risk","Low Risk"))</f>
        <v>Medium Risk</v>
      </c>
    </row>
    <row r="2994" spans="1:33" x14ac:dyDescent="0.35">
      <c r="A2994">
        <v>2993</v>
      </c>
      <c r="B2994" t="s">
        <v>26</v>
      </c>
      <c r="C2994">
        <v>149</v>
      </c>
      <c r="D2994" t="s">
        <v>28</v>
      </c>
      <c r="E2994" t="s">
        <v>22</v>
      </c>
      <c r="F2994" t="s">
        <v>22</v>
      </c>
      <c r="G2994">
        <v>0</v>
      </c>
      <c r="H2994">
        <v>117.2</v>
      </c>
      <c r="I2994">
        <v>99</v>
      </c>
      <c r="J2994">
        <v>19.920000000000002</v>
      </c>
      <c r="K2994">
        <v>227.7</v>
      </c>
      <c r="L2994">
        <v>74</v>
      </c>
      <c r="M2994">
        <v>19.350000000000001</v>
      </c>
      <c r="N2994">
        <v>221.7</v>
      </c>
      <c r="O2994">
        <v>141</v>
      </c>
      <c r="P2994">
        <v>9.98</v>
      </c>
      <c r="Q2994">
        <v>9</v>
      </c>
      <c r="R2994">
        <v>7</v>
      </c>
      <c r="S2994">
        <v>2.4300000000000002</v>
      </c>
      <c r="T2994">
        <v>1</v>
      </c>
      <c r="U2994" t="s">
        <v>22</v>
      </c>
      <c r="V2994">
        <f>IF(tbl_Customers[[#This Row],[churn]] = "yes", 1, 0)</f>
        <v>0</v>
      </c>
      <c r="W2994" t="str">
        <f>IF(tbl_Customers[[#This Row],[number_customer_service_calls]] &lt;= 1, "0-1 Calls", IF(tbl_Customers[[#This Row],[number_customer_service_calls]] &lt;= 3, "2-3 Calls", IF(tbl_Customers[[#This Row],[number_customer_service_calls]] &lt;=5, "4-5 Calls", "6+ Calls")))</f>
        <v>0-1 Calls</v>
      </c>
      <c r="X2994" t="str">
        <f>IF(tbl_Customers[[#This Row],[account_length]] &lt;= 50, "0-50", IF(tbl_Customers[[#This Row],[account_length]] &lt;=100, "51-100", IF(tbl_Customers[[#This Row],[account_length]] &lt;= 150, "101-150", "151+")))</f>
        <v>101-150</v>
      </c>
      <c r="Y2994" t="str">
        <f>IF(tbl_Customers[[#This Row],[total_intl_charge]] &lt;= 3, "Low Charges", "High Charges")</f>
        <v>Low Charges</v>
      </c>
      <c r="Z2994" t="str">
        <f>IF(tbl_Customers[[#This Row],[total_eve_calls]]&lt;=80,"Low Calls",
IF(tbl_Customers[[#This Row],[total_eve_calls]]&lt;=120,"Medium Calls","High Calls"))</f>
        <v>Low Calls</v>
      </c>
      <c r="AA2994" t="str">
        <f>IF(tbl_Customers[[#This Row],[total_eve_charge]]&lt;=15,"Low Charges",
IF(tbl_Customers[[#This Row],[total_eve_charge]]&lt;=20,"Medium Charges","High Charges"))</f>
        <v>Medium Charges</v>
      </c>
      <c r="AB29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94" t="str">
        <f>IF(tbl_Customers[[#This Row],[number_vmail_messages]] = 0, "No Usage", IF(tbl_Customers[[#This Row],[number_vmail_messages]] &lt;= 20, "Low Usage", IF(tbl_Customers[[#This Row],[number_vmail_messages]] &lt;= 40, "Medium Usgae", "High Usage")))</f>
        <v>No Usage</v>
      </c>
      <c r="AD2994" t="str">
        <f>IF(tbl_Customers[[#This Row],[total_day_minutes]]&lt;=150,"Low Usage", IF(tbl_Customers[[#This Row],[total_day_minutes]]&lt;=200,"Medium Usage", IF(tbl_Customers[[#This Row],[total_day_minutes]]&lt;=250,"High Usage","Very High Usage")))</f>
        <v>Low Usage</v>
      </c>
      <c r="AE2994" t="str">
        <f>IF(tbl_Customers[[#This Row],[total_intl_calls]]&lt;=5,"Low Calls", IF(tbl_Customers[[#This Row],[total_intl_calls]]&lt;=10, "Medium Calls", "High Calls"))</f>
        <v>Medium Calls</v>
      </c>
      <c r="AF29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94" s="36" t="str">
        <f>IF(tbl_Customers[[#This Row],[Churn_Risk_Score]]&gt;=10,"High Risk", IF(tbl_Customers[[#This Row],[Churn_Risk_Score]]&gt;=5,"Medium Risk","Low Risk"))</f>
        <v>Low Risk</v>
      </c>
    </row>
    <row r="2995" spans="1:33" x14ac:dyDescent="0.35">
      <c r="A2995">
        <v>2994</v>
      </c>
      <c r="B2995" t="s">
        <v>66</v>
      </c>
      <c r="C2995">
        <v>79</v>
      </c>
      <c r="D2995" t="s">
        <v>28</v>
      </c>
      <c r="E2995" t="s">
        <v>23</v>
      </c>
      <c r="F2995" t="s">
        <v>22</v>
      </c>
      <c r="G2995">
        <v>0</v>
      </c>
      <c r="H2995">
        <v>300.39999999999998</v>
      </c>
      <c r="I2995">
        <v>113</v>
      </c>
      <c r="J2995">
        <v>51.07</v>
      </c>
      <c r="K2995">
        <v>210.8</v>
      </c>
      <c r="L2995">
        <v>93</v>
      </c>
      <c r="M2995">
        <v>17.920000000000002</v>
      </c>
      <c r="N2995">
        <v>173.4</v>
      </c>
      <c r="O2995">
        <v>121</v>
      </c>
      <c r="P2995">
        <v>7.8</v>
      </c>
      <c r="Q2995">
        <v>11.9</v>
      </c>
      <c r="R2995">
        <v>3</v>
      </c>
      <c r="S2995">
        <v>3.21</v>
      </c>
      <c r="T2995">
        <v>2</v>
      </c>
      <c r="U2995" t="s">
        <v>23</v>
      </c>
      <c r="V2995">
        <f>IF(tbl_Customers[[#This Row],[churn]] = "yes", 1, 0)</f>
        <v>1</v>
      </c>
      <c r="W2995" t="str">
        <f>IF(tbl_Customers[[#This Row],[number_customer_service_calls]] &lt;= 1, "0-1 Calls", IF(tbl_Customers[[#This Row],[number_customer_service_calls]] &lt;= 3, "2-3 Calls", IF(tbl_Customers[[#This Row],[number_customer_service_calls]] &lt;=5, "4-5 Calls", "6+ Calls")))</f>
        <v>2-3 Calls</v>
      </c>
      <c r="X2995" t="str">
        <f>IF(tbl_Customers[[#This Row],[account_length]] &lt;= 50, "0-50", IF(tbl_Customers[[#This Row],[account_length]] &lt;=100, "51-100", IF(tbl_Customers[[#This Row],[account_length]] &lt;= 150, "101-150", "151+")))</f>
        <v>51-100</v>
      </c>
      <c r="Y2995" t="str">
        <f>IF(tbl_Customers[[#This Row],[total_intl_charge]] &lt;= 3, "Low Charges", "High Charges")</f>
        <v>High Charges</v>
      </c>
      <c r="Z2995" t="str">
        <f>IF(tbl_Customers[[#This Row],[total_eve_calls]]&lt;=80,"Low Calls",
IF(tbl_Customers[[#This Row],[total_eve_calls]]&lt;=120,"Medium Calls","High Calls"))</f>
        <v>Medium Calls</v>
      </c>
      <c r="AA2995" t="str">
        <f>IF(tbl_Customers[[#This Row],[total_eve_charge]]&lt;=15,"Low Charges",
IF(tbl_Customers[[#This Row],[total_eve_charge]]&lt;=20,"Medium Charges","High Charges"))</f>
        <v>Medium Charges</v>
      </c>
      <c r="AB29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95" t="str">
        <f>IF(tbl_Customers[[#This Row],[number_vmail_messages]] = 0, "No Usage", IF(tbl_Customers[[#This Row],[number_vmail_messages]] &lt;= 20, "Low Usage", IF(tbl_Customers[[#This Row],[number_vmail_messages]] &lt;= 40, "Medium Usgae", "High Usage")))</f>
        <v>No Usage</v>
      </c>
      <c r="AD2995" t="str">
        <f>IF(tbl_Customers[[#This Row],[total_day_minutes]]&lt;=150,"Low Usage", IF(tbl_Customers[[#This Row],[total_day_minutes]]&lt;=200,"Medium Usage", IF(tbl_Customers[[#This Row],[total_day_minutes]]&lt;=250,"High Usage","Very High Usage")))</f>
        <v>Very High Usage</v>
      </c>
      <c r="AE2995" t="str">
        <f>IF(tbl_Customers[[#This Row],[total_intl_calls]]&lt;=5,"Low Calls", IF(tbl_Customers[[#This Row],[total_intl_calls]]&lt;=10, "Medium Calls", "High Calls"))</f>
        <v>Low Calls</v>
      </c>
      <c r="AF29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2995" s="36" t="str">
        <f>IF(tbl_Customers[[#This Row],[Churn_Risk_Score]]&gt;=10,"High Risk", IF(tbl_Customers[[#This Row],[Churn_Risk_Score]]&gt;=5,"Medium Risk","Low Risk"))</f>
        <v>High Risk</v>
      </c>
    </row>
    <row r="2996" spans="1:33" x14ac:dyDescent="0.35">
      <c r="A2996">
        <v>2995</v>
      </c>
      <c r="B2996" t="s">
        <v>42</v>
      </c>
      <c r="C2996">
        <v>94</v>
      </c>
      <c r="D2996" t="s">
        <v>21</v>
      </c>
      <c r="E2996" t="s">
        <v>22</v>
      </c>
      <c r="F2996" t="s">
        <v>22</v>
      </c>
      <c r="G2996">
        <v>0</v>
      </c>
      <c r="H2996">
        <v>195.1</v>
      </c>
      <c r="I2996">
        <v>105</v>
      </c>
      <c r="J2996">
        <v>33.17</v>
      </c>
      <c r="K2996">
        <v>272.39999999999998</v>
      </c>
      <c r="L2996">
        <v>100</v>
      </c>
      <c r="M2996">
        <v>23.15</v>
      </c>
      <c r="N2996">
        <v>142.69999999999999</v>
      </c>
      <c r="O2996">
        <v>102</v>
      </c>
      <c r="P2996">
        <v>6.42</v>
      </c>
      <c r="Q2996">
        <v>11.5</v>
      </c>
      <c r="R2996">
        <v>16</v>
      </c>
      <c r="S2996">
        <v>3.11</v>
      </c>
      <c r="T2996">
        <v>1</v>
      </c>
      <c r="U2996" t="s">
        <v>22</v>
      </c>
      <c r="V2996">
        <f>IF(tbl_Customers[[#This Row],[churn]] = "yes", 1, 0)</f>
        <v>0</v>
      </c>
      <c r="W2996" t="str">
        <f>IF(tbl_Customers[[#This Row],[number_customer_service_calls]] &lt;= 1, "0-1 Calls", IF(tbl_Customers[[#This Row],[number_customer_service_calls]] &lt;= 3, "2-3 Calls", IF(tbl_Customers[[#This Row],[number_customer_service_calls]] &lt;=5, "4-5 Calls", "6+ Calls")))</f>
        <v>0-1 Calls</v>
      </c>
      <c r="X2996" t="str">
        <f>IF(tbl_Customers[[#This Row],[account_length]] &lt;= 50, "0-50", IF(tbl_Customers[[#This Row],[account_length]] &lt;=100, "51-100", IF(tbl_Customers[[#This Row],[account_length]] &lt;= 150, "101-150", "151+")))</f>
        <v>51-100</v>
      </c>
      <c r="Y2996" t="str">
        <f>IF(tbl_Customers[[#This Row],[total_intl_charge]] &lt;= 3, "Low Charges", "High Charges")</f>
        <v>High Charges</v>
      </c>
      <c r="Z2996" t="str">
        <f>IF(tbl_Customers[[#This Row],[total_eve_calls]]&lt;=80,"Low Calls",
IF(tbl_Customers[[#This Row],[total_eve_calls]]&lt;=120,"Medium Calls","High Calls"))</f>
        <v>Medium Calls</v>
      </c>
      <c r="AA2996" t="str">
        <f>IF(tbl_Customers[[#This Row],[total_eve_charge]]&lt;=15,"Low Charges",
IF(tbl_Customers[[#This Row],[total_eve_charge]]&lt;=20,"Medium Charges","High Charges"))</f>
        <v>High Charges</v>
      </c>
      <c r="AB29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2996" t="str">
        <f>IF(tbl_Customers[[#This Row],[number_vmail_messages]] = 0, "No Usage", IF(tbl_Customers[[#This Row],[number_vmail_messages]] &lt;= 20, "Low Usage", IF(tbl_Customers[[#This Row],[number_vmail_messages]] &lt;= 40, "Medium Usgae", "High Usage")))</f>
        <v>No Usage</v>
      </c>
      <c r="AD2996" t="str">
        <f>IF(tbl_Customers[[#This Row],[total_day_minutes]]&lt;=150,"Low Usage", IF(tbl_Customers[[#This Row],[total_day_minutes]]&lt;=200,"Medium Usage", IF(tbl_Customers[[#This Row],[total_day_minutes]]&lt;=250,"High Usage","Very High Usage")))</f>
        <v>Medium Usage</v>
      </c>
      <c r="AE2996" t="str">
        <f>IF(tbl_Customers[[#This Row],[total_intl_calls]]&lt;=5,"Low Calls", IF(tbl_Customers[[#This Row],[total_intl_calls]]&lt;=10, "Medium Calls", "High Calls"))</f>
        <v>High Calls</v>
      </c>
      <c r="AF29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2996" s="36" t="str">
        <f>IF(tbl_Customers[[#This Row],[Churn_Risk_Score]]&gt;=10,"High Risk", IF(tbl_Customers[[#This Row],[Churn_Risk_Score]]&gt;=5,"Medium Risk","Low Risk"))</f>
        <v>Low Risk</v>
      </c>
    </row>
    <row r="2997" spans="1:33" x14ac:dyDescent="0.35">
      <c r="A2997">
        <v>2996</v>
      </c>
      <c r="B2997" t="s">
        <v>60</v>
      </c>
      <c r="C2997">
        <v>93</v>
      </c>
      <c r="D2997" t="s">
        <v>21</v>
      </c>
      <c r="E2997" t="s">
        <v>22</v>
      </c>
      <c r="F2997" t="s">
        <v>22</v>
      </c>
      <c r="G2997">
        <v>0</v>
      </c>
      <c r="H2997">
        <v>172</v>
      </c>
      <c r="I2997">
        <v>80</v>
      </c>
      <c r="J2997">
        <v>29.24</v>
      </c>
      <c r="K2997">
        <v>219.1</v>
      </c>
      <c r="L2997">
        <v>76</v>
      </c>
      <c r="M2997">
        <v>18.62</v>
      </c>
      <c r="N2997">
        <v>169.8</v>
      </c>
      <c r="O2997">
        <v>108</v>
      </c>
      <c r="P2997">
        <v>7.64</v>
      </c>
      <c r="Q2997">
        <v>10.3</v>
      </c>
      <c r="R2997">
        <v>3</v>
      </c>
      <c r="S2997">
        <v>2.78</v>
      </c>
      <c r="T2997">
        <v>0</v>
      </c>
      <c r="U2997" t="s">
        <v>22</v>
      </c>
      <c r="V2997">
        <f>IF(tbl_Customers[[#This Row],[churn]] = "yes", 1, 0)</f>
        <v>0</v>
      </c>
      <c r="W2997" t="str">
        <f>IF(tbl_Customers[[#This Row],[number_customer_service_calls]] &lt;= 1, "0-1 Calls", IF(tbl_Customers[[#This Row],[number_customer_service_calls]] &lt;= 3, "2-3 Calls", IF(tbl_Customers[[#This Row],[number_customer_service_calls]] &lt;=5, "4-5 Calls", "6+ Calls")))</f>
        <v>0-1 Calls</v>
      </c>
      <c r="X2997" t="str">
        <f>IF(tbl_Customers[[#This Row],[account_length]] &lt;= 50, "0-50", IF(tbl_Customers[[#This Row],[account_length]] &lt;=100, "51-100", IF(tbl_Customers[[#This Row],[account_length]] &lt;= 150, "101-150", "151+")))</f>
        <v>51-100</v>
      </c>
      <c r="Y2997" t="str">
        <f>IF(tbl_Customers[[#This Row],[total_intl_charge]] &lt;= 3, "Low Charges", "High Charges")</f>
        <v>Low Charges</v>
      </c>
      <c r="Z2997" t="str">
        <f>IF(tbl_Customers[[#This Row],[total_eve_calls]]&lt;=80,"Low Calls",
IF(tbl_Customers[[#This Row],[total_eve_calls]]&lt;=120,"Medium Calls","High Calls"))</f>
        <v>Low Calls</v>
      </c>
      <c r="AA2997" t="str">
        <f>IF(tbl_Customers[[#This Row],[total_eve_charge]]&lt;=15,"Low Charges",
IF(tbl_Customers[[#This Row],[total_eve_charge]]&lt;=20,"Medium Charges","High Charges"))</f>
        <v>Medium Charges</v>
      </c>
      <c r="AB29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97" t="str">
        <f>IF(tbl_Customers[[#This Row],[number_vmail_messages]] = 0, "No Usage", IF(tbl_Customers[[#This Row],[number_vmail_messages]] &lt;= 20, "Low Usage", IF(tbl_Customers[[#This Row],[number_vmail_messages]] &lt;= 40, "Medium Usgae", "High Usage")))</f>
        <v>No Usage</v>
      </c>
      <c r="AD2997" t="str">
        <f>IF(tbl_Customers[[#This Row],[total_day_minutes]]&lt;=150,"Low Usage", IF(tbl_Customers[[#This Row],[total_day_minutes]]&lt;=200,"Medium Usage", IF(tbl_Customers[[#This Row],[total_day_minutes]]&lt;=250,"High Usage","Very High Usage")))</f>
        <v>Medium Usage</v>
      </c>
      <c r="AE2997" t="str">
        <f>IF(tbl_Customers[[#This Row],[total_intl_calls]]&lt;=5,"Low Calls", IF(tbl_Customers[[#This Row],[total_intl_calls]]&lt;=10, "Medium Calls", "High Calls"))</f>
        <v>Low Calls</v>
      </c>
      <c r="AF29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97" s="36" t="str">
        <f>IF(tbl_Customers[[#This Row],[Churn_Risk_Score]]&gt;=10,"High Risk", IF(tbl_Customers[[#This Row],[Churn_Risk_Score]]&gt;=5,"Medium Risk","Low Risk"))</f>
        <v>Low Risk</v>
      </c>
    </row>
    <row r="2998" spans="1:33" x14ac:dyDescent="0.35">
      <c r="A2998">
        <v>2997</v>
      </c>
      <c r="B2998" t="s">
        <v>44</v>
      </c>
      <c r="C2998">
        <v>109</v>
      </c>
      <c r="D2998" t="s">
        <v>21</v>
      </c>
      <c r="E2998" t="s">
        <v>23</v>
      </c>
      <c r="F2998" t="s">
        <v>23</v>
      </c>
      <c r="G2998">
        <v>46</v>
      </c>
      <c r="H2998">
        <v>165.2</v>
      </c>
      <c r="I2998">
        <v>85</v>
      </c>
      <c r="J2998">
        <v>28.08</v>
      </c>
      <c r="K2998">
        <v>136</v>
      </c>
      <c r="L2998">
        <v>92</v>
      </c>
      <c r="M2998">
        <v>11.56</v>
      </c>
      <c r="N2998">
        <v>184.8</v>
      </c>
      <c r="O2998">
        <v>100</v>
      </c>
      <c r="P2998">
        <v>8.32</v>
      </c>
      <c r="Q2998">
        <v>11.9</v>
      </c>
      <c r="R2998">
        <v>5</v>
      </c>
      <c r="S2998">
        <v>3.21</v>
      </c>
      <c r="T2998">
        <v>1</v>
      </c>
      <c r="U2998" t="s">
        <v>22</v>
      </c>
      <c r="V2998">
        <f>IF(tbl_Customers[[#This Row],[churn]] = "yes", 1, 0)</f>
        <v>0</v>
      </c>
      <c r="W2998" t="str">
        <f>IF(tbl_Customers[[#This Row],[number_customer_service_calls]] &lt;= 1, "0-1 Calls", IF(tbl_Customers[[#This Row],[number_customer_service_calls]] &lt;= 3, "2-3 Calls", IF(tbl_Customers[[#This Row],[number_customer_service_calls]] &lt;=5, "4-5 Calls", "6+ Calls")))</f>
        <v>0-1 Calls</v>
      </c>
      <c r="X2998" t="str">
        <f>IF(tbl_Customers[[#This Row],[account_length]] &lt;= 50, "0-50", IF(tbl_Customers[[#This Row],[account_length]] &lt;=100, "51-100", IF(tbl_Customers[[#This Row],[account_length]] &lt;= 150, "101-150", "151+")))</f>
        <v>101-150</v>
      </c>
      <c r="Y2998" t="str">
        <f>IF(tbl_Customers[[#This Row],[total_intl_charge]] &lt;= 3, "Low Charges", "High Charges")</f>
        <v>High Charges</v>
      </c>
      <c r="Z2998" t="str">
        <f>IF(tbl_Customers[[#This Row],[total_eve_calls]]&lt;=80,"Low Calls",
IF(tbl_Customers[[#This Row],[total_eve_calls]]&lt;=120,"Medium Calls","High Calls"))</f>
        <v>Medium Calls</v>
      </c>
      <c r="AA2998" t="str">
        <f>IF(tbl_Customers[[#This Row],[total_eve_charge]]&lt;=15,"Low Charges",
IF(tbl_Customers[[#This Row],[total_eve_charge]]&lt;=20,"Medium Charges","High Charges"))</f>
        <v>Low Charges</v>
      </c>
      <c r="AB29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2998" t="str">
        <f>IF(tbl_Customers[[#This Row],[number_vmail_messages]] = 0, "No Usage", IF(tbl_Customers[[#This Row],[number_vmail_messages]] &lt;= 20, "Low Usage", IF(tbl_Customers[[#This Row],[number_vmail_messages]] &lt;= 40, "Medium Usgae", "High Usage")))</f>
        <v>High Usage</v>
      </c>
      <c r="AD2998" t="str">
        <f>IF(tbl_Customers[[#This Row],[total_day_minutes]]&lt;=150,"Low Usage", IF(tbl_Customers[[#This Row],[total_day_minutes]]&lt;=200,"Medium Usage", IF(tbl_Customers[[#This Row],[total_day_minutes]]&lt;=250,"High Usage","Very High Usage")))</f>
        <v>Medium Usage</v>
      </c>
      <c r="AE2998" t="str">
        <f>IF(tbl_Customers[[#This Row],[total_intl_calls]]&lt;=5,"Low Calls", IF(tbl_Customers[[#This Row],[total_intl_calls]]&lt;=10, "Medium Calls", "High Calls"))</f>
        <v>Low Calls</v>
      </c>
      <c r="AF29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2998" s="36" t="str">
        <f>IF(tbl_Customers[[#This Row],[Churn_Risk_Score]]&gt;=10,"High Risk", IF(tbl_Customers[[#This Row],[Churn_Risk_Score]]&gt;=5,"Medium Risk","Low Risk"))</f>
        <v>Medium Risk</v>
      </c>
    </row>
    <row r="2999" spans="1:33" x14ac:dyDescent="0.35">
      <c r="A2999">
        <v>2998</v>
      </c>
      <c r="B2999" t="s">
        <v>59</v>
      </c>
      <c r="C2999">
        <v>106</v>
      </c>
      <c r="D2999" t="s">
        <v>21</v>
      </c>
      <c r="E2999" t="s">
        <v>22</v>
      </c>
      <c r="F2999" t="s">
        <v>22</v>
      </c>
      <c r="G2999">
        <v>0</v>
      </c>
      <c r="H2999">
        <v>149.69999999999999</v>
      </c>
      <c r="I2999">
        <v>114</v>
      </c>
      <c r="J2999">
        <v>25.45</v>
      </c>
      <c r="K2999">
        <v>104.5</v>
      </c>
      <c r="L2999">
        <v>72</v>
      </c>
      <c r="M2999">
        <v>8.8800000000000008</v>
      </c>
      <c r="N2999">
        <v>227.9</v>
      </c>
      <c r="O2999">
        <v>87</v>
      </c>
      <c r="P2999">
        <v>10.26</v>
      </c>
      <c r="Q2999">
        <v>9</v>
      </c>
      <c r="R2999">
        <v>2</v>
      </c>
      <c r="S2999">
        <v>2.4300000000000002</v>
      </c>
      <c r="T2999">
        <v>2</v>
      </c>
      <c r="U2999" t="s">
        <v>22</v>
      </c>
      <c r="V2999">
        <f>IF(tbl_Customers[[#This Row],[churn]] = "yes", 1, 0)</f>
        <v>0</v>
      </c>
      <c r="W2999" t="str">
        <f>IF(tbl_Customers[[#This Row],[number_customer_service_calls]] &lt;= 1, "0-1 Calls", IF(tbl_Customers[[#This Row],[number_customer_service_calls]] &lt;= 3, "2-3 Calls", IF(tbl_Customers[[#This Row],[number_customer_service_calls]] &lt;=5, "4-5 Calls", "6+ Calls")))</f>
        <v>2-3 Calls</v>
      </c>
      <c r="X2999" t="str">
        <f>IF(tbl_Customers[[#This Row],[account_length]] &lt;= 50, "0-50", IF(tbl_Customers[[#This Row],[account_length]] &lt;=100, "51-100", IF(tbl_Customers[[#This Row],[account_length]] &lt;= 150, "101-150", "151+")))</f>
        <v>101-150</v>
      </c>
      <c r="Y2999" t="str">
        <f>IF(tbl_Customers[[#This Row],[total_intl_charge]] &lt;= 3, "Low Charges", "High Charges")</f>
        <v>Low Charges</v>
      </c>
      <c r="Z2999" t="str">
        <f>IF(tbl_Customers[[#This Row],[total_eve_calls]]&lt;=80,"Low Calls",
IF(tbl_Customers[[#This Row],[total_eve_calls]]&lt;=120,"Medium Calls","High Calls"))</f>
        <v>Low Calls</v>
      </c>
      <c r="AA2999" t="str">
        <f>IF(tbl_Customers[[#This Row],[total_eve_charge]]&lt;=15,"Low Charges",
IF(tbl_Customers[[#This Row],[total_eve_charge]]&lt;=20,"Medium Charges","High Charges"))</f>
        <v>Low Charges</v>
      </c>
      <c r="AB29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2999" t="str">
        <f>IF(tbl_Customers[[#This Row],[number_vmail_messages]] = 0, "No Usage", IF(tbl_Customers[[#This Row],[number_vmail_messages]] &lt;= 20, "Low Usage", IF(tbl_Customers[[#This Row],[number_vmail_messages]] &lt;= 40, "Medium Usgae", "High Usage")))</f>
        <v>No Usage</v>
      </c>
      <c r="AD2999" t="str">
        <f>IF(tbl_Customers[[#This Row],[total_day_minutes]]&lt;=150,"Low Usage", IF(tbl_Customers[[#This Row],[total_day_minutes]]&lt;=200,"Medium Usage", IF(tbl_Customers[[#This Row],[total_day_minutes]]&lt;=250,"High Usage","Very High Usage")))</f>
        <v>Low Usage</v>
      </c>
      <c r="AE2999" t="str">
        <f>IF(tbl_Customers[[#This Row],[total_intl_calls]]&lt;=5,"Low Calls", IF(tbl_Customers[[#This Row],[total_intl_calls]]&lt;=10, "Medium Calls", "High Calls"))</f>
        <v>Low Calls</v>
      </c>
      <c r="AF29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2999" s="36" t="str">
        <f>IF(tbl_Customers[[#This Row],[Churn_Risk_Score]]&gt;=10,"High Risk", IF(tbl_Customers[[#This Row],[Churn_Risk_Score]]&gt;=5,"Medium Risk","Low Risk"))</f>
        <v>Low Risk</v>
      </c>
    </row>
    <row r="3000" spans="1:33" x14ac:dyDescent="0.35">
      <c r="A3000">
        <v>2999</v>
      </c>
      <c r="B3000" t="s">
        <v>68</v>
      </c>
      <c r="C3000">
        <v>92</v>
      </c>
      <c r="D3000" t="s">
        <v>25</v>
      </c>
      <c r="E3000" t="s">
        <v>22</v>
      </c>
      <c r="F3000" t="s">
        <v>22</v>
      </c>
      <c r="G3000">
        <v>0</v>
      </c>
      <c r="H3000">
        <v>185.8</v>
      </c>
      <c r="I3000">
        <v>61</v>
      </c>
      <c r="J3000">
        <v>31.59</v>
      </c>
      <c r="K3000">
        <v>118.1</v>
      </c>
      <c r="L3000">
        <v>131</v>
      </c>
      <c r="M3000">
        <v>10.039999999999999</v>
      </c>
      <c r="N3000">
        <v>257.5</v>
      </c>
      <c r="O3000">
        <v>70</v>
      </c>
      <c r="P3000">
        <v>11.59</v>
      </c>
      <c r="Q3000">
        <v>11.8</v>
      </c>
      <c r="R3000">
        <v>4</v>
      </c>
      <c r="S3000">
        <v>3.19</v>
      </c>
      <c r="T3000">
        <v>1</v>
      </c>
      <c r="U3000" t="s">
        <v>22</v>
      </c>
      <c r="V3000">
        <f>IF(tbl_Customers[[#This Row],[churn]] = "yes", 1, 0)</f>
        <v>0</v>
      </c>
      <c r="W3000" t="str">
        <f>IF(tbl_Customers[[#This Row],[number_customer_service_calls]] &lt;= 1, "0-1 Calls", IF(tbl_Customers[[#This Row],[number_customer_service_calls]] &lt;= 3, "2-3 Calls", IF(tbl_Customers[[#This Row],[number_customer_service_calls]] &lt;=5, "4-5 Calls", "6+ Calls")))</f>
        <v>0-1 Calls</v>
      </c>
      <c r="X3000" t="str">
        <f>IF(tbl_Customers[[#This Row],[account_length]] &lt;= 50, "0-50", IF(tbl_Customers[[#This Row],[account_length]] &lt;=100, "51-100", IF(tbl_Customers[[#This Row],[account_length]] &lt;= 150, "101-150", "151+")))</f>
        <v>51-100</v>
      </c>
      <c r="Y3000" t="str">
        <f>IF(tbl_Customers[[#This Row],[total_intl_charge]] &lt;= 3, "Low Charges", "High Charges")</f>
        <v>High Charges</v>
      </c>
      <c r="Z3000" t="str">
        <f>IF(tbl_Customers[[#This Row],[total_eve_calls]]&lt;=80,"Low Calls",
IF(tbl_Customers[[#This Row],[total_eve_calls]]&lt;=120,"Medium Calls","High Calls"))</f>
        <v>High Calls</v>
      </c>
      <c r="AA3000" t="str">
        <f>IF(tbl_Customers[[#This Row],[total_eve_charge]]&lt;=15,"Low Charges",
IF(tbl_Customers[[#This Row],[total_eve_charge]]&lt;=20,"Medium Charges","High Charges"))</f>
        <v>Low Charges</v>
      </c>
      <c r="AB30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00" t="str">
        <f>IF(tbl_Customers[[#This Row],[number_vmail_messages]] = 0, "No Usage", IF(tbl_Customers[[#This Row],[number_vmail_messages]] &lt;= 20, "Low Usage", IF(tbl_Customers[[#This Row],[number_vmail_messages]] &lt;= 40, "Medium Usgae", "High Usage")))</f>
        <v>No Usage</v>
      </c>
      <c r="AD3000" t="str">
        <f>IF(tbl_Customers[[#This Row],[total_day_minutes]]&lt;=150,"Low Usage", IF(tbl_Customers[[#This Row],[total_day_minutes]]&lt;=200,"Medium Usage", IF(tbl_Customers[[#This Row],[total_day_minutes]]&lt;=250,"High Usage","Very High Usage")))</f>
        <v>Medium Usage</v>
      </c>
      <c r="AE3000" t="str">
        <f>IF(tbl_Customers[[#This Row],[total_intl_calls]]&lt;=5,"Low Calls", IF(tbl_Customers[[#This Row],[total_intl_calls]]&lt;=10, "Medium Calls", "High Calls"))</f>
        <v>Low Calls</v>
      </c>
      <c r="AF30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00" s="36" t="str">
        <f>IF(tbl_Customers[[#This Row],[Churn_Risk_Score]]&gt;=10,"High Risk", IF(tbl_Customers[[#This Row],[Churn_Risk_Score]]&gt;=5,"Medium Risk","Low Risk"))</f>
        <v>Low Risk</v>
      </c>
    </row>
    <row r="3001" spans="1:33" x14ac:dyDescent="0.35">
      <c r="A3001">
        <v>3000</v>
      </c>
      <c r="B3001" t="s">
        <v>61</v>
      </c>
      <c r="C3001">
        <v>124</v>
      </c>
      <c r="D3001" t="s">
        <v>25</v>
      </c>
      <c r="E3001" t="s">
        <v>22</v>
      </c>
      <c r="F3001" t="s">
        <v>22</v>
      </c>
      <c r="G3001">
        <v>0</v>
      </c>
      <c r="H3001">
        <v>244.6</v>
      </c>
      <c r="I3001">
        <v>91</v>
      </c>
      <c r="J3001">
        <v>41.58</v>
      </c>
      <c r="K3001">
        <v>125.1</v>
      </c>
      <c r="L3001">
        <v>70</v>
      </c>
      <c r="M3001">
        <v>10.63</v>
      </c>
      <c r="N3001">
        <v>303.39999999999998</v>
      </c>
      <c r="O3001">
        <v>104</v>
      </c>
      <c r="P3001">
        <v>13.65</v>
      </c>
      <c r="Q3001">
        <v>12</v>
      </c>
      <c r="R3001">
        <v>5</v>
      </c>
      <c r="S3001">
        <v>3.24</v>
      </c>
      <c r="T3001">
        <v>0</v>
      </c>
      <c r="U3001" t="s">
        <v>22</v>
      </c>
      <c r="V3001">
        <f>IF(tbl_Customers[[#This Row],[churn]] = "yes", 1, 0)</f>
        <v>0</v>
      </c>
      <c r="W3001" t="str">
        <f>IF(tbl_Customers[[#This Row],[number_customer_service_calls]] &lt;= 1, "0-1 Calls", IF(tbl_Customers[[#This Row],[number_customer_service_calls]] &lt;= 3, "2-3 Calls", IF(tbl_Customers[[#This Row],[number_customer_service_calls]] &lt;=5, "4-5 Calls", "6+ Calls")))</f>
        <v>0-1 Calls</v>
      </c>
      <c r="X3001" t="str">
        <f>IF(tbl_Customers[[#This Row],[account_length]] &lt;= 50, "0-50", IF(tbl_Customers[[#This Row],[account_length]] &lt;=100, "51-100", IF(tbl_Customers[[#This Row],[account_length]] &lt;= 150, "101-150", "151+")))</f>
        <v>101-150</v>
      </c>
      <c r="Y3001" t="str">
        <f>IF(tbl_Customers[[#This Row],[total_intl_charge]] &lt;= 3, "Low Charges", "High Charges")</f>
        <v>High Charges</v>
      </c>
      <c r="Z3001" t="str">
        <f>IF(tbl_Customers[[#This Row],[total_eve_calls]]&lt;=80,"Low Calls",
IF(tbl_Customers[[#This Row],[total_eve_calls]]&lt;=120,"Medium Calls","High Calls"))</f>
        <v>Low Calls</v>
      </c>
      <c r="AA3001" t="str">
        <f>IF(tbl_Customers[[#This Row],[total_eve_charge]]&lt;=15,"Low Charges",
IF(tbl_Customers[[#This Row],[total_eve_charge]]&lt;=20,"Medium Charges","High Charges"))</f>
        <v>Low Charges</v>
      </c>
      <c r="AB30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01" t="str">
        <f>IF(tbl_Customers[[#This Row],[number_vmail_messages]] = 0, "No Usage", IF(tbl_Customers[[#This Row],[number_vmail_messages]] &lt;= 20, "Low Usage", IF(tbl_Customers[[#This Row],[number_vmail_messages]] &lt;= 40, "Medium Usgae", "High Usage")))</f>
        <v>No Usage</v>
      </c>
      <c r="AD3001" t="str">
        <f>IF(tbl_Customers[[#This Row],[total_day_minutes]]&lt;=150,"Low Usage", IF(tbl_Customers[[#This Row],[total_day_minutes]]&lt;=200,"Medium Usage", IF(tbl_Customers[[#This Row],[total_day_minutes]]&lt;=250,"High Usage","Very High Usage")))</f>
        <v>High Usage</v>
      </c>
      <c r="AE3001" t="str">
        <f>IF(tbl_Customers[[#This Row],[total_intl_calls]]&lt;=5,"Low Calls", IF(tbl_Customers[[#This Row],[total_intl_calls]]&lt;=10, "Medium Calls", "High Calls"))</f>
        <v>Low Calls</v>
      </c>
      <c r="AF30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01" s="36" t="str">
        <f>IF(tbl_Customers[[#This Row],[Churn_Risk_Score]]&gt;=10,"High Risk", IF(tbl_Customers[[#This Row],[Churn_Risk_Score]]&gt;=5,"Medium Risk","Low Risk"))</f>
        <v>Low Risk</v>
      </c>
    </row>
    <row r="3002" spans="1:33" x14ac:dyDescent="0.35">
      <c r="A3002">
        <v>3001</v>
      </c>
      <c r="B3002" t="s">
        <v>27</v>
      </c>
      <c r="C3002">
        <v>117</v>
      </c>
      <c r="D3002" t="s">
        <v>25</v>
      </c>
      <c r="E3002" t="s">
        <v>22</v>
      </c>
      <c r="F3002" t="s">
        <v>22</v>
      </c>
      <c r="G3002">
        <v>0</v>
      </c>
      <c r="H3002">
        <v>302.60000000000002</v>
      </c>
      <c r="I3002">
        <v>83</v>
      </c>
      <c r="J3002">
        <v>51.44</v>
      </c>
      <c r="K3002">
        <v>167.1</v>
      </c>
      <c r="L3002">
        <v>106</v>
      </c>
      <c r="M3002">
        <v>14.2</v>
      </c>
      <c r="N3002">
        <v>209.8</v>
      </c>
      <c r="O3002">
        <v>79</v>
      </c>
      <c r="P3002">
        <v>9.44</v>
      </c>
      <c r="Q3002">
        <v>10.4</v>
      </c>
      <c r="R3002">
        <v>7</v>
      </c>
      <c r="S3002">
        <v>2.81</v>
      </c>
      <c r="T3002">
        <v>1</v>
      </c>
      <c r="U3002" t="s">
        <v>23</v>
      </c>
      <c r="V3002">
        <f>IF(tbl_Customers[[#This Row],[churn]] = "yes", 1, 0)</f>
        <v>1</v>
      </c>
      <c r="W3002" t="str">
        <f>IF(tbl_Customers[[#This Row],[number_customer_service_calls]] &lt;= 1, "0-1 Calls", IF(tbl_Customers[[#This Row],[number_customer_service_calls]] &lt;= 3, "2-3 Calls", IF(tbl_Customers[[#This Row],[number_customer_service_calls]] &lt;=5, "4-5 Calls", "6+ Calls")))</f>
        <v>0-1 Calls</v>
      </c>
      <c r="X3002" t="str">
        <f>IF(tbl_Customers[[#This Row],[account_length]] &lt;= 50, "0-50", IF(tbl_Customers[[#This Row],[account_length]] &lt;=100, "51-100", IF(tbl_Customers[[#This Row],[account_length]] &lt;= 150, "101-150", "151+")))</f>
        <v>101-150</v>
      </c>
      <c r="Y3002" t="str">
        <f>IF(tbl_Customers[[#This Row],[total_intl_charge]] &lt;= 3, "Low Charges", "High Charges")</f>
        <v>Low Charges</v>
      </c>
      <c r="Z3002" t="str">
        <f>IF(tbl_Customers[[#This Row],[total_eve_calls]]&lt;=80,"Low Calls",
IF(tbl_Customers[[#This Row],[total_eve_calls]]&lt;=120,"Medium Calls","High Calls"))</f>
        <v>Medium Calls</v>
      </c>
      <c r="AA3002" t="str">
        <f>IF(tbl_Customers[[#This Row],[total_eve_charge]]&lt;=15,"Low Charges",
IF(tbl_Customers[[#This Row],[total_eve_charge]]&lt;=20,"Medium Charges","High Charges"))</f>
        <v>Low Charges</v>
      </c>
      <c r="AB30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02" t="str">
        <f>IF(tbl_Customers[[#This Row],[number_vmail_messages]] = 0, "No Usage", IF(tbl_Customers[[#This Row],[number_vmail_messages]] &lt;= 20, "Low Usage", IF(tbl_Customers[[#This Row],[number_vmail_messages]] &lt;= 40, "Medium Usgae", "High Usage")))</f>
        <v>No Usage</v>
      </c>
      <c r="AD3002" t="str">
        <f>IF(tbl_Customers[[#This Row],[total_day_minutes]]&lt;=150,"Low Usage", IF(tbl_Customers[[#This Row],[total_day_minutes]]&lt;=200,"Medium Usage", IF(tbl_Customers[[#This Row],[total_day_minutes]]&lt;=250,"High Usage","Very High Usage")))</f>
        <v>Very High Usage</v>
      </c>
      <c r="AE3002" t="str">
        <f>IF(tbl_Customers[[#This Row],[total_intl_calls]]&lt;=5,"Low Calls", IF(tbl_Customers[[#This Row],[total_intl_calls]]&lt;=10, "Medium Calls", "High Calls"))</f>
        <v>Medium Calls</v>
      </c>
      <c r="AF30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02" s="36" t="str">
        <f>IF(tbl_Customers[[#This Row],[Churn_Risk_Score]]&gt;=10,"High Risk", IF(tbl_Customers[[#This Row],[Churn_Risk_Score]]&gt;=5,"Medium Risk","Low Risk"))</f>
        <v>Medium Risk</v>
      </c>
    </row>
    <row r="3003" spans="1:33" x14ac:dyDescent="0.35">
      <c r="A3003">
        <v>3002</v>
      </c>
      <c r="B3003" t="s">
        <v>66</v>
      </c>
      <c r="C3003">
        <v>163</v>
      </c>
      <c r="D3003" t="s">
        <v>21</v>
      </c>
      <c r="E3003" t="s">
        <v>22</v>
      </c>
      <c r="F3003" t="s">
        <v>23</v>
      </c>
      <c r="G3003">
        <v>30</v>
      </c>
      <c r="H3003">
        <v>195.2</v>
      </c>
      <c r="I3003">
        <v>123</v>
      </c>
      <c r="J3003">
        <v>33.18</v>
      </c>
      <c r="K3003">
        <v>126.4</v>
      </c>
      <c r="L3003">
        <v>115</v>
      </c>
      <c r="M3003">
        <v>10.74</v>
      </c>
      <c r="N3003">
        <v>221</v>
      </c>
      <c r="O3003">
        <v>90</v>
      </c>
      <c r="P3003">
        <v>9.9499999999999993</v>
      </c>
      <c r="Q3003">
        <v>9</v>
      </c>
      <c r="R3003">
        <v>5</v>
      </c>
      <c r="S3003">
        <v>2.4300000000000002</v>
      </c>
      <c r="T3003">
        <v>5</v>
      </c>
      <c r="U3003" t="s">
        <v>23</v>
      </c>
      <c r="V3003">
        <f>IF(tbl_Customers[[#This Row],[churn]] = "yes", 1, 0)</f>
        <v>1</v>
      </c>
      <c r="W3003" t="str">
        <f>IF(tbl_Customers[[#This Row],[number_customer_service_calls]] &lt;= 1, "0-1 Calls", IF(tbl_Customers[[#This Row],[number_customer_service_calls]] &lt;= 3, "2-3 Calls", IF(tbl_Customers[[#This Row],[number_customer_service_calls]] &lt;=5, "4-5 Calls", "6+ Calls")))</f>
        <v>4-5 Calls</v>
      </c>
      <c r="X3003" t="str">
        <f>IF(tbl_Customers[[#This Row],[account_length]] &lt;= 50, "0-50", IF(tbl_Customers[[#This Row],[account_length]] &lt;=100, "51-100", IF(tbl_Customers[[#This Row],[account_length]] &lt;= 150, "101-150", "151+")))</f>
        <v>151+</v>
      </c>
      <c r="Y3003" t="str">
        <f>IF(tbl_Customers[[#This Row],[total_intl_charge]] &lt;= 3, "Low Charges", "High Charges")</f>
        <v>Low Charges</v>
      </c>
      <c r="Z3003" t="str">
        <f>IF(tbl_Customers[[#This Row],[total_eve_calls]]&lt;=80,"Low Calls",
IF(tbl_Customers[[#This Row],[total_eve_calls]]&lt;=120,"Medium Calls","High Calls"))</f>
        <v>Medium Calls</v>
      </c>
      <c r="AA3003" t="str">
        <f>IF(tbl_Customers[[#This Row],[total_eve_charge]]&lt;=15,"Low Charges",
IF(tbl_Customers[[#This Row],[total_eve_charge]]&lt;=20,"Medium Charges","High Charges"))</f>
        <v>Low Charges</v>
      </c>
      <c r="AB30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03" t="str">
        <f>IF(tbl_Customers[[#This Row],[number_vmail_messages]] = 0, "No Usage", IF(tbl_Customers[[#This Row],[number_vmail_messages]] &lt;= 20, "Low Usage", IF(tbl_Customers[[#This Row],[number_vmail_messages]] &lt;= 40, "Medium Usgae", "High Usage")))</f>
        <v>Medium Usgae</v>
      </c>
      <c r="AD3003" t="str">
        <f>IF(tbl_Customers[[#This Row],[total_day_minutes]]&lt;=150,"Low Usage", IF(tbl_Customers[[#This Row],[total_day_minutes]]&lt;=200,"Medium Usage", IF(tbl_Customers[[#This Row],[total_day_minutes]]&lt;=250,"High Usage","Very High Usage")))</f>
        <v>Medium Usage</v>
      </c>
      <c r="AE3003" t="str">
        <f>IF(tbl_Customers[[#This Row],[total_intl_calls]]&lt;=5,"Low Calls", IF(tbl_Customers[[#This Row],[total_intl_calls]]&lt;=10, "Medium Calls", "High Calls"))</f>
        <v>Low Calls</v>
      </c>
      <c r="AF30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03" s="36" t="str">
        <f>IF(tbl_Customers[[#This Row],[Churn_Risk_Score]]&gt;=10,"High Risk", IF(tbl_Customers[[#This Row],[Churn_Risk_Score]]&gt;=5,"Medium Risk","Low Risk"))</f>
        <v>Low Risk</v>
      </c>
    </row>
    <row r="3004" spans="1:33" x14ac:dyDescent="0.35">
      <c r="A3004">
        <v>3003</v>
      </c>
      <c r="B3004" t="s">
        <v>57</v>
      </c>
      <c r="C3004">
        <v>87</v>
      </c>
      <c r="D3004" t="s">
        <v>28</v>
      </c>
      <c r="E3004" t="s">
        <v>23</v>
      </c>
      <c r="F3004" t="s">
        <v>22</v>
      </c>
      <c r="G3004">
        <v>0</v>
      </c>
      <c r="H3004">
        <v>207.8</v>
      </c>
      <c r="I3004">
        <v>113</v>
      </c>
      <c r="J3004">
        <v>35.33</v>
      </c>
      <c r="K3004">
        <v>182.2</v>
      </c>
      <c r="L3004">
        <v>129</v>
      </c>
      <c r="M3004">
        <v>15.49</v>
      </c>
      <c r="N3004">
        <v>163.4</v>
      </c>
      <c r="O3004">
        <v>98</v>
      </c>
      <c r="P3004">
        <v>7.35</v>
      </c>
      <c r="Q3004">
        <v>13</v>
      </c>
      <c r="R3004">
        <v>3</v>
      </c>
      <c r="S3004">
        <v>3.51</v>
      </c>
      <c r="T3004">
        <v>1</v>
      </c>
      <c r="U3004" t="s">
        <v>22</v>
      </c>
      <c r="V3004">
        <f>IF(tbl_Customers[[#This Row],[churn]] = "yes", 1, 0)</f>
        <v>0</v>
      </c>
      <c r="W3004" t="str">
        <f>IF(tbl_Customers[[#This Row],[number_customer_service_calls]] &lt;= 1, "0-1 Calls", IF(tbl_Customers[[#This Row],[number_customer_service_calls]] &lt;= 3, "2-3 Calls", IF(tbl_Customers[[#This Row],[number_customer_service_calls]] &lt;=5, "4-5 Calls", "6+ Calls")))</f>
        <v>0-1 Calls</v>
      </c>
      <c r="X3004" t="str">
        <f>IF(tbl_Customers[[#This Row],[account_length]] &lt;= 50, "0-50", IF(tbl_Customers[[#This Row],[account_length]] &lt;=100, "51-100", IF(tbl_Customers[[#This Row],[account_length]] &lt;= 150, "101-150", "151+")))</f>
        <v>51-100</v>
      </c>
      <c r="Y3004" t="str">
        <f>IF(tbl_Customers[[#This Row],[total_intl_charge]] &lt;= 3, "Low Charges", "High Charges")</f>
        <v>High Charges</v>
      </c>
      <c r="Z3004" t="str">
        <f>IF(tbl_Customers[[#This Row],[total_eve_calls]]&lt;=80,"Low Calls",
IF(tbl_Customers[[#This Row],[total_eve_calls]]&lt;=120,"Medium Calls","High Calls"))</f>
        <v>High Calls</v>
      </c>
      <c r="AA3004" t="str">
        <f>IF(tbl_Customers[[#This Row],[total_eve_charge]]&lt;=15,"Low Charges",
IF(tbl_Customers[[#This Row],[total_eve_charge]]&lt;=20,"Medium Charges","High Charges"))</f>
        <v>Medium Charges</v>
      </c>
      <c r="AB30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04" t="str">
        <f>IF(tbl_Customers[[#This Row],[number_vmail_messages]] = 0, "No Usage", IF(tbl_Customers[[#This Row],[number_vmail_messages]] &lt;= 20, "Low Usage", IF(tbl_Customers[[#This Row],[number_vmail_messages]] &lt;= 40, "Medium Usgae", "High Usage")))</f>
        <v>No Usage</v>
      </c>
      <c r="AD3004" t="str">
        <f>IF(tbl_Customers[[#This Row],[total_day_minutes]]&lt;=150,"Low Usage", IF(tbl_Customers[[#This Row],[total_day_minutes]]&lt;=200,"Medium Usage", IF(tbl_Customers[[#This Row],[total_day_minutes]]&lt;=250,"High Usage","Very High Usage")))</f>
        <v>High Usage</v>
      </c>
      <c r="AE3004" t="str">
        <f>IF(tbl_Customers[[#This Row],[total_intl_calls]]&lt;=5,"Low Calls", IF(tbl_Customers[[#This Row],[total_intl_calls]]&lt;=10, "Medium Calls", "High Calls"))</f>
        <v>Low Calls</v>
      </c>
      <c r="AF30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004" s="36" t="str">
        <f>IF(tbl_Customers[[#This Row],[Churn_Risk_Score]]&gt;=10,"High Risk", IF(tbl_Customers[[#This Row],[Churn_Risk_Score]]&gt;=5,"Medium Risk","Low Risk"))</f>
        <v>Medium Risk</v>
      </c>
    </row>
    <row r="3005" spans="1:33" x14ac:dyDescent="0.35">
      <c r="A3005">
        <v>3004</v>
      </c>
      <c r="B3005" t="s">
        <v>30</v>
      </c>
      <c r="C3005">
        <v>59</v>
      </c>
      <c r="D3005" t="s">
        <v>21</v>
      </c>
      <c r="E3005" t="s">
        <v>22</v>
      </c>
      <c r="F3005" t="s">
        <v>22</v>
      </c>
      <c r="G3005">
        <v>0</v>
      </c>
      <c r="H3005">
        <v>119</v>
      </c>
      <c r="I3005">
        <v>119</v>
      </c>
      <c r="J3005">
        <v>20.23</v>
      </c>
      <c r="K3005">
        <v>134.5</v>
      </c>
      <c r="L3005">
        <v>115</v>
      </c>
      <c r="M3005">
        <v>11.43</v>
      </c>
      <c r="N3005">
        <v>298.60000000000002</v>
      </c>
      <c r="O3005">
        <v>75</v>
      </c>
      <c r="P3005">
        <v>13.44</v>
      </c>
      <c r="Q3005">
        <v>9</v>
      </c>
      <c r="R3005">
        <v>6</v>
      </c>
      <c r="S3005">
        <v>2.4300000000000002</v>
      </c>
      <c r="T3005">
        <v>2</v>
      </c>
      <c r="U3005" t="s">
        <v>23</v>
      </c>
      <c r="V3005">
        <f>IF(tbl_Customers[[#This Row],[churn]] = "yes", 1, 0)</f>
        <v>1</v>
      </c>
      <c r="W3005" t="str">
        <f>IF(tbl_Customers[[#This Row],[number_customer_service_calls]] &lt;= 1, "0-1 Calls", IF(tbl_Customers[[#This Row],[number_customer_service_calls]] &lt;= 3, "2-3 Calls", IF(tbl_Customers[[#This Row],[number_customer_service_calls]] &lt;=5, "4-5 Calls", "6+ Calls")))</f>
        <v>2-3 Calls</v>
      </c>
      <c r="X3005" t="str">
        <f>IF(tbl_Customers[[#This Row],[account_length]] &lt;= 50, "0-50", IF(tbl_Customers[[#This Row],[account_length]] &lt;=100, "51-100", IF(tbl_Customers[[#This Row],[account_length]] &lt;= 150, "101-150", "151+")))</f>
        <v>51-100</v>
      </c>
      <c r="Y3005" t="str">
        <f>IF(tbl_Customers[[#This Row],[total_intl_charge]] &lt;= 3, "Low Charges", "High Charges")</f>
        <v>Low Charges</v>
      </c>
      <c r="Z3005" t="str">
        <f>IF(tbl_Customers[[#This Row],[total_eve_calls]]&lt;=80,"Low Calls",
IF(tbl_Customers[[#This Row],[total_eve_calls]]&lt;=120,"Medium Calls","High Calls"))</f>
        <v>Medium Calls</v>
      </c>
      <c r="AA3005" t="str">
        <f>IF(tbl_Customers[[#This Row],[total_eve_charge]]&lt;=15,"Low Charges",
IF(tbl_Customers[[#This Row],[total_eve_charge]]&lt;=20,"Medium Charges","High Charges"))</f>
        <v>Low Charges</v>
      </c>
      <c r="AB30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05" t="str">
        <f>IF(tbl_Customers[[#This Row],[number_vmail_messages]] = 0, "No Usage", IF(tbl_Customers[[#This Row],[number_vmail_messages]] &lt;= 20, "Low Usage", IF(tbl_Customers[[#This Row],[number_vmail_messages]] &lt;= 40, "Medium Usgae", "High Usage")))</f>
        <v>No Usage</v>
      </c>
      <c r="AD3005" t="str">
        <f>IF(tbl_Customers[[#This Row],[total_day_minutes]]&lt;=150,"Low Usage", IF(tbl_Customers[[#This Row],[total_day_minutes]]&lt;=200,"Medium Usage", IF(tbl_Customers[[#This Row],[total_day_minutes]]&lt;=250,"High Usage","Very High Usage")))</f>
        <v>Low Usage</v>
      </c>
      <c r="AE3005" t="str">
        <f>IF(tbl_Customers[[#This Row],[total_intl_calls]]&lt;=5,"Low Calls", IF(tbl_Customers[[#This Row],[total_intl_calls]]&lt;=10, "Medium Calls", "High Calls"))</f>
        <v>Medium Calls</v>
      </c>
      <c r="AF30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05" s="36" t="str">
        <f>IF(tbl_Customers[[#This Row],[Churn_Risk_Score]]&gt;=10,"High Risk", IF(tbl_Customers[[#This Row],[Churn_Risk_Score]]&gt;=5,"Medium Risk","Low Risk"))</f>
        <v>Low Risk</v>
      </c>
    </row>
    <row r="3006" spans="1:33" x14ac:dyDescent="0.35">
      <c r="A3006">
        <v>3005</v>
      </c>
      <c r="B3006" t="s">
        <v>45</v>
      </c>
      <c r="C3006">
        <v>103</v>
      </c>
      <c r="D3006" t="s">
        <v>21</v>
      </c>
      <c r="E3006" t="s">
        <v>22</v>
      </c>
      <c r="F3006" t="s">
        <v>22</v>
      </c>
      <c r="G3006">
        <v>0</v>
      </c>
      <c r="H3006">
        <v>245.8</v>
      </c>
      <c r="I3006">
        <v>116</v>
      </c>
      <c r="J3006">
        <v>41.79</v>
      </c>
      <c r="K3006">
        <v>135.4</v>
      </c>
      <c r="L3006">
        <v>97</v>
      </c>
      <c r="M3006">
        <v>11.51</v>
      </c>
      <c r="N3006">
        <v>190.9</v>
      </c>
      <c r="O3006">
        <v>73</v>
      </c>
      <c r="P3006">
        <v>8.59</v>
      </c>
      <c r="Q3006">
        <v>9.9</v>
      </c>
      <c r="R3006">
        <v>7</v>
      </c>
      <c r="S3006">
        <v>2.67</v>
      </c>
      <c r="T3006">
        <v>1</v>
      </c>
      <c r="U3006" t="s">
        <v>22</v>
      </c>
      <c r="V3006">
        <f>IF(tbl_Customers[[#This Row],[churn]] = "yes", 1, 0)</f>
        <v>0</v>
      </c>
      <c r="W3006" t="str">
        <f>IF(tbl_Customers[[#This Row],[number_customer_service_calls]] &lt;= 1, "0-1 Calls", IF(tbl_Customers[[#This Row],[number_customer_service_calls]] &lt;= 3, "2-3 Calls", IF(tbl_Customers[[#This Row],[number_customer_service_calls]] &lt;=5, "4-5 Calls", "6+ Calls")))</f>
        <v>0-1 Calls</v>
      </c>
      <c r="X3006" t="str">
        <f>IF(tbl_Customers[[#This Row],[account_length]] &lt;= 50, "0-50", IF(tbl_Customers[[#This Row],[account_length]] &lt;=100, "51-100", IF(tbl_Customers[[#This Row],[account_length]] &lt;= 150, "101-150", "151+")))</f>
        <v>101-150</v>
      </c>
      <c r="Y3006" t="str">
        <f>IF(tbl_Customers[[#This Row],[total_intl_charge]] &lt;= 3, "Low Charges", "High Charges")</f>
        <v>Low Charges</v>
      </c>
      <c r="Z3006" t="str">
        <f>IF(tbl_Customers[[#This Row],[total_eve_calls]]&lt;=80,"Low Calls",
IF(tbl_Customers[[#This Row],[total_eve_calls]]&lt;=120,"Medium Calls","High Calls"))</f>
        <v>Medium Calls</v>
      </c>
      <c r="AA3006" t="str">
        <f>IF(tbl_Customers[[#This Row],[total_eve_charge]]&lt;=15,"Low Charges",
IF(tbl_Customers[[#This Row],[total_eve_charge]]&lt;=20,"Medium Charges","High Charges"))</f>
        <v>Low Charges</v>
      </c>
      <c r="AB30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06" t="str">
        <f>IF(tbl_Customers[[#This Row],[number_vmail_messages]] = 0, "No Usage", IF(tbl_Customers[[#This Row],[number_vmail_messages]] &lt;= 20, "Low Usage", IF(tbl_Customers[[#This Row],[number_vmail_messages]] &lt;= 40, "Medium Usgae", "High Usage")))</f>
        <v>No Usage</v>
      </c>
      <c r="AD3006" t="str">
        <f>IF(tbl_Customers[[#This Row],[total_day_minutes]]&lt;=150,"Low Usage", IF(tbl_Customers[[#This Row],[total_day_minutes]]&lt;=200,"Medium Usage", IF(tbl_Customers[[#This Row],[total_day_minutes]]&lt;=250,"High Usage","Very High Usage")))</f>
        <v>High Usage</v>
      </c>
      <c r="AE3006" t="str">
        <f>IF(tbl_Customers[[#This Row],[total_intl_calls]]&lt;=5,"Low Calls", IF(tbl_Customers[[#This Row],[total_intl_calls]]&lt;=10, "Medium Calls", "High Calls"))</f>
        <v>Medium Calls</v>
      </c>
      <c r="AF30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06" s="36" t="str">
        <f>IF(tbl_Customers[[#This Row],[Churn_Risk_Score]]&gt;=10,"High Risk", IF(tbl_Customers[[#This Row],[Churn_Risk_Score]]&gt;=5,"Medium Risk","Low Risk"))</f>
        <v>Low Risk</v>
      </c>
    </row>
    <row r="3007" spans="1:33" x14ac:dyDescent="0.35">
      <c r="A3007">
        <v>3006</v>
      </c>
      <c r="B3007" t="s">
        <v>40</v>
      </c>
      <c r="C3007">
        <v>101</v>
      </c>
      <c r="D3007" t="s">
        <v>25</v>
      </c>
      <c r="E3007" t="s">
        <v>22</v>
      </c>
      <c r="F3007" t="s">
        <v>22</v>
      </c>
      <c r="G3007">
        <v>0</v>
      </c>
      <c r="H3007">
        <v>131</v>
      </c>
      <c r="I3007">
        <v>148</v>
      </c>
      <c r="J3007">
        <v>22.27</v>
      </c>
      <c r="K3007">
        <v>237.7</v>
      </c>
      <c r="L3007">
        <v>126</v>
      </c>
      <c r="M3007">
        <v>20.2</v>
      </c>
      <c r="N3007">
        <v>281.3</v>
      </c>
      <c r="O3007">
        <v>111</v>
      </c>
      <c r="P3007">
        <v>12.66</v>
      </c>
      <c r="Q3007">
        <v>12.6</v>
      </c>
      <c r="R3007">
        <v>4</v>
      </c>
      <c r="S3007">
        <v>3.4</v>
      </c>
      <c r="T3007">
        <v>3</v>
      </c>
      <c r="U3007" t="s">
        <v>22</v>
      </c>
      <c r="V3007">
        <f>IF(tbl_Customers[[#This Row],[churn]] = "yes", 1, 0)</f>
        <v>0</v>
      </c>
      <c r="W3007" t="str">
        <f>IF(tbl_Customers[[#This Row],[number_customer_service_calls]] &lt;= 1, "0-1 Calls", IF(tbl_Customers[[#This Row],[number_customer_service_calls]] &lt;= 3, "2-3 Calls", IF(tbl_Customers[[#This Row],[number_customer_service_calls]] &lt;=5, "4-5 Calls", "6+ Calls")))</f>
        <v>2-3 Calls</v>
      </c>
      <c r="X3007" t="str">
        <f>IF(tbl_Customers[[#This Row],[account_length]] &lt;= 50, "0-50", IF(tbl_Customers[[#This Row],[account_length]] &lt;=100, "51-100", IF(tbl_Customers[[#This Row],[account_length]] &lt;= 150, "101-150", "151+")))</f>
        <v>101-150</v>
      </c>
      <c r="Y3007" t="str">
        <f>IF(tbl_Customers[[#This Row],[total_intl_charge]] &lt;= 3, "Low Charges", "High Charges")</f>
        <v>High Charges</v>
      </c>
      <c r="Z3007" t="str">
        <f>IF(tbl_Customers[[#This Row],[total_eve_calls]]&lt;=80,"Low Calls",
IF(tbl_Customers[[#This Row],[total_eve_calls]]&lt;=120,"Medium Calls","High Calls"))</f>
        <v>High Calls</v>
      </c>
      <c r="AA3007" t="str">
        <f>IF(tbl_Customers[[#This Row],[total_eve_charge]]&lt;=15,"Low Charges",
IF(tbl_Customers[[#This Row],[total_eve_charge]]&lt;=20,"Medium Charges","High Charges"))</f>
        <v>High Charges</v>
      </c>
      <c r="AB30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07" t="str">
        <f>IF(tbl_Customers[[#This Row],[number_vmail_messages]] = 0, "No Usage", IF(tbl_Customers[[#This Row],[number_vmail_messages]] &lt;= 20, "Low Usage", IF(tbl_Customers[[#This Row],[number_vmail_messages]] &lt;= 40, "Medium Usgae", "High Usage")))</f>
        <v>No Usage</v>
      </c>
      <c r="AD3007" t="str">
        <f>IF(tbl_Customers[[#This Row],[total_day_minutes]]&lt;=150,"Low Usage", IF(tbl_Customers[[#This Row],[total_day_minutes]]&lt;=200,"Medium Usage", IF(tbl_Customers[[#This Row],[total_day_minutes]]&lt;=250,"High Usage","Very High Usage")))</f>
        <v>Low Usage</v>
      </c>
      <c r="AE3007" t="str">
        <f>IF(tbl_Customers[[#This Row],[total_intl_calls]]&lt;=5,"Low Calls", IF(tbl_Customers[[#This Row],[total_intl_calls]]&lt;=10, "Medium Calls", "High Calls"))</f>
        <v>Low Calls</v>
      </c>
      <c r="AF30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07" s="36" t="str">
        <f>IF(tbl_Customers[[#This Row],[Churn_Risk_Score]]&gt;=10,"High Risk", IF(tbl_Customers[[#This Row],[Churn_Risk_Score]]&gt;=5,"Medium Risk","Low Risk"))</f>
        <v>Low Risk</v>
      </c>
    </row>
    <row r="3008" spans="1:33" x14ac:dyDescent="0.35">
      <c r="A3008">
        <v>3007</v>
      </c>
      <c r="B3008" t="s">
        <v>51</v>
      </c>
      <c r="C3008">
        <v>72</v>
      </c>
      <c r="D3008" t="s">
        <v>21</v>
      </c>
      <c r="E3008" t="s">
        <v>22</v>
      </c>
      <c r="F3008" t="s">
        <v>22</v>
      </c>
      <c r="G3008">
        <v>0</v>
      </c>
      <c r="H3008">
        <v>129.80000000000001</v>
      </c>
      <c r="I3008">
        <v>106</v>
      </c>
      <c r="J3008">
        <v>22.07</v>
      </c>
      <c r="K3008">
        <v>188.7</v>
      </c>
      <c r="L3008">
        <v>138</v>
      </c>
      <c r="M3008">
        <v>16.04</v>
      </c>
      <c r="N3008">
        <v>212.5</v>
      </c>
      <c r="O3008">
        <v>116</v>
      </c>
      <c r="P3008">
        <v>9.56</v>
      </c>
      <c r="Q3008">
        <v>8.3000000000000007</v>
      </c>
      <c r="R3008">
        <v>4</v>
      </c>
      <c r="S3008">
        <v>2.2400000000000002</v>
      </c>
      <c r="T3008">
        <v>4</v>
      </c>
      <c r="U3008" t="s">
        <v>23</v>
      </c>
      <c r="V3008">
        <f>IF(tbl_Customers[[#This Row],[churn]] = "yes", 1, 0)</f>
        <v>1</v>
      </c>
      <c r="W3008" t="str">
        <f>IF(tbl_Customers[[#This Row],[number_customer_service_calls]] &lt;= 1, "0-1 Calls", IF(tbl_Customers[[#This Row],[number_customer_service_calls]] &lt;= 3, "2-3 Calls", IF(tbl_Customers[[#This Row],[number_customer_service_calls]] &lt;=5, "4-5 Calls", "6+ Calls")))</f>
        <v>4-5 Calls</v>
      </c>
      <c r="X3008" t="str">
        <f>IF(tbl_Customers[[#This Row],[account_length]] &lt;= 50, "0-50", IF(tbl_Customers[[#This Row],[account_length]] &lt;=100, "51-100", IF(tbl_Customers[[#This Row],[account_length]] &lt;= 150, "101-150", "151+")))</f>
        <v>51-100</v>
      </c>
      <c r="Y3008" t="str">
        <f>IF(tbl_Customers[[#This Row],[total_intl_charge]] &lt;= 3, "Low Charges", "High Charges")</f>
        <v>Low Charges</v>
      </c>
      <c r="Z3008" t="str">
        <f>IF(tbl_Customers[[#This Row],[total_eve_calls]]&lt;=80,"Low Calls",
IF(tbl_Customers[[#This Row],[total_eve_calls]]&lt;=120,"Medium Calls","High Calls"))</f>
        <v>High Calls</v>
      </c>
      <c r="AA3008" t="str">
        <f>IF(tbl_Customers[[#This Row],[total_eve_charge]]&lt;=15,"Low Charges",
IF(tbl_Customers[[#This Row],[total_eve_charge]]&lt;=20,"Medium Charges","High Charges"))</f>
        <v>Medium Charges</v>
      </c>
      <c r="AB30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08" t="str">
        <f>IF(tbl_Customers[[#This Row],[number_vmail_messages]] = 0, "No Usage", IF(tbl_Customers[[#This Row],[number_vmail_messages]] &lt;= 20, "Low Usage", IF(tbl_Customers[[#This Row],[number_vmail_messages]] &lt;= 40, "Medium Usgae", "High Usage")))</f>
        <v>No Usage</v>
      </c>
      <c r="AD3008" t="str">
        <f>IF(tbl_Customers[[#This Row],[total_day_minutes]]&lt;=150,"Low Usage", IF(tbl_Customers[[#This Row],[total_day_minutes]]&lt;=200,"Medium Usage", IF(tbl_Customers[[#This Row],[total_day_minutes]]&lt;=250,"High Usage","Very High Usage")))</f>
        <v>Low Usage</v>
      </c>
      <c r="AE3008" t="str">
        <f>IF(tbl_Customers[[#This Row],[total_intl_calls]]&lt;=5,"Low Calls", IF(tbl_Customers[[#This Row],[total_intl_calls]]&lt;=10, "Medium Calls", "High Calls"))</f>
        <v>Low Calls</v>
      </c>
      <c r="AF30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08" s="36" t="str">
        <f>IF(tbl_Customers[[#This Row],[Churn_Risk_Score]]&gt;=10,"High Risk", IF(tbl_Customers[[#This Row],[Churn_Risk_Score]]&gt;=5,"Medium Risk","Low Risk"))</f>
        <v>Medium Risk</v>
      </c>
    </row>
    <row r="3009" spans="1:33" x14ac:dyDescent="0.35">
      <c r="A3009">
        <v>3008</v>
      </c>
      <c r="B3009" t="s">
        <v>57</v>
      </c>
      <c r="C3009">
        <v>108</v>
      </c>
      <c r="D3009" t="s">
        <v>28</v>
      </c>
      <c r="E3009" t="s">
        <v>23</v>
      </c>
      <c r="F3009" t="s">
        <v>22</v>
      </c>
      <c r="G3009">
        <v>0</v>
      </c>
      <c r="H3009">
        <v>275.89999999999998</v>
      </c>
      <c r="I3009">
        <v>84</v>
      </c>
      <c r="J3009">
        <v>46.9</v>
      </c>
      <c r="K3009">
        <v>203</v>
      </c>
      <c r="L3009">
        <v>91</v>
      </c>
      <c r="M3009">
        <v>17.260000000000002</v>
      </c>
      <c r="N3009">
        <v>211.4</v>
      </c>
      <c r="O3009">
        <v>108</v>
      </c>
      <c r="P3009">
        <v>9.51</v>
      </c>
      <c r="Q3009">
        <v>6.7</v>
      </c>
      <c r="R3009">
        <v>4</v>
      </c>
      <c r="S3009">
        <v>1.81</v>
      </c>
      <c r="T3009">
        <v>2</v>
      </c>
      <c r="U3009" t="s">
        <v>23</v>
      </c>
      <c r="V3009">
        <f>IF(tbl_Customers[[#This Row],[churn]] = "yes", 1, 0)</f>
        <v>1</v>
      </c>
      <c r="W3009" t="str">
        <f>IF(tbl_Customers[[#This Row],[number_customer_service_calls]] &lt;= 1, "0-1 Calls", IF(tbl_Customers[[#This Row],[number_customer_service_calls]] &lt;= 3, "2-3 Calls", IF(tbl_Customers[[#This Row],[number_customer_service_calls]] &lt;=5, "4-5 Calls", "6+ Calls")))</f>
        <v>2-3 Calls</v>
      </c>
      <c r="X3009" t="str">
        <f>IF(tbl_Customers[[#This Row],[account_length]] &lt;= 50, "0-50", IF(tbl_Customers[[#This Row],[account_length]] &lt;=100, "51-100", IF(tbl_Customers[[#This Row],[account_length]] &lt;= 150, "101-150", "151+")))</f>
        <v>101-150</v>
      </c>
      <c r="Y3009" t="str">
        <f>IF(tbl_Customers[[#This Row],[total_intl_charge]] &lt;= 3, "Low Charges", "High Charges")</f>
        <v>Low Charges</v>
      </c>
      <c r="Z3009" t="str">
        <f>IF(tbl_Customers[[#This Row],[total_eve_calls]]&lt;=80,"Low Calls",
IF(tbl_Customers[[#This Row],[total_eve_calls]]&lt;=120,"Medium Calls","High Calls"))</f>
        <v>Medium Calls</v>
      </c>
      <c r="AA3009" t="str">
        <f>IF(tbl_Customers[[#This Row],[total_eve_charge]]&lt;=15,"Low Charges",
IF(tbl_Customers[[#This Row],[total_eve_charge]]&lt;=20,"Medium Charges","High Charges"))</f>
        <v>Medium Charges</v>
      </c>
      <c r="AB30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09" t="str">
        <f>IF(tbl_Customers[[#This Row],[number_vmail_messages]] = 0, "No Usage", IF(tbl_Customers[[#This Row],[number_vmail_messages]] &lt;= 20, "Low Usage", IF(tbl_Customers[[#This Row],[number_vmail_messages]] &lt;= 40, "Medium Usgae", "High Usage")))</f>
        <v>No Usage</v>
      </c>
      <c r="AD3009" t="str">
        <f>IF(tbl_Customers[[#This Row],[total_day_minutes]]&lt;=150,"Low Usage", IF(tbl_Customers[[#This Row],[total_day_minutes]]&lt;=200,"Medium Usage", IF(tbl_Customers[[#This Row],[total_day_minutes]]&lt;=250,"High Usage","Very High Usage")))</f>
        <v>Very High Usage</v>
      </c>
      <c r="AE3009" t="str">
        <f>IF(tbl_Customers[[#This Row],[total_intl_calls]]&lt;=5,"Low Calls", IF(tbl_Customers[[#This Row],[total_intl_calls]]&lt;=10, "Medium Calls", "High Calls"))</f>
        <v>Low Calls</v>
      </c>
      <c r="AF30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009" s="36" t="str">
        <f>IF(tbl_Customers[[#This Row],[Churn_Risk_Score]]&gt;=10,"High Risk", IF(tbl_Customers[[#This Row],[Churn_Risk_Score]]&gt;=5,"Medium Risk","Low Risk"))</f>
        <v>Medium Risk</v>
      </c>
    </row>
    <row r="3010" spans="1:33" x14ac:dyDescent="0.35">
      <c r="A3010">
        <v>3009</v>
      </c>
      <c r="B3010" t="s">
        <v>46</v>
      </c>
      <c r="C3010">
        <v>80</v>
      </c>
      <c r="D3010" t="s">
        <v>28</v>
      </c>
      <c r="E3010" t="s">
        <v>22</v>
      </c>
      <c r="F3010" t="s">
        <v>22</v>
      </c>
      <c r="G3010">
        <v>0</v>
      </c>
      <c r="H3010">
        <v>213.3</v>
      </c>
      <c r="I3010">
        <v>124</v>
      </c>
      <c r="J3010">
        <v>36.26</v>
      </c>
      <c r="K3010">
        <v>189.6</v>
      </c>
      <c r="L3010">
        <v>86</v>
      </c>
      <c r="M3010">
        <v>16.12</v>
      </c>
      <c r="N3010">
        <v>193.7</v>
      </c>
      <c r="O3010">
        <v>107</v>
      </c>
      <c r="P3010">
        <v>8.7200000000000006</v>
      </c>
      <c r="Q3010">
        <v>12.1</v>
      </c>
      <c r="R3010">
        <v>2</v>
      </c>
      <c r="S3010">
        <v>3.27</v>
      </c>
      <c r="T3010">
        <v>1</v>
      </c>
      <c r="U3010" t="s">
        <v>22</v>
      </c>
      <c r="V3010">
        <f>IF(tbl_Customers[[#This Row],[churn]] = "yes", 1, 0)</f>
        <v>0</v>
      </c>
      <c r="W3010" t="str">
        <f>IF(tbl_Customers[[#This Row],[number_customer_service_calls]] &lt;= 1, "0-1 Calls", IF(tbl_Customers[[#This Row],[number_customer_service_calls]] &lt;= 3, "2-3 Calls", IF(tbl_Customers[[#This Row],[number_customer_service_calls]] &lt;=5, "4-5 Calls", "6+ Calls")))</f>
        <v>0-1 Calls</v>
      </c>
      <c r="X3010" t="str">
        <f>IF(tbl_Customers[[#This Row],[account_length]] &lt;= 50, "0-50", IF(tbl_Customers[[#This Row],[account_length]] &lt;=100, "51-100", IF(tbl_Customers[[#This Row],[account_length]] &lt;= 150, "101-150", "151+")))</f>
        <v>51-100</v>
      </c>
      <c r="Y3010" t="str">
        <f>IF(tbl_Customers[[#This Row],[total_intl_charge]] &lt;= 3, "Low Charges", "High Charges")</f>
        <v>High Charges</v>
      </c>
      <c r="Z3010" t="str">
        <f>IF(tbl_Customers[[#This Row],[total_eve_calls]]&lt;=80,"Low Calls",
IF(tbl_Customers[[#This Row],[total_eve_calls]]&lt;=120,"Medium Calls","High Calls"))</f>
        <v>Medium Calls</v>
      </c>
      <c r="AA3010" t="str">
        <f>IF(tbl_Customers[[#This Row],[total_eve_charge]]&lt;=15,"Low Charges",
IF(tbl_Customers[[#This Row],[total_eve_charge]]&lt;=20,"Medium Charges","High Charges"))</f>
        <v>Medium Charges</v>
      </c>
      <c r="AB30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10" t="str">
        <f>IF(tbl_Customers[[#This Row],[number_vmail_messages]] = 0, "No Usage", IF(tbl_Customers[[#This Row],[number_vmail_messages]] &lt;= 20, "Low Usage", IF(tbl_Customers[[#This Row],[number_vmail_messages]] &lt;= 40, "Medium Usgae", "High Usage")))</f>
        <v>No Usage</v>
      </c>
      <c r="AD3010" t="str">
        <f>IF(tbl_Customers[[#This Row],[total_day_minutes]]&lt;=150,"Low Usage", IF(tbl_Customers[[#This Row],[total_day_minutes]]&lt;=200,"Medium Usage", IF(tbl_Customers[[#This Row],[total_day_minutes]]&lt;=250,"High Usage","Very High Usage")))</f>
        <v>High Usage</v>
      </c>
      <c r="AE3010" t="str">
        <f>IF(tbl_Customers[[#This Row],[total_intl_calls]]&lt;=5,"Low Calls", IF(tbl_Customers[[#This Row],[total_intl_calls]]&lt;=10, "Medium Calls", "High Calls"))</f>
        <v>Low Calls</v>
      </c>
      <c r="AF30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0" s="36" t="str">
        <f>IF(tbl_Customers[[#This Row],[Churn_Risk_Score]]&gt;=10,"High Risk", IF(tbl_Customers[[#This Row],[Churn_Risk_Score]]&gt;=5,"Medium Risk","Low Risk"))</f>
        <v>Low Risk</v>
      </c>
    </row>
    <row r="3011" spans="1:33" x14ac:dyDescent="0.35">
      <c r="A3011">
        <v>3010</v>
      </c>
      <c r="B3011" t="s">
        <v>24</v>
      </c>
      <c r="C3011">
        <v>117</v>
      </c>
      <c r="D3011" t="s">
        <v>21</v>
      </c>
      <c r="E3011" t="s">
        <v>22</v>
      </c>
      <c r="F3011" t="s">
        <v>22</v>
      </c>
      <c r="G3011">
        <v>0</v>
      </c>
      <c r="H3011">
        <v>128.6</v>
      </c>
      <c r="I3011">
        <v>92</v>
      </c>
      <c r="J3011">
        <v>21.86</v>
      </c>
      <c r="K3011">
        <v>191.7</v>
      </c>
      <c r="L3011">
        <v>61</v>
      </c>
      <c r="M3011">
        <v>16.29</v>
      </c>
      <c r="N3011">
        <v>121.7</v>
      </c>
      <c r="O3011">
        <v>117</v>
      </c>
      <c r="P3011">
        <v>5.48</v>
      </c>
      <c r="Q3011">
        <v>12.4</v>
      </c>
      <c r="R3011">
        <v>9</v>
      </c>
      <c r="S3011">
        <v>3.35</v>
      </c>
      <c r="T3011">
        <v>2</v>
      </c>
      <c r="U3011" t="s">
        <v>22</v>
      </c>
      <c r="V3011">
        <f>IF(tbl_Customers[[#This Row],[churn]] = "yes", 1, 0)</f>
        <v>0</v>
      </c>
      <c r="W3011" t="str">
        <f>IF(tbl_Customers[[#This Row],[number_customer_service_calls]] &lt;= 1, "0-1 Calls", IF(tbl_Customers[[#This Row],[number_customer_service_calls]] &lt;= 3, "2-3 Calls", IF(tbl_Customers[[#This Row],[number_customer_service_calls]] &lt;=5, "4-5 Calls", "6+ Calls")))</f>
        <v>2-3 Calls</v>
      </c>
      <c r="X3011" t="str">
        <f>IF(tbl_Customers[[#This Row],[account_length]] &lt;= 50, "0-50", IF(tbl_Customers[[#This Row],[account_length]] &lt;=100, "51-100", IF(tbl_Customers[[#This Row],[account_length]] &lt;= 150, "101-150", "151+")))</f>
        <v>101-150</v>
      </c>
      <c r="Y3011" t="str">
        <f>IF(tbl_Customers[[#This Row],[total_intl_charge]] &lt;= 3, "Low Charges", "High Charges")</f>
        <v>High Charges</v>
      </c>
      <c r="Z3011" t="str">
        <f>IF(tbl_Customers[[#This Row],[total_eve_calls]]&lt;=80,"Low Calls",
IF(tbl_Customers[[#This Row],[total_eve_calls]]&lt;=120,"Medium Calls","High Calls"))</f>
        <v>Low Calls</v>
      </c>
      <c r="AA3011" t="str">
        <f>IF(tbl_Customers[[#This Row],[total_eve_charge]]&lt;=15,"Low Charges",
IF(tbl_Customers[[#This Row],[total_eve_charge]]&lt;=20,"Medium Charges","High Charges"))</f>
        <v>Medium Charges</v>
      </c>
      <c r="AB30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11" t="str">
        <f>IF(tbl_Customers[[#This Row],[number_vmail_messages]] = 0, "No Usage", IF(tbl_Customers[[#This Row],[number_vmail_messages]] &lt;= 20, "Low Usage", IF(tbl_Customers[[#This Row],[number_vmail_messages]] &lt;= 40, "Medium Usgae", "High Usage")))</f>
        <v>No Usage</v>
      </c>
      <c r="AD3011" t="str">
        <f>IF(tbl_Customers[[#This Row],[total_day_minutes]]&lt;=150,"Low Usage", IF(tbl_Customers[[#This Row],[total_day_minutes]]&lt;=200,"Medium Usage", IF(tbl_Customers[[#This Row],[total_day_minutes]]&lt;=250,"High Usage","Very High Usage")))</f>
        <v>Low Usage</v>
      </c>
      <c r="AE3011" t="str">
        <f>IF(tbl_Customers[[#This Row],[total_intl_calls]]&lt;=5,"Low Calls", IF(tbl_Customers[[#This Row],[total_intl_calls]]&lt;=10, "Medium Calls", "High Calls"))</f>
        <v>Medium Calls</v>
      </c>
      <c r="AF30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1" s="36" t="str">
        <f>IF(tbl_Customers[[#This Row],[Churn_Risk_Score]]&gt;=10,"High Risk", IF(tbl_Customers[[#This Row],[Churn_Risk_Score]]&gt;=5,"Medium Risk","Low Risk"))</f>
        <v>Low Risk</v>
      </c>
    </row>
    <row r="3012" spans="1:33" x14ac:dyDescent="0.35">
      <c r="A3012">
        <v>3011</v>
      </c>
      <c r="B3012" t="s">
        <v>75</v>
      </c>
      <c r="C3012">
        <v>51</v>
      </c>
      <c r="D3012" t="s">
        <v>28</v>
      </c>
      <c r="E3012" t="s">
        <v>22</v>
      </c>
      <c r="F3012" t="s">
        <v>22</v>
      </c>
      <c r="G3012">
        <v>0</v>
      </c>
      <c r="H3012">
        <v>95.3</v>
      </c>
      <c r="I3012">
        <v>103</v>
      </c>
      <c r="J3012">
        <v>16.2</v>
      </c>
      <c r="K3012">
        <v>189.3</v>
      </c>
      <c r="L3012">
        <v>116</v>
      </c>
      <c r="M3012">
        <v>16.09</v>
      </c>
      <c r="N3012">
        <v>238.7</v>
      </c>
      <c r="O3012">
        <v>110</v>
      </c>
      <c r="P3012">
        <v>10.74</v>
      </c>
      <c r="Q3012">
        <v>13.6</v>
      </c>
      <c r="R3012">
        <v>4</v>
      </c>
      <c r="S3012">
        <v>3.67</v>
      </c>
      <c r="T3012">
        <v>1</v>
      </c>
      <c r="U3012" t="s">
        <v>22</v>
      </c>
      <c r="V3012">
        <f>IF(tbl_Customers[[#This Row],[churn]] = "yes", 1, 0)</f>
        <v>0</v>
      </c>
      <c r="W3012" t="str">
        <f>IF(tbl_Customers[[#This Row],[number_customer_service_calls]] &lt;= 1, "0-1 Calls", IF(tbl_Customers[[#This Row],[number_customer_service_calls]] &lt;= 3, "2-3 Calls", IF(tbl_Customers[[#This Row],[number_customer_service_calls]] &lt;=5, "4-5 Calls", "6+ Calls")))</f>
        <v>0-1 Calls</v>
      </c>
      <c r="X3012" t="str">
        <f>IF(tbl_Customers[[#This Row],[account_length]] &lt;= 50, "0-50", IF(tbl_Customers[[#This Row],[account_length]] &lt;=100, "51-100", IF(tbl_Customers[[#This Row],[account_length]] &lt;= 150, "101-150", "151+")))</f>
        <v>51-100</v>
      </c>
      <c r="Y3012" t="str">
        <f>IF(tbl_Customers[[#This Row],[total_intl_charge]] &lt;= 3, "Low Charges", "High Charges")</f>
        <v>High Charges</v>
      </c>
      <c r="Z3012" t="str">
        <f>IF(tbl_Customers[[#This Row],[total_eve_calls]]&lt;=80,"Low Calls",
IF(tbl_Customers[[#This Row],[total_eve_calls]]&lt;=120,"Medium Calls","High Calls"))</f>
        <v>Medium Calls</v>
      </c>
      <c r="AA3012" t="str">
        <f>IF(tbl_Customers[[#This Row],[total_eve_charge]]&lt;=15,"Low Charges",
IF(tbl_Customers[[#This Row],[total_eve_charge]]&lt;=20,"Medium Charges","High Charges"))</f>
        <v>Medium Charges</v>
      </c>
      <c r="AB30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12" t="str">
        <f>IF(tbl_Customers[[#This Row],[number_vmail_messages]] = 0, "No Usage", IF(tbl_Customers[[#This Row],[number_vmail_messages]] &lt;= 20, "Low Usage", IF(tbl_Customers[[#This Row],[number_vmail_messages]] &lt;= 40, "Medium Usgae", "High Usage")))</f>
        <v>No Usage</v>
      </c>
      <c r="AD3012" t="str">
        <f>IF(tbl_Customers[[#This Row],[total_day_minutes]]&lt;=150,"Low Usage", IF(tbl_Customers[[#This Row],[total_day_minutes]]&lt;=200,"Medium Usage", IF(tbl_Customers[[#This Row],[total_day_minutes]]&lt;=250,"High Usage","Very High Usage")))</f>
        <v>Low Usage</v>
      </c>
      <c r="AE3012" t="str">
        <f>IF(tbl_Customers[[#This Row],[total_intl_calls]]&lt;=5,"Low Calls", IF(tbl_Customers[[#This Row],[total_intl_calls]]&lt;=10, "Medium Calls", "High Calls"))</f>
        <v>Low Calls</v>
      </c>
      <c r="AF30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2" s="36" t="str">
        <f>IF(tbl_Customers[[#This Row],[Churn_Risk_Score]]&gt;=10,"High Risk", IF(tbl_Customers[[#This Row],[Churn_Risk_Score]]&gt;=5,"Medium Risk","Low Risk"))</f>
        <v>Low Risk</v>
      </c>
    </row>
    <row r="3013" spans="1:33" x14ac:dyDescent="0.35">
      <c r="A3013">
        <v>3012</v>
      </c>
      <c r="B3013" t="s">
        <v>27</v>
      </c>
      <c r="C3013">
        <v>158</v>
      </c>
      <c r="D3013" t="s">
        <v>21</v>
      </c>
      <c r="E3013" t="s">
        <v>22</v>
      </c>
      <c r="F3013" t="s">
        <v>22</v>
      </c>
      <c r="G3013">
        <v>0</v>
      </c>
      <c r="H3013">
        <v>214.7</v>
      </c>
      <c r="I3013">
        <v>112</v>
      </c>
      <c r="J3013">
        <v>36.5</v>
      </c>
      <c r="K3013">
        <v>262.89999999999998</v>
      </c>
      <c r="L3013">
        <v>115</v>
      </c>
      <c r="M3013">
        <v>22.35</v>
      </c>
      <c r="N3013">
        <v>228.9</v>
      </c>
      <c r="O3013">
        <v>68</v>
      </c>
      <c r="P3013">
        <v>10.3</v>
      </c>
      <c r="Q3013">
        <v>11.6</v>
      </c>
      <c r="R3013">
        <v>2</v>
      </c>
      <c r="S3013">
        <v>3.13</v>
      </c>
      <c r="T3013">
        <v>1</v>
      </c>
      <c r="U3013" t="s">
        <v>22</v>
      </c>
      <c r="V3013">
        <f>IF(tbl_Customers[[#This Row],[churn]] = "yes", 1, 0)</f>
        <v>0</v>
      </c>
      <c r="W3013" t="str">
        <f>IF(tbl_Customers[[#This Row],[number_customer_service_calls]] &lt;= 1, "0-1 Calls", IF(tbl_Customers[[#This Row],[number_customer_service_calls]] &lt;= 3, "2-3 Calls", IF(tbl_Customers[[#This Row],[number_customer_service_calls]] &lt;=5, "4-5 Calls", "6+ Calls")))</f>
        <v>0-1 Calls</v>
      </c>
      <c r="X3013" t="str">
        <f>IF(tbl_Customers[[#This Row],[account_length]] &lt;= 50, "0-50", IF(tbl_Customers[[#This Row],[account_length]] &lt;=100, "51-100", IF(tbl_Customers[[#This Row],[account_length]] &lt;= 150, "101-150", "151+")))</f>
        <v>151+</v>
      </c>
      <c r="Y3013" t="str">
        <f>IF(tbl_Customers[[#This Row],[total_intl_charge]] &lt;= 3, "Low Charges", "High Charges")</f>
        <v>High Charges</v>
      </c>
      <c r="Z3013" t="str">
        <f>IF(tbl_Customers[[#This Row],[total_eve_calls]]&lt;=80,"Low Calls",
IF(tbl_Customers[[#This Row],[total_eve_calls]]&lt;=120,"Medium Calls","High Calls"))</f>
        <v>Medium Calls</v>
      </c>
      <c r="AA3013" t="str">
        <f>IF(tbl_Customers[[#This Row],[total_eve_charge]]&lt;=15,"Low Charges",
IF(tbl_Customers[[#This Row],[total_eve_charge]]&lt;=20,"Medium Charges","High Charges"))</f>
        <v>High Charges</v>
      </c>
      <c r="AB30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13" t="str">
        <f>IF(tbl_Customers[[#This Row],[number_vmail_messages]] = 0, "No Usage", IF(tbl_Customers[[#This Row],[number_vmail_messages]] &lt;= 20, "Low Usage", IF(tbl_Customers[[#This Row],[number_vmail_messages]] &lt;= 40, "Medium Usgae", "High Usage")))</f>
        <v>No Usage</v>
      </c>
      <c r="AD3013" t="str">
        <f>IF(tbl_Customers[[#This Row],[total_day_minutes]]&lt;=150,"Low Usage", IF(tbl_Customers[[#This Row],[total_day_minutes]]&lt;=200,"Medium Usage", IF(tbl_Customers[[#This Row],[total_day_minutes]]&lt;=250,"High Usage","Very High Usage")))</f>
        <v>High Usage</v>
      </c>
      <c r="AE3013" t="str">
        <f>IF(tbl_Customers[[#This Row],[total_intl_calls]]&lt;=5,"Low Calls", IF(tbl_Customers[[#This Row],[total_intl_calls]]&lt;=10, "Medium Calls", "High Calls"))</f>
        <v>Low Calls</v>
      </c>
      <c r="AF30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3" s="36" t="str">
        <f>IF(tbl_Customers[[#This Row],[Churn_Risk_Score]]&gt;=10,"High Risk", IF(tbl_Customers[[#This Row],[Churn_Risk_Score]]&gt;=5,"Medium Risk","Low Risk"))</f>
        <v>Low Risk</v>
      </c>
    </row>
    <row r="3014" spans="1:33" x14ac:dyDescent="0.35">
      <c r="A3014">
        <v>3013</v>
      </c>
      <c r="B3014" t="s">
        <v>31</v>
      </c>
      <c r="C3014">
        <v>66</v>
      </c>
      <c r="D3014" t="s">
        <v>21</v>
      </c>
      <c r="E3014" t="s">
        <v>22</v>
      </c>
      <c r="F3014" t="s">
        <v>22</v>
      </c>
      <c r="G3014">
        <v>0</v>
      </c>
      <c r="H3014">
        <v>180.4</v>
      </c>
      <c r="I3014">
        <v>99</v>
      </c>
      <c r="J3014">
        <v>30.67</v>
      </c>
      <c r="K3014">
        <v>135.1</v>
      </c>
      <c r="L3014">
        <v>114</v>
      </c>
      <c r="M3014">
        <v>11.48</v>
      </c>
      <c r="N3014">
        <v>206</v>
      </c>
      <c r="O3014">
        <v>98</v>
      </c>
      <c r="P3014">
        <v>9.27</v>
      </c>
      <c r="Q3014">
        <v>9.5</v>
      </c>
      <c r="R3014">
        <v>6</v>
      </c>
      <c r="S3014">
        <v>2.57</v>
      </c>
      <c r="T3014">
        <v>1</v>
      </c>
      <c r="U3014" t="s">
        <v>22</v>
      </c>
      <c r="V3014">
        <f>IF(tbl_Customers[[#This Row],[churn]] = "yes", 1, 0)</f>
        <v>0</v>
      </c>
      <c r="W3014" t="str">
        <f>IF(tbl_Customers[[#This Row],[number_customer_service_calls]] &lt;= 1, "0-1 Calls", IF(tbl_Customers[[#This Row],[number_customer_service_calls]] &lt;= 3, "2-3 Calls", IF(tbl_Customers[[#This Row],[number_customer_service_calls]] &lt;=5, "4-5 Calls", "6+ Calls")))</f>
        <v>0-1 Calls</v>
      </c>
      <c r="X3014" t="str">
        <f>IF(tbl_Customers[[#This Row],[account_length]] &lt;= 50, "0-50", IF(tbl_Customers[[#This Row],[account_length]] &lt;=100, "51-100", IF(tbl_Customers[[#This Row],[account_length]] &lt;= 150, "101-150", "151+")))</f>
        <v>51-100</v>
      </c>
      <c r="Y3014" t="str">
        <f>IF(tbl_Customers[[#This Row],[total_intl_charge]] &lt;= 3, "Low Charges", "High Charges")</f>
        <v>Low Charges</v>
      </c>
      <c r="Z3014" t="str">
        <f>IF(tbl_Customers[[#This Row],[total_eve_calls]]&lt;=80,"Low Calls",
IF(tbl_Customers[[#This Row],[total_eve_calls]]&lt;=120,"Medium Calls","High Calls"))</f>
        <v>Medium Calls</v>
      </c>
      <c r="AA3014" t="str">
        <f>IF(tbl_Customers[[#This Row],[total_eve_charge]]&lt;=15,"Low Charges",
IF(tbl_Customers[[#This Row],[total_eve_charge]]&lt;=20,"Medium Charges","High Charges"))</f>
        <v>Low Charges</v>
      </c>
      <c r="AB30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14" t="str">
        <f>IF(tbl_Customers[[#This Row],[number_vmail_messages]] = 0, "No Usage", IF(tbl_Customers[[#This Row],[number_vmail_messages]] &lt;= 20, "Low Usage", IF(tbl_Customers[[#This Row],[number_vmail_messages]] &lt;= 40, "Medium Usgae", "High Usage")))</f>
        <v>No Usage</v>
      </c>
      <c r="AD3014" t="str">
        <f>IF(tbl_Customers[[#This Row],[total_day_minutes]]&lt;=150,"Low Usage", IF(tbl_Customers[[#This Row],[total_day_minutes]]&lt;=200,"Medium Usage", IF(tbl_Customers[[#This Row],[total_day_minutes]]&lt;=250,"High Usage","Very High Usage")))</f>
        <v>Medium Usage</v>
      </c>
      <c r="AE3014" t="str">
        <f>IF(tbl_Customers[[#This Row],[total_intl_calls]]&lt;=5,"Low Calls", IF(tbl_Customers[[#This Row],[total_intl_calls]]&lt;=10, "Medium Calls", "High Calls"))</f>
        <v>Medium Calls</v>
      </c>
      <c r="AF30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14" s="36" t="str">
        <f>IF(tbl_Customers[[#This Row],[Churn_Risk_Score]]&gt;=10,"High Risk", IF(tbl_Customers[[#This Row],[Churn_Risk_Score]]&gt;=5,"Medium Risk","Low Risk"))</f>
        <v>Low Risk</v>
      </c>
    </row>
    <row r="3015" spans="1:33" x14ac:dyDescent="0.35">
      <c r="A3015">
        <v>3014</v>
      </c>
      <c r="B3015" t="s">
        <v>53</v>
      </c>
      <c r="C3015">
        <v>82</v>
      </c>
      <c r="D3015" t="s">
        <v>21</v>
      </c>
      <c r="E3015" t="s">
        <v>22</v>
      </c>
      <c r="F3015" t="s">
        <v>22</v>
      </c>
      <c r="G3015">
        <v>0</v>
      </c>
      <c r="H3015">
        <v>164.1</v>
      </c>
      <c r="I3015">
        <v>84</v>
      </c>
      <c r="J3015">
        <v>27.9</v>
      </c>
      <c r="K3015">
        <v>317.7</v>
      </c>
      <c r="L3015">
        <v>109</v>
      </c>
      <c r="M3015">
        <v>27</v>
      </c>
      <c r="N3015">
        <v>241.5</v>
      </c>
      <c r="O3015">
        <v>87</v>
      </c>
      <c r="P3015">
        <v>10.87</v>
      </c>
      <c r="Q3015">
        <v>13.3</v>
      </c>
      <c r="R3015">
        <v>4</v>
      </c>
      <c r="S3015">
        <v>3.59</v>
      </c>
      <c r="T3015">
        <v>1</v>
      </c>
      <c r="U3015" t="s">
        <v>22</v>
      </c>
      <c r="V3015">
        <f>IF(tbl_Customers[[#This Row],[churn]] = "yes", 1, 0)</f>
        <v>0</v>
      </c>
      <c r="W3015" t="str">
        <f>IF(tbl_Customers[[#This Row],[number_customer_service_calls]] &lt;= 1, "0-1 Calls", IF(tbl_Customers[[#This Row],[number_customer_service_calls]] &lt;= 3, "2-3 Calls", IF(tbl_Customers[[#This Row],[number_customer_service_calls]] &lt;=5, "4-5 Calls", "6+ Calls")))</f>
        <v>0-1 Calls</v>
      </c>
      <c r="X3015" t="str">
        <f>IF(tbl_Customers[[#This Row],[account_length]] &lt;= 50, "0-50", IF(tbl_Customers[[#This Row],[account_length]] &lt;=100, "51-100", IF(tbl_Customers[[#This Row],[account_length]] &lt;= 150, "101-150", "151+")))</f>
        <v>51-100</v>
      </c>
      <c r="Y3015" t="str">
        <f>IF(tbl_Customers[[#This Row],[total_intl_charge]] &lt;= 3, "Low Charges", "High Charges")</f>
        <v>High Charges</v>
      </c>
      <c r="Z3015" t="str">
        <f>IF(tbl_Customers[[#This Row],[total_eve_calls]]&lt;=80,"Low Calls",
IF(tbl_Customers[[#This Row],[total_eve_calls]]&lt;=120,"Medium Calls","High Calls"))</f>
        <v>Medium Calls</v>
      </c>
      <c r="AA3015" t="str">
        <f>IF(tbl_Customers[[#This Row],[total_eve_charge]]&lt;=15,"Low Charges",
IF(tbl_Customers[[#This Row],[total_eve_charge]]&lt;=20,"Medium Charges","High Charges"))</f>
        <v>High Charges</v>
      </c>
      <c r="AB30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15" t="str">
        <f>IF(tbl_Customers[[#This Row],[number_vmail_messages]] = 0, "No Usage", IF(tbl_Customers[[#This Row],[number_vmail_messages]] &lt;= 20, "Low Usage", IF(tbl_Customers[[#This Row],[number_vmail_messages]] &lt;= 40, "Medium Usgae", "High Usage")))</f>
        <v>No Usage</v>
      </c>
      <c r="AD3015" t="str">
        <f>IF(tbl_Customers[[#This Row],[total_day_minutes]]&lt;=150,"Low Usage", IF(tbl_Customers[[#This Row],[total_day_minutes]]&lt;=200,"Medium Usage", IF(tbl_Customers[[#This Row],[total_day_minutes]]&lt;=250,"High Usage","Very High Usage")))</f>
        <v>Medium Usage</v>
      </c>
      <c r="AE3015" t="str">
        <f>IF(tbl_Customers[[#This Row],[total_intl_calls]]&lt;=5,"Low Calls", IF(tbl_Customers[[#This Row],[total_intl_calls]]&lt;=10, "Medium Calls", "High Calls"))</f>
        <v>Low Calls</v>
      </c>
      <c r="AF30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5" s="36" t="str">
        <f>IF(tbl_Customers[[#This Row],[Churn_Risk_Score]]&gt;=10,"High Risk", IF(tbl_Customers[[#This Row],[Churn_Risk_Score]]&gt;=5,"Medium Risk","Low Risk"))</f>
        <v>Low Risk</v>
      </c>
    </row>
    <row r="3016" spans="1:33" x14ac:dyDescent="0.35">
      <c r="A3016">
        <v>3015</v>
      </c>
      <c r="B3016" t="s">
        <v>33</v>
      </c>
      <c r="C3016">
        <v>127</v>
      </c>
      <c r="D3016" t="s">
        <v>28</v>
      </c>
      <c r="E3016" t="s">
        <v>22</v>
      </c>
      <c r="F3016" t="s">
        <v>22</v>
      </c>
      <c r="G3016">
        <v>0</v>
      </c>
      <c r="H3016">
        <v>211.1</v>
      </c>
      <c r="I3016">
        <v>62</v>
      </c>
      <c r="J3016">
        <v>35.89</v>
      </c>
      <c r="K3016">
        <v>235.2</v>
      </c>
      <c r="L3016">
        <v>143</v>
      </c>
      <c r="M3016">
        <v>19.989999999999998</v>
      </c>
      <c r="N3016">
        <v>227.5</v>
      </c>
      <c r="O3016">
        <v>66</v>
      </c>
      <c r="P3016">
        <v>10.24</v>
      </c>
      <c r="Q3016">
        <v>15.6</v>
      </c>
      <c r="R3016">
        <v>3</v>
      </c>
      <c r="S3016">
        <v>4.21</v>
      </c>
      <c r="T3016">
        <v>2</v>
      </c>
      <c r="U3016" t="s">
        <v>22</v>
      </c>
      <c r="V3016">
        <f>IF(tbl_Customers[[#This Row],[churn]] = "yes", 1, 0)</f>
        <v>0</v>
      </c>
      <c r="W3016" t="str">
        <f>IF(tbl_Customers[[#This Row],[number_customer_service_calls]] &lt;= 1, "0-1 Calls", IF(tbl_Customers[[#This Row],[number_customer_service_calls]] &lt;= 3, "2-3 Calls", IF(tbl_Customers[[#This Row],[number_customer_service_calls]] &lt;=5, "4-5 Calls", "6+ Calls")))</f>
        <v>2-3 Calls</v>
      </c>
      <c r="X3016" t="str">
        <f>IF(tbl_Customers[[#This Row],[account_length]] &lt;= 50, "0-50", IF(tbl_Customers[[#This Row],[account_length]] &lt;=100, "51-100", IF(tbl_Customers[[#This Row],[account_length]] &lt;= 150, "101-150", "151+")))</f>
        <v>101-150</v>
      </c>
      <c r="Y3016" t="str">
        <f>IF(tbl_Customers[[#This Row],[total_intl_charge]] &lt;= 3, "Low Charges", "High Charges")</f>
        <v>High Charges</v>
      </c>
      <c r="Z3016" t="str">
        <f>IF(tbl_Customers[[#This Row],[total_eve_calls]]&lt;=80,"Low Calls",
IF(tbl_Customers[[#This Row],[total_eve_calls]]&lt;=120,"Medium Calls","High Calls"))</f>
        <v>High Calls</v>
      </c>
      <c r="AA3016" t="str">
        <f>IF(tbl_Customers[[#This Row],[total_eve_charge]]&lt;=15,"Low Charges",
IF(tbl_Customers[[#This Row],[total_eve_charge]]&lt;=20,"Medium Charges","High Charges"))</f>
        <v>Medium Charges</v>
      </c>
      <c r="AB30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16" t="str">
        <f>IF(tbl_Customers[[#This Row],[number_vmail_messages]] = 0, "No Usage", IF(tbl_Customers[[#This Row],[number_vmail_messages]] &lt;= 20, "Low Usage", IF(tbl_Customers[[#This Row],[number_vmail_messages]] &lt;= 40, "Medium Usgae", "High Usage")))</f>
        <v>No Usage</v>
      </c>
      <c r="AD3016" t="str">
        <f>IF(tbl_Customers[[#This Row],[total_day_minutes]]&lt;=150,"Low Usage", IF(tbl_Customers[[#This Row],[total_day_minutes]]&lt;=200,"Medium Usage", IF(tbl_Customers[[#This Row],[total_day_minutes]]&lt;=250,"High Usage","Very High Usage")))</f>
        <v>High Usage</v>
      </c>
      <c r="AE3016" t="str">
        <f>IF(tbl_Customers[[#This Row],[total_intl_calls]]&lt;=5,"Low Calls", IF(tbl_Customers[[#This Row],[total_intl_calls]]&lt;=10, "Medium Calls", "High Calls"))</f>
        <v>Low Calls</v>
      </c>
      <c r="AF30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6" s="36" t="str">
        <f>IF(tbl_Customers[[#This Row],[Churn_Risk_Score]]&gt;=10,"High Risk", IF(tbl_Customers[[#This Row],[Churn_Risk_Score]]&gt;=5,"Medium Risk","Low Risk"))</f>
        <v>Low Risk</v>
      </c>
    </row>
    <row r="3017" spans="1:33" x14ac:dyDescent="0.35">
      <c r="A3017">
        <v>3016</v>
      </c>
      <c r="B3017" t="s">
        <v>36</v>
      </c>
      <c r="C3017">
        <v>108</v>
      </c>
      <c r="D3017" t="s">
        <v>21</v>
      </c>
      <c r="E3017" t="s">
        <v>22</v>
      </c>
      <c r="F3017" t="s">
        <v>23</v>
      </c>
      <c r="G3017">
        <v>19</v>
      </c>
      <c r="H3017">
        <v>312.39999999999998</v>
      </c>
      <c r="I3017">
        <v>98</v>
      </c>
      <c r="J3017">
        <v>53.11</v>
      </c>
      <c r="K3017">
        <v>271.39999999999998</v>
      </c>
      <c r="L3017">
        <v>122</v>
      </c>
      <c r="M3017">
        <v>23.07</v>
      </c>
      <c r="N3017">
        <v>162.6</v>
      </c>
      <c r="O3017">
        <v>91</v>
      </c>
      <c r="P3017">
        <v>7.32</v>
      </c>
      <c r="Q3017">
        <v>10.1</v>
      </c>
      <c r="R3017">
        <v>6</v>
      </c>
      <c r="S3017">
        <v>2.73</v>
      </c>
      <c r="T3017">
        <v>0</v>
      </c>
      <c r="U3017" t="s">
        <v>22</v>
      </c>
      <c r="V3017">
        <f>IF(tbl_Customers[[#This Row],[churn]] = "yes", 1, 0)</f>
        <v>0</v>
      </c>
      <c r="W3017" t="str">
        <f>IF(tbl_Customers[[#This Row],[number_customer_service_calls]] &lt;= 1, "0-1 Calls", IF(tbl_Customers[[#This Row],[number_customer_service_calls]] &lt;= 3, "2-3 Calls", IF(tbl_Customers[[#This Row],[number_customer_service_calls]] &lt;=5, "4-5 Calls", "6+ Calls")))</f>
        <v>0-1 Calls</v>
      </c>
      <c r="X3017" t="str">
        <f>IF(tbl_Customers[[#This Row],[account_length]] &lt;= 50, "0-50", IF(tbl_Customers[[#This Row],[account_length]] &lt;=100, "51-100", IF(tbl_Customers[[#This Row],[account_length]] &lt;= 150, "101-150", "151+")))</f>
        <v>101-150</v>
      </c>
      <c r="Y3017" t="str">
        <f>IF(tbl_Customers[[#This Row],[total_intl_charge]] &lt;= 3, "Low Charges", "High Charges")</f>
        <v>Low Charges</v>
      </c>
      <c r="Z3017" t="str">
        <f>IF(tbl_Customers[[#This Row],[total_eve_calls]]&lt;=80,"Low Calls",
IF(tbl_Customers[[#This Row],[total_eve_calls]]&lt;=120,"Medium Calls","High Calls"))</f>
        <v>High Calls</v>
      </c>
      <c r="AA3017" t="str">
        <f>IF(tbl_Customers[[#This Row],[total_eve_charge]]&lt;=15,"Low Charges",
IF(tbl_Customers[[#This Row],[total_eve_charge]]&lt;=20,"Medium Charges","High Charges"))</f>
        <v>High Charges</v>
      </c>
      <c r="AB30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17" t="str">
        <f>IF(tbl_Customers[[#This Row],[number_vmail_messages]] = 0, "No Usage", IF(tbl_Customers[[#This Row],[number_vmail_messages]] &lt;= 20, "Low Usage", IF(tbl_Customers[[#This Row],[number_vmail_messages]] &lt;= 40, "Medium Usgae", "High Usage")))</f>
        <v>Low Usage</v>
      </c>
      <c r="AD3017" t="str">
        <f>IF(tbl_Customers[[#This Row],[total_day_minutes]]&lt;=150,"Low Usage", IF(tbl_Customers[[#This Row],[total_day_minutes]]&lt;=200,"Medium Usage", IF(tbl_Customers[[#This Row],[total_day_minutes]]&lt;=250,"High Usage","Very High Usage")))</f>
        <v>Very High Usage</v>
      </c>
      <c r="AE3017" t="str">
        <f>IF(tbl_Customers[[#This Row],[total_intl_calls]]&lt;=5,"Low Calls", IF(tbl_Customers[[#This Row],[total_intl_calls]]&lt;=10, "Medium Calls", "High Calls"))</f>
        <v>Medium Calls</v>
      </c>
      <c r="AF30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17" s="36" t="str">
        <f>IF(tbl_Customers[[#This Row],[Churn_Risk_Score]]&gt;=10,"High Risk", IF(tbl_Customers[[#This Row],[Churn_Risk_Score]]&gt;=5,"Medium Risk","Low Risk"))</f>
        <v>Low Risk</v>
      </c>
    </row>
    <row r="3018" spans="1:33" x14ac:dyDescent="0.35">
      <c r="A3018">
        <v>3017</v>
      </c>
      <c r="B3018" t="s">
        <v>57</v>
      </c>
      <c r="C3018">
        <v>106</v>
      </c>
      <c r="D3018" t="s">
        <v>25</v>
      </c>
      <c r="E3018" t="s">
        <v>22</v>
      </c>
      <c r="F3018" t="s">
        <v>23</v>
      </c>
      <c r="G3018">
        <v>27</v>
      </c>
      <c r="H3018">
        <v>223.3</v>
      </c>
      <c r="I3018">
        <v>97</v>
      </c>
      <c r="J3018">
        <v>37.96</v>
      </c>
      <c r="K3018">
        <v>212.5</v>
      </c>
      <c r="L3018">
        <v>131</v>
      </c>
      <c r="M3018">
        <v>18.059999999999999</v>
      </c>
      <c r="N3018">
        <v>154.6</v>
      </c>
      <c r="O3018">
        <v>149</v>
      </c>
      <c r="P3018">
        <v>6.96</v>
      </c>
      <c r="Q3018">
        <v>11.6</v>
      </c>
      <c r="R3018">
        <v>2</v>
      </c>
      <c r="S3018">
        <v>3.13</v>
      </c>
      <c r="T3018">
        <v>1</v>
      </c>
      <c r="U3018" t="s">
        <v>22</v>
      </c>
      <c r="V3018">
        <f>IF(tbl_Customers[[#This Row],[churn]] = "yes", 1, 0)</f>
        <v>0</v>
      </c>
      <c r="W3018" t="str">
        <f>IF(tbl_Customers[[#This Row],[number_customer_service_calls]] &lt;= 1, "0-1 Calls", IF(tbl_Customers[[#This Row],[number_customer_service_calls]] &lt;= 3, "2-3 Calls", IF(tbl_Customers[[#This Row],[number_customer_service_calls]] &lt;=5, "4-5 Calls", "6+ Calls")))</f>
        <v>0-1 Calls</v>
      </c>
      <c r="X3018" t="str">
        <f>IF(tbl_Customers[[#This Row],[account_length]] &lt;= 50, "0-50", IF(tbl_Customers[[#This Row],[account_length]] &lt;=100, "51-100", IF(tbl_Customers[[#This Row],[account_length]] &lt;= 150, "101-150", "151+")))</f>
        <v>101-150</v>
      </c>
      <c r="Y3018" t="str">
        <f>IF(tbl_Customers[[#This Row],[total_intl_charge]] &lt;= 3, "Low Charges", "High Charges")</f>
        <v>High Charges</v>
      </c>
      <c r="Z3018" t="str">
        <f>IF(tbl_Customers[[#This Row],[total_eve_calls]]&lt;=80,"Low Calls",
IF(tbl_Customers[[#This Row],[total_eve_calls]]&lt;=120,"Medium Calls","High Calls"))</f>
        <v>High Calls</v>
      </c>
      <c r="AA3018" t="str">
        <f>IF(tbl_Customers[[#This Row],[total_eve_charge]]&lt;=15,"Low Charges",
IF(tbl_Customers[[#This Row],[total_eve_charge]]&lt;=20,"Medium Charges","High Charges"))</f>
        <v>Medium Charges</v>
      </c>
      <c r="AB30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18" t="str">
        <f>IF(tbl_Customers[[#This Row],[number_vmail_messages]] = 0, "No Usage", IF(tbl_Customers[[#This Row],[number_vmail_messages]] &lt;= 20, "Low Usage", IF(tbl_Customers[[#This Row],[number_vmail_messages]] &lt;= 40, "Medium Usgae", "High Usage")))</f>
        <v>Medium Usgae</v>
      </c>
      <c r="AD3018" t="str">
        <f>IF(tbl_Customers[[#This Row],[total_day_minutes]]&lt;=150,"Low Usage", IF(tbl_Customers[[#This Row],[total_day_minutes]]&lt;=200,"Medium Usage", IF(tbl_Customers[[#This Row],[total_day_minutes]]&lt;=250,"High Usage","Very High Usage")))</f>
        <v>High Usage</v>
      </c>
      <c r="AE3018" t="str">
        <f>IF(tbl_Customers[[#This Row],[total_intl_calls]]&lt;=5,"Low Calls", IF(tbl_Customers[[#This Row],[total_intl_calls]]&lt;=10, "Medium Calls", "High Calls"))</f>
        <v>Low Calls</v>
      </c>
      <c r="AF30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18" s="36" t="str">
        <f>IF(tbl_Customers[[#This Row],[Churn_Risk_Score]]&gt;=10,"High Risk", IF(tbl_Customers[[#This Row],[Churn_Risk_Score]]&gt;=5,"Medium Risk","Low Risk"))</f>
        <v>Low Risk</v>
      </c>
    </row>
    <row r="3019" spans="1:33" x14ac:dyDescent="0.35">
      <c r="A3019">
        <v>3018</v>
      </c>
      <c r="B3019" t="s">
        <v>62</v>
      </c>
      <c r="C3019">
        <v>58</v>
      </c>
      <c r="D3019" t="s">
        <v>21</v>
      </c>
      <c r="E3019" t="s">
        <v>22</v>
      </c>
      <c r="F3019" t="s">
        <v>23</v>
      </c>
      <c r="G3019">
        <v>28</v>
      </c>
      <c r="H3019">
        <v>236.8</v>
      </c>
      <c r="I3019">
        <v>89</v>
      </c>
      <c r="J3019">
        <v>40.26</v>
      </c>
      <c r="K3019">
        <v>158.4</v>
      </c>
      <c r="L3019">
        <v>91</v>
      </c>
      <c r="M3019">
        <v>13.46</v>
      </c>
      <c r="N3019">
        <v>212.3</v>
      </c>
      <c r="O3019">
        <v>97</v>
      </c>
      <c r="P3019">
        <v>9.5500000000000007</v>
      </c>
      <c r="Q3019">
        <v>8</v>
      </c>
      <c r="R3019">
        <v>3</v>
      </c>
      <c r="S3019">
        <v>2.16</v>
      </c>
      <c r="T3019">
        <v>2</v>
      </c>
      <c r="U3019" t="s">
        <v>22</v>
      </c>
      <c r="V3019">
        <f>IF(tbl_Customers[[#This Row],[churn]] = "yes", 1, 0)</f>
        <v>0</v>
      </c>
      <c r="W3019" t="str">
        <f>IF(tbl_Customers[[#This Row],[number_customer_service_calls]] &lt;= 1, "0-1 Calls", IF(tbl_Customers[[#This Row],[number_customer_service_calls]] &lt;= 3, "2-3 Calls", IF(tbl_Customers[[#This Row],[number_customer_service_calls]] &lt;=5, "4-5 Calls", "6+ Calls")))</f>
        <v>2-3 Calls</v>
      </c>
      <c r="X3019" t="str">
        <f>IF(tbl_Customers[[#This Row],[account_length]] &lt;= 50, "0-50", IF(tbl_Customers[[#This Row],[account_length]] &lt;=100, "51-100", IF(tbl_Customers[[#This Row],[account_length]] &lt;= 150, "101-150", "151+")))</f>
        <v>51-100</v>
      </c>
      <c r="Y3019" t="str">
        <f>IF(tbl_Customers[[#This Row],[total_intl_charge]] &lt;= 3, "Low Charges", "High Charges")</f>
        <v>Low Charges</v>
      </c>
      <c r="Z3019" t="str">
        <f>IF(tbl_Customers[[#This Row],[total_eve_calls]]&lt;=80,"Low Calls",
IF(tbl_Customers[[#This Row],[total_eve_calls]]&lt;=120,"Medium Calls","High Calls"))</f>
        <v>Medium Calls</v>
      </c>
      <c r="AA3019" t="str">
        <f>IF(tbl_Customers[[#This Row],[total_eve_charge]]&lt;=15,"Low Charges",
IF(tbl_Customers[[#This Row],[total_eve_charge]]&lt;=20,"Medium Charges","High Charges"))</f>
        <v>Low Charges</v>
      </c>
      <c r="AB30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19" t="str">
        <f>IF(tbl_Customers[[#This Row],[number_vmail_messages]] = 0, "No Usage", IF(tbl_Customers[[#This Row],[number_vmail_messages]] &lt;= 20, "Low Usage", IF(tbl_Customers[[#This Row],[number_vmail_messages]] &lt;= 40, "Medium Usgae", "High Usage")))</f>
        <v>Medium Usgae</v>
      </c>
      <c r="AD3019" t="str">
        <f>IF(tbl_Customers[[#This Row],[total_day_minutes]]&lt;=150,"Low Usage", IF(tbl_Customers[[#This Row],[total_day_minutes]]&lt;=200,"Medium Usage", IF(tbl_Customers[[#This Row],[total_day_minutes]]&lt;=250,"High Usage","Very High Usage")))</f>
        <v>High Usage</v>
      </c>
      <c r="AE3019" t="str">
        <f>IF(tbl_Customers[[#This Row],[total_intl_calls]]&lt;=5,"Low Calls", IF(tbl_Customers[[#This Row],[total_intl_calls]]&lt;=10, "Medium Calls", "High Calls"))</f>
        <v>Low Calls</v>
      </c>
      <c r="AF30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19" s="36" t="str">
        <f>IF(tbl_Customers[[#This Row],[Churn_Risk_Score]]&gt;=10,"High Risk", IF(tbl_Customers[[#This Row],[Churn_Risk_Score]]&gt;=5,"Medium Risk","Low Risk"))</f>
        <v>Low Risk</v>
      </c>
    </row>
    <row r="3020" spans="1:33" x14ac:dyDescent="0.35">
      <c r="A3020">
        <v>3019</v>
      </c>
      <c r="B3020" t="s">
        <v>63</v>
      </c>
      <c r="C3020">
        <v>138</v>
      </c>
      <c r="D3020" t="s">
        <v>21</v>
      </c>
      <c r="E3020" t="s">
        <v>22</v>
      </c>
      <c r="F3020" t="s">
        <v>22</v>
      </c>
      <c r="G3020">
        <v>0</v>
      </c>
      <c r="H3020">
        <v>149.69999999999999</v>
      </c>
      <c r="I3020">
        <v>99</v>
      </c>
      <c r="J3020">
        <v>25.45</v>
      </c>
      <c r="K3020">
        <v>160</v>
      </c>
      <c r="L3020">
        <v>97</v>
      </c>
      <c r="M3020">
        <v>13.6</v>
      </c>
      <c r="N3020">
        <v>256.5</v>
      </c>
      <c r="O3020">
        <v>161</v>
      </c>
      <c r="P3020">
        <v>11.54</v>
      </c>
      <c r="Q3020">
        <v>9.5</v>
      </c>
      <c r="R3020">
        <v>5</v>
      </c>
      <c r="S3020">
        <v>2.57</v>
      </c>
      <c r="T3020">
        <v>1</v>
      </c>
      <c r="U3020" t="s">
        <v>22</v>
      </c>
      <c r="V3020">
        <f>IF(tbl_Customers[[#This Row],[churn]] = "yes", 1, 0)</f>
        <v>0</v>
      </c>
      <c r="W3020" t="str">
        <f>IF(tbl_Customers[[#This Row],[number_customer_service_calls]] &lt;= 1, "0-1 Calls", IF(tbl_Customers[[#This Row],[number_customer_service_calls]] &lt;= 3, "2-3 Calls", IF(tbl_Customers[[#This Row],[number_customer_service_calls]] &lt;=5, "4-5 Calls", "6+ Calls")))</f>
        <v>0-1 Calls</v>
      </c>
      <c r="X3020" t="str">
        <f>IF(tbl_Customers[[#This Row],[account_length]] &lt;= 50, "0-50", IF(tbl_Customers[[#This Row],[account_length]] &lt;=100, "51-100", IF(tbl_Customers[[#This Row],[account_length]] &lt;= 150, "101-150", "151+")))</f>
        <v>101-150</v>
      </c>
      <c r="Y3020" t="str">
        <f>IF(tbl_Customers[[#This Row],[total_intl_charge]] &lt;= 3, "Low Charges", "High Charges")</f>
        <v>Low Charges</v>
      </c>
      <c r="Z3020" t="str">
        <f>IF(tbl_Customers[[#This Row],[total_eve_calls]]&lt;=80,"Low Calls",
IF(tbl_Customers[[#This Row],[total_eve_calls]]&lt;=120,"Medium Calls","High Calls"))</f>
        <v>Medium Calls</v>
      </c>
      <c r="AA3020" t="str">
        <f>IF(tbl_Customers[[#This Row],[total_eve_charge]]&lt;=15,"Low Charges",
IF(tbl_Customers[[#This Row],[total_eve_charge]]&lt;=20,"Medium Charges","High Charges"))</f>
        <v>Low Charges</v>
      </c>
      <c r="AB30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20" t="str">
        <f>IF(tbl_Customers[[#This Row],[number_vmail_messages]] = 0, "No Usage", IF(tbl_Customers[[#This Row],[number_vmail_messages]] &lt;= 20, "Low Usage", IF(tbl_Customers[[#This Row],[number_vmail_messages]] &lt;= 40, "Medium Usgae", "High Usage")))</f>
        <v>No Usage</v>
      </c>
      <c r="AD3020" t="str">
        <f>IF(tbl_Customers[[#This Row],[total_day_minutes]]&lt;=150,"Low Usage", IF(tbl_Customers[[#This Row],[total_day_minutes]]&lt;=200,"Medium Usage", IF(tbl_Customers[[#This Row],[total_day_minutes]]&lt;=250,"High Usage","Very High Usage")))</f>
        <v>Low Usage</v>
      </c>
      <c r="AE3020" t="str">
        <f>IF(tbl_Customers[[#This Row],[total_intl_calls]]&lt;=5,"Low Calls", IF(tbl_Customers[[#This Row],[total_intl_calls]]&lt;=10, "Medium Calls", "High Calls"))</f>
        <v>Low Calls</v>
      </c>
      <c r="AF30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20" s="36" t="str">
        <f>IF(tbl_Customers[[#This Row],[Churn_Risk_Score]]&gt;=10,"High Risk", IF(tbl_Customers[[#This Row],[Churn_Risk_Score]]&gt;=5,"Medium Risk","Low Risk"))</f>
        <v>Low Risk</v>
      </c>
    </row>
    <row r="3021" spans="1:33" x14ac:dyDescent="0.35">
      <c r="A3021">
        <v>3020</v>
      </c>
      <c r="B3021" t="s">
        <v>50</v>
      </c>
      <c r="C3021">
        <v>81</v>
      </c>
      <c r="D3021" t="s">
        <v>21</v>
      </c>
      <c r="E3021" t="s">
        <v>22</v>
      </c>
      <c r="F3021" t="s">
        <v>23</v>
      </c>
      <c r="G3021">
        <v>17</v>
      </c>
      <c r="H3021">
        <v>268.10000000000002</v>
      </c>
      <c r="I3021">
        <v>94</v>
      </c>
      <c r="J3021">
        <v>45.58</v>
      </c>
      <c r="K3021">
        <v>156.1</v>
      </c>
      <c r="L3021">
        <v>124</v>
      </c>
      <c r="M3021">
        <v>13.27</v>
      </c>
      <c r="N3021">
        <v>160.4</v>
      </c>
      <c r="O3021">
        <v>90</v>
      </c>
      <c r="P3021">
        <v>7.22</v>
      </c>
      <c r="Q3021">
        <v>13.6</v>
      </c>
      <c r="R3021">
        <v>5</v>
      </c>
      <c r="S3021">
        <v>3.67</v>
      </c>
      <c r="T3021">
        <v>2</v>
      </c>
      <c r="U3021" t="s">
        <v>22</v>
      </c>
      <c r="V3021">
        <f>IF(tbl_Customers[[#This Row],[churn]] = "yes", 1, 0)</f>
        <v>0</v>
      </c>
      <c r="W3021" t="str">
        <f>IF(tbl_Customers[[#This Row],[number_customer_service_calls]] &lt;= 1, "0-1 Calls", IF(tbl_Customers[[#This Row],[number_customer_service_calls]] &lt;= 3, "2-3 Calls", IF(tbl_Customers[[#This Row],[number_customer_service_calls]] &lt;=5, "4-5 Calls", "6+ Calls")))</f>
        <v>2-3 Calls</v>
      </c>
      <c r="X3021" t="str">
        <f>IF(tbl_Customers[[#This Row],[account_length]] &lt;= 50, "0-50", IF(tbl_Customers[[#This Row],[account_length]] &lt;=100, "51-100", IF(tbl_Customers[[#This Row],[account_length]] &lt;= 150, "101-150", "151+")))</f>
        <v>51-100</v>
      </c>
      <c r="Y3021" t="str">
        <f>IF(tbl_Customers[[#This Row],[total_intl_charge]] &lt;= 3, "Low Charges", "High Charges")</f>
        <v>High Charges</v>
      </c>
      <c r="Z3021" t="str">
        <f>IF(tbl_Customers[[#This Row],[total_eve_calls]]&lt;=80,"Low Calls",
IF(tbl_Customers[[#This Row],[total_eve_calls]]&lt;=120,"Medium Calls","High Calls"))</f>
        <v>High Calls</v>
      </c>
      <c r="AA3021" t="str">
        <f>IF(tbl_Customers[[#This Row],[total_eve_charge]]&lt;=15,"Low Charges",
IF(tbl_Customers[[#This Row],[total_eve_charge]]&lt;=20,"Medium Charges","High Charges"))</f>
        <v>Low Charges</v>
      </c>
      <c r="AB30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21" t="str">
        <f>IF(tbl_Customers[[#This Row],[number_vmail_messages]] = 0, "No Usage", IF(tbl_Customers[[#This Row],[number_vmail_messages]] &lt;= 20, "Low Usage", IF(tbl_Customers[[#This Row],[number_vmail_messages]] &lt;= 40, "Medium Usgae", "High Usage")))</f>
        <v>Low Usage</v>
      </c>
      <c r="AD3021" t="str">
        <f>IF(tbl_Customers[[#This Row],[total_day_minutes]]&lt;=150,"Low Usage", IF(tbl_Customers[[#This Row],[total_day_minutes]]&lt;=200,"Medium Usage", IF(tbl_Customers[[#This Row],[total_day_minutes]]&lt;=250,"High Usage","Very High Usage")))</f>
        <v>Very High Usage</v>
      </c>
      <c r="AE3021" t="str">
        <f>IF(tbl_Customers[[#This Row],[total_intl_calls]]&lt;=5,"Low Calls", IF(tbl_Customers[[#This Row],[total_intl_calls]]&lt;=10, "Medium Calls", "High Calls"))</f>
        <v>Low Calls</v>
      </c>
      <c r="AF30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021" s="36" t="str">
        <f>IF(tbl_Customers[[#This Row],[Churn_Risk_Score]]&gt;=10,"High Risk", IF(tbl_Customers[[#This Row],[Churn_Risk_Score]]&gt;=5,"Medium Risk","Low Risk"))</f>
        <v>Medium Risk</v>
      </c>
    </row>
    <row r="3022" spans="1:33" x14ac:dyDescent="0.35">
      <c r="A3022">
        <v>3021</v>
      </c>
      <c r="B3022" t="s">
        <v>41</v>
      </c>
      <c r="C3022">
        <v>36</v>
      </c>
      <c r="D3022" t="s">
        <v>21</v>
      </c>
      <c r="E3022" t="s">
        <v>23</v>
      </c>
      <c r="F3022" t="s">
        <v>22</v>
      </c>
      <c r="G3022">
        <v>0</v>
      </c>
      <c r="H3022">
        <v>245</v>
      </c>
      <c r="I3022">
        <v>119</v>
      </c>
      <c r="J3022">
        <v>41.65</v>
      </c>
      <c r="K3022">
        <v>195.5</v>
      </c>
      <c r="L3022">
        <v>91</v>
      </c>
      <c r="M3022">
        <v>16.62</v>
      </c>
      <c r="N3022">
        <v>165.7</v>
      </c>
      <c r="O3022">
        <v>87</v>
      </c>
      <c r="P3022">
        <v>7.46</v>
      </c>
      <c r="Q3022">
        <v>7.8</v>
      </c>
      <c r="R3022">
        <v>7</v>
      </c>
      <c r="S3022">
        <v>2.11</v>
      </c>
      <c r="T3022">
        <v>1</v>
      </c>
      <c r="U3022" t="s">
        <v>22</v>
      </c>
      <c r="V3022">
        <f>IF(tbl_Customers[[#This Row],[churn]] = "yes", 1, 0)</f>
        <v>0</v>
      </c>
      <c r="W3022" t="str">
        <f>IF(tbl_Customers[[#This Row],[number_customer_service_calls]] &lt;= 1, "0-1 Calls", IF(tbl_Customers[[#This Row],[number_customer_service_calls]] &lt;= 3, "2-3 Calls", IF(tbl_Customers[[#This Row],[number_customer_service_calls]] &lt;=5, "4-5 Calls", "6+ Calls")))</f>
        <v>0-1 Calls</v>
      </c>
      <c r="X3022" t="str">
        <f>IF(tbl_Customers[[#This Row],[account_length]] &lt;= 50, "0-50", IF(tbl_Customers[[#This Row],[account_length]] &lt;=100, "51-100", IF(tbl_Customers[[#This Row],[account_length]] &lt;= 150, "101-150", "151+")))</f>
        <v>0-50</v>
      </c>
      <c r="Y3022" t="str">
        <f>IF(tbl_Customers[[#This Row],[total_intl_charge]] &lt;= 3, "Low Charges", "High Charges")</f>
        <v>Low Charges</v>
      </c>
      <c r="Z3022" t="str">
        <f>IF(tbl_Customers[[#This Row],[total_eve_calls]]&lt;=80,"Low Calls",
IF(tbl_Customers[[#This Row],[total_eve_calls]]&lt;=120,"Medium Calls","High Calls"))</f>
        <v>Medium Calls</v>
      </c>
      <c r="AA3022" t="str">
        <f>IF(tbl_Customers[[#This Row],[total_eve_charge]]&lt;=15,"Low Charges",
IF(tbl_Customers[[#This Row],[total_eve_charge]]&lt;=20,"Medium Charges","High Charges"))</f>
        <v>Medium Charges</v>
      </c>
      <c r="AB30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22" t="str">
        <f>IF(tbl_Customers[[#This Row],[number_vmail_messages]] = 0, "No Usage", IF(tbl_Customers[[#This Row],[number_vmail_messages]] &lt;= 20, "Low Usage", IF(tbl_Customers[[#This Row],[number_vmail_messages]] &lt;= 40, "Medium Usgae", "High Usage")))</f>
        <v>No Usage</v>
      </c>
      <c r="AD3022" t="str">
        <f>IF(tbl_Customers[[#This Row],[total_day_minutes]]&lt;=150,"Low Usage", IF(tbl_Customers[[#This Row],[total_day_minutes]]&lt;=200,"Medium Usage", IF(tbl_Customers[[#This Row],[total_day_minutes]]&lt;=250,"High Usage","Very High Usage")))</f>
        <v>High Usage</v>
      </c>
      <c r="AE3022" t="str">
        <f>IF(tbl_Customers[[#This Row],[total_intl_calls]]&lt;=5,"Low Calls", IF(tbl_Customers[[#This Row],[total_intl_calls]]&lt;=10, "Medium Calls", "High Calls"))</f>
        <v>Medium Calls</v>
      </c>
      <c r="AF30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22" s="36" t="str">
        <f>IF(tbl_Customers[[#This Row],[Churn_Risk_Score]]&gt;=10,"High Risk", IF(tbl_Customers[[#This Row],[Churn_Risk_Score]]&gt;=5,"Medium Risk","Low Risk"))</f>
        <v>Low Risk</v>
      </c>
    </row>
    <row r="3023" spans="1:33" x14ac:dyDescent="0.35">
      <c r="A3023">
        <v>3022</v>
      </c>
      <c r="B3023" t="s">
        <v>63</v>
      </c>
      <c r="C3023">
        <v>108</v>
      </c>
      <c r="D3023" t="s">
        <v>28</v>
      </c>
      <c r="E3023" t="s">
        <v>23</v>
      </c>
      <c r="F3023" t="s">
        <v>23</v>
      </c>
      <c r="G3023">
        <v>36</v>
      </c>
      <c r="H3023">
        <v>153.80000000000001</v>
      </c>
      <c r="I3023">
        <v>105</v>
      </c>
      <c r="J3023">
        <v>26.15</v>
      </c>
      <c r="K3023">
        <v>246.2</v>
      </c>
      <c r="L3023">
        <v>62</v>
      </c>
      <c r="M3023">
        <v>20.93</v>
      </c>
      <c r="N3023">
        <v>150.9</v>
      </c>
      <c r="O3023">
        <v>125</v>
      </c>
      <c r="P3023">
        <v>6.79</v>
      </c>
      <c r="Q3023">
        <v>11.1</v>
      </c>
      <c r="R3023">
        <v>4</v>
      </c>
      <c r="S3023">
        <v>3</v>
      </c>
      <c r="T3023">
        <v>1</v>
      </c>
      <c r="U3023" t="s">
        <v>22</v>
      </c>
      <c r="V3023">
        <f>IF(tbl_Customers[[#This Row],[churn]] = "yes", 1, 0)</f>
        <v>0</v>
      </c>
      <c r="W3023" t="str">
        <f>IF(tbl_Customers[[#This Row],[number_customer_service_calls]] &lt;= 1, "0-1 Calls", IF(tbl_Customers[[#This Row],[number_customer_service_calls]] &lt;= 3, "2-3 Calls", IF(tbl_Customers[[#This Row],[number_customer_service_calls]] &lt;=5, "4-5 Calls", "6+ Calls")))</f>
        <v>0-1 Calls</v>
      </c>
      <c r="X3023" t="str">
        <f>IF(tbl_Customers[[#This Row],[account_length]] &lt;= 50, "0-50", IF(tbl_Customers[[#This Row],[account_length]] &lt;=100, "51-100", IF(tbl_Customers[[#This Row],[account_length]] &lt;= 150, "101-150", "151+")))</f>
        <v>101-150</v>
      </c>
      <c r="Y3023" t="str">
        <f>IF(tbl_Customers[[#This Row],[total_intl_charge]] &lt;= 3, "Low Charges", "High Charges")</f>
        <v>Low Charges</v>
      </c>
      <c r="Z3023" t="str">
        <f>IF(tbl_Customers[[#This Row],[total_eve_calls]]&lt;=80,"Low Calls",
IF(tbl_Customers[[#This Row],[total_eve_calls]]&lt;=120,"Medium Calls","High Calls"))</f>
        <v>Low Calls</v>
      </c>
      <c r="AA3023" t="str">
        <f>IF(tbl_Customers[[#This Row],[total_eve_charge]]&lt;=15,"Low Charges",
IF(tbl_Customers[[#This Row],[total_eve_charge]]&lt;=20,"Medium Charges","High Charges"))</f>
        <v>High Charges</v>
      </c>
      <c r="AB30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23" t="str">
        <f>IF(tbl_Customers[[#This Row],[number_vmail_messages]] = 0, "No Usage", IF(tbl_Customers[[#This Row],[number_vmail_messages]] &lt;= 20, "Low Usage", IF(tbl_Customers[[#This Row],[number_vmail_messages]] &lt;= 40, "Medium Usgae", "High Usage")))</f>
        <v>Medium Usgae</v>
      </c>
      <c r="AD3023" t="str">
        <f>IF(tbl_Customers[[#This Row],[total_day_minutes]]&lt;=150,"Low Usage", IF(tbl_Customers[[#This Row],[total_day_minutes]]&lt;=200,"Medium Usage", IF(tbl_Customers[[#This Row],[total_day_minutes]]&lt;=250,"High Usage","Very High Usage")))</f>
        <v>Medium Usage</v>
      </c>
      <c r="AE3023" t="str">
        <f>IF(tbl_Customers[[#This Row],[total_intl_calls]]&lt;=5,"Low Calls", IF(tbl_Customers[[#This Row],[total_intl_calls]]&lt;=10, "Medium Calls", "High Calls"))</f>
        <v>Low Calls</v>
      </c>
      <c r="AF30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23" s="36" t="str">
        <f>IF(tbl_Customers[[#This Row],[Churn_Risk_Score]]&gt;=10,"High Risk", IF(tbl_Customers[[#This Row],[Churn_Risk_Score]]&gt;=5,"Medium Risk","Low Risk"))</f>
        <v>Low Risk</v>
      </c>
    </row>
    <row r="3024" spans="1:33" x14ac:dyDescent="0.35">
      <c r="A3024">
        <v>3023</v>
      </c>
      <c r="B3024" t="s">
        <v>40</v>
      </c>
      <c r="C3024">
        <v>133</v>
      </c>
      <c r="D3024" t="s">
        <v>25</v>
      </c>
      <c r="E3024" t="s">
        <v>22</v>
      </c>
      <c r="F3024" t="s">
        <v>23</v>
      </c>
      <c r="G3024">
        <v>49</v>
      </c>
      <c r="H3024">
        <v>229.4</v>
      </c>
      <c r="I3024">
        <v>78</v>
      </c>
      <c r="J3024">
        <v>39</v>
      </c>
      <c r="K3024">
        <v>219.5</v>
      </c>
      <c r="L3024">
        <v>106</v>
      </c>
      <c r="M3024">
        <v>18.66</v>
      </c>
      <c r="N3024">
        <v>172.3</v>
      </c>
      <c r="O3024">
        <v>115</v>
      </c>
      <c r="P3024">
        <v>7.75</v>
      </c>
      <c r="Q3024">
        <v>12</v>
      </c>
      <c r="R3024">
        <v>4</v>
      </c>
      <c r="S3024">
        <v>3.24</v>
      </c>
      <c r="T3024">
        <v>3</v>
      </c>
      <c r="U3024" t="s">
        <v>22</v>
      </c>
      <c r="V3024">
        <f>IF(tbl_Customers[[#This Row],[churn]] = "yes", 1, 0)</f>
        <v>0</v>
      </c>
      <c r="W3024" t="str">
        <f>IF(tbl_Customers[[#This Row],[number_customer_service_calls]] &lt;= 1, "0-1 Calls", IF(tbl_Customers[[#This Row],[number_customer_service_calls]] &lt;= 3, "2-3 Calls", IF(tbl_Customers[[#This Row],[number_customer_service_calls]] &lt;=5, "4-5 Calls", "6+ Calls")))</f>
        <v>2-3 Calls</v>
      </c>
      <c r="X3024" t="str">
        <f>IF(tbl_Customers[[#This Row],[account_length]] &lt;= 50, "0-50", IF(tbl_Customers[[#This Row],[account_length]] &lt;=100, "51-100", IF(tbl_Customers[[#This Row],[account_length]] &lt;= 150, "101-150", "151+")))</f>
        <v>101-150</v>
      </c>
      <c r="Y3024" t="str">
        <f>IF(tbl_Customers[[#This Row],[total_intl_charge]] &lt;= 3, "Low Charges", "High Charges")</f>
        <v>High Charges</v>
      </c>
      <c r="Z3024" t="str">
        <f>IF(tbl_Customers[[#This Row],[total_eve_calls]]&lt;=80,"Low Calls",
IF(tbl_Customers[[#This Row],[total_eve_calls]]&lt;=120,"Medium Calls","High Calls"))</f>
        <v>Medium Calls</v>
      </c>
      <c r="AA3024" t="str">
        <f>IF(tbl_Customers[[#This Row],[total_eve_charge]]&lt;=15,"Low Charges",
IF(tbl_Customers[[#This Row],[total_eve_charge]]&lt;=20,"Medium Charges","High Charges"))</f>
        <v>Medium Charges</v>
      </c>
      <c r="AB30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24" t="str">
        <f>IF(tbl_Customers[[#This Row],[number_vmail_messages]] = 0, "No Usage", IF(tbl_Customers[[#This Row],[number_vmail_messages]] &lt;= 20, "Low Usage", IF(tbl_Customers[[#This Row],[number_vmail_messages]] &lt;= 40, "Medium Usgae", "High Usage")))</f>
        <v>High Usage</v>
      </c>
      <c r="AD3024" t="str">
        <f>IF(tbl_Customers[[#This Row],[total_day_minutes]]&lt;=150,"Low Usage", IF(tbl_Customers[[#This Row],[total_day_minutes]]&lt;=200,"Medium Usage", IF(tbl_Customers[[#This Row],[total_day_minutes]]&lt;=250,"High Usage","Very High Usage")))</f>
        <v>High Usage</v>
      </c>
      <c r="AE3024" t="str">
        <f>IF(tbl_Customers[[#This Row],[total_intl_calls]]&lt;=5,"Low Calls", IF(tbl_Customers[[#This Row],[total_intl_calls]]&lt;=10, "Medium Calls", "High Calls"))</f>
        <v>Low Calls</v>
      </c>
      <c r="AF30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24" s="36" t="str">
        <f>IF(tbl_Customers[[#This Row],[Churn_Risk_Score]]&gt;=10,"High Risk", IF(tbl_Customers[[#This Row],[Churn_Risk_Score]]&gt;=5,"Medium Risk","Low Risk"))</f>
        <v>Low Risk</v>
      </c>
    </row>
    <row r="3025" spans="1:33" x14ac:dyDescent="0.35">
      <c r="A3025">
        <v>3024</v>
      </c>
      <c r="B3025" t="s">
        <v>48</v>
      </c>
      <c r="C3025">
        <v>90</v>
      </c>
      <c r="D3025" t="s">
        <v>21</v>
      </c>
      <c r="E3025" t="s">
        <v>22</v>
      </c>
      <c r="F3025" t="s">
        <v>22</v>
      </c>
      <c r="G3025">
        <v>0</v>
      </c>
      <c r="H3025">
        <v>68.8</v>
      </c>
      <c r="I3025">
        <v>124</v>
      </c>
      <c r="J3025">
        <v>11.7</v>
      </c>
      <c r="K3025">
        <v>168.1</v>
      </c>
      <c r="L3025">
        <v>106</v>
      </c>
      <c r="M3025">
        <v>14.29</v>
      </c>
      <c r="N3025">
        <v>281.7</v>
      </c>
      <c r="O3025">
        <v>96</v>
      </c>
      <c r="P3025">
        <v>12.68</v>
      </c>
      <c r="Q3025">
        <v>9.8000000000000007</v>
      </c>
      <c r="R3025">
        <v>5</v>
      </c>
      <c r="S3025">
        <v>2.65</v>
      </c>
      <c r="T3025">
        <v>1</v>
      </c>
      <c r="U3025" t="s">
        <v>22</v>
      </c>
      <c r="V3025">
        <f>IF(tbl_Customers[[#This Row],[churn]] = "yes", 1, 0)</f>
        <v>0</v>
      </c>
      <c r="W3025" t="str">
        <f>IF(tbl_Customers[[#This Row],[number_customer_service_calls]] &lt;= 1, "0-1 Calls", IF(tbl_Customers[[#This Row],[number_customer_service_calls]] &lt;= 3, "2-3 Calls", IF(tbl_Customers[[#This Row],[number_customer_service_calls]] &lt;=5, "4-5 Calls", "6+ Calls")))</f>
        <v>0-1 Calls</v>
      </c>
      <c r="X3025" t="str">
        <f>IF(tbl_Customers[[#This Row],[account_length]] &lt;= 50, "0-50", IF(tbl_Customers[[#This Row],[account_length]] &lt;=100, "51-100", IF(tbl_Customers[[#This Row],[account_length]] &lt;= 150, "101-150", "151+")))</f>
        <v>51-100</v>
      </c>
      <c r="Y3025" t="str">
        <f>IF(tbl_Customers[[#This Row],[total_intl_charge]] &lt;= 3, "Low Charges", "High Charges")</f>
        <v>Low Charges</v>
      </c>
      <c r="Z3025" t="str">
        <f>IF(tbl_Customers[[#This Row],[total_eve_calls]]&lt;=80,"Low Calls",
IF(tbl_Customers[[#This Row],[total_eve_calls]]&lt;=120,"Medium Calls","High Calls"))</f>
        <v>Medium Calls</v>
      </c>
      <c r="AA3025" t="str">
        <f>IF(tbl_Customers[[#This Row],[total_eve_charge]]&lt;=15,"Low Charges",
IF(tbl_Customers[[#This Row],[total_eve_charge]]&lt;=20,"Medium Charges","High Charges"))</f>
        <v>Low Charges</v>
      </c>
      <c r="AB30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25" t="str">
        <f>IF(tbl_Customers[[#This Row],[number_vmail_messages]] = 0, "No Usage", IF(tbl_Customers[[#This Row],[number_vmail_messages]] &lt;= 20, "Low Usage", IF(tbl_Customers[[#This Row],[number_vmail_messages]] &lt;= 40, "Medium Usgae", "High Usage")))</f>
        <v>No Usage</v>
      </c>
      <c r="AD3025" t="str">
        <f>IF(tbl_Customers[[#This Row],[total_day_minutes]]&lt;=150,"Low Usage", IF(tbl_Customers[[#This Row],[total_day_minutes]]&lt;=200,"Medium Usage", IF(tbl_Customers[[#This Row],[total_day_minutes]]&lt;=250,"High Usage","Very High Usage")))</f>
        <v>Low Usage</v>
      </c>
      <c r="AE3025" t="str">
        <f>IF(tbl_Customers[[#This Row],[total_intl_calls]]&lt;=5,"Low Calls", IF(tbl_Customers[[#This Row],[total_intl_calls]]&lt;=10, "Medium Calls", "High Calls"))</f>
        <v>Low Calls</v>
      </c>
      <c r="AF30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25" s="36" t="str">
        <f>IF(tbl_Customers[[#This Row],[Churn_Risk_Score]]&gt;=10,"High Risk", IF(tbl_Customers[[#This Row],[Churn_Risk_Score]]&gt;=5,"Medium Risk","Low Risk"))</f>
        <v>Low Risk</v>
      </c>
    </row>
    <row r="3026" spans="1:33" x14ac:dyDescent="0.35">
      <c r="A3026">
        <v>3025</v>
      </c>
      <c r="B3026" t="s">
        <v>74</v>
      </c>
      <c r="C3026">
        <v>94</v>
      </c>
      <c r="D3026" t="s">
        <v>21</v>
      </c>
      <c r="E3026" t="s">
        <v>22</v>
      </c>
      <c r="F3026" t="s">
        <v>22</v>
      </c>
      <c r="G3026">
        <v>0</v>
      </c>
      <c r="H3026">
        <v>200.2</v>
      </c>
      <c r="I3026">
        <v>113</v>
      </c>
      <c r="J3026">
        <v>34.03</v>
      </c>
      <c r="K3026">
        <v>128.9</v>
      </c>
      <c r="L3026">
        <v>116</v>
      </c>
      <c r="M3026">
        <v>10.96</v>
      </c>
      <c r="N3026">
        <v>278.89999999999998</v>
      </c>
      <c r="O3026">
        <v>109</v>
      </c>
      <c r="P3026">
        <v>12.55</v>
      </c>
      <c r="Q3026">
        <v>10.4</v>
      </c>
      <c r="R3026">
        <v>5</v>
      </c>
      <c r="S3026">
        <v>2.81</v>
      </c>
      <c r="T3026">
        <v>0</v>
      </c>
      <c r="U3026" t="s">
        <v>22</v>
      </c>
      <c r="V3026">
        <f>IF(tbl_Customers[[#This Row],[churn]] = "yes", 1, 0)</f>
        <v>0</v>
      </c>
      <c r="W3026" t="str">
        <f>IF(tbl_Customers[[#This Row],[number_customer_service_calls]] &lt;= 1, "0-1 Calls", IF(tbl_Customers[[#This Row],[number_customer_service_calls]] &lt;= 3, "2-3 Calls", IF(tbl_Customers[[#This Row],[number_customer_service_calls]] &lt;=5, "4-5 Calls", "6+ Calls")))</f>
        <v>0-1 Calls</v>
      </c>
      <c r="X3026" t="str">
        <f>IF(tbl_Customers[[#This Row],[account_length]] &lt;= 50, "0-50", IF(tbl_Customers[[#This Row],[account_length]] &lt;=100, "51-100", IF(tbl_Customers[[#This Row],[account_length]] &lt;= 150, "101-150", "151+")))</f>
        <v>51-100</v>
      </c>
      <c r="Y3026" t="str">
        <f>IF(tbl_Customers[[#This Row],[total_intl_charge]] &lt;= 3, "Low Charges", "High Charges")</f>
        <v>Low Charges</v>
      </c>
      <c r="Z3026" t="str">
        <f>IF(tbl_Customers[[#This Row],[total_eve_calls]]&lt;=80,"Low Calls",
IF(tbl_Customers[[#This Row],[total_eve_calls]]&lt;=120,"Medium Calls","High Calls"))</f>
        <v>Medium Calls</v>
      </c>
      <c r="AA3026" t="str">
        <f>IF(tbl_Customers[[#This Row],[total_eve_charge]]&lt;=15,"Low Charges",
IF(tbl_Customers[[#This Row],[total_eve_charge]]&lt;=20,"Medium Charges","High Charges"))</f>
        <v>Low Charges</v>
      </c>
      <c r="AB30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26" t="str">
        <f>IF(tbl_Customers[[#This Row],[number_vmail_messages]] = 0, "No Usage", IF(tbl_Customers[[#This Row],[number_vmail_messages]] &lt;= 20, "Low Usage", IF(tbl_Customers[[#This Row],[number_vmail_messages]] &lt;= 40, "Medium Usgae", "High Usage")))</f>
        <v>No Usage</v>
      </c>
      <c r="AD3026" t="str">
        <f>IF(tbl_Customers[[#This Row],[total_day_minutes]]&lt;=150,"Low Usage", IF(tbl_Customers[[#This Row],[total_day_minutes]]&lt;=200,"Medium Usage", IF(tbl_Customers[[#This Row],[total_day_minutes]]&lt;=250,"High Usage","Very High Usage")))</f>
        <v>High Usage</v>
      </c>
      <c r="AE3026" t="str">
        <f>IF(tbl_Customers[[#This Row],[total_intl_calls]]&lt;=5,"Low Calls", IF(tbl_Customers[[#This Row],[total_intl_calls]]&lt;=10, "Medium Calls", "High Calls"))</f>
        <v>Low Calls</v>
      </c>
      <c r="AF30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26" s="36" t="str">
        <f>IF(tbl_Customers[[#This Row],[Churn_Risk_Score]]&gt;=10,"High Risk", IF(tbl_Customers[[#This Row],[Churn_Risk_Score]]&gt;=5,"Medium Risk","Low Risk"))</f>
        <v>Low Risk</v>
      </c>
    </row>
    <row r="3027" spans="1:33" x14ac:dyDescent="0.35">
      <c r="A3027">
        <v>3026</v>
      </c>
      <c r="B3027" t="s">
        <v>72</v>
      </c>
      <c r="C3027">
        <v>68</v>
      </c>
      <c r="D3027" t="s">
        <v>21</v>
      </c>
      <c r="E3027" t="s">
        <v>22</v>
      </c>
      <c r="F3027" t="s">
        <v>22</v>
      </c>
      <c r="G3027">
        <v>0</v>
      </c>
      <c r="H3027">
        <v>134.6</v>
      </c>
      <c r="I3027">
        <v>73</v>
      </c>
      <c r="J3027">
        <v>22.88</v>
      </c>
      <c r="K3027">
        <v>206.8</v>
      </c>
      <c r="L3027">
        <v>117</v>
      </c>
      <c r="M3027">
        <v>17.579999999999998</v>
      </c>
      <c r="N3027">
        <v>138.4</v>
      </c>
      <c r="O3027">
        <v>104</v>
      </c>
      <c r="P3027">
        <v>6.23</v>
      </c>
      <c r="Q3027">
        <v>9.4</v>
      </c>
      <c r="R3027">
        <v>2</v>
      </c>
      <c r="S3027">
        <v>2.54</v>
      </c>
      <c r="T3027">
        <v>2</v>
      </c>
      <c r="U3027" t="s">
        <v>22</v>
      </c>
      <c r="V3027">
        <f>IF(tbl_Customers[[#This Row],[churn]] = "yes", 1, 0)</f>
        <v>0</v>
      </c>
      <c r="W3027" t="str">
        <f>IF(tbl_Customers[[#This Row],[number_customer_service_calls]] &lt;= 1, "0-1 Calls", IF(tbl_Customers[[#This Row],[number_customer_service_calls]] &lt;= 3, "2-3 Calls", IF(tbl_Customers[[#This Row],[number_customer_service_calls]] &lt;=5, "4-5 Calls", "6+ Calls")))</f>
        <v>2-3 Calls</v>
      </c>
      <c r="X3027" t="str">
        <f>IF(tbl_Customers[[#This Row],[account_length]] &lt;= 50, "0-50", IF(tbl_Customers[[#This Row],[account_length]] &lt;=100, "51-100", IF(tbl_Customers[[#This Row],[account_length]] &lt;= 150, "101-150", "151+")))</f>
        <v>51-100</v>
      </c>
      <c r="Y3027" t="str">
        <f>IF(tbl_Customers[[#This Row],[total_intl_charge]] &lt;= 3, "Low Charges", "High Charges")</f>
        <v>Low Charges</v>
      </c>
      <c r="Z3027" t="str">
        <f>IF(tbl_Customers[[#This Row],[total_eve_calls]]&lt;=80,"Low Calls",
IF(tbl_Customers[[#This Row],[total_eve_calls]]&lt;=120,"Medium Calls","High Calls"))</f>
        <v>Medium Calls</v>
      </c>
      <c r="AA3027" t="str">
        <f>IF(tbl_Customers[[#This Row],[total_eve_charge]]&lt;=15,"Low Charges",
IF(tbl_Customers[[#This Row],[total_eve_charge]]&lt;=20,"Medium Charges","High Charges"))</f>
        <v>Medium Charges</v>
      </c>
      <c r="AB30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27" t="str">
        <f>IF(tbl_Customers[[#This Row],[number_vmail_messages]] = 0, "No Usage", IF(tbl_Customers[[#This Row],[number_vmail_messages]] &lt;= 20, "Low Usage", IF(tbl_Customers[[#This Row],[number_vmail_messages]] &lt;= 40, "Medium Usgae", "High Usage")))</f>
        <v>No Usage</v>
      </c>
      <c r="AD3027" t="str">
        <f>IF(tbl_Customers[[#This Row],[total_day_minutes]]&lt;=150,"Low Usage", IF(tbl_Customers[[#This Row],[total_day_minutes]]&lt;=200,"Medium Usage", IF(tbl_Customers[[#This Row],[total_day_minutes]]&lt;=250,"High Usage","Very High Usage")))</f>
        <v>Low Usage</v>
      </c>
      <c r="AE3027" t="str">
        <f>IF(tbl_Customers[[#This Row],[total_intl_calls]]&lt;=5,"Low Calls", IF(tbl_Customers[[#This Row],[total_intl_calls]]&lt;=10, "Medium Calls", "High Calls"))</f>
        <v>Low Calls</v>
      </c>
      <c r="AF30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27" s="36" t="str">
        <f>IF(tbl_Customers[[#This Row],[Churn_Risk_Score]]&gt;=10,"High Risk", IF(tbl_Customers[[#This Row],[Churn_Risk_Score]]&gt;=5,"Medium Risk","Low Risk"))</f>
        <v>Low Risk</v>
      </c>
    </row>
    <row r="3028" spans="1:33" x14ac:dyDescent="0.35">
      <c r="A3028">
        <v>3027</v>
      </c>
      <c r="B3028" t="s">
        <v>59</v>
      </c>
      <c r="C3028">
        <v>171</v>
      </c>
      <c r="D3028" t="s">
        <v>21</v>
      </c>
      <c r="E3028" t="s">
        <v>22</v>
      </c>
      <c r="F3028" t="s">
        <v>22</v>
      </c>
      <c r="G3028">
        <v>0</v>
      </c>
      <c r="H3028">
        <v>232.4</v>
      </c>
      <c r="I3028">
        <v>101</v>
      </c>
      <c r="J3028">
        <v>39.51</v>
      </c>
      <c r="K3028">
        <v>182</v>
      </c>
      <c r="L3028">
        <v>80</v>
      </c>
      <c r="M3028">
        <v>15.47</v>
      </c>
      <c r="N3028">
        <v>271.8</v>
      </c>
      <c r="O3028">
        <v>133</v>
      </c>
      <c r="P3028">
        <v>12.23</v>
      </c>
      <c r="Q3028">
        <v>9.5</v>
      </c>
      <c r="R3028">
        <v>3</v>
      </c>
      <c r="S3028">
        <v>2.57</v>
      </c>
      <c r="T3028">
        <v>0</v>
      </c>
      <c r="U3028" t="s">
        <v>22</v>
      </c>
      <c r="V3028">
        <f>IF(tbl_Customers[[#This Row],[churn]] = "yes", 1, 0)</f>
        <v>0</v>
      </c>
      <c r="W3028" t="str">
        <f>IF(tbl_Customers[[#This Row],[number_customer_service_calls]] &lt;= 1, "0-1 Calls", IF(tbl_Customers[[#This Row],[number_customer_service_calls]] &lt;= 3, "2-3 Calls", IF(tbl_Customers[[#This Row],[number_customer_service_calls]] &lt;=5, "4-5 Calls", "6+ Calls")))</f>
        <v>0-1 Calls</v>
      </c>
      <c r="X3028" t="str">
        <f>IF(tbl_Customers[[#This Row],[account_length]] &lt;= 50, "0-50", IF(tbl_Customers[[#This Row],[account_length]] &lt;=100, "51-100", IF(tbl_Customers[[#This Row],[account_length]] &lt;= 150, "101-150", "151+")))</f>
        <v>151+</v>
      </c>
      <c r="Y3028" t="str">
        <f>IF(tbl_Customers[[#This Row],[total_intl_charge]] &lt;= 3, "Low Charges", "High Charges")</f>
        <v>Low Charges</v>
      </c>
      <c r="Z3028" t="str">
        <f>IF(tbl_Customers[[#This Row],[total_eve_calls]]&lt;=80,"Low Calls",
IF(tbl_Customers[[#This Row],[total_eve_calls]]&lt;=120,"Medium Calls","High Calls"))</f>
        <v>Low Calls</v>
      </c>
      <c r="AA3028" t="str">
        <f>IF(tbl_Customers[[#This Row],[total_eve_charge]]&lt;=15,"Low Charges",
IF(tbl_Customers[[#This Row],[total_eve_charge]]&lt;=20,"Medium Charges","High Charges"))</f>
        <v>Medium Charges</v>
      </c>
      <c r="AB30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28" t="str">
        <f>IF(tbl_Customers[[#This Row],[number_vmail_messages]] = 0, "No Usage", IF(tbl_Customers[[#This Row],[number_vmail_messages]] &lt;= 20, "Low Usage", IF(tbl_Customers[[#This Row],[number_vmail_messages]] &lt;= 40, "Medium Usgae", "High Usage")))</f>
        <v>No Usage</v>
      </c>
      <c r="AD3028" t="str">
        <f>IF(tbl_Customers[[#This Row],[total_day_minutes]]&lt;=150,"Low Usage", IF(tbl_Customers[[#This Row],[total_day_minutes]]&lt;=200,"Medium Usage", IF(tbl_Customers[[#This Row],[total_day_minutes]]&lt;=250,"High Usage","Very High Usage")))</f>
        <v>High Usage</v>
      </c>
      <c r="AE3028" t="str">
        <f>IF(tbl_Customers[[#This Row],[total_intl_calls]]&lt;=5,"Low Calls", IF(tbl_Customers[[#This Row],[total_intl_calls]]&lt;=10, "Medium Calls", "High Calls"))</f>
        <v>Low Calls</v>
      </c>
      <c r="AF30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28" s="36" t="str">
        <f>IF(tbl_Customers[[#This Row],[Churn_Risk_Score]]&gt;=10,"High Risk", IF(tbl_Customers[[#This Row],[Churn_Risk_Score]]&gt;=5,"Medium Risk","Low Risk"))</f>
        <v>Low Risk</v>
      </c>
    </row>
    <row r="3029" spans="1:33" x14ac:dyDescent="0.35">
      <c r="A3029">
        <v>3028</v>
      </c>
      <c r="B3029" t="s">
        <v>60</v>
      </c>
      <c r="C3029">
        <v>122</v>
      </c>
      <c r="D3029" t="s">
        <v>21</v>
      </c>
      <c r="E3029" t="s">
        <v>22</v>
      </c>
      <c r="F3029" t="s">
        <v>22</v>
      </c>
      <c r="G3029">
        <v>0</v>
      </c>
      <c r="H3029">
        <v>126</v>
      </c>
      <c r="I3029">
        <v>89</v>
      </c>
      <c r="J3029">
        <v>21.42</v>
      </c>
      <c r="K3029">
        <v>147</v>
      </c>
      <c r="L3029">
        <v>95</v>
      </c>
      <c r="M3029">
        <v>12.5</v>
      </c>
      <c r="N3029">
        <v>280.2</v>
      </c>
      <c r="O3029">
        <v>97</v>
      </c>
      <c r="P3029">
        <v>12.61</v>
      </c>
      <c r="Q3029">
        <v>5.6</v>
      </c>
      <c r="R3029">
        <v>4</v>
      </c>
      <c r="S3029">
        <v>1.51</v>
      </c>
      <c r="T3029">
        <v>0</v>
      </c>
      <c r="U3029" t="s">
        <v>22</v>
      </c>
      <c r="V3029">
        <f>IF(tbl_Customers[[#This Row],[churn]] = "yes", 1, 0)</f>
        <v>0</v>
      </c>
      <c r="W3029" t="str">
        <f>IF(tbl_Customers[[#This Row],[number_customer_service_calls]] &lt;= 1, "0-1 Calls", IF(tbl_Customers[[#This Row],[number_customer_service_calls]] &lt;= 3, "2-3 Calls", IF(tbl_Customers[[#This Row],[number_customer_service_calls]] &lt;=5, "4-5 Calls", "6+ Calls")))</f>
        <v>0-1 Calls</v>
      </c>
      <c r="X3029" t="str">
        <f>IF(tbl_Customers[[#This Row],[account_length]] &lt;= 50, "0-50", IF(tbl_Customers[[#This Row],[account_length]] &lt;=100, "51-100", IF(tbl_Customers[[#This Row],[account_length]] &lt;= 150, "101-150", "151+")))</f>
        <v>101-150</v>
      </c>
      <c r="Y3029" t="str">
        <f>IF(tbl_Customers[[#This Row],[total_intl_charge]] &lt;= 3, "Low Charges", "High Charges")</f>
        <v>Low Charges</v>
      </c>
      <c r="Z3029" t="str">
        <f>IF(tbl_Customers[[#This Row],[total_eve_calls]]&lt;=80,"Low Calls",
IF(tbl_Customers[[#This Row],[total_eve_calls]]&lt;=120,"Medium Calls","High Calls"))</f>
        <v>Medium Calls</v>
      </c>
      <c r="AA3029" t="str">
        <f>IF(tbl_Customers[[#This Row],[total_eve_charge]]&lt;=15,"Low Charges",
IF(tbl_Customers[[#This Row],[total_eve_charge]]&lt;=20,"Medium Charges","High Charges"))</f>
        <v>Low Charges</v>
      </c>
      <c r="AB30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29" t="str">
        <f>IF(tbl_Customers[[#This Row],[number_vmail_messages]] = 0, "No Usage", IF(tbl_Customers[[#This Row],[number_vmail_messages]] &lt;= 20, "Low Usage", IF(tbl_Customers[[#This Row],[number_vmail_messages]] &lt;= 40, "Medium Usgae", "High Usage")))</f>
        <v>No Usage</v>
      </c>
      <c r="AD3029" t="str">
        <f>IF(tbl_Customers[[#This Row],[total_day_minutes]]&lt;=150,"Low Usage", IF(tbl_Customers[[#This Row],[total_day_minutes]]&lt;=200,"Medium Usage", IF(tbl_Customers[[#This Row],[total_day_minutes]]&lt;=250,"High Usage","Very High Usage")))</f>
        <v>Low Usage</v>
      </c>
      <c r="AE3029" t="str">
        <f>IF(tbl_Customers[[#This Row],[total_intl_calls]]&lt;=5,"Low Calls", IF(tbl_Customers[[#This Row],[total_intl_calls]]&lt;=10, "Medium Calls", "High Calls"))</f>
        <v>Low Calls</v>
      </c>
      <c r="AF30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29" s="36" t="str">
        <f>IF(tbl_Customers[[#This Row],[Churn_Risk_Score]]&gt;=10,"High Risk", IF(tbl_Customers[[#This Row],[Churn_Risk_Score]]&gt;=5,"Medium Risk","Low Risk"))</f>
        <v>Low Risk</v>
      </c>
    </row>
    <row r="3030" spans="1:33" x14ac:dyDescent="0.35">
      <c r="A3030">
        <v>3029</v>
      </c>
      <c r="B3030" t="s">
        <v>62</v>
      </c>
      <c r="C3030">
        <v>94</v>
      </c>
      <c r="D3030" t="s">
        <v>28</v>
      </c>
      <c r="E3030" t="s">
        <v>22</v>
      </c>
      <c r="F3030" t="s">
        <v>22</v>
      </c>
      <c r="G3030">
        <v>0</v>
      </c>
      <c r="H3030">
        <v>175.9</v>
      </c>
      <c r="I3030">
        <v>121</v>
      </c>
      <c r="J3030">
        <v>29.9</v>
      </c>
      <c r="K3030">
        <v>222.1</v>
      </c>
      <c r="L3030">
        <v>94</v>
      </c>
      <c r="M3030">
        <v>18.88</v>
      </c>
      <c r="N3030">
        <v>191.8</v>
      </c>
      <c r="O3030">
        <v>123</v>
      </c>
      <c r="P3030">
        <v>8.6300000000000008</v>
      </c>
      <c r="Q3030">
        <v>10.9</v>
      </c>
      <c r="R3030">
        <v>5</v>
      </c>
      <c r="S3030">
        <v>2.94</v>
      </c>
      <c r="T3030">
        <v>1</v>
      </c>
      <c r="U3030" t="s">
        <v>22</v>
      </c>
      <c r="V3030">
        <f>IF(tbl_Customers[[#This Row],[churn]] = "yes", 1, 0)</f>
        <v>0</v>
      </c>
      <c r="W3030" t="str">
        <f>IF(tbl_Customers[[#This Row],[number_customer_service_calls]] &lt;= 1, "0-1 Calls", IF(tbl_Customers[[#This Row],[number_customer_service_calls]] &lt;= 3, "2-3 Calls", IF(tbl_Customers[[#This Row],[number_customer_service_calls]] &lt;=5, "4-5 Calls", "6+ Calls")))</f>
        <v>0-1 Calls</v>
      </c>
      <c r="X3030" t="str">
        <f>IF(tbl_Customers[[#This Row],[account_length]] &lt;= 50, "0-50", IF(tbl_Customers[[#This Row],[account_length]] &lt;=100, "51-100", IF(tbl_Customers[[#This Row],[account_length]] &lt;= 150, "101-150", "151+")))</f>
        <v>51-100</v>
      </c>
      <c r="Y3030" t="str">
        <f>IF(tbl_Customers[[#This Row],[total_intl_charge]] &lt;= 3, "Low Charges", "High Charges")</f>
        <v>Low Charges</v>
      </c>
      <c r="Z3030" t="str">
        <f>IF(tbl_Customers[[#This Row],[total_eve_calls]]&lt;=80,"Low Calls",
IF(tbl_Customers[[#This Row],[total_eve_calls]]&lt;=120,"Medium Calls","High Calls"))</f>
        <v>Medium Calls</v>
      </c>
      <c r="AA3030" t="str">
        <f>IF(tbl_Customers[[#This Row],[total_eve_charge]]&lt;=15,"Low Charges",
IF(tbl_Customers[[#This Row],[total_eve_charge]]&lt;=20,"Medium Charges","High Charges"))</f>
        <v>Medium Charges</v>
      </c>
      <c r="AB30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30" t="str">
        <f>IF(tbl_Customers[[#This Row],[number_vmail_messages]] = 0, "No Usage", IF(tbl_Customers[[#This Row],[number_vmail_messages]] &lt;= 20, "Low Usage", IF(tbl_Customers[[#This Row],[number_vmail_messages]] &lt;= 40, "Medium Usgae", "High Usage")))</f>
        <v>No Usage</v>
      </c>
      <c r="AD3030" t="str">
        <f>IF(tbl_Customers[[#This Row],[total_day_minutes]]&lt;=150,"Low Usage", IF(tbl_Customers[[#This Row],[total_day_minutes]]&lt;=200,"Medium Usage", IF(tbl_Customers[[#This Row],[total_day_minutes]]&lt;=250,"High Usage","Very High Usage")))</f>
        <v>Medium Usage</v>
      </c>
      <c r="AE3030" t="str">
        <f>IF(tbl_Customers[[#This Row],[total_intl_calls]]&lt;=5,"Low Calls", IF(tbl_Customers[[#This Row],[total_intl_calls]]&lt;=10, "Medium Calls", "High Calls"))</f>
        <v>Low Calls</v>
      </c>
      <c r="AF30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30" s="36" t="str">
        <f>IF(tbl_Customers[[#This Row],[Churn_Risk_Score]]&gt;=10,"High Risk", IF(tbl_Customers[[#This Row],[Churn_Risk_Score]]&gt;=5,"Medium Risk","Low Risk"))</f>
        <v>Low Risk</v>
      </c>
    </row>
    <row r="3031" spans="1:33" x14ac:dyDescent="0.35">
      <c r="A3031">
        <v>3030</v>
      </c>
      <c r="B3031" t="s">
        <v>55</v>
      </c>
      <c r="C3031">
        <v>25</v>
      </c>
      <c r="D3031" t="s">
        <v>21</v>
      </c>
      <c r="E3031" t="s">
        <v>23</v>
      </c>
      <c r="F3031" t="s">
        <v>22</v>
      </c>
      <c r="G3031">
        <v>0</v>
      </c>
      <c r="H3031">
        <v>161.69999999999999</v>
      </c>
      <c r="I3031">
        <v>99</v>
      </c>
      <c r="J3031">
        <v>27.49</v>
      </c>
      <c r="K3031">
        <v>216.1</v>
      </c>
      <c r="L3031">
        <v>89</v>
      </c>
      <c r="M3031">
        <v>18.37</v>
      </c>
      <c r="N3031">
        <v>176.7</v>
      </c>
      <c r="O3031">
        <v>115</v>
      </c>
      <c r="P3031">
        <v>7.95</v>
      </c>
      <c r="Q3031">
        <v>12.4</v>
      </c>
      <c r="R3031">
        <v>6</v>
      </c>
      <c r="S3031">
        <v>3.35</v>
      </c>
      <c r="T3031">
        <v>1</v>
      </c>
      <c r="U3031" t="s">
        <v>22</v>
      </c>
      <c r="V3031">
        <f>IF(tbl_Customers[[#This Row],[churn]] = "yes", 1, 0)</f>
        <v>0</v>
      </c>
      <c r="W3031" t="str">
        <f>IF(tbl_Customers[[#This Row],[number_customer_service_calls]] &lt;= 1, "0-1 Calls", IF(tbl_Customers[[#This Row],[number_customer_service_calls]] &lt;= 3, "2-3 Calls", IF(tbl_Customers[[#This Row],[number_customer_service_calls]] &lt;=5, "4-5 Calls", "6+ Calls")))</f>
        <v>0-1 Calls</v>
      </c>
      <c r="X3031" t="str">
        <f>IF(tbl_Customers[[#This Row],[account_length]] &lt;= 50, "0-50", IF(tbl_Customers[[#This Row],[account_length]] &lt;=100, "51-100", IF(tbl_Customers[[#This Row],[account_length]] &lt;= 150, "101-150", "151+")))</f>
        <v>0-50</v>
      </c>
      <c r="Y3031" t="str">
        <f>IF(tbl_Customers[[#This Row],[total_intl_charge]] &lt;= 3, "Low Charges", "High Charges")</f>
        <v>High Charges</v>
      </c>
      <c r="Z3031" t="str">
        <f>IF(tbl_Customers[[#This Row],[total_eve_calls]]&lt;=80,"Low Calls",
IF(tbl_Customers[[#This Row],[total_eve_calls]]&lt;=120,"Medium Calls","High Calls"))</f>
        <v>Medium Calls</v>
      </c>
      <c r="AA3031" t="str">
        <f>IF(tbl_Customers[[#This Row],[total_eve_charge]]&lt;=15,"Low Charges",
IF(tbl_Customers[[#This Row],[total_eve_charge]]&lt;=20,"Medium Charges","High Charges"))</f>
        <v>Medium Charges</v>
      </c>
      <c r="AB30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31" t="str">
        <f>IF(tbl_Customers[[#This Row],[number_vmail_messages]] = 0, "No Usage", IF(tbl_Customers[[#This Row],[number_vmail_messages]] &lt;= 20, "Low Usage", IF(tbl_Customers[[#This Row],[number_vmail_messages]] &lt;= 40, "Medium Usgae", "High Usage")))</f>
        <v>No Usage</v>
      </c>
      <c r="AD3031" t="str">
        <f>IF(tbl_Customers[[#This Row],[total_day_minutes]]&lt;=150,"Low Usage", IF(tbl_Customers[[#This Row],[total_day_minutes]]&lt;=200,"Medium Usage", IF(tbl_Customers[[#This Row],[total_day_minutes]]&lt;=250,"High Usage","Very High Usage")))</f>
        <v>Medium Usage</v>
      </c>
      <c r="AE3031" t="str">
        <f>IF(tbl_Customers[[#This Row],[total_intl_calls]]&lt;=5,"Low Calls", IF(tbl_Customers[[#This Row],[total_intl_calls]]&lt;=10, "Medium Calls", "High Calls"))</f>
        <v>Medium Calls</v>
      </c>
      <c r="AF30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031" s="36" t="str">
        <f>IF(tbl_Customers[[#This Row],[Churn_Risk_Score]]&gt;=10,"High Risk", IF(tbl_Customers[[#This Row],[Churn_Risk_Score]]&gt;=5,"Medium Risk","Low Risk"))</f>
        <v>Medium Risk</v>
      </c>
    </row>
    <row r="3032" spans="1:33" x14ac:dyDescent="0.35">
      <c r="A3032">
        <v>3031</v>
      </c>
      <c r="B3032" t="s">
        <v>67</v>
      </c>
      <c r="C3032">
        <v>120</v>
      </c>
      <c r="D3032" t="s">
        <v>21</v>
      </c>
      <c r="E3032" t="s">
        <v>22</v>
      </c>
      <c r="F3032" t="s">
        <v>22</v>
      </c>
      <c r="G3032">
        <v>0</v>
      </c>
      <c r="H3032">
        <v>112.6</v>
      </c>
      <c r="I3032">
        <v>80</v>
      </c>
      <c r="J3032">
        <v>19.14</v>
      </c>
      <c r="K3032">
        <v>124.4</v>
      </c>
      <c r="L3032">
        <v>86</v>
      </c>
      <c r="M3032">
        <v>10.57</v>
      </c>
      <c r="N3032">
        <v>234.9</v>
      </c>
      <c r="O3032">
        <v>88</v>
      </c>
      <c r="P3032">
        <v>10.57</v>
      </c>
      <c r="Q3032">
        <v>8.1</v>
      </c>
      <c r="R3032">
        <v>3</v>
      </c>
      <c r="S3032">
        <v>2.19</v>
      </c>
      <c r="T3032">
        <v>6</v>
      </c>
      <c r="U3032" t="s">
        <v>23</v>
      </c>
      <c r="V3032">
        <f>IF(tbl_Customers[[#This Row],[churn]] = "yes", 1, 0)</f>
        <v>1</v>
      </c>
      <c r="W3032" t="str">
        <f>IF(tbl_Customers[[#This Row],[number_customer_service_calls]] &lt;= 1, "0-1 Calls", IF(tbl_Customers[[#This Row],[number_customer_service_calls]] &lt;= 3, "2-3 Calls", IF(tbl_Customers[[#This Row],[number_customer_service_calls]] &lt;=5, "4-5 Calls", "6+ Calls")))</f>
        <v>6+ Calls</v>
      </c>
      <c r="X3032" t="str">
        <f>IF(tbl_Customers[[#This Row],[account_length]] &lt;= 50, "0-50", IF(tbl_Customers[[#This Row],[account_length]] &lt;=100, "51-100", IF(tbl_Customers[[#This Row],[account_length]] &lt;= 150, "101-150", "151+")))</f>
        <v>101-150</v>
      </c>
      <c r="Y3032" t="str">
        <f>IF(tbl_Customers[[#This Row],[total_intl_charge]] &lt;= 3, "Low Charges", "High Charges")</f>
        <v>Low Charges</v>
      </c>
      <c r="Z3032" t="str">
        <f>IF(tbl_Customers[[#This Row],[total_eve_calls]]&lt;=80,"Low Calls",
IF(tbl_Customers[[#This Row],[total_eve_calls]]&lt;=120,"Medium Calls","High Calls"))</f>
        <v>Medium Calls</v>
      </c>
      <c r="AA3032" t="str">
        <f>IF(tbl_Customers[[#This Row],[total_eve_charge]]&lt;=15,"Low Charges",
IF(tbl_Customers[[#This Row],[total_eve_charge]]&lt;=20,"Medium Charges","High Charges"))</f>
        <v>Low Charges</v>
      </c>
      <c r="AB30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32" t="str">
        <f>IF(tbl_Customers[[#This Row],[number_vmail_messages]] = 0, "No Usage", IF(tbl_Customers[[#This Row],[number_vmail_messages]] &lt;= 20, "Low Usage", IF(tbl_Customers[[#This Row],[number_vmail_messages]] &lt;= 40, "Medium Usgae", "High Usage")))</f>
        <v>No Usage</v>
      </c>
      <c r="AD3032" t="str">
        <f>IF(tbl_Customers[[#This Row],[total_day_minutes]]&lt;=150,"Low Usage", IF(tbl_Customers[[#This Row],[total_day_minutes]]&lt;=200,"Medium Usage", IF(tbl_Customers[[#This Row],[total_day_minutes]]&lt;=250,"High Usage","Very High Usage")))</f>
        <v>Low Usage</v>
      </c>
      <c r="AE3032" t="str">
        <f>IF(tbl_Customers[[#This Row],[total_intl_calls]]&lt;=5,"Low Calls", IF(tbl_Customers[[#This Row],[total_intl_calls]]&lt;=10, "Medium Calls", "High Calls"))</f>
        <v>Low Calls</v>
      </c>
      <c r="AF30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32" s="36" t="str">
        <f>IF(tbl_Customers[[#This Row],[Churn_Risk_Score]]&gt;=10,"High Risk", IF(tbl_Customers[[#This Row],[Churn_Risk_Score]]&gt;=5,"Medium Risk","Low Risk"))</f>
        <v>Medium Risk</v>
      </c>
    </row>
    <row r="3033" spans="1:33" x14ac:dyDescent="0.35">
      <c r="A3033">
        <v>3032</v>
      </c>
      <c r="B3033" t="s">
        <v>20</v>
      </c>
      <c r="C3033">
        <v>107</v>
      </c>
      <c r="D3033" t="s">
        <v>21</v>
      </c>
      <c r="E3033" t="s">
        <v>22</v>
      </c>
      <c r="F3033" t="s">
        <v>23</v>
      </c>
      <c r="G3033">
        <v>26</v>
      </c>
      <c r="H3033">
        <v>234</v>
      </c>
      <c r="I3033">
        <v>116</v>
      </c>
      <c r="J3033">
        <v>39.78</v>
      </c>
      <c r="K3033">
        <v>223.9</v>
      </c>
      <c r="L3033">
        <v>103</v>
      </c>
      <c r="M3033">
        <v>19.03</v>
      </c>
      <c r="N3033">
        <v>246.5</v>
      </c>
      <c r="O3033">
        <v>105</v>
      </c>
      <c r="P3033">
        <v>11.09</v>
      </c>
      <c r="Q3033">
        <v>13.8</v>
      </c>
      <c r="R3033">
        <v>1</v>
      </c>
      <c r="S3033">
        <v>3.73</v>
      </c>
      <c r="T3033">
        <v>1</v>
      </c>
      <c r="U3033" t="s">
        <v>22</v>
      </c>
      <c r="V3033">
        <f>IF(tbl_Customers[[#This Row],[churn]] = "yes", 1, 0)</f>
        <v>0</v>
      </c>
      <c r="W3033" t="str">
        <f>IF(tbl_Customers[[#This Row],[number_customer_service_calls]] &lt;= 1, "0-1 Calls", IF(tbl_Customers[[#This Row],[number_customer_service_calls]] &lt;= 3, "2-3 Calls", IF(tbl_Customers[[#This Row],[number_customer_service_calls]] &lt;=5, "4-5 Calls", "6+ Calls")))</f>
        <v>0-1 Calls</v>
      </c>
      <c r="X3033" t="str">
        <f>IF(tbl_Customers[[#This Row],[account_length]] &lt;= 50, "0-50", IF(tbl_Customers[[#This Row],[account_length]] &lt;=100, "51-100", IF(tbl_Customers[[#This Row],[account_length]] &lt;= 150, "101-150", "151+")))</f>
        <v>101-150</v>
      </c>
      <c r="Y3033" t="str">
        <f>IF(tbl_Customers[[#This Row],[total_intl_charge]] &lt;= 3, "Low Charges", "High Charges")</f>
        <v>High Charges</v>
      </c>
      <c r="Z3033" t="str">
        <f>IF(tbl_Customers[[#This Row],[total_eve_calls]]&lt;=80,"Low Calls",
IF(tbl_Customers[[#This Row],[total_eve_calls]]&lt;=120,"Medium Calls","High Calls"))</f>
        <v>Medium Calls</v>
      </c>
      <c r="AA3033" t="str">
        <f>IF(tbl_Customers[[#This Row],[total_eve_charge]]&lt;=15,"Low Charges",
IF(tbl_Customers[[#This Row],[total_eve_charge]]&lt;=20,"Medium Charges","High Charges"))</f>
        <v>Medium Charges</v>
      </c>
      <c r="AB30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33" t="str">
        <f>IF(tbl_Customers[[#This Row],[number_vmail_messages]] = 0, "No Usage", IF(tbl_Customers[[#This Row],[number_vmail_messages]] &lt;= 20, "Low Usage", IF(tbl_Customers[[#This Row],[number_vmail_messages]] &lt;= 40, "Medium Usgae", "High Usage")))</f>
        <v>Medium Usgae</v>
      </c>
      <c r="AD3033" t="str">
        <f>IF(tbl_Customers[[#This Row],[total_day_minutes]]&lt;=150,"Low Usage", IF(tbl_Customers[[#This Row],[total_day_minutes]]&lt;=200,"Medium Usage", IF(tbl_Customers[[#This Row],[total_day_minutes]]&lt;=250,"High Usage","Very High Usage")))</f>
        <v>High Usage</v>
      </c>
      <c r="AE3033" t="str">
        <f>IF(tbl_Customers[[#This Row],[total_intl_calls]]&lt;=5,"Low Calls", IF(tbl_Customers[[#This Row],[total_intl_calls]]&lt;=10, "Medium Calls", "High Calls"))</f>
        <v>Low Calls</v>
      </c>
      <c r="AF30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33" s="36" t="str">
        <f>IF(tbl_Customers[[#This Row],[Churn_Risk_Score]]&gt;=10,"High Risk", IF(tbl_Customers[[#This Row],[Churn_Risk_Score]]&gt;=5,"Medium Risk","Low Risk"))</f>
        <v>Low Risk</v>
      </c>
    </row>
    <row r="3034" spans="1:33" x14ac:dyDescent="0.35">
      <c r="A3034">
        <v>3033</v>
      </c>
      <c r="B3034" t="s">
        <v>31</v>
      </c>
      <c r="C3034">
        <v>78</v>
      </c>
      <c r="D3034" t="s">
        <v>25</v>
      </c>
      <c r="E3034" t="s">
        <v>22</v>
      </c>
      <c r="F3034" t="s">
        <v>22</v>
      </c>
      <c r="G3034">
        <v>0</v>
      </c>
      <c r="H3034">
        <v>226.3</v>
      </c>
      <c r="I3034">
        <v>88</v>
      </c>
      <c r="J3034">
        <v>38.47</v>
      </c>
      <c r="K3034">
        <v>306.2</v>
      </c>
      <c r="L3034">
        <v>81</v>
      </c>
      <c r="M3034">
        <v>26.03</v>
      </c>
      <c r="N3034">
        <v>200.9</v>
      </c>
      <c r="O3034">
        <v>120</v>
      </c>
      <c r="P3034">
        <v>9.0399999999999991</v>
      </c>
      <c r="Q3034">
        <v>7.8</v>
      </c>
      <c r="R3034">
        <v>11</v>
      </c>
      <c r="S3034">
        <v>2.11</v>
      </c>
      <c r="T3034">
        <v>1</v>
      </c>
      <c r="U3034" t="s">
        <v>23</v>
      </c>
      <c r="V3034">
        <f>IF(tbl_Customers[[#This Row],[churn]] = "yes", 1, 0)</f>
        <v>1</v>
      </c>
      <c r="W3034" t="str">
        <f>IF(tbl_Customers[[#This Row],[number_customer_service_calls]] &lt;= 1, "0-1 Calls", IF(tbl_Customers[[#This Row],[number_customer_service_calls]] &lt;= 3, "2-3 Calls", IF(tbl_Customers[[#This Row],[number_customer_service_calls]] &lt;=5, "4-5 Calls", "6+ Calls")))</f>
        <v>0-1 Calls</v>
      </c>
      <c r="X3034" t="str">
        <f>IF(tbl_Customers[[#This Row],[account_length]] &lt;= 50, "0-50", IF(tbl_Customers[[#This Row],[account_length]] &lt;=100, "51-100", IF(tbl_Customers[[#This Row],[account_length]] &lt;= 150, "101-150", "151+")))</f>
        <v>51-100</v>
      </c>
      <c r="Y3034" t="str">
        <f>IF(tbl_Customers[[#This Row],[total_intl_charge]] &lt;= 3, "Low Charges", "High Charges")</f>
        <v>Low Charges</v>
      </c>
      <c r="Z3034" t="str">
        <f>IF(tbl_Customers[[#This Row],[total_eve_calls]]&lt;=80,"Low Calls",
IF(tbl_Customers[[#This Row],[total_eve_calls]]&lt;=120,"Medium Calls","High Calls"))</f>
        <v>Medium Calls</v>
      </c>
      <c r="AA3034" t="str">
        <f>IF(tbl_Customers[[#This Row],[total_eve_charge]]&lt;=15,"Low Charges",
IF(tbl_Customers[[#This Row],[total_eve_charge]]&lt;=20,"Medium Charges","High Charges"))</f>
        <v>High Charges</v>
      </c>
      <c r="AB30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34" t="str">
        <f>IF(tbl_Customers[[#This Row],[number_vmail_messages]] = 0, "No Usage", IF(tbl_Customers[[#This Row],[number_vmail_messages]] &lt;= 20, "Low Usage", IF(tbl_Customers[[#This Row],[number_vmail_messages]] &lt;= 40, "Medium Usgae", "High Usage")))</f>
        <v>No Usage</v>
      </c>
      <c r="AD3034" t="str">
        <f>IF(tbl_Customers[[#This Row],[total_day_minutes]]&lt;=150,"Low Usage", IF(tbl_Customers[[#This Row],[total_day_minutes]]&lt;=200,"Medium Usage", IF(tbl_Customers[[#This Row],[total_day_minutes]]&lt;=250,"High Usage","Very High Usage")))</f>
        <v>High Usage</v>
      </c>
      <c r="AE3034" t="str">
        <f>IF(tbl_Customers[[#This Row],[total_intl_calls]]&lt;=5,"Low Calls", IF(tbl_Customers[[#This Row],[total_intl_calls]]&lt;=10, "Medium Calls", "High Calls"))</f>
        <v>High Calls</v>
      </c>
      <c r="AF30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34" s="36" t="str">
        <f>IF(tbl_Customers[[#This Row],[Churn_Risk_Score]]&gt;=10,"High Risk", IF(tbl_Customers[[#This Row],[Churn_Risk_Score]]&gt;=5,"Medium Risk","Low Risk"))</f>
        <v>Low Risk</v>
      </c>
    </row>
    <row r="3035" spans="1:33" x14ac:dyDescent="0.35">
      <c r="A3035">
        <v>3034</v>
      </c>
      <c r="B3035" t="s">
        <v>55</v>
      </c>
      <c r="C3035">
        <v>93</v>
      </c>
      <c r="D3035" t="s">
        <v>21</v>
      </c>
      <c r="E3035" t="s">
        <v>22</v>
      </c>
      <c r="F3035" t="s">
        <v>22</v>
      </c>
      <c r="G3035">
        <v>0</v>
      </c>
      <c r="H3035">
        <v>174.1</v>
      </c>
      <c r="I3035">
        <v>127</v>
      </c>
      <c r="J3035">
        <v>29.6</v>
      </c>
      <c r="K3035">
        <v>176.8</v>
      </c>
      <c r="L3035">
        <v>73</v>
      </c>
      <c r="M3035">
        <v>15.03</v>
      </c>
      <c r="N3035">
        <v>240</v>
      </c>
      <c r="O3035">
        <v>111</v>
      </c>
      <c r="P3035">
        <v>10.8</v>
      </c>
      <c r="Q3035">
        <v>10.7</v>
      </c>
      <c r="R3035">
        <v>3</v>
      </c>
      <c r="S3035">
        <v>2.89</v>
      </c>
      <c r="T3035">
        <v>0</v>
      </c>
      <c r="U3035" t="s">
        <v>22</v>
      </c>
      <c r="V3035">
        <f>IF(tbl_Customers[[#This Row],[churn]] = "yes", 1, 0)</f>
        <v>0</v>
      </c>
      <c r="W3035" t="str">
        <f>IF(tbl_Customers[[#This Row],[number_customer_service_calls]] &lt;= 1, "0-1 Calls", IF(tbl_Customers[[#This Row],[number_customer_service_calls]] &lt;= 3, "2-3 Calls", IF(tbl_Customers[[#This Row],[number_customer_service_calls]] &lt;=5, "4-5 Calls", "6+ Calls")))</f>
        <v>0-1 Calls</v>
      </c>
      <c r="X3035" t="str">
        <f>IF(tbl_Customers[[#This Row],[account_length]] &lt;= 50, "0-50", IF(tbl_Customers[[#This Row],[account_length]] &lt;=100, "51-100", IF(tbl_Customers[[#This Row],[account_length]] &lt;= 150, "101-150", "151+")))</f>
        <v>51-100</v>
      </c>
      <c r="Y3035" t="str">
        <f>IF(tbl_Customers[[#This Row],[total_intl_charge]] &lt;= 3, "Low Charges", "High Charges")</f>
        <v>Low Charges</v>
      </c>
      <c r="Z3035" t="str">
        <f>IF(tbl_Customers[[#This Row],[total_eve_calls]]&lt;=80,"Low Calls",
IF(tbl_Customers[[#This Row],[total_eve_calls]]&lt;=120,"Medium Calls","High Calls"))</f>
        <v>Low Calls</v>
      </c>
      <c r="AA3035" t="str">
        <f>IF(tbl_Customers[[#This Row],[total_eve_charge]]&lt;=15,"Low Charges",
IF(tbl_Customers[[#This Row],[total_eve_charge]]&lt;=20,"Medium Charges","High Charges"))</f>
        <v>Medium Charges</v>
      </c>
      <c r="AB30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35" t="str">
        <f>IF(tbl_Customers[[#This Row],[number_vmail_messages]] = 0, "No Usage", IF(tbl_Customers[[#This Row],[number_vmail_messages]] &lt;= 20, "Low Usage", IF(tbl_Customers[[#This Row],[number_vmail_messages]] &lt;= 40, "Medium Usgae", "High Usage")))</f>
        <v>No Usage</v>
      </c>
      <c r="AD3035" t="str">
        <f>IF(tbl_Customers[[#This Row],[total_day_minutes]]&lt;=150,"Low Usage", IF(tbl_Customers[[#This Row],[total_day_minutes]]&lt;=200,"Medium Usage", IF(tbl_Customers[[#This Row],[total_day_minutes]]&lt;=250,"High Usage","Very High Usage")))</f>
        <v>Medium Usage</v>
      </c>
      <c r="AE3035" t="str">
        <f>IF(tbl_Customers[[#This Row],[total_intl_calls]]&lt;=5,"Low Calls", IF(tbl_Customers[[#This Row],[total_intl_calls]]&lt;=10, "Medium Calls", "High Calls"))</f>
        <v>Low Calls</v>
      </c>
      <c r="AF30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35" s="36" t="str">
        <f>IF(tbl_Customers[[#This Row],[Churn_Risk_Score]]&gt;=10,"High Risk", IF(tbl_Customers[[#This Row],[Churn_Risk_Score]]&gt;=5,"Medium Risk","Low Risk"))</f>
        <v>Low Risk</v>
      </c>
    </row>
    <row r="3036" spans="1:33" x14ac:dyDescent="0.35">
      <c r="A3036">
        <v>3035</v>
      </c>
      <c r="B3036" t="s">
        <v>74</v>
      </c>
      <c r="C3036">
        <v>80</v>
      </c>
      <c r="D3036" t="s">
        <v>21</v>
      </c>
      <c r="E3036" t="s">
        <v>22</v>
      </c>
      <c r="F3036" t="s">
        <v>22</v>
      </c>
      <c r="G3036">
        <v>0</v>
      </c>
      <c r="H3036">
        <v>195.6</v>
      </c>
      <c r="I3036">
        <v>111</v>
      </c>
      <c r="J3036">
        <v>33.25</v>
      </c>
      <c r="K3036">
        <v>221.5</v>
      </c>
      <c r="L3036">
        <v>122</v>
      </c>
      <c r="M3036">
        <v>18.829999999999998</v>
      </c>
      <c r="N3036">
        <v>182</v>
      </c>
      <c r="O3036">
        <v>89</v>
      </c>
      <c r="P3036">
        <v>8.19</v>
      </c>
      <c r="Q3036">
        <v>10.8</v>
      </c>
      <c r="R3036">
        <v>1</v>
      </c>
      <c r="S3036">
        <v>2.92</v>
      </c>
      <c r="T3036">
        <v>1</v>
      </c>
      <c r="U3036" t="s">
        <v>22</v>
      </c>
      <c r="V3036">
        <f>IF(tbl_Customers[[#This Row],[churn]] = "yes", 1, 0)</f>
        <v>0</v>
      </c>
      <c r="W3036" t="str">
        <f>IF(tbl_Customers[[#This Row],[number_customer_service_calls]] &lt;= 1, "0-1 Calls", IF(tbl_Customers[[#This Row],[number_customer_service_calls]] &lt;= 3, "2-3 Calls", IF(tbl_Customers[[#This Row],[number_customer_service_calls]] &lt;=5, "4-5 Calls", "6+ Calls")))</f>
        <v>0-1 Calls</v>
      </c>
      <c r="X3036" t="str">
        <f>IF(tbl_Customers[[#This Row],[account_length]] &lt;= 50, "0-50", IF(tbl_Customers[[#This Row],[account_length]] &lt;=100, "51-100", IF(tbl_Customers[[#This Row],[account_length]] &lt;= 150, "101-150", "151+")))</f>
        <v>51-100</v>
      </c>
      <c r="Y3036" t="str">
        <f>IF(tbl_Customers[[#This Row],[total_intl_charge]] &lt;= 3, "Low Charges", "High Charges")</f>
        <v>Low Charges</v>
      </c>
      <c r="Z3036" t="str">
        <f>IF(tbl_Customers[[#This Row],[total_eve_calls]]&lt;=80,"Low Calls",
IF(tbl_Customers[[#This Row],[total_eve_calls]]&lt;=120,"Medium Calls","High Calls"))</f>
        <v>High Calls</v>
      </c>
      <c r="AA3036" t="str">
        <f>IF(tbl_Customers[[#This Row],[total_eve_charge]]&lt;=15,"Low Charges",
IF(tbl_Customers[[#This Row],[total_eve_charge]]&lt;=20,"Medium Charges","High Charges"))</f>
        <v>Medium Charges</v>
      </c>
      <c r="AB30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36" t="str">
        <f>IF(tbl_Customers[[#This Row],[number_vmail_messages]] = 0, "No Usage", IF(tbl_Customers[[#This Row],[number_vmail_messages]] &lt;= 20, "Low Usage", IF(tbl_Customers[[#This Row],[number_vmail_messages]] &lt;= 40, "Medium Usgae", "High Usage")))</f>
        <v>No Usage</v>
      </c>
      <c r="AD3036" t="str">
        <f>IF(tbl_Customers[[#This Row],[total_day_minutes]]&lt;=150,"Low Usage", IF(tbl_Customers[[#This Row],[total_day_minutes]]&lt;=200,"Medium Usage", IF(tbl_Customers[[#This Row],[total_day_minutes]]&lt;=250,"High Usage","Very High Usage")))</f>
        <v>Medium Usage</v>
      </c>
      <c r="AE3036" t="str">
        <f>IF(tbl_Customers[[#This Row],[total_intl_calls]]&lt;=5,"Low Calls", IF(tbl_Customers[[#This Row],[total_intl_calls]]&lt;=10, "Medium Calls", "High Calls"))</f>
        <v>Low Calls</v>
      </c>
      <c r="AF30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36" s="36" t="str">
        <f>IF(tbl_Customers[[#This Row],[Churn_Risk_Score]]&gt;=10,"High Risk", IF(tbl_Customers[[#This Row],[Churn_Risk_Score]]&gt;=5,"Medium Risk","Low Risk"))</f>
        <v>Low Risk</v>
      </c>
    </row>
    <row r="3037" spans="1:33" x14ac:dyDescent="0.35">
      <c r="A3037">
        <v>3036</v>
      </c>
      <c r="B3037" t="s">
        <v>46</v>
      </c>
      <c r="C3037">
        <v>127</v>
      </c>
      <c r="D3037" t="s">
        <v>21</v>
      </c>
      <c r="E3037" t="s">
        <v>22</v>
      </c>
      <c r="F3037" t="s">
        <v>22</v>
      </c>
      <c r="G3037">
        <v>0</v>
      </c>
      <c r="H3037">
        <v>200.8</v>
      </c>
      <c r="I3037">
        <v>104</v>
      </c>
      <c r="J3037">
        <v>34.14</v>
      </c>
      <c r="K3037">
        <v>181.4</v>
      </c>
      <c r="L3037">
        <v>73</v>
      </c>
      <c r="M3037">
        <v>15.42</v>
      </c>
      <c r="N3037">
        <v>89.7</v>
      </c>
      <c r="O3037">
        <v>49</v>
      </c>
      <c r="P3037">
        <v>4.04</v>
      </c>
      <c r="Q3037">
        <v>9.6999999999999993</v>
      </c>
      <c r="R3037">
        <v>5</v>
      </c>
      <c r="S3037">
        <v>2.62</v>
      </c>
      <c r="T3037">
        <v>0</v>
      </c>
      <c r="U3037" t="s">
        <v>22</v>
      </c>
      <c r="V3037">
        <f>IF(tbl_Customers[[#This Row],[churn]] = "yes", 1, 0)</f>
        <v>0</v>
      </c>
      <c r="W3037" t="str">
        <f>IF(tbl_Customers[[#This Row],[number_customer_service_calls]] &lt;= 1, "0-1 Calls", IF(tbl_Customers[[#This Row],[number_customer_service_calls]] &lt;= 3, "2-3 Calls", IF(tbl_Customers[[#This Row],[number_customer_service_calls]] &lt;=5, "4-5 Calls", "6+ Calls")))</f>
        <v>0-1 Calls</v>
      </c>
      <c r="X3037" t="str">
        <f>IF(tbl_Customers[[#This Row],[account_length]] &lt;= 50, "0-50", IF(tbl_Customers[[#This Row],[account_length]] &lt;=100, "51-100", IF(tbl_Customers[[#This Row],[account_length]] &lt;= 150, "101-150", "151+")))</f>
        <v>101-150</v>
      </c>
      <c r="Y3037" t="str">
        <f>IF(tbl_Customers[[#This Row],[total_intl_charge]] &lt;= 3, "Low Charges", "High Charges")</f>
        <v>Low Charges</v>
      </c>
      <c r="Z3037" t="str">
        <f>IF(tbl_Customers[[#This Row],[total_eve_calls]]&lt;=80,"Low Calls",
IF(tbl_Customers[[#This Row],[total_eve_calls]]&lt;=120,"Medium Calls","High Calls"))</f>
        <v>Low Calls</v>
      </c>
      <c r="AA3037" t="str">
        <f>IF(tbl_Customers[[#This Row],[total_eve_charge]]&lt;=15,"Low Charges",
IF(tbl_Customers[[#This Row],[total_eve_charge]]&lt;=20,"Medium Charges","High Charges"))</f>
        <v>Medium Charges</v>
      </c>
      <c r="AB30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37" t="str">
        <f>IF(tbl_Customers[[#This Row],[number_vmail_messages]] = 0, "No Usage", IF(tbl_Customers[[#This Row],[number_vmail_messages]] &lt;= 20, "Low Usage", IF(tbl_Customers[[#This Row],[number_vmail_messages]] &lt;= 40, "Medium Usgae", "High Usage")))</f>
        <v>No Usage</v>
      </c>
      <c r="AD3037" t="str">
        <f>IF(tbl_Customers[[#This Row],[total_day_minutes]]&lt;=150,"Low Usage", IF(tbl_Customers[[#This Row],[total_day_minutes]]&lt;=200,"Medium Usage", IF(tbl_Customers[[#This Row],[total_day_minutes]]&lt;=250,"High Usage","Very High Usage")))</f>
        <v>High Usage</v>
      </c>
      <c r="AE3037" t="str">
        <f>IF(tbl_Customers[[#This Row],[total_intl_calls]]&lt;=5,"Low Calls", IF(tbl_Customers[[#This Row],[total_intl_calls]]&lt;=10, "Medium Calls", "High Calls"))</f>
        <v>Low Calls</v>
      </c>
      <c r="AF30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37" s="36" t="str">
        <f>IF(tbl_Customers[[#This Row],[Churn_Risk_Score]]&gt;=10,"High Risk", IF(tbl_Customers[[#This Row],[Churn_Risk_Score]]&gt;=5,"Medium Risk","Low Risk"))</f>
        <v>Low Risk</v>
      </c>
    </row>
    <row r="3038" spans="1:33" x14ac:dyDescent="0.35">
      <c r="A3038">
        <v>3037</v>
      </c>
      <c r="B3038" t="s">
        <v>54</v>
      </c>
      <c r="C3038">
        <v>44</v>
      </c>
      <c r="D3038" t="s">
        <v>21</v>
      </c>
      <c r="E3038" t="s">
        <v>22</v>
      </c>
      <c r="F3038" t="s">
        <v>22</v>
      </c>
      <c r="G3038">
        <v>0</v>
      </c>
      <c r="H3038">
        <v>225.6</v>
      </c>
      <c r="I3038">
        <v>118</v>
      </c>
      <c r="J3038">
        <v>38.35</v>
      </c>
      <c r="K3038">
        <v>135.4</v>
      </c>
      <c r="L3038">
        <v>122</v>
      </c>
      <c r="M3038">
        <v>11.51</v>
      </c>
      <c r="N3038">
        <v>190.1</v>
      </c>
      <c r="O3038">
        <v>96</v>
      </c>
      <c r="P3038">
        <v>8.5500000000000007</v>
      </c>
      <c r="Q3038">
        <v>12.1</v>
      </c>
      <c r="R3038">
        <v>5</v>
      </c>
      <c r="S3038">
        <v>3.27</v>
      </c>
      <c r="T3038">
        <v>1</v>
      </c>
      <c r="U3038" t="s">
        <v>22</v>
      </c>
      <c r="V3038">
        <f>IF(tbl_Customers[[#This Row],[churn]] = "yes", 1, 0)</f>
        <v>0</v>
      </c>
      <c r="W3038" t="str">
        <f>IF(tbl_Customers[[#This Row],[number_customer_service_calls]] &lt;= 1, "0-1 Calls", IF(tbl_Customers[[#This Row],[number_customer_service_calls]] &lt;= 3, "2-3 Calls", IF(tbl_Customers[[#This Row],[number_customer_service_calls]] &lt;=5, "4-5 Calls", "6+ Calls")))</f>
        <v>0-1 Calls</v>
      </c>
      <c r="X3038" t="str">
        <f>IF(tbl_Customers[[#This Row],[account_length]] &lt;= 50, "0-50", IF(tbl_Customers[[#This Row],[account_length]] &lt;=100, "51-100", IF(tbl_Customers[[#This Row],[account_length]] &lt;= 150, "101-150", "151+")))</f>
        <v>0-50</v>
      </c>
      <c r="Y3038" t="str">
        <f>IF(tbl_Customers[[#This Row],[total_intl_charge]] &lt;= 3, "Low Charges", "High Charges")</f>
        <v>High Charges</v>
      </c>
      <c r="Z3038" t="str">
        <f>IF(tbl_Customers[[#This Row],[total_eve_calls]]&lt;=80,"Low Calls",
IF(tbl_Customers[[#This Row],[total_eve_calls]]&lt;=120,"Medium Calls","High Calls"))</f>
        <v>High Calls</v>
      </c>
      <c r="AA3038" t="str">
        <f>IF(tbl_Customers[[#This Row],[total_eve_charge]]&lt;=15,"Low Charges",
IF(tbl_Customers[[#This Row],[total_eve_charge]]&lt;=20,"Medium Charges","High Charges"))</f>
        <v>Low Charges</v>
      </c>
      <c r="AB30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38" t="str">
        <f>IF(tbl_Customers[[#This Row],[number_vmail_messages]] = 0, "No Usage", IF(tbl_Customers[[#This Row],[number_vmail_messages]] &lt;= 20, "Low Usage", IF(tbl_Customers[[#This Row],[number_vmail_messages]] &lt;= 40, "Medium Usgae", "High Usage")))</f>
        <v>No Usage</v>
      </c>
      <c r="AD3038" t="str">
        <f>IF(tbl_Customers[[#This Row],[total_day_minutes]]&lt;=150,"Low Usage", IF(tbl_Customers[[#This Row],[total_day_minutes]]&lt;=200,"Medium Usage", IF(tbl_Customers[[#This Row],[total_day_minutes]]&lt;=250,"High Usage","Very High Usage")))</f>
        <v>High Usage</v>
      </c>
      <c r="AE3038" t="str">
        <f>IF(tbl_Customers[[#This Row],[total_intl_calls]]&lt;=5,"Low Calls", IF(tbl_Customers[[#This Row],[total_intl_calls]]&lt;=10, "Medium Calls", "High Calls"))</f>
        <v>Low Calls</v>
      </c>
      <c r="AF30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38" s="36" t="str">
        <f>IF(tbl_Customers[[#This Row],[Churn_Risk_Score]]&gt;=10,"High Risk", IF(tbl_Customers[[#This Row],[Churn_Risk_Score]]&gt;=5,"Medium Risk","Low Risk"))</f>
        <v>Low Risk</v>
      </c>
    </row>
    <row r="3039" spans="1:33" x14ac:dyDescent="0.35">
      <c r="A3039">
        <v>3038</v>
      </c>
      <c r="B3039" t="s">
        <v>41</v>
      </c>
      <c r="C3039">
        <v>69</v>
      </c>
      <c r="D3039" t="s">
        <v>25</v>
      </c>
      <c r="E3039" t="s">
        <v>22</v>
      </c>
      <c r="F3039" t="s">
        <v>23</v>
      </c>
      <c r="G3039">
        <v>38</v>
      </c>
      <c r="H3039">
        <v>272.89999999999998</v>
      </c>
      <c r="I3039">
        <v>122</v>
      </c>
      <c r="J3039">
        <v>46.39</v>
      </c>
      <c r="K3039">
        <v>188.4</v>
      </c>
      <c r="L3039">
        <v>97</v>
      </c>
      <c r="M3039">
        <v>16.010000000000002</v>
      </c>
      <c r="N3039">
        <v>132.4</v>
      </c>
      <c r="O3039">
        <v>87</v>
      </c>
      <c r="P3039">
        <v>5.96</v>
      </c>
      <c r="Q3039">
        <v>10.5</v>
      </c>
      <c r="R3039">
        <v>3</v>
      </c>
      <c r="S3039">
        <v>2.84</v>
      </c>
      <c r="T3039">
        <v>2</v>
      </c>
      <c r="U3039" t="s">
        <v>22</v>
      </c>
      <c r="V3039">
        <f>IF(tbl_Customers[[#This Row],[churn]] = "yes", 1, 0)</f>
        <v>0</v>
      </c>
      <c r="W3039" t="str">
        <f>IF(tbl_Customers[[#This Row],[number_customer_service_calls]] &lt;= 1, "0-1 Calls", IF(tbl_Customers[[#This Row],[number_customer_service_calls]] &lt;= 3, "2-3 Calls", IF(tbl_Customers[[#This Row],[number_customer_service_calls]] &lt;=5, "4-5 Calls", "6+ Calls")))</f>
        <v>2-3 Calls</v>
      </c>
      <c r="X3039" t="str">
        <f>IF(tbl_Customers[[#This Row],[account_length]] &lt;= 50, "0-50", IF(tbl_Customers[[#This Row],[account_length]] &lt;=100, "51-100", IF(tbl_Customers[[#This Row],[account_length]] &lt;= 150, "101-150", "151+")))</f>
        <v>51-100</v>
      </c>
      <c r="Y3039" t="str">
        <f>IF(tbl_Customers[[#This Row],[total_intl_charge]] &lt;= 3, "Low Charges", "High Charges")</f>
        <v>Low Charges</v>
      </c>
      <c r="Z3039" t="str">
        <f>IF(tbl_Customers[[#This Row],[total_eve_calls]]&lt;=80,"Low Calls",
IF(tbl_Customers[[#This Row],[total_eve_calls]]&lt;=120,"Medium Calls","High Calls"))</f>
        <v>Medium Calls</v>
      </c>
      <c r="AA3039" t="str">
        <f>IF(tbl_Customers[[#This Row],[total_eve_charge]]&lt;=15,"Low Charges",
IF(tbl_Customers[[#This Row],[total_eve_charge]]&lt;=20,"Medium Charges","High Charges"))</f>
        <v>Medium Charges</v>
      </c>
      <c r="AB30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39" t="str">
        <f>IF(tbl_Customers[[#This Row],[number_vmail_messages]] = 0, "No Usage", IF(tbl_Customers[[#This Row],[number_vmail_messages]] &lt;= 20, "Low Usage", IF(tbl_Customers[[#This Row],[number_vmail_messages]] &lt;= 40, "Medium Usgae", "High Usage")))</f>
        <v>Medium Usgae</v>
      </c>
      <c r="AD3039" t="str">
        <f>IF(tbl_Customers[[#This Row],[total_day_minutes]]&lt;=150,"Low Usage", IF(tbl_Customers[[#This Row],[total_day_minutes]]&lt;=200,"Medium Usage", IF(tbl_Customers[[#This Row],[total_day_minutes]]&lt;=250,"High Usage","Very High Usage")))</f>
        <v>Very High Usage</v>
      </c>
      <c r="AE3039" t="str">
        <f>IF(tbl_Customers[[#This Row],[total_intl_calls]]&lt;=5,"Low Calls", IF(tbl_Customers[[#This Row],[total_intl_calls]]&lt;=10, "Medium Calls", "High Calls"))</f>
        <v>Low Calls</v>
      </c>
      <c r="AF30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39" s="36" t="str">
        <f>IF(tbl_Customers[[#This Row],[Churn_Risk_Score]]&gt;=10,"High Risk", IF(tbl_Customers[[#This Row],[Churn_Risk_Score]]&gt;=5,"Medium Risk","Low Risk"))</f>
        <v>Low Risk</v>
      </c>
    </row>
    <row r="3040" spans="1:33" x14ac:dyDescent="0.35">
      <c r="A3040">
        <v>3039</v>
      </c>
      <c r="B3040" t="s">
        <v>37</v>
      </c>
      <c r="C3040">
        <v>69</v>
      </c>
      <c r="D3040" t="s">
        <v>28</v>
      </c>
      <c r="E3040" t="s">
        <v>23</v>
      </c>
      <c r="F3040" t="s">
        <v>22</v>
      </c>
      <c r="G3040">
        <v>0</v>
      </c>
      <c r="H3040">
        <v>199.7</v>
      </c>
      <c r="I3040">
        <v>121</v>
      </c>
      <c r="J3040">
        <v>33.950000000000003</v>
      </c>
      <c r="K3040">
        <v>189.4</v>
      </c>
      <c r="L3040">
        <v>92</v>
      </c>
      <c r="M3040">
        <v>16.100000000000001</v>
      </c>
      <c r="N3040">
        <v>264</v>
      </c>
      <c r="O3040">
        <v>120</v>
      </c>
      <c r="P3040">
        <v>11.88</v>
      </c>
      <c r="Q3040">
        <v>11.1</v>
      </c>
      <c r="R3040">
        <v>4</v>
      </c>
      <c r="S3040">
        <v>3</v>
      </c>
      <c r="T3040">
        <v>6</v>
      </c>
      <c r="U3040" t="s">
        <v>23</v>
      </c>
      <c r="V3040">
        <f>IF(tbl_Customers[[#This Row],[churn]] = "yes", 1, 0)</f>
        <v>1</v>
      </c>
      <c r="W3040" t="str">
        <f>IF(tbl_Customers[[#This Row],[number_customer_service_calls]] &lt;= 1, "0-1 Calls", IF(tbl_Customers[[#This Row],[number_customer_service_calls]] &lt;= 3, "2-3 Calls", IF(tbl_Customers[[#This Row],[number_customer_service_calls]] &lt;=5, "4-5 Calls", "6+ Calls")))</f>
        <v>6+ Calls</v>
      </c>
      <c r="X3040" t="str">
        <f>IF(tbl_Customers[[#This Row],[account_length]] &lt;= 50, "0-50", IF(tbl_Customers[[#This Row],[account_length]] &lt;=100, "51-100", IF(tbl_Customers[[#This Row],[account_length]] &lt;= 150, "101-150", "151+")))</f>
        <v>51-100</v>
      </c>
      <c r="Y3040" t="str">
        <f>IF(tbl_Customers[[#This Row],[total_intl_charge]] &lt;= 3, "Low Charges", "High Charges")</f>
        <v>Low Charges</v>
      </c>
      <c r="Z3040" t="str">
        <f>IF(tbl_Customers[[#This Row],[total_eve_calls]]&lt;=80,"Low Calls",
IF(tbl_Customers[[#This Row],[total_eve_calls]]&lt;=120,"Medium Calls","High Calls"))</f>
        <v>Medium Calls</v>
      </c>
      <c r="AA3040" t="str">
        <f>IF(tbl_Customers[[#This Row],[total_eve_charge]]&lt;=15,"Low Charges",
IF(tbl_Customers[[#This Row],[total_eve_charge]]&lt;=20,"Medium Charges","High Charges"))</f>
        <v>Medium Charges</v>
      </c>
      <c r="AB30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40" t="str">
        <f>IF(tbl_Customers[[#This Row],[number_vmail_messages]] = 0, "No Usage", IF(tbl_Customers[[#This Row],[number_vmail_messages]] &lt;= 20, "Low Usage", IF(tbl_Customers[[#This Row],[number_vmail_messages]] &lt;= 40, "Medium Usgae", "High Usage")))</f>
        <v>No Usage</v>
      </c>
      <c r="AD3040" t="str">
        <f>IF(tbl_Customers[[#This Row],[total_day_minutes]]&lt;=150,"Low Usage", IF(tbl_Customers[[#This Row],[total_day_minutes]]&lt;=200,"Medium Usage", IF(tbl_Customers[[#This Row],[total_day_minutes]]&lt;=250,"High Usage","Very High Usage")))</f>
        <v>Medium Usage</v>
      </c>
      <c r="AE3040" t="str">
        <f>IF(tbl_Customers[[#This Row],[total_intl_calls]]&lt;=5,"Low Calls", IF(tbl_Customers[[#This Row],[total_intl_calls]]&lt;=10, "Medium Calls", "High Calls"))</f>
        <v>Low Calls</v>
      </c>
      <c r="AF30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040" s="36" t="str">
        <f>IF(tbl_Customers[[#This Row],[Churn_Risk_Score]]&gt;=10,"High Risk", IF(tbl_Customers[[#This Row],[Churn_Risk_Score]]&gt;=5,"Medium Risk","Low Risk"))</f>
        <v>Medium Risk</v>
      </c>
    </row>
    <row r="3041" spans="1:33" x14ac:dyDescent="0.35">
      <c r="A3041">
        <v>3040</v>
      </c>
      <c r="B3041" t="s">
        <v>54</v>
      </c>
      <c r="C3041">
        <v>64</v>
      </c>
      <c r="D3041" t="s">
        <v>21</v>
      </c>
      <c r="E3041" t="s">
        <v>22</v>
      </c>
      <c r="F3041" t="s">
        <v>23</v>
      </c>
      <c r="G3041">
        <v>31</v>
      </c>
      <c r="H3041">
        <v>281.89999999999998</v>
      </c>
      <c r="I3041">
        <v>121</v>
      </c>
      <c r="J3041">
        <v>47.92</v>
      </c>
      <c r="K3041">
        <v>240.6</v>
      </c>
      <c r="L3041">
        <v>104</v>
      </c>
      <c r="M3041">
        <v>20.45</v>
      </c>
      <c r="N3041">
        <v>212.2</v>
      </c>
      <c r="O3041">
        <v>120</v>
      </c>
      <c r="P3041">
        <v>9.5500000000000007</v>
      </c>
      <c r="Q3041">
        <v>7</v>
      </c>
      <c r="R3041">
        <v>5</v>
      </c>
      <c r="S3041">
        <v>1.89</v>
      </c>
      <c r="T3041">
        <v>3</v>
      </c>
      <c r="U3041" t="s">
        <v>22</v>
      </c>
      <c r="V3041">
        <f>IF(tbl_Customers[[#This Row],[churn]] = "yes", 1, 0)</f>
        <v>0</v>
      </c>
      <c r="W3041" t="str">
        <f>IF(tbl_Customers[[#This Row],[number_customer_service_calls]] &lt;= 1, "0-1 Calls", IF(tbl_Customers[[#This Row],[number_customer_service_calls]] &lt;= 3, "2-3 Calls", IF(tbl_Customers[[#This Row],[number_customer_service_calls]] &lt;=5, "4-5 Calls", "6+ Calls")))</f>
        <v>2-3 Calls</v>
      </c>
      <c r="X3041" t="str">
        <f>IF(tbl_Customers[[#This Row],[account_length]] &lt;= 50, "0-50", IF(tbl_Customers[[#This Row],[account_length]] &lt;=100, "51-100", IF(tbl_Customers[[#This Row],[account_length]] &lt;= 150, "101-150", "151+")))</f>
        <v>51-100</v>
      </c>
      <c r="Y3041" t="str">
        <f>IF(tbl_Customers[[#This Row],[total_intl_charge]] &lt;= 3, "Low Charges", "High Charges")</f>
        <v>Low Charges</v>
      </c>
      <c r="Z3041" t="str">
        <f>IF(tbl_Customers[[#This Row],[total_eve_calls]]&lt;=80,"Low Calls",
IF(tbl_Customers[[#This Row],[total_eve_calls]]&lt;=120,"Medium Calls","High Calls"))</f>
        <v>Medium Calls</v>
      </c>
      <c r="AA3041" t="str">
        <f>IF(tbl_Customers[[#This Row],[total_eve_charge]]&lt;=15,"Low Charges",
IF(tbl_Customers[[#This Row],[total_eve_charge]]&lt;=20,"Medium Charges","High Charges"))</f>
        <v>High Charges</v>
      </c>
      <c r="AB30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41" t="str">
        <f>IF(tbl_Customers[[#This Row],[number_vmail_messages]] = 0, "No Usage", IF(tbl_Customers[[#This Row],[number_vmail_messages]] &lt;= 20, "Low Usage", IF(tbl_Customers[[#This Row],[number_vmail_messages]] &lt;= 40, "Medium Usgae", "High Usage")))</f>
        <v>Medium Usgae</v>
      </c>
      <c r="AD3041" t="str">
        <f>IF(tbl_Customers[[#This Row],[total_day_minutes]]&lt;=150,"Low Usage", IF(tbl_Customers[[#This Row],[total_day_minutes]]&lt;=200,"Medium Usage", IF(tbl_Customers[[#This Row],[total_day_minutes]]&lt;=250,"High Usage","Very High Usage")))</f>
        <v>Very High Usage</v>
      </c>
      <c r="AE3041" t="str">
        <f>IF(tbl_Customers[[#This Row],[total_intl_calls]]&lt;=5,"Low Calls", IF(tbl_Customers[[#This Row],[total_intl_calls]]&lt;=10, "Medium Calls", "High Calls"))</f>
        <v>Low Calls</v>
      </c>
      <c r="AF30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41" s="36" t="str">
        <f>IF(tbl_Customers[[#This Row],[Churn_Risk_Score]]&gt;=10,"High Risk", IF(tbl_Customers[[#This Row],[Churn_Risk_Score]]&gt;=5,"Medium Risk","Low Risk"))</f>
        <v>Low Risk</v>
      </c>
    </row>
    <row r="3042" spans="1:33" x14ac:dyDescent="0.35">
      <c r="A3042">
        <v>3041</v>
      </c>
      <c r="B3042" t="s">
        <v>73</v>
      </c>
      <c r="C3042">
        <v>167</v>
      </c>
      <c r="D3042" t="s">
        <v>21</v>
      </c>
      <c r="E3042" t="s">
        <v>23</v>
      </c>
      <c r="F3042" t="s">
        <v>22</v>
      </c>
      <c r="G3042">
        <v>0</v>
      </c>
      <c r="H3042">
        <v>181.2</v>
      </c>
      <c r="I3042">
        <v>122</v>
      </c>
      <c r="J3042">
        <v>30.8</v>
      </c>
      <c r="K3042">
        <v>262.5</v>
      </c>
      <c r="L3042">
        <v>77</v>
      </c>
      <c r="M3042">
        <v>22.31</v>
      </c>
      <c r="N3042">
        <v>214</v>
      </c>
      <c r="O3042">
        <v>88</v>
      </c>
      <c r="P3042">
        <v>9.6300000000000008</v>
      </c>
      <c r="Q3042">
        <v>8.4</v>
      </c>
      <c r="R3042">
        <v>4</v>
      </c>
      <c r="S3042">
        <v>2.27</v>
      </c>
      <c r="T3042">
        <v>0</v>
      </c>
      <c r="U3042" t="s">
        <v>22</v>
      </c>
      <c r="V3042">
        <f>IF(tbl_Customers[[#This Row],[churn]] = "yes", 1, 0)</f>
        <v>0</v>
      </c>
      <c r="W3042" t="str">
        <f>IF(tbl_Customers[[#This Row],[number_customer_service_calls]] &lt;= 1, "0-1 Calls", IF(tbl_Customers[[#This Row],[number_customer_service_calls]] &lt;= 3, "2-3 Calls", IF(tbl_Customers[[#This Row],[number_customer_service_calls]] &lt;=5, "4-5 Calls", "6+ Calls")))</f>
        <v>0-1 Calls</v>
      </c>
      <c r="X3042" t="str">
        <f>IF(tbl_Customers[[#This Row],[account_length]] &lt;= 50, "0-50", IF(tbl_Customers[[#This Row],[account_length]] &lt;=100, "51-100", IF(tbl_Customers[[#This Row],[account_length]] &lt;= 150, "101-150", "151+")))</f>
        <v>151+</v>
      </c>
      <c r="Y3042" t="str">
        <f>IF(tbl_Customers[[#This Row],[total_intl_charge]] &lt;= 3, "Low Charges", "High Charges")</f>
        <v>Low Charges</v>
      </c>
      <c r="Z3042" t="str">
        <f>IF(tbl_Customers[[#This Row],[total_eve_calls]]&lt;=80,"Low Calls",
IF(tbl_Customers[[#This Row],[total_eve_calls]]&lt;=120,"Medium Calls","High Calls"))</f>
        <v>Low Calls</v>
      </c>
      <c r="AA3042" t="str">
        <f>IF(tbl_Customers[[#This Row],[total_eve_charge]]&lt;=15,"Low Charges",
IF(tbl_Customers[[#This Row],[total_eve_charge]]&lt;=20,"Medium Charges","High Charges"))</f>
        <v>High Charges</v>
      </c>
      <c r="AB30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42" t="str">
        <f>IF(tbl_Customers[[#This Row],[number_vmail_messages]] = 0, "No Usage", IF(tbl_Customers[[#This Row],[number_vmail_messages]] &lt;= 20, "Low Usage", IF(tbl_Customers[[#This Row],[number_vmail_messages]] &lt;= 40, "Medium Usgae", "High Usage")))</f>
        <v>No Usage</v>
      </c>
      <c r="AD3042" t="str">
        <f>IF(tbl_Customers[[#This Row],[total_day_minutes]]&lt;=150,"Low Usage", IF(tbl_Customers[[#This Row],[total_day_minutes]]&lt;=200,"Medium Usage", IF(tbl_Customers[[#This Row],[total_day_minutes]]&lt;=250,"High Usage","Very High Usage")))</f>
        <v>Medium Usage</v>
      </c>
      <c r="AE3042" t="str">
        <f>IF(tbl_Customers[[#This Row],[total_intl_calls]]&lt;=5,"Low Calls", IF(tbl_Customers[[#This Row],[total_intl_calls]]&lt;=10, "Medium Calls", "High Calls"))</f>
        <v>Low Calls</v>
      </c>
      <c r="AF30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42" s="36" t="str">
        <f>IF(tbl_Customers[[#This Row],[Churn_Risk_Score]]&gt;=10,"High Risk", IF(tbl_Customers[[#This Row],[Churn_Risk_Score]]&gt;=5,"Medium Risk","Low Risk"))</f>
        <v>Low Risk</v>
      </c>
    </row>
    <row r="3043" spans="1:33" x14ac:dyDescent="0.35">
      <c r="A3043">
        <v>3042</v>
      </c>
      <c r="B3043" t="s">
        <v>24</v>
      </c>
      <c r="C3043">
        <v>139</v>
      </c>
      <c r="D3043" t="s">
        <v>21</v>
      </c>
      <c r="E3043" t="s">
        <v>22</v>
      </c>
      <c r="F3043" t="s">
        <v>22</v>
      </c>
      <c r="G3043">
        <v>0</v>
      </c>
      <c r="H3043">
        <v>63.3</v>
      </c>
      <c r="I3043">
        <v>116</v>
      </c>
      <c r="J3043">
        <v>10.76</v>
      </c>
      <c r="K3043">
        <v>177.3</v>
      </c>
      <c r="L3043">
        <v>113</v>
      </c>
      <c r="M3043">
        <v>15.07</v>
      </c>
      <c r="N3043">
        <v>171.6</v>
      </c>
      <c r="O3043">
        <v>82</v>
      </c>
      <c r="P3043">
        <v>7.72</v>
      </c>
      <c r="Q3043">
        <v>14.2</v>
      </c>
      <c r="R3043">
        <v>4</v>
      </c>
      <c r="S3043">
        <v>3.83</v>
      </c>
      <c r="T3043">
        <v>1</v>
      </c>
      <c r="U3043" t="s">
        <v>22</v>
      </c>
      <c r="V3043">
        <f>IF(tbl_Customers[[#This Row],[churn]] = "yes", 1, 0)</f>
        <v>0</v>
      </c>
      <c r="W3043" t="str">
        <f>IF(tbl_Customers[[#This Row],[number_customer_service_calls]] &lt;= 1, "0-1 Calls", IF(tbl_Customers[[#This Row],[number_customer_service_calls]] &lt;= 3, "2-3 Calls", IF(tbl_Customers[[#This Row],[number_customer_service_calls]] &lt;=5, "4-5 Calls", "6+ Calls")))</f>
        <v>0-1 Calls</v>
      </c>
      <c r="X3043" t="str">
        <f>IF(tbl_Customers[[#This Row],[account_length]] &lt;= 50, "0-50", IF(tbl_Customers[[#This Row],[account_length]] &lt;=100, "51-100", IF(tbl_Customers[[#This Row],[account_length]] &lt;= 150, "101-150", "151+")))</f>
        <v>101-150</v>
      </c>
      <c r="Y3043" t="str">
        <f>IF(tbl_Customers[[#This Row],[total_intl_charge]] &lt;= 3, "Low Charges", "High Charges")</f>
        <v>High Charges</v>
      </c>
      <c r="Z3043" t="str">
        <f>IF(tbl_Customers[[#This Row],[total_eve_calls]]&lt;=80,"Low Calls",
IF(tbl_Customers[[#This Row],[total_eve_calls]]&lt;=120,"Medium Calls","High Calls"))</f>
        <v>Medium Calls</v>
      </c>
      <c r="AA3043" t="str">
        <f>IF(tbl_Customers[[#This Row],[total_eve_charge]]&lt;=15,"Low Charges",
IF(tbl_Customers[[#This Row],[total_eve_charge]]&lt;=20,"Medium Charges","High Charges"))</f>
        <v>Medium Charges</v>
      </c>
      <c r="AB30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43" t="str">
        <f>IF(tbl_Customers[[#This Row],[number_vmail_messages]] = 0, "No Usage", IF(tbl_Customers[[#This Row],[number_vmail_messages]] &lt;= 20, "Low Usage", IF(tbl_Customers[[#This Row],[number_vmail_messages]] &lt;= 40, "Medium Usgae", "High Usage")))</f>
        <v>No Usage</v>
      </c>
      <c r="AD3043" t="str">
        <f>IF(tbl_Customers[[#This Row],[total_day_minutes]]&lt;=150,"Low Usage", IF(tbl_Customers[[#This Row],[total_day_minutes]]&lt;=200,"Medium Usage", IF(tbl_Customers[[#This Row],[total_day_minutes]]&lt;=250,"High Usage","Very High Usage")))</f>
        <v>Low Usage</v>
      </c>
      <c r="AE3043" t="str">
        <f>IF(tbl_Customers[[#This Row],[total_intl_calls]]&lt;=5,"Low Calls", IF(tbl_Customers[[#This Row],[total_intl_calls]]&lt;=10, "Medium Calls", "High Calls"))</f>
        <v>Low Calls</v>
      </c>
      <c r="AF30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43" s="36" t="str">
        <f>IF(tbl_Customers[[#This Row],[Churn_Risk_Score]]&gt;=10,"High Risk", IF(tbl_Customers[[#This Row],[Churn_Risk_Score]]&gt;=5,"Medium Risk","Low Risk"))</f>
        <v>Low Risk</v>
      </c>
    </row>
    <row r="3044" spans="1:33" x14ac:dyDescent="0.35">
      <c r="A3044">
        <v>3043</v>
      </c>
      <c r="B3044" t="s">
        <v>29</v>
      </c>
      <c r="C3044">
        <v>104</v>
      </c>
      <c r="D3044" t="s">
        <v>28</v>
      </c>
      <c r="E3044" t="s">
        <v>22</v>
      </c>
      <c r="F3044" t="s">
        <v>22</v>
      </c>
      <c r="G3044">
        <v>0</v>
      </c>
      <c r="H3044">
        <v>189.3</v>
      </c>
      <c r="I3044">
        <v>73</v>
      </c>
      <c r="J3044">
        <v>32.18</v>
      </c>
      <c r="K3044">
        <v>156.19999999999999</v>
      </c>
      <c r="L3044">
        <v>120</v>
      </c>
      <c r="M3044">
        <v>13.28</v>
      </c>
      <c r="N3044">
        <v>232.2</v>
      </c>
      <c r="O3044">
        <v>76</v>
      </c>
      <c r="P3044">
        <v>10.45</v>
      </c>
      <c r="Q3044">
        <v>7.5</v>
      </c>
      <c r="R3044">
        <v>8</v>
      </c>
      <c r="S3044">
        <v>2.0299999999999998</v>
      </c>
      <c r="T3044">
        <v>3</v>
      </c>
      <c r="U3044" t="s">
        <v>22</v>
      </c>
      <c r="V3044">
        <f>IF(tbl_Customers[[#This Row],[churn]] = "yes", 1, 0)</f>
        <v>0</v>
      </c>
      <c r="W3044" t="str">
        <f>IF(tbl_Customers[[#This Row],[number_customer_service_calls]] &lt;= 1, "0-1 Calls", IF(tbl_Customers[[#This Row],[number_customer_service_calls]] &lt;= 3, "2-3 Calls", IF(tbl_Customers[[#This Row],[number_customer_service_calls]] &lt;=5, "4-5 Calls", "6+ Calls")))</f>
        <v>2-3 Calls</v>
      </c>
      <c r="X3044" t="str">
        <f>IF(tbl_Customers[[#This Row],[account_length]] &lt;= 50, "0-50", IF(tbl_Customers[[#This Row],[account_length]] &lt;=100, "51-100", IF(tbl_Customers[[#This Row],[account_length]] &lt;= 150, "101-150", "151+")))</f>
        <v>101-150</v>
      </c>
      <c r="Y3044" t="str">
        <f>IF(tbl_Customers[[#This Row],[total_intl_charge]] &lt;= 3, "Low Charges", "High Charges")</f>
        <v>Low Charges</v>
      </c>
      <c r="Z3044" t="str">
        <f>IF(tbl_Customers[[#This Row],[total_eve_calls]]&lt;=80,"Low Calls",
IF(tbl_Customers[[#This Row],[total_eve_calls]]&lt;=120,"Medium Calls","High Calls"))</f>
        <v>Medium Calls</v>
      </c>
      <c r="AA3044" t="str">
        <f>IF(tbl_Customers[[#This Row],[total_eve_charge]]&lt;=15,"Low Charges",
IF(tbl_Customers[[#This Row],[total_eve_charge]]&lt;=20,"Medium Charges","High Charges"))</f>
        <v>Low Charges</v>
      </c>
      <c r="AB30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44" t="str">
        <f>IF(tbl_Customers[[#This Row],[number_vmail_messages]] = 0, "No Usage", IF(tbl_Customers[[#This Row],[number_vmail_messages]] &lt;= 20, "Low Usage", IF(tbl_Customers[[#This Row],[number_vmail_messages]] &lt;= 40, "Medium Usgae", "High Usage")))</f>
        <v>No Usage</v>
      </c>
      <c r="AD3044" t="str">
        <f>IF(tbl_Customers[[#This Row],[total_day_minutes]]&lt;=150,"Low Usage", IF(tbl_Customers[[#This Row],[total_day_minutes]]&lt;=200,"Medium Usage", IF(tbl_Customers[[#This Row],[total_day_minutes]]&lt;=250,"High Usage","Very High Usage")))</f>
        <v>Medium Usage</v>
      </c>
      <c r="AE3044" t="str">
        <f>IF(tbl_Customers[[#This Row],[total_intl_calls]]&lt;=5,"Low Calls", IF(tbl_Customers[[#This Row],[total_intl_calls]]&lt;=10, "Medium Calls", "High Calls"))</f>
        <v>Medium Calls</v>
      </c>
      <c r="AF30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44" s="36" t="str">
        <f>IF(tbl_Customers[[#This Row],[Churn_Risk_Score]]&gt;=10,"High Risk", IF(tbl_Customers[[#This Row],[Churn_Risk_Score]]&gt;=5,"Medium Risk","Low Risk"))</f>
        <v>Low Risk</v>
      </c>
    </row>
    <row r="3045" spans="1:33" x14ac:dyDescent="0.35">
      <c r="A3045">
        <v>3044</v>
      </c>
      <c r="B3045" t="s">
        <v>26</v>
      </c>
      <c r="C3045">
        <v>78</v>
      </c>
      <c r="D3045" t="s">
        <v>28</v>
      </c>
      <c r="E3045" t="s">
        <v>22</v>
      </c>
      <c r="F3045" t="s">
        <v>22</v>
      </c>
      <c r="G3045">
        <v>0</v>
      </c>
      <c r="H3045">
        <v>140</v>
      </c>
      <c r="I3045">
        <v>84</v>
      </c>
      <c r="J3045">
        <v>23.8</v>
      </c>
      <c r="K3045">
        <v>216.8</v>
      </c>
      <c r="L3045">
        <v>73</v>
      </c>
      <c r="M3045">
        <v>18.43</v>
      </c>
      <c r="N3045">
        <v>224.5</v>
      </c>
      <c r="O3045">
        <v>102</v>
      </c>
      <c r="P3045">
        <v>10.1</v>
      </c>
      <c r="Q3045">
        <v>9</v>
      </c>
      <c r="R3045">
        <v>6</v>
      </c>
      <c r="S3045">
        <v>2.4300000000000002</v>
      </c>
      <c r="T3045">
        <v>2</v>
      </c>
      <c r="U3045" t="s">
        <v>22</v>
      </c>
      <c r="V3045">
        <f>IF(tbl_Customers[[#This Row],[churn]] = "yes", 1, 0)</f>
        <v>0</v>
      </c>
      <c r="W3045" t="str">
        <f>IF(tbl_Customers[[#This Row],[number_customer_service_calls]] &lt;= 1, "0-1 Calls", IF(tbl_Customers[[#This Row],[number_customer_service_calls]] &lt;= 3, "2-3 Calls", IF(tbl_Customers[[#This Row],[number_customer_service_calls]] &lt;=5, "4-5 Calls", "6+ Calls")))</f>
        <v>2-3 Calls</v>
      </c>
      <c r="X3045" t="str">
        <f>IF(tbl_Customers[[#This Row],[account_length]] &lt;= 50, "0-50", IF(tbl_Customers[[#This Row],[account_length]] &lt;=100, "51-100", IF(tbl_Customers[[#This Row],[account_length]] &lt;= 150, "101-150", "151+")))</f>
        <v>51-100</v>
      </c>
      <c r="Y3045" t="str">
        <f>IF(tbl_Customers[[#This Row],[total_intl_charge]] &lt;= 3, "Low Charges", "High Charges")</f>
        <v>Low Charges</v>
      </c>
      <c r="Z3045" t="str">
        <f>IF(tbl_Customers[[#This Row],[total_eve_calls]]&lt;=80,"Low Calls",
IF(tbl_Customers[[#This Row],[total_eve_calls]]&lt;=120,"Medium Calls","High Calls"))</f>
        <v>Low Calls</v>
      </c>
      <c r="AA3045" t="str">
        <f>IF(tbl_Customers[[#This Row],[total_eve_charge]]&lt;=15,"Low Charges",
IF(tbl_Customers[[#This Row],[total_eve_charge]]&lt;=20,"Medium Charges","High Charges"))</f>
        <v>Medium Charges</v>
      </c>
      <c r="AB30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45" t="str">
        <f>IF(tbl_Customers[[#This Row],[number_vmail_messages]] = 0, "No Usage", IF(tbl_Customers[[#This Row],[number_vmail_messages]] &lt;= 20, "Low Usage", IF(tbl_Customers[[#This Row],[number_vmail_messages]] &lt;= 40, "Medium Usgae", "High Usage")))</f>
        <v>No Usage</v>
      </c>
      <c r="AD3045" t="str">
        <f>IF(tbl_Customers[[#This Row],[total_day_minutes]]&lt;=150,"Low Usage", IF(tbl_Customers[[#This Row],[total_day_minutes]]&lt;=200,"Medium Usage", IF(tbl_Customers[[#This Row],[total_day_minutes]]&lt;=250,"High Usage","Very High Usage")))</f>
        <v>Low Usage</v>
      </c>
      <c r="AE3045" t="str">
        <f>IF(tbl_Customers[[#This Row],[total_intl_calls]]&lt;=5,"Low Calls", IF(tbl_Customers[[#This Row],[total_intl_calls]]&lt;=10, "Medium Calls", "High Calls"))</f>
        <v>Medium Calls</v>
      </c>
      <c r="AF30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45" s="36" t="str">
        <f>IF(tbl_Customers[[#This Row],[Churn_Risk_Score]]&gt;=10,"High Risk", IF(tbl_Customers[[#This Row],[Churn_Risk_Score]]&gt;=5,"Medium Risk","Low Risk"))</f>
        <v>Low Risk</v>
      </c>
    </row>
    <row r="3046" spans="1:33" x14ac:dyDescent="0.35">
      <c r="A3046">
        <v>3045</v>
      </c>
      <c r="B3046" t="s">
        <v>33</v>
      </c>
      <c r="C3046">
        <v>60</v>
      </c>
      <c r="D3046" t="s">
        <v>21</v>
      </c>
      <c r="E3046" t="s">
        <v>22</v>
      </c>
      <c r="F3046" t="s">
        <v>22</v>
      </c>
      <c r="G3046">
        <v>0</v>
      </c>
      <c r="H3046">
        <v>221</v>
      </c>
      <c r="I3046">
        <v>94</v>
      </c>
      <c r="J3046">
        <v>37.57</v>
      </c>
      <c r="K3046">
        <v>308.2</v>
      </c>
      <c r="L3046">
        <v>72</v>
      </c>
      <c r="M3046">
        <v>26.2</v>
      </c>
      <c r="N3046">
        <v>233.2</v>
      </c>
      <c r="O3046">
        <v>94</v>
      </c>
      <c r="P3046">
        <v>10.49</v>
      </c>
      <c r="Q3046">
        <v>10.1</v>
      </c>
      <c r="R3046">
        <v>5</v>
      </c>
      <c r="S3046">
        <v>2.73</v>
      </c>
      <c r="T3046">
        <v>1</v>
      </c>
      <c r="U3046" t="s">
        <v>23</v>
      </c>
      <c r="V3046">
        <f>IF(tbl_Customers[[#This Row],[churn]] = "yes", 1, 0)</f>
        <v>1</v>
      </c>
      <c r="W3046" t="str">
        <f>IF(tbl_Customers[[#This Row],[number_customer_service_calls]] &lt;= 1, "0-1 Calls", IF(tbl_Customers[[#This Row],[number_customer_service_calls]] &lt;= 3, "2-3 Calls", IF(tbl_Customers[[#This Row],[number_customer_service_calls]] &lt;=5, "4-5 Calls", "6+ Calls")))</f>
        <v>0-1 Calls</v>
      </c>
      <c r="X3046" t="str">
        <f>IF(tbl_Customers[[#This Row],[account_length]] &lt;= 50, "0-50", IF(tbl_Customers[[#This Row],[account_length]] &lt;=100, "51-100", IF(tbl_Customers[[#This Row],[account_length]] &lt;= 150, "101-150", "151+")))</f>
        <v>51-100</v>
      </c>
      <c r="Y3046" t="str">
        <f>IF(tbl_Customers[[#This Row],[total_intl_charge]] &lt;= 3, "Low Charges", "High Charges")</f>
        <v>Low Charges</v>
      </c>
      <c r="Z3046" t="str">
        <f>IF(tbl_Customers[[#This Row],[total_eve_calls]]&lt;=80,"Low Calls",
IF(tbl_Customers[[#This Row],[total_eve_calls]]&lt;=120,"Medium Calls","High Calls"))</f>
        <v>Low Calls</v>
      </c>
      <c r="AA3046" t="str">
        <f>IF(tbl_Customers[[#This Row],[total_eve_charge]]&lt;=15,"Low Charges",
IF(tbl_Customers[[#This Row],[total_eve_charge]]&lt;=20,"Medium Charges","High Charges"))</f>
        <v>High Charges</v>
      </c>
      <c r="AB30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46" t="str">
        <f>IF(tbl_Customers[[#This Row],[number_vmail_messages]] = 0, "No Usage", IF(tbl_Customers[[#This Row],[number_vmail_messages]] &lt;= 20, "Low Usage", IF(tbl_Customers[[#This Row],[number_vmail_messages]] &lt;= 40, "Medium Usgae", "High Usage")))</f>
        <v>No Usage</v>
      </c>
      <c r="AD3046" t="str">
        <f>IF(tbl_Customers[[#This Row],[total_day_minutes]]&lt;=150,"Low Usage", IF(tbl_Customers[[#This Row],[total_day_minutes]]&lt;=200,"Medium Usage", IF(tbl_Customers[[#This Row],[total_day_minutes]]&lt;=250,"High Usage","Very High Usage")))</f>
        <v>High Usage</v>
      </c>
      <c r="AE3046" t="str">
        <f>IF(tbl_Customers[[#This Row],[total_intl_calls]]&lt;=5,"Low Calls", IF(tbl_Customers[[#This Row],[total_intl_calls]]&lt;=10, "Medium Calls", "High Calls"))</f>
        <v>Low Calls</v>
      </c>
      <c r="AF30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46" s="36" t="str">
        <f>IF(tbl_Customers[[#This Row],[Churn_Risk_Score]]&gt;=10,"High Risk", IF(tbl_Customers[[#This Row],[Churn_Risk_Score]]&gt;=5,"Medium Risk","Low Risk"))</f>
        <v>Low Risk</v>
      </c>
    </row>
    <row r="3047" spans="1:33" x14ac:dyDescent="0.35">
      <c r="A3047">
        <v>3046</v>
      </c>
      <c r="B3047" t="s">
        <v>67</v>
      </c>
      <c r="C3047">
        <v>171</v>
      </c>
      <c r="D3047" t="s">
        <v>28</v>
      </c>
      <c r="E3047" t="s">
        <v>23</v>
      </c>
      <c r="F3047" t="s">
        <v>22</v>
      </c>
      <c r="G3047">
        <v>0</v>
      </c>
      <c r="H3047">
        <v>191.6</v>
      </c>
      <c r="I3047">
        <v>83</v>
      </c>
      <c r="J3047">
        <v>32.57</v>
      </c>
      <c r="K3047">
        <v>181.1</v>
      </c>
      <c r="L3047">
        <v>103</v>
      </c>
      <c r="M3047">
        <v>15.39</v>
      </c>
      <c r="N3047">
        <v>195.3</v>
      </c>
      <c r="O3047">
        <v>73</v>
      </c>
      <c r="P3047">
        <v>8.7899999999999991</v>
      </c>
      <c r="Q3047">
        <v>8.6</v>
      </c>
      <c r="R3047">
        <v>3</v>
      </c>
      <c r="S3047">
        <v>2.3199999999999998</v>
      </c>
      <c r="T3047">
        <v>3</v>
      </c>
      <c r="U3047" t="s">
        <v>22</v>
      </c>
      <c r="V3047">
        <f>IF(tbl_Customers[[#This Row],[churn]] = "yes", 1, 0)</f>
        <v>0</v>
      </c>
      <c r="W3047" t="str">
        <f>IF(tbl_Customers[[#This Row],[number_customer_service_calls]] &lt;= 1, "0-1 Calls", IF(tbl_Customers[[#This Row],[number_customer_service_calls]] &lt;= 3, "2-3 Calls", IF(tbl_Customers[[#This Row],[number_customer_service_calls]] &lt;=5, "4-5 Calls", "6+ Calls")))</f>
        <v>2-3 Calls</v>
      </c>
      <c r="X3047" t="str">
        <f>IF(tbl_Customers[[#This Row],[account_length]] &lt;= 50, "0-50", IF(tbl_Customers[[#This Row],[account_length]] &lt;=100, "51-100", IF(tbl_Customers[[#This Row],[account_length]] &lt;= 150, "101-150", "151+")))</f>
        <v>151+</v>
      </c>
      <c r="Y3047" t="str">
        <f>IF(tbl_Customers[[#This Row],[total_intl_charge]] &lt;= 3, "Low Charges", "High Charges")</f>
        <v>Low Charges</v>
      </c>
      <c r="Z3047" t="str">
        <f>IF(tbl_Customers[[#This Row],[total_eve_calls]]&lt;=80,"Low Calls",
IF(tbl_Customers[[#This Row],[total_eve_calls]]&lt;=120,"Medium Calls","High Calls"))</f>
        <v>Medium Calls</v>
      </c>
      <c r="AA3047" t="str">
        <f>IF(tbl_Customers[[#This Row],[total_eve_charge]]&lt;=15,"Low Charges",
IF(tbl_Customers[[#This Row],[total_eve_charge]]&lt;=20,"Medium Charges","High Charges"))</f>
        <v>Medium Charges</v>
      </c>
      <c r="AB30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47" t="str">
        <f>IF(tbl_Customers[[#This Row],[number_vmail_messages]] = 0, "No Usage", IF(tbl_Customers[[#This Row],[number_vmail_messages]] &lt;= 20, "Low Usage", IF(tbl_Customers[[#This Row],[number_vmail_messages]] &lt;= 40, "Medium Usgae", "High Usage")))</f>
        <v>No Usage</v>
      </c>
      <c r="AD3047" t="str">
        <f>IF(tbl_Customers[[#This Row],[total_day_minutes]]&lt;=150,"Low Usage", IF(tbl_Customers[[#This Row],[total_day_minutes]]&lt;=200,"Medium Usage", IF(tbl_Customers[[#This Row],[total_day_minutes]]&lt;=250,"High Usage","Very High Usage")))</f>
        <v>Medium Usage</v>
      </c>
      <c r="AE3047" t="str">
        <f>IF(tbl_Customers[[#This Row],[total_intl_calls]]&lt;=5,"Low Calls", IF(tbl_Customers[[#This Row],[total_intl_calls]]&lt;=10, "Medium Calls", "High Calls"))</f>
        <v>Low Calls</v>
      </c>
      <c r="AF30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47" s="36" t="str">
        <f>IF(tbl_Customers[[#This Row],[Churn_Risk_Score]]&gt;=10,"High Risk", IF(tbl_Customers[[#This Row],[Churn_Risk_Score]]&gt;=5,"Medium Risk","Low Risk"))</f>
        <v>Low Risk</v>
      </c>
    </row>
    <row r="3048" spans="1:33" x14ac:dyDescent="0.35">
      <c r="A3048">
        <v>3047</v>
      </c>
      <c r="B3048" t="s">
        <v>38</v>
      </c>
      <c r="C3048">
        <v>88</v>
      </c>
      <c r="D3048" t="s">
        <v>21</v>
      </c>
      <c r="E3048" t="s">
        <v>22</v>
      </c>
      <c r="F3048" t="s">
        <v>22</v>
      </c>
      <c r="G3048">
        <v>0</v>
      </c>
      <c r="H3048">
        <v>294.3</v>
      </c>
      <c r="I3048">
        <v>83</v>
      </c>
      <c r="J3048">
        <v>50.03</v>
      </c>
      <c r="K3048">
        <v>172.1</v>
      </c>
      <c r="L3048">
        <v>104</v>
      </c>
      <c r="M3048">
        <v>14.63</v>
      </c>
      <c r="N3048">
        <v>177.3</v>
      </c>
      <c r="O3048">
        <v>105</v>
      </c>
      <c r="P3048">
        <v>7.98</v>
      </c>
      <c r="Q3048">
        <v>5.8</v>
      </c>
      <c r="R3048">
        <v>7</v>
      </c>
      <c r="S3048">
        <v>1.57</v>
      </c>
      <c r="T3048">
        <v>2</v>
      </c>
      <c r="U3048" t="s">
        <v>23</v>
      </c>
      <c r="V3048">
        <f>IF(tbl_Customers[[#This Row],[churn]] = "yes", 1, 0)</f>
        <v>1</v>
      </c>
      <c r="W3048" t="str">
        <f>IF(tbl_Customers[[#This Row],[number_customer_service_calls]] &lt;= 1, "0-1 Calls", IF(tbl_Customers[[#This Row],[number_customer_service_calls]] &lt;= 3, "2-3 Calls", IF(tbl_Customers[[#This Row],[number_customer_service_calls]] &lt;=5, "4-5 Calls", "6+ Calls")))</f>
        <v>2-3 Calls</v>
      </c>
      <c r="X3048" t="str">
        <f>IF(tbl_Customers[[#This Row],[account_length]] &lt;= 50, "0-50", IF(tbl_Customers[[#This Row],[account_length]] &lt;=100, "51-100", IF(tbl_Customers[[#This Row],[account_length]] &lt;= 150, "101-150", "151+")))</f>
        <v>51-100</v>
      </c>
      <c r="Y3048" t="str">
        <f>IF(tbl_Customers[[#This Row],[total_intl_charge]] &lt;= 3, "Low Charges", "High Charges")</f>
        <v>Low Charges</v>
      </c>
      <c r="Z3048" t="str">
        <f>IF(tbl_Customers[[#This Row],[total_eve_calls]]&lt;=80,"Low Calls",
IF(tbl_Customers[[#This Row],[total_eve_calls]]&lt;=120,"Medium Calls","High Calls"))</f>
        <v>Medium Calls</v>
      </c>
      <c r="AA3048" t="str">
        <f>IF(tbl_Customers[[#This Row],[total_eve_charge]]&lt;=15,"Low Charges",
IF(tbl_Customers[[#This Row],[total_eve_charge]]&lt;=20,"Medium Charges","High Charges"))</f>
        <v>Low Charges</v>
      </c>
      <c r="AB30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48" t="str">
        <f>IF(tbl_Customers[[#This Row],[number_vmail_messages]] = 0, "No Usage", IF(tbl_Customers[[#This Row],[number_vmail_messages]] &lt;= 20, "Low Usage", IF(tbl_Customers[[#This Row],[number_vmail_messages]] &lt;= 40, "Medium Usgae", "High Usage")))</f>
        <v>No Usage</v>
      </c>
      <c r="AD3048" t="str">
        <f>IF(tbl_Customers[[#This Row],[total_day_minutes]]&lt;=150,"Low Usage", IF(tbl_Customers[[#This Row],[total_day_minutes]]&lt;=200,"Medium Usage", IF(tbl_Customers[[#This Row],[total_day_minutes]]&lt;=250,"High Usage","Very High Usage")))</f>
        <v>Very High Usage</v>
      </c>
      <c r="AE3048" t="str">
        <f>IF(tbl_Customers[[#This Row],[total_intl_calls]]&lt;=5,"Low Calls", IF(tbl_Customers[[#This Row],[total_intl_calls]]&lt;=10, "Medium Calls", "High Calls"))</f>
        <v>Medium Calls</v>
      </c>
      <c r="AF30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48" s="36" t="str">
        <f>IF(tbl_Customers[[#This Row],[Churn_Risk_Score]]&gt;=10,"High Risk", IF(tbl_Customers[[#This Row],[Churn_Risk_Score]]&gt;=5,"Medium Risk","Low Risk"))</f>
        <v>Medium Risk</v>
      </c>
    </row>
    <row r="3049" spans="1:33" x14ac:dyDescent="0.35">
      <c r="A3049">
        <v>3048</v>
      </c>
      <c r="B3049" t="s">
        <v>72</v>
      </c>
      <c r="C3049">
        <v>156</v>
      </c>
      <c r="D3049" t="s">
        <v>21</v>
      </c>
      <c r="E3049" t="s">
        <v>22</v>
      </c>
      <c r="F3049" t="s">
        <v>22</v>
      </c>
      <c r="G3049">
        <v>0</v>
      </c>
      <c r="H3049">
        <v>162.6</v>
      </c>
      <c r="I3049">
        <v>113</v>
      </c>
      <c r="J3049">
        <v>27.64</v>
      </c>
      <c r="K3049">
        <v>260.2</v>
      </c>
      <c r="L3049">
        <v>90</v>
      </c>
      <c r="M3049">
        <v>22.12</v>
      </c>
      <c r="N3049">
        <v>214.7</v>
      </c>
      <c r="O3049">
        <v>93</v>
      </c>
      <c r="P3049">
        <v>9.66</v>
      </c>
      <c r="Q3049">
        <v>10.9</v>
      </c>
      <c r="R3049">
        <v>2</v>
      </c>
      <c r="S3049">
        <v>2.94</v>
      </c>
      <c r="T3049">
        <v>0</v>
      </c>
      <c r="U3049" t="s">
        <v>22</v>
      </c>
      <c r="V3049">
        <f>IF(tbl_Customers[[#This Row],[churn]] = "yes", 1, 0)</f>
        <v>0</v>
      </c>
      <c r="W3049" t="str">
        <f>IF(tbl_Customers[[#This Row],[number_customer_service_calls]] &lt;= 1, "0-1 Calls", IF(tbl_Customers[[#This Row],[number_customer_service_calls]] &lt;= 3, "2-3 Calls", IF(tbl_Customers[[#This Row],[number_customer_service_calls]] &lt;=5, "4-5 Calls", "6+ Calls")))</f>
        <v>0-1 Calls</v>
      </c>
      <c r="X3049" t="str">
        <f>IF(tbl_Customers[[#This Row],[account_length]] &lt;= 50, "0-50", IF(tbl_Customers[[#This Row],[account_length]] &lt;=100, "51-100", IF(tbl_Customers[[#This Row],[account_length]] &lt;= 150, "101-150", "151+")))</f>
        <v>151+</v>
      </c>
      <c r="Y3049" t="str">
        <f>IF(tbl_Customers[[#This Row],[total_intl_charge]] &lt;= 3, "Low Charges", "High Charges")</f>
        <v>Low Charges</v>
      </c>
      <c r="Z3049" t="str">
        <f>IF(tbl_Customers[[#This Row],[total_eve_calls]]&lt;=80,"Low Calls",
IF(tbl_Customers[[#This Row],[total_eve_calls]]&lt;=120,"Medium Calls","High Calls"))</f>
        <v>Medium Calls</v>
      </c>
      <c r="AA3049" t="str">
        <f>IF(tbl_Customers[[#This Row],[total_eve_charge]]&lt;=15,"Low Charges",
IF(tbl_Customers[[#This Row],[total_eve_charge]]&lt;=20,"Medium Charges","High Charges"))</f>
        <v>High Charges</v>
      </c>
      <c r="AB30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49" t="str">
        <f>IF(tbl_Customers[[#This Row],[number_vmail_messages]] = 0, "No Usage", IF(tbl_Customers[[#This Row],[number_vmail_messages]] &lt;= 20, "Low Usage", IF(tbl_Customers[[#This Row],[number_vmail_messages]] &lt;= 40, "Medium Usgae", "High Usage")))</f>
        <v>No Usage</v>
      </c>
      <c r="AD3049" t="str">
        <f>IF(tbl_Customers[[#This Row],[total_day_minutes]]&lt;=150,"Low Usage", IF(tbl_Customers[[#This Row],[total_day_minutes]]&lt;=200,"Medium Usage", IF(tbl_Customers[[#This Row],[total_day_minutes]]&lt;=250,"High Usage","Very High Usage")))</f>
        <v>Medium Usage</v>
      </c>
      <c r="AE3049" t="str">
        <f>IF(tbl_Customers[[#This Row],[total_intl_calls]]&lt;=5,"Low Calls", IF(tbl_Customers[[#This Row],[total_intl_calls]]&lt;=10, "Medium Calls", "High Calls"))</f>
        <v>Low Calls</v>
      </c>
      <c r="AF30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49" s="36" t="str">
        <f>IF(tbl_Customers[[#This Row],[Churn_Risk_Score]]&gt;=10,"High Risk", IF(tbl_Customers[[#This Row],[Churn_Risk_Score]]&gt;=5,"Medium Risk","Low Risk"))</f>
        <v>Low Risk</v>
      </c>
    </row>
    <row r="3050" spans="1:33" x14ac:dyDescent="0.35">
      <c r="A3050">
        <v>3049</v>
      </c>
      <c r="B3050" t="s">
        <v>67</v>
      </c>
      <c r="C3050">
        <v>92</v>
      </c>
      <c r="D3050" t="s">
        <v>28</v>
      </c>
      <c r="E3050" t="s">
        <v>22</v>
      </c>
      <c r="F3050" t="s">
        <v>23</v>
      </c>
      <c r="G3050">
        <v>27</v>
      </c>
      <c r="H3050">
        <v>233.6</v>
      </c>
      <c r="I3050">
        <v>126</v>
      </c>
      <c r="J3050">
        <v>39.71</v>
      </c>
      <c r="K3050">
        <v>152.9</v>
      </c>
      <c r="L3050">
        <v>94</v>
      </c>
      <c r="M3050">
        <v>13</v>
      </c>
      <c r="N3050">
        <v>262.10000000000002</v>
      </c>
      <c r="O3050">
        <v>95</v>
      </c>
      <c r="P3050">
        <v>11.79</v>
      </c>
      <c r="Q3050">
        <v>12.8</v>
      </c>
      <c r="R3050">
        <v>4</v>
      </c>
      <c r="S3050">
        <v>3.46</v>
      </c>
      <c r="T3050">
        <v>1</v>
      </c>
      <c r="U3050" t="s">
        <v>22</v>
      </c>
      <c r="V3050">
        <f>IF(tbl_Customers[[#This Row],[churn]] = "yes", 1, 0)</f>
        <v>0</v>
      </c>
      <c r="W3050" t="str">
        <f>IF(tbl_Customers[[#This Row],[number_customer_service_calls]] &lt;= 1, "0-1 Calls", IF(tbl_Customers[[#This Row],[number_customer_service_calls]] &lt;= 3, "2-3 Calls", IF(tbl_Customers[[#This Row],[number_customer_service_calls]] &lt;=5, "4-5 Calls", "6+ Calls")))</f>
        <v>0-1 Calls</v>
      </c>
      <c r="X3050" t="str">
        <f>IF(tbl_Customers[[#This Row],[account_length]] &lt;= 50, "0-50", IF(tbl_Customers[[#This Row],[account_length]] &lt;=100, "51-100", IF(tbl_Customers[[#This Row],[account_length]] &lt;= 150, "101-150", "151+")))</f>
        <v>51-100</v>
      </c>
      <c r="Y3050" t="str">
        <f>IF(tbl_Customers[[#This Row],[total_intl_charge]] &lt;= 3, "Low Charges", "High Charges")</f>
        <v>High Charges</v>
      </c>
      <c r="Z3050" t="str">
        <f>IF(tbl_Customers[[#This Row],[total_eve_calls]]&lt;=80,"Low Calls",
IF(tbl_Customers[[#This Row],[total_eve_calls]]&lt;=120,"Medium Calls","High Calls"))</f>
        <v>Medium Calls</v>
      </c>
      <c r="AA3050" t="str">
        <f>IF(tbl_Customers[[#This Row],[total_eve_charge]]&lt;=15,"Low Charges",
IF(tbl_Customers[[#This Row],[total_eve_charge]]&lt;=20,"Medium Charges","High Charges"))</f>
        <v>Low Charges</v>
      </c>
      <c r="AB30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50" t="str">
        <f>IF(tbl_Customers[[#This Row],[number_vmail_messages]] = 0, "No Usage", IF(tbl_Customers[[#This Row],[number_vmail_messages]] &lt;= 20, "Low Usage", IF(tbl_Customers[[#This Row],[number_vmail_messages]] &lt;= 40, "Medium Usgae", "High Usage")))</f>
        <v>Medium Usgae</v>
      </c>
      <c r="AD3050" t="str">
        <f>IF(tbl_Customers[[#This Row],[total_day_minutes]]&lt;=150,"Low Usage", IF(tbl_Customers[[#This Row],[total_day_minutes]]&lt;=200,"Medium Usage", IF(tbl_Customers[[#This Row],[total_day_minutes]]&lt;=250,"High Usage","Very High Usage")))</f>
        <v>High Usage</v>
      </c>
      <c r="AE3050" t="str">
        <f>IF(tbl_Customers[[#This Row],[total_intl_calls]]&lt;=5,"Low Calls", IF(tbl_Customers[[#This Row],[total_intl_calls]]&lt;=10, "Medium Calls", "High Calls"))</f>
        <v>Low Calls</v>
      </c>
      <c r="AF30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50" s="36" t="str">
        <f>IF(tbl_Customers[[#This Row],[Churn_Risk_Score]]&gt;=10,"High Risk", IF(tbl_Customers[[#This Row],[Churn_Risk_Score]]&gt;=5,"Medium Risk","Low Risk"))</f>
        <v>Low Risk</v>
      </c>
    </row>
    <row r="3051" spans="1:33" x14ac:dyDescent="0.35">
      <c r="A3051">
        <v>3050</v>
      </c>
      <c r="B3051" t="s">
        <v>26</v>
      </c>
      <c r="C3051">
        <v>78</v>
      </c>
      <c r="D3051" t="s">
        <v>21</v>
      </c>
      <c r="E3051" t="s">
        <v>22</v>
      </c>
      <c r="F3051" t="s">
        <v>22</v>
      </c>
      <c r="G3051">
        <v>0</v>
      </c>
      <c r="H3051">
        <v>290.5</v>
      </c>
      <c r="I3051">
        <v>119</v>
      </c>
      <c r="J3051">
        <v>49.39</v>
      </c>
      <c r="K3051">
        <v>158.4</v>
      </c>
      <c r="L3051">
        <v>75</v>
      </c>
      <c r="M3051">
        <v>13.46</v>
      </c>
      <c r="N3051">
        <v>255.6</v>
      </c>
      <c r="O3051">
        <v>101</v>
      </c>
      <c r="P3051">
        <v>11.5</v>
      </c>
      <c r="Q3051">
        <v>8.6</v>
      </c>
      <c r="R3051">
        <v>6</v>
      </c>
      <c r="S3051">
        <v>2.3199999999999998</v>
      </c>
      <c r="T3051">
        <v>2</v>
      </c>
      <c r="U3051" t="s">
        <v>23</v>
      </c>
      <c r="V3051">
        <f>IF(tbl_Customers[[#This Row],[churn]] = "yes", 1, 0)</f>
        <v>1</v>
      </c>
      <c r="W3051" t="str">
        <f>IF(tbl_Customers[[#This Row],[number_customer_service_calls]] &lt;= 1, "0-1 Calls", IF(tbl_Customers[[#This Row],[number_customer_service_calls]] &lt;= 3, "2-3 Calls", IF(tbl_Customers[[#This Row],[number_customer_service_calls]] &lt;=5, "4-5 Calls", "6+ Calls")))</f>
        <v>2-3 Calls</v>
      </c>
      <c r="X3051" t="str">
        <f>IF(tbl_Customers[[#This Row],[account_length]] &lt;= 50, "0-50", IF(tbl_Customers[[#This Row],[account_length]] &lt;=100, "51-100", IF(tbl_Customers[[#This Row],[account_length]] &lt;= 150, "101-150", "151+")))</f>
        <v>51-100</v>
      </c>
      <c r="Y3051" t="str">
        <f>IF(tbl_Customers[[#This Row],[total_intl_charge]] &lt;= 3, "Low Charges", "High Charges")</f>
        <v>Low Charges</v>
      </c>
      <c r="Z3051" t="str">
        <f>IF(tbl_Customers[[#This Row],[total_eve_calls]]&lt;=80,"Low Calls",
IF(tbl_Customers[[#This Row],[total_eve_calls]]&lt;=120,"Medium Calls","High Calls"))</f>
        <v>Low Calls</v>
      </c>
      <c r="AA3051" t="str">
        <f>IF(tbl_Customers[[#This Row],[total_eve_charge]]&lt;=15,"Low Charges",
IF(tbl_Customers[[#This Row],[total_eve_charge]]&lt;=20,"Medium Charges","High Charges"))</f>
        <v>Low Charges</v>
      </c>
      <c r="AB30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51" t="str">
        <f>IF(tbl_Customers[[#This Row],[number_vmail_messages]] = 0, "No Usage", IF(tbl_Customers[[#This Row],[number_vmail_messages]] &lt;= 20, "Low Usage", IF(tbl_Customers[[#This Row],[number_vmail_messages]] &lt;= 40, "Medium Usgae", "High Usage")))</f>
        <v>No Usage</v>
      </c>
      <c r="AD3051" t="str">
        <f>IF(tbl_Customers[[#This Row],[total_day_minutes]]&lt;=150,"Low Usage", IF(tbl_Customers[[#This Row],[total_day_minutes]]&lt;=200,"Medium Usage", IF(tbl_Customers[[#This Row],[total_day_minutes]]&lt;=250,"High Usage","Very High Usage")))</f>
        <v>Very High Usage</v>
      </c>
      <c r="AE3051" t="str">
        <f>IF(tbl_Customers[[#This Row],[total_intl_calls]]&lt;=5,"Low Calls", IF(tbl_Customers[[#This Row],[total_intl_calls]]&lt;=10, "Medium Calls", "High Calls"))</f>
        <v>Medium Calls</v>
      </c>
      <c r="AF30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51" s="36" t="str">
        <f>IF(tbl_Customers[[#This Row],[Churn_Risk_Score]]&gt;=10,"High Risk", IF(tbl_Customers[[#This Row],[Churn_Risk_Score]]&gt;=5,"Medium Risk","Low Risk"))</f>
        <v>Medium Risk</v>
      </c>
    </row>
    <row r="3052" spans="1:33" x14ac:dyDescent="0.35">
      <c r="A3052">
        <v>3051</v>
      </c>
      <c r="B3052" t="s">
        <v>71</v>
      </c>
      <c r="C3052">
        <v>102</v>
      </c>
      <c r="D3052" t="s">
        <v>21</v>
      </c>
      <c r="E3052" t="s">
        <v>22</v>
      </c>
      <c r="F3052" t="s">
        <v>22</v>
      </c>
      <c r="G3052">
        <v>0</v>
      </c>
      <c r="H3052">
        <v>183.2</v>
      </c>
      <c r="I3052">
        <v>112</v>
      </c>
      <c r="J3052">
        <v>31.14</v>
      </c>
      <c r="K3052">
        <v>187.5</v>
      </c>
      <c r="L3052">
        <v>113</v>
      </c>
      <c r="M3052">
        <v>15.94</v>
      </c>
      <c r="N3052">
        <v>232.3</v>
      </c>
      <c r="O3052">
        <v>77</v>
      </c>
      <c r="P3052">
        <v>10.45</v>
      </c>
      <c r="Q3052">
        <v>9.1999999999999993</v>
      </c>
      <c r="R3052">
        <v>5</v>
      </c>
      <c r="S3052">
        <v>2.48</v>
      </c>
      <c r="T3052">
        <v>1</v>
      </c>
      <c r="U3052" t="s">
        <v>23</v>
      </c>
      <c r="V3052">
        <f>IF(tbl_Customers[[#This Row],[churn]] = "yes", 1, 0)</f>
        <v>1</v>
      </c>
      <c r="W3052" t="str">
        <f>IF(tbl_Customers[[#This Row],[number_customer_service_calls]] &lt;= 1, "0-1 Calls", IF(tbl_Customers[[#This Row],[number_customer_service_calls]] &lt;= 3, "2-3 Calls", IF(tbl_Customers[[#This Row],[number_customer_service_calls]] &lt;=5, "4-5 Calls", "6+ Calls")))</f>
        <v>0-1 Calls</v>
      </c>
      <c r="X3052" t="str">
        <f>IF(tbl_Customers[[#This Row],[account_length]] &lt;= 50, "0-50", IF(tbl_Customers[[#This Row],[account_length]] &lt;=100, "51-100", IF(tbl_Customers[[#This Row],[account_length]] &lt;= 150, "101-150", "151+")))</f>
        <v>101-150</v>
      </c>
      <c r="Y3052" t="str">
        <f>IF(tbl_Customers[[#This Row],[total_intl_charge]] &lt;= 3, "Low Charges", "High Charges")</f>
        <v>Low Charges</v>
      </c>
      <c r="Z3052" t="str">
        <f>IF(tbl_Customers[[#This Row],[total_eve_calls]]&lt;=80,"Low Calls",
IF(tbl_Customers[[#This Row],[total_eve_calls]]&lt;=120,"Medium Calls","High Calls"))</f>
        <v>Medium Calls</v>
      </c>
      <c r="AA3052" t="str">
        <f>IF(tbl_Customers[[#This Row],[total_eve_charge]]&lt;=15,"Low Charges",
IF(tbl_Customers[[#This Row],[total_eve_charge]]&lt;=20,"Medium Charges","High Charges"))</f>
        <v>Medium Charges</v>
      </c>
      <c r="AB30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52" t="str">
        <f>IF(tbl_Customers[[#This Row],[number_vmail_messages]] = 0, "No Usage", IF(tbl_Customers[[#This Row],[number_vmail_messages]] &lt;= 20, "Low Usage", IF(tbl_Customers[[#This Row],[number_vmail_messages]] &lt;= 40, "Medium Usgae", "High Usage")))</f>
        <v>No Usage</v>
      </c>
      <c r="AD3052" t="str">
        <f>IF(tbl_Customers[[#This Row],[total_day_minutes]]&lt;=150,"Low Usage", IF(tbl_Customers[[#This Row],[total_day_minutes]]&lt;=200,"Medium Usage", IF(tbl_Customers[[#This Row],[total_day_minutes]]&lt;=250,"High Usage","Very High Usage")))</f>
        <v>Medium Usage</v>
      </c>
      <c r="AE3052" t="str">
        <f>IF(tbl_Customers[[#This Row],[total_intl_calls]]&lt;=5,"Low Calls", IF(tbl_Customers[[#This Row],[total_intl_calls]]&lt;=10, "Medium Calls", "High Calls"))</f>
        <v>Low Calls</v>
      </c>
      <c r="AF30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52" s="36" t="str">
        <f>IF(tbl_Customers[[#This Row],[Churn_Risk_Score]]&gt;=10,"High Risk", IF(tbl_Customers[[#This Row],[Churn_Risk_Score]]&gt;=5,"Medium Risk","Low Risk"))</f>
        <v>Low Risk</v>
      </c>
    </row>
    <row r="3053" spans="1:33" x14ac:dyDescent="0.35">
      <c r="A3053">
        <v>3052</v>
      </c>
      <c r="B3053" t="s">
        <v>31</v>
      </c>
      <c r="C3053">
        <v>131</v>
      </c>
      <c r="D3053" t="s">
        <v>25</v>
      </c>
      <c r="E3053" t="s">
        <v>22</v>
      </c>
      <c r="F3053" t="s">
        <v>22</v>
      </c>
      <c r="G3053">
        <v>0</v>
      </c>
      <c r="H3053">
        <v>155.6</v>
      </c>
      <c r="I3053">
        <v>78</v>
      </c>
      <c r="J3053">
        <v>26.45</v>
      </c>
      <c r="K3053">
        <v>165.2</v>
      </c>
      <c r="L3053">
        <v>134</v>
      </c>
      <c r="M3053">
        <v>14.04</v>
      </c>
      <c r="N3053">
        <v>184.1</v>
      </c>
      <c r="O3053">
        <v>89</v>
      </c>
      <c r="P3053">
        <v>8.2799999999999994</v>
      </c>
      <c r="Q3053">
        <v>8.6999999999999993</v>
      </c>
      <c r="R3053">
        <v>2</v>
      </c>
      <c r="S3053">
        <v>2.35</v>
      </c>
      <c r="T3053">
        <v>2</v>
      </c>
      <c r="U3053" t="s">
        <v>22</v>
      </c>
      <c r="V3053">
        <f>IF(tbl_Customers[[#This Row],[churn]] = "yes", 1, 0)</f>
        <v>0</v>
      </c>
      <c r="W3053" t="str">
        <f>IF(tbl_Customers[[#This Row],[number_customer_service_calls]] &lt;= 1, "0-1 Calls", IF(tbl_Customers[[#This Row],[number_customer_service_calls]] &lt;= 3, "2-3 Calls", IF(tbl_Customers[[#This Row],[number_customer_service_calls]] &lt;=5, "4-5 Calls", "6+ Calls")))</f>
        <v>2-3 Calls</v>
      </c>
      <c r="X3053" t="str">
        <f>IF(tbl_Customers[[#This Row],[account_length]] &lt;= 50, "0-50", IF(tbl_Customers[[#This Row],[account_length]] &lt;=100, "51-100", IF(tbl_Customers[[#This Row],[account_length]] &lt;= 150, "101-150", "151+")))</f>
        <v>101-150</v>
      </c>
      <c r="Y3053" t="str">
        <f>IF(tbl_Customers[[#This Row],[total_intl_charge]] &lt;= 3, "Low Charges", "High Charges")</f>
        <v>Low Charges</v>
      </c>
      <c r="Z3053" t="str">
        <f>IF(tbl_Customers[[#This Row],[total_eve_calls]]&lt;=80,"Low Calls",
IF(tbl_Customers[[#This Row],[total_eve_calls]]&lt;=120,"Medium Calls","High Calls"))</f>
        <v>High Calls</v>
      </c>
      <c r="AA3053" t="str">
        <f>IF(tbl_Customers[[#This Row],[total_eve_charge]]&lt;=15,"Low Charges",
IF(tbl_Customers[[#This Row],[total_eve_charge]]&lt;=20,"Medium Charges","High Charges"))</f>
        <v>Low Charges</v>
      </c>
      <c r="AB30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053" t="str">
        <f>IF(tbl_Customers[[#This Row],[number_vmail_messages]] = 0, "No Usage", IF(tbl_Customers[[#This Row],[number_vmail_messages]] &lt;= 20, "Low Usage", IF(tbl_Customers[[#This Row],[number_vmail_messages]] &lt;= 40, "Medium Usgae", "High Usage")))</f>
        <v>No Usage</v>
      </c>
      <c r="AD3053" t="str">
        <f>IF(tbl_Customers[[#This Row],[total_day_minutes]]&lt;=150,"Low Usage", IF(tbl_Customers[[#This Row],[total_day_minutes]]&lt;=200,"Medium Usage", IF(tbl_Customers[[#This Row],[total_day_minutes]]&lt;=250,"High Usage","Very High Usage")))</f>
        <v>Medium Usage</v>
      </c>
      <c r="AE3053" t="str">
        <f>IF(tbl_Customers[[#This Row],[total_intl_calls]]&lt;=5,"Low Calls", IF(tbl_Customers[[#This Row],[total_intl_calls]]&lt;=10, "Medium Calls", "High Calls"))</f>
        <v>Low Calls</v>
      </c>
      <c r="AF30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53" s="36" t="str">
        <f>IF(tbl_Customers[[#This Row],[Churn_Risk_Score]]&gt;=10,"High Risk", IF(tbl_Customers[[#This Row],[Churn_Risk_Score]]&gt;=5,"Medium Risk","Low Risk"))</f>
        <v>Low Risk</v>
      </c>
    </row>
    <row r="3054" spans="1:33" x14ac:dyDescent="0.35">
      <c r="A3054">
        <v>3053</v>
      </c>
      <c r="B3054" t="s">
        <v>40</v>
      </c>
      <c r="C3054">
        <v>100</v>
      </c>
      <c r="D3054" t="s">
        <v>21</v>
      </c>
      <c r="E3054" t="s">
        <v>22</v>
      </c>
      <c r="F3054" t="s">
        <v>22</v>
      </c>
      <c r="G3054">
        <v>0</v>
      </c>
      <c r="H3054">
        <v>303</v>
      </c>
      <c r="I3054">
        <v>93</v>
      </c>
      <c r="J3054">
        <v>51.51</v>
      </c>
      <c r="K3054">
        <v>175.6</v>
      </c>
      <c r="L3054">
        <v>89</v>
      </c>
      <c r="M3054">
        <v>14.93</v>
      </c>
      <c r="N3054">
        <v>135.19999999999999</v>
      </c>
      <c r="O3054">
        <v>102</v>
      </c>
      <c r="P3054">
        <v>6.08</v>
      </c>
      <c r="Q3054">
        <v>10.4</v>
      </c>
      <c r="R3054">
        <v>5</v>
      </c>
      <c r="S3054">
        <v>2.81</v>
      </c>
      <c r="T3054">
        <v>1</v>
      </c>
      <c r="U3054" t="s">
        <v>23</v>
      </c>
      <c r="V3054">
        <f>IF(tbl_Customers[[#This Row],[churn]] = "yes", 1, 0)</f>
        <v>1</v>
      </c>
      <c r="W3054" t="str">
        <f>IF(tbl_Customers[[#This Row],[number_customer_service_calls]] &lt;= 1, "0-1 Calls", IF(tbl_Customers[[#This Row],[number_customer_service_calls]] &lt;= 3, "2-3 Calls", IF(tbl_Customers[[#This Row],[number_customer_service_calls]] &lt;=5, "4-5 Calls", "6+ Calls")))</f>
        <v>0-1 Calls</v>
      </c>
      <c r="X3054" t="str">
        <f>IF(tbl_Customers[[#This Row],[account_length]] &lt;= 50, "0-50", IF(tbl_Customers[[#This Row],[account_length]] &lt;=100, "51-100", IF(tbl_Customers[[#This Row],[account_length]] &lt;= 150, "101-150", "151+")))</f>
        <v>51-100</v>
      </c>
      <c r="Y3054" t="str">
        <f>IF(tbl_Customers[[#This Row],[total_intl_charge]] &lt;= 3, "Low Charges", "High Charges")</f>
        <v>Low Charges</v>
      </c>
      <c r="Z3054" t="str">
        <f>IF(tbl_Customers[[#This Row],[total_eve_calls]]&lt;=80,"Low Calls",
IF(tbl_Customers[[#This Row],[total_eve_calls]]&lt;=120,"Medium Calls","High Calls"))</f>
        <v>Medium Calls</v>
      </c>
      <c r="AA3054" t="str">
        <f>IF(tbl_Customers[[#This Row],[total_eve_charge]]&lt;=15,"Low Charges",
IF(tbl_Customers[[#This Row],[total_eve_charge]]&lt;=20,"Medium Charges","High Charges"))</f>
        <v>Low Charges</v>
      </c>
      <c r="AB30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54" t="str">
        <f>IF(tbl_Customers[[#This Row],[number_vmail_messages]] = 0, "No Usage", IF(tbl_Customers[[#This Row],[number_vmail_messages]] &lt;= 20, "Low Usage", IF(tbl_Customers[[#This Row],[number_vmail_messages]] &lt;= 40, "Medium Usgae", "High Usage")))</f>
        <v>No Usage</v>
      </c>
      <c r="AD3054" t="str">
        <f>IF(tbl_Customers[[#This Row],[total_day_minutes]]&lt;=150,"Low Usage", IF(tbl_Customers[[#This Row],[total_day_minutes]]&lt;=200,"Medium Usage", IF(tbl_Customers[[#This Row],[total_day_minutes]]&lt;=250,"High Usage","Very High Usage")))</f>
        <v>Very High Usage</v>
      </c>
      <c r="AE3054" t="str">
        <f>IF(tbl_Customers[[#This Row],[total_intl_calls]]&lt;=5,"Low Calls", IF(tbl_Customers[[#This Row],[total_intl_calls]]&lt;=10, "Medium Calls", "High Calls"))</f>
        <v>Low Calls</v>
      </c>
      <c r="AF30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54" s="36" t="str">
        <f>IF(tbl_Customers[[#This Row],[Churn_Risk_Score]]&gt;=10,"High Risk", IF(tbl_Customers[[#This Row],[Churn_Risk_Score]]&gt;=5,"Medium Risk","Low Risk"))</f>
        <v>Medium Risk</v>
      </c>
    </row>
    <row r="3055" spans="1:33" x14ac:dyDescent="0.35">
      <c r="A3055">
        <v>3054</v>
      </c>
      <c r="B3055" t="s">
        <v>46</v>
      </c>
      <c r="C3055">
        <v>94</v>
      </c>
      <c r="D3055" t="s">
        <v>21</v>
      </c>
      <c r="E3055" t="s">
        <v>22</v>
      </c>
      <c r="F3055" t="s">
        <v>22</v>
      </c>
      <c r="G3055">
        <v>0</v>
      </c>
      <c r="H3055">
        <v>114.4</v>
      </c>
      <c r="I3055">
        <v>115</v>
      </c>
      <c r="J3055">
        <v>19.45</v>
      </c>
      <c r="K3055">
        <v>183.9</v>
      </c>
      <c r="L3055">
        <v>79</v>
      </c>
      <c r="M3055">
        <v>15.63</v>
      </c>
      <c r="N3055">
        <v>205.2</v>
      </c>
      <c r="O3055">
        <v>78</v>
      </c>
      <c r="P3055">
        <v>9.23</v>
      </c>
      <c r="Q3055">
        <v>5.9</v>
      </c>
      <c r="R3055">
        <v>2</v>
      </c>
      <c r="S3055">
        <v>1.59</v>
      </c>
      <c r="T3055">
        <v>3</v>
      </c>
      <c r="U3055" t="s">
        <v>22</v>
      </c>
      <c r="V3055">
        <f>IF(tbl_Customers[[#This Row],[churn]] = "yes", 1, 0)</f>
        <v>0</v>
      </c>
      <c r="W3055" t="str">
        <f>IF(tbl_Customers[[#This Row],[number_customer_service_calls]] &lt;= 1, "0-1 Calls", IF(tbl_Customers[[#This Row],[number_customer_service_calls]] &lt;= 3, "2-3 Calls", IF(tbl_Customers[[#This Row],[number_customer_service_calls]] &lt;=5, "4-5 Calls", "6+ Calls")))</f>
        <v>2-3 Calls</v>
      </c>
      <c r="X3055" t="str">
        <f>IF(tbl_Customers[[#This Row],[account_length]] &lt;= 50, "0-50", IF(tbl_Customers[[#This Row],[account_length]] &lt;=100, "51-100", IF(tbl_Customers[[#This Row],[account_length]] &lt;= 150, "101-150", "151+")))</f>
        <v>51-100</v>
      </c>
      <c r="Y3055" t="str">
        <f>IF(tbl_Customers[[#This Row],[total_intl_charge]] &lt;= 3, "Low Charges", "High Charges")</f>
        <v>Low Charges</v>
      </c>
      <c r="Z3055" t="str">
        <f>IF(tbl_Customers[[#This Row],[total_eve_calls]]&lt;=80,"Low Calls",
IF(tbl_Customers[[#This Row],[total_eve_calls]]&lt;=120,"Medium Calls","High Calls"))</f>
        <v>Low Calls</v>
      </c>
      <c r="AA3055" t="str">
        <f>IF(tbl_Customers[[#This Row],[total_eve_charge]]&lt;=15,"Low Charges",
IF(tbl_Customers[[#This Row],[total_eve_charge]]&lt;=20,"Medium Charges","High Charges"))</f>
        <v>Medium Charges</v>
      </c>
      <c r="AB30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55" t="str">
        <f>IF(tbl_Customers[[#This Row],[number_vmail_messages]] = 0, "No Usage", IF(tbl_Customers[[#This Row],[number_vmail_messages]] &lt;= 20, "Low Usage", IF(tbl_Customers[[#This Row],[number_vmail_messages]] &lt;= 40, "Medium Usgae", "High Usage")))</f>
        <v>No Usage</v>
      </c>
      <c r="AD3055" t="str">
        <f>IF(tbl_Customers[[#This Row],[total_day_minutes]]&lt;=150,"Low Usage", IF(tbl_Customers[[#This Row],[total_day_minutes]]&lt;=200,"Medium Usage", IF(tbl_Customers[[#This Row],[total_day_minutes]]&lt;=250,"High Usage","Very High Usage")))</f>
        <v>Low Usage</v>
      </c>
      <c r="AE3055" t="str">
        <f>IF(tbl_Customers[[#This Row],[total_intl_calls]]&lt;=5,"Low Calls", IF(tbl_Customers[[#This Row],[total_intl_calls]]&lt;=10, "Medium Calls", "High Calls"))</f>
        <v>Low Calls</v>
      </c>
      <c r="AF30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55" s="36" t="str">
        <f>IF(tbl_Customers[[#This Row],[Churn_Risk_Score]]&gt;=10,"High Risk", IF(tbl_Customers[[#This Row],[Churn_Risk_Score]]&gt;=5,"Medium Risk","Low Risk"))</f>
        <v>Low Risk</v>
      </c>
    </row>
    <row r="3056" spans="1:33" x14ac:dyDescent="0.35">
      <c r="A3056">
        <v>3055</v>
      </c>
      <c r="B3056" t="s">
        <v>36</v>
      </c>
      <c r="C3056">
        <v>81</v>
      </c>
      <c r="D3056" t="s">
        <v>25</v>
      </c>
      <c r="E3056" t="s">
        <v>22</v>
      </c>
      <c r="F3056" t="s">
        <v>23</v>
      </c>
      <c r="G3056">
        <v>36</v>
      </c>
      <c r="H3056">
        <v>164.8</v>
      </c>
      <c r="I3056">
        <v>106</v>
      </c>
      <c r="J3056">
        <v>28.02</v>
      </c>
      <c r="K3056">
        <v>210.2</v>
      </c>
      <c r="L3056">
        <v>138</v>
      </c>
      <c r="M3056">
        <v>17.87</v>
      </c>
      <c r="N3056">
        <v>173.6</v>
      </c>
      <c r="O3056">
        <v>78</v>
      </c>
      <c r="P3056">
        <v>7.81</v>
      </c>
      <c r="Q3056">
        <v>4.3</v>
      </c>
      <c r="R3056">
        <v>2</v>
      </c>
      <c r="S3056">
        <v>1.1599999999999999</v>
      </c>
      <c r="T3056">
        <v>2</v>
      </c>
      <c r="U3056" t="s">
        <v>22</v>
      </c>
      <c r="V3056">
        <f>IF(tbl_Customers[[#This Row],[churn]] = "yes", 1, 0)</f>
        <v>0</v>
      </c>
      <c r="W3056" t="str">
        <f>IF(tbl_Customers[[#This Row],[number_customer_service_calls]] &lt;= 1, "0-1 Calls", IF(tbl_Customers[[#This Row],[number_customer_service_calls]] &lt;= 3, "2-3 Calls", IF(tbl_Customers[[#This Row],[number_customer_service_calls]] &lt;=5, "4-5 Calls", "6+ Calls")))</f>
        <v>2-3 Calls</v>
      </c>
      <c r="X3056" t="str">
        <f>IF(tbl_Customers[[#This Row],[account_length]] &lt;= 50, "0-50", IF(tbl_Customers[[#This Row],[account_length]] &lt;=100, "51-100", IF(tbl_Customers[[#This Row],[account_length]] &lt;= 150, "101-150", "151+")))</f>
        <v>51-100</v>
      </c>
      <c r="Y3056" t="str">
        <f>IF(tbl_Customers[[#This Row],[total_intl_charge]] &lt;= 3, "Low Charges", "High Charges")</f>
        <v>Low Charges</v>
      </c>
      <c r="Z3056" t="str">
        <f>IF(tbl_Customers[[#This Row],[total_eve_calls]]&lt;=80,"Low Calls",
IF(tbl_Customers[[#This Row],[total_eve_calls]]&lt;=120,"Medium Calls","High Calls"))</f>
        <v>High Calls</v>
      </c>
      <c r="AA3056" t="str">
        <f>IF(tbl_Customers[[#This Row],[total_eve_charge]]&lt;=15,"Low Charges",
IF(tbl_Customers[[#This Row],[total_eve_charge]]&lt;=20,"Medium Charges","High Charges"))</f>
        <v>Medium Charges</v>
      </c>
      <c r="AB30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56" t="str">
        <f>IF(tbl_Customers[[#This Row],[number_vmail_messages]] = 0, "No Usage", IF(tbl_Customers[[#This Row],[number_vmail_messages]] &lt;= 20, "Low Usage", IF(tbl_Customers[[#This Row],[number_vmail_messages]] &lt;= 40, "Medium Usgae", "High Usage")))</f>
        <v>Medium Usgae</v>
      </c>
      <c r="AD3056" t="str">
        <f>IF(tbl_Customers[[#This Row],[total_day_minutes]]&lt;=150,"Low Usage", IF(tbl_Customers[[#This Row],[total_day_minutes]]&lt;=200,"Medium Usage", IF(tbl_Customers[[#This Row],[total_day_minutes]]&lt;=250,"High Usage","Very High Usage")))</f>
        <v>Medium Usage</v>
      </c>
      <c r="AE3056" t="str">
        <f>IF(tbl_Customers[[#This Row],[total_intl_calls]]&lt;=5,"Low Calls", IF(tbl_Customers[[#This Row],[total_intl_calls]]&lt;=10, "Medium Calls", "High Calls"))</f>
        <v>Low Calls</v>
      </c>
      <c r="AF30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56" s="36" t="str">
        <f>IF(tbl_Customers[[#This Row],[Churn_Risk_Score]]&gt;=10,"High Risk", IF(tbl_Customers[[#This Row],[Churn_Risk_Score]]&gt;=5,"Medium Risk","Low Risk"))</f>
        <v>Low Risk</v>
      </c>
    </row>
    <row r="3057" spans="1:33" x14ac:dyDescent="0.35">
      <c r="A3057">
        <v>3056</v>
      </c>
      <c r="B3057" t="s">
        <v>69</v>
      </c>
      <c r="C3057">
        <v>100</v>
      </c>
      <c r="D3057" t="s">
        <v>21</v>
      </c>
      <c r="E3057" t="s">
        <v>22</v>
      </c>
      <c r="F3057" t="s">
        <v>22</v>
      </c>
      <c r="G3057">
        <v>0</v>
      </c>
      <c r="H3057">
        <v>220.3</v>
      </c>
      <c r="I3057">
        <v>106</v>
      </c>
      <c r="J3057">
        <v>37.450000000000003</v>
      </c>
      <c r="K3057">
        <v>126.1</v>
      </c>
      <c r="L3057">
        <v>124</v>
      </c>
      <c r="M3057">
        <v>10.72</v>
      </c>
      <c r="N3057">
        <v>242</v>
      </c>
      <c r="O3057">
        <v>67</v>
      </c>
      <c r="P3057">
        <v>10.89</v>
      </c>
      <c r="Q3057">
        <v>10.199999999999999</v>
      </c>
      <c r="R3057">
        <v>1</v>
      </c>
      <c r="S3057">
        <v>2.75</v>
      </c>
      <c r="T3057">
        <v>3</v>
      </c>
      <c r="U3057" t="s">
        <v>22</v>
      </c>
      <c r="V3057">
        <f>IF(tbl_Customers[[#This Row],[churn]] = "yes", 1, 0)</f>
        <v>0</v>
      </c>
      <c r="W3057" t="str">
        <f>IF(tbl_Customers[[#This Row],[number_customer_service_calls]] &lt;= 1, "0-1 Calls", IF(tbl_Customers[[#This Row],[number_customer_service_calls]] &lt;= 3, "2-3 Calls", IF(tbl_Customers[[#This Row],[number_customer_service_calls]] &lt;=5, "4-5 Calls", "6+ Calls")))</f>
        <v>2-3 Calls</v>
      </c>
      <c r="X3057" t="str">
        <f>IF(tbl_Customers[[#This Row],[account_length]] &lt;= 50, "0-50", IF(tbl_Customers[[#This Row],[account_length]] &lt;=100, "51-100", IF(tbl_Customers[[#This Row],[account_length]] &lt;= 150, "101-150", "151+")))</f>
        <v>51-100</v>
      </c>
      <c r="Y3057" t="str">
        <f>IF(tbl_Customers[[#This Row],[total_intl_charge]] &lt;= 3, "Low Charges", "High Charges")</f>
        <v>Low Charges</v>
      </c>
      <c r="Z3057" t="str">
        <f>IF(tbl_Customers[[#This Row],[total_eve_calls]]&lt;=80,"Low Calls",
IF(tbl_Customers[[#This Row],[total_eve_calls]]&lt;=120,"Medium Calls","High Calls"))</f>
        <v>High Calls</v>
      </c>
      <c r="AA3057" t="str">
        <f>IF(tbl_Customers[[#This Row],[total_eve_charge]]&lt;=15,"Low Charges",
IF(tbl_Customers[[#This Row],[total_eve_charge]]&lt;=20,"Medium Charges","High Charges"))</f>
        <v>Low Charges</v>
      </c>
      <c r="AB30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57" t="str">
        <f>IF(tbl_Customers[[#This Row],[number_vmail_messages]] = 0, "No Usage", IF(tbl_Customers[[#This Row],[number_vmail_messages]] &lt;= 20, "Low Usage", IF(tbl_Customers[[#This Row],[number_vmail_messages]] &lt;= 40, "Medium Usgae", "High Usage")))</f>
        <v>No Usage</v>
      </c>
      <c r="AD3057" t="str">
        <f>IF(tbl_Customers[[#This Row],[total_day_minutes]]&lt;=150,"Low Usage", IF(tbl_Customers[[#This Row],[total_day_minutes]]&lt;=200,"Medium Usage", IF(tbl_Customers[[#This Row],[total_day_minutes]]&lt;=250,"High Usage","Very High Usage")))</f>
        <v>High Usage</v>
      </c>
      <c r="AE3057" t="str">
        <f>IF(tbl_Customers[[#This Row],[total_intl_calls]]&lt;=5,"Low Calls", IF(tbl_Customers[[#This Row],[total_intl_calls]]&lt;=10, "Medium Calls", "High Calls"))</f>
        <v>Low Calls</v>
      </c>
      <c r="AF30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57" s="36" t="str">
        <f>IF(tbl_Customers[[#This Row],[Churn_Risk_Score]]&gt;=10,"High Risk", IF(tbl_Customers[[#This Row],[Churn_Risk_Score]]&gt;=5,"Medium Risk","Low Risk"))</f>
        <v>Low Risk</v>
      </c>
    </row>
    <row r="3058" spans="1:33" x14ac:dyDescent="0.35">
      <c r="A3058">
        <v>3057</v>
      </c>
      <c r="B3058" t="s">
        <v>31</v>
      </c>
      <c r="C3058">
        <v>78</v>
      </c>
      <c r="D3058" t="s">
        <v>28</v>
      </c>
      <c r="E3058" t="s">
        <v>22</v>
      </c>
      <c r="F3058" t="s">
        <v>23</v>
      </c>
      <c r="G3058">
        <v>26</v>
      </c>
      <c r="H3058">
        <v>189</v>
      </c>
      <c r="I3058">
        <v>98</v>
      </c>
      <c r="J3058">
        <v>32.130000000000003</v>
      </c>
      <c r="K3058">
        <v>191.7</v>
      </c>
      <c r="L3058">
        <v>67</v>
      </c>
      <c r="M3058">
        <v>16.29</v>
      </c>
      <c r="N3058">
        <v>217</v>
      </c>
      <c r="O3058">
        <v>68</v>
      </c>
      <c r="P3058">
        <v>9.76</v>
      </c>
      <c r="Q3058">
        <v>11.3</v>
      </c>
      <c r="R3058">
        <v>3</v>
      </c>
      <c r="S3058">
        <v>3.05</v>
      </c>
      <c r="T3058">
        <v>0</v>
      </c>
      <c r="U3058" t="s">
        <v>22</v>
      </c>
      <c r="V3058">
        <f>IF(tbl_Customers[[#This Row],[churn]] = "yes", 1, 0)</f>
        <v>0</v>
      </c>
      <c r="W3058" t="str">
        <f>IF(tbl_Customers[[#This Row],[number_customer_service_calls]] &lt;= 1, "0-1 Calls", IF(tbl_Customers[[#This Row],[number_customer_service_calls]] &lt;= 3, "2-3 Calls", IF(tbl_Customers[[#This Row],[number_customer_service_calls]] &lt;=5, "4-5 Calls", "6+ Calls")))</f>
        <v>0-1 Calls</v>
      </c>
      <c r="X3058" t="str">
        <f>IF(tbl_Customers[[#This Row],[account_length]] &lt;= 50, "0-50", IF(tbl_Customers[[#This Row],[account_length]] &lt;=100, "51-100", IF(tbl_Customers[[#This Row],[account_length]] &lt;= 150, "101-150", "151+")))</f>
        <v>51-100</v>
      </c>
      <c r="Y3058" t="str">
        <f>IF(tbl_Customers[[#This Row],[total_intl_charge]] &lt;= 3, "Low Charges", "High Charges")</f>
        <v>High Charges</v>
      </c>
      <c r="Z3058" t="str">
        <f>IF(tbl_Customers[[#This Row],[total_eve_calls]]&lt;=80,"Low Calls",
IF(tbl_Customers[[#This Row],[total_eve_calls]]&lt;=120,"Medium Calls","High Calls"))</f>
        <v>Low Calls</v>
      </c>
      <c r="AA3058" t="str">
        <f>IF(tbl_Customers[[#This Row],[total_eve_charge]]&lt;=15,"Low Charges",
IF(tbl_Customers[[#This Row],[total_eve_charge]]&lt;=20,"Medium Charges","High Charges"))</f>
        <v>Medium Charges</v>
      </c>
      <c r="AB30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58" t="str">
        <f>IF(tbl_Customers[[#This Row],[number_vmail_messages]] = 0, "No Usage", IF(tbl_Customers[[#This Row],[number_vmail_messages]] &lt;= 20, "Low Usage", IF(tbl_Customers[[#This Row],[number_vmail_messages]] &lt;= 40, "Medium Usgae", "High Usage")))</f>
        <v>Medium Usgae</v>
      </c>
      <c r="AD3058" t="str">
        <f>IF(tbl_Customers[[#This Row],[total_day_minutes]]&lt;=150,"Low Usage", IF(tbl_Customers[[#This Row],[total_day_minutes]]&lt;=200,"Medium Usage", IF(tbl_Customers[[#This Row],[total_day_minutes]]&lt;=250,"High Usage","Very High Usage")))</f>
        <v>Medium Usage</v>
      </c>
      <c r="AE3058" t="str">
        <f>IF(tbl_Customers[[#This Row],[total_intl_calls]]&lt;=5,"Low Calls", IF(tbl_Customers[[#This Row],[total_intl_calls]]&lt;=10, "Medium Calls", "High Calls"))</f>
        <v>Low Calls</v>
      </c>
      <c r="AF30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58" s="36" t="str">
        <f>IF(tbl_Customers[[#This Row],[Churn_Risk_Score]]&gt;=10,"High Risk", IF(tbl_Customers[[#This Row],[Churn_Risk_Score]]&gt;=5,"Medium Risk","Low Risk"))</f>
        <v>Low Risk</v>
      </c>
    </row>
    <row r="3059" spans="1:33" x14ac:dyDescent="0.35">
      <c r="A3059">
        <v>3058</v>
      </c>
      <c r="B3059" t="s">
        <v>62</v>
      </c>
      <c r="C3059">
        <v>139</v>
      </c>
      <c r="D3059" t="s">
        <v>28</v>
      </c>
      <c r="E3059" t="s">
        <v>23</v>
      </c>
      <c r="F3059" t="s">
        <v>22</v>
      </c>
      <c r="G3059">
        <v>0</v>
      </c>
      <c r="H3059">
        <v>172.6</v>
      </c>
      <c r="I3059">
        <v>92</v>
      </c>
      <c r="J3059">
        <v>29.34</v>
      </c>
      <c r="K3059">
        <v>281.7</v>
      </c>
      <c r="L3059">
        <v>123</v>
      </c>
      <c r="M3059">
        <v>23.94</v>
      </c>
      <c r="N3059">
        <v>253.4</v>
      </c>
      <c r="O3059">
        <v>117</v>
      </c>
      <c r="P3059">
        <v>11.4</v>
      </c>
      <c r="Q3059">
        <v>10.5</v>
      </c>
      <c r="R3059">
        <v>3</v>
      </c>
      <c r="S3059">
        <v>2.84</v>
      </c>
      <c r="T3059">
        <v>3</v>
      </c>
      <c r="U3059" t="s">
        <v>22</v>
      </c>
      <c r="V3059">
        <f>IF(tbl_Customers[[#This Row],[churn]] = "yes", 1, 0)</f>
        <v>0</v>
      </c>
      <c r="W3059" t="str">
        <f>IF(tbl_Customers[[#This Row],[number_customer_service_calls]] &lt;= 1, "0-1 Calls", IF(tbl_Customers[[#This Row],[number_customer_service_calls]] &lt;= 3, "2-3 Calls", IF(tbl_Customers[[#This Row],[number_customer_service_calls]] &lt;=5, "4-5 Calls", "6+ Calls")))</f>
        <v>2-3 Calls</v>
      </c>
      <c r="X3059" t="str">
        <f>IF(tbl_Customers[[#This Row],[account_length]] &lt;= 50, "0-50", IF(tbl_Customers[[#This Row],[account_length]] &lt;=100, "51-100", IF(tbl_Customers[[#This Row],[account_length]] &lt;= 150, "101-150", "151+")))</f>
        <v>101-150</v>
      </c>
      <c r="Y3059" t="str">
        <f>IF(tbl_Customers[[#This Row],[total_intl_charge]] &lt;= 3, "Low Charges", "High Charges")</f>
        <v>Low Charges</v>
      </c>
      <c r="Z3059" t="str">
        <f>IF(tbl_Customers[[#This Row],[total_eve_calls]]&lt;=80,"Low Calls",
IF(tbl_Customers[[#This Row],[total_eve_calls]]&lt;=120,"Medium Calls","High Calls"))</f>
        <v>High Calls</v>
      </c>
      <c r="AA3059" t="str">
        <f>IF(tbl_Customers[[#This Row],[total_eve_charge]]&lt;=15,"Low Charges",
IF(tbl_Customers[[#This Row],[total_eve_charge]]&lt;=20,"Medium Charges","High Charges"))</f>
        <v>High Charges</v>
      </c>
      <c r="AB30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59" t="str">
        <f>IF(tbl_Customers[[#This Row],[number_vmail_messages]] = 0, "No Usage", IF(tbl_Customers[[#This Row],[number_vmail_messages]] &lt;= 20, "Low Usage", IF(tbl_Customers[[#This Row],[number_vmail_messages]] &lt;= 40, "Medium Usgae", "High Usage")))</f>
        <v>No Usage</v>
      </c>
      <c r="AD3059" t="str">
        <f>IF(tbl_Customers[[#This Row],[total_day_minutes]]&lt;=150,"Low Usage", IF(tbl_Customers[[#This Row],[total_day_minutes]]&lt;=200,"Medium Usage", IF(tbl_Customers[[#This Row],[total_day_minutes]]&lt;=250,"High Usage","Very High Usage")))</f>
        <v>Medium Usage</v>
      </c>
      <c r="AE3059" t="str">
        <f>IF(tbl_Customers[[#This Row],[total_intl_calls]]&lt;=5,"Low Calls", IF(tbl_Customers[[#This Row],[total_intl_calls]]&lt;=10, "Medium Calls", "High Calls"))</f>
        <v>Low Calls</v>
      </c>
      <c r="AF30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59" s="36" t="str">
        <f>IF(tbl_Customers[[#This Row],[Churn_Risk_Score]]&gt;=10,"High Risk", IF(tbl_Customers[[#This Row],[Churn_Risk_Score]]&gt;=5,"Medium Risk","Low Risk"))</f>
        <v>Low Risk</v>
      </c>
    </row>
    <row r="3060" spans="1:33" x14ac:dyDescent="0.35">
      <c r="A3060">
        <v>3059</v>
      </c>
      <c r="B3060" t="s">
        <v>74</v>
      </c>
      <c r="C3060">
        <v>88</v>
      </c>
      <c r="D3060" t="s">
        <v>21</v>
      </c>
      <c r="E3060" t="s">
        <v>22</v>
      </c>
      <c r="F3060" t="s">
        <v>22</v>
      </c>
      <c r="G3060">
        <v>0</v>
      </c>
      <c r="H3060">
        <v>168.8</v>
      </c>
      <c r="I3060">
        <v>141</v>
      </c>
      <c r="J3060">
        <v>28.7</v>
      </c>
      <c r="K3060">
        <v>211.5</v>
      </c>
      <c r="L3060">
        <v>129</v>
      </c>
      <c r="M3060">
        <v>17.98</v>
      </c>
      <c r="N3060">
        <v>86.9</v>
      </c>
      <c r="O3060">
        <v>92</v>
      </c>
      <c r="P3060">
        <v>3.91</v>
      </c>
      <c r="Q3060">
        <v>10.5</v>
      </c>
      <c r="R3060">
        <v>7</v>
      </c>
      <c r="S3060">
        <v>2.84</v>
      </c>
      <c r="T3060">
        <v>3</v>
      </c>
      <c r="U3060" t="s">
        <v>22</v>
      </c>
      <c r="V3060">
        <f>IF(tbl_Customers[[#This Row],[churn]] = "yes", 1, 0)</f>
        <v>0</v>
      </c>
      <c r="W3060" t="str">
        <f>IF(tbl_Customers[[#This Row],[number_customer_service_calls]] &lt;= 1, "0-1 Calls", IF(tbl_Customers[[#This Row],[number_customer_service_calls]] &lt;= 3, "2-3 Calls", IF(tbl_Customers[[#This Row],[number_customer_service_calls]] &lt;=5, "4-5 Calls", "6+ Calls")))</f>
        <v>2-3 Calls</v>
      </c>
      <c r="X3060" t="str">
        <f>IF(tbl_Customers[[#This Row],[account_length]] &lt;= 50, "0-50", IF(tbl_Customers[[#This Row],[account_length]] &lt;=100, "51-100", IF(tbl_Customers[[#This Row],[account_length]] &lt;= 150, "101-150", "151+")))</f>
        <v>51-100</v>
      </c>
      <c r="Y3060" t="str">
        <f>IF(tbl_Customers[[#This Row],[total_intl_charge]] &lt;= 3, "Low Charges", "High Charges")</f>
        <v>Low Charges</v>
      </c>
      <c r="Z3060" t="str">
        <f>IF(tbl_Customers[[#This Row],[total_eve_calls]]&lt;=80,"Low Calls",
IF(tbl_Customers[[#This Row],[total_eve_calls]]&lt;=120,"Medium Calls","High Calls"))</f>
        <v>High Calls</v>
      </c>
      <c r="AA3060" t="str">
        <f>IF(tbl_Customers[[#This Row],[total_eve_charge]]&lt;=15,"Low Charges",
IF(tbl_Customers[[#This Row],[total_eve_charge]]&lt;=20,"Medium Charges","High Charges"))</f>
        <v>Medium Charges</v>
      </c>
      <c r="AB30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0" t="str">
        <f>IF(tbl_Customers[[#This Row],[number_vmail_messages]] = 0, "No Usage", IF(tbl_Customers[[#This Row],[number_vmail_messages]] &lt;= 20, "Low Usage", IF(tbl_Customers[[#This Row],[number_vmail_messages]] &lt;= 40, "Medium Usgae", "High Usage")))</f>
        <v>No Usage</v>
      </c>
      <c r="AD3060" t="str">
        <f>IF(tbl_Customers[[#This Row],[total_day_minutes]]&lt;=150,"Low Usage", IF(tbl_Customers[[#This Row],[total_day_minutes]]&lt;=200,"Medium Usage", IF(tbl_Customers[[#This Row],[total_day_minutes]]&lt;=250,"High Usage","Very High Usage")))</f>
        <v>Medium Usage</v>
      </c>
      <c r="AE3060" t="str">
        <f>IF(tbl_Customers[[#This Row],[total_intl_calls]]&lt;=5,"Low Calls", IF(tbl_Customers[[#This Row],[total_intl_calls]]&lt;=10, "Medium Calls", "High Calls"))</f>
        <v>Medium Calls</v>
      </c>
      <c r="AF30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60" s="36" t="str">
        <f>IF(tbl_Customers[[#This Row],[Churn_Risk_Score]]&gt;=10,"High Risk", IF(tbl_Customers[[#This Row],[Churn_Risk_Score]]&gt;=5,"Medium Risk","Low Risk"))</f>
        <v>Low Risk</v>
      </c>
    </row>
    <row r="3061" spans="1:33" x14ac:dyDescent="0.35">
      <c r="A3061">
        <v>3060</v>
      </c>
      <c r="B3061" t="s">
        <v>70</v>
      </c>
      <c r="C3061">
        <v>152</v>
      </c>
      <c r="D3061" t="s">
        <v>25</v>
      </c>
      <c r="E3061" t="s">
        <v>22</v>
      </c>
      <c r="F3061" t="s">
        <v>23</v>
      </c>
      <c r="G3061">
        <v>39</v>
      </c>
      <c r="H3061">
        <v>243.1</v>
      </c>
      <c r="I3061">
        <v>137</v>
      </c>
      <c r="J3061">
        <v>41.33</v>
      </c>
      <c r="K3061">
        <v>236.7</v>
      </c>
      <c r="L3061">
        <v>103</v>
      </c>
      <c r="M3061">
        <v>20.12</v>
      </c>
      <c r="N3061">
        <v>191.2</v>
      </c>
      <c r="O3061">
        <v>118</v>
      </c>
      <c r="P3061">
        <v>8.6</v>
      </c>
      <c r="Q3061">
        <v>9.9</v>
      </c>
      <c r="R3061">
        <v>3</v>
      </c>
      <c r="S3061">
        <v>2.67</v>
      </c>
      <c r="T3061">
        <v>1</v>
      </c>
      <c r="U3061" t="s">
        <v>22</v>
      </c>
      <c r="V3061">
        <f>IF(tbl_Customers[[#This Row],[churn]] = "yes", 1, 0)</f>
        <v>0</v>
      </c>
      <c r="W3061" t="str">
        <f>IF(tbl_Customers[[#This Row],[number_customer_service_calls]] &lt;= 1, "0-1 Calls", IF(tbl_Customers[[#This Row],[number_customer_service_calls]] &lt;= 3, "2-3 Calls", IF(tbl_Customers[[#This Row],[number_customer_service_calls]] &lt;=5, "4-5 Calls", "6+ Calls")))</f>
        <v>0-1 Calls</v>
      </c>
      <c r="X3061" t="str">
        <f>IF(tbl_Customers[[#This Row],[account_length]] &lt;= 50, "0-50", IF(tbl_Customers[[#This Row],[account_length]] &lt;=100, "51-100", IF(tbl_Customers[[#This Row],[account_length]] &lt;= 150, "101-150", "151+")))</f>
        <v>151+</v>
      </c>
      <c r="Y3061" t="str">
        <f>IF(tbl_Customers[[#This Row],[total_intl_charge]] &lt;= 3, "Low Charges", "High Charges")</f>
        <v>Low Charges</v>
      </c>
      <c r="Z3061" t="str">
        <f>IF(tbl_Customers[[#This Row],[total_eve_calls]]&lt;=80,"Low Calls",
IF(tbl_Customers[[#This Row],[total_eve_calls]]&lt;=120,"Medium Calls","High Calls"))</f>
        <v>Medium Calls</v>
      </c>
      <c r="AA3061" t="str">
        <f>IF(tbl_Customers[[#This Row],[total_eve_charge]]&lt;=15,"Low Charges",
IF(tbl_Customers[[#This Row],[total_eve_charge]]&lt;=20,"Medium Charges","High Charges"))</f>
        <v>High Charges</v>
      </c>
      <c r="AB30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61" t="str">
        <f>IF(tbl_Customers[[#This Row],[number_vmail_messages]] = 0, "No Usage", IF(tbl_Customers[[#This Row],[number_vmail_messages]] &lt;= 20, "Low Usage", IF(tbl_Customers[[#This Row],[number_vmail_messages]] &lt;= 40, "Medium Usgae", "High Usage")))</f>
        <v>Medium Usgae</v>
      </c>
      <c r="AD3061" t="str">
        <f>IF(tbl_Customers[[#This Row],[total_day_minutes]]&lt;=150,"Low Usage", IF(tbl_Customers[[#This Row],[total_day_minutes]]&lt;=200,"Medium Usage", IF(tbl_Customers[[#This Row],[total_day_minutes]]&lt;=250,"High Usage","Very High Usage")))</f>
        <v>High Usage</v>
      </c>
      <c r="AE3061" t="str">
        <f>IF(tbl_Customers[[#This Row],[total_intl_calls]]&lt;=5,"Low Calls", IF(tbl_Customers[[#This Row],[total_intl_calls]]&lt;=10, "Medium Calls", "High Calls"))</f>
        <v>Low Calls</v>
      </c>
      <c r="AF30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61" s="36" t="str">
        <f>IF(tbl_Customers[[#This Row],[Churn_Risk_Score]]&gt;=10,"High Risk", IF(tbl_Customers[[#This Row],[Churn_Risk_Score]]&gt;=5,"Medium Risk","Low Risk"))</f>
        <v>Low Risk</v>
      </c>
    </row>
    <row r="3062" spans="1:33" x14ac:dyDescent="0.35">
      <c r="A3062">
        <v>3061</v>
      </c>
      <c r="B3062" t="s">
        <v>46</v>
      </c>
      <c r="C3062">
        <v>127</v>
      </c>
      <c r="D3062" t="s">
        <v>21</v>
      </c>
      <c r="E3062" t="s">
        <v>23</v>
      </c>
      <c r="F3062" t="s">
        <v>22</v>
      </c>
      <c r="G3062">
        <v>0</v>
      </c>
      <c r="H3062">
        <v>324.3</v>
      </c>
      <c r="I3062">
        <v>107</v>
      </c>
      <c r="J3062">
        <v>55.13</v>
      </c>
      <c r="K3062">
        <v>141.6</v>
      </c>
      <c r="L3062">
        <v>90</v>
      </c>
      <c r="M3062">
        <v>12.04</v>
      </c>
      <c r="N3062">
        <v>207.6</v>
      </c>
      <c r="O3062">
        <v>90</v>
      </c>
      <c r="P3062">
        <v>9.34</v>
      </c>
      <c r="Q3062">
        <v>12.8</v>
      </c>
      <c r="R3062">
        <v>7</v>
      </c>
      <c r="S3062">
        <v>3.46</v>
      </c>
      <c r="T3062">
        <v>1</v>
      </c>
      <c r="U3062" t="s">
        <v>23</v>
      </c>
      <c r="V3062">
        <f>IF(tbl_Customers[[#This Row],[churn]] = "yes", 1, 0)</f>
        <v>1</v>
      </c>
      <c r="W3062" t="str">
        <f>IF(tbl_Customers[[#This Row],[number_customer_service_calls]] &lt;= 1, "0-1 Calls", IF(tbl_Customers[[#This Row],[number_customer_service_calls]] &lt;= 3, "2-3 Calls", IF(tbl_Customers[[#This Row],[number_customer_service_calls]] &lt;=5, "4-5 Calls", "6+ Calls")))</f>
        <v>0-1 Calls</v>
      </c>
      <c r="X3062" t="str">
        <f>IF(tbl_Customers[[#This Row],[account_length]] &lt;= 50, "0-50", IF(tbl_Customers[[#This Row],[account_length]] &lt;=100, "51-100", IF(tbl_Customers[[#This Row],[account_length]] &lt;= 150, "101-150", "151+")))</f>
        <v>101-150</v>
      </c>
      <c r="Y3062" t="str">
        <f>IF(tbl_Customers[[#This Row],[total_intl_charge]] &lt;= 3, "Low Charges", "High Charges")</f>
        <v>High Charges</v>
      </c>
      <c r="Z3062" t="str">
        <f>IF(tbl_Customers[[#This Row],[total_eve_calls]]&lt;=80,"Low Calls",
IF(tbl_Customers[[#This Row],[total_eve_calls]]&lt;=120,"Medium Calls","High Calls"))</f>
        <v>Medium Calls</v>
      </c>
      <c r="AA3062" t="str">
        <f>IF(tbl_Customers[[#This Row],[total_eve_charge]]&lt;=15,"Low Charges",
IF(tbl_Customers[[#This Row],[total_eve_charge]]&lt;=20,"Medium Charges","High Charges"))</f>
        <v>Low Charges</v>
      </c>
      <c r="AB30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2" t="str">
        <f>IF(tbl_Customers[[#This Row],[number_vmail_messages]] = 0, "No Usage", IF(tbl_Customers[[#This Row],[number_vmail_messages]] &lt;= 20, "Low Usage", IF(tbl_Customers[[#This Row],[number_vmail_messages]] &lt;= 40, "Medium Usgae", "High Usage")))</f>
        <v>No Usage</v>
      </c>
      <c r="AD3062" t="str">
        <f>IF(tbl_Customers[[#This Row],[total_day_minutes]]&lt;=150,"Low Usage", IF(tbl_Customers[[#This Row],[total_day_minutes]]&lt;=200,"Medium Usage", IF(tbl_Customers[[#This Row],[total_day_minutes]]&lt;=250,"High Usage","Very High Usage")))</f>
        <v>Very High Usage</v>
      </c>
      <c r="AE3062" t="str">
        <f>IF(tbl_Customers[[#This Row],[total_intl_calls]]&lt;=5,"Low Calls", IF(tbl_Customers[[#This Row],[total_intl_calls]]&lt;=10, "Medium Calls", "High Calls"))</f>
        <v>Medium Calls</v>
      </c>
      <c r="AF30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3062" s="36" t="str">
        <f>IF(tbl_Customers[[#This Row],[Churn_Risk_Score]]&gt;=10,"High Risk", IF(tbl_Customers[[#This Row],[Churn_Risk_Score]]&gt;=5,"Medium Risk","Low Risk"))</f>
        <v>High Risk</v>
      </c>
    </row>
    <row r="3063" spans="1:33" x14ac:dyDescent="0.35">
      <c r="A3063">
        <v>3062</v>
      </c>
      <c r="B3063" t="s">
        <v>75</v>
      </c>
      <c r="C3063">
        <v>102</v>
      </c>
      <c r="D3063" t="s">
        <v>28</v>
      </c>
      <c r="E3063" t="s">
        <v>22</v>
      </c>
      <c r="F3063" t="s">
        <v>22</v>
      </c>
      <c r="G3063">
        <v>0</v>
      </c>
      <c r="H3063">
        <v>69.7</v>
      </c>
      <c r="I3063">
        <v>85</v>
      </c>
      <c r="J3063">
        <v>11.85</v>
      </c>
      <c r="K3063">
        <v>226.5</v>
      </c>
      <c r="L3063">
        <v>107</v>
      </c>
      <c r="M3063">
        <v>19.25</v>
      </c>
      <c r="N3063">
        <v>128.5</v>
      </c>
      <c r="O3063">
        <v>104</v>
      </c>
      <c r="P3063">
        <v>5.78</v>
      </c>
      <c r="Q3063">
        <v>11.1</v>
      </c>
      <c r="R3063">
        <v>2</v>
      </c>
      <c r="S3063">
        <v>3</v>
      </c>
      <c r="T3063">
        <v>2</v>
      </c>
      <c r="U3063" t="s">
        <v>22</v>
      </c>
      <c r="V3063">
        <f>IF(tbl_Customers[[#This Row],[churn]] = "yes", 1, 0)</f>
        <v>0</v>
      </c>
      <c r="W3063" t="str">
        <f>IF(tbl_Customers[[#This Row],[number_customer_service_calls]] &lt;= 1, "0-1 Calls", IF(tbl_Customers[[#This Row],[number_customer_service_calls]] &lt;= 3, "2-3 Calls", IF(tbl_Customers[[#This Row],[number_customer_service_calls]] &lt;=5, "4-5 Calls", "6+ Calls")))</f>
        <v>2-3 Calls</v>
      </c>
      <c r="X3063" t="str">
        <f>IF(tbl_Customers[[#This Row],[account_length]] &lt;= 50, "0-50", IF(tbl_Customers[[#This Row],[account_length]] &lt;=100, "51-100", IF(tbl_Customers[[#This Row],[account_length]] &lt;= 150, "101-150", "151+")))</f>
        <v>101-150</v>
      </c>
      <c r="Y3063" t="str">
        <f>IF(tbl_Customers[[#This Row],[total_intl_charge]] &lt;= 3, "Low Charges", "High Charges")</f>
        <v>Low Charges</v>
      </c>
      <c r="Z3063" t="str">
        <f>IF(tbl_Customers[[#This Row],[total_eve_calls]]&lt;=80,"Low Calls",
IF(tbl_Customers[[#This Row],[total_eve_calls]]&lt;=120,"Medium Calls","High Calls"))</f>
        <v>Medium Calls</v>
      </c>
      <c r="AA3063" t="str">
        <f>IF(tbl_Customers[[#This Row],[total_eve_charge]]&lt;=15,"Low Charges",
IF(tbl_Customers[[#This Row],[total_eve_charge]]&lt;=20,"Medium Charges","High Charges"))</f>
        <v>Medium Charges</v>
      </c>
      <c r="AB30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3" t="str">
        <f>IF(tbl_Customers[[#This Row],[number_vmail_messages]] = 0, "No Usage", IF(tbl_Customers[[#This Row],[number_vmail_messages]] &lt;= 20, "Low Usage", IF(tbl_Customers[[#This Row],[number_vmail_messages]] &lt;= 40, "Medium Usgae", "High Usage")))</f>
        <v>No Usage</v>
      </c>
      <c r="AD3063" t="str">
        <f>IF(tbl_Customers[[#This Row],[total_day_minutes]]&lt;=150,"Low Usage", IF(tbl_Customers[[#This Row],[total_day_minutes]]&lt;=200,"Medium Usage", IF(tbl_Customers[[#This Row],[total_day_minutes]]&lt;=250,"High Usage","Very High Usage")))</f>
        <v>Low Usage</v>
      </c>
      <c r="AE3063" t="str">
        <f>IF(tbl_Customers[[#This Row],[total_intl_calls]]&lt;=5,"Low Calls", IF(tbl_Customers[[#This Row],[total_intl_calls]]&lt;=10, "Medium Calls", "High Calls"))</f>
        <v>Low Calls</v>
      </c>
      <c r="AF30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63" s="36" t="str">
        <f>IF(tbl_Customers[[#This Row],[Churn_Risk_Score]]&gt;=10,"High Risk", IF(tbl_Customers[[#This Row],[Churn_Risk_Score]]&gt;=5,"Medium Risk","Low Risk"))</f>
        <v>Low Risk</v>
      </c>
    </row>
    <row r="3064" spans="1:33" x14ac:dyDescent="0.35">
      <c r="A3064">
        <v>3063</v>
      </c>
      <c r="B3064" t="s">
        <v>50</v>
      </c>
      <c r="C3064">
        <v>49</v>
      </c>
      <c r="D3064" t="s">
        <v>25</v>
      </c>
      <c r="E3064" t="s">
        <v>23</v>
      </c>
      <c r="F3064" t="s">
        <v>23</v>
      </c>
      <c r="G3064">
        <v>32</v>
      </c>
      <c r="H3064">
        <v>176.9</v>
      </c>
      <c r="I3064">
        <v>118</v>
      </c>
      <c r="J3064">
        <v>30.07</v>
      </c>
      <c r="K3064">
        <v>227</v>
      </c>
      <c r="L3064">
        <v>121</v>
      </c>
      <c r="M3064">
        <v>19.3</v>
      </c>
      <c r="N3064">
        <v>204.4</v>
      </c>
      <c r="O3064">
        <v>115</v>
      </c>
      <c r="P3064">
        <v>9.1999999999999993</v>
      </c>
      <c r="Q3064">
        <v>15.1</v>
      </c>
      <c r="R3064">
        <v>3</v>
      </c>
      <c r="S3064">
        <v>4.08</v>
      </c>
      <c r="T3064">
        <v>3</v>
      </c>
      <c r="U3064" t="s">
        <v>23</v>
      </c>
      <c r="V3064">
        <f>IF(tbl_Customers[[#This Row],[churn]] = "yes", 1, 0)</f>
        <v>1</v>
      </c>
      <c r="W3064" t="str">
        <f>IF(tbl_Customers[[#This Row],[number_customer_service_calls]] &lt;= 1, "0-1 Calls", IF(tbl_Customers[[#This Row],[number_customer_service_calls]] &lt;= 3, "2-3 Calls", IF(tbl_Customers[[#This Row],[number_customer_service_calls]] &lt;=5, "4-5 Calls", "6+ Calls")))</f>
        <v>2-3 Calls</v>
      </c>
      <c r="X3064" t="str">
        <f>IF(tbl_Customers[[#This Row],[account_length]] &lt;= 50, "0-50", IF(tbl_Customers[[#This Row],[account_length]] &lt;=100, "51-100", IF(tbl_Customers[[#This Row],[account_length]] &lt;= 150, "101-150", "151+")))</f>
        <v>0-50</v>
      </c>
      <c r="Y3064" t="str">
        <f>IF(tbl_Customers[[#This Row],[total_intl_charge]] &lt;= 3, "Low Charges", "High Charges")</f>
        <v>High Charges</v>
      </c>
      <c r="Z3064" t="str">
        <f>IF(tbl_Customers[[#This Row],[total_eve_calls]]&lt;=80,"Low Calls",
IF(tbl_Customers[[#This Row],[total_eve_calls]]&lt;=120,"Medium Calls","High Calls"))</f>
        <v>High Calls</v>
      </c>
      <c r="AA3064" t="str">
        <f>IF(tbl_Customers[[#This Row],[total_eve_charge]]&lt;=15,"Low Charges",
IF(tbl_Customers[[#This Row],[total_eve_charge]]&lt;=20,"Medium Charges","High Charges"))</f>
        <v>Medium Charges</v>
      </c>
      <c r="AB30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4" t="str">
        <f>IF(tbl_Customers[[#This Row],[number_vmail_messages]] = 0, "No Usage", IF(tbl_Customers[[#This Row],[number_vmail_messages]] &lt;= 20, "Low Usage", IF(tbl_Customers[[#This Row],[number_vmail_messages]] &lt;= 40, "Medium Usgae", "High Usage")))</f>
        <v>Medium Usgae</v>
      </c>
      <c r="AD3064" t="str">
        <f>IF(tbl_Customers[[#This Row],[total_day_minutes]]&lt;=150,"Low Usage", IF(tbl_Customers[[#This Row],[total_day_minutes]]&lt;=200,"Medium Usage", IF(tbl_Customers[[#This Row],[total_day_minutes]]&lt;=250,"High Usage","Very High Usage")))</f>
        <v>Medium Usage</v>
      </c>
      <c r="AE3064" t="str">
        <f>IF(tbl_Customers[[#This Row],[total_intl_calls]]&lt;=5,"Low Calls", IF(tbl_Customers[[#This Row],[total_intl_calls]]&lt;=10, "Medium Calls", "High Calls"))</f>
        <v>Low Calls</v>
      </c>
      <c r="AF30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064" s="36" t="str">
        <f>IF(tbl_Customers[[#This Row],[Churn_Risk_Score]]&gt;=10,"High Risk", IF(tbl_Customers[[#This Row],[Churn_Risk_Score]]&gt;=5,"Medium Risk","Low Risk"))</f>
        <v>Medium Risk</v>
      </c>
    </row>
    <row r="3065" spans="1:33" x14ac:dyDescent="0.35">
      <c r="A3065">
        <v>3064</v>
      </c>
      <c r="B3065" t="s">
        <v>27</v>
      </c>
      <c r="C3065">
        <v>36</v>
      </c>
      <c r="D3065" t="s">
        <v>21</v>
      </c>
      <c r="E3065" t="s">
        <v>22</v>
      </c>
      <c r="F3065" t="s">
        <v>22</v>
      </c>
      <c r="G3065">
        <v>0</v>
      </c>
      <c r="H3065">
        <v>140.4</v>
      </c>
      <c r="I3065">
        <v>117</v>
      </c>
      <c r="J3065">
        <v>23.87</v>
      </c>
      <c r="K3065">
        <v>204.5</v>
      </c>
      <c r="L3065">
        <v>121</v>
      </c>
      <c r="M3065">
        <v>17.38</v>
      </c>
      <c r="N3065">
        <v>251.3</v>
      </c>
      <c r="O3065">
        <v>79</v>
      </c>
      <c r="P3065">
        <v>11.31</v>
      </c>
      <c r="Q3065">
        <v>8.6999999999999993</v>
      </c>
      <c r="R3065">
        <v>4</v>
      </c>
      <c r="S3065">
        <v>2.35</v>
      </c>
      <c r="T3065">
        <v>2</v>
      </c>
      <c r="U3065" t="s">
        <v>22</v>
      </c>
      <c r="V3065">
        <f>IF(tbl_Customers[[#This Row],[churn]] = "yes", 1, 0)</f>
        <v>0</v>
      </c>
      <c r="W3065" t="str">
        <f>IF(tbl_Customers[[#This Row],[number_customer_service_calls]] &lt;= 1, "0-1 Calls", IF(tbl_Customers[[#This Row],[number_customer_service_calls]] &lt;= 3, "2-3 Calls", IF(tbl_Customers[[#This Row],[number_customer_service_calls]] &lt;=5, "4-5 Calls", "6+ Calls")))</f>
        <v>2-3 Calls</v>
      </c>
      <c r="X3065" t="str">
        <f>IF(tbl_Customers[[#This Row],[account_length]] &lt;= 50, "0-50", IF(tbl_Customers[[#This Row],[account_length]] &lt;=100, "51-100", IF(tbl_Customers[[#This Row],[account_length]] &lt;= 150, "101-150", "151+")))</f>
        <v>0-50</v>
      </c>
      <c r="Y3065" t="str">
        <f>IF(tbl_Customers[[#This Row],[total_intl_charge]] &lt;= 3, "Low Charges", "High Charges")</f>
        <v>Low Charges</v>
      </c>
      <c r="Z3065" t="str">
        <f>IF(tbl_Customers[[#This Row],[total_eve_calls]]&lt;=80,"Low Calls",
IF(tbl_Customers[[#This Row],[total_eve_calls]]&lt;=120,"Medium Calls","High Calls"))</f>
        <v>High Calls</v>
      </c>
      <c r="AA3065" t="str">
        <f>IF(tbl_Customers[[#This Row],[total_eve_charge]]&lt;=15,"Low Charges",
IF(tbl_Customers[[#This Row],[total_eve_charge]]&lt;=20,"Medium Charges","High Charges"))</f>
        <v>Medium Charges</v>
      </c>
      <c r="AB30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65" t="str">
        <f>IF(tbl_Customers[[#This Row],[number_vmail_messages]] = 0, "No Usage", IF(tbl_Customers[[#This Row],[number_vmail_messages]] &lt;= 20, "Low Usage", IF(tbl_Customers[[#This Row],[number_vmail_messages]] &lt;= 40, "Medium Usgae", "High Usage")))</f>
        <v>No Usage</v>
      </c>
      <c r="AD3065" t="str">
        <f>IF(tbl_Customers[[#This Row],[total_day_minutes]]&lt;=150,"Low Usage", IF(tbl_Customers[[#This Row],[total_day_minutes]]&lt;=200,"Medium Usage", IF(tbl_Customers[[#This Row],[total_day_minutes]]&lt;=250,"High Usage","Very High Usage")))</f>
        <v>Low Usage</v>
      </c>
      <c r="AE3065" t="str">
        <f>IF(tbl_Customers[[#This Row],[total_intl_calls]]&lt;=5,"Low Calls", IF(tbl_Customers[[#This Row],[total_intl_calls]]&lt;=10, "Medium Calls", "High Calls"))</f>
        <v>Low Calls</v>
      </c>
      <c r="AF30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65" s="36" t="str">
        <f>IF(tbl_Customers[[#This Row],[Churn_Risk_Score]]&gt;=10,"High Risk", IF(tbl_Customers[[#This Row],[Churn_Risk_Score]]&gt;=5,"Medium Risk","Low Risk"))</f>
        <v>Low Risk</v>
      </c>
    </row>
    <row r="3066" spans="1:33" x14ac:dyDescent="0.35">
      <c r="A3066">
        <v>3065</v>
      </c>
      <c r="B3066" t="s">
        <v>51</v>
      </c>
      <c r="C3066">
        <v>13</v>
      </c>
      <c r="D3066" t="s">
        <v>28</v>
      </c>
      <c r="E3066" t="s">
        <v>22</v>
      </c>
      <c r="F3066" t="s">
        <v>22</v>
      </c>
      <c r="G3066">
        <v>0</v>
      </c>
      <c r="H3066">
        <v>167.4</v>
      </c>
      <c r="I3066">
        <v>117</v>
      </c>
      <c r="J3066">
        <v>28.46</v>
      </c>
      <c r="K3066">
        <v>223.5</v>
      </c>
      <c r="L3066">
        <v>102</v>
      </c>
      <c r="M3066">
        <v>19</v>
      </c>
      <c r="N3066">
        <v>215.8</v>
      </c>
      <c r="O3066">
        <v>108</v>
      </c>
      <c r="P3066">
        <v>9.7100000000000009</v>
      </c>
      <c r="Q3066">
        <v>9</v>
      </c>
      <c r="R3066">
        <v>3</v>
      </c>
      <c r="S3066">
        <v>2.4300000000000002</v>
      </c>
      <c r="T3066">
        <v>1</v>
      </c>
      <c r="U3066" t="s">
        <v>22</v>
      </c>
      <c r="V3066">
        <f>IF(tbl_Customers[[#This Row],[churn]] = "yes", 1, 0)</f>
        <v>0</v>
      </c>
      <c r="W3066" t="str">
        <f>IF(tbl_Customers[[#This Row],[number_customer_service_calls]] &lt;= 1, "0-1 Calls", IF(tbl_Customers[[#This Row],[number_customer_service_calls]] &lt;= 3, "2-3 Calls", IF(tbl_Customers[[#This Row],[number_customer_service_calls]] &lt;=5, "4-5 Calls", "6+ Calls")))</f>
        <v>0-1 Calls</v>
      </c>
      <c r="X3066" t="str">
        <f>IF(tbl_Customers[[#This Row],[account_length]] &lt;= 50, "0-50", IF(tbl_Customers[[#This Row],[account_length]] &lt;=100, "51-100", IF(tbl_Customers[[#This Row],[account_length]] &lt;= 150, "101-150", "151+")))</f>
        <v>0-50</v>
      </c>
      <c r="Y3066" t="str">
        <f>IF(tbl_Customers[[#This Row],[total_intl_charge]] &lt;= 3, "Low Charges", "High Charges")</f>
        <v>Low Charges</v>
      </c>
      <c r="Z3066" t="str">
        <f>IF(tbl_Customers[[#This Row],[total_eve_calls]]&lt;=80,"Low Calls",
IF(tbl_Customers[[#This Row],[total_eve_calls]]&lt;=120,"Medium Calls","High Calls"))</f>
        <v>Medium Calls</v>
      </c>
      <c r="AA3066" t="str">
        <f>IF(tbl_Customers[[#This Row],[total_eve_charge]]&lt;=15,"Low Charges",
IF(tbl_Customers[[#This Row],[total_eve_charge]]&lt;=20,"Medium Charges","High Charges"))</f>
        <v>Medium Charges</v>
      </c>
      <c r="AB30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66" t="str">
        <f>IF(tbl_Customers[[#This Row],[number_vmail_messages]] = 0, "No Usage", IF(tbl_Customers[[#This Row],[number_vmail_messages]] &lt;= 20, "Low Usage", IF(tbl_Customers[[#This Row],[number_vmail_messages]] &lt;= 40, "Medium Usgae", "High Usage")))</f>
        <v>No Usage</v>
      </c>
      <c r="AD3066" t="str">
        <f>IF(tbl_Customers[[#This Row],[total_day_minutes]]&lt;=150,"Low Usage", IF(tbl_Customers[[#This Row],[total_day_minutes]]&lt;=200,"Medium Usage", IF(tbl_Customers[[#This Row],[total_day_minutes]]&lt;=250,"High Usage","Very High Usage")))</f>
        <v>Medium Usage</v>
      </c>
      <c r="AE3066" t="str">
        <f>IF(tbl_Customers[[#This Row],[total_intl_calls]]&lt;=5,"Low Calls", IF(tbl_Customers[[#This Row],[total_intl_calls]]&lt;=10, "Medium Calls", "High Calls"))</f>
        <v>Low Calls</v>
      </c>
      <c r="AF30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66" s="36" t="str">
        <f>IF(tbl_Customers[[#This Row],[Churn_Risk_Score]]&gt;=10,"High Risk", IF(tbl_Customers[[#This Row],[Churn_Risk_Score]]&gt;=5,"Medium Risk","Low Risk"))</f>
        <v>Low Risk</v>
      </c>
    </row>
    <row r="3067" spans="1:33" x14ac:dyDescent="0.35">
      <c r="A3067">
        <v>3066</v>
      </c>
      <c r="B3067" t="s">
        <v>68</v>
      </c>
      <c r="C3067">
        <v>151</v>
      </c>
      <c r="D3067" t="s">
        <v>25</v>
      </c>
      <c r="E3067" t="s">
        <v>22</v>
      </c>
      <c r="F3067" t="s">
        <v>23</v>
      </c>
      <c r="G3067">
        <v>27</v>
      </c>
      <c r="H3067">
        <v>166.4</v>
      </c>
      <c r="I3067">
        <v>112</v>
      </c>
      <c r="J3067">
        <v>28.29</v>
      </c>
      <c r="K3067">
        <v>234.3</v>
      </c>
      <c r="L3067">
        <v>116</v>
      </c>
      <c r="M3067">
        <v>19.920000000000002</v>
      </c>
      <c r="N3067">
        <v>161.1</v>
      </c>
      <c r="O3067">
        <v>95</v>
      </c>
      <c r="P3067">
        <v>7.25</v>
      </c>
      <c r="Q3067">
        <v>5.5</v>
      </c>
      <c r="R3067">
        <v>2</v>
      </c>
      <c r="S3067">
        <v>1.49</v>
      </c>
      <c r="T3067">
        <v>0</v>
      </c>
      <c r="U3067" t="s">
        <v>22</v>
      </c>
      <c r="V3067">
        <f>IF(tbl_Customers[[#This Row],[churn]] = "yes", 1, 0)</f>
        <v>0</v>
      </c>
      <c r="W3067" t="str">
        <f>IF(tbl_Customers[[#This Row],[number_customer_service_calls]] &lt;= 1, "0-1 Calls", IF(tbl_Customers[[#This Row],[number_customer_service_calls]] &lt;= 3, "2-3 Calls", IF(tbl_Customers[[#This Row],[number_customer_service_calls]] &lt;=5, "4-5 Calls", "6+ Calls")))</f>
        <v>0-1 Calls</v>
      </c>
      <c r="X3067" t="str">
        <f>IF(tbl_Customers[[#This Row],[account_length]] &lt;= 50, "0-50", IF(tbl_Customers[[#This Row],[account_length]] &lt;=100, "51-100", IF(tbl_Customers[[#This Row],[account_length]] &lt;= 150, "101-150", "151+")))</f>
        <v>151+</v>
      </c>
      <c r="Y3067" t="str">
        <f>IF(tbl_Customers[[#This Row],[total_intl_charge]] &lt;= 3, "Low Charges", "High Charges")</f>
        <v>Low Charges</v>
      </c>
      <c r="Z3067" t="str">
        <f>IF(tbl_Customers[[#This Row],[total_eve_calls]]&lt;=80,"Low Calls",
IF(tbl_Customers[[#This Row],[total_eve_calls]]&lt;=120,"Medium Calls","High Calls"))</f>
        <v>Medium Calls</v>
      </c>
      <c r="AA3067" t="str">
        <f>IF(tbl_Customers[[#This Row],[total_eve_charge]]&lt;=15,"Low Charges",
IF(tbl_Customers[[#This Row],[total_eve_charge]]&lt;=20,"Medium Charges","High Charges"))</f>
        <v>Medium Charges</v>
      </c>
      <c r="AB30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67" t="str">
        <f>IF(tbl_Customers[[#This Row],[number_vmail_messages]] = 0, "No Usage", IF(tbl_Customers[[#This Row],[number_vmail_messages]] &lt;= 20, "Low Usage", IF(tbl_Customers[[#This Row],[number_vmail_messages]] &lt;= 40, "Medium Usgae", "High Usage")))</f>
        <v>Medium Usgae</v>
      </c>
      <c r="AD3067" t="str">
        <f>IF(tbl_Customers[[#This Row],[total_day_minutes]]&lt;=150,"Low Usage", IF(tbl_Customers[[#This Row],[total_day_minutes]]&lt;=200,"Medium Usage", IF(tbl_Customers[[#This Row],[total_day_minutes]]&lt;=250,"High Usage","Very High Usage")))</f>
        <v>Medium Usage</v>
      </c>
      <c r="AE3067" t="str">
        <f>IF(tbl_Customers[[#This Row],[total_intl_calls]]&lt;=5,"Low Calls", IF(tbl_Customers[[#This Row],[total_intl_calls]]&lt;=10, "Medium Calls", "High Calls"))</f>
        <v>Low Calls</v>
      </c>
      <c r="AF30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67" s="36" t="str">
        <f>IF(tbl_Customers[[#This Row],[Churn_Risk_Score]]&gt;=10,"High Risk", IF(tbl_Customers[[#This Row],[Churn_Risk_Score]]&gt;=5,"Medium Risk","Low Risk"))</f>
        <v>Low Risk</v>
      </c>
    </row>
    <row r="3068" spans="1:33" x14ac:dyDescent="0.35">
      <c r="A3068">
        <v>3067</v>
      </c>
      <c r="B3068" t="s">
        <v>31</v>
      </c>
      <c r="C3068">
        <v>111</v>
      </c>
      <c r="D3068" t="s">
        <v>25</v>
      </c>
      <c r="E3068" t="s">
        <v>22</v>
      </c>
      <c r="F3068" t="s">
        <v>22</v>
      </c>
      <c r="G3068">
        <v>0</v>
      </c>
      <c r="H3068">
        <v>171.5</v>
      </c>
      <c r="I3068">
        <v>108</v>
      </c>
      <c r="J3068">
        <v>29.16</v>
      </c>
      <c r="K3068">
        <v>204.4</v>
      </c>
      <c r="L3068">
        <v>106</v>
      </c>
      <c r="M3068">
        <v>17.37</v>
      </c>
      <c r="N3068">
        <v>238.8</v>
      </c>
      <c r="O3068">
        <v>90</v>
      </c>
      <c r="P3068">
        <v>10.75</v>
      </c>
      <c r="Q3068">
        <v>10.7</v>
      </c>
      <c r="R3068">
        <v>4</v>
      </c>
      <c r="S3068">
        <v>2.89</v>
      </c>
      <c r="T3068">
        <v>3</v>
      </c>
      <c r="U3068" t="s">
        <v>22</v>
      </c>
      <c r="V3068">
        <f>IF(tbl_Customers[[#This Row],[churn]] = "yes", 1, 0)</f>
        <v>0</v>
      </c>
      <c r="W3068" t="str">
        <f>IF(tbl_Customers[[#This Row],[number_customer_service_calls]] &lt;= 1, "0-1 Calls", IF(tbl_Customers[[#This Row],[number_customer_service_calls]] &lt;= 3, "2-3 Calls", IF(tbl_Customers[[#This Row],[number_customer_service_calls]] &lt;=5, "4-5 Calls", "6+ Calls")))</f>
        <v>2-3 Calls</v>
      </c>
      <c r="X3068" t="str">
        <f>IF(tbl_Customers[[#This Row],[account_length]] &lt;= 50, "0-50", IF(tbl_Customers[[#This Row],[account_length]] &lt;=100, "51-100", IF(tbl_Customers[[#This Row],[account_length]] &lt;= 150, "101-150", "151+")))</f>
        <v>101-150</v>
      </c>
      <c r="Y3068" t="str">
        <f>IF(tbl_Customers[[#This Row],[total_intl_charge]] &lt;= 3, "Low Charges", "High Charges")</f>
        <v>Low Charges</v>
      </c>
      <c r="Z3068" t="str">
        <f>IF(tbl_Customers[[#This Row],[total_eve_calls]]&lt;=80,"Low Calls",
IF(tbl_Customers[[#This Row],[total_eve_calls]]&lt;=120,"Medium Calls","High Calls"))</f>
        <v>Medium Calls</v>
      </c>
      <c r="AA3068" t="str">
        <f>IF(tbl_Customers[[#This Row],[total_eve_charge]]&lt;=15,"Low Charges",
IF(tbl_Customers[[#This Row],[total_eve_charge]]&lt;=20,"Medium Charges","High Charges"))</f>
        <v>Medium Charges</v>
      </c>
      <c r="AB30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8" t="str">
        <f>IF(tbl_Customers[[#This Row],[number_vmail_messages]] = 0, "No Usage", IF(tbl_Customers[[#This Row],[number_vmail_messages]] &lt;= 20, "Low Usage", IF(tbl_Customers[[#This Row],[number_vmail_messages]] &lt;= 40, "Medium Usgae", "High Usage")))</f>
        <v>No Usage</v>
      </c>
      <c r="AD3068" t="str">
        <f>IF(tbl_Customers[[#This Row],[total_day_minutes]]&lt;=150,"Low Usage", IF(tbl_Customers[[#This Row],[total_day_minutes]]&lt;=200,"Medium Usage", IF(tbl_Customers[[#This Row],[total_day_minutes]]&lt;=250,"High Usage","Very High Usage")))</f>
        <v>Medium Usage</v>
      </c>
      <c r="AE3068" t="str">
        <f>IF(tbl_Customers[[#This Row],[total_intl_calls]]&lt;=5,"Low Calls", IF(tbl_Customers[[#This Row],[total_intl_calls]]&lt;=10, "Medium Calls", "High Calls"))</f>
        <v>Low Calls</v>
      </c>
      <c r="AF30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68" s="36" t="str">
        <f>IF(tbl_Customers[[#This Row],[Churn_Risk_Score]]&gt;=10,"High Risk", IF(tbl_Customers[[#This Row],[Churn_Risk_Score]]&gt;=5,"Medium Risk","Low Risk"))</f>
        <v>Low Risk</v>
      </c>
    </row>
    <row r="3069" spans="1:33" x14ac:dyDescent="0.35">
      <c r="A3069">
        <v>3068</v>
      </c>
      <c r="B3069" t="s">
        <v>41</v>
      </c>
      <c r="C3069">
        <v>135</v>
      </c>
      <c r="D3069" t="s">
        <v>21</v>
      </c>
      <c r="E3069" t="s">
        <v>23</v>
      </c>
      <c r="F3069" t="s">
        <v>22</v>
      </c>
      <c r="G3069">
        <v>0</v>
      </c>
      <c r="H3069">
        <v>177.2</v>
      </c>
      <c r="I3069">
        <v>151</v>
      </c>
      <c r="J3069">
        <v>30.12</v>
      </c>
      <c r="K3069">
        <v>209.3</v>
      </c>
      <c r="L3069">
        <v>83</v>
      </c>
      <c r="M3069">
        <v>17.79</v>
      </c>
      <c r="N3069">
        <v>236.3</v>
      </c>
      <c r="O3069">
        <v>114</v>
      </c>
      <c r="P3069">
        <v>10.63</v>
      </c>
      <c r="Q3069">
        <v>11.1</v>
      </c>
      <c r="R3069">
        <v>5</v>
      </c>
      <c r="S3069">
        <v>3</v>
      </c>
      <c r="T3069">
        <v>2</v>
      </c>
      <c r="U3069" t="s">
        <v>22</v>
      </c>
      <c r="V3069">
        <f>IF(tbl_Customers[[#This Row],[churn]] = "yes", 1, 0)</f>
        <v>0</v>
      </c>
      <c r="W3069" t="str">
        <f>IF(tbl_Customers[[#This Row],[number_customer_service_calls]] &lt;= 1, "0-1 Calls", IF(tbl_Customers[[#This Row],[number_customer_service_calls]] &lt;= 3, "2-3 Calls", IF(tbl_Customers[[#This Row],[number_customer_service_calls]] &lt;=5, "4-5 Calls", "6+ Calls")))</f>
        <v>2-3 Calls</v>
      </c>
      <c r="X3069" t="str">
        <f>IF(tbl_Customers[[#This Row],[account_length]] &lt;= 50, "0-50", IF(tbl_Customers[[#This Row],[account_length]] &lt;=100, "51-100", IF(tbl_Customers[[#This Row],[account_length]] &lt;= 150, "101-150", "151+")))</f>
        <v>101-150</v>
      </c>
      <c r="Y3069" t="str">
        <f>IF(tbl_Customers[[#This Row],[total_intl_charge]] &lt;= 3, "Low Charges", "High Charges")</f>
        <v>Low Charges</v>
      </c>
      <c r="Z3069" t="str">
        <f>IF(tbl_Customers[[#This Row],[total_eve_calls]]&lt;=80,"Low Calls",
IF(tbl_Customers[[#This Row],[total_eve_calls]]&lt;=120,"Medium Calls","High Calls"))</f>
        <v>Medium Calls</v>
      </c>
      <c r="AA3069" t="str">
        <f>IF(tbl_Customers[[#This Row],[total_eve_charge]]&lt;=15,"Low Charges",
IF(tbl_Customers[[#This Row],[total_eve_charge]]&lt;=20,"Medium Charges","High Charges"))</f>
        <v>Medium Charges</v>
      </c>
      <c r="AB30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69" t="str">
        <f>IF(tbl_Customers[[#This Row],[number_vmail_messages]] = 0, "No Usage", IF(tbl_Customers[[#This Row],[number_vmail_messages]] &lt;= 20, "Low Usage", IF(tbl_Customers[[#This Row],[number_vmail_messages]] &lt;= 40, "Medium Usgae", "High Usage")))</f>
        <v>No Usage</v>
      </c>
      <c r="AD3069" t="str">
        <f>IF(tbl_Customers[[#This Row],[total_day_minutes]]&lt;=150,"Low Usage", IF(tbl_Customers[[#This Row],[total_day_minutes]]&lt;=200,"Medium Usage", IF(tbl_Customers[[#This Row],[total_day_minutes]]&lt;=250,"High Usage","Very High Usage")))</f>
        <v>Medium Usage</v>
      </c>
      <c r="AE3069" t="str">
        <f>IF(tbl_Customers[[#This Row],[total_intl_calls]]&lt;=5,"Low Calls", IF(tbl_Customers[[#This Row],[total_intl_calls]]&lt;=10, "Medium Calls", "High Calls"))</f>
        <v>Low Calls</v>
      </c>
      <c r="AF30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69" s="36" t="str">
        <f>IF(tbl_Customers[[#This Row],[Churn_Risk_Score]]&gt;=10,"High Risk", IF(tbl_Customers[[#This Row],[Churn_Risk_Score]]&gt;=5,"Medium Risk","Low Risk"))</f>
        <v>Low Risk</v>
      </c>
    </row>
    <row r="3070" spans="1:33" x14ac:dyDescent="0.35">
      <c r="A3070">
        <v>3069</v>
      </c>
      <c r="B3070" t="s">
        <v>38</v>
      </c>
      <c r="C3070">
        <v>114</v>
      </c>
      <c r="D3070" t="s">
        <v>21</v>
      </c>
      <c r="E3070" t="s">
        <v>22</v>
      </c>
      <c r="F3070" t="s">
        <v>23</v>
      </c>
      <c r="G3070">
        <v>34</v>
      </c>
      <c r="H3070">
        <v>114.5</v>
      </c>
      <c r="I3070">
        <v>64</v>
      </c>
      <c r="J3070">
        <v>19.47</v>
      </c>
      <c r="K3070">
        <v>229.3</v>
      </c>
      <c r="L3070">
        <v>84</v>
      </c>
      <c r="M3070">
        <v>19.489999999999998</v>
      </c>
      <c r="N3070">
        <v>288.8</v>
      </c>
      <c r="O3070">
        <v>68</v>
      </c>
      <c r="P3070">
        <v>13</v>
      </c>
      <c r="Q3070">
        <v>10.4</v>
      </c>
      <c r="R3070">
        <v>16</v>
      </c>
      <c r="S3070">
        <v>2.81</v>
      </c>
      <c r="T3070">
        <v>0</v>
      </c>
      <c r="U3070" t="s">
        <v>22</v>
      </c>
      <c r="V3070">
        <f>IF(tbl_Customers[[#This Row],[churn]] = "yes", 1, 0)</f>
        <v>0</v>
      </c>
      <c r="W3070" t="str">
        <f>IF(tbl_Customers[[#This Row],[number_customer_service_calls]] &lt;= 1, "0-1 Calls", IF(tbl_Customers[[#This Row],[number_customer_service_calls]] &lt;= 3, "2-3 Calls", IF(tbl_Customers[[#This Row],[number_customer_service_calls]] &lt;=5, "4-5 Calls", "6+ Calls")))</f>
        <v>0-1 Calls</v>
      </c>
      <c r="X3070" t="str">
        <f>IF(tbl_Customers[[#This Row],[account_length]] &lt;= 50, "0-50", IF(tbl_Customers[[#This Row],[account_length]] &lt;=100, "51-100", IF(tbl_Customers[[#This Row],[account_length]] &lt;= 150, "101-150", "151+")))</f>
        <v>101-150</v>
      </c>
      <c r="Y3070" t="str">
        <f>IF(tbl_Customers[[#This Row],[total_intl_charge]] &lt;= 3, "Low Charges", "High Charges")</f>
        <v>Low Charges</v>
      </c>
      <c r="Z3070" t="str">
        <f>IF(tbl_Customers[[#This Row],[total_eve_calls]]&lt;=80,"Low Calls",
IF(tbl_Customers[[#This Row],[total_eve_calls]]&lt;=120,"Medium Calls","High Calls"))</f>
        <v>Medium Calls</v>
      </c>
      <c r="AA3070" t="str">
        <f>IF(tbl_Customers[[#This Row],[total_eve_charge]]&lt;=15,"Low Charges",
IF(tbl_Customers[[#This Row],[total_eve_charge]]&lt;=20,"Medium Charges","High Charges"))</f>
        <v>Medium Charges</v>
      </c>
      <c r="AB30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70" t="str">
        <f>IF(tbl_Customers[[#This Row],[number_vmail_messages]] = 0, "No Usage", IF(tbl_Customers[[#This Row],[number_vmail_messages]] &lt;= 20, "Low Usage", IF(tbl_Customers[[#This Row],[number_vmail_messages]] &lt;= 40, "Medium Usgae", "High Usage")))</f>
        <v>Medium Usgae</v>
      </c>
      <c r="AD3070" t="str">
        <f>IF(tbl_Customers[[#This Row],[total_day_minutes]]&lt;=150,"Low Usage", IF(tbl_Customers[[#This Row],[total_day_minutes]]&lt;=200,"Medium Usage", IF(tbl_Customers[[#This Row],[total_day_minutes]]&lt;=250,"High Usage","Very High Usage")))</f>
        <v>Low Usage</v>
      </c>
      <c r="AE3070" t="str">
        <f>IF(tbl_Customers[[#This Row],[total_intl_calls]]&lt;=5,"Low Calls", IF(tbl_Customers[[#This Row],[total_intl_calls]]&lt;=10, "Medium Calls", "High Calls"))</f>
        <v>High Calls</v>
      </c>
      <c r="AF30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70" s="36" t="str">
        <f>IF(tbl_Customers[[#This Row],[Churn_Risk_Score]]&gt;=10,"High Risk", IF(tbl_Customers[[#This Row],[Churn_Risk_Score]]&gt;=5,"Medium Risk","Low Risk"))</f>
        <v>Low Risk</v>
      </c>
    </row>
    <row r="3071" spans="1:33" x14ac:dyDescent="0.35">
      <c r="A3071">
        <v>3070</v>
      </c>
      <c r="B3071" t="s">
        <v>46</v>
      </c>
      <c r="C3071">
        <v>122</v>
      </c>
      <c r="D3071" t="s">
        <v>21</v>
      </c>
      <c r="E3071" t="s">
        <v>22</v>
      </c>
      <c r="F3071" t="s">
        <v>23</v>
      </c>
      <c r="G3071">
        <v>34</v>
      </c>
      <c r="H3071">
        <v>205.1</v>
      </c>
      <c r="I3071">
        <v>123</v>
      </c>
      <c r="J3071">
        <v>34.869999999999997</v>
      </c>
      <c r="K3071">
        <v>203.3</v>
      </c>
      <c r="L3071">
        <v>123</v>
      </c>
      <c r="M3071">
        <v>17.28</v>
      </c>
      <c r="N3071">
        <v>126.7</v>
      </c>
      <c r="O3071">
        <v>106</v>
      </c>
      <c r="P3071">
        <v>5.7</v>
      </c>
      <c r="Q3071">
        <v>10.7</v>
      </c>
      <c r="R3071">
        <v>1</v>
      </c>
      <c r="S3071">
        <v>2.89</v>
      </c>
      <c r="T3071">
        <v>2</v>
      </c>
      <c r="U3071" t="s">
        <v>22</v>
      </c>
      <c r="V3071">
        <f>IF(tbl_Customers[[#This Row],[churn]] = "yes", 1, 0)</f>
        <v>0</v>
      </c>
      <c r="W3071" t="str">
        <f>IF(tbl_Customers[[#This Row],[number_customer_service_calls]] &lt;= 1, "0-1 Calls", IF(tbl_Customers[[#This Row],[number_customer_service_calls]] &lt;= 3, "2-3 Calls", IF(tbl_Customers[[#This Row],[number_customer_service_calls]] &lt;=5, "4-5 Calls", "6+ Calls")))</f>
        <v>2-3 Calls</v>
      </c>
      <c r="X3071" t="str">
        <f>IF(tbl_Customers[[#This Row],[account_length]] &lt;= 50, "0-50", IF(tbl_Customers[[#This Row],[account_length]] &lt;=100, "51-100", IF(tbl_Customers[[#This Row],[account_length]] &lt;= 150, "101-150", "151+")))</f>
        <v>101-150</v>
      </c>
      <c r="Y3071" t="str">
        <f>IF(tbl_Customers[[#This Row],[total_intl_charge]] &lt;= 3, "Low Charges", "High Charges")</f>
        <v>Low Charges</v>
      </c>
      <c r="Z3071" t="str">
        <f>IF(tbl_Customers[[#This Row],[total_eve_calls]]&lt;=80,"Low Calls",
IF(tbl_Customers[[#This Row],[total_eve_calls]]&lt;=120,"Medium Calls","High Calls"))</f>
        <v>High Calls</v>
      </c>
      <c r="AA3071" t="str">
        <f>IF(tbl_Customers[[#This Row],[total_eve_charge]]&lt;=15,"Low Charges",
IF(tbl_Customers[[#This Row],[total_eve_charge]]&lt;=20,"Medium Charges","High Charges"))</f>
        <v>Medium Charges</v>
      </c>
      <c r="AB30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71" t="str">
        <f>IF(tbl_Customers[[#This Row],[number_vmail_messages]] = 0, "No Usage", IF(tbl_Customers[[#This Row],[number_vmail_messages]] &lt;= 20, "Low Usage", IF(tbl_Customers[[#This Row],[number_vmail_messages]] &lt;= 40, "Medium Usgae", "High Usage")))</f>
        <v>Medium Usgae</v>
      </c>
      <c r="AD3071" t="str">
        <f>IF(tbl_Customers[[#This Row],[total_day_minutes]]&lt;=150,"Low Usage", IF(tbl_Customers[[#This Row],[total_day_minutes]]&lt;=200,"Medium Usage", IF(tbl_Customers[[#This Row],[total_day_minutes]]&lt;=250,"High Usage","Very High Usage")))</f>
        <v>High Usage</v>
      </c>
      <c r="AE3071" t="str">
        <f>IF(tbl_Customers[[#This Row],[total_intl_calls]]&lt;=5,"Low Calls", IF(tbl_Customers[[#This Row],[total_intl_calls]]&lt;=10, "Medium Calls", "High Calls"))</f>
        <v>Low Calls</v>
      </c>
      <c r="AF30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71" s="36" t="str">
        <f>IF(tbl_Customers[[#This Row],[Churn_Risk_Score]]&gt;=10,"High Risk", IF(tbl_Customers[[#This Row],[Churn_Risk_Score]]&gt;=5,"Medium Risk","Low Risk"))</f>
        <v>Low Risk</v>
      </c>
    </row>
    <row r="3072" spans="1:33" x14ac:dyDescent="0.35">
      <c r="A3072">
        <v>3071</v>
      </c>
      <c r="B3072" t="s">
        <v>71</v>
      </c>
      <c r="C3072">
        <v>89</v>
      </c>
      <c r="D3072" t="s">
        <v>21</v>
      </c>
      <c r="E3072" t="s">
        <v>22</v>
      </c>
      <c r="F3072" t="s">
        <v>22</v>
      </c>
      <c r="G3072">
        <v>0</v>
      </c>
      <c r="H3072">
        <v>208.4</v>
      </c>
      <c r="I3072">
        <v>112</v>
      </c>
      <c r="J3072">
        <v>35.43</v>
      </c>
      <c r="K3072">
        <v>189.5</v>
      </c>
      <c r="L3072">
        <v>116</v>
      </c>
      <c r="M3072">
        <v>16.11</v>
      </c>
      <c r="N3072">
        <v>264.39999999999998</v>
      </c>
      <c r="O3072">
        <v>101</v>
      </c>
      <c r="P3072">
        <v>11.9</v>
      </c>
      <c r="Q3072">
        <v>16.8</v>
      </c>
      <c r="R3072">
        <v>1</v>
      </c>
      <c r="S3072">
        <v>4.54</v>
      </c>
      <c r="T3072">
        <v>0</v>
      </c>
      <c r="U3072" t="s">
        <v>23</v>
      </c>
      <c r="V3072">
        <f>IF(tbl_Customers[[#This Row],[churn]] = "yes", 1, 0)</f>
        <v>1</v>
      </c>
      <c r="W3072" t="str">
        <f>IF(tbl_Customers[[#This Row],[number_customer_service_calls]] &lt;= 1, "0-1 Calls", IF(tbl_Customers[[#This Row],[number_customer_service_calls]] &lt;= 3, "2-3 Calls", IF(tbl_Customers[[#This Row],[number_customer_service_calls]] &lt;=5, "4-5 Calls", "6+ Calls")))</f>
        <v>0-1 Calls</v>
      </c>
      <c r="X3072" t="str">
        <f>IF(tbl_Customers[[#This Row],[account_length]] &lt;= 50, "0-50", IF(tbl_Customers[[#This Row],[account_length]] &lt;=100, "51-100", IF(tbl_Customers[[#This Row],[account_length]] &lt;= 150, "101-150", "151+")))</f>
        <v>51-100</v>
      </c>
      <c r="Y3072" t="str">
        <f>IF(tbl_Customers[[#This Row],[total_intl_charge]] &lt;= 3, "Low Charges", "High Charges")</f>
        <v>High Charges</v>
      </c>
      <c r="Z3072" t="str">
        <f>IF(tbl_Customers[[#This Row],[total_eve_calls]]&lt;=80,"Low Calls",
IF(tbl_Customers[[#This Row],[total_eve_calls]]&lt;=120,"Medium Calls","High Calls"))</f>
        <v>Medium Calls</v>
      </c>
      <c r="AA3072" t="str">
        <f>IF(tbl_Customers[[#This Row],[total_eve_charge]]&lt;=15,"Low Charges",
IF(tbl_Customers[[#This Row],[total_eve_charge]]&lt;=20,"Medium Charges","High Charges"))</f>
        <v>Medium Charges</v>
      </c>
      <c r="AB30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72" t="str">
        <f>IF(tbl_Customers[[#This Row],[number_vmail_messages]] = 0, "No Usage", IF(tbl_Customers[[#This Row],[number_vmail_messages]] &lt;= 20, "Low Usage", IF(tbl_Customers[[#This Row],[number_vmail_messages]] &lt;= 40, "Medium Usgae", "High Usage")))</f>
        <v>No Usage</v>
      </c>
      <c r="AD3072" t="str">
        <f>IF(tbl_Customers[[#This Row],[total_day_minutes]]&lt;=150,"Low Usage", IF(tbl_Customers[[#This Row],[total_day_minutes]]&lt;=200,"Medium Usage", IF(tbl_Customers[[#This Row],[total_day_minutes]]&lt;=250,"High Usage","Very High Usage")))</f>
        <v>High Usage</v>
      </c>
      <c r="AE3072" t="str">
        <f>IF(tbl_Customers[[#This Row],[total_intl_calls]]&lt;=5,"Low Calls", IF(tbl_Customers[[#This Row],[total_intl_calls]]&lt;=10, "Medium Calls", "High Calls"))</f>
        <v>Low Calls</v>
      </c>
      <c r="AF30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72" s="36" t="str">
        <f>IF(tbl_Customers[[#This Row],[Churn_Risk_Score]]&gt;=10,"High Risk", IF(tbl_Customers[[#This Row],[Churn_Risk_Score]]&gt;=5,"Medium Risk","Low Risk"))</f>
        <v>Low Risk</v>
      </c>
    </row>
    <row r="3073" spans="1:33" x14ac:dyDescent="0.35">
      <c r="A3073">
        <v>3072</v>
      </c>
      <c r="B3073" t="s">
        <v>55</v>
      </c>
      <c r="C3073">
        <v>96</v>
      </c>
      <c r="D3073" t="s">
        <v>21</v>
      </c>
      <c r="E3073" t="s">
        <v>22</v>
      </c>
      <c r="F3073" t="s">
        <v>22</v>
      </c>
      <c r="G3073">
        <v>0</v>
      </c>
      <c r="H3073">
        <v>125.8</v>
      </c>
      <c r="I3073">
        <v>102</v>
      </c>
      <c r="J3073">
        <v>21.39</v>
      </c>
      <c r="K3073">
        <v>244.4</v>
      </c>
      <c r="L3073">
        <v>111</v>
      </c>
      <c r="M3073">
        <v>20.77</v>
      </c>
      <c r="N3073">
        <v>167.7</v>
      </c>
      <c r="O3073">
        <v>90</v>
      </c>
      <c r="P3073">
        <v>7.55</v>
      </c>
      <c r="Q3073">
        <v>9</v>
      </c>
      <c r="R3073">
        <v>2</v>
      </c>
      <c r="S3073">
        <v>2.4300000000000002</v>
      </c>
      <c r="T3073">
        <v>2</v>
      </c>
      <c r="U3073" t="s">
        <v>22</v>
      </c>
      <c r="V3073">
        <f>IF(tbl_Customers[[#This Row],[churn]] = "yes", 1, 0)</f>
        <v>0</v>
      </c>
      <c r="W3073" t="str">
        <f>IF(tbl_Customers[[#This Row],[number_customer_service_calls]] &lt;= 1, "0-1 Calls", IF(tbl_Customers[[#This Row],[number_customer_service_calls]] &lt;= 3, "2-3 Calls", IF(tbl_Customers[[#This Row],[number_customer_service_calls]] &lt;=5, "4-5 Calls", "6+ Calls")))</f>
        <v>2-3 Calls</v>
      </c>
      <c r="X3073" t="str">
        <f>IF(tbl_Customers[[#This Row],[account_length]] &lt;= 50, "0-50", IF(tbl_Customers[[#This Row],[account_length]] &lt;=100, "51-100", IF(tbl_Customers[[#This Row],[account_length]] &lt;= 150, "101-150", "151+")))</f>
        <v>51-100</v>
      </c>
      <c r="Y3073" t="str">
        <f>IF(tbl_Customers[[#This Row],[total_intl_charge]] &lt;= 3, "Low Charges", "High Charges")</f>
        <v>Low Charges</v>
      </c>
      <c r="Z3073" t="str">
        <f>IF(tbl_Customers[[#This Row],[total_eve_calls]]&lt;=80,"Low Calls",
IF(tbl_Customers[[#This Row],[total_eve_calls]]&lt;=120,"Medium Calls","High Calls"))</f>
        <v>Medium Calls</v>
      </c>
      <c r="AA3073" t="str">
        <f>IF(tbl_Customers[[#This Row],[total_eve_charge]]&lt;=15,"Low Charges",
IF(tbl_Customers[[#This Row],[total_eve_charge]]&lt;=20,"Medium Charges","High Charges"))</f>
        <v>High Charges</v>
      </c>
      <c r="AB30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73" t="str">
        <f>IF(tbl_Customers[[#This Row],[number_vmail_messages]] = 0, "No Usage", IF(tbl_Customers[[#This Row],[number_vmail_messages]] &lt;= 20, "Low Usage", IF(tbl_Customers[[#This Row],[number_vmail_messages]] &lt;= 40, "Medium Usgae", "High Usage")))</f>
        <v>No Usage</v>
      </c>
      <c r="AD3073" t="str">
        <f>IF(tbl_Customers[[#This Row],[total_day_minutes]]&lt;=150,"Low Usage", IF(tbl_Customers[[#This Row],[total_day_minutes]]&lt;=200,"Medium Usage", IF(tbl_Customers[[#This Row],[total_day_minutes]]&lt;=250,"High Usage","Very High Usage")))</f>
        <v>Low Usage</v>
      </c>
      <c r="AE3073" t="str">
        <f>IF(tbl_Customers[[#This Row],[total_intl_calls]]&lt;=5,"Low Calls", IF(tbl_Customers[[#This Row],[total_intl_calls]]&lt;=10, "Medium Calls", "High Calls"))</f>
        <v>Low Calls</v>
      </c>
      <c r="AF30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73" s="36" t="str">
        <f>IF(tbl_Customers[[#This Row],[Churn_Risk_Score]]&gt;=10,"High Risk", IF(tbl_Customers[[#This Row],[Churn_Risk_Score]]&gt;=5,"Medium Risk","Low Risk"))</f>
        <v>Low Risk</v>
      </c>
    </row>
    <row r="3074" spans="1:33" x14ac:dyDescent="0.35">
      <c r="A3074">
        <v>3073</v>
      </c>
      <c r="B3074" t="s">
        <v>27</v>
      </c>
      <c r="C3074">
        <v>106</v>
      </c>
      <c r="D3074" t="s">
        <v>25</v>
      </c>
      <c r="E3074" t="s">
        <v>22</v>
      </c>
      <c r="F3074" t="s">
        <v>22</v>
      </c>
      <c r="G3074">
        <v>0</v>
      </c>
      <c r="H3074">
        <v>186.2</v>
      </c>
      <c r="I3074">
        <v>97</v>
      </c>
      <c r="J3074">
        <v>31.65</v>
      </c>
      <c r="K3074">
        <v>257.7</v>
      </c>
      <c r="L3074">
        <v>89</v>
      </c>
      <c r="M3074">
        <v>21.9</v>
      </c>
      <c r="N3074">
        <v>164.3</v>
      </c>
      <c r="O3074">
        <v>106</v>
      </c>
      <c r="P3074">
        <v>7.39</v>
      </c>
      <c r="Q3074">
        <v>11</v>
      </c>
      <c r="R3074">
        <v>4</v>
      </c>
      <c r="S3074">
        <v>2.97</v>
      </c>
      <c r="T3074">
        <v>2</v>
      </c>
      <c r="U3074" t="s">
        <v>22</v>
      </c>
      <c r="V3074">
        <f>IF(tbl_Customers[[#This Row],[churn]] = "yes", 1, 0)</f>
        <v>0</v>
      </c>
      <c r="W3074" t="str">
        <f>IF(tbl_Customers[[#This Row],[number_customer_service_calls]] &lt;= 1, "0-1 Calls", IF(tbl_Customers[[#This Row],[number_customer_service_calls]] &lt;= 3, "2-3 Calls", IF(tbl_Customers[[#This Row],[number_customer_service_calls]] &lt;=5, "4-5 Calls", "6+ Calls")))</f>
        <v>2-3 Calls</v>
      </c>
      <c r="X3074" t="str">
        <f>IF(tbl_Customers[[#This Row],[account_length]] &lt;= 50, "0-50", IF(tbl_Customers[[#This Row],[account_length]] &lt;=100, "51-100", IF(tbl_Customers[[#This Row],[account_length]] &lt;= 150, "101-150", "151+")))</f>
        <v>101-150</v>
      </c>
      <c r="Y3074" t="str">
        <f>IF(tbl_Customers[[#This Row],[total_intl_charge]] &lt;= 3, "Low Charges", "High Charges")</f>
        <v>Low Charges</v>
      </c>
      <c r="Z3074" t="str">
        <f>IF(tbl_Customers[[#This Row],[total_eve_calls]]&lt;=80,"Low Calls",
IF(tbl_Customers[[#This Row],[total_eve_calls]]&lt;=120,"Medium Calls","High Calls"))</f>
        <v>Medium Calls</v>
      </c>
      <c r="AA3074" t="str">
        <f>IF(tbl_Customers[[#This Row],[total_eve_charge]]&lt;=15,"Low Charges",
IF(tbl_Customers[[#This Row],[total_eve_charge]]&lt;=20,"Medium Charges","High Charges"))</f>
        <v>High Charges</v>
      </c>
      <c r="AB30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74" t="str">
        <f>IF(tbl_Customers[[#This Row],[number_vmail_messages]] = 0, "No Usage", IF(tbl_Customers[[#This Row],[number_vmail_messages]] &lt;= 20, "Low Usage", IF(tbl_Customers[[#This Row],[number_vmail_messages]] &lt;= 40, "Medium Usgae", "High Usage")))</f>
        <v>No Usage</v>
      </c>
      <c r="AD3074" t="str">
        <f>IF(tbl_Customers[[#This Row],[total_day_minutes]]&lt;=150,"Low Usage", IF(tbl_Customers[[#This Row],[total_day_minutes]]&lt;=200,"Medium Usage", IF(tbl_Customers[[#This Row],[total_day_minutes]]&lt;=250,"High Usage","Very High Usage")))</f>
        <v>Medium Usage</v>
      </c>
      <c r="AE3074" t="str">
        <f>IF(tbl_Customers[[#This Row],[total_intl_calls]]&lt;=5,"Low Calls", IF(tbl_Customers[[#This Row],[total_intl_calls]]&lt;=10, "Medium Calls", "High Calls"))</f>
        <v>Low Calls</v>
      </c>
      <c r="AF30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74" s="36" t="str">
        <f>IF(tbl_Customers[[#This Row],[Churn_Risk_Score]]&gt;=10,"High Risk", IF(tbl_Customers[[#This Row],[Churn_Risk_Score]]&gt;=5,"Medium Risk","Low Risk"))</f>
        <v>Low Risk</v>
      </c>
    </row>
    <row r="3075" spans="1:33" x14ac:dyDescent="0.35">
      <c r="A3075">
        <v>3074</v>
      </c>
      <c r="B3075" t="s">
        <v>65</v>
      </c>
      <c r="C3075">
        <v>122</v>
      </c>
      <c r="D3075" t="s">
        <v>21</v>
      </c>
      <c r="E3075" t="s">
        <v>22</v>
      </c>
      <c r="F3075" t="s">
        <v>22</v>
      </c>
      <c r="G3075">
        <v>0</v>
      </c>
      <c r="H3075">
        <v>128.9</v>
      </c>
      <c r="I3075">
        <v>136</v>
      </c>
      <c r="J3075">
        <v>21.91</v>
      </c>
      <c r="K3075">
        <v>244.4</v>
      </c>
      <c r="L3075">
        <v>133</v>
      </c>
      <c r="M3075">
        <v>20.77</v>
      </c>
      <c r="N3075">
        <v>148.69999999999999</v>
      </c>
      <c r="O3075">
        <v>133</v>
      </c>
      <c r="P3075">
        <v>6.69</v>
      </c>
      <c r="Q3075">
        <v>10.7</v>
      </c>
      <c r="R3075">
        <v>5</v>
      </c>
      <c r="S3075">
        <v>2.89</v>
      </c>
      <c r="T3075">
        <v>0</v>
      </c>
      <c r="U3075" t="s">
        <v>22</v>
      </c>
      <c r="V3075">
        <f>IF(tbl_Customers[[#This Row],[churn]] = "yes", 1, 0)</f>
        <v>0</v>
      </c>
      <c r="W3075" t="str">
        <f>IF(tbl_Customers[[#This Row],[number_customer_service_calls]] &lt;= 1, "0-1 Calls", IF(tbl_Customers[[#This Row],[number_customer_service_calls]] &lt;= 3, "2-3 Calls", IF(tbl_Customers[[#This Row],[number_customer_service_calls]] &lt;=5, "4-5 Calls", "6+ Calls")))</f>
        <v>0-1 Calls</v>
      </c>
      <c r="X3075" t="str">
        <f>IF(tbl_Customers[[#This Row],[account_length]] &lt;= 50, "0-50", IF(tbl_Customers[[#This Row],[account_length]] &lt;=100, "51-100", IF(tbl_Customers[[#This Row],[account_length]] &lt;= 150, "101-150", "151+")))</f>
        <v>101-150</v>
      </c>
      <c r="Y3075" t="str">
        <f>IF(tbl_Customers[[#This Row],[total_intl_charge]] &lt;= 3, "Low Charges", "High Charges")</f>
        <v>Low Charges</v>
      </c>
      <c r="Z3075" t="str">
        <f>IF(tbl_Customers[[#This Row],[total_eve_calls]]&lt;=80,"Low Calls",
IF(tbl_Customers[[#This Row],[total_eve_calls]]&lt;=120,"Medium Calls","High Calls"))</f>
        <v>High Calls</v>
      </c>
      <c r="AA3075" t="str">
        <f>IF(tbl_Customers[[#This Row],[total_eve_charge]]&lt;=15,"Low Charges",
IF(tbl_Customers[[#This Row],[total_eve_charge]]&lt;=20,"Medium Charges","High Charges"))</f>
        <v>High Charges</v>
      </c>
      <c r="AB30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75" t="str">
        <f>IF(tbl_Customers[[#This Row],[number_vmail_messages]] = 0, "No Usage", IF(tbl_Customers[[#This Row],[number_vmail_messages]] &lt;= 20, "Low Usage", IF(tbl_Customers[[#This Row],[number_vmail_messages]] &lt;= 40, "Medium Usgae", "High Usage")))</f>
        <v>No Usage</v>
      </c>
      <c r="AD3075" t="str">
        <f>IF(tbl_Customers[[#This Row],[total_day_minutes]]&lt;=150,"Low Usage", IF(tbl_Customers[[#This Row],[total_day_minutes]]&lt;=200,"Medium Usage", IF(tbl_Customers[[#This Row],[total_day_minutes]]&lt;=250,"High Usage","Very High Usage")))</f>
        <v>Low Usage</v>
      </c>
      <c r="AE3075" t="str">
        <f>IF(tbl_Customers[[#This Row],[total_intl_calls]]&lt;=5,"Low Calls", IF(tbl_Customers[[#This Row],[total_intl_calls]]&lt;=10, "Medium Calls", "High Calls"))</f>
        <v>Low Calls</v>
      </c>
      <c r="AF30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75" s="36" t="str">
        <f>IF(tbl_Customers[[#This Row],[Churn_Risk_Score]]&gt;=10,"High Risk", IF(tbl_Customers[[#This Row],[Churn_Risk_Score]]&gt;=5,"Medium Risk","Low Risk"))</f>
        <v>Low Risk</v>
      </c>
    </row>
    <row r="3076" spans="1:33" x14ac:dyDescent="0.35">
      <c r="A3076">
        <v>3075</v>
      </c>
      <c r="B3076" t="s">
        <v>44</v>
      </c>
      <c r="C3076">
        <v>87</v>
      </c>
      <c r="D3076" t="s">
        <v>21</v>
      </c>
      <c r="E3076" t="s">
        <v>22</v>
      </c>
      <c r="F3076" t="s">
        <v>23</v>
      </c>
      <c r="G3076">
        <v>16</v>
      </c>
      <c r="H3076">
        <v>257.39999999999998</v>
      </c>
      <c r="I3076">
        <v>91</v>
      </c>
      <c r="J3076">
        <v>43.76</v>
      </c>
      <c r="K3076">
        <v>232</v>
      </c>
      <c r="L3076">
        <v>101</v>
      </c>
      <c r="M3076">
        <v>19.72</v>
      </c>
      <c r="N3076">
        <v>143.19999999999999</v>
      </c>
      <c r="O3076">
        <v>73</v>
      </c>
      <c r="P3076">
        <v>6.44</v>
      </c>
      <c r="Q3076">
        <v>14.7</v>
      </c>
      <c r="R3076">
        <v>2</v>
      </c>
      <c r="S3076">
        <v>3.97</v>
      </c>
      <c r="T3076">
        <v>1</v>
      </c>
      <c r="U3076" t="s">
        <v>22</v>
      </c>
      <c r="V3076">
        <f>IF(tbl_Customers[[#This Row],[churn]] = "yes", 1, 0)</f>
        <v>0</v>
      </c>
      <c r="W3076" t="str">
        <f>IF(tbl_Customers[[#This Row],[number_customer_service_calls]] &lt;= 1, "0-1 Calls", IF(tbl_Customers[[#This Row],[number_customer_service_calls]] &lt;= 3, "2-3 Calls", IF(tbl_Customers[[#This Row],[number_customer_service_calls]] &lt;=5, "4-5 Calls", "6+ Calls")))</f>
        <v>0-1 Calls</v>
      </c>
      <c r="X3076" t="str">
        <f>IF(tbl_Customers[[#This Row],[account_length]] &lt;= 50, "0-50", IF(tbl_Customers[[#This Row],[account_length]] &lt;=100, "51-100", IF(tbl_Customers[[#This Row],[account_length]] &lt;= 150, "101-150", "151+")))</f>
        <v>51-100</v>
      </c>
      <c r="Y3076" t="str">
        <f>IF(tbl_Customers[[#This Row],[total_intl_charge]] &lt;= 3, "Low Charges", "High Charges")</f>
        <v>High Charges</v>
      </c>
      <c r="Z3076" t="str">
        <f>IF(tbl_Customers[[#This Row],[total_eve_calls]]&lt;=80,"Low Calls",
IF(tbl_Customers[[#This Row],[total_eve_calls]]&lt;=120,"Medium Calls","High Calls"))</f>
        <v>Medium Calls</v>
      </c>
      <c r="AA3076" t="str">
        <f>IF(tbl_Customers[[#This Row],[total_eve_charge]]&lt;=15,"Low Charges",
IF(tbl_Customers[[#This Row],[total_eve_charge]]&lt;=20,"Medium Charges","High Charges"))</f>
        <v>Medium Charges</v>
      </c>
      <c r="AB30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76" t="str">
        <f>IF(tbl_Customers[[#This Row],[number_vmail_messages]] = 0, "No Usage", IF(tbl_Customers[[#This Row],[number_vmail_messages]] &lt;= 20, "Low Usage", IF(tbl_Customers[[#This Row],[number_vmail_messages]] &lt;= 40, "Medium Usgae", "High Usage")))</f>
        <v>Low Usage</v>
      </c>
      <c r="AD3076" t="str">
        <f>IF(tbl_Customers[[#This Row],[total_day_minutes]]&lt;=150,"Low Usage", IF(tbl_Customers[[#This Row],[total_day_minutes]]&lt;=200,"Medium Usage", IF(tbl_Customers[[#This Row],[total_day_minutes]]&lt;=250,"High Usage","Very High Usage")))</f>
        <v>Very High Usage</v>
      </c>
      <c r="AE3076" t="str">
        <f>IF(tbl_Customers[[#This Row],[total_intl_calls]]&lt;=5,"Low Calls", IF(tbl_Customers[[#This Row],[total_intl_calls]]&lt;=10, "Medium Calls", "High Calls"))</f>
        <v>Low Calls</v>
      </c>
      <c r="AF30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076" s="36" t="str">
        <f>IF(tbl_Customers[[#This Row],[Churn_Risk_Score]]&gt;=10,"High Risk", IF(tbl_Customers[[#This Row],[Churn_Risk_Score]]&gt;=5,"Medium Risk","Low Risk"))</f>
        <v>Medium Risk</v>
      </c>
    </row>
    <row r="3077" spans="1:33" x14ac:dyDescent="0.35">
      <c r="A3077">
        <v>3076</v>
      </c>
      <c r="B3077" t="s">
        <v>54</v>
      </c>
      <c r="C3077">
        <v>145</v>
      </c>
      <c r="D3077" t="s">
        <v>21</v>
      </c>
      <c r="E3077" t="s">
        <v>22</v>
      </c>
      <c r="F3077" t="s">
        <v>22</v>
      </c>
      <c r="G3077">
        <v>0</v>
      </c>
      <c r="H3077">
        <v>189.3</v>
      </c>
      <c r="I3077">
        <v>113</v>
      </c>
      <c r="J3077">
        <v>32.18</v>
      </c>
      <c r="K3077">
        <v>203.7</v>
      </c>
      <c r="L3077">
        <v>92</v>
      </c>
      <c r="M3077">
        <v>17.309999999999999</v>
      </c>
      <c r="N3077">
        <v>218.3</v>
      </c>
      <c r="O3077">
        <v>103</v>
      </c>
      <c r="P3077">
        <v>9.82</v>
      </c>
      <c r="Q3077">
        <v>14.2</v>
      </c>
      <c r="R3077">
        <v>3</v>
      </c>
      <c r="S3077">
        <v>3.83</v>
      </c>
      <c r="T3077">
        <v>5</v>
      </c>
      <c r="U3077" t="s">
        <v>22</v>
      </c>
      <c r="V3077">
        <f>IF(tbl_Customers[[#This Row],[churn]] = "yes", 1, 0)</f>
        <v>0</v>
      </c>
      <c r="W3077" t="str">
        <f>IF(tbl_Customers[[#This Row],[number_customer_service_calls]] &lt;= 1, "0-1 Calls", IF(tbl_Customers[[#This Row],[number_customer_service_calls]] &lt;= 3, "2-3 Calls", IF(tbl_Customers[[#This Row],[number_customer_service_calls]] &lt;=5, "4-5 Calls", "6+ Calls")))</f>
        <v>4-5 Calls</v>
      </c>
      <c r="X3077" t="str">
        <f>IF(tbl_Customers[[#This Row],[account_length]] &lt;= 50, "0-50", IF(tbl_Customers[[#This Row],[account_length]] &lt;=100, "51-100", IF(tbl_Customers[[#This Row],[account_length]] &lt;= 150, "101-150", "151+")))</f>
        <v>101-150</v>
      </c>
      <c r="Y3077" t="str">
        <f>IF(tbl_Customers[[#This Row],[total_intl_charge]] &lt;= 3, "Low Charges", "High Charges")</f>
        <v>High Charges</v>
      </c>
      <c r="Z3077" t="str">
        <f>IF(tbl_Customers[[#This Row],[total_eve_calls]]&lt;=80,"Low Calls",
IF(tbl_Customers[[#This Row],[total_eve_calls]]&lt;=120,"Medium Calls","High Calls"))</f>
        <v>Medium Calls</v>
      </c>
      <c r="AA3077" t="str">
        <f>IF(tbl_Customers[[#This Row],[total_eve_charge]]&lt;=15,"Low Charges",
IF(tbl_Customers[[#This Row],[total_eve_charge]]&lt;=20,"Medium Charges","High Charges"))</f>
        <v>Medium Charges</v>
      </c>
      <c r="AB30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77" t="str">
        <f>IF(tbl_Customers[[#This Row],[number_vmail_messages]] = 0, "No Usage", IF(tbl_Customers[[#This Row],[number_vmail_messages]] &lt;= 20, "Low Usage", IF(tbl_Customers[[#This Row],[number_vmail_messages]] &lt;= 40, "Medium Usgae", "High Usage")))</f>
        <v>No Usage</v>
      </c>
      <c r="AD3077" t="str">
        <f>IF(tbl_Customers[[#This Row],[total_day_minutes]]&lt;=150,"Low Usage", IF(tbl_Customers[[#This Row],[total_day_minutes]]&lt;=200,"Medium Usage", IF(tbl_Customers[[#This Row],[total_day_minutes]]&lt;=250,"High Usage","Very High Usage")))</f>
        <v>Medium Usage</v>
      </c>
      <c r="AE3077" t="str">
        <f>IF(tbl_Customers[[#This Row],[total_intl_calls]]&lt;=5,"Low Calls", IF(tbl_Customers[[#This Row],[total_intl_calls]]&lt;=10, "Medium Calls", "High Calls"))</f>
        <v>Low Calls</v>
      </c>
      <c r="AF30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077" s="36" t="str">
        <f>IF(tbl_Customers[[#This Row],[Churn_Risk_Score]]&gt;=10,"High Risk", IF(tbl_Customers[[#This Row],[Churn_Risk_Score]]&gt;=5,"Medium Risk","Low Risk"))</f>
        <v>Medium Risk</v>
      </c>
    </row>
    <row r="3078" spans="1:33" x14ac:dyDescent="0.35">
      <c r="A3078">
        <v>3077</v>
      </c>
      <c r="B3078" t="s">
        <v>53</v>
      </c>
      <c r="C3078">
        <v>136</v>
      </c>
      <c r="D3078" t="s">
        <v>21</v>
      </c>
      <c r="E3078" t="s">
        <v>22</v>
      </c>
      <c r="F3078" t="s">
        <v>23</v>
      </c>
      <c r="G3078">
        <v>24</v>
      </c>
      <c r="H3078">
        <v>50.1</v>
      </c>
      <c r="I3078">
        <v>134</v>
      </c>
      <c r="J3078">
        <v>8.52</v>
      </c>
      <c r="K3078">
        <v>295.8</v>
      </c>
      <c r="L3078">
        <v>89</v>
      </c>
      <c r="M3078">
        <v>25.14</v>
      </c>
      <c r="N3078">
        <v>111.8</v>
      </c>
      <c r="O3078">
        <v>115</v>
      </c>
      <c r="P3078">
        <v>5.03</v>
      </c>
      <c r="Q3078">
        <v>11</v>
      </c>
      <c r="R3078">
        <v>6</v>
      </c>
      <c r="S3078">
        <v>2.97</v>
      </c>
      <c r="T3078">
        <v>0</v>
      </c>
      <c r="U3078" t="s">
        <v>22</v>
      </c>
      <c r="V3078">
        <f>IF(tbl_Customers[[#This Row],[churn]] = "yes", 1, 0)</f>
        <v>0</v>
      </c>
      <c r="W3078" t="str">
        <f>IF(tbl_Customers[[#This Row],[number_customer_service_calls]] &lt;= 1, "0-1 Calls", IF(tbl_Customers[[#This Row],[number_customer_service_calls]] &lt;= 3, "2-3 Calls", IF(tbl_Customers[[#This Row],[number_customer_service_calls]] &lt;=5, "4-5 Calls", "6+ Calls")))</f>
        <v>0-1 Calls</v>
      </c>
      <c r="X3078" t="str">
        <f>IF(tbl_Customers[[#This Row],[account_length]] &lt;= 50, "0-50", IF(tbl_Customers[[#This Row],[account_length]] &lt;=100, "51-100", IF(tbl_Customers[[#This Row],[account_length]] &lt;= 150, "101-150", "151+")))</f>
        <v>101-150</v>
      </c>
      <c r="Y3078" t="str">
        <f>IF(tbl_Customers[[#This Row],[total_intl_charge]] &lt;= 3, "Low Charges", "High Charges")</f>
        <v>Low Charges</v>
      </c>
      <c r="Z3078" t="str">
        <f>IF(tbl_Customers[[#This Row],[total_eve_calls]]&lt;=80,"Low Calls",
IF(tbl_Customers[[#This Row],[total_eve_calls]]&lt;=120,"Medium Calls","High Calls"))</f>
        <v>Medium Calls</v>
      </c>
      <c r="AA3078" t="str">
        <f>IF(tbl_Customers[[#This Row],[total_eve_charge]]&lt;=15,"Low Charges",
IF(tbl_Customers[[#This Row],[total_eve_charge]]&lt;=20,"Medium Charges","High Charges"))</f>
        <v>High Charges</v>
      </c>
      <c r="AB30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78" t="str">
        <f>IF(tbl_Customers[[#This Row],[number_vmail_messages]] = 0, "No Usage", IF(tbl_Customers[[#This Row],[number_vmail_messages]] &lt;= 20, "Low Usage", IF(tbl_Customers[[#This Row],[number_vmail_messages]] &lt;= 40, "Medium Usgae", "High Usage")))</f>
        <v>Medium Usgae</v>
      </c>
      <c r="AD3078" t="str">
        <f>IF(tbl_Customers[[#This Row],[total_day_minutes]]&lt;=150,"Low Usage", IF(tbl_Customers[[#This Row],[total_day_minutes]]&lt;=200,"Medium Usage", IF(tbl_Customers[[#This Row],[total_day_minutes]]&lt;=250,"High Usage","Very High Usage")))</f>
        <v>Low Usage</v>
      </c>
      <c r="AE3078" t="str">
        <f>IF(tbl_Customers[[#This Row],[total_intl_calls]]&lt;=5,"Low Calls", IF(tbl_Customers[[#This Row],[total_intl_calls]]&lt;=10, "Medium Calls", "High Calls"))</f>
        <v>Medium Calls</v>
      </c>
      <c r="AF30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78" s="36" t="str">
        <f>IF(tbl_Customers[[#This Row],[Churn_Risk_Score]]&gt;=10,"High Risk", IF(tbl_Customers[[#This Row],[Churn_Risk_Score]]&gt;=5,"Medium Risk","Low Risk"))</f>
        <v>Low Risk</v>
      </c>
    </row>
    <row r="3079" spans="1:33" x14ac:dyDescent="0.35">
      <c r="A3079">
        <v>3078</v>
      </c>
      <c r="B3079" t="s">
        <v>36</v>
      </c>
      <c r="C3079">
        <v>131</v>
      </c>
      <c r="D3079" t="s">
        <v>21</v>
      </c>
      <c r="E3079" t="s">
        <v>22</v>
      </c>
      <c r="F3079" t="s">
        <v>22</v>
      </c>
      <c r="G3079">
        <v>0</v>
      </c>
      <c r="H3079">
        <v>264.2</v>
      </c>
      <c r="I3079">
        <v>118</v>
      </c>
      <c r="J3079">
        <v>44.91</v>
      </c>
      <c r="K3079">
        <v>180</v>
      </c>
      <c r="L3079">
        <v>89</v>
      </c>
      <c r="M3079">
        <v>15.3</v>
      </c>
      <c r="N3079">
        <v>223.9</v>
      </c>
      <c r="O3079">
        <v>104</v>
      </c>
      <c r="P3079">
        <v>10.08</v>
      </c>
      <c r="Q3079">
        <v>10.7</v>
      </c>
      <c r="R3079">
        <v>1</v>
      </c>
      <c r="S3079">
        <v>2.89</v>
      </c>
      <c r="T3079">
        <v>2</v>
      </c>
      <c r="U3079" t="s">
        <v>22</v>
      </c>
      <c r="V3079">
        <f>IF(tbl_Customers[[#This Row],[churn]] = "yes", 1, 0)</f>
        <v>0</v>
      </c>
      <c r="W3079" t="str">
        <f>IF(tbl_Customers[[#This Row],[number_customer_service_calls]] &lt;= 1, "0-1 Calls", IF(tbl_Customers[[#This Row],[number_customer_service_calls]] &lt;= 3, "2-3 Calls", IF(tbl_Customers[[#This Row],[number_customer_service_calls]] &lt;=5, "4-5 Calls", "6+ Calls")))</f>
        <v>2-3 Calls</v>
      </c>
      <c r="X3079" t="str">
        <f>IF(tbl_Customers[[#This Row],[account_length]] &lt;= 50, "0-50", IF(tbl_Customers[[#This Row],[account_length]] &lt;=100, "51-100", IF(tbl_Customers[[#This Row],[account_length]] &lt;= 150, "101-150", "151+")))</f>
        <v>101-150</v>
      </c>
      <c r="Y3079" t="str">
        <f>IF(tbl_Customers[[#This Row],[total_intl_charge]] &lt;= 3, "Low Charges", "High Charges")</f>
        <v>Low Charges</v>
      </c>
      <c r="Z3079" t="str">
        <f>IF(tbl_Customers[[#This Row],[total_eve_calls]]&lt;=80,"Low Calls",
IF(tbl_Customers[[#This Row],[total_eve_calls]]&lt;=120,"Medium Calls","High Calls"))</f>
        <v>Medium Calls</v>
      </c>
      <c r="AA3079" t="str">
        <f>IF(tbl_Customers[[#This Row],[total_eve_charge]]&lt;=15,"Low Charges",
IF(tbl_Customers[[#This Row],[total_eve_charge]]&lt;=20,"Medium Charges","High Charges"))</f>
        <v>Medium Charges</v>
      </c>
      <c r="AB30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79" t="str">
        <f>IF(tbl_Customers[[#This Row],[number_vmail_messages]] = 0, "No Usage", IF(tbl_Customers[[#This Row],[number_vmail_messages]] &lt;= 20, "Low Usage", IF(tbl_Customers[[#This Row],[number_vmail_messages]] &lt;= 40, "Medium Usgae", "High Usage")))</f>
        <v>No Usage</v>
      </c>
      <c r="AD3079" t="str">
        <f>IF(tbl_Customers[[#This Row],[total_day_minutes]]&lt;=150,"Low Usage", IF(tbl_Customers[[#This Row],[total_day_minutes]]&lt;=200,"Medium Usage", IF(tbl_Customers[[#This Row],[total_day_minutes]]&lt;=250,"High Usage","Very High Usage")))</f>
        <v>Very High Usage</v>
      </c>
      <c r="AE3079" t="str">
        <f>IF(tbl_Customers[[#This Row],[total_intl_calls]]&lt;=5,"Low Calls", IF(tbl_Customers[[#This Row],[total_intl_calls]]&lt;=10, "Medium Calls", "High Calls"))</f>
        <v>Low Calls</v>
      </c>
      <c r="AF30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79" s="36" t="str">
        <f>IF(tbl_Customers[[#This Row],[Churn_Risk_Score]]&gt;=10,"High Risk", IF(tbl_Customers[[#This Row],[Churn_Risk_Score]]&gt;=5,"Medium Risk","Low Risk"))</f>
        <v>Medium Risk</v>
      </c>
    </row>
    <row r="3080" spans="1:33" x14ac:dyDescent="0.35">
      <c r="A3080">
        <v>3079</v>
      </c>
      <c r="B3080" t="s">
        <v>46</v>
      </c>
      <c r="C3080">
        <v>90</v>
      </c>
      <c r="D3080" t="s">
        <v>25</v>
      </c>
      <c r="E3080" t="s">
        <v>22</v>
      </c>
      <c r="F3080" t="s">
        <v>22</v>
      </c>
      <c r="G3080">
        <v>0</v>
      </c>
      <c r="H3080">
        <v>192.1</v>
      </c>
      <c r="I3080">
        <v>80</v>
      </c>
      <c r="J3080">
        <v>32.659999999999997</v>
      </c>
      <c r="K3080">
        <v>269.3</v>
      </c>
      <c r="L3080">
        <v>125</v>
      </c>
      <c r="M3080">
        <v>22.89</v>
      </c>
      <c r="N3080">
        <v>259.60000000000002</v>
      </c>
      <c r="O3080">
        <v>97</v>
      </c>
      <c r="P3080">
        <v>11.68</v>
      </c>
      <c r="Q3080">
        <v>11.7</v>
      </c>
      <c r="R3080">
        <v>4</v>
      </c>
      <c r="S3080">
        <v>3.16</v>
      </c>
      <c r="T3080">
        <v>2</v>
      </c>
      <c r="U3080" t="s">
        <v>22</v>
      </c>
      <c r="V3080">
        <f>IF(tbl_Customers[[#This Row],[churn]] = "yes", 1, 0)</f>
        <v>0</v>
      </c>
      <c r="W3080" t="str">
        <f>IF(tbl_Customers[[#This Row],[number_customer_service_calls]] &lt;= 1, "0-1 Calls", IF(tbl_Customers[[#This Row],[number_customer_service_calls]] &lt;= 3, "2-3 Calls", IF(tbl_Customers[[#This Row],[number_customer_service_calls]] &lt;=5, "4-5 Calls", "6+ Calls")))</f>
        <v>2-3 Calls</v>
      </c>
      <c r="X3080" t="str">
        <f>IF(tbl_Customers[[#This Row],[account_length]] &lt;= 50, "0-50", IF(tbl_Customers[[#This Row],[account_length]] &lt;=100, "51-100", IF(tbl_Customers[[#This Row],[account_length]] &lt;= 150, "101-150", "151+")))</f>
        <v>51-100</v>
      </c>
      <c r="Y3080" t="str">
        <f>IF(tbl_Customers[[#This Row],[total_intl_charge]] &lt;= 3, "Low Charges", "High Charges")</f>
        <v>High Charges</v>
      </c>
      <c r="Z3080" t="str">
        <f>IF(tbl_Customers[[#This Row],[total_eve_calls]]&lt;=80,"Low Calls",
IF(tbl_Customers[[#This Row],[total_eve_calls]]&lt;=120,"Medium Calls","High Calls"))</f>
        <v>High Calls</v>
      </c>
      <c r="AA3080" t="str">
        <f>IF(tbl_Customers[[#This Row],[total_eve_charge]]&lt;=15,"Low Charges",
IF(tbl_Customers[[#This Row],[total_eve_charge]]&lt;=20,"Medium Charges","High Charges"))</f>
        <v>High Charges</v>
      </c>
      <c r="AB30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80" t="str">
        <f>IF(tbl_Customers[[#This Row],[number_vmail_messages]] = 0, "No Usage", IF(tbl_Customers[[#This Row],[number_vmail_messages]] &lt;= 20, "Low Usage", IF(tbl_Customers[[#This Row],[number_vmail_messages]] &lt;= 40, "Medium Usgae", "High Usage")))</f>
        <v>No Usage</v>
      </c>
      <c r="AD3080" t="str">
        <f>IF(tbl_Customers[[#This Row],[total_day_minutes]]&lt;=150,"Low Usage", IF(tbl_Customers[[#This Row],[total_day_minutes]]&lt;=200,"Medium Usage", IF(tbl_Customers[[#This Row],[total_day_minutes]]&lt;=250,"High Usage","Very High Usage")))</f>
        <v>Medium Usage</v>
      </c>
      <c r="AE3080" t="str">
        <f>IF(tbl_Customers[[#This Row],[total_intl_calls]]&lt;=5,"Low Calls", IF(tbl_Customers[[#This Row],[total_intl_calls]]&lt;=10, "Medium Calls", "High Calls"))</f>
        <v>Low Calls</v>
      </c>
      <c r="AF30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80" s="36" t="str">
        <f>IF(tbl_Customers[[#This Row],[Churn_Risk_Score]]&gt;=10,"High Risk", IF(tbl_Customers[[#This Row],[Churn_Risk_Score]]&gt;=5,"Medium Risk","Low Risk"))</f>
        <v>Low Risk</v>
      </c>
    </row>
    <row r="3081" spans="1:33" x14ac:dyDescent="0.35">
      <c r="A3081">
        <v>3080</v>
      </c>
      <c r="B3081" t="s">
        <v>54</v>
      </c>
      <c r="C3081">
        <v>95</v>
      </c>
      <c r="D3081" t="s">
        <v>21</v>
      </c>
      <c r="E3081" t="s">
        <v>22</v>
      </c>
      <c r="F3081" t="s">
        <v>22</v>
      </c>
      <c r="G3081">
        <v>0</v>
      </c>
      <c r="H3081">
        <v>145.4</v>
      </c>
      <c r="I3081">
        <v>98</v>
      </c>
      <c r="J3081">
        <v>24.72</v>
      </c>
      <c r="K3081">
        <v>334.1</v>
      </c>
      <c r="L3081">
        <v>109</v>
      </c>
      <c r="M3081">
        <v>28.4</v>
      </c>
      <c r="N3081">
        <v>209.8</v>
      </c>
      <c r="O3081">
        <v>72</v>
      </c>
      <c r="P3081">
        <v>9.44</v>
      </c>
      <c r="Q3081">
        <v>8.8000000000000007</v>
      </c>
      <c r="R3081">
        <v>2</v>
      </c>
      <c r="S3081">
        <v>2.38</v>
      </c>
      <c r="T3081">
        <v>1</v>
      </c>
      <c r="U3081" t="s">
        <v>22</v>
      </c>
      <c r="V3081">
        <f>IF(tbl_Customers[[#This Row],[churn]] = "yes", 1, 0)</f>
        <v>0</v>
      </c>
      <c r="W3081" t="str">
        <f>IF(tbl_Customers[[#This Row],[number_customer_service_calls]] &lt;= 1, "0-1 Calls", IF(tbl_Customers[[#This Row],[number_customer_service_calls]] &lt;= 3, "2-3 Calls", IF(tbl_Customers[[#This Row],[number_customer_service_calls]] &lt;=5, "4-5 Calls", "6+ Calls")))</f>
        <v>0-1 Calls</v>
      </c>
      <c r="X3081" t="str">
        <f>IF(tbl_Customers[[#This Row],[account_length]] &lt;= 50, "0-50", IF(tbl_Customers[[#This Row],[account_length]] &lt;=100, "51-100", IF(tbl_Customers[[#This Row],[account_length]] &lt;= 150, "101-150", "151+")))</f>
        <v>51-100</v>
      </c>
      <c r="Y3081" t="str">
        <f>IF(tbl_Customers[[#This Row],[total_intl_charge]] &lt;= 3, "Low Charges", "High Charges")</f>
        <v>Low Charges</v>
      </c>
      <c r="Z3081" t="str">
        <f>IF(tbl_Customers[[#This Row],[total_eve_calls]]&lt;=80,"Low Calls",
IF(tbl_Customers[[#This Row],[total_eve_calls]]&lt;=120,"Medium Calls","High Calls"))</f>
        <v>Medium Calls</v>
      </c>
      <c r="AA3081" t="str">
        <f>IF(tbl_Customers[[#This Row],[total_eve_charge]]&lt;=15,"Low Charges",
IF(tbl_Customers[[#This Row],[total_eve_charge]]&lt;=20,"Medium Charges","High Charges"))</f>
        <v>High Charges</v>
      </c>
      <c r="AB30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81" t="str">
        <f>IF(tbl_Customers[[#This Row],[number_vmail_messages]] = 0, "No Usage", IF(tbl_Customers[[#This Row],[number_vmail_messages]] &lt;= 20, "Low Usage", IF(tbl_Customers[[#This Row],[number_vmail_messages]] &lt;= 40, "Medium Usgae", "High Usage")))</f>
        <v>No Usage</v>
      </c>
      <c r="AD3081" t="str">
        <f>IF(tbl_Customers[[#This Row],[total_day_minutes]]&lt;=150,"Low Usage", IF(tbl_Customers[[#This Row],[total_day_minutes]]&lt;=200,"Medium Usage", IF(tbl_Customers[[#This Row],[total_day_minutes]]&lt;=250,"High Usage","Very High Usage")))</f>
        <v>Low Usage</v>
      </c>
      <c r="AE3081" t="str">
        <f>IF(tbl_Customers[[#This Row],[total_intl_calls]]&lt;=5,"Low Calls", IF(tbl_Customers[[#This Row],[total_intl_calls]]&lt;=10, "Medium Calls", "High Calls"))</f>
        <v>Low Calls</v>
      </c>
      <c r="AF30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81" s="36" t="str">
        <f>IF(tbl_Customers[[#This Row],[Churn_Risk_Score]]&gt;=10,"High Risk", IF(tbl_Customers[[#This Row],[Churn_Risk_Score]]&gt;=5,"Medium Risk","Low Risk"))</f>
        <v>Low Risk</v>
      </c>
    </row>
    <row r="3082" spans="1:33" x14ac:dyDescent="0.35">
      <c r="A3082">
        <v>3081</v>
      </c>
      <c r="B3082" t="s">
        <v>24</v>
      </c>
      <c r="C3082">
        <v>42</v>
      </c>
      <c r="D3082" t="s">
        <v>25</v>
      </c>
      <c r="E3082" t="s">
        <v>22</v>
      </c>
      <c r="F3082" t="s">
        <v>23</v>
      </c>
      <c r="G3082">
        <v>16</v>
      </c>
      <c r="H3082">
        <v>240.8</v>
      </c>
      <c r="I3082">
        <v>80</v>
      </c>
      <c r="J3082">
        <v>40.94</v>
      </c>
      <c r="K3082">
        <v>212.6</v>
      </c>
      <c r="L3082">
        <v>121</v>
      </c>
      <c r="M3082">
        <v>18.07</v>
      </c>
      <c r="N3082">
        <v>271.7</v>
      </c>
      <c r="O3082">
        <v>138</v>
      </c>
      <c r="P3082">
        <v>12.23</v>
      </c>
      <c r="Q3082">
        <v>9.4</v>
      </c>
      <c r="R3082">
        <v>4</v>
      </c>
      <c r="S3082">
        <v>2.54</v>
      </c>
      <c r="T3082">
        <v>1</v>
      </c>
      <c r="U3082" t="s">
        <v>22</v>
      </c>
      <c r="V3082">
        <f>IF(tbl_Customers[[#This Row],[churn]] = "yes", 1, 0)</f>
        <v>0</v>
      </c>
      <c r="W3082" t="str">
        <f>IF(tbl_Customers[[#This Row],[number_customer_service_calls]] &lt;= 1, "0-1 Calls", IF(tbl_Customers[[#This Row],[number_customer_service_calls]] &lt;= 3, "2-3 Calls", IF(tbl_Customers[[#This Row],[number_customer_service_calls]] &lt;=5, "4-5 Calls", "6+ Calls")))</f>
        <v>0-1 Calls</v>
      </c>
      <c r="X3082" t="str">
        <f>IF(tbl_Customers[[#This Row],[account_length]] &lt;= 50, "0-50", IF(tbl_Customers[[#This Row],[account_length]] &lt;=100, "51-100", IF(tbl_Customers[[#This Row],[account_length]] &lt;= 150, "101-150", "151+")))</f>
        <v>0-50</v>
      </c>
      <c r="Y3082" t="str">
        <f>IF(tbl_Customers[[#This Row],[total_intl_charge]] &lt;= 3, "Low Charges", "High Charges")</f>
        <v>Low Charges</v>
      </c>
      <c r="Z3082" t="str">
        <f>IF(tbl_Customers[[#This Row],[total_eve_calls]]&lt;=80,"Low Calls",
IF(tbl_Customers[[#This Row],[total_eve_calls]]&lt;=120,"Medium Calls","High Calls"))</f>
        <v>High Calls</v>
      </c>
      <c r="AA3082" t="str">
        <f>IF(tbl_Customers[[#This Row],[total_eve_charge]]&lt;=15,"Low Charges",
IF(tbl_Customers[[#This Row],[total_eve_charge]]&lt;=20,"Medium Charges","High Charges"))</f>
        <v>Medium Charges</v>
      </c>
      <c r="AB30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82" t="str">
        <f>IF(tbl_Customers[[#This Row],[number_vmail_messages]] = 0, "No Usage", IF(tbl_Customers[[#This Row],[number_vmail_messages]] &lt;= 20, "Low Usage", IF(tbl_Customers[[#This Row],[number_vmail_messages]] &lt;= 40, "Medium Usgae", "High Usage")))</f>
        <v>Low Usage</v>
      </c>
      <c r="AD3082" t="str">
        <f>IF(tbl_Customers[[#This Row],[total_day_minutes]]&lt;=150,"Low Usage", IF(tbl_Customers[[#This Row],[total_day_minutes]]&lt;=200,"Medium Usage", IF(tbl_Customers[[#This Row],[total_day_minutes]]&lt;=250,"High Usage","Very High Usage")))</f>
        <v>High Usage</v>
      </c>
      <c r="AE3082" t="str">
        <f>IF(tbl_Customers[[#This Row],[total_intl_calls]]&lt;=5,"Low Calls", IF(tbl_Customers[[#This Row],[total_intl_calls]]&lt;=10, "Medium Calls", "High Calls"))</f>
        <v>Low Calls</v>
      </c>
      <c r="AF30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082" s="36" t="str">
        <f>IF(tbl_Customers[[#This Row],[Churn_Risk_Score]]&gt;=10,"High Risk", IF(tbl_Customers[[#This Row],[Churn_Risk_Score]]&gt;=5,"Medium Risk","Low Risk"))</f>
        <v>Low Risk</v>
      </c>
    </row>
    <row r="3083" spans="1:33" x14ac:dyDescent="0.35">
      <c r="A3083">
        <v>3082</v>
      </c>
      <c r="B3083" t="s">
        <v>34</v>
      </c>
      <c r="C3083">
        <v>69</v>
      </c>
      <c r="D3083" t="s">
        <v>28</v>
      </c>
      <c r="E3083" t="s">
        <v>22</v>
      </c>
      <c r="F3083" t="s">
        <v>22</v>
      </c>
      <c r="G3083">
        <v>0</v>
      </c>
      <c r="H3083">
        <v>170.7</v>
      </c>
      <c r="I3083">
        <v>98</v>
      </c>
      <c r="J3083">
        <v>29.02</v>
      </c>
      <c r="K3083">
        <v>111.6</v>
      </c>
      <c r="L3083">
        <v>109</v>
      </c>
      <c r="M3083">
        <v>9.49</v>
      </c>
      <c r="N3083">
        <v>171.5</v>
      </c>
      <c r="O3083">
        <v>107</v>
      </c>
      <c r="P3083">
        <v>7.72</v>
      </c>
      <c r="Q3083">
        <v>4.8</v>
      </c>
      <c r="R3083">
        <v>7</v>
      </c>
      <c r="S3083">
        <v>1.3</v>
      </c>
      <c r="T3083">
        <v>3</v>
      </c>
      <c r="U3083" t="s">
        <v>22</v>
      </c>
      <c r="V3083">
        <f>IF(tbl_Customers[[#This Row],[churn]] = "yes", 1, 0)</f>
        <v>0</v>
      </c>
      <c r="W3083" t="str">
        <f>IF(tbl_Customers[[#This Row],[number_customer_service_calls]] &lt;= 1, "0-1 Calls", IF(tbl_Customers[[#This Row],[number_customer_service_calls]] &lt;= 3, "2-3 Calls", IF(tbl_Customers[[#This Row],[number_customer_service_calls]] &lt;=5, "4-5 Calls", "6+ Calls")))</f>
        <v>2-3 Calls</v>
      </c>
      <c r="X3083" t="str">
        <f>IF(tbl_Customers[[#This Row],[account_length]] &lt;= 50, "0-50", IF(tbl_Customers[[#This Row],[account_length]] &lt;=100, "51-100", IF(tbl_Customers[[#This Row],[account_length]] &lt;= 150, "101-150", "151+")))</f>
        <v>51-100</v>
      </c>
      <c r="Y3083" t="str">
        <f>IF(tbl_Customers[[#This Row],[total_intl_charge]] &lt;= 3, "Low Charges", "High Charges")</f>
        <v>Low Charges</v>
      </c>
      <c r="Z3083" t="str">
        <f>IF(tbl_Customers[[#This Row],[total_eve_calls]]&lt;=80,"Low Calls",
IF(tbl_Customers[[#This Row],[total_eve_calls]]&lt;=120,"Medium Calls","High Calls"))</f>
        <v>Medium Calls</v>
      </c>
      <c r="AA3083" t="str">
        <f>IF(tbl_Customers[[#This Row],[total_eve_charge]]&lt;=15,"Low Charges",
IF(tbl_Customers[[#This Row],[total_eve_charge]]&lt;=20,"Medium Charges","High Charges"))</f>
        <v>Low Charges</v>
      </c>
      <c r="AB30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083" t="str">
        <f>IF(tbl_Customers[[#This Row],[number_vmail_messages]] = 0, "No Usage", IF(tbl_Customers[[#This Row],[number_vmail_messages]] &lt;= 20, "Low Usage", IF(tbl_Customers[[#This Row],[number_vmail_messages]] &lt;= 40, "Medium Usgae", "High Usage")))</f>
        <v>No Usage</v>
      </c>
      <c r="AD3083" t="str">
        <f>IF(tbl_Customers[[#This Row],[total_day_minutes]]&lt;=150,"Low Usage", IF(tbl_Customers[[#This Row],[total_day_minutes]]&lt;=200,"Medium Usage", IF(tbl_Customers[[#This Row],[total_day_minutes]]&lt;=250,"High Usage","Very High Usage")))</f>
        <v>Medium Usage</v>
      </c>
      <c r="AE3083" t="str">
        <f>IF(tbl_Customers[[#This Row],[total_intl_calls]]&lt;=5,"Low Calls", IF(tbl_Customers[[#This Row],[total_intl_calls]]&lt;=10, "Medium Calls", "High Calls"))</f>
        <v>Medium Calls</v>
      </c>
      <c r="AF30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83" s="36" t="str">
        <f>IF(tbl_Customers[[#This Row],[Churn_Risk_Score]]&gt;=10,"High Risk", IF(tbl_Customers[[#This Row],[Churn_Risk_Score]]&gt;=5,"Medium Risk","Low Risk"))</f>
        <v>Low Risk</v>
      </c>
    </row>
    <row r="3084" spans="1:33" x14ac:dyDescent="0.35">
      <c r="A3084">
        <v>3083</v>
      </c>
      <c r="B3084" t="s">
        <v>52</v>
      </c>
      <c r="C3084">
        <v>99</v>
      </c>
      <c r="D3084" t="s">
        <v>25</v>
      </c>
      <c r="E3084" t="s">
        <v>22</v>
      </c>
      <c r="F3084" t="s">
        <v>22</v>
      </c>
      <c r="G3084">
        <v>0</v>
      </c>
      <c r="H3084">
        <v>221</v>
      </c>
      <c r="I3084">
        <v>118</v>
      </c>
      <c r="J3084">
        <v>37.57</v>
      </c>
      <c r="K3084">
        <v>138.80000000000001</v>
      </c>
      <c r="L3084">
        <v>104</v>
      </c>
      <c r="M3084">
        <v>11.8</v>
      </c>
      <c r="N3084">
        <v>198.6</v>
      </c>
      <c r="O3084">
        <v>96</v>
      </c>
      <c r="P3084">
        <v>8.94</v>
      </c>
      <c r="Q3084">
        <v>12.1</v>
      </c>
      <c r="R3084">
        <v>4</v>
      </c>
      <c r="S3084">
        <v>3.27</v>
      </c>
      <c r="T3084">
        <v>0</v>
      </c>
      <c r="U3084" t="s">
        <v>22</v>
      </c>
      <c r="V3084">
        <f>IF(tbl_Customers[[#This Row],[churn]] = "yes", 1, 0)</f>
        <v>0</v>
      </c>
      <c r="W3084" t="str">
        <f>IF(tbl_Customers[[#This Row],[number_customer_service_calls]] &lt;= 1, "0-1 Calls", IF(tbl_Customers[[#This Row],[number_customer_service_calls]] &lt;= 3, "2-3 Calls", IF(tbl_Customers[[#This Row],[number_customer_service_calls]] &lt;=5, "4-5 Calls", "6+ Calls")))</f>
        <v>0-1 Calls</v>
      </c>
      <c r="X3084" t="str">
        <f>IF(tbl_Customers[[#This Row],[account_length]] &lt;= 50, "0-50", IF(tbl_Customers[[#This Row],[account_length]] &lt;=100, "51-100", IF(tbl_Customers[[#This Row],[account_length]] &lt;= 150, "101-150", "151+")))</f>
        <v>51-100</v>
      </c>
      <c r="Y3084" t="str">
        <f>IF(tbl_Customers[[#This Row],[total_intl_charge]] &lt;= 3, "Low Charges", "High Charges")</f>
        <v>High Charges</v>
      </c>
      <c r="Z3084" t="str">
        <f>IF(tbl_Customers[[#This Row],[total_eve_calls]]&lt;=80,"Low Calls",
IF(tbl_Customers[[#This Row],[total_eve_calls]]&lt;=120,"Medium Calls","High Calls"))</f>
        <v>Medium Calls</v>
      </c>
      <c r="AA3084" t="str">
        <f>IF(tbl_Customers[[#This Row],[total_eve_charge]]&lt;=15,"Low Charges",
IF(tbl_Customers[[#This Row],[total_eve_charge]]&lt;=20,"Medium Charges","High Charges"))</f>
        <v>Low Charges</v>
      </c>
      <c r="AB30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84" t="str">
        <f>IF(tbl_Customers[[#This Row],[number_vmail_messages]] = 0, "No Usage", IF(tbl_Customers[[#This Row],[number_vmail_messages]] &lt;= 20, "Low Usage", IF(tbl_Customers[[#This Row],[number_vmail_messages]] &lt;= 40, "Medium Usgae", "High Usage")))</f>
        <v>No Usage</v>
      </c>
      <c r="AD3084" t="str">
        <f>IF(tbl_Customers[[#This Row],[total_day_minutes]]&lt;=150,"Low Usage", IF(tbl_Customers[[#This Row],[total_day_minutes]]&lt;=200,"Medium Usage", IF(tbl_Customers[[#This Row],[total_day_minutes]]&lt;=250,"High Usage","Very High Usage")))</f>
        <v>High Usage</v>
      </c>
      <c r="AE3084" t="str">
        <f>IF(tbl_Customers[[#This Row],[total_intl_calls]]&lt;=5,"Low Calls", IF(tbl_Customers[[#This Row],[total_intl_calls]]&lt;=10, "Medium Calls", "High Calls"))</f>
        <v>Low Calls</v>
      </c>
      <c r="AF30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84" s="36" t="str">
        <f>IF(tbl_Customers[[#This Row],[Churn_Risk_Score]]&gt;=10,"High Risk", IF(tbl_Customers[[#This Row],[Churn_Risk_Score]]&gt;=5,"Medium Risk","Low Risk"))</f>
        <v>Low Risk</v>
      </c>
    </row>
    <row r="3085" spans="1:33" x14ac:dyDescent="0.35">
      <c r="A3085">
        <v>3084</v>
      </c>
      <c r="B3085" t="s">
        <v>73</v>
      </c>
      <c r="C3085">
        <v>72</v>
      </c>
      <c r="D3085" t="s">
        <v>21</v>
      </c>
      <c r="E3085" t="s">
        <v>22</v>
      </c>
      <c r="F3085" t="s">
        <v>22</v>
      </c>
      <c r="G3085">
        <v>0</v>
      </c>
      <c r="H3085">
        <v>180</v>
      </c>
      <c r="I3085">
        <v>109</v>
      </c>
      <c r="J3085">
        <v>30.6</v>
      </c>
      <c r="K3085">
        <v>292.7</v>
      </c>
      <c r="L3085">
        <v>96</v>
      </c>
      <c r="M3085">
        <v>24.88</v>
      </c>
      <c r="N3085">
        <v>194.9</v>
      </c>
      <c r="O3085">
        <v>114</v>
      </c>
      <c r="P3085">
        <v>8.77</v>
      </c>
      <c r="Q3085">
        <v>10.8</v>
      </c>
      <c r="R3085">
        <v>4</v>
      </c>
      <c r="S3085">
        <v>2.92</v>
      </c>
      <c r="T3085">
        <v>0</v>
      </c>
      <c r="U3085" t="s">
        <v>22</v>
      </c>
      <c r="V3085">
        <f>IF(tbl_Customers[[#This Row],[churn]] = "yes", 1, 0)</f>
        <v>0</v>
      </c>
      <c r="W3085" t="str">
        <f>IF(tbl_Customers[[#This Row],[number_customer_service_calls]] &lt;= 1, "0-1 Calls", IF(tbl_Customers[[#This Row],[number_customer_service_calls]] &lt;= 3, "2-3 Calls", IF(tbl_Customers[[#This Row],[number_customer_service_calls]] &lt;=5, "4-5 Calls", "6+ Calls")))</f>
        <v>0-1 Calls</v>
      </c>
      <c r="X3085" t="str">
        <f>IF(tbl_Customers[[#This Row],[account_length]] &lt;= 50, "0-50", IF(tbl_Customers[[#This Row],[account_length]] &lt;=100, "51-100", IF(tbl_Customers[[#This Row],[account_length]] &lt;= 150, "101-150", "151+")))</f>
        <v>51-100</v>
      </c>
      <c r="Y3085" t="str">
        <f>IF(tbl_Customers[[#This Row],[total_intl_charge]] &lt;= 3, "Low Charges", "High Charges")</f>
        <v>Low Charges</v>
      </c>
      <c r="Z3085" t="str">
        <f>IF(tbl_Customers[[#This Row],[total_eve_calls]]&lt;=80,"Low Calls",
IF(tbl_Customers[[#This Row],[total_eve_calls]]&lt;=120,"Medium Calls","High Calls"))</f>
        <v>Medium Calls</v>
      </c>
      <c r="AA3085" t="str">
        <f>IF(tbl_Customers[[#This Row],[total_eve_charge]]&lt;=15,"Low Charges",
IF(tbl_Customers[[#This Row],[total_eve_charge]]&lt;=20,"Medium Charges","High Charges"))</f>
        <v>High Charges</v>
      </c>
      <c r="AB30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85" t="str">
        <f>IF(tbl_Customers[[#This Row],[number_vmail_messages]] = 0, "No Usage", IF(tbl_Customers[[#This Row],[number_vmail_messages]] &lt;= 20, "Low Usage", IF(tbl_Customers[[#This Row],[number_vmail_messages]] &lt;= 40, "Medium Usgae", "High Usage")))</f>
        <v>No Usage</v>
      </c>
      <c r="AD3085" t="str">
        <f>IF(tbl_Customers[[#This Row],[total_day_minutes]]&lt;=150,"Low Usage", IF(tbl_Customers[[#This Row],[total_day_minutes]]&lt;=200,"Medium Usage", IF(tbl_Customers[[#This Row],[total_day_minutes]]&lt;=250,"High Usage","Very High Usage")))</f>
        <v>Medium Usage</v>
      </c>
      <c r="AE3085" t="str">
        <f>IF(tbl_Customers[[#This Row],[total_intl_calls]]&lt;=5,"Low Calls", IF(tbl_Customers[[#This Row],[total_intl_calls]]&lt;=10, "Medium Calls", "High Calls"))</f>
        <v>Low Calls</v>
      </c>
      <c r="AF30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85" s="36" t="str">
        <f>IF(tbl_Customers[[#This Row],[Churn_Risk_Score]]&gt;=10,"High Risk", IF(tbl_Customers[[#This Row],[Churn_Risk_Score]]&gt;=5,"Medium Risk","Low Risk"))</f>
        <v>Low Risk</v>
      </c>
    </row>
    <row r="3086" spans="1:33" x14ac:dyDescent="0.35">
      <c r="A3086">
        <v>3085</v>
      </c>
      <c r="B3086" t="s">
        <v>53</v>
      </c>
      <c r="C3086">
        <v>88</v>
      </c>
      <c r="D3086" t="s">
        <v>21</v>
      </c>
      <c r="E3086" t="s">
        <v>22</v>
      </c>
      <c r="F3086" t="s">
        <v>23</v>
      </c>
      <c r="G3086">
        <v>14</v>
      </c>
      <c r="H3086">
        <v>298.8</v>
      </c>
      <c r="I3086">
        <v>92</v>
      </c>
      <c r="J3086">
        <v>50.8</v>
      </c>
      <c r="K3086">
        <v>207.3</v>
      </c>
      <c r="L3086">
        <v>86</v>
      </c>
      <c r="M3086">
        <v>17.62</v>
      </c>
      <c r="N3086">
        <v>257.89999999999998</v>
      </c>
      <c r="O3086">
        <v>65</v>
      </c>
      <c r="P3086">
        <v>11.61</v>
      </c>
      <c r="Q3086">
        <v>11.9</v>
      </c>
      <c r="R3086">
        <v>4</v>
      </c>
      <c r="S3086">
        <v>3.21</v>
      </c>
      <c r="T3086">
        <v>5</v>
      </c>
      <c r="U3086" t="s">
        <v>22</v>
      </c>
      <c r="V3086">
        <f>IF(tbl_Customers[[#This Row],[churn]] = "yes", 1, 0)</f>
        <v>0</v>
      </c>
      <c r="W3086" t="str">
        <f>IF(tbl_Customers[[#This Row],[number_customer_service_calls]] &lt;= 1, "0-1 Calls", IF(tbl_Customers[[#This Row],[number_customer_service_calls]] &lt;= 3, "2-3 Calls", IF(tbl_Customers[[#This Row],[number_customer_service_calls]] &lt;=5, "4-5 Calls", "6+ Calls")))</f>
        <v>4-5 Calls</v>
      </c>
      <c r="X3086" t="str">
        <f>IF(tbl_Customers[[#This Row],[account_length]] &lt;= 50, "0-50", IF(tbl_Customers[[#This Row],[account_length]] &lt;=100, "51-100", IF(tbl_Customers[[#This Row],[account_length]] &lt;= 150, "101-150", "151+")))</f>
        <v>51-100</v>
      </c>
      <c r="Y3086" t="str">
        <f>IF(tbl_Customers[[#This Row],[total_intl_charge]] &lt;= 3, "Low Charges", "High Charges")</f>
        <v>High Charges</v>
      </c>
      <c r="Z3086" t="str">
        <f>IF(tbl_Customers[[#This Row],[total_eve_calls]]&lt;=80,"Low Calls",
IF(tbl_Customers[[#This Row],[total_eve_calls]]&lt;=120,"Medium Calls","High Calls"))</f>
        <v>Medium Calls</v>
      </c>
      <c r="AA3086" t="str">
        <f>IF(tbl_Customers[[#This Row],[total_eve_charge]]&lt;=15,"Low Charges",
IF(tbl_Customers[[#This Row],[total_eve_charge]]&lt;=20,"Medium Charges","High Charges"))</f>
        <v>Medium Charges</v>
      </c>
      <c r="AB30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86" t="str">
        <f>IF(tbl_Customers[[#This Row],[number_vmail_messages]] = 0, "No Usage", IF(tbl_Customers[[#This Row],[number_vmail_messages]] &lt;= 20, "Low Usage", IF(tbl_Customers[[#This Row],[number_vmail_messages]] &lt;= 40, "Medium Usgae", "High Usage")))</f>
        <v>Low Usage</v>
      </c>
      <c r="AD3086" t="str">
        <f>IF(tbl_Customers[[#This Row],[total_day_minutes]]&lt;=150,"Low Usage", IF(tbl_Customers[[#This Row],[total_day_minutes]]&lt;=200,"Medium Usage", IF(tbl_Customers[[#This Row],[total_day_minutes]]&lt;=250,"High Usage","Very High Usage")))</f>
        <v>Very High Usage</v>
      </c>
      <c r="AE3086" t="str">
        <f>IF(tbl_Customers[[#This Row],[total_intl_calls]]&lt;=5,"Low Calls", IF(tbl_Customers[[#This Row],[total_intl_calls]]&lt;=10, "Medium Calls", "High Calls"))</f>
        <v>Low Calls</v>
      </c>
      <c r="AF30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3086" s="36" t="str">
        <f>IF(tbl_Customers[[#This Row],[Churn_Risk_Score]]&gt;=10,"High Risk", IF(tbl_Customers[[#This Row],[Churn_Risk_Score]]&gt;=5,"Medium Risk","Low Risk"))</f>
        <v>High Risk</v>
      </c>
    </row>
    <row r="3087" spans="1:33" x14ac:dyDescent="0.35">
      <c r="A3087">
        <v>3086</v>
      </c>
      <c r="B3087" t="s">
        <v>40</v>
      </c>
      <c r="C3087">
        <v>113</v>
      </c>
      <c r="D3087" t="s">
        <v>21</v>
      </c>
      <c r="E3087" t="s">
        <v>22</v>
      </c>
      <c r="F3087" t="s">
        <v>22</v>
      </c>
      <c r="G3087">
        <v>0</v>
      </c>
      <c r="H3087">
        <v>317.10000000000002</v>
      </c>
      <c r="I3087">
        <v>97</v>
      </c>
      <c r="J3087">
        <v>53.91</v>
      </c>
      <c r="K3087">
        <v>224.8</v>
      </c>
      <c r="L3087">
        <v>70</v>
      </c>
      <c r="M3087">
        <v>19.11</v>
      </c>
      <c r="N3087">
        <v>215.1</v>
      </c>
      <c r="O3087">
        <v>90</v>
      </c>
      <c r="P3087">
        <v>9.68</v>
      </c>
      <c r="Q3087">
        <v>13.6</v>
      </c>
      <c r="R3087">
        <v>2</v>
      </c>
      <c r="S3087">
        <v>3.67</v>
      </c>
      <c r="T3087">
        <v>1</v>
      </c>
      <c r="U3087" t="s">
        <v>23</v>
      </c>
      <c r="V3087">
        <f>IF(tbl_Customers[[#This Row],[churn]] = "yes", 1, 0)</f>
        <v>1</v>
      </c>
      <c r="W3087" t="str">
        <f>IF(tbl_Customers[[#This Row],[number_customer_service_calls]] &lt;= 1, "0-1 Calls", IF(tbl_Customers[[#This Row],[number_customer_service_calls]] &lt;= 3, "2-3 Calls", IF(tbl_Customers[[#This Row],[number_customer_service_calls]] &lt;=5, "4-5 Calls", "6+ Calls")))</f>
        <v>0-1 Calls</v>
      </c>
      <c r="X3087" t="str">
        <f>IF(tbl_Customers[[#This Row],[account_length]] &lt;= 50, "0-50", IF(tbl_Customers[[#This Row],[account_length]] &lt;=100, "51-100", IF(tbl_Customers[[#This Row],[account_length]] &lt;= 150, "101-150", "151+")))</f>
        <v>101-150</v>
      </c>
      <c r="Y3087" t="str">
        <f>IF(tbl_Customers[[#This Row],[total_intl_charge]] &lt;= 3, "Low Charges", "High Charges")</f>
        <v>High Charges</v>
      </c>
      <c r="Z3087" t="str">
        <f>IF(tbl_Customers[[#This Row],[total_eve_calls]]&lt;=80,"Low Calls",
IF(tbl_Customers[[#This Row],[total_eve_calls]]&lt;=120,"Medium Calls","High Calls"))</f>
        <v>Low Calls</v>
      </c>
      <c r="AA3087" t="str">
        <f>IF(tbl_Customers[[#This Row],[total_eve_charge]]&lt;=15,"Low Charges",
IF(tbl_Customers[[#This Row],[total_eve_charge]]&lt;=20,"Medium Charges","High Charges"))</f>
        <v>Medium Charges</v>
      </c>
      <c r="AB30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87" t="str">
        <f>IF(tbl_Customers[[#This Row],[number_vmail_messages]] = 0, "No Usage", IF(tbl_Customers[[#This Row],[number_vmail_messages]] &lt;= 20, "Low Usage", IF(tbl_Customers[[#This Row],[number_vmail_messages]] &lt;= 40, "Medium Usgae", "High Usage")))</f>
        <v>No Usage</v>
      </c>
      <c r="AD3087" t="str">
        <f>IF(tbl_Customers[[#This Row],[total_day_minutes]]&lt;=150,"Low Usage", IF(tbl_Customers[[#This Row],[total_day_minutes]]&lt;=200,"Medium Usage", IF(tbl_Customers[[#This Row],[total_day_minutes]]&lt;=250,"High Usage","Very High Usage")))</f>
        <v>Very High Usage</v>
      </c>
      <c r="AE3087" t="str">
        <f>IF(tbl_Customers[[#This Row],[total_intl_calls]]&lt;=5,"Low Calls", IF(tbl_Customers[[#This Row],[total_intl_calls]]&lt;=10, "Medium Calls", "High Calls"))</f>
        <v>Low Calls</v>
      </c>
      <c r="AF30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087" s="36" t="str">
        <f>IF(tbl_Customers[[#This Row],[Churn_Risk_Score]]&gt;=10,"High Risk", IF(tbl_Customers[[#This Row],[Churn_Risk_Score]]&gt;=5,"Medium Risk","Low Risk"))</f>
        <v>Medium Risk</v>
      </c>
    </row>
    <row r="3088" spans="1:33" x14ac:dyDescent="0.35">
      <c r="A3088">
        <v>3087</v>
      </c>
      <c r="B3088" t="s">
        <v>73</v>
      </c>
      <c r="C3088">
        <v>142</v>
      </c>
      <c r="D3088" t="s">
        <v>25</v>
      </c>
      <c r="E3088" t="s">
        <v>23</v>
      </c>
      <c r="F3088" t="s">
        <v>23</v>
      </c>
      <c r="G3088">
        <v>23</v>
      </c>
      <c r="H3088">
        <v>102.2</v>
      </c>
      <c r="I3088">
        <v>103</v>
      </c>
      <c r="J3088">
        <v>17.37</v>
      </c>
      <c r="K3088">
        <v>229.7</v>
      </c>
      <c r="L3088">
        <v>110</v>
      </c>
      <c r="M3088">
        <v>19.52</v>
      </c>
      <c r="N3088">
        <v>176.3</v>
      </c>
      <c r="O3088">
        <v>100</v>
      </c>
      <c r="P3088">
        <v>7.93</v>
      </c>
      <c r="Q3088">
        <v>9</v>
      </c>
      <c r="R3088">
        <v>4</v>
      </c>
      <c r="S3088">
        <v>2.4300000000000002</v>
      </c>
      <c r="T3088">
        <v>1</v>
      </c>
      <c r="U3088" t="s">
        <v>22</v>
      </c>
      <c r="V3088">
        <f>IF(tbl_Customers[[#This Row],[churn]] = "yes", 1, 0)</f>
        <v>0</v>
      </c>
      <c r="W3088" t="str">
        <f>IF(tbl_Customers[[#This Row],[number_customer_service_calls]] &lt;= 1, "0-1 Calls", IF(tbl_Customers[[#This Row],[number_customer_service_calls]] &lt;= 3, "2-3 Calls", IF(tbl_Customers[[#This Row],[number_customer_service_calls]] &lt;=5, "4-5 Calls", "6+ Calls")))</f>
        <v>0-1 Calls</v>
      </c>
      <c r="X3088" t="str">
        <f>IF(tbl_Customers[[#This Row],[account_length]] &lt;= 50, "0-50", IF(tbl_Customers[[#This Row],[account_length]] &lt;=100, "51-100", IF(tbl_Customers[[#This Row],[account_length]] &lt;= 150, "101-150", "151+")))</f>
        <v>101-150</v>
      </c>
      <c r="Y3088" t="str">
        <f>IF(tbl_Customers[[#This Row],[total_intl_charge]] &lt;= 3, "Low Charges", "High Charges")</f>
        <v>Low Charges</v>
      </c>
      <c r="Z3088" t="str">
        <f>IF(tbl_Customers[[#This Row],[total_eve_calls]]&lt;=80,"Low Calls",
IF(tbl_Customers[[#This Row],[total_eve_calls]]&lt;=120,"Medium Calls","High Calls"))</f>
        <v>Medium Calls</v>
      </c>
      <c r="AA3088" t="str">
        <f>IF(tbl_Customers[[#This Row],[total_eve_charge]]&lt;=15,"Low Charges",
IF(tbl_Customers[[#This Row],[total_eve_charge]]&lt;=20,"Medium Charges","High Charges"))</f>
        <v>Medium Charges</v>
      </c>
      <c r="AB30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88" t="str">
        <f>IF(tbl_Customers[[#This Row],[number_vmail_messages]] = 0, "No Usage", IF(tbl_Customers[[#This Row],[number_vmail_messages]] &lt;= 20, "Low Usage", IF(tbl_Customers[[#This Row],[number_vmail_messages]] &lt;= 40, "Medium Usgae", "High Usage")))</f>
        <v>Medium Usgae</v>
      </c>
      <c r="AD3088" t="str">
        <f>IF(tbl_Customers[[#This Row],[total_day_minutes]]&lt;=150,"Low Usage", IF(tbl_Customers[[#This Row],[total_day_minutes]]&lt;=200,"Medium Usage", IF(tbl_Customers[[#This Row],[total_day_minutes]]&lt;=250,"High Usage","Very High Usage")))</f>
        <v>Low Usage</v>
      </c>
      <c r="AE3088" t="str">
        <f>IF(tbl_Customers[[#This Row],[total_intl_calls]]&lt;=5,"Low Calls", IF(tbl_Customers[[#This Row],[total_intl_calls]]&lt;=10, "Medium Calls", "High Calls"))</f>
        <v>Low Calls</v>
      </c>
      <c r="AF30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88" s="36" t="str">
        <f>IF(tbl_Customers[[#This Row],[Churn_Risk_Score]]&gt;=10,"High Risk", IF(tbl_Customers[[#This Row],[Churn_Risk_Score]]&gt;=5,"Medium Risk","Low Risk"))</f>
        <v>Low Risk</v>
      </c>
    </row>
    <row r="3089" spans="1:33" x14ac:dyDescent="0.35">
      <c r="A3089">
        <v>3088</v>
      </c>
      <c r="B3089" t="s">
        <v>31</v>
      </c>
      <c r="C3089">
        <v>3</v>
      </c>
      <c r="D3089" t="s">
        <v>25</v>
      </c>
      <c r="E3089" t="s">
        <v>22</v>
      </c>
      <c r="F3089" t="s">
        <v>22</v>
      </c>
      <c r="G3089">
        <v>0</v>
      </c>
      <c r="H3089">
        <v>182.9</v>
      </c>
      <c r="I3089">
        <v>87</v>
      </c>
      <c r="J3089">
        <v>31.09</v>
      </c>
      <c r="K3089">
        <v>172.1</v>
      </c>
      <c r="L3089">
        <v>103</v>
      </c>
      <c r="M3089">
        <v>14.63</v>
      </c>
      <c r="N3089">
        <v>233.1</v>
      </c>
      <c r="O3089">
        <v>89</v>
      </c>
      <c r="P3089">
        <v>10.49</v>
      </c>
      <c r="Q3089">
        <v>12.1</v>
      </c>
      <c r="R3089">
        <v>3</v>
      </c>
      <c r="S3089">
        <v>3.27</v>
      </c>
      <c r="T3089">
        <v>4</v>
      </c>
      <c r="U3089" t="s">
        <v>22</v>
      </c>
      <c r="V3089">
        <f>IF(tbl_Customers[[#This Row],[churn]] = "yes", 1, 0)</f>
        <v>0</v>
      </c>
      <c r="W3089" t="str">
        <f>IF(tbl_Customers[[#This Row],[number_customer_service_calls]] &lt;= 1, "0-1 Calls", IF(tbl_Customers[[#This Row],[number_customer_service_calls]] &lt;= 3, "2-3 Calls", IF(tbl_Customers[[#This Row],[number_customer_service_calls]] &lt;=5, "4-5 Calls", "6+ Calls")))</f>
        <v>4-5 Calls</v>
      </c>
      <c r="X3089" t="str">
        <f>IF(tbl_Customers[[#This Row],[account_length]] &lt;= 50, "0-50", IF(tbl_Customers[[#This Row],[account_length]] &lt;=100, "51-100", IF(tbl_Customers[[#This Row],[account_length]] &lt;= 150, "101-150", "151+")))</f>
        <v>0-50</v>
      </c>
      <c r="Y3089" t="str">
        <f>IF(tbl_Customers[[#This Row],[total_intl_charge]] &lt;= 3, "Low Charges", "High Charges")</f>
        <v>High Charges</v>
      </c>
      <c r="Z3089" t="str">
        <f>IF(tbl_Customers[[#This Row],[total_eve_calls]]&lt;=80,"Low Calls",
IF(tbl_Customers[[#This Row],[total_eve_calls]]&lt;=120,"Medium Calls","High Calls"))</f>
        <v>Medium Calls</v>
      </c>
      <c r="AA3089" t="str">
        <f>IF(tbl_Customers[[#This Row],[total_eve_charge]]&lt;=15,"Low Charges",
IF(tbl_Customers[[#This Row],[total_eve_charge]]&lt;=20,"Medium Charges","High Charges"))</f>
        <v>Low Charges</v>
      </c>
      <c r="AB30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89" t="str">
        <f>IF(tbl_Customers[[#This Row],[number_vmail_messages]] = 0, "No Usage", IF(tbl_Customers[[#This Row],[number_vmail_messages]] &lt;= 20, "Low Usage", IF(tbl_Customers[[#This Row],[number_vmail_messages]] &lt;= 40, "Medium Usgae", "High Usage")))</f>
        <v>No Usage</v>
      </c>
      <c r="AD3089" t="str">
        <f>IF(tbl_Customers[[#This Row],[total_day_minutes]]&lt;=150,"Low Usage", IF(tbl_Customers[[#This Row],[total_day_minutes]]&lt;=200,"Medium Usage", IF(tbl_Customers[[#This Row],[total_day_minutes]]&lt;=250,"High Usage","Very High Usage")))</f>
        <v>Medium Usage</v>
      </c>
      <c r="AE3089" t="str">
        <f>IF(tbl_Customers[[#This Row],[total_intl_calls]]&lt;=5,"Low Calls", IF(tbl_Customers[[#This Row],[total_intl_calls]]&lt;=10, "Medium Calls", "High Calls"))</f>
        <v>Low Calls</v>
      </c>
      <c r="AF30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089" s="36" t="str">
        <f>IF(tbl_Customers[[#This Row],[Churn_Risk_Score]]&gt;=10,"High Risk", IF(tbl_Customers[[#This Row],[Churn_Risk_Score]]&gt;=5,"Medium Risk","Low Risk"))</f>
        <v>Medium Risk</v>
      </c>
    </row>
    <row r="3090" spans="1:33" x14ac:dyDescent="0.35">
      <c r="A3090">
        <v>3089</v>
      </c>
      <c r="B3090" t="s">
        <v>51</v>
      </c>
      <c r="C3090">
        <v>75</v>
      </c>
      <c r="D3090" t="s">
        <v>21</v>
      </c>
      <c r="E3090" t="s">
        <v>22</v>
      </c>
      <c r="F3090" t="s">
        <v>22</v>
      </c>
      <c r="G3090">
        <v>0</v>
      </c>
      <c r="H3090">
        <v>184.8</v>
      </c>
      <c r="I3090">
        <v>126</v>
      </c>
      <c r="J3090">
        <v>31.42</v>
      </c>
      <c r="K3090">
        <v>198.6</v>
      </c>
      <c r="L3090">
        <v>103</v>
      </c>
      <c r="M3090">
        <v>16.88</v>
      </c>
      <c r="N3090">
        <v>103</v>
      </c>
      <c r="O3090">
        <v>90</v>
      </c>
      <c r="P3090">
        <v>4.6399999999999997</v>
      </c>
      <c r="Q3090">
        <v>8.3000000000000007</v>
      </c>
      <c r="R3090">
        <v>3</v>
      </c>
      <c r="S3090">
        <v>2.2400000000000002</v>
      </c>
      <c r="T3090">
        <v>1</v>
      </c>
      <c r="U3090" t="s">
        <v>22</v>
      </c>
      <c r="V3090">
        <f>IF(tbl_Customers[[#This Row],[churn]] = "yes", 1, 0)</f>
        <v>0</v>
      </c>
      <c r="W3090" t="str">
        <f>IF(tbl_Customers[[#This Row],[number_customer_service_calls]] &lt;= 1, "0-1 Calls", IF(tbl_Customers[[#This Row],[number_customer_service_calls]] &lt;= 3, "2-3 Calls", IF(tbl_Customers[[#This Row],[number_customer_service_calls]] &lt;=5, "4-5 Calls", "6+ Calls")))</f>
        <v>0-1 Calls</v>
      </c>
      <c r="X3090" t="str">
        <f>IF(tbl_Customers[[#This Row],[account_length]] &lt;= 50, "0-50", IF(tbl_Customers[[#This Row],[account_length]] &lt;=100, "51-100", IF(tbl_Customers[[#This Row],[account_length]] &lt;= 150, "101-150", "151+")))</f>
        <v>51-100</v>
      </c>
      <c r="Y3090" t="str">
        <f>IF(tbl_Customers[[#This Row],[total_intl_charge]] &lt;= 3, "Low Charges", "High Charges")</f>
        <v>Low Charges</v>
      </c>
      <c r="Z3090" t="str">
        <f>IF(tbl_Customers[[#This Row],[total_eve_calls]]&lt;=80,"Low Calls",
IF(tbl_Customers[[#This Row],[total_eve_calls]]&lt;=120,"Medium Calls","High Calls"))</f>
        <v>Medium Calls</v>
      </c>
      <c r="AA3090" t="str">
        <f>IF(tbl_Customers[[#This Row],[total_eve_charge]]&lt;=15,"Low Charges",
IF(tbl_Customers[[#This Row],[total_eve_charge]]&lt;=20,"Medium Charges","High Charges"))</f>
        <v>Medium Charges</v>
      </c>
      <c r="AB30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90" t="str">
        <f>IF(tbl_Customers[[#This Row],[number_vmail_messages]] = 0, "No Usage", IF(tbl_Customers[[#This Row],[number_vmail_messages]] &lt;= 20, "Low Usage", IF(tbl_Customers[[#This Row],[number_vmail_messages]] &lt;= 40, "Medium Usgae", "High Usage")))</f>
        <v>No Usage</v>
      </c>
      <c r="AD3090" t="str">
        <f>IF(tbl_Customers[[#This Row],[total_day_minutes]]&lt;=150,"Low Usage", IF(tbl_Customers[[#This Row],[total_day_minutes]]&lt;=200,"Medium Usage", IF(tbl_Customers[[#This Row],[total_day_minutes]]&lt;=250,"High Usage","Very High Usage")))</f>
        <v>Medium Usage</v>
      </c>
      <c r="AE3090" t="str">
        <f>IF(tbl_Customers[[#This Row],[total_intl_calls]]&lt;=5,"Low Calls", IF(tbl_Customers[[#This Row],[total_intl_calls]]&lt;=10, "Medium Calls", "High Calls"))</f>
        <v>Low Calls</v>
      </c>
      <c r="AF30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90" s="36" t="str">
        <f>IF(tbl_Customers[[#This Row],[Churn_Risk_Score]]&gt;=10,"High Risk", IF(tbl_Customers[[#This Row],[Churn_Risk_Score]]&gt;=5,"Medium Risk","Low Risk"))</f>
        <v>Low Risk</v>
      </c>
    </row>
    <row r="3091" spans="1:33" x14ac:dyDescent="0.35">
      <c r="A3091">
        <v>3090</v>
      </c>
      <c r="B3091" t="s">
        <v>39</v>
      </c>
      <c r="C3091">
        <v>91</v>
      </c>
      <c r="D3091" t="s">
        <v>21</v>
      </c>
      <c r="E3091" t="s">
        <v>22</v>
      </c>
      <c r="F3091" t="s">
        <v>22</v>
      </c>
      <c r="G3091">
        <v>0</v>
      </c>
      <c r="H3091">
        <v>251.5</v>
      </c>
      <c r="I3091">
        <v>57</v>
      </c>
      <c r="J3091">
        <v>42.76</v>
      </c>
      <c r="K3091">
        <v>179.1</v>
      </c>
      <c r="L3091">
        <v>113</v>
      </c>
      <c r="M3091">
        <v>15.22</v>
      </c>
      <c r="N3091">
        <v>163.19999999999999</v>
      </c>
      <c r="O3091">
        <v>72</v>
      </c>
      <c r="P3091">
        <v>7.34</v>
      </c>
      <c r="Q3091">
        <v>6.6</v>
      </c>
      <c r="R3091">
        <v>3</v>
      </c>
      <c r="S3091">
        <v>1.78</v>
      </c>
      <c r="T3091">
        <v>1</v>
      </c>
      <c r="U3091" t="s">
        <v>22</v>
      </c>
      <c r="V3091">
        <f>IF(tbl_Customers[[#This Row],[churn]] = "yes", 1, 0)</f>
        <v>0</v>
      </c>
      <c r="W3091" t="str">
        <f>IF(tbl_Customers[[#This Row],[number_customer_service_calls]] &lt;= 1, "0-1 Calls", IF(tbl_Customers[[#This Row],[number_customer_service_calls]] &lt;= 3, "2-3 Calls", IF(tbl_Customers[[#This Row],[number_customer_service_calls]] &lt;=5, "4-5 Calls", "6+ Calls")))</f>
        <v>0-1 Calls</v>
      </c>
      <c r="X3091" t="str">
        <f>IF(tbl_Customers[[#This Row],[account_length]] &lt;= 50, "0-50", IF(tbl_Customers[[#This Row],[account_length]] &lt;=100, "51-100", IF(tbl_Customers[[#This Row],[account_length]] &lt;= 150, "101-150", "151+")))</f>
        <v>51-100</v>
      </c>
      <c r="Y3091" t="str">
        <f>IF(tbl_Customers[[#This Row],[total_intl_charge]] &lt;= 3, "Low Charges", "High Charges")</f>
        <v>Low Charges</v>
      </c>
      <c r="Z3091" t="str">
        <f>IF(tbl_Customers[[#This Row],[total_eve_calls]]&lt;=80,"Low Calls",
IF(tbl_Customers[[#This Row],[total_eve_calls]]&lt;=120,"Medium Calls","High Calls"))</f>
        <v>Medium Calls</v>
      </c>
      <c r="AA3091" t="str">
        <f>IF(tbl_Customers[[#This Row],[total_eve_charge]]&lt;=15,"Low Charges",
IF(tbl_Customers[[#This Row],[total_eve_charge]]&lt;=20,"Medium Charges","High Charges"))</f>
        <v>Medium Charges</v>
      </c>
      <c r="AB30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91" t="str">
        <f>IF(tbl_Customers[[#This Row],[number_vmail_messages]] = 0, "No Usage", IF(tbl_Customers[[#This Row],[number_vmail_messages]] &lt;= 20, "Low Usage", IF(tbl_Customers[[#This Row],[number_vmail_messages]] &lt;= 40, "Medium Usgae", "High Usage")))</f>
        <v>No Usage</v>
      </c>
      <c r="AD3091" t="str">
        <f>IF(tbl_Customers[[#This Row],[total_day_minutes]]&lt;=150,"Low Usage", IF(tbl_Customers[[#This Row],[total_day_minutes]]&lt;=200,"Medium Usage", IF(tbl_Customers[[#This Row],[total_day_minutes]]&lt;=250,"High Usage","Very High Usage")))</f>
        <v>Very High Usage</v>
      </c>
      <c r="AE3091" t="str">
        <f>IF(tbl_Customers[[#This Row],[total_intl_calls]]&lt;=5,"Low Calls", IF(tbl_Customers[[#This Row],[total_intl_calls]]&lt;=10, "Medium Calls", "High Calls"))</f>
        <v>Low Calls</v>
      </c>
      <c r="AF30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91" s="36" t="str">
        <f>IF(tbl_Customers[[#This Row],[Churn_Risk_Score]]&gt;=10,"High Risk", IF(tbl_Customers[[#This Row],[Churn_Risk_Score]]&gt;=5,"Medium Risk","Low Risk"))</f>
        <v>Medium Risk</v>
      </c>
    </row>
    <row r="3092" spans="1:33" x14ac:dyDescent="0.35">
      <c r="A3092">
        <v>3091</v>
      </c>
      <c r="B3092" t="s">
        <v>67</v>
      </c>
      <c r="C3092">
        <v>78</v>
      </c>
      <c r="D3092" t="s">
        <v>28</v>
      </c>
      <c r="E3092" t="s">
        <v>22</v>
      </c>
      <c r="F3092" t="s">
        <v>22</v>
      </c>
      <c r="G3092">
        <v>0</v>
      </c>
      <c r="H3092">
        <v>131.6</v>
      </c>
      <c r="I3092">
        <v>102</v>
      </c>
      <c r="J3092">
        <v>22.37</v>
      </c>
      <c r="K3092">
        <v>290.39999999999998</v>
      </c>
      <c r="L3092">
        <v>134</v>
      </c>
      <c r="M3092">
        <v>24.68</v>
      </c>
      <c r="N3092">
        <v>190.5</v>
      </c>
      <c r="O3092">
        <v>95</v>
      </c>
      <c r="P3092">
        <v>8.57</v>
      </c>
      <c r="Q3092">
        <v>0</v>
      </c>
      <c r="R3092">
        <v>0</v>
      </c>
      <c r="S3092">
        <v>0</v>
      </c>
      <c r="T3092">
        <v>3</v>
      </c>
      <c r="U3092" t="s">
        <v>22</v>
      </c>
      <c r="V3092">
        <f>IF(tbl_Customers[[#This Row],[churn]] = "yes", 1, 0)</f>
        <v>0</v>
      </c>
      <c r="W3092" t="str">
        <f>IF(tbl_Customers[[#This Row],[number_customer_service_calls]] &lt;= 1, "0-1 Calls", IF(tbl_Customers[[#This Row],[number_customer_service_calls]] &lt;= 3, "2-3 Calls", IF(tbl_Customers[[#This Row],[number_customer_service_calls]] &lt;=5, "4-5 Calls", "6+ Calls")))</f>
        <v>2-3 Calls</v>
      </c>
      <c r="X3092" t="str">
        <f>IF(tbl_Customers[[#This Row],[account_length]] &lt;= 50, "0-50", IF(tbl_Customers[[#This Row],[account_length]] &lt;=100, "51-100", IF(tbl_Customers[[#This Row],[account_length]] &lt;= 150, "101-150", "151+")))</f>
        <v>51-100</v>
      </c>
      <c r="Y3092" t="str">
        <f>IF(tbl_Customers[[#This Row],[total_intl_charge]] &lt;= 3, "Low Charges", "High Charges")</f>
        <v>Low Charges</v>
      </c>
      <c r="Z3092" t="str">
        <f>IF(tbl_Customers[[#This Row],[total_eve_calls]]&lt;=80,"Low Calls",
IF(tbl_Customers[[#This Row],[total_eve_calls]]&lt;=120,"Medium Calls","High Calls"))</f>
        <v>High Calls</v>
      </c>
      <c r="AA3092" t="str">
        <f>IF(tbl_Customers[[#This Row],[total_eve_charge]]&lt;=15,"Low Charges",
IF(tbl_Customers[[#This Row],[total_eve_charge]]&lt;=20,"Medium Charges","High Charges"))</f>
        <v>High Charges</v>
      </c>
      <c r="AB30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092" t="str">
        <f>IF(tbl_Customers[[#This Row],[number_vmail_messages]] = 0, "No Usage", IF(tbl_Customers[[#This Row],[number_vmail_messages]] &lt;= 20, "Low Usage", IF(tbl_Customers[[#This Row],[number_vmail_messages]] &lt;= 40, "Medium Usgae", "High Usage")))</f>
        <v>No Usage</v>
      </c>
      <c r="AD3092" t="str">
        <f>IF(tbl_Customers[[#This Row],[total_day_minutes]]&lt;=150,"Low Usage", IF(tbl_Customers[[#This Row],[total_day_minutes]]&lt;=200,"Medium Usage", IF(tbl_Customers[[#This Row],[total_day_minutes]]&lt;=250,"High Usage","Very High Usage")))</f>
        <v>Low Usage</v>
      </c>
      <c r="AE3092" t="str">
        <f>IF(tbl_Customers[[#This Row],[total_intl_calls]]&lt;=5,"Low Calls", IF(tbl_Customers[[#This Row],[total_intl_calls]]&lt;=10, "Medium Calls", "High Calls"))</f>
        <v>Low Calls</v>
      </c>
      <c r="AF30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92" s="36" t="str">
        <f>IF(tbl_Customers[[#This Row],[Churn_Risk_Score]]&gt;=10,"High Risk", IF(tbl_Customers[[#This Row],[Churn_Risk_Score]]&gt;=5,"Medium Risk","Low Risk"))</f>
        <v>Low Risk</v>
      </c>
    </row>
    <row r="3093" spans="1:33" x14ac:dyDescent="0.35">
      <c r="A3093">
        <v>3092</v>
      </c>
      <c r="B3093" t="s">
        <v>40</v>
      </c>
      <c r="C3093">
        <v>98</v>
      </c>
      <c r="D3093" t="s">
        <v>25</v>
      </c>
      <c r="E3093" t="s">
        <v>22</v>
      </c>
      <c r="F3093" t="s">
        <v>22</v>
      </c>
      <c r="G3093">
        <v>0</v>
      </c>
      <c r="H3093">
        <v>92.3</v>
      </c>
      <c r="I3093">
        <v>128</v>
      </c>
      <c r="J3093">
        <v>15.69</v>
      </c>
      <c r="K3093">
        <v>250.1</v>
      </c>
      <c r="L3093">
        <v>89</v>
      </c>
      <c r="M3093">
        <v>21.26</v>
      </c>
      <c r="N3093">
        <v>211.9</v>
      </c>
      <c r="O3093">
        <v>110</v>
      </c>
      <c r="P3093">
        <v>9.5399999999999991</v>
      </c>
      <c r="Q3093">
        <v>10.8</v>
      </c>
      <c r="R3093">
        <v>16</v>
      </c>
      <c r="S3093">
        <v>2.92</v>
      </c>
      <c r="T3093">
        <v>3</v>
      </c>
      <c r="U3093" t="s">
        <v>22</v>
      </c>
      <c r="V3093">
        <f>IF(tbl_Customers[[#This Row],[churn]] = "yes", 1, 0)</f>
        <v>0</v>
      </c>
      <c r="W3093" t="str">
        <f>IF(tbl_Customers[[#This Row],[number_customer_service_calls]] &lt;= 1, "0-1 Calls", IF(tbl_Customers[[#This Row],[number_customer_service_calls]] &lt;= 3, "2-3 Calls", IF(tbl_Customers[[#This Row],[number_customer_service_calls]] &lt;=5, "4-5 Calls", "6+ Calls")))</f>
        <v>2-3 Calls</v>
      </c>
      <c r="X3093" t="str">
        <f>IF(tbl_Customers[[#This Row],[account_length]] &lt;= 50, "0-50", IF(tbl_Customers[[#This Row],[account_length]] &lt;=100, "51-100", IF(tbl_Customers[[#This Row],[account_length]] &lt;= 150, "101-150", "151+")))</f>
        <v>51-100</v>
      </c>
      <c r="Y3093" t="str">
        <f>IF(tbl_Customers[[#This Row],[total_intl_charge]] &lt;= 3, "Low Charges", "High Charges")</f>
        <v>Low Charges</v>
      </c>
      <c r="Z3093" t="str">
        <f>IF(tbl_Customers[[#This Row],[total_eve_calls]]&lt;=80,"Low Calls",
IF(tbl_Customers[[#This Row],[total_eve_calls]]&lt;=120,"Medium Calls","High Calls"))</f>
        <v>Medium Calls</v>
      </c>
      <c r="AA3093" t="str">
        <f>IF(tbl_Customers[[#This Row],[total_eve_charge]]&lt;=15,"Low Charges",
IF(tbl_Customers[[#This Row],[total_eve_charge]]&lt;=20,"Medium Charges","High Charges"))</f>
        <v>High Charges</v>
      </c>
      <c r="AB30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93" t="str">
        <f>IF(tbl_Customers[[#This Row],[number_vmail_messages]] = 0, "No Usage", IF(tbl_Customers[[#This Row],[number_vmail_messages]] &lt;= 20, "Low Usage", IF(tbl_Customers[[#This Row],[number_vmail_messages]] &lt;= 40, "Medium Usgae", "High Usage")))</f>
        <v>No Usage</v>
      </c>
      <c r="AD3093" t="str">
        <f>IF(tbl_Customers[[#This Row],[total_day_minutes]]&lt;=150,"Low Usage", IF(tbl_Customers[[#This Row],[total_day_minutes]]&lt;=200,"Medium Usage", IF(tbl_Customers[[#This Row],[total_day_minutes]]&lt;=250,"High Usage","Very High Usage")))</f>
        <v>Low Usage</v>
      </c>
      <c r="AE3093" t="str">
        <f>IF(tbl_Customers[[#This Row],[total_intl_calls]]&lt;=5,"Low Calls", IF(tbl_Customers[[#This Row],[total_intl_calls]]&lt;=10, "Medium Calls", "High Calls"))</f>
        <v>High Calls</v>
      </c>
      <c r="AF30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93" s="36" t="str">
        <f>IF(tbl_Customers[[#This Row],[Churn_Risk_Score]]&gt;=10,"High Risk", IF(tbl_Customers[[#This Row],[Churn_Risk_Score]]&gt;=5,"Medium Risk","Low Risk"))</f>
        <v>Low Risk</v>
      </c>
    </row>
    <row r="3094" spans="1:33" x14ac:dyDescent="0.35">
      <c r="A3094">
        <v>3093</v>
      </c>
      <c r="B3094" t="s">
        <v>31</v>
      </c>
      <c r="C3094">
        <v>166</v>
      </c>
      <c r="D3094" t="s">
        <v>25</v>
      </c>
      <c r="E3094" t="s">
        <v>22</v>
      </c>
      <c r="F3094" t="s">
        <v>23</v>
      </c>
      <c r="G3094">
        <v>41</v>
      </c>
      <c r="H3094">
        <v>196.7</v>
      </c>
      <c r="I3094">
        <v>109</v>
      </c>
      <c r="J3094">
        <v>33.44</v>
      </c>
      <c r="K3094">
        <v>124.3</v>
      </c>
      <c r="L3094">
        <v>107</v>
      </c>
      <c r="M3094">
        <v>10.57</v>
      </c>
      <c r="N3094">
        <v>198.3</v>
      </c>
      <c r="O3094">
        <v>94</v>
      </c>
      <c r="P3094">
        <v>8.92</v>
      </c>
      <c r="Q3094">
        <v>11</v>
      </c>
      <c r="R3094">
        <v>5</v>
      </c>
      <c r="S3094">
        <v>2.97</v>
      </c>
      <c r="T3094">
        <v>5</v>
      </c>
      <c r="U3094" t="s">
        <v>23</v>
      </c>
      <c r="V3094">
        <f>IF(tbl_Customers[[#This Row],[churn]] = "yes", 1, 0)</f>
        <v>1</v>
      </c>
      <c r="W3094" t="str">
        <f>IF(tbl_Customers[[#This Row],[number_customer_service_calls]] &lt;= 1, "0-1 Calls", IF(tbl_Customers[[#This Row],[number_customer_service_calls]] &lt;= 3, "2-3 Calls", IF(tbl_Customers[[#This Row],[number_customer_service_calls]] &lt;=5, "4-5 Calls", "6+ Calls")))</f>
        <v>4-5 Calls</v>
      </c>
      <c r="X3094" t="str">
        <f>IF(tbl_Customers[[#This Row],[account_length]] &lt;= 50, "0-50", IF(tbl_Customers[[#This Row],[account_length]] &lt;=100, "51-100", IF(tbl_Customers[[#This Row],[account_length]] &lt;= 150, "101-150", "151+")))</f>
        <v>151+</v>
      </c>
      <c r="Y3094" t="str">
        <f>IF(tbl_Customers[[#This Row],[total_intl_charge]] &lt;= 3, "Low Charges", "High Charges")</f>
        <v>Low Charges</v>
      </c>
      <c r="Z3094" t="str">
        <f>IF(tbl_Customers[[#This Row],[total_eve_calls]]&lt;=80,"Low Calls",
IF(tbl_Customers[[#This Row],[total_eve_calls]]&lt;=120,"Medium Calls","High Calls"))</f>
        <v>Medium Calls</v>
      </c>
      <c r="AA3094" t="str">
        <f>IF(tbl_Customers[[#This Row],[total_eve_charge]]&lt;=15,"Low Charges",
IF(tbl_Customers[[#This Row],[total_eve_charge]]&lt;=20,"Medium Charges","High Charges"))</f>
        <v>Low Charges</v>
      </c>
      <c r="AB30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94" t="str">
        <f>IF(tbl_Customers[[#This Row],[number_vmail_messages]] = 0, "No Usage", IF(tbl_Customers[[#This Row],[number_vmail_messages]] &lt;= 20, "Low Usage", IF(tbl_Customers[[#This Row],[number_vmail_messages]] &lt;= 40, "Medium Usgae", "High Usage")))</f>
        <v>High Usage</v>
      </c>
      <c r="AD3094" t="str">
        <f>IF(tbl_Customers[[#This Row],[total_day_minutes]]&lt;=150,"Low Usage", IF(tbl_Customers[[#This Row],[total_day_minutes]]&lt;=200,"Medium Usage", IF(tbl_Customers[[#This Row],[total_day_minutes]]&lt;=250,"High Usage","Very High Usage")))</f>
        <v>Medium Usage</v>
      </c>
      <c r="AE3094" t="str">
        <f>IF(tbl_Customers[[#This Row],[total_intl_calls]]&lt;=5,"Low Calls", IF(tbl_Customers[[#This Row],[total_intl_calls]]&lt;=10, "Medium Calls", "High Calls"))</f>
        <v>Low Calls</v>
      </c>
      <c r="AF30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94" s="36" t="str">
        <f>IF(tbl_Customers[[#This Row],[Churn_Risk_Score]]&gt;=10,"High Risk", IF(tbl_Customers[[#This Row],[Churn_Risk_Score]]&gt;=5,"Medium Risk","Low Risk"))</f>
        <v>Low Risk</v>
      </c>
    </row>
    <row r="3095" spans="1:33" x14ac:dyDescent="0.35">
      <c r="A3095">
        <v>3094</v>
      </c>
      <c r="B3095" t="s">
        <v>43</v>
      </c>
      <c r="C3095">
        <v>78</v>
      </c>
      <c r="D3095" t="s">
        <v>21</v>
      </c>
      <c r="E3095" t="s">
        <v>22</v>
      </c>
      <c r="F3095" t="s">
        <v>22</v>
      </c>
      <c r="G3095">
        <v>0</v>
      </c>
      <c r="H3095">
        <v>131.4</v>
      </c>
      <c r="I3095">
        <v>98</v>
      </c>
      <c r="J3095">
        <v>22.34</v>
      </c>
      <c r="K3095">
        <v>189.9</v>
      </c>
      <c r="L3095">
        <v>95</v>
      </c>
      <c r="M3095">
        <v>16.14</v>
      </c>
      <c r="N3095">
        <v>147.4</v>
      </c>
      <c r="O3095">
        <v>83</v>
      </c>
      <c r="P3095">
        <v>6.63</v>
      </c>
      <c r="Q3095">
        <v>11.2</v>
      </c>
      <c r="R3095">
        <v>2</v>
      </c>
      <c r="S3095">
        <v>3.02</v>
      </c>
      <c r="T3095">
        <v>2</v>
      </c>
      <c r="U3095" t="s">
        <v>22</v>
      </c>
      <c r="V3095">
        <f>IF(tbl_Customers[[#This Row],[churn]] = "yes", 1, 0)</f>
        <v>0</v>
      </c>
      <c r="W3095" t="str">
        <f>IF(tbl_Customers[[#This Row],[number_customer_service_calls]] &lt;= 1, "0-1 Calls", IF(tbl_Customers[[#This Row],[number_customer_service_calls]] &lt;= 3, "2-3 Calls", IF(tbl_Customers[[#This Row],[number_customer_service_calls]] &lt;=5, "4-5 Calls", "6+ Calls")))</f>
        <v>2-3 Calls</v>
      </c>
      <c r="X3095" t="str">
        <f>IF(tbl_Customers[[#This Row],[account_length]] &lt;= 50, "0-50", IF(tbl_Customers[[#This Row],[account_length]] &lt;=100, "51-100", IF(tbl_Customers[[#This Row],[account_length]] &lt;= 150, "101-150", "151+")))</f>
        <v>51-100</v>
      </c>
      <c r="Y3095" t="str">
        <f>IF(tbl_Customers[[#This Row],[total_intl_charge]] &lt;= 3, "Low Charges", "High Charges")</f>
        <v>High Charges</v>
      </c>
      <c r="Z3095" t="str">
        <f>IF(tbl_Customers[[#This Row],[total_eve_calls]]&lt;=80,"Low Calls",
IF(tbl_Customers[[#This Row],[total_eve_calls]]&lt;=120,"Medium Calls","High Calls"))</f>
        <v>Medium Calls</v>
      </c>
      <c r="AA3095" t="str">
        <f>IF(tbl_Customers[[#This Row],[total_eve_charge]]&lt;=15,"Low Charges",
IF(tbl_Customers[[#This Row],[total_eve_charge]]&lt;=20,"Medium Charges","High Charges"))</f>
        <v>Medium Charges</v>
      </c>
      <c r="AB30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95" t="str">
        <f>IF(tbl_Customers[[#This Row],[number_vmail_messages]] = 0, "No Usage", IF(tbl_Customers[[#This Row],[number_vmail_messages]] &lt;= 20, "Low Usage", IF(tbl_Customers[[#This Row],[number_vmail_messages]] &lt;= 40, "Medium Usgae", "High Usage")))</f>
        <v>No Usage</v>
      </c>
      <c r="AD3095" t="str">
        <f>IF(tbl_Customers[[#This Row],[total_day_minutes]]&lt;=150,"Low Usage", IF(tbl_Customers[[#This Row],[total_day_minutes]]&lt;=200,"Medium Usage", IF(tbl_Customers[[#This Row],[total_day_minutes]]&lt;=250,"High Usage","Very High Usage")))</f>
        <v>Low Usage</v>
      </c>
      <c r="AE3095" t="str">
        <f>IF(tbl_Customers[[#This Row],[total_intl_calls]]&lt;=5,"Low Calls", IF(tbl_Customers[[#This Row],[total_intl_calls]]&lt;=10, "Medium Calls", "High Calls"))</f>
        <v>Low Calls</v>
      </c>
      <c r="AF30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095" s="36" t="str">
        <f>IF(tbl_Customers[[#This Row],[Churn_Risk_Score]]&gt;=10,"High Risk", IF(tbl_Customers[[#This Row],[Churn_Risk_Score]]&gt;=5,"Medium Risk","Low Risk"))</f>
        <v>Low Risk</v>
      </c>
    </row>
    <row r="3096" spans="1:33" x14ac:dyDescent="0.35">
      <c r="A3096">
        <v>3095</v>
      </c>
      <c r="B3096" t="s">
        <v>48</v>
      </c>
      <c r="C3096">
        <v>69</v>
      </c>
      <c r="D3096" t="s">
        <v>25</v>
      </c>
      <c r="E3096" t="s">
        <v>22</v>
      </c>
      <c r="F3096" t="s">
        <v>22</v>
      </c>
      <c r="G3096">
        <v>0</v>
      </c>
      <c r="H3096">
        <v>215.9</v>
      </c>
      <c r="I3096">
        <v>122</v>
      </c>
      <c r="J3096">
        <v>36.700000000000003</v>
      </c>
      <c r="K3096">
        <v>270.3</v>
      </c>
      <c r="L3096">
        <v>114</v>
      </c>
      <c r="M3096">
        <v>22.98</v>
      </c>
      <c r="N3096">
        <v>301.8</v>
      </c>
      <c r="O3096">
        <v>129</v>
      </c>
      <c r="P3096">
        <v>13.58</v>
      </c>
      <c r="Q3096">
        <v>6.1</v>
      </c>
      <c r="R3096">
        <v>5</v>
      </c>
      <c r="S3096">
        <v>1.65</v>
      </c>
      <c r="T3096">
        <v>4</v>
      </c>
      <c r="U3096" t="s">
        <v>23</v>
      </c>
      <c r="V3096">
        <f>IF(tbl_Customers[[#This Row],[churn]] = "yes", 1, 0)</f>
        <v>1</v>
      </c>
      <c r="W3096" t="str">
        <f>IF(tbl_Customers[[#This Row],[number_customer_service_calls]] &lt;= 1, "0-1 Calls", IF(tbl_Customers[[#This Row],[number_customer_service_calls]] &lt;= 3, "2-3 Calls", IF(tbl_Customers[[#This Row],[number_customer_service_calls]] &lt;=5, "4-5 Calls", "6+ Calls")))</f>
        <v>4-5 Calls</v>
      </c>
      <c r="X3096" t="str">
        <f>IF(tbl_Customers[[#This Row],[account_length]] &lt;= 50, "0-50", IF(tbl_Customers[[#This Row],[account_length]] &lt;=100, "51-100", IF(tbl_Customers[[#This Row],[account_length]] &lt;= 150, "101-150", "151+")))</f>
        <v>51-100</v>
      </c>
      <c r="Y3096" t="str">
        <f>IF(tbl_Customers[[#This Row],[total_intl_charge]] &lt;= 3, "Low Charges", "High Charges")</f>
        <v>Low Charges</v>
      </c>
      <c r="Z3096" t="str">
        <f>IF(tbl_Customers[[#This Row],[total_eve_calls]]&lt;=80,"Low Calls",
IF(tbl_Customers[[#This Row],[total_eve_calls]]&lt;=120,"Medium Calls","High Calls"))</f>
        <v>Medium Calls</v>
      </c>
      <c r="AA3096" t="str">
        <f>IF(tbl_Customers[[#This Row],[total_eve_charge]]&lt;=15,"Low Charges",
IF(tbl_Customers[[#This Row],[total_eve_charge]]&lt;=20,"Medium Charges","High Charges"))</f>
        <v>High Charges</v>
      </c>
      <c r="AB30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96" t="str">
        <f>IF(tbl_Customers[[#This Row],[number_vmail_messages]] = 0, "No Usage", IF(tbl_Customers[[#This Row],[number_vmail_messages]] &lt;= 20, "Low Usage", IF(tbl_Customers[[#This Row],[number_vmail_messages]] &lt;= 40, "Medium Usgae", "High Usage")))</f>
        <v>No Usage</v>
      </c>
      <c r="AD3096" t="str">
        <f>IF(tbl_Customers[[#This Row],[total_day_minutes]]&lt;=150,"Low Usage", IF(tbl_Customers[[#This Row],[total_day_minutes]]&lt;=200,"Medium Usage", IF(tbl_Customers[[#This Row],[total_day_minutes]]&lt;=250,"High Usage","Very High Usage")))</f>
        <v>High Usage</v>
      </c>
      <c r="AE3096" t="str">
        <f>IF(tbl_Customers[[#This Row],[total_intl_calls]]&lt;=5,"Low Calls", IF(tbl_Customers[[#This Row],[total_intl_calls]]&lt;=10, "Medium Calls", "High Calls"))</f>
        <v>Low Calls</v>
      </c>
      <c r="AF30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096" s="36" t="str">
        <f>IF(tbl_Customers[[#This Row],[Churn_Risk_Score]]&gt;=10,"High Risk", IF(tbl_Customers[[#This Row],[Churn_Risk_Score]]&gt;=5,"Medium Risk","Low Risk"))</f>
        <v>Medium Risk</v>
      </c>
    </row>
    <row r="3097" spans="1:33" x14ac:dyDescent="0.35">
      <c r="A3097">
        <v>3096</v>
      </c>
      <c r="B3097" t="s">
        <v>48</v>
      </c>
      <c r="C3097">
        <v>122</v>
      </c>
      <c r="D3097" t="s">
        <v>25</v>
      </c>
      <c r="E3097" t="s">
        <v>22</v>
      </c>
      <c r="F3097" t="s">
        <v>22</v>
      </c>
      <c r="G3097">
        <v>0</v>
      </c>
      <c r="H3097">
        <v>158.19999999999999</v>
      </c>
      <c r="I3097">
        <v>95</v>
      </c>
      <c r="J3097">
        <v>26.89</v>
      </c>
      <c r="K3097">
        <v>178.5</v>
      </c>
      <c r="L3097">
        <v>113</v>
      </c>
      <c r="M3097">
        <v>15.17</v>
      </c>
      <c r="N3097">
        <v>154.30000000000001</v>
      </c>
      <c r="O3097">
        <v>76</v>
      </c>
      <c r="P3097">
        <v>6.94</v>
      </c>
      <c r="Q3097">
        <v>8.5</v>
      </c>
      <c r="R3097">
        <v>5</v>
      </c>
      <c r="S3097">
        <v>2.2999999999999998</v>
      </c>
      <c r="T3097">
        <v>2</v>
      </c>
      <c r="U3097" t="s">
        <v>22</v>
      </c>
      <c r="V3097">
        <f>IF(tbl_Customers[[#This Row],[churn]] = "yes", 1, 0)</f>
        <v>0</v>
      </c>
      <c r="W3097" t="str">
        <f>IF(tbl_Customers[[#This Row],[number_customer_service_calls]] &lt;= 1, "0-1 Calls", IF(tbl_Customers[[#This Row],[number_customer_service_calls]] &lt;= 3, "2-3 Calls", IF(tbl_Customers[[#This Row],[number_customer_service_calls]] &lt;=5, "4-5 Calls", "6+ Calls")))</f>
        <v>2-3 Calls</v>
      </c>
      <c r="X3097" t="str">
        <f>IF(tbl_Customers[[#This Row],[account_length]] &lt;= 50, "0-50", IF(tbl_Customers[[#This Row],[account_length]] &lt;=100, "51-100", IF(tbl_Customers[[#This Row],[account_length]] &lt;= 150, "101-150", "151+")))</f>
        <v>101-150</v>
      </c>
      <c r="Y3097" t="str">
        <f>IF(tbl_Customers[[#This Row],[total_intl_charge]] &lt;= 3, "Low Charges", "High Charges")</f>
        <v>Low Charges</v>
      </c>
      <c r="Z3097" t="str">
        <f>IF(tbl_Customers[[#This Row],[total_eve_calls]]&lt;=80,"Low Calls",
IF(tbl_Customers[[#This Row],[total_eve_calls]]&lt;=120,"Medium Calls","High Calls"))</f>
        <v>Medium Calls</v>
      </c>
      <c r="AA3097" t="str">
        <f>IF(tbl_Customers[[#This Row],[total_eve_charge]]&lt;=15,"Low Charges",
IF(tbl_Customers[[#This Row],[total_eve_charge]]&lt;=20,"Medium Charges","High Charges"))</f>
        <v>Medium Charges</v>
      </c>
      <c r="AB30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097" t="str">
        <f>IF(tbl_Customers[[#This Row],[number_vmail_messages]] = 0, "No Usage", IF(tbl_Customers[[#This Row],[number_vmail_messages]] &lt;= 20, "Low Usage", IF(tbl_Customers[[#This Row],[number_vmail_messages]] &lt;= 40, "Medium Usgae", "High Usage")))</f>
        <v>No Usage</v>
      </c>
      <c r="AD3097" t="str">
        <f>IF(tbl_Customers[[#This Row],[total_day_minutes]]&lt;=150,"Low Usage", IF(tbl_Customers[[#This Row],[total_day_minutes]]&lt;=200,"Medium Usage", IF(tbl_Customers[[#This Row],[total_day_minutes]]&lt;=250,"High Usage","Very High Usage")))</f>
        <v>Medium Usage</v>
      </c>
      <c r="AE3097" t="str">
        <f>IF(tbl_Customers[[#This Row],[total_intl_calls]]&lt;=5,"Low Calls", IF(tbl_Customers[[#This Row],[total_intl_calls]]&lt;=10, "Medium Calls", "High Calls"))</f>
        <v>Low Calls</v>
      </c>
      <c r="AF30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97" s="36" t="str">
        <f>IF(tbl_Customers[[#This Row],[Churn_Risk_Score]]&gt;=10,"High Risk", IF(tbl_Customers[[#This Row],[Churn_Risk_Score]]&gt;=5,"Medium Risk","Low Risk"))</f>
        <v>Low Risk</v>
      </c>
    </row>
    <row r="3098" spans="1:33" x14ac:dyDescent="0.35">
      <c r="A3098">
        <v>3097</v>
      </c>
      <c r="B3098" t="s">
        <v>45</v>
      </c>
      <c r="C3098">
        <v>19</v>
      </c>
      <c r="D3098" t="s">
        <v>28</v>
      </c>
      <c r="E3098" t="s">
        <v>22</v>
      </c>
      <c r="F3098" t="s">
        <v>23</v>
      </c>
      <c r="G3098">
        <v>34</v>
      </c>
      <c r="H3098">
        <v>206.4</v>
      </c>
      <c r="I3098">
        <v>111</v>
      </c>
      <c r="J3098">
        <v>35.090000000000003</v>
      </c>
      <c r="K3098">
        <v>229.7</v>
      </c>
      <c r="L3098">
        <v>118</v>
      </c>
      <c r="M3098">
        <v>19.52</v>
      </c>
      <c r="N3098">
        <v>156.69999999999999</v>
      </c>
      <c r="O3098">
        <v>81</v>
      </c>
      <c r="P3098">
        <v>7.05</v>
      </c>
      <c r="Q3098">
        <v>11.8</v>
      </c>
      <c r="R3098">
        <v>10</v>
      </c>
      <c r="S3098">
        <v>3.19</v>
      </c>
      <c r="T3098">
        <v>3</v>
      </c>
      <c r="U3098" t="s">
        <v>22</v>
      </c>
      <c r="V3098">
        <f>IF(tbl_Customers[[#This Row],[churn]] = "yes", 1, 0)</f>
        <v>0</v>
      </c>
      <c r="W3098" t="str">
        <f>IF(tbl_Customers[[#This Row],[number_customer_service_calls]] &lt;= 1, "0-1 Calls", IF(tbl_Customers[[#This Row],[number_customer_service_calls]] &lt;= 3, "2-3 Calls", IF(tbl_Customers[[#This Row],[number_customer_service_calls]] &lt;=5, "4-5 Calls", "6+ Calls")))</f>
        <v>2-3 Calls</v>
      </c>
      <c r="X3098" t="str">
        <f>IF(tbl_Customers[[#This Row],[account_length]] &lt;= 50, "0-50", IF(tbl_Customers[[#This Row],[account_length]] &lt;=100, "51-100", IF(tbl_Customers[[#This Row],[account_length]] &lt;= 150, "101-150", "151+")))</f>
        <v>0-50</v>
      </c>
      <c r="Y3098" t="str">
        <f>IF(tbl_Customers[[#This Row],[total_intl_charge]] &lt;= 3, "Low Charges", "High Charges")</f>
        <v>High Charges</v>
      </c>
      <c r="Z3098" t="str">
        <f>IF(tbl_Customers[[#This Row],[total_eve_calls]]&lt;=80,"Low Calls",
IF(tbl_Customers[[#This Row],[total_eve_calls]]&lt;=120,"Medium Calls","High Calls"))</f>
        <v>Medium Calls</v>
      </c>
      <c r="AA3098" t="str">
        <f>IF(tbl_Customers[[#This Row],[total_eve_charge]]&lt;=15,"Low Charges",
IF(tbl_Customers[[#This Row],[total_eve_charge]]&lt;=20,"Medium Charges","High Charges"))</f>
        <v>Medium Charges</v>
      </c>
      <c r="AB30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098" t="str">
        <f>IF(tbl_Customers[[#This Row],[number_vmail_messages]] = 0, "No Usage", IF(tbl_Customers[[#This Row],[number_vmail_messages]] &lt;= 20, "Low Usage", IF(tbl_Customers[[#This Row],[number_vmail_messages]] &lt;= 40, "Medium Usgae", "High Usage")))</f>
        <v>Medium Usgae</v>
      </c>
      <c r="AD3098" t="str">
        <f>IF(tbl_Customers[[#This Row],[total_day_minutes]]&lt;=150,"Low Usage", IF(tbl_Customers[[#This Row],[total_day_minutes]]&lt;=200,"Medium Usage", IF(tbl_Customers[[#This Row],[total_day_minutes]]&lt;=250,"High Usage","Very High Usage")))</f>
        <v>High Usage</v>
      </c>
      <c r="AE3098" t="str">
        <f>IF(tbl_Customers[[#This Row],[total_intl_calls]]&lt;=5,"Low Calls", IF(tbl_Customers[[#This Row],[total_intl_calls]]&lt;=10, "Medium Calls", "High Calls"))</f>
        <v>Medium Calls</v>
      </c>
      <c r="AF30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098" s="36" t="str">
        <f>IF(tbl_Customers[[#This Row],[Churn_Risk_Score]]&gt;=10,"High Risk", IF(tbl_Customers[[#This Row],[Churn_Risk_Score]]&gt;=5,"Medium Risk","Low Risk"))</f>
        <v>Low Risk</v>
      </c>
    </row>
    <row r="3099" spans="1:33" x14ac:dyDescent="0.35">
      <c r="A3099">
        <v>3098</v>
      </c>
      <c r="B3099" t="s">
        <v>45</v>
      </c>
      <c r="C3099">
        <v>141</v>
      </c>
      <c r="D3099" t="s">
        <v>28</v>
      </c>
      <c r="E3099" t="s">
        <v>22</v>
      </c>
      <c r="F3099" t="s">
        <v>22</v>
      </c>
      <c r="G3099">
        <v>0</v>
      </c>
      <c r="H3099">
        <v>138.19999999999999</v>
      </c>
      <c r="I3099">
        <v>94</v>
      </c>
      <c r="J3099">
        <v>23.49</v>
      </c>
      <c r="K3099">
        <v>176.4</v>
      </c>
      <c r="L3099">
        <v>84</v>
      </c>
      <c r="M3099">
        <v>14.99</v>
      </c>
      <c r="N3099">
        <v>182.9</v>
      </c>
      <c r="O3099">
        <v>110</v>
      </c>
      <c r="P3099">
        <v>8.23</v>
      </c>
      <c r="Q3099">
        <v>11.1</v>
      </c>
      <c r="R3099">
        <v>6</v>
      </c>
      <c r="S3099">
        <v>3</v>
      </c>
      <c r="T3099">
        <v>3</v>
      </c>
      <c r="U3099" t="s">
        <v>22</v>
      </c>
      <c r="V3099">
        <f>IF(tbl_Customers[[#This Row],[churn]] = "yes", 1, 0)</f>
        <v>0</v>
      </c>
      <c r="W3099" t="str">
        <f>IF(tbl_Customers[[#This Row],[number_customer_service_calls]] &lt;= 1, "0-1 Calls", IF(tbl_Customers[[#This Row],[number_customer_service_calls]] &lt;= 3, "2-3 Calls", IF(tbl_Customers[[#This Row],[number_customer_service_calls]] &lt;=5, "4-5 Calls", "6+ Calls")))</f>
        <v>2-3 Calls</v>
      </c>
      <c r="X3099" t="str">
        <f>IF(tbl_Customers[[#This Row],[account_length]] &lt;= 50, "0-50", IF(tbl_Customers[[#This Row],[account_length]] &lt;=100, "51-100", IF(tbl_Customers[[#This Row],[account_length]] &lt;= 150, "101-150", "151+")))</f>
        <v>101-150</v>
      </c>
      <c r="Y3099" t="str">
        <f>IF(tbl_Customers[[#This Row],[total_intl_charge]] &lt;= 3, "Low Charges", "High Charges")</f>
        <v>Low Charges</v>
      </c>
      <c r="Z3099" t="str">
        <f>IF(tbl_Customers[[#This Row],[total_eve_calls]]&lt;=80,"Low Calls",
IF(tbl_Customers[[#This Row],[total_eve_calls]]&lt;=120,"Medium Calls","High Calls"))</f>
        <v>Medium Calls</v>
      </c>
      <c r="AA3099" t="str">
        <f>IF(tbl_Customers[[#This Row],[total_eve_charge]]&lt;=15,"Low Charges",
IF(tbl_Customers[[#This Row],[total_eve_charge]]&lt;=20,"Medium Charges","High Charges"))</f>
        <v>Low Charges</v>
      </c>
      <c r="AB30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099" t="str">
        <f>IF(tbl_Customers[[#This Row],[number_vmail_messages]] = 0, "No Usage", IF(tbl_Customers[[#This Row],[number_vmail_messages]] &lt;= 20, "Low Usage", IF(tbl_Customers[[#This Row],[number_vmail_messages]] &lt;= 40, "Medium Usgae", "High Usage")))</f>
        <v>No Usage</v>
      </c>
      <c r="AD3099" t="str">
        <f>IF(tbl_Customers[[#This Row],[total_day_minutes]]&lt;=150,"Low Usage", IF(tbl_Customers[[#This Row],[total_day_minutes]]&lt;=200,"Medium Usage", IF(tbl_Customers[[#This Row],[total_day_minutes]]&lt;=250,"High Usage","Very High Usage")))</f>
        <v>Low Usage</v>
      </c>
      <c r="AE3099" t="str">
        <f>IF(tbl_Customers[[#This Row],[total_intl_calls]]&lt;=5,"Low Calls", IF(tbl_Customers[[#This Row],[total_intl_calls]]&lt;=10, "Medium Calls", "High Calls"))</f>
        <v>Medium Calls</v>
      </c>
      <c r="AF30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099" s="36" t="str">
        <f>IF(tbl_Customers[[#This Row],[Churn_Risk_Score]]&gt;=10,"High Risk", IF(tbl_Customers[[#This Row],[Churn_Risk_Score]]&gt;=5,"Medium Risk","Low Risk"))</f>
        <v>Low Risk</v>
      </c>
    </row>
    <row r="3100" spans="1:33" x14ac:dyDescent="0.35">
      <c r="A3100">
        <v>3099</v>
      </c>
      <c r="B3100" t="s">
        <v>27</v>
      </c>
      <c r="C3100">
        <v>79</v>
      </c>
      <c r="D3100" t="s">
        <v>25</v>
      </c>
      <c r="E3100" t="s">
        <v>22</v>
      </c>
      <c r="F3100" t="s">
        <v>23</v>
      </c>
      <c r="G3100">
        <v>27</v>
      </c>
      <c r="H3100">
        <v>192.3</v>
      </c>
      <c r="I3100">
        <v>125</v>
      </c>
      <c r="J3100">
        <v>32.69</v>
      </c>
      <c r="K3100">
        <v>147.30000000000001</v>
      </c>
      <c r="L3100">
        <v>108</v>
      </c>
      <c r="M3100">
        <v>12.52</v>
      </c>
      <c r="N3100">
        <v>215</v>
      </c>
      <c r="O3100">
        <v>97</v>
      </c>
      <c r="P3100">
        <v>9.67</v>
      </c>
      <c r="Q3100">
        <v>7.8</v>
      </c>
      <c r="R3100">
        <v>4</v>
      </c>
      <c r="S3100">
        <v>2.11</v>
      </c>
      <c r="T3100">
        <v>1</v>
      </c>
      <c r="U3100" t="s">
        <v>22</v>
      </c>
      <c r="V3100">
        <f>IF(tbl_Customers[[#This Row],[churn]] = "yes", 1, 0)</f>
        <v>0</v>
      </c>
      <c r="W3100" t="str">
        <f>IF(tbl_Customers[[#This Row],[number_customer_service_calls]] &lt;= 1, "0-1 Calls", IF(tbl_Customers[[#This Row],[number_customer_service_calls]] &lt;= 3, "2-3 Calls", IF(tbl_Customers[[#This Row],[number_customer_service_calls]] &lt;=5, "4-5 Calls", "6+ Calls")))</f>
        <v>0-1 Calls</v>
      </c>
      <c r="X3100" t="str">
        <f>IF(tbl_Customers[[#This Row],[account_length]] &lt;= 50, "0-50", IF(tbl_Customers[[#This Row],[account_length]] &lt;=100, "51-100", IF(tbl_Customers[[#This Row],[account_length]] &lt;= 150, "101-150", "151+")))</f>
        <v>51-100</v>
      </c>
      <c r="Y3100" t="str">
        <f>IF(tbl_Customers[[#This Row],[total_intl_charge]] &lt;= 3, "Low Charges", "High Charges")</f>
        <v>Low Charges</v>
      </c>
      <c r="Z3100" t="str">
        <f>IF(tbl_Customers[[#This Row],[total_eve_calls]]&lt;=80,"Low Calls",
IF(tbl_Customers[[#This Row],[total_eve_calls]]&lt;=120,"Medium Calls","High Calls"))</f>
        <v>Medium Calls</v>
      </c>
      <c r="AA3100" t="str">
        <f>IF(tbl_Customers[[#This Row],[total_eve_charge]]&lt;=15,"Low Charges",
IF(tbl_Customers[[#This Row],[total_eve_charge]]&lt;=20,"Medium Charges","High Charges"))</f>
        <v>Low Charges</v>
      </c>
      <c r="AB31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0" t="str">
        <f>IF(tbl_Customers[[#This Row],[number_vmail_messages]] = 0, "No Usage", IF(tbl_Customers[[#This Row],[number_vmail_messages]] &lt;= 20, "Low Usage", IF(tbl_Customers[[#This Row],[number_vmail_messages]] &lt;= 40, "Medium Usgae", "High Usage")))</f>
        <v>Medium Usgae</v>
      </c>
      <c r="AD3100" t="str">
        <f>IF(tbl_Customers[[#This Row],[total_day_minutes]]&lt;=150,"Low Usage", IF(tbl_Customers[[#This Row],[total_day_minutes]]&lt;=200,"Medium Usage", IF(tbl_Customers[[#This Row],[total_day_minutes]]&lt;=250,"High Usage","Very High Usage")))</f>
        <v>Medium Usage</v>
      </c>
      <c r="AE3100" t="str">
        <f>IF(tbl_Customers[[#This Row],[total_intl_calls]]&lt;=5,"Low Calls", IF(tbl_Customers[[#This Row],[total_intl_calls]]&lt;=10, "Medium Calls", "High Calls"))</f>
        <v>Low Calls</v>
      </c>
      <c r="AF31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00" s="36" t="str">
        <f>IF(tbl_Customers[[#This Row],[Churn_Risk_Score]]&gt;=10,"High Risk", IF(tbl_Customers[[#This Row],[Churn_Risk_Score]]&gt;=5,"Medium Risk","Low Risk"))</f>
        <v>Low Risk</v>
      </c>
    </row>
    <row r="3101" spans="1:33" x14ac:dyDescent="0.35">
      <c r="A3101">
        <v>3100</v>
      </c>
      <c r="B3101" t="s">
        <v>46</v>
      </c>
      <c r="C3101">
        <v>171</v>
      </c>
      <c r="D3101" t="s">
        <v>21</v>
      </c>
      <c r="E3101" t="s">
        <v>22</v>
      </c>
      <c r="F3101" t="s">
        <v>22</v>
      </c>
      <c r="G3101">
        <v>0</v>
      </c>
      <c r="H3101">
        <v>262.10000000000002</v>
      </c>
      <c r="I3101">
        <v>78</v>
      </c>
      <c r="J3101">
        <v>44.56</v>
      </c>
      <c r="K3101">
        <v>171.6</v>
      </c>
      <c r="L3101">
        <v>113</v>
      </c>
      <c r="M3101">
        <v>14.59</v>
      </c>
      <c r="N3101">
        <v>208.7</v>
      </c>
      <c r="O3101">
        <v>100</v>
      </c>
      <c r="P3101">
        <v>9.39</v>
      </c>
      <c r="Q3101">
        <v>5.3</v>
      </c>
      <c r="R3101">
        <v>3</v>
      </c>
      <c r="S3101">
        <v>1.43</v>
      </c>
      <c r="T3101">
        <v>0</v>
      </c>
      <c r="U3101" t="s">
        <v>22</v>
      </c>
      <c r="V3101">
        <f>IF(tbl_Customers[[#This Row],[churn]] = "yes", 1, 0)</f>
        <v>0</v>
      </c>
      <c r="W3101" t="str">
        <f>IF(tbl_Customers[[#This Row],[number_customer_service_calls]] &lt;= 1, "0-1 Calls", IF(tbl_Customers[[#This Row],[number_customer_service_calls]] &lt;= 3, "2-3 Calls", IF(tbl_Customers[[#This Row],[number_customer_service_calls]] &lt;=5, "4-5 Calls", "6+ Calls")))</f>
        <v>0-1 Calls</v>
      </c>
      <c r="X3101" t="str">
        <f>IF(tbl_Customers[[#This Row],[account_length]] &lt;= 50, "0-50", IF(tbl_Customers[[#This Row],[account_length]] &lt;=100, "51-100", IF(tbl_Customers[[#This Row],[account_length]] &lt;= 150, "101-150", "151+")))</f>
        <v>151+</v>
      </c>
      <c r="Y3101" t="str">
        <f>IF(tbl_Customers[[#This Row],[total_intl_charge]] &lt;= 3, "Low Charges", "High Charges")</f>
        <v>Low Charges</v>
      </c>
      <c r="Z3101" t="str">
        <f>IF(tbl_Customers[[#This Row],[total_eve_calls]]&lt;=80,"Low Calls",
IF(tbl_Customers[[#This Row],[total_eve_calls]]&lt;=120,"Medium Calls","High Calls"))</f>
        <v>Medium Calls</v>
      </c>
      <c r="AA3101" t="str">
        <f>IF(tbl_Customers[[#This Row],[total_eve_charge]]&lt;=15,"Low Charges",
IF(tbl_Customers[[#This Row],[total_eve_charge]]&lt;=20,"Medium Charges","High Charges"))</f>
        <v>Low Charges</v>
      </c>
      <c r="AB31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1" t="str">
        <f>IF(tbl_Customers[[#This Row],[number_vmail_messages]] = 0, "No Usage", IF(tbl_Customers[[#This Row],[number_vmail_messages]] &lt;= 20, "Low Usage", IF(tbl_Customers[[#This Row],[number_vmail_messages]] &lt;= 40, "Medium Usgae", "High Usage")))</f>
        <v>No Usage</v>
      </c>
      <c r="AD3101" t="str">
        <f>IF(tbl_Customers[[#This Row],[total_day_minutes]]&lt;=150,"Low Usage", IF(tbl_Customers[[#This Row],[total_day_minutes]]&lt;=200,"Medium Usage", IF(tbl_Customers[[#This Row],[total_day_minutes]]&lt;=250,"High Usage","Very High Usage")))</f>
        <v>Very High Usage</v>
      </c>
      <c r="AE3101" t="str">
        <f>IF(tbl_Customers[[#This Row],[total_intl_calls]]&lt;=5,"Low Calls", IF(tbl_Customers[[#This Row],[total_intl_calls]]&lt;=10, "Medium Calls", "High Calls"))</f>
        <v>Low Calls</v>
      </c>
      <c r="AF31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101" s="36" t="str">
        <f>IF(tbl_Customers[[#This Row],[Churn_Risk_Score]]&gt;=10,"High Risk", IF(tbl_Customers[[#This Row],[Churn_Risk_Score]]&gt;=5,"Medium Risk","Low Risk"))</f>
        <v>Medium Risk</v>
      </c>
    </row>
    <row r="3102" spans="1:33" x14ac:dyDescent="0.35">
      <c r="A3102">
        <v>3101</v>
      </c>
      <c r="B3102" t="s">
        <v>68</v>
      </c>
      <c r="C3102">
        <v>51</v>
      </c>
      <c r="D3102" t="s">
        <v>21</v>
      </c>
      <c r="E3102" t="s">
        <v>22</v>
      </c>
      <c r="F3102" t="s">
        <v>22</v>
      </c>
      <c r="G3102">
        <v>0</v>
      </c>
      <c r="H3102">
        <v>41.2</v>
      </c>
      <c r="I3102">
        <v>106</v>
      </c>
      <c r="J3102">
        <v>7</v>
      </c>
      <c r="K3102">
        <v>210.6</v>
      </c>
      <c r="L3102">
        <v>82</v>
      </c>
      <c r="M3102">
        <v>17.899999999999999</v>
      </c>
      <c r="N3102">
        <v>220.1</v>
      </c>
      <c r="O3102">
        <v>115</v>
      </c>
      <c r="P3102">
        <v>9.9</v>
      </c>
      <c r="Q3102">
        <v>12.4</v>
      </c>
      <c r="R3102">
        <v>3</v>
      </c>
      <c r="S3102">
        <v>3.35</v>
      </c>
      <c r="T3102">
        <v>0</v>
      </c>
      <c r="U3102" t="s">
        <v>22</v>
      </c>
      <c r="V3102">
        <f>IF(tbl_Customers[[#This Row],[churn]] = "yes", 1, 0)</f>
        <v>0</v>
      </c>
      <c r="W3102" t="str">
        <f>IF(tbl_Customers[[#This Row],[number_customer_service_calls]] &lt;= 1, "0-1 Calls", IF(tbl_Customers[[#This Row],[number_customer_service_calls]] &lt;= 3, "2-3 Calls", IF(tbl_Customers[[#This Row],[number_customer_service_calls]] &lt;=5, "4-5 Calls", "6+ Calls")))</f>
        <v>0-1 Calls</v>
      </c>
      <c r="X3102" t="str">
        <f>IF(tbl_Customers[[#This Row],[account_length]] &lt;= 50, "0-50", IF(tbl_Customers[[#This Row],[account_length]] &lt;=100, "51-100", IF(tbl_Customers[[#This Row],[account_length]] &lt;= 150, "101-150", "151+")))</f>
        <v>51-100</v>
      </c>
      <c r="Y3102" t="str">
        <f>IF(tbl_Customers[[#This Row],[total_intl_charge]] &lt;= 3, "Low Charges", "High Charges")</f>
        <v>High Charges</v>
      </c>
      <c r="Z3102" t="str">
        <f>IF(tbl_Customers[[#This Row],[total_eve_calls]]&lt;=80,"Low Calls",
IF(tbl_Customers[[#This Row],[total_eve_calls]]&lt;=120,"Medium Calls","High Calls"))</f>
        <v>Medium Calls</v>
      </c>
      <c r="AA3102" t="str">
        <f>IF(tbl_Customers[[#This Row],[total_eve_charge]]&lt;=15,"Low Charges",
IF(tbl_Customers[[#This Row],[total_eve_charge]]&lt;=20,"Medium Charges","High Charges"))</f>
        <v>Medium Charges</v>
      </c>
      <c r="AB31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02" t="str">
        <f>IF(tbl_Customers[[#This Row],[number_vmail_messages]] = 0, "No Usage", IF(tbl_Customers[[#This Row],[number_vmail_messages]] &lt;= 20, "Low Usage", IF(tbl_Customers[[#This Row],[number_vmail_messages]] &lt;= 40, "Medium Usgae", "High Usage")))</f>
        <v>No Usage</v>
      </c>
      <c r="AD3102" t="str">
        <f>IF(tbl_Customers[[#This Row],[total_day_minutes]]&lt;=150,"Low Usage", IF(tbl_Customers[[#This Row],[total_day_minutes]]&lt;=200,"Medium Usage", IF(tbl_Customers[[#This Row],[total_day_minutes]]&lt;=250,"High Usage","Very High Usage")))</f>
        <v>Low Usage</v>
      </c>
      <c r="AE3102" t="str">
        <f>IF(tbl_Customers[[#This Row],[total_intl_calls]]&lt;=5,"Low Calls", IF(tbl_Customers[[#This Row],[total_intl_calls]]&lt;=10, "Medium Calls", "High Calls"))</f>
        <v>Low Calls</v>
      </c>
      <c r="AF31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02" s="36" t="str">
        <f>IF(tbl_Customers[[#This Row],[Churn_Risk_Score]]&gt;=10,"High Risk", IF(tbl_Customers[[#This Row],[Churn_Risk_Score]]&gt;=5,"Medium Risk","Low Risk"))</f>
        <v>Low Risk</v>
      </c>
    </row>
    <row r="3103" spans="1:33" x14ac:dyDescent="0.35">
      <c r="A3103">
        <v>3102</v>
      </c>
      <c r="B3103" t="s">
        <v>58</v>
      </c>
      <c r="C3103">
        <v>98</v>
      </c>
      <c r="D3103" t="s">
        <v>28</v>
      </c>
      <c r="E3103" t="s">
        <v>22</v>
      </c>
      <c r="F3103" t="s">
        <v>22</v>
      </c>
      <c r="G3103">
        <v>0</v>
      </c>
      <c r="H3103">
        <v>167</v>
      </c>
      <c r="I3103">
        <v>60</v>
      </c>
      <c r="J3103">
        <v>28.39</v>
      </c>
      <c r="K3103">
        <v>125.1</v>
      </c>
      <c r="L3103">
        <v>65</v>
      </c>
      <c r="M3103">
        <v>10.63</v>
      </c>
      <c r="N3103">
        <v>262.5</v>
      </c>
      <c r="O3103">
        <v>100</v>
      </c>
      <c r="P3103">
        <v>11.81</v>
      </c>
      <c r="Q3103">
        <v>8.9</v>
      </c>
      <c r="R3103">
        <v>2</v>
      </c>
      <c r="S3103">
        <v>2.4</v>
      </c>
      <c r="T3103">
        <v>1</v>
      </c>
      <c r="U3103" t="s">
        <v>22</v>
      </c>
      <c r="V3103">
        <f>IF(tbl_Customers[[#This Row],[churn]] = "yes", 1, 0)</f>
        <v>0</v>
      </c>
      <c r="W3103" t="str">
        <f>IF(tbl_Customers[[#This Row],[number_customer_service_calls]] &lt;= 1, "0-1 Calls", IF(tbl_Customers[[#This Row],[number_customer_service_calls]] &lt;= 3, "2-3 Calls", IF(tbl_Customers[[#This Row],[number_customer_service_calls]] &lt;=5, "4-5 Calls", "6+ Calls")))</f>
        <v>0-1 Calls</v>
      </c>
      <c r="X3103" t="str">
        <f>IF(tbl_Customers[[#This Row],[account_length]] &lt;= 50, "0-50", IF(tbl_Customers[[#This Row],[account_length]] &lt;=100, "51-100", IF(tbl_Customers[[#This Row],[account_length]] &lt;= 150, "101-150", "151+")))</f>
        <v>51-100</v>
      </c>
      <c r="Y3103" t="str">
        <f>IF(tbl_Customers[[#This Row],[total_intl_charge]] &lt;= 3, "Low Charges", "High Charges")</f>
        <v>Low Charges</v>
      </c>
      <c r="Z3103" t="str">
        <f>IF(tbl_Customers[[#This Row],[total_eve_calls]]&lt;=80,"Low Calls",
IF(tbl_Customers[[#This Row],[total_eve_calls]]&lt;=120,"Medium Calls","High Calls"))</f>
        <v>Low Calls</v>
      </c>
      <c r="AA3103" t="str">
        <f>IF(tbl_Customers[[#This Row],[total_eve_charge]]&lt;=15,"Low Charges",
IF(tbl_Customers[[#This Row],[total_eve_charge]]&lt;=20,"Medium Charges","High Charges"))</f>
        <v>Low Charges</v>
      </c>
      <c r="AB31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3" t="str">
        <f>IF(tbl_Customers[[#This Row],[number_vmail_messages]] = 0, "No Usage", IF(tbl_Customers[[#This Row],[number_vmail_messages]] &lt;= 20, "Low Usage", IF(tbl_Customers[[#This Row],[number_vmail_messages]] &lt;= 40, "Medium Usgae", "High Usage")))</f>
        <v>No Usage</v>
      </c>
      <c r="AD3103" t="str">
        <f>IF(tbl_Customers[[#This Row],[total_day_minutes]]&lt;=150,"Low Usage", IF(tbl_Customers[[#This Row],[total_day_minutes]]&lt;=200,"Medium Usage", IF(tbl_Customers[[#This Row],[total_day_minutes]]&lt;=250,"High Usage","Very High Usage")))</f>
        <v>Medium Usage</v>
      </c>
      <c r="AE3103" t="str">
        <f>IF(tbl_Customers[[#This Row],[total_intl_calls]]&lt;=5,"Low Calls", IF(tbl_Customers[[#This Row],[total_intl_calls]]&lt;=10, "Medium Calls", "High Calls"))</f>
        <v>Low Calls</v>
      </c>
      <c r="AF31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03" s="36" t="str">
        <f>IF(tbl_Customers[[#This Row],[Churn_Risk_Score]]&gt;=10,"High Risk", IF(tbl_Customers[[#This Row],[Churn_Risk_Score]]&gt;=5,"Medium Risk","Low Risk"))</f>
        <v>Low Risk</v>
      </c>
    </row>
    <row r="3104" spans="1:33" x14ac:dyDescent="0.35">
      <c r="A3104">
        <v>3103</v>
      </c>
      <c r="B3104" t="s">
        <v>35</v>
      </c>
      <c r="C3104">
        <v>94</v>
      </c>
      <c r="D3104" t="s">
        <v>28</v>
      </c>
      <c r="E3104" t="s">
        <v>22</v>
      </c>
      <c r="F3104" t="s">
        <v>22</v>
      </c>
      <c r="G3104">
        <v>0</v>
      </c>
      <c r="H3104">
        <v>210.2</v>
      </c>
      <c r="I3104">
        <v>95</v>
      </c>
      <c r="J3104">
        <v>35.729999999999997</v>
      </c>
      <c r="K3104">
        <v>191.2</v>
      </c>
      <c r="L3104">
        <v>87</v>
      </c>
      <c r="M3104">
        <v>16.25</v>
      </c>
      <c r="N3104">
        <v>150.80000000000001</v>
      </c>
      <c r="O3104">
        <v>111</v>
      </c>
      <c r="P3104">
        <v>6.79</v>
      </c>
      <c r="Q3104">
        <v>9.4</v>
      </c>
      <c r="R3104">
        <v>3</v>
      </c>
      <c r="S3104">
        <v>2.54</v>
      </c>
      <c r="T3104">
        <v>2</v>
      </c>
      <c r="U3104" t="s">
        <v>22</v>
      </c>
      <c r="V3104">
        <f>IF(tbl_Customers[[#This Row],[churn]] = "yes", 1, 0)</f>
        <v>0</v>
      </c>
      <c r="W3104" t="str">
        <f>IF(tbl_Customers[[#This Row],[number_customer_service_calls]] &lt;= 1, "0-1 Calls", IF(tbl_Customers[[#This Row],[number_customer_service_calls]] &lt;= 3, "2-3 Calls", IF(tbl_Customers[[#This Row],[number_customer_service_calls]] &lt;=5, "4-5 Calls", "6+ Calls")))</f>
        <v>2-3 Calls</v>
      </c>
      <c r="X3104" t="str">
        <f>IF(tbl_Customers[[#This Row],[account_length]] &lt;= 50, "0-50", IF(tbl_Customers[[#This Row],[account_length]] &lt;=100, "51-100", IF(tbl_Customers[[#This Row],[account_length]] &lt;= 150, "101-150", "151+")))</f>
        <v>51-100</v>
      </c>
      <c r="Y3104" t="str">
        <f>IF(tbl_Customers[[#This Row],[total_intl_charge]] &lt;= 3, "Low Charges", "High Charges")</f>
        <v>Low Charges</v>
      </c>
      <c r="Z3104" t="str">
        <f>IF(tbl_Customers[[#This Row],[total_eve_calls]]&lt;=80,"Low Calls",
IF(tbl_Customers[[#This Row],[total_eve_calls]]&lt;=120,"Medium Calls","High Calls"))</f>
        <v>Medium Calls</v>
      </c>
      <c r="AA3104" t="str">
        <f>IF(tbl_Customers[[#This Row],[total_eve_charge]]&lt;=15,"Low Charges",
IF(tbl_Customers[[#This Row],[total_eve_charge]]&lt;=20,"Medium Charges","High Charges"))</f>
        <v>Medium Charges</v>
      </c>
      <c r="AB31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4" t="str">
        <f>IF(tbl_Customers[[#This Row],[number_vmail_messages]] = 0, "No Usage", IF(tbl_Customers[[#This Row],[number_vmail_messages]] &lt;= 20, "Low Usage", IF(tbl_Customers[[#This Row],[number_vmail_messages]] &lt;= 40, "Medium Usgae", "High Usage")))</f>
        <v>No Usage</v>
      </c>
      <c r="AD3104" t="str">
        <f>IF(tbl_Customers[[#This Row],[total_day_minutes]]&lt;=150,"Low Usage", IF(tbl_Customers[[#This Row],[total_day_minutes]]&lt;=200,"Medium Usage", IF(tbl_Customers[[#This Row],[total_day_minutes]]&lt;=250,"High Usage","Very High Usage")))</f>
        <v>High Usage</v>
      </c>
      <c r="AE3104" t="str">
        <f>IF(tbl_Customers[[#This Row],[total_intl_calls]]&lt;=5,"Low Calls", IF(tbl_Customers[[#This Row],[total_intl_calls]]&lt;=10, "Medium Calls", "High Calls"))</f>
        <v>Low Calls</v>
      </c>
      <c r="AF31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04" s="36" t="str">
        <f>IF(tbl_Customers[[#This Row],[Churn_Risk_Score]]&gt;=10,"High Risk", IF(tbl_Customers[[#This Row],[Churn_Risk_Score]]&gt;=5,"Medium Risk","Low Risk"))</f>
        <v>Low Risk</v>
      </c>
    </row>
    <row r="3105" spans="1:33" x14ac:dyDescent="0.35">
      <c r="A3105">
        <v>3104</v>
      </c>
      <c r="B3105" t="s">
        <v>62</v>
      </c>
      <c r="C3105">
        <v>100</v>
      </c>
      <c r="D3105" t="s">
        <v>21</v>
      </c>
      <c r="E3105" t="s">
        <v>22</v>
      </c>
      <c r="F3105" t="s">
        <v>23</v>
      </c>
      <c r="G3105">
        <v>39</v>
      </c>
      <c r="H3105">
        <v>204.9</v>
      </c>
      <c r="I3105">
        <v>74</v>
      </c>
      <c r="J3105">
        <v>34.83</v>
      </c>
      <c r="K3105">
        <v>210.2</v>
      </c>
      <c r="L3105">
        <v>80</v>
      </c>
      <c r="M3105">
        <v>17.87</v>
      </c>
      <c r="N3105">
        <v>168.8</v>
      </c>
      <c r="O3105">
        <v>89</v>
      </c>
      <c r="P3105">
        <v>7.6</v>
      </c>
      <c r="Q3105">
        <v>11.2</v>
      </c>
      <c r="R3105">
        <v>4</v>
      </c>
      <c r="S3105">
        <v>3.02</v>
      </c>
      <c r="T3105">
        <v>2</v>
      </c>
      <c r="U3105" t="s">
        <v>22</v>
      </c>
      <c r="V3105">
        <f>IF(tbl_Customers[[#This Row],[churn]] = "yes", 1, 0)</f>
        <v>0</v>
      </c>
      <c r="W3105" t="str">
        <f>IF(tbl_Customers[[#This Row],[number_customer_service_calls]] &lt;= 1, "0-1 Calls", IF(tbl_Customers[[#This Row],[number_customer_service_calls]] &lt;= 3, "2-3 Calls", IF(tbl_Customers[[#This Row],[number_customer_service_calls]] &lt;=5, "4-5 Calls", "6+ Calls")))</f>
        <v>2-3 Calls</v>
      </c>
      <c r="X3105" t="str">
        <f>IF(tbl_Customers[[#This Row],[account_length]] &lt;= 50, "0-50", IF(tbl_Customers[[#This Row],[account_length]] &lt;=100, "51-100", IF(tbl_Customers[[#This Row],[account_length]] &lt;= 150, "101-150", "151+")))</f>
        <v>51-100</v>
      </c>
      <c r="Y3105" t="str">
        <f>IF(tbl_Customers[[#This Row],[total_intl_charge]] &lt;= 3, "Low Charges", "High Charges")</f>
        <v>High Charges</v>
      </c>
      <c r="Z3105" t="str">
        <f>IF(tbl_Customers[[#This Row],[total_eve_calls]]&lt;=80,"Low Calls",
IF(tbl_Customers[[#This Row],[total_eve_calls]]&lt;=120,"Medium Calls","High Calls"))</f>
        <v>Low Calls</v>
      </c>
      <c r="AA3105" t="str">
        <f>IF(tbl_Customers[[#This Row],[total_eve_charge]]&lt;=15,"Low Charges",
IF(tbl_Customers[[#This Row],[total_eve_charge]]&lt;=20,"Medium Charges","High Charges"))</f>
        <v>Medium Charges</v>
      </c>
      <c r="AB31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05" t="str">
        <f>IF(tbl_Customers[[#This Row],[number_vmail_messages]] = 0, "No Usage", IF(tbl_Customers[[#This Row],[number_vmail_messages]] &lt;= 20, "Low Usage", IF(tbl_Customers[[#This Row],[number_vmail_messages]] &lt;= 40, "Medium Usgae", "High Usage")))</f>
        <v>Medium Usgae</v>
      </c>
      <c r="AD3105" t="str">
        <f>IF(tbl_Customers[[#This Row],[total_day_minutes]]&lt;=150,"Low Usage", IF(tbl_Customers[[#This Row],[total_day_minutes]]&lt;=200,"Medium Usage", IF(tbl_Customers[[#This Row],[total_day_minutes]]&lt;=250,"High Usage","Very High Usage")))</f>
        <v>High Usage</v>
      </c>
      <c r="AE3105" t="str">
        <f>IF(tbl_Customers[[#This Row],[total_intl_calls]]&lt;=5,"Low Calls", IF(tbl_Customers[[#This Row],[total_intl_calls]]&lt;=10, "Medium Calls", "High Calls"))</f>
        <v>Low Calls</v>
      </c>
      <c r="AF31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05" s="36" t="str">
        <f>IF(tbl_Customers[[#This Row],[Churn_Risk_Score]]&gt;=10,"High Risk", IF(tbl_Customers[[#This Row],[Churn_Risk_Score]]&gt;=5,"Medium Risk","Low Risk"))</f>
        <v>Low Risk</v>
      </c>
    </row>
    <row r="3106" spans="1:33" x14ac:dyDescent="0.35">
      <c r="A3106">
        <v>3105</v>
      </c>
      <c r="B3106" t="s">
        <v>43</v>
      </c>
      <c r="C3106">
        <v>125</v>
      </c>
      <c r="D3106" t="s">
        <v>28</v>
      </c>
      <c r="E3106" t="s">
        <v>22</v>
      </c>
      <c r="F3106" t="s">
        <v>22</v>
      </c>
      <c r="G3106">
        <v>0</v>
      </c>
      <c r="H3106">
        <v>184.1</v>
      </c>
      <c r="I3106">
        <v>105</v>
      </c>
      <c r="J3106">
        <v>31.3</v>
      </c>
      <c r="K3106">
        <v>126.7</v>
      </c>
      <c r="L3106">
        <v>123</v>
      </c>
      <c r="M3106">
        <v>10.77</v>
      </c>
      <c r="N3106">
        <v>241.5</v>
      </c>
      <c r="O3106">
        <v>94</v>
      </c>
      <c r="P3106">
        <v>10.87</v>
      </c>
      <c r="Q3106">
        <v>4.7</v>
      </c>
      <c r="R3106">
        <v>6</v>
      </c>
      <c r="S3106">
        <v>1.27</v>
      </c>
      <c r="T3106">
        <v>1</v>
      </c>
      <c r="U3106" t="s">
        <v>22</v>
      </c>
      <c r="V3106">
        <f>IF(tbl_Customers[[#This Row],[churn]] = "yes", 1, 0)</f>
        <v>0</v>
      </c>
      <c r="W3106" t="str">
        <f>IF(tbl_Customers[[#This Row],[number_customer_service_calls]] &lt;= 1, "0-1 Calls", IF(tbl_Customers[[#This Row],[number_customer_service_calls]] &lt;= 3, "2-3 Calls", IF(tbl_Customers[[#This Row],[number_customer_service_calls]] &lt;=5, "4-5 Calls", "6+ Calls")))</f>
        <v>0-1 Calls</v>
      </c>
      <c r="X3106" t="str">
        <f>IF(tbl_Customers[[#This Row],[account_length]] &lt;= 50, "0-50", IF(tbl_Customers[[#This Row],[account_length]] &lt;=100, "51-100", IF(tbl_Customers[[#This Row],[account_length]] &lt;= 150, "101-150", "151+")))</f>
        <v>101-150</v>
      </c>
      <c r="Y3106" t="str">
        <f>IF(tbl_Customers[[#This Row],[total_intl_charge]] &lt;= 3, "Low Charges", "High Charges")</f>
        <v>Low Charges</v>
      </c>
      <c r="Z3106" t="str">
        <f>IF(tbl_Customers[[#This Row],[total_eve_calls]]&lt;=80,"Low Calls",
IF(tbl_Customers[[#This Row],[total_eve_calls]]&lt;=120,"Medium Calls","High Calls"))</f>
        <v>High Calls</v>
      </c>
      <c r="AA3106" t="str">
        <f>IF(tbl_Customers[[#This Row],[total_eve_charge]]&lt;=15,"Low Charges",
IF(tbl_Customers[[#This Row],[total_eve_charge]]&lt;=20,"Medium Charges","High Charges"))</f>
        <v>Low Charges</v>
      </c>
      <c r="AB31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6" t="str">
        <f>IF(tbl_Customers[[#This Row],[number_vmail_messages]] = 0, "No Usage", IF(tbl_Customers[[#This Row],[number_vmail_messages]] &lt;= 20, "Low Usage", IF(tbl_Customers[[#This Row],[number_vmail_messages]] &lt;= 40, "Medium Usgae", "High Usage")))</f>
        <v>No Usage</v>
      </c>
      <c r="AD3106" t="str">
        <f>IF(tbl_Customers[[#This Row],[total_day_minutes]]&lt;=150,"Low Usage", IF(tbl_Customers[[#This Row],[total_day_minutes]]&lt;=200,"Medium Usage", IF(tbl_Customers[[#This Row],[total_day_minutes]]&lt;=250,"High Usage","Very High Usage")))</f>
        <v>Medium Usage</v>
      </c>
      <c r="AE3106" t="str">
        <f>IF(tbl_Customers[[#This Row],[total_intl_calls]]&lt;=5,"Low Calls", IF(tbl_Customers[[#This Row],[total_intl_calls]]&lt;=10, "Medium Calls", "High Calls"))</f>
        <v>Medium Calls</v>
      </c>
      <c r="AF31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06" s="36" t="str">
        <f>IF(tbl_Customers[[#This Row],[Churn_Risk_Score]]&gt;=10,"High Risk", IF(tbl_Customers[[#This Row],[Churn_Risk_Score]]&gt;=5,"Medium Risk","Low Risk"))</f>
        <v>Low Risk</v>
      </c>
    </row>
    <row r="3107" spans="1:33" x14ac:dyDescent="0.35">
      <c r="A3107">
        <v>3106</v>
      </c>
      <c r="B3107" t="s">
        <v>38</v>
      </c>
      <c r="C3107">
        <v>81</v>
      </c>
      <c r="D3107" t="s">
        <v>28</v>
      </c>
      <c r="E3107" t="s">
        <v>22</v>
      </c>
      <c r="F3107" t="s">
        <v>22</v>
      </c>
      <c r="G3107">
        <v>0</v>
      </c>
      <c r="H3107">
        <v>263.8</v>
      </c>
      <c r="I3107">
        <v>84</v>
      </c>
      <c r="J3107">
        <v>44.85</v>
      </c>
      <c r="K3107">
        <v>162.80000000000001</v>
      </c>
      <c r="L3107">
        <v>107</v>
      </c>
      <c r="M3107">
        <v>13.84</v>
      </c>
      <c r="N3107">
        <v>149.69999999999999</v>
      </c>
      <c r="O3107">
        <v>94</v>
      </c>
      <c r="P3107">
        <v>6.74</v>
      </c>
      <c r="Q3107">
        <v>8.6999999999999993</v>
      </c>
      <c r="R3107">
        <v>6</v>
      </c>
      <c r="S3107">
        <v>2.35</v>
      </c>
      <c r="T3107">
        <v>2</v>
      </c>
      <c r="U3107" t="s">
        <v>22</v>
      </c>
      <c r="V3107">
        <f>IF(tbl_Customers[[#This Row],[churn]] = "yes", 1, 0)</f>
        <v>0</v>
      </c>
      <c r="W3107" t="str">
        <f>IF(tbl_Customers[[#This Row],[number_customer_service_calls]] &lt;= 1, "0-1 Calls", IF(tbl_Customers[[#This Row],[number_customer_service_calls]] &lt;= 3, "2-3 Calls", IF(tbl_Customers[[#This Row],[number_customer_service_calls]] &lt;=5, "4-5 Calls", "6+ Calls")))</f>
        <v>2-3 Calls</v>
      </c>
      <c r="X3107" t="str">
        <f>IF(tbl_Customers[[#This Row],[account_length]] &lt;= 50, "0-50", IF(tbl_Customers[[#This Row],[account_length]] &lt;=100, "51-100", IF(tbl_Customers[[#This Row],[account_length]] &lt;= 150, "101-150", "151+")))</f>
        <v>51-100</v>
      </c>
      <c r="Y3107" t="str">
        <f>IF(tbl_Customers[[#This Row],[total_intl_charge]] &lt;= 3, "Low Charges", "High Charges")</f>
        <v>Low Charges</v>
      </c>
      <c r="Z3107" t="str">
        <f>IF(tbl_Customers[[#This Row],[total_eve_calls]]&lt;=80,"Low Calls",
IF(tbl_Customers[[#This Row],[total_eve_calls]]&lt;=120,"Medium Calls","High Calls"))</f>
        <v>Medium Calls</v>
      </c>
      <c r="AA3107" t="str">
        <f>IF(tbl_Customers[[#This Row],[total_eve_charge]]&lt;=15,"Low Charges",
IF(tbl_Customers[[#This Row],[total_eve_charge]]&lt;=20,"Medium Charges","High Charges"))</f>
        <v>Low Charges</v>
      </c>
      <c r="AB31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7" t="str">
        <f>IF(tbl_Customers[[#This Row],[number_vmail_messages]] = 0, "No Usage", IF(tbl_Customers[[#This Row],[number_vmail_messages]] &lt;= 20, "Low Usage", IF(tbl_Customers[[#This Row],[number_vmail_messages]] &lt;= 40, "Medium Usgae", "High Usage")))</f>
        <v>No Usage</v>
      </c>
      <c r="AD3107" t="str">
        <f>IF(tbl_Customers[[#This Row],[total_day_minutes]]&lt;=150,"Low Usage", IF(tbl_Customers[[#This Row],[total_day_minutes]]&lt;=200,"Medium Usage", IF(tbl_Customers[[#This Row],[total_day_minutes]]&lt;=250,"High Usage","Very High Usage")))</f>
        <v>Very High Usage</v>
      </c>
      <c r="AE3107" t="str">
        <f>IF(tbl_Customers[[#This Row],[total_intl_calls]]&lt;=5,"Low Calls", IF(tbl_Customers[[#This Row],[total_intl_calls]]&lt;=10, "Medium Calls", "High Calls"))</f>
        <v>Medium Calls</v>
      </c>
      <c r="AF31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107" s="36" t="str">
        <f>IF(tbl_Customers[[#This Row],[Churn_Risk_Score]]&gt;=10,"High Risk", IF(tbl_Customers[[#This Row],[Churn_Risk_Score]]&gt;=5,"Medium Risk","Low Risk"))</f>
        <v>Medium Risk</v>
      </c>
    </row>
    <row r="3108" spans="1:33" x14ac:dyDescent="0.35">
      <c r="A3108">
        <v>3107</v>
      </c>
      <c r="B3108" t="s">
        <v>33</v>
      </c>
      <c r="C3108">
        <v>94</v>
      </c>
      <c r="D3108" t="s">
        <v>21</v>
      </c>
      <c r="E3108" t="s">
        <v>22</v>
      </c>
      <c r="F3108" t="s">
        <v>22</v>
      </c>
      <c r="G3108">
        <v>0</v>
      </c>
      <c r="H3108">
        <v>142.30000000000001</v>
      </c>
      <c r="I3108">
        <v>50</v>
      </c>
      <c r="J3108">
        <v>24.19</v>
      </c>
      <c r="K3108">
        <v>231.5</v>
      </c>
      <c r="L3108">
        <v>142</v>
      </c>
      <c r="M3108">
        <v>19.68</v>
      </c>
      <c r="N3108">
        <v>205.6</v>
      </c>
      <c r="O3108">
        <v>79</v>
      </c>
      <c r="P3108">
        <v>9.25</v>
      </c>
      <c r="Q3108">
        <v>5.5</v>
      </c>
      <c r="R3108">
        <v>3</v>
      </c>
      <c r="S3108">
        <v>1.49</v>
      </c>
      <c r="T3108">
        <v>1</v>
      </c>
      <c r="U3108" t="s">
        <v>22</v>
      </c>
      <c r="V3108">
        <f>IF(tbl_Customers[[#This Row],[churn]] = "yes", 1, 0)</f>
        <v>0</v>
      </c>
      <c r="W3108" t="str">
        <f>IF(tbl_Customers[[#This Row],[number_customer_service_calls]] &lt;= 1, "0-1 Calls", IF(tbl_Customers[[#This Row],[number_customer_service_calls]] &lt;= 3, "2-3 Calls", IF(tbl_Customers[[#This Row],[number_customer_service_calls]] &lt;=5, "4-5 Calls", "6+ Calls")))</f>
        <v>0-1 Calls</v>
      </c>
      <c r="X3108" t="str">
        <f>IF(tbl_Customers[[#This Row],[account_length]] &lt;= 50, "0-50", IF(tbl_Customers[[#This Row],[account_length]] &lt;=100, "51-100", IF(tbl_Customers[[#This Row],[account_length]] &lt;= 150, "101-150", "151+")))</f>
        <v>51-100</v>
      </c>
      <c r="Y3108" t="str">
        <f>IF(tbl_Customers[[#This Row],[total_intl_charge]] &lt;= 3, "Low Charges", "High Charges")</f>
        <v>Low Charges</v>
      </c>
      <c r="Z3108" t="str">
        <f>IF(tbl_Customers[[#This Row],[total_eve_calls]]&lt;=80,"Low Calls",
IF(tbl_Customers[[#This Row],[total_eve_calls]]&lt;=120,"Medium Calls","High Calls"))</f>
        <v>High Calls</v>
      </c>
      <c r="AA3108" t="str">
        <f>IF(tbl_Customers[[#This Row],[total_eve_charge]]&lt;=15,"Low Charges",
IF(tbl_Customers[[#This Row],[total_eve_charge]]&lt;=20,"Medium Charges","High Charges"))</f>
        <v>Medium Charges</v>
      </c>
      <c r="AB31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08" t="str">
        <f>IF(tbl_Customers[[#This Row],[number_vmail_messages]] = 0, "No Usage", IF(tbl_Customers[[#This Row],[number_vmail_messages]] &lt;= 20, "Low Usage", IF(tbl_Customers[[#This Row],[number_vmail_messages]] &lt;= 40, "Medium Usgae", "High Usage")))</f>
        <v>No Usage</v>
      </c>
      <c r="AD3108" t="str">
        <f>IF(tbl_Customers[[#This Row],[total_day_minutes]]&lt;=150,"Low Usage", IF(tbl_Customers[[#This Row],[total_day_minutes]]&lt;=200,"Medium Usage", IF(tbl_Customers[[#This Row],[total_day_minutes]]&lt;=250,"High Usage","Very High Usage")))</f>
        <v>Low Usage</v>
      </c>
      <c r="AE3108" t="str">
        <f>IF(tbl_Customers[[#This Row],[total_intl_calls]]&lt;=5,"Low Calls", IF(tbl_Customers[[#This Row],[total_intl_calls]]&lt;=10, "Medium Calls", "High Calls"))</f>
        <v>Low Calls</v>
      </c>
      <c r="AF31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08" s="36" t="str">
        <f>IF(tbl_Customers[[#This Row],[Churn_Risk_Score]]&gt;=10,"High Risk", IF(tbl_Customers[[#This Row],[Churn_Risk_Score]]&gt;=5,"Medium Risk","Low Risk"))</f>
        <v>Low Risk</v>
      </c>
    </row>
    <row r="3109" spans="1:33" x14ac:dyDescent="0.35">
      <c r="A3109">
        <v>3108</v>
      </c>
      <c r="B3109" t="s">
        <v>31</v>
      </c>
      <c r="C3109">
        <v>57</v>
      </c>
      <c r="D3109" t="s">
        <v>21</v>
      </c>
      <c r="E3109" t="s">
        <v>22</v>
      </c>
      <c r="F3109" t="s">
        <v>22</v>
      </c>
      <c r="G3109">
        <v>0</v>
      </c>
      <c r="H3109">
        <v>167.1</v>
      </c>
      <c r="I3109">
        <v>103</v>
      </c>
      <c r="J3109">
        <v>28.41</v>
      </c>
      <c r="K3109">
        <v>188.4</v>
      </c>
      <c r="L3109">
        <v>112</v>
      </c>
      <c r="M3109">
        <v>16.010000000000002</v>
      </c>
      <c r="N3109">
        <v>111.4</v>
      </c>
      <c r="O3109">
        <v>74</v>
      </c>
      <c r="P3109">
        <v>5.01</v>
      </c>
      <c r="Q3109">
        <v>9.1</v>
      </c>
      <c r="R3109">
        <v>2</v>
      </c>
      <c r="S3109">
        <v>2.46</v>
      </c>
      <c r="T3109">
        <v>1</v>
      </c>
      <c r="U3109" t="s">
        <v>22</v>
      </c>
      <c r="V3109">
        <f>IF(tbl_Customers[[#This Row],[churn]] = "yes", 1, 0)</f>
        <v>0</v>
      </c>
      <c r="W3109" t="str">
        <f>IF(tbl_Customers[[#This Row],[number_customer_service_calls]] &lt;= 1, "0-1 Calls", IF(tbl_Customers[[#This Row],[number_customer_service_calls]] &lt;= 3, "2-3 Calls", IF(tbl_Customers[[#This Row],[number_customer_service_calls]] &lt;=5, "4-5 Calls", "6+ Calls")))</f>
        <v>0-1 Calls</v>
      </c>
      <c r="X3109" t="str">
        <f>IF(tbl_Customers[[#This Row],[account_length]] &lt;= 50, "0-50", IF(tbl_Customers[[#This Row],[account_length]] &lt;=100, "51-100", IF(tbl_Customers[[#This Row],[account_length]] &lt;= 150, "101-150", "151+")))</f>
        <v>51-100</v>
      </c>
      <c r="Y3109" t="str">
        <f>IF(tbl_Customers[[#This Row],[total_intl_charge]] &lt;= 3, "Low Charges", "High Charges")</f>
        <v>Low Charges</v>
      </c>
      <c r="Z3109" t="str">
        <f>IF(tbl_Customers[[#This Row],[total_eve_calls]]&lt;=80,"Low Calls",
IF(tbl_Customers[[#This Row],[total_eve_calls]]&lt;=120,"Medium Calls","High Calls"))</f>
        <v>Medium Calls</v>
      </c>
      <c r="AA3109" t="str">
        <f>IF(tbl_Customers[[#This Row],[total_eve_charge]]&lt;=15,"Low Charges",
IF(tbl_Customers[[#This Row],[total_eve_charge]]&lt;=20,"Medium Charges","High Charges"))</f>
        <v>Medium Charges</v>
      </c>
      <c r="AB31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109" t="str">
        <f>IF(tbl_Customers[[#This Row],[number_vmail_messages]] = 0, "No Usage", IF(tbl_Customers[[#This Row],[number_vmail_messages]] &lt;= 20, "Low Usage", IF(tbl_Customers[[#This Row],[number_vmail_messages]] &lt;= 40, "Medium Usgae", "High Usage")))</f>
        <v>No Usage</v>
      </c>
      <c r="AD3109" t="str">
        <f>IF(tbl_Customers[[#This Row],[total_day_minutes]]&lt;=150,"Low Usage", IF(tbl_Customers[[#This Row],[total_day_minutes]]&lt;=200,"Medium Usage", IF(tbl_Customers[[#This Row],[total_day_minutes]]&lt;=250,"High Usage","Very High Usage")))</f>
        <v>Medium Usage</v>
      </c>
      <c r="AE3109" t="str">
        <f>IF(tbl_Customers[[#This Row],[total_intl_calls]]&lt;=5,"Low Calls", IF(tbl_Customers[[#This Row],[total_intl_calls]]&lt;=10, "Medium Calls", "High Calls"))</f>
        <v>Low Calls</v>
      </c>
      <c r="AF31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09" s="36" t="str">
        <f>IF(tbl_Customers[[#This Row],[Churn_Risk_Score]]&gt;=10,"High Risk", IF(tbl_Customers[[#This Row],[Churn_Risk_Score]]&gt;=5,"Medium Risk","Low Risk"))</f>
        <v>Low Risk</v>
      </c>
    </row>
    <row r="3110" spans="1:33" x14ac:dyDescent="0.35">
      <c r="A3110">
        <v>3109</v>
      </c>
      <c r="B3110" t="s">
        <v>66</v>
      </c>
      <c r="C3110">
        <v>140</v>
      </c>
      <c r="D3110" t="s">
        <v>28</v>
      </c>
      <c r="E3110" t="s">
        <v>22</v>
      </c>
      <c r="F3110" t="s">
        <v>22</v>
      </c>
      <c r="G3110">
        <v>0</v>
      </c>
      <c r="H3110">
        <v>148.30000000000001</v>
      </c>
      <c r="I3110">
        <v>86</v>
      </c>
      <c r="J3110">
        <v>25.21</v>
      </c>
      <c r="K3110">
        <v>184.2</v>
      </c>
      <c r="L3110">
        <v>151</v>
      </c>
      <c r="M3110">
        <v>15.66</v>
      </c>
      <c r="N3110">
        <v>179.1</v>
      </c>
      <c r="O3110">
        <v>83</v>
      </c>
      <c r="P3110">
        <v>8.06</v>
      </c>
      <c r="Q3110">
        <v>10.9</v>
      </c>
      <c r="R3110">
        <v>4</v>
      </c>
      <c r="S3110">
        <v>2.94</v>
      </c>
      <c r="T3110">
        <v>0</v>
      </c>
      <c r="U3110" t="s">
        <v>22</v>
      </c>
      <c r="V3110">
        <f>IF(tbl_Customers[[#This Row],[churn]] = "yes", 1, 0)</f>
        <v>0</v>
      </c>
      <c r="W3110" t="str">
        <f>IF(tbl_Customers[[#This Row],[number_customer_service_calls]] &lt;= 1, "0-1 Calls", IF(tbl_Customers[[#This Row],[number_customer_service_calls]] &lt;= 3, "2-3 Calls", IF(tbl_Customers[[#This Row],[number_customer_service_calls]] &lt;=5, "4-5 Calls", "6+ Calls")))</f>
        <v>0-1 Calls</v>
      </c>
      <c r="X3110" t="str">
        <f>IF(tbl_Customers[[#This Row],[account_length]] &lt;= 50, "0-50", IF(tbl_Customers[[#This Row],[account_length]] &lt;=100, "51-100", IF(tbl_Customers[[#This Row],[account_length]] &lt;= 150, "101-150", "151+")))</f>
        <v>101-150</v>
      </c>
      <c r="Y3110" t="str">
        <f>IF(tbl_Customers[[#This Row],[total_intl_charge]] &lt;= 3, "Low Charges", "High Charges")</f>
        <v>Low Charges</v>
      </c>
      <c r="Z3110" t="str">
        <f>IF(tbl_Customers[[#This Row],[total_eve_calls]]&lt;=80,"Low Calls",
IF(tbl_Customers[[#This Row],[total_eve_calls]]&lt;=120,"Medium Calls","High Calls"))</f>
        <v>High Calls</v>
      </c>
      <c r="AA3110" t="str">
        <f>IF(tbl_Customers[[#This Row],[total_eve_charge]]&lt;=15,"Low Charges",
IF(tbl_Customers[[#This Row],[total_eve_charge]]&lt;=20,"Medium Charges","High Charges"))</f>
        <v>Medium Charges</v>
      </c>
      <c r="AB31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0" t="str">
        <f>IF(tbl_Customers[[#This Row],[number_vmail_messages]] = 0, "No Usage", IF(tbl_Customers[[#This Row],[number_vmail_messages]] &lt;= 20, "Low Usage", IF(tbl_Customers[[#This Row],[number_vmail_messages]] &lt;= 40, "Medium Usgae", "High Usage")))</f>
        <v>No Usage</v>
      </c>
      <c r="AD3110" t="str">
        <f>IF(tbl_Customers[[#This Row],[total_day_minutes]]&lt;=150,"Low Usage", IF(tbl_Customers[[#This Row],[total_day_minutes]]&lt;=200,"Medium Usage", IF(tbl_Customers[[#This Row],[total_day_minutes]]&lt;=250,"High Usage","Very High Usage")))</f>
        <v>Low Usage</v>
      </c>
      <c r="AE3110" t="str">
        <f>IF(tbl_Customers[[#This Row],[total_intl_calls]]&lt;=5,"Low Calls", IF(tbl_Customers[[#This Row],[total_intl_calls]]&lt;=10, "Medium Calls", "High Calls"))</f>
        <v>Low Calls</v>
      </c>
      <c r="AF31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10" s="36" t="str">
        <f>IF(tbl_Customers[[#This Row],[Churn_Risk_Score]]&gt;=10,"High Risk", IF(tbl_Customers[[#This Row],[Churn_Risk_Score]]&gt;=5,"Medium Risk","Low Risk"))</f>
        <v>Low Risk</v>
      </c>
    </row>
    <row r="3111" spans="1:33" x14ac:dyDescent="0.35">
      <c r="A3111">
        <v>3110</v>
      </c>
      <c r="B3111" t="s">
        <v>68</v>
      </c>
      <c r="C3111">
        <v>64</v>
      </c>
      <c r="D3111" t="s">
        <v>28</v>
      </c>
      <c r="E3111" t="s">
        <v>22</v>
      </c>
      <c r="F3111" t="s">
        <v>22</v>
      </c>
      <c r="G3111">
        <v>0</v>
      </c>
      <c r="H3111">
        <v>297.8</v>
      </c>
      <c r="I3111">
        <v>88</v>
      </c>
      <c r="J3111">
        <v>50.63</v>
      </c>
      <c r="K3111">
        <v>196</v>
      </c>
      <c r="L3111">
        <v>89</v>
      </c>
      <c r="M3111">
        <v>16.66</v>
      </c>
      <c r="N3111">
        <v>213.7</v>
      </c>
      <c r="O3111">
        <v>107</v>
      </c>
      <c r="P3111">
        <v>9.6199999999999992</v>
      </c>
      <c r="Q3111">
        <v>12</v>
      </c>
      <c r="R3111">
        <v>2</v>
      </c>
      <c r="S3111">
        <v>3.24</v>
      </c>
      <c r="T3111">
        <v>1</v>
      </c>
      <c r="U3111" t="s">
        <v>23</v>
      </c>
      <c r="V3111">
        <f>IF(tbl_Customers[[#This Row],[churn]] = "yes", 1, 0)</f>
        <v>1</v>
      </c>
      <c r="W3111" t="str">
        <f>IF(tbl_Customers[[#This Row],[number_customer_service_calls]] &lt;= 1, "0-1 Calls", IF(tbl_Customers[[#This Row],[number_customer_service_calls]] &lt;= 3, "2-3 Calls", IF(tbl_Customers[[#This Row],[number_customer_service_calls]] &lt;=5, "4-5 Calls", "6+ Calls")))</f>
        <v>0-1 Calls</v>
      </c>
      <c r="X3111" t="str">
        <f>IF(tbl_Customers[[#This Row],[account_length]] &lt;= 50, "0-50", IF(tbl_Customers[[#This Row],[account_length]] &lt;=100, "51-100", IF(tbl_Customers[[#This Row],[account_length]] &lt;= 150, "101-150", "151+")))</f>
        <v>51-100</v>
      </c>
      <c r="Y3111" t="str">
        <f>IF(tbl_Customers[[#This Row],[total_intl_charge]] &lt;= 3, "Low Charges", "High Charges")</f>
        <v>High Charges</v>
      </c>
      <c r="Z3111" t="str">
        <f>IF(tbl_Customers[[#This Row],[total_eve_calls]]&lt;=80,"Low Calls",
IF(tbl_Customers[[#This Row],[total_eve_calls]]&lt;=120,"Medium Calls","High Calls"))</f>
        <v>Medium Calls</v>
      </c>
      <c r="AA3111" t="str">
        <f>IF(tbl_Customers[[#This Row],[total_eve_charge]]&lt;=15,"Low Charges",
IF(tbl_Customers[[#This Row],[total_eve_charge]]&lt;=20,"Medium Charges","High Charges"))</f>
        <v>Medium Charges</v>
      </c>
      <c r="AB31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1" t="str">
        <f>IF(tbl_Customers[[#This Row],[number_vmail_messages]] = 0, "No Usage", IF(tbl_Customers[[#This Row],[number_vmail_messages]] &lt;= 20, "Low Usage", IF(tbl_Customers[[#This Row],[number_vmail_messages]] &lt;= 40, "Medium Usgae", "High Usage")))</f>
        <v>No Usage</v>
      </c>
      <c r="AD3111" t="str">
        <f>IF(tbl_Customers[[#This Row],[total_day_minutes]]&lt;=150,"Low Usage", IF(tbl_Customers[[#This Row],[total_day_minutes]]&lt;=200,"Medium Usage", IF(tbl_Customers[[#This Row],[total_day_minutes]]&lt;=250,"High Usage","Very High Usage")))</f>
        <v>Very High Usage</v>
      </c>
      <c r="AE3111" t="str">
        <f>IF(tbl_Customers[[#This Row],[total_intl_calls]]&lt;=5,"Low Calls", IF(tbl_Customers[[#This Row],[total_intl_calls]]&lt;=10, "Medium Calls", "High Calls"))</f>
        <v>Low Calls</v>
      </c>
      <c r="AF31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111" s="36" t="str">
        <f>IF(tbl_Customers[[#This Row],[Churn_Risk_Score]]&gt;=10,"High Risk", IF(tbl_Customers[[#This Row],[Churn_Risk_Score]]&gt;=5,"Medium Risk","Low Risk"))</f>
        <v>Medium Risk</v>
      </c>
    </row>
    <row r="3112" spans="1:33" x14ac:dyDescent="0.35">
      <c r="A3112">
        <v>3111</v>
      </c>
      <c r="B3112" t="s">
        <v>58</v>
      </c>
      <c r="C3112">
        <v>52</v>
      </c>
      <c r="D3112" t="s">
        <v>25</v>
      </c>
      <c r="E3112" t="s">
        <v>23</v>
      </c>
      <c r="F3112" t="s">
        <v>22</v>
      </c>
      <c r="G3112">
        <v>0</v>
      </c>
      <c r="H3112">
        <v>144.5</v>
      </c>
      <c r="I3112">
        <v>60</v>
      </c>
      <c r="J3112">
        <v>24.57</v>
      </c>
      <c r="K3112">
        <v>296.5</v>
      </c>
      <c r="L3112">
        <v>129</v>
      </c>
      <c r="M3112">
        <v>25.2</v>
      </c>
      <c r="N3112">
        <v>194.3</v>
      </c>
      <c r="O3112">
        <v>117</v>
      </c>
      <c r="P3112">
        <v>8.74</v>
      </c>
      <c r="Q3112">
        <v>12.4</v>
      </c>
      <c r="R3112">
        <v>3</v>
      </c>
      <c r="S3112">
        <v>3.35</v>
      </c>
      <c r="T3112">
        <v>1</v>
      </c>
      <c r="U3112" t="s">
        <v>22</v>
      </c>
      <c r="V3112">
        <f>IF(tbl_Customers[[#This Row],[churn]] = "yes", 1, 0)</f>
        <v>0</v>
      </c>
      <c r="W3112" t="str">
        <f>IF(tbl_Customers[[#This Row],[number_customer_service_calls]] &lt;= 1, "0-1 Calls", IF(tbl_Customers[[#This Row],[number_customer_service_calls]] &lt;= 3, "2-3 Calls", IF(tbl_Customers[[#This Row],[number_customer_service_calls]] &lt;=5, "4-5 Calls", "6+ Calls")))</f>
        <v>0-1 Calls</v>
      </c>
      <c r="X3112" t="str">
        <f>IF(tbl_Customers[[#This Row],[account_length]] &lt;= 50, "0-50", IF(tbl_Customers[[#This Row],[account_length]] &lt;=100, "51-100", IF(tbl_Customers[[#This Row],[account_length]] &lt;= 150, "101-150", "151+")))</f>
        <v>51-100</v>
      </c>
      <c r="Y3112" t="str">
        <f>IF(tbl_Customers[[#This Row],[total_intl_charge]] &lt;= 3, "Low Charges", "High Charges")</f>
        <v>High Charges</v>
      </c>
      <c r="Z3112" t="str">
        <f>IF(tbl_Customers[[#This Row],[total_eve_calls]]&lt;=80,"Low Calls",
IF(tbl_Customers[[#This Row],[total_eve_calls]]&lt;=120,"Medium Calls","High Calls"))</f>
        <v>High Calls</v>
      </c>
      <c r="AA3112" t="str">
        <f>IF(tbl_Customers[[#This Row],[total_eve_charge]]&lt;=15,"Low Charges",
IF(tbl_Customers[[#This Row],[total_eve_charge]]&lt;=20,"Medium Charges","High Charges"))</f>
        <v>High Charges</v>
      </c>
      <c r="AB31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2" t="str">
        <f>IF(tbl_Customers[[#This Row],[number_vmail_messages]] = 0, "No Usage", IF(tbl_Customers[[#This Row],[number_vmail_messages]] &lt;= 20, "Low Usage", IF(tbl_Customers[[#This Row],[number_vmail_messages]] &lt;= 40, "Medium Usgae", "High Usage")))</f>
        <v>No Usage</v>
      </c>
      <c r="AD3112" t="str">
        <f>IF(tbl_Customers[[#This Row],[total_day_minutes]]&lt;=150,"Low Usage", IF(tbl_Customers[[#This Row],[total_day_minutes]]&lt;=200,"Medium Usage", IF(tbl_Customers[[#This Row],[total_day_minutes]]&lt;=250,"High Usage","Very High Usage")))</f>
        <v>Low Usage</v>
      </c>
      <c r="AE3112" t="str">
        <f>IF(tbl_Customers[[#This Row],[total_intl_calls]]&lt;=5,"Low Calls", IF(tbl_Customers[[#This Row],[total_intl_calls]]&lt;=10, "Medium Calls", "High Calls"))</f>
        <v>Low Calls</v>
      </c>
      <c r="AF31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12" s="36" t="str">
        <f>IF(tbl_Customers[[#This Row],[Churn_Risk_Score]]&gt;=10,"High Risk", IF(tbl_Customers[[#This Row],[Churn_Risk_Score]]&gt;=5,"Medium Risk","Low Risk"))</f>
        <v>Medium Risk</v>
      </c>
    </row>
    <row r="3113" spans="1:33" x14ac:dyDescent="0.35">
      <c r="A3113">
        <v>3112</v>
      </c>
      <c r="B3113" t="s">
        <v>35</v>
      </c>
      <c r="C3113">
        <v>117</v>
      </c>
      <c r="D3113" t="s">
        <v>21</v>
      </c>
      <c r="E3113" t="s">
        <v>22</v>
      </c>
      <c r="F3113" t="s">
        <v>22</v>
      </c>
      <c r="G3113">
        <v>0</v>
      </c>
      <c r="H3113">
        <v>233.4</v>
      </c>
      <c r="I3113">
        <v>71</v>
      </c>
      <c r="J3113">
        <v>39.68</v>
      </c>
      <c r="K3113">
        <v>296.39999999999998</v>
      </c>
      <c r="L3113">
        <v>76</v>
      </c>
      <c r="M3113">
        <v>25.19</v>
      </c>
      <c r="N3113">
        <v>276.89999999999998</v>
      </c>
      <c r="O3113">
        <v>103</v>
      </c>
      <c r="P3113">
        <v>12.46</v>
      </c>
      <c r="Q3113">
        <v>10.3</v>
      </c>
      <c r="R3113">
        <v>1</v>
      </c>
      <c r="S3113">
        <v>2.78</v>
      </c>
      <c r="T3113">
        <v>0</v>
      </c>
      <c r="U3113" t="s">
        <v>23</v>
      </c>
      <c r="V3113">
        <f>IF(tbl_Customers[[#This Row],[churn]] = "yes", 1, 0)</f>
        <v>1</v>
      </c>
      <c r="W3113" t="str">
        <f>IF(tbl_Customers[[#This Row],[number_customer_service_calls]] &lt;= 1, "0-1 Calls", IF(tbl_Customers[[#This Row],[number_customer_service_calls]] &lt;= 3, "2-3 Calls", IF(tbl_Customers[[#This Row],[number_customer_service_calls]] &lt;=5, "4-5 Calls", "6+ Calls")))</f>
        <v>0-1 Calls</v>
      </c>
      <c r="X3113" t="str">
        <f>IF(tbl_Customers[[#This Row],[account_length]] &lt;= 50, "0-50", IF(tbl_Customers[[#This Row],[account_length]] &lt;=100, "51-100", IF(tbl_Customers[[#This Row],[account_length]] &lt;= 150, "101-150", "151+")))</f>
        <v>101-150</v>
      </c>
      <c r="Y3113" t="str">
        <f>IF(tbl_Customers[[#This Row],[total_intl_charge]] &lt;= 3, "Low Charges", "High Charges")</f>
        <v>Low Charges</v>
      </c>
      <c r="Z3113" t="str">
        <f>IF(tbl_Customers[[#This Row],[total_eve_calls]]&lt;=80,"Low Calls",
IF(tbl_Customers[[#This Row],[total_eve_calls]]&lt;=120,"Medium Calls","High Calls"))</f>
        <v>Low Calls</v>
      </c>
      <c r="AA3113" t="str">
        <f>IF(tbl_Customers[[#This Row],[total_eve_charge]]&lt;=15,"Low Charges",
IF(tbl_Customers[[#This Row],[total_eve_charge]]&lt;=20,"Medium Charges","High Charges"))</f>
        <v>High Charges</v>
      </c>
      <c r="AB31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13" t="str">
        <f>IF(tbl_Customers[[#This Row],[number_vmail_messages]] = 0, "No Usage", IF(tbl_Customers[[#This Row],[number_vmail_messages]] &lt;= 20, "Low Usage", IF(tbl_Customers[[#This Row],[number_vmail_messages]] &lt;= 40, "Medium Usgae", "High Usage")))</f>
        <v>No Usage</v>
      </c>
      <c r="AD3113" t="str">
        <f>IF(tbl_Customers[[#This Row],[total_day_minutes]]&lt;=150,"Low Usage", IF(tbl_Customers[[#This Row],[total_day_minutes]]&lt;=200,"Medium Usage", IF(tbl_Customers[[#This Row],[total_day_minutes]]&lt;=250,"High Usage","Very High Usage")))</f>
        <v>High Usage</v>
      </c>
      <c r="AE3113" t="str">
        <f>IF(tbl_Customers[[#This Row],[total_intl_calls]]&lt;=5,"Low Calls", IF(tbl_Customers[[#This Row],[total_intl_calls]]&lt;=10, "Medium Calls", "High Calls"))</f>
        <v>Low Calls</v>
      </c>
      <c r="AF31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13" s="36" t="str">
        <f>IF(tbl_Customers[[#This Row],[Churn_Risk_Score]]&gt;=10,"High Risk", IF(tbl_Customers[[#This Row],[Churn_Risk_Score]]&gt;=5,"Medium Risk","Low Risk"))</f>
        <v>Low Risk</v>
      </c>
    </row>
    <row r="3114" spans="1:33" x14ac:dyDescent="0.35">
      <c r="A3114">
        <v>3113</v>
      </c>
      <c r="B3114" t="s">
        <v>71</v>
      </c>
      <c r="C3114">
        <v>119</v>
      </c>
      <c r="D3114" t="s">
        <v>21</v>
      </c>
      <c r="E3114" t="s">
        <v>22</v>
      </c>
      <c r="F3114" t="s">
        <v>22</v>
      </c>
      <c r="G3114">
        <v>0</v>
      </c>
      <c r="H3114">
        <v>130.5</v>
      </c>
      <c r="I3114">
        <v>98</v>
      </c>
      <c r="J3114">
        <v>22.19</v>
      </c>
      <c r="K3114">
        <v>249.5</v>
      </c>
      <c r="L3114">
        <v>91</v>
      </c>
      <c r="M3114">
        <v>21.21</v>
      </c>
      <c r="N3114">
        <v>219.9</v>
      </c>
      <c r="O3114">
        <v>117</v>
      </c>
      <c r="P3114">
        <v>9.9</v>
      </c>
      <c r="Q3114">
        <v>12.7</v>
      </c>
      <c r="R3114">
        <v>1</v>
      </c>
      <c r="S3114">
        <v>3.43</v>
      </c>
      <c r="T3114">
        <v>3</v>
      </c>
      <c r="U3114" t="s">
        <v>22</v>
      </c>
      <c r="V3114">
        <f>IF(tbl_Customers[[#This Row],[churn]] = "yes", 1, 0)</f>
        <v>0</v>
      </c>
      <c r="W3114" t="str">
        <f>IF(tbl_Customers[[#This Row],[number_customer_service_calls]] &lt;= 1, "0-1 Calls", IF(tbl_Customers[[#This Row],[number_customer_service_calls]] &lt;= 3, "2-3 Calls", IF(tbl_Customers[[#This Row],[number_customer_service_calls]] &lt;=5, "4-5 Calls", "6+ Calls")))</f>
        <v>2-3 Calls</v>
      </c>
      <c r="X3114" t="str">
        <f>IF(tbl_Customers[[#This Row],[account_length]] &lt;= 50, "0-50", IF(tbl_Customers[[#This Row],[account_length]] &lt;=100, "51-100", IF(tbl_Customers[[#This Row],[account_length]] &lt;= 150, "101-150", "151+")))</f>
        <v>101-150</v>
      </c>
      <c r="Y3114" t="str">
        <f>IF(tbl_Customers[[#This Row],[total_intl_charge]] &lt;= 3, "Low Charges", "High Charges")</f>
        <v>High Charges</v>
      </c>
      <c r="Z3114" t="str">
        <f>IF(tbl_Customers[[#This Row],[total_eve_calls]]&lt;=80,"Low Calls",
IF(tbl_Customers[[#This Row],[total_eve_calls]]&lt;=120,"Medium Calls","High Calls"))</f>
        <v>Medium Calls</v>
      </c>
      <c r="AA3114" t="str">
        <f>IF(tbl_Customers[[#This Row],[total_eve_charge]]&lt;=15,"Low Charges",
IF(tbl_Customers[[#This Row],[total_eve_charge]]&lt;=20,"Medium Charges","High Charges"))</f>
        <v>High Charges</v>
      </c>
      <c r="AB31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4" t="str">
        <f>IF(tbl_Customers[[#This Row],[number_vmail_messages]] = 0, "No Usage", IF(tbl_Customers[[#This Row],[number_vmail_messages]] &lt;= 20, "Low Usage", IF(tbl_Customers[[#This Row],[number_vmail_messages]] &lt;= 40, "Medium Usgae", "High Usage")))</f>
        <v>No Usage</v>
      </c>
      <c r="AD3114" t="str">
        <f>IF(tbl_Customers[[#This Row],[total_day_minutes]]&lt;=150,"Low Usage", IF(tbl_Customers[[#This Row],[total_day_minutes]]&lt;=200,"Medium Usage", IF(tbl_Customers[[#This Row],[total_day_minutes]]&lt;=250,"High Usage","Very High Usage")))</f>
        <v>Low Usage</v>
      </c>
      <c r="AE3114" t="str">
        <f>IF(tbl_Customers[[#This Row],[total_intl_calls]]&lt;=5,"Low Calls", IF(tbl_Customers[[#This Row],[total_intl_calls]]&lt;=10, "Medium Calls", "High Calls"))</f>
        <v>Low Calls</v>
      </c>
      <c r="AF31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14" s="36" t="str">
        <f>IF(tbl_Customers[[#This Row],[Churn_Risk_Score]]&gt;=10,"High Risk", IF(tbl_Customers[[#This Row],[Churn_Risk_Score]]&gt;=5,"Medium Risk","Low Risk"))</f>
        <v>Low Risk</v>
      </c>
    </row>
    <row r="3115" spans="1:33" x14ac:dyDescent="0.35">
      <c r="A3115">
        <v>3114</v>
      </c>
      <c r="B3115" t="s">
        <v>30</v>
      </c>
      <c r="C3115">
        <v>85</v>
      </c>
      <c r="D3115" t="s">
        <v>28</v>
      </c>
      <c r="E3115" t="s">
        <v>22</v>
      </c>
      <c r="F3115" t="s">
        <v>22</v>
      </c>
      <c r="G3115">
        <v>0</v>
      </c>
      <c r="H3115">
        <v>133.30000000000001</v>
      </c>
      <c r="I3115">
        <v>107</v>
      </c>
      <c r="J3115">
        <v>22.66</v>
      </c>
      <c r="K3115">
        <v>185</v>
      </c>
      <c r="L3115">
        <v>101</v>
      </c>
      <c r="M3115">
        <v>15.73</v>
      </c>
      <c r="N3115">
        <v>289</v>
      </c>
      <c r="O3115">
        <v>99</v>
      </c>
      <c r="P3115">
        <v>13.01</v>
      </c>
      <c r="Q3115">
        <v>9.1</v>
      </c>
      <c r="R3115">
        <v>4</v>
      </c>
      <c r="S3115">
        <v>2.46</v>
      </c>
      <c r="T3115">
        <v>3</v>
      </c>
      <c r="U3115" t="s">
        <v>22</v>
      </c>
      <c r="V3115">
        <f>IF(tbl_Customers[[#This Row],[churn]] = "yes", 1, 0)</f>
        <v>0</v>
      </c>
      <c r="W3115" t="str">
        <f>IF(tbl_Customers[[#This Row],[number_customer_service_calls]] &lt;= 1, "0-1 Calls", IF(tbl_Customers[[#This Row],[number_customer_service_calls]] &lt;= 3, "2-3 Calls", IF(tbl_Customers[[#This Row],[number_customer_service_calls]] &lt;=5, "4-5 Calls", "6+ Calls")))</f>
        <v>2-3 Calls</v>
      </c>
      <c r="X3115" t="str">
        <f>IF(tbl_Customers[[#This Row],[account_length]] &lt;= 50, "0-50", IF(tbl_Customers[[#This Row],[account_length]] &lt;=100, "51-100", IF(tbl_Customers[[#This Row],[account_length]] &lt;= 150, "101-150", "151+")))</f>
        <v>51-100</v>
      </c>
      <c r="Y3115" t="str">
        <f>IF(tbl_Customers[[#This Row],[total_intl_charge]] &lt;= 3, "Low Charges", "High Charges")</f>
        <v>Low Charges</v>
      </c>
      <c r="Z3115" t="str">
        <f>IF(tbl_Customers[[#This Row],[total_eve_calls]]&lt;=80,"Low Calls",
IF(tbl_Customers[[#This Row],[total_eve_calls]]&lt;=120,"Medium Calls","High Calls"))</f>
        <v>Medium Calls</v>
      </c>
      <c r="AA3115" t="str">
        <f>IF(tbl_Customers[[#This Row],[total_eve_charge]]&lt;=15,"Low Charges",
IF(tbl_Customers[[#This Row],[total_eve_charge]]&lt;=20,"Medium Charges","High Charges"))</f>
        <v>Medium Charges</v>
      </c>
      <c r="AB31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15" t="str">
        <f>IF(tbl_Customers[[#This Row],[number_vmail_messages]] = 0, "No Usage", IF(tbl_Customers[[#This Row],[number_vmail_messages]] &lt;= 20, "Low Usage", IF(tbl_Customers[[#This Row],[number_vmail_messages]] &lt;= 40, "Medium Usgae", "High Usage")))</f>
        <v>No Usage</v>
      </c>
      <c r="AD3115" t="str">
        <f>IF(tbl_Customers[[#This Row],[total_day_minutes]]&lt;=150,"Low Usage", IF(tbl_Customers[[#This Row],[total_day_minutes]]&lt;=200,"Medium Usage", IF(tbl_Customers[[#This Row],[total_day_minutes]]&lt;=250,"High Usage","Very High Usage")))</f>
        <v>Low Usage</v>
      </c>
      <c r="AE3115" t="str">
        <f>IF(tbl_Customers[[#This Row],[total_intl_calls]]&lt;=5,"Low Calls", IF(tbl_Customers[[#This Row],[total_intl_calls]]&lt;=10, "Medium Calls", "High Calls"))</f>
        <v>Low Calls</v>
      </c>
      <c r="AF31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15" s="36" t="str">
        <f>IF(tbl_Customers[[#This Row],[Churn_Risk_Score]]&gt;=10,"High Risk", IF(tbl_Customers[[#This Row],[Churn_Risk_Score]]&gt;=5,"Medium Risk","Low Risk"))</f>
        <v>Low Risk</v>
      </c>
    </row>
    <row r="3116" spans="1:33" x14ac:dyDescent="0.35">
      <c r="A3116">
        <v>3115</v>
      </c>
      <c r="B3116" t="s">
        <v>43</v>
      </c>
      <c r="C3116">
        <v>92</v>
      </c>
      <c r="D3116" t="s">
        <v>28</v>
      </c>
      <c r="E3116" t="s">
        <v>22</v>
      </c>
      <c r="F3116" t="s">
        <v>22</v>
      </c>
      <c r="G3116">
        <v>0</v>
      </c>
      <c r="H3116">
        <v>183.7</v>
      </c>
      <c r="I3116">
        <v>103</v>
      </c>
      <c r="J3116">
        <v>31.23</v>
      </c>
      <c r="K3116">
        <v>270.60000000000002</v>
      </c>
      <c r="L3116">
        <v>97</v>
      </c>
      <c r="M3116">
        <v>23</v>
      </c>
      <c r="N3116">
        <v>132.9</v>
      </c>
      <c r="O3116">
        <v>104</v>
      </c>
      <c r="P3116">
        <v>5.98</v>
      </c>
      <c r="Q3116">
        <v>11.2</v>
      </c>
      <c r="R3116">
        <v>2</v>
      </c>
      <c r="S3116">
        <v>3.02</v>
      </c>
      <c r="T3116">
        <v>0</v>
      </c>
      <c r="U3116" t="s">
        <v>22</v>
      </c>
      <c r="V3116">
        <f>IF(tbl_Customers[[#This Row],[churn]] = "yes", 1, 0)</f>
        <v>0</v>
      </c>
      <c r="W3116" t="str">
        <f>IF(tbl_Customers[[#This Row],[number_customer_service_calls]] &lt;= 1, "0-1 Calls", IF(tbl_Customers[[#This Row],[number_customer_service_calls]] &lt;= 3, "2-3 Calls", IF(tbl_Customers[[#This Row],[number_customer_service_calls]] &lt;=5, "4-5 Calls", "6+ Calls")))</f>
        <v>0-1 Calls</v>
      </c>
      <c r="X3116" t="str">
        <f>IF(tbl_Customers[[#This Row],[account_length]] &lt;= 50, "0-50", IF(tbl_Customers[[#This Row],[account_length]] &lt;=100, "51-100", IF(tbl_Customers[[#This Row],[account_length]] &lt;= 150, "101-150", "151+")))</f>
        <v>51-100</v>
      </c>
      <c r="Y3116" t="str">
        <f>IF(tbl_Customers[[#This Row],[total_intl_charge]] &lt;= 3, "Low Charges", "High Charges")</f>
        <v>High Charges</v>
      </c>
      <c r="Z3116" t="str">
        <f>IF(tbl_Customers[[#This Row],[total_eve_calls]]&lt;=80,"Low Calls",
IF(tbl_Customers[[#This Row],[total_eve_calls]]&lt;=120,"Medium Calls","High Calls"))</f>
        <v>Medium Calls</v>
      </c>
      <c r="AA3116" t="str">
        <f>IF(tbl_Customers[[#This Row],[total_eve_charge]]&lt;=15,"Low Charges",
IF(tbl_Customers[[#This Row],[total_eve_charge]]&lt;=20,"Medium Charges","High Charges"))</f>
        <v>High Charges</v>
      </c>
      <c r="AB31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16" t="str">
        <f>IF(tbl_Customers[[#This Row],[number_vmail_messages]] = 0, "No Usage", IF(tbl_Customers[[#This Row],[number_vmail_messages]] &lt;= 20, "Low Usage", IF(tbl_Customers[[#This Row],[number_vmail_messages]] &lt;= 40, "Medium Usgae", "High Usage")))</f>
        <v>No Usage</v>
      </c>
      <c r="AD3116" t="str">
        <f>IF(tbl_Customers[[#This Row],[total_day_minutes]]&lt;=150,"Low Usage", IF(tbl_Customers[[#This Row],[total_day_minutes]]&lt;=200,"Medium Usage", IF(tbl_Customers[[#This Row],[total_day_minutes]]&lt;=250,"High Usage","Very High Usage")))</f>
        <v>Medium Usage</v>
      </c>
      <c r="AE3116" t="str">
        <f>IF(tbl_Customers[[#This Row],[total_intl_calls]]&lt;=5,"Low Calls", IF(tbl_Customers[[#This Row],[total_intl_calls]]&lt;=10, "Medium Calls", "High Calls"))</f>
        <v>Low Calls</v>
      </c>
      <c r="AF31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16" s="36" t="str">
        <f>IF(tbl_Customers[[#This Row],[Churn_Risk_Score]]&gt;=10,"High Risk", IF(tbl_Customers[[#This Row],[Churn_Risk_Score]]&gt;=5,"Medium Risk","Low Risk"))</f>
        <v>Low Risk</v>
      </c>
    </row>
    <row r="3117" spans="1:33" x14ac:dyDescent="0.35">
      <c r="A3117">
        <v>3116</v>
      </c>
      <c r="B3117" t="s">
        <v>32</v>
      </c>
      <c r="C3117">
        <v>116</v>
      </c>
      <c r="D3117" t="s">
        <v>21</v>
      </c>
      <c r="E3117" t="s">
        <v>22</v>
      </c>
      <c r="F3117" t="s">
        <v>22</v>
      </c>
      <c r="G3117">
        <v>0</v>
      </c>
      <c r="H3117">
        <v>271</v>
      </c>
      <c r="I3117">
        <v>114</v>
      </c>
      <c r="J3117">
        <v>46.07</v>
      </c>
      <c r="K3117">
        <v>209.9</v>
      </c>
      <c r="L3117">
        <v>71</v>
      </c>
      <c r="M3117">
        <v>17.84</v>
      </c>
      <c r="N3117">
        <v>193.5</v>
      </c>
      <c r="O3117">
        <v>109</v>
      </c>
      <c r="P3117">
        <v>8.7100000000000009</v>
      </c>
      <c r="Q3117">
        <v>13.7</v>
      </c>
      <c r="R3117">
        <v>2</v>
      </c>
      <c r="S3117">
        <v>3.7</v>
      </c>
      <c r="T3117">
        <v>5</v>
      </c>
      <c r="U3117" t="s">
        <v>23</v>
      </c>
      <c r="V3117">
        <f>IF(tbl_Customers[[#This Row],[churn]] = "yes", 1, 0)</f>
        <v>1</v>
      </c>
      <c r="W3117" t="str">
        <f>IF(tbl_Customers[[#This Row],[number_customer_service_calls]] &lt;= 1, "0-1 Calls", IF(tbl_Customers[[#This Row],[number_customer_service_calls]] &lt;= 3, "2-3 Calls", IF(tbl_Customers[[#This Row],[number_customer_service_calls]] &lt;=5, "4-5 Calls", "6+ Calls")))</f>
        <v>4-5 Calls</v>
      </c>
      <c r="X3117" t="str">
        <f>IF(tbl_Customers[[#This Row],[account_length]] &lt;= 50, "0-50", IF(tbl_Customers[[#This Row],[account_length]] &lt;=100, "51-100", IF(tbl_Customers[[#This Row],[account_length]] &lt;= 150, "101-150", "151+")))</f>
        <v>101-150</v>
      </c>
      <c r="Y3117" t="str">
        <f>IF(tbl_Customers[[#This Row],[total_intl_charge]] &lt;= 3, "Low Charges", "High Charges")</f>
        <v>High Charges</v>
      </c>
      <c r="Z3117" t="str">
        <f>IF(tbl_Customers[[#This Row],[total_eve_calls]]&lt;=80,"Low Calls",
IF(tbl_Customers[[#This Row],[total_eve_calls]]&lt;=120,"Medium Calls","High Calls"))</f>
        <v>Low Calls</v>
      </c>
      <c r="AA3117" t="str">
        <f>IF(tbl_Customers[[#This Row],[total_eve_charge]]&lt;=15,"Low Charges",
IF(tbl_Customers[[#This Row],[total_eve_charge]]&lt;=20,"Medium Charges","High Charges"))</f>
        <v>Medium Charges</v>
      </c>
      <c r="AB31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17" t="str">
        <f>IF(tbl_Customers[[#This Row],[number_vmail_messages]] = 0, "No Usage", IF(tbl_Customers[[#This Row],[number_vmail_messages]] &lt;= 20, "Low Usage", IF(tbl_Customers[[#This Row],[number_vmail_messages]] &lt;= 40, "Medium Usgae", "High Usage")))</f>
        <v>No Usage</v>
      </c>
      <c r="AD3117" t="str">
        <f>IF(tbl_Customers[[#This Row],[total_day_minutes]]&lt;=150,"Low Usage", IF(tbl_Customers[[#This Row],[total_day_minutes]]&lt;=200,"Medium Usage", IF(tbl_Customers[[#This Row],[total_day_minutes]]&lt;=250,"High Usage","Very High Usage")))</f>
        <v>Very High Usage</v>
      </c>
      <c r="AE3117" t="str">
        <f>IF(tbl_Customers[[#This Row],[total_intl_calls]]&lt;=5,"Low Calls", IF(tbl_Customers[[#This Row],[total_intl_calls]]&lt;=10, "Medium Calls", "High Calls"))</f>
        <v>Low Calls</v>
      </c>
      <c r="AF31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3117" s="36" t="str">
        <f>IF(tbl_Customers[[#This Row],[Churn_Risk_Score]]&gt;=10,"High Risk", IF(tbl_Customers[[#This Row],[Churn_Risk_Score]]&gt;=5,"Medium Risk","Low Risk"))</f>
        <v>High Risk</v>
      </c>
    </row>
    <row r="3118" spans="1:33" x14ac:dyDescent="0.35">
      <c r="A3118">
        <v>3117</v>
      </c>
      <c r="B3118" t="s">
        <v>34</v>
      </c>
      <c r="C3118">
        <v>163</v>
      </c>
      <c r="D3118" t="s">
        <v>28</v>
      </c>
      <c r="E3118" t="s">
        <v>22</v>
      </c>
      <c r="F3118" t="s">
        <v>22</v>
      </c>
      <c r="G3118">
        <v>0</v>
      </c>
      <c r="H3118">
        <v>122.5</v>
      </c>
      <c r="I3118">
        <v>70</v>
      </c>
      <c r="J3118">
        <v>20.83</v>
      </c>
      <c r="K3118">
        <v>221.4</v>
      </c>
      <c r="L3118">
        <v>92</v>
      </c>
      <c r="M3118">
        <v>18.82</v>
      </c>
      <c r="N3118">
        <v>187.5</v>
      </c>
      <c r="O3118">
        <v>88</v>
      </c>
      <c r="P3118">
        <v>8.44</v>
      </c>
      <c r="Q3118">
        <v>10.4</v>
      </c>
      <c r="R3118">
        <v>6</v>
      </c>
      <c r="S3118">
        <v>2.81</v>
      </c>
      <c r="T3118">
        <v>0</v>
      </c>
      <c r="U3118" t="s">
        <v>22</v>
      </c>
      <c r="V3118">
        <f>IF(tbl_Customers[[#This Row],[churn]] = "yes", 1, 0)</f>
        <v>0</v>
      </c>
      <c r="W3118" t="str">
        <f>IF(tbl_Customers[[#This Row],[number_customer_service_calls]] &lt;= 1, "0-1 Calls", IF(tbl_Customers[[#This Row],[number_customer_service_calls]] &lt;= 3, "2-3 Calls", IF(tbl_Customers[[#This Row],[number_customer_service_calls]] &lt;=5, "4-5 Calls", "6+ Calls")))</f>
        <v>0-1 Calls</v>
      </c>
      <c r="X3118" t="str">
        <f>IF(tbl_Customers[[#This Row],[account_length]] &lt;= 50, "0-50", IF(tbl_Customers[[#This Row],[account_length]] &lt;=100, "51-100", IF(tbl_Customers[[#This Row],[account_length]] &lt;= 150, "101-150", "151+")))</f>
        <v>151+</v>
      </c>
      <c r="Y3118" t="str">
        <f>IF(tbl_Customers[[#This Row],[total_intl_charge]] &lt;= 3, "Low Charges", "High Charges")</f>
        <v>Low Charges</v>
      </c>
      <c r="Z3118" t="str">
        <f>IF(tbl_Customers[[#This Row],[total_eve_calls]]&lt;=80,"Low Calls",
IF(tbl_Customers[[#This Row],[total_eve_calls]]&lt;=120,"Medium Calls","High Calls"))</f>
        <v>Medium Calls</v>
      </c>
      <c r="AA3118" t="str">
        <f>IF(tbl_Customers[[#This Row],[total_eve_charge]]&lt;=15,"Low Charges",
IF(tbl_Customers[[#This Row],[total_eve_charge]]&lt;=20,"Medium Charges","High Charges"))</f>
        <v>Medium Charges</v>
      </c>
      <c r="AB31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8" t="str">
        <f>IF(tbl_Customers[[#This Row],[number_vmail_messages]] = 0, "No Usage", IF(tbl_Customers[[#This Row],[number_vmail_messages]] &lt;= 20, "Low Usage", IF(tbl_Customers[[#This Row],[number_vmail_messages]] &lt;= 40, "Medium Usgae", "High Usage")))</f>
        <v>No Usage</v>
      </c>
      <c r="AD3118" t="str">
        <f>IF(tbl_Customers[[#This Row],[total_day_minutes]]&lt;=150,"Low Usage", IF(tbl_Customers[[#This Row],[total_day_minutes]]&lt;=200,"Medium Usage", IF(tbl_Customers[[#This Row],[total_day_minutes]]&lt;=250,"High Usage","Very High Usage")))</f>
        <v>Low Usage</v>
      </c>
      <c r="AE3118" t="str">
        <f>IF(tbl_Customers[[#This Row],[total_intl_calls]]&lt;=5,"Low Calls", IF(tbl_Customers[[#This Row],[total_intl_calls]]&lt;=10, "Medium Calls", "High Calls"))</f>
        <v>Medium Calls</v>
      </c>
      <c r="AF31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18" s="36" t="str">
        <f>IF(tbl_Customers[[#This Row],[Churn_Risk_Score]]&gt;=10,"High Risk", IF(tbl_Customers[[#This Row],[Churn_Risk_Score]]&gt;=5,"Medium Risk","Low Risk"))</f>
        <v>Low Risk</v>
      </c>
    </row>
    <row r="3119" spans="1:33" x14ac:dyDescent="0.35">
      <c r="A3119">
        <v>3118</v>
      </c>
      <c r="B3119" t="s">
        <v>47</v>
      </c>
      <c r="C3119">
        <v>83</v>
      </c>
      <c r="D3119" t="s">
        <v>21</v>
      </c>
      <c r="E3119" t="s">
        <v>22</v>
      </c>
      <c r="F3119" t="s">
        <v>22</v>
      </c>
      <c r="G3119">
        <v>0</v>
      </c>
      <c r="H3119">
        <v>182.5</v>
      </c>
      <c r="I3119">
        <v>85</v>
      </c>
      <c r="J3119">
        <v>31.03</v>
      </c>
      <c r="K3119">
        <v>181.5</v>
      </c>
      <c r="L3119">
        <v>114</v>
      </c>
      <c r="M3119">
        <v>15.43</v>
      </c>
      <c r="N3119">
        <v>199.1</v>
      </c>
      <c r="O3119">
        <v>110</v>
      </c>
      <c r="P3119">
        <v>8.9600000000000009</v>
      </c>
      <c r="Q3119">
        <v>14.7</v>
      </c>
      <c r="R3119">
        <v>6</v>
      </c>
      <c r="S3119">
        <v>3.97</v>
      </c>
      <c r="T3119">
        <v>1</v>
      </c>
      <c r="U3119" t="s">
        <v>22</v>
      </c>
      <c r="V3119">
        <f>IF(tbl_Customers[[#This Row],[churn]] = "yes", 1, 0)</f>
        <v>0</v>
      </c>
      <c r="W3119" t="str">
        <f>IF(tbl_Customers[[#This Row],[number_customer_service_calls]] &lt;= 1, "0-1 Calls", IF(tbl_Customers[[#This Row],[number_customer_service_calls]] &lt;= 3, "2-3 Calls", IF(tbl_Customers[[#This Row],[number_customer_service_calls]] &lt;=5, "4-5 Calls", "6+ Calls")))</f>
        <v>0-1 Calls</v>
      </c>
      <c r="X3119" t="str">
        <f>IF(tbl_Customers[[#This Row],[account_length]] &lt;= 50, "0-50", IF(tbl_Customers[[#This Row],[account_length]] &lt;=100, "51-100", IF(tbl_Customers[[#This Row],[account_length]] &lt;= 150, "101-150", "151+")))</f>
        <v>51-100</v>
      </c>
      <c r="Y3119" t="str">
        <f>IF(tbl_Customers[[#This Row],[total_intl_charge]] &lt;= 3, "Low Charges", "High Charges")</f>
        <v>High Charges</v>
      </c>
      <c r="Z3119" t="str">
        <f>IF(tbl_Customers[[#This Row],[total_eve_calls]]&lt;=80,"Low Calls",
IF(tbl_Customers[[#This Row],[total_eve_calls]]&lt;=120,"Medium Calls","High Calls"))</f>
        <v>Medium Calls</v>
      </c>
      <c r="AA3119" t="str">
        <f>IF(tbl_Customers[[#This Row],[total_eve_charge]]&lt;=15,"Low Charges",
IF(tbl_Customers[[#This Row],[total_eve_charge]]&lt;=20,"Medium Charges","High Charges"))</f>
        <v>Medium Charges</v>
      </c>
      <c r="AB31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19" t="str">
        <f>IF(tbl_Customers[[#This Row],[number_vmail_messages]] = 0, "No Usage", IF(tbl_Customers[[#This Row],[number_vmail_messages]] &lt;= 20, "Low Usage", IF(tbl_Customers[[#This Row],[number_vmail_messages]] &lt;= 40, "Medium Usgae", "High Usage")))</f>
        <v>No Usage</v>
      </c>
      <c r="AD3119" t="str">
        <f>IF(tbl_Customers[[#This Row],[total_day_minutes]]&lt;=150,"Low Usage", IF(tbl_Customers[[#This Row],[total_day_minutes]]&lt;=200,"Medium Usage", IF(tbl_Customers[[#This Row],[total_day_minutes]]&lt;=250,"High Usage","Very High Usage")))</f>
        <v>Medium Usage</v>
      </c>
      <c r="AE3119" t="str">
        <f>IF(tbl_Customers[[#This Row],[total_intl_calls]]&lt;=5,"Low Calls", IF(tbl_Customers[[#This Row],[total_intl_calls]]&lt;=10, "Medium Calls", "High Calls"))</f>
        <v>Medium Calls</v>
      </c>
      <c r="AF31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19" s="36" t="str">
        <f>IF(tbl_Customers[[#This Row],[Churn_Risk_Score]]&gt;=10,"High Risk", IF(tbl_Customers[[#This Row],[Churn_Risk_Score]]&gt;=5,"Medium Risk","Low Risk"))</f>
        <v>Low Risk</v>
      </c>
    </row>
    <row r="3120" spans="1:33" x14ac:dyDescent="0.35">
      <c r="A3120">
        <v>3119</v>
      </c>
      <c r="B3120" t="s">
        <v>48</v>
      </c>
      <c r="C3120">
        <v>117</v>
      </c>
      <c r="D3120" t="s">
        <v>28</v>
      </c>
      <c r="E3120" t="s">
        <v>22</v>
      </c>
      <c r="F3120" t="s">
        <v>22</v>
      </c>
      <c r="G3120">
        <v>0</v>
      </c>
      <c r="H3120">
        <v>110.4</v>
      </c>
      <c r="I3120">
        <v>122</v>
      </c>
      <c r="J3120">
        <v>18.77</v>
      </c>
      <c r="K3120">
        <v>242.9</v>
      </c>
      <c r="L3120">
        <v>103</v>
      </c>
      <c r="M3120">
        <v>20.65</v>
      </c>
      <c r="N3120">
        <v>170.4</v>
      </c>
      <c r="O3120">
        <v>75</v>
      </c>
      <c r="P3120">
        <v>7.67</v>
      </c>
      <c r="Q3120">
        <v>13.9</v>
      </c>
      <c r="R3120">
        <v>5</v>
      </c>
      <c r="S3120">
        <v>3.75</v>
      </c>
      <c r="T3120">
        <v>1</v>
      </c>
      <c r="U3120" t="s">
        <v>22</v>
      </c>
      <c r="V3120">
        <f>IF(tbl_Customers[[#This Row],[churn]] = "yes", 1, 0)</f>
        <v>0</v>
      </c>
      <c r="W3120" t="str">
        <f>IF(tbl_Customers[[#This Row],[number_customer_service_calls]] &lt;= 1, "0-1 Calls", IF(tbl_Customers[[#This Row],[number_customer_service_calls]] &lt;= 3, "2-3 Calls", IF(tbl_Customers[[#This Row],[number_customer_service_calls]] &lt;=5, "4-5 Calls", "6+ Calls")))</f>
        <v>0-1 Calls</v>
      </c>
      <c r="X3120" t="str">
        <f>IF(tbl_Customers[[#This Row],[account_length]] &lt;= 50, "0-50", IF(tbl_Customers[[#This Row],[account_length]] &lt;=100, "51-100", IF(tbl_Customers[[#This Row],[account_length]] &lt;= 150, "101-150", "151+")))</f>
        <v>101-150</v>
      </c>
      <c r="Y3120" t="str">
        <f>IF(tbl_Customers[[#This Row],[total_intl_charge]] &lt;= 3, "Low Charges", "High Charges")</f>
        <v>High Charges</v>
      </c>
      <c r="Z3120" t="str">
        <f>IF(tbl_Customers[[#This Row],[total_eve_calls]]&lt;=80,"Low Calls",
IF(tbl_Customers[[#This Row],[total_eve_calls]]&lt;=120,"Medium Calls","High Calls"))</f>
        <v>Medium Calls</v>
      </c>
      <c r="AA3120" t="str">
        <f>IF(tbl_Customers[[#This Row],[total_eve_charge]]&lt;=15,"Low Charges",
IF(tbl_Customers[[#This Row],[total_eve_charge]]&lt;=20,"Medium Charges","High Charges"))</f>
        <v>High Charges</v>
      </c>
      <c r="AB31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20" t="str">
        <f>IF(tbl_Customers[[#This Row],[number_vmail_messages]] = 0, "No Usage", IF(tbl_Customers[[#This Row],[number_vmail_messages]] &lt;= 20, "Low Usage", IF(tbl_Customers[[#This Row],[number_vmail_messages]] &lt;= 40, "Medium Usgae", "High Usage")))</f>
        <v>No Usage</v>
      </c>
      <c r="AD3120" t="str">
        <f>IF(tbl_Customers[[#This Row],[total_day_minutes]]&lt;=150,"Low Usage", IF(tbl_Customers[[#This Row],[total_day_minutes]]&lt;=200,"Medium Usage", IF(tbl_Customers[[#This Row],[total_day_minutes]]&lt;=250,"High Usage","Very High Usage")))</f>
        <v>Low Usage</v>
      </c>
      <c r="AE3120" t="str">
        <f>IF(tbl_Customers[[#This Row],[total_intl_calls]]&lt;=5,"Low Calls", IF(tbl_Customers[[#This Row],[total_intl_calls]]&lt;=10, "Medium Calls", "High Calls"))</f>
        <v>Low Calls</v>
      </c>
      <c r="AF31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20" s="36" t="str">
        <f>IF(tbl_Customers[[#This Row],[Churn_Risk_Score]]&gt;=10,"High Risk", IF(tbl_Customers[[#This Row],[Churn_Risk_Score]]&gt;=5,"Medium Risk","Low Risk"))</f>
        <v>Low Risk</v>
      </c>
    </row>
    <row r="3121" spans="1:33" x14ac:dyDescent="0.35">
      <c r="A3121">
        <v>3120</v>
      </c>
      <c r="B3121" t="s">
        <v>30</v>
      </c>
      <c r="C3121">
        <v>90</v>
      </c>
      <c r="D3121" t="s">
        <v>25</v>
      </c>
      <c r="E3121" t="s">
        <v>22</v>
      </c>
      <c r="F3121" t="s">
        <v>22</v>
      </c>
      <c r="G3121">
        <v>0</v>
      </c>
      <c r="H3121">
        <v>140.80000000000001</v>
      </c>
      <c r="I3121">
        <v>109</v>
      </c>
      <c r="J3121">
        <v>23.94</v>
      </c>
      <c r="K3121">
        <v>303</v>
      </c>
      <c r="L3121">
        <v>114</v>
      </c>
      <c r="M3121">
        <v>25.76</v>
      </c>
      <c r="N3121">
        <v>267.39999999999998</v>
      </c>
      <c r="O3121">
        <v>112</v>
      </c>
      <c r="P3121">
        <v>12.03</v>
      </c>
      <c r="Q3121">
        <v>14.1</v>
      </c>
      <c r="R3121">
        <v>1</v>
      </c>
      <c r="S3121">
        <v>3.81</v>
      </c>
      <c r="T3121">
        <v>0</v>
      </c>
      <c r="U3121" t="s">
        <v>22</v>
      </c>
      <c r="V3121">
        <f>IF(tbl_Customers[[#This Row],[churn]] = "yes", 1, 0)</f>
        <v>0</v>
      </c>
      <c r="W3121" t="str">
        <f>IF(tbl_Customers[[#This Row],[number_customer_service_calls]] &lt;= 1, "0-1 Calls", IF(tbl_Customers[[#This Row],[number_customer_service_calls]] &lt;= 3, "2-3 Calls", IF(tbl_Customers[[#This Row],[number_customer_service_calls]] &lt;=5, "4-5 Calls", "6+ Calls")))</f>
        <v>0-1 Calls</v>
      </c>
      <c r="X3121" t="str">
        <f>IF(tbl_Customers[[#This Row],[account_length]] &lt;= 50, "0-50", IF(tbl_Customers[[#This Row],[account_length]] &lt;=100, "51-100", IF(tbl_Customers[[#This Row],[account_length]] &lt;= 150, "101-150", "151+")))</f>
        <v>51-100</v>
      </c>
      <c r="Y3121" t="str">
        <f>IF(tbl_Customers[[#This Row],[total_intl_charge]] &lt;= 3, "Low Charges", "High Charges")</f>
        <v>High Charges</v>
      </c>
      <c r="Z3121" t="str">
        <f>IF(tbl_Customers[[#This Row],[total_eve_calls]]&lt;=80,"Low Calls",
IF(tbl_Customers[[#This Row],[total_eve_calls]]&lt;=120,"Medium Calls","High Calls"))</f>
        <v>Medium Calls</v>
      </c>
      <c r="AA3121" t="str">
        <f>IF(tbl_Customers[[#This Row],[total_eve_charge]]&lt;=15,"Low Charges",
IF(tbl_Customers[[#This Row],[total_eve_charge]]&lt;=20,"Medium Charges","High Charges"))</f>
        <v>High Charges</v>
      </c>
      <c r="AB31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21" t="str">
        <f>IF(tbl_Customers[[#This Row],[number_vmail_messages]] = 0, "No Usage", IF(tbl_Customers[[#This Row],[number_vmail_messages]] &lt;= 20, "Low Usage", IF(tbl_Customers[[#This Row],[number_vmail_messages]] &lt;= 40, "Medium Usgae", "High Usage")))</f>
        <v>No Usage</v>
      </c>
      <c r="AD3121" t="str">
        <f>IF(tbl_Customers[[#This Row],[total_day_minutes]]&lt;=150,"Low Usage", IF(tbl_Customers[[#This Row],[total_day_minutes]]&lt;=200,"Medium Usage", IF(tbl_Customers[[#This Row],[total_day_minutes]]&lt;=250,"High Usage","Very High Usage")))</f>
        <v>Low Usage</v>
      </c>
      <c r="AE3121" t="str">
        <f>IF(tbl_Customers[[#This Row],[total_intl_calls]]&lt;=5,"Low Calls", IF(tbl_Customers[[#This Row],[total_intl_calls]]&lt;=10, "Medium Calls", "High Calls"))</f>
        <v>Low Calls</v>
      </c>
      <c r="AF31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21" s="36" t="str">
        <f>IF(tbl_Customers[[#This Row],[Churn_Risk_Score]]&gt;=10,"High Risk", IF(tbl_Customers[[#This Row],[Churn_Risk_Score]]&gt;=5,"Medium Risk","Low Risk"))</f>
        <v>Low Risk</v>
      </c>
    </row>
    <row r="3122" spans="1:33" x14ac:dyDescent="0.35">
      <c r="A3122">
        <v>3121</v>
      </c>
      <c r="B3122" t="s">
        <v>53</v>
      </c>
      <c r="C3122">
        <v>137</v>
      </c>
      <c r="D3122" t="s">
        <v>21</v>
      </c>
      <c r="E3122" t="s">
        <v>22</v>
      </c>
      <c r="F3122" t="s">
        <v>22</v>
      </c>
      <c r="G3122">
        <v>0</v>
      </c>
      <c r="H3122">
        <v>137.5</v>
      </c>
      <c r="I3122">
        <v>102</v>
      </c>
      <c r="J3122">
        <v>23.38</v>
      </c>
      <c r="K3122">
        <v>176</v>
      </c>
      <c r="L3122">
        <v>98</v>
      </c>
      <c r="M3122">
        <v>14.96</v>
      </c>
      <c r="N3122">
        <v>210.6</v>
      </c>
      <c r="O3122">
        <v>88</v>
      </c>
      <c r="P3122">
        <v>9.48</v>
      </c>
      <c r="Q3122">
        <v>10.4</v>
      </c>
      <c r="R3122">
        <v>6</v>
      </c>
      <c r="S3122">
        <v>2.81</v>
      </c>
      <c r="T3122">
        <v>0</v>
      </c>
      <c r="U3122" t="s">
        <v>22</v>
      </c>
      <c r="V3122">
        <f>IF(tbl_Customers[[#This Row],[churn]] = "yes", 1, 0)</f>
        <v>0</v>
      </c>
      <c r="W3122" t="str">
        <f>IF(tbl_Customers[[#This Row],[number_customer_service_calls]] &lt;= 1, "0-1 Calls", IF(tbl_Customers[[#This Row],[number_customer_service_calls]] &lt;= 3, "2-3 Calls", IF(tbl_Customers[[#This Row],[number_customer_service_calls]] &lt;=5, "4-5 Calls", "6+ Calls")))</f>
        <v>0-1 Calls</v>
      </c>
      <c r="X3122" t="str">
        <f>IF(tbl_Customers[[#This Row],[account_length]] &lt;= 50, "0-50", IF(tbl_Customers[[#This Row],[account_length]] &lt;=100, "51-100", IF(tbl_Customers[[#This Row],[account_length]] &lt;= 150, "101-150", "151+")))</f>
        <v>101-150</v>
      </c>
      <c r="Y3122" t="str">
        <f>IF(tbl_Customers[[#This Row],[total_intl_charge]] &lt;= 3, "Low Charges", "High Charges")</f>
        <v>Low Charges</v>
      </c>
      <c r="Z3122" t="str">
        <f>IF(tbl_Customers[[#This Row],[total_eve_calls]]&lt;=80,"Low Calls",
IF(tbl_Customers[[#This Row],[total_eve_calls]]&lt;=120,"Medium Calls","High Calls"))</f>
        <v>Medium Calls</v>
      </c>
      <c r="AA3122" t="str">
        <f>IF(tbl_Customers[[#This Row],[total_eve_charge]]&lt;=15,"Low Charges",
IF(tbl_Customers[[#This Row],[total_eve_charge]]&lt;=20,"Medium Charges","High Charges"))</f>
        <v>Low Charges</v>
      </c>
      <c r="AB31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22" t="str">
        <f>IF(tbl_Customers[[#This Row],[number_vmail_messages]] = 0, "No Usage", IF(tbl_Customers[[#This Row],[number_vmail_messages]] &lt;= 20, "Low Usage", IF(tbl_Customers[[#This Row],[number_vmail_messages]] &lt;= 40, "Medium Usgae", "High Usage")))</f>
        <v>No Usage</v>
      </c>
      <c r="AD3122" t="str">
        <f>IF(tbl_Customers[[#This Row],[total_day_minutes]]&lt;=150,"Low Usage", IF(tbl_Customers[[#This Row],[total_day_minutes]]&lt;=200,"Medium Usage", IF(tbl_Customers[[#This Row],[total_day_minutes]]&lt;=250,"High Usage","Very High Usage")))</f>
        <v>Low Usage</v>
      </c>
      <c r="AE3122" t="str">
        <f>IF(tbl_Customers[[#This Row],[total_intl_calls]]&lt;=5,"Low Calls", IF(tbl_Customers[[#This Row],[total_intl_calls]]&lt;=10, "Medium Calls", "High Calls"))</f>
        <v>Medium Calls</v>
      </c>
      <c r="AF31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22" s="36" t="str">
        <f>IF(tbl_Customers[[#This Row],[Churn_Risk_Score]]&gt;=10,"High Risk", IF(tbl_Customers[[#This Row],[Churn_Risk_Score]]&gt;=5,"Medium Risk","Low Risk"))</f>
        <v>Low Risk</v>
      </c>
    </row>
    <row r="3123" spans="1:33" x14ac:dyDescent="0.35">
      <c r="A3123">
        <v>3122</v>
      </c>
      <c r="B3123" t="s">
        <v>40</v>
      </c>
      <c r="C3123">
        <v>112</v>
      </c>
      <c r="D3123" t="s">
        <v>21</v>
      </c>
      <c r="E3123" t="s">
        <v>22</v>
      </c>
      <c r="F3123" t="s">
        <v>22</v>
      </c>
      <c r="G3123">
        <v>0</v>
      </c>
      <c r="H3123">
        <v>115.9</v>
      </c>
      <c r="I3123">
        <v>81</v>
      </c>
      <c r="J3123">
        <v>19.7</v>
      </c>
      <c r="K3123">
        <v>199.7</v>
      </c>
      <c r="L3123">
        <v>100</v>
      </c>
      <c r="M3123">
        <v>16.97</v>
      </c>
      <c r="N3123">
        <v>249.3</v>
      </c>
      <c r="O3123">
        <v>111</v>
      </c>
      <c r="P3123">
        <v>11.22</v>
      </c>
      <c r="Q3123">
        <v>10</v>
      </c>
      <c r="R3123">
        <v>4</v>
      </c>
      <c r="S3123">
        <v>2.7</v>
      </c>
      <c r="T3123">
        <v>1</v>
      </c>
      <c r="U3123" t="s">
        <v>22</v>
      </c>
      <c r="V3123">
        <f>IF(tbl_Customers[[#This Row],[churn]] = "yes", 1, 0)</f>
        <v>0</v>
      </c>
      <c r="W3123" t="str">
        <f>IF(tbl_Customers[[#This Row],[number_customer_service_calls]] &lt;= 1, "0-1 Calls", IF(tbl_Customers[[#This Row],[number_customer_service_calls]] &lt;= 3, "2-3 Calls", IF(tbl_Customers[[#This Row],[number_customer_service_calls]] &lt;=5, "4-5 Calls", "6+ Calls")))</f>
        <v>0-1 Calls</v>
      </c>
      <c r="X3123" t="str">
        <f>IF(tbl_Customers[[#This Row],[account_length]] &lt;= 50, "0-50", IF(tbl_Customers[[#This Row],[account_length]] &lt;=100, "51-100", IF(tbl_Customers[[#This Row],[account_length]] &lt;= 150, "101-150", "151+")))</f>
        <v>101-150</v>
      </c>
      <c r="Y3123" t="str">
        <f>IF(tbl_Customers[[#This Row],[total_intl_charge]] &lt;= 3, "Low Charges", "High Charges")</f>
        <v>Low Charges</v>
      </c>
      <c r="Z3123" t="str">
        <f>IF(tbl_Customers[[#This Row],[total_eve_calls]]&lt;=80,"Low Calls",
IF(tbl_Customers[[#This Row],[total_eve_calls]]&lt;=120,"Medium Calls","High Calls"))</f>
        <v>Medium Calls</v>
      </c>
      <c r="AA3123" t="str">
        <f>IF(tbl_Customers[[#This Row],[total_eve_charge]]&lt;=15,"Low Charges",
IF(tbl_Customers[[#This Row],[total_eve_charge]]&lt;=20,"Medium Charges","High Charges"))</f>
        <v>Medium Charges</v>
      </c>
      <c r="AB31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23" t="str">
        <f>IF(tbl_Customers[[#This Row],[number_vmail_messages]] = 0, "No Usage", IF(tbl_Customers[[#This Row],[number_vmail_messages]] &lt;= 20, "Low Usage", IF(tbl_Customers[[#This Row],[number_vmail_messages]] &lt;= 40, "Medium Usgae", "High Usage")))</f>
        <v>No Usage</v>
      </c>
      <c r="AD3123" t="str">
        <f>IF(tbl_Customers[[#This Row],[total_day_minutes]]&lt;=150,"Low Usage", IF(tbl_Customers[[#This Row],[total_day_minutes]]&lt;=200,"Medium Usage", IF(tbl_Customers[[#This Row],[total_day_minutes]]&lt;=250,"High Usage","Very High Usage")))</f>
        <v>Low Usage</v>
      </c>
      <c r="AE3123" t="str">
        <f>IF(tbl_Customers[[#This Row],[total_intl_calls]]&lt;=5,"Low Calls", IF(tbl_Customers[[#This Row],[total_intl_calls]]&lt;=10, "Medium Calls", "High Calls"))</f>
        <v>Low Calls</v>
      </c>
      <c r="AF31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23" s="36" t="str">
        <f>IF(tbl_Customers[[#This Row],[Churn_Risk_Score]]&gt;=10,"High Risk", IF(tbl_Customers[[#This Row],[Churn_Risk_Score]]&gt;=5,"Medium Risk","Low Risk"))</f>
        <v>Low Risk</v>
      </c>
    </row>
    <row r="3124" spans="1:33" x14ac:dyDescent="0.35">
      <c r="A3124">
        <v>3123</v>
      </c>
      <c r="B3124" t="s">
        <v>55</v>
      </c>
      <c r="C3124">
        <v>52</v>
      </c>
      <c r="D3124" t="s">
        <v>25</v>
      </c>
      <c r="E3124" t="s">
        <v>22</v>
      </c>
      <c r="F3124" t="s">
        <v>22</v>
      </c>
      <c r="G3124">
        <v>0</v>
      </c>
      <c r="H3124">
        <v>288.2</v>
      </c>
      <c r="I3124">
        <v>108</v>
      </c>
      <c r="J3124">
        <v>48.99</v>
      </c>
      <c r="K3124">
        <v>129.6</v>
      </c>
      <c r="L3124">
        <v>136</v>
      </c>
      <c r="M3124">
        <v>11.02</v>
      </c>
      <c r="N3124">
        <v>229.6</v>
      </c>
      <c r="O3124">
        <v>73</v>
      </c>
      <c r="P3124">
        <v>10.33</v>
      </c>
      <c r="Q3124">
        <v>9.6</v>
      </c>
      <c r="R3124">
        <v>5</v>
      </c>
      <c r="S3124">
        <v>2.59</v>
      </c>
      <c r="T3124">
        <v>4</v>
      </c>
      <c r="U3124" t="s">
        <v>22</v>
      </c>
      <c r="V3124">
        <f>IF(tbl_Customers[[#This Row],[churn]] = "yes", 1, 0)</f>
        <v>0</v>
      </c>
      <c r="W3124" t="str">
        <f>IF(tbl_Customers[[#This Row],[number_customer_service_calls]] &lt;= 1, "0-1 Calls", IF(tbl_Customers[[#This Row],[number_customer_service_calls]] &lt;= 3, "2-3 Calls", IF(tbl_Customers[[#This Row],[number_customer_service_calls]] &lt;=5, "4-5 Calls", "6+ Calls")))</f>
        <v>4-5 Calls</v>
      </c>
      <c r="X3124" t="str">
        <f>IF(tbl_Customers[[#This Row],[account_length]] &lt;= 50, "0-50", IF(tbl_Customers[[#This Row],[account_length]] &lt;=100, "51-100", IF(tbl_Customers[[#This Row],[account_length]] &lt;= 150, "101-150", "151+")))</f>
        <v>51-100</v>
      </c>
      <c r="Y3124" t="str">
        <f>IF(tbl_Customers[[#This Row],[total_intl_charge]] &lt;= 3, "Low Charges", "High Charges")</f>
        <v>Low Charges</v>
      </c>
      <c r="Z3124" t="str">
        <f>IF(tbl_Customers[[#This Row],[total_eve_calls]]&lt;=80,"Low Calls",
IF(tbl_Customers[[#This Row],[total_eve_calls]]&lt;=120,"Medium Calls","High Calls"))</f>
        <v>High Calls</v>
      </c>
      <c r="AA3124" t="str">
        <f>IF(tbl_Customers[[#This Row],[total_eve_charge]]&lt;=15,"Low Charges",
IF(tbl_Customers[[#This Row],[total_eve_charge]]&lt;=20,"Medium Charges","High Charges"))</f>
        <v>Low Charges</v>
      </c>
      <c r="AB31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24" t="str">
        <f>IF(tbl_Customers[[#This Row],[number_vmail_messages]] = 0, "No Usage", IF(tbl_Customers[[#This Row],[number_vmail_messages]] &lt;= 20, "Low Usage", IF(tbl_Customers[[#This Row],[number_vmail_messages]] &lt;= 40, "Medium Usgae", "High Usage")))</f>
        <v>No Usage</v>
      </c>
      <c r="AD3124" t="str">
        <f>IF(tbl_Customers[[#This Row],[total_day_minutes]]&lt;=150,"Low Usage", IF(tbl_Customers[[#This Row],[total_day_minutes]]&lt;=200,"Medium Usage", IF(tbl_Customers[[#This Row],[total_day_minutes]]&lt;=250,"High Usage","Very High Usage")))</f>
        <v>Very High Usage</v>
      </c>
      <c r="AE3124" t="str">
        <f>IF(tbl_Customers[[#This Row],[total_intl_calls]]&lt;=5,"Low Calls", IF(tbl_Customers[[#This Row],[total_intl_calls]]&lt;=10, "Medium Calls", "High Calls"))</f>
        <v>Low Calls</v>
      </c>
      <c r="AF31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3124" s="36" t="str">
        <f>IF(tbl_Customers[[#This Row],[Churn_Risk_Score]]&gt;=10,"High Risk", IF(tbl_Customers[[#This Row],[Churn_Risk_Score]]&gt;=5,"Medium Risk","Low Risk"))</f>
        <v>Medium Risk</v>
      </c>
    </row>
    <row r="3125" spans="1:33" x14ac:dyDescent="0.35">
      <c r="A3125">
        <v>3124</v>
      </c>
      <c r="B3125" t="s">
        <v>35</v>
      </c>
      <c r="C3125">
        <v>173</v>
      </c>
      <c r="D3125" t="s">
        <v>28</v>
      </c>
      <c r="E3125" t="s">
        <v>22</v>
      </c>
      <c r="F3125" t="s">
        <v>23</v>
      </c>
      <c r="G3125">
        <v>20</v>
      </c>
      <c r="H3125">
        <v>60.2</v>
      </c>
      <c r="I3125">
        <v>100</v>
      </c>
      <c r="J3125">
        <v>10.23</v>
      </c>
      <c r="K3125">
        <v>118.1</v>
      </c>
      <c r="L3125">
        <v>76</v>
      </c>
      <c r="M3125">
        <v>10.039999999999999</v>
      </c>
      <c r="N3125">
        <v>230.1</v>
      </c>
      <c r="O3125">
        <v>131</v>
      </c>
      <c r="P3125">
        <v>10.35</v>
      </c>
      <c r="Q3125">
        <v>13.3</v>
      </c>
      <c r="R3125">
        <v>4</v>
      </c>
      <c r="S3125">
        <v>3.59</v>
      </c>
      <c r="T3125">
        <v>1</v>
      </c>
      <c r="U3125" t="s">
        <v>22</v>
      </c>
      <c r="V3125">
        <f>IF(tbl_Customers[[#This Row],[churn]] = "yes", 1, 0)</f>
        <v>0</v>
      </c>
      <c r="W3125" t="str">
        <f>IF(tbl_Customers[[#This Row],[number_customer_service_calls]] &lt;= 1, "0-1 Calls", IF(tbl_Customers[[#This Row],[number_customer_service_calls]] &lt;= 3, "2-3 Calls", IF(tbl_Customers[[#This Row],[number_customer_service_calls]] &lt;=5, "4-5 Calls", "6+ Calls")))</f>
        <v>0-1 Calls</v>
      </c>
      <c r="X3125" t="str">
        <f>IF(tbl_Customers[[#This Row],[account_length]] &lt;= 50, "0-50", IF(tbl_Customers[[#This Row],[account_length]] &lt;=100, "51-100", IF(tbl_Customers[[#This Row],[account_length]] &lt;= 150, "101-150", "151+")))</f>
        <v>151+</v>
      </c>
      <c r="Y3125" t="str">
        <f>IF(tbl_Customers[[#This Row],[total_intl_charge]] &lt;= 3, "Low Charges", "High Charges")</f>
        <v>High Charges</v>
      </c>
      <c r="Z3125" t="str">
        <f>IF(tbl_Customers[[#This Row],[total_eve_calls]]&lt;=80,"Low Calls",
IF(tbl_Customers[[#This Row],[total_eve_calls]]&lt;=120,"Medium Calls","High Calls"))</f>
        <v>Low Calls</v>
      </c>
      <c r="AA3125" t="str">
        <f>IF(tbl_Customers[[#This Row],[total_eve_charge]]&lt;=15,"Low Charges",
IF(tbl_Customers[[#This Row],[total_eve_charge]]&lt;=20,"Medium Charges","High Charges"))</f>
        <v>Low Charges</v>
      </c>
      <c r="AB31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25" t="str">
        <f>IF(tbl_Customers[[#This Row],[number_vmail_messages]] = 0, "No Usage", IF(tbl_Customers[[#This Row],[number_vmail_messages]] &lt;= 20, "Low Usage", IF(tbl_Customers[[#This Row],[number_vmail_messages]] &lt;= 40, "Medium Usgae", "High Usage")))</f>
        <v>Low Usage</v>
      </c>
      <c r="AD3125" t="str">
        <f>IF(tbl_Customers[[#This Row],[total_day_minutes]]&lt;=150,"Low Usage", IF(tbl_Customers[[#This Row],[total_day_minutes]]&lt;=200,"Medium Usage", IF(tbl_Customers[[#This Row],[total_day_minutes]]&lt;=250,"High Usage","Very High Usage")))</f>
        <v>Low Usage</v>
      </c>
      <c r="AE3125" t="str">
        <f>IF(tbl_Customers[[#This Row],[total_intl_calls]]&lt;=5,"Low Calls", IF(tbl_Customers[[#This Row],[total_intl_calls]]&lt;=10, "Medium Calls", "High Calls"))</f>
        <v>Low Calls</v>
      </c>
      <c r="AF31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25" s="36" t="str">
        <f>IF(tbl_Customers[[#This Row],[Churn_Risk_Score]]&gt;=10,"High Risk", IF(tbl_Customers[[#This Row],[Churn_Risk_Score]]&gt;=5,"Medium Risk","Low Risk"))</f>
        <v>Low Risk</v>
      </c>
    </row>
    <row r="3126" spans="1:33" x14ac:dyDescent="0.35">
      <c r="A3126">
        <v>3125</v>
      </c>
      <c r="B3126" t="s">
        <v>52</v>
      </c>
      <c r="C3126">
        <v>3</v>
      </c>
      <c r="D3126" t="s">
        <v>28</v>
      </c>
      <c r="E3126" t="s">
        <v>22</v>
      </c>
      <c r="F3126" t="s">
        <v>22</v>
      </c>
      <c r="G3126">
        <v>0</v>
      </c>
      <c r="H3126">
        <v>125.5</v>
      </c>
      <c r="I3126">
        <v>100</v>
      </c>
      <c r="J3126">
        <v>21.34</v>
      </c>
      <c r="K3126">
        <v>266.2</v>
      </c>
      <c r="L3126">
        <v>78</v>
      </c>
      <c r="M3126">
        <v>22.63</v>
      </c>
      <c r="N3126">
        <v>270.39999999999998</v>
      </c>
      <c r="O3126">
        <v>119</v>
      </c>
      <c r="P3126">
        <v>12.17</v>
      </c>
      <c r="Q3126">
        <v>5.9</v>
      </c>
      <c r="R3126">
        <v>6</v>
      </c>
      <c r="S3126">
        <v>1.59</v>
      </c>
      <c r="T3126">
        <v>3</v>
      </c>
      <c r="U3126" t="s">
        <v>23</v>
      </c>
      <c r="V3126">
        <f>IF(tbl_Customers[[#This Row],[churn]] = "yes", 1, 0)</f>
        <v>1</v>
      </c>
      <c r="W3126" t="str">
        <f>IF(tbl_Customers[[#This Row],[number_customer_service_calls]] &lt;= 1, "0-1 Calls", IF(tbl_Customers[[#This Row],[number_customer_service_calls]] &lt;= 3, "2-3 Calls", IF(tbl_Customers[[#This Row],[number_customer_service_calls]] &lt;=5, "4-5 Calls", "6+ Calls")))</f>
        <v>2-3 Calls</v>
      </c>
      <c r="X3126" t="str">
        <f>IF(tbl_Customers[[#This Row],[account_length]] &lt;= 50, "0-50", IF(tbl_Customers[[#This Row],[account_length]] &lt;=100, "51-100", IF(tbl_Customers[[#This Row],[account_length]] &lt;= 150, "101-150", "151+")))</f>
        <v>0-50</v>
      </c>
      <c r="Y3126" t="str">
        <f>IF(tbl_Customers[[#This Row],[total_intl_charge]] &lt;= 3, "Low Charges", "High Charges")</f>
        <v>Low Charges</v>
      </c>
      <c r="Z3126" t="str">
        <f>IF(tbl_Customers[[#This Row],[total_eve_calls]]&lt;=80,"Low Calls",
IF(tbl_Customers[[#This Row],[total_eve_calls]]&lt;=120,"Medium Calls","High Calls"))</f>
        <v>Low Calls</v>
      </c>
      <c r="AA3126" t="str">
        <f>IF(tbl_Customers[[#This Row],[total_eve_charge]]&lt;=15,"Low Charges",
IF(tbl_Customers[[#This Row],[total_eve_charge]]&lt;=20,"Medium Charges","High Charges"))</f>
        <v>High Charges</v>
      </c>
      <c r="AB31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26" t="str">
        <f>IF(tbl_Customers[[#This Row],[number_vmail_messages]] = 0, "No Usage", IF(tbl_Customers[[#This Row],[number_vmail_messages]] &lt;= 20, "Low Usage", IF(tbl_Customers[[#This Row],[number_vmail_messages]] &lt;= 40, "Medium Usgae", "High Usage")))</f>
        <v>No Usage</v>
      </c>
      <c r="AD3126" t="str">
        <f>IF(tbl_Customers[[#This Row],[total_day_minutes]]&lt;=150,"Low Usage", IF(tbl_Customers[[#This Row],[total_day_minutes]]&lt;=200,"Medium Usage", IF(tbl_Customers[[#This Row],[total_day_minutes]]&lt;=250,"High Usage","Very High Usage")))</f>
        <v>Low Usage</v>
      </c>
      <c r="AE3126" t="str">
        <f>IF(tbl_Customers[[#This Row],[total_intl_calls]]&lt;=5,"Low Calls", IF(tbl_Customers[[#This Row],[total_intl_calls]]&lt;=10, "Medium Calls", "High Calls"))</f>
        <v>Medium Calls</v>
      </c>
      <c r="AF31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26" s="36" t="str">
        <f>IF(tbl_Customers[[#This Row],[Churn_Risk_Score]]&gt;=10,"High Risk", IF(tbl_Customers[[#This Row],[Churn_Risk_Score]]&gt;=5,"Medium Risk","Low Risk"))</f>
        <v>Low Risk</v>
      </c>
    </row>
    <row r="3127" spans="1:33" x14ac:dyDescent="0.35">
      <c r="A3127">
        <v>3126</v>
      </c>
      <c r="B3127" t="s">
        <v>68</v>
      </c>
      <c r="C3127">
        <v>120</v>
      </c>
      <c r="D3127" t="s">
        <v>21</v>
      </c>
      <c r="E3127" t="s">
        <v>22</v>
      </c>
      <c r="F3127" t="s">
        <v>23</v>
      </c>
      <c r="G3127">
        <v>27</v>
      </c>
      <c r="H3127">
        <v>179.6</v>
      </c>
      <c r="I3127">
        <v>142</v>
      </c>
      <c r="J3127">
        <v>30.53</v>
      </c>
      <c r="K3127">
        <v>262.8</v>
      </c>
      <c r="L3127">
        <v>103</v>
      </c>
      <c r="M3127">
        <v>22.34</v>
      </c>
      <c r="N3127">
        <v>239.9</v>
      </c>
      <c r="O3127">
        <v>81</v>
      </c>
      <c r="P3127">
        <v>10.8</v>
      </c>
      <c r="Q3127">
        <v>11.1</v>
      </c>
      <c r="R3127">
        <v>2</v>
      </c>
      <c r="S3127">
        <v>3</v>
      </c>
      <c r="T3127">
        <v>1</v>
      </c>
      <c r="U3127" t="s">
        <v>22</v>
      </c>
      <c r="V3127">
        <f>IF(tbl_Customers[[#This Row],[churn]] = "yes", 1, 0)</f>
        <v>0</v>
      </c>
      <c r="W3127" t="str">
        <f>IF(tbl_Customers[[#This Row],[number_customer_service_calls]] &lt;= 1, "0-1 Calls", IF(tbl_Customers[[#This Row],[number_customer_service_calls]] &lt;= 3, "2-3 Calls", IF(tbl_Customers[[#This Row],[number_customer_service_calls]] &lt;=5, "4-5 Calls", "6+ Calls")))</f>
        <v>0-1 Calls</v>
      </c>
      <c r="X3127" t="str">
        <f>IF(tbl_Customers[[#This Row],[account_length]] &lt;= 50, "0-50", IF(tbl_Customers[[#This Row],[account_length]] &lt;=100, "51-100", IF(tbl_Customers[[#This Row],[account_length]] &lt;= 150, "101-150", "151+")))</f>
        <v>101-150</v>
      </c>
      <c r="Y3127" t="str">
        <f>IF(tbl_Customers[[#This Row],[total_intl_charge]] &lt;= 3, "Low Charges", "High Charges")</f>
        <v>Low Charges</v>
      </c>
      <c r="Z3127" t="str">
        <f>IF(tbl_Customers[[#This Row],[total_eve_calls]]&lt;=80,"Low Calls",
IF(tbl_Customers[[#This Row],[total_eve_calls]]&lt;=120,"Medium Calls","High Calls"))</f>
        <v>Medium Calls</v>
      </c>
      <c r="AA3127" t="str">
        <f>IF(tbl_Customers[[#This Row],[total_eve_charge]]&lt;=15,"Low Charges",
IF(tbl_Customers[[#This Row],[total_eve_charge]]&lt;=20,"Medium Charges","High Charges"))</f>
        <v>High Charges</v>
      </c>
      <c r="AB31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27" t="str">
        <f>IF(tbl_Customers[[#This Row],[number_vmail_messages]] = 0, "No Usage", IF(tbl_Customers[[#This Row],[number_vmail_messages]] &lt;= 20, "Low Usage", IF(tbl_Customers[[#This Row],[number_vmail_messages]] &lt;= 40, "Medium Usgae", "High Usage")))</f>
        <v>Medium Usgae</v>
      </c>
      <c r="AD3127" t="str">
        <f>IF(tbl_Customers[[#This Row],[total_day_minutes]]&lt;=150,"Low Usage", IF(tbl_Customers[[#This Row],[total_day_minutes]]&lt;=200,"Medium Usage", IF(tbl_Customers[[#This Row],[total_day_minutes]]&lt;=250,"High Usage","Very High Usage")))</f>
        <v>Medium Usage</v>
      </c>
      <c r="AE3127" t="str">
        <f>IF(tbl_Customers[[#This Row],[total_intl_calls]]&lt;=5,"Low Calls", IF(tbl_Customers[[#This Row],[total_intl_calls]]&lt;=10, "Medium Calls", "High Calls"))</f>
        <v>Low Calls</v>
      </c>
      <c r="AF31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27" s="36" t="str">
        <f>IF(tbl_Customers[[#This Row],[Churn_Risk_Score]]&gt;=10,"High Risk", IF(tbl_Customers[[#This Row],[Churn_Risk_Score]]&gt;=5,"Medium Risk","Low Risk"))</f>
        <v>Low Risk</v>
      </c>
    </row>
    <row r="3128" spans="1:33" x14ac:dyDescent="0.35">
      <c r="A3128">
        <v>3127</v>
      </c>
      <c r="B3128" t="s">
        <v>50</v>
      </c>
      <c r="C3128">
        <v>132</v>
      </c>
      <c r="D3128" t="s">
        <v>21</v>
      </c>
      <c r="E3128" t="s">
        <v>22</v>
      </c>
      <c r="F3128" t="s">
        <v>22</v>
      </c>
      <c r="G3128">
        <v>0</v>
      </c>
      <c r="H3128">
        <v>99</v>
      </c>
      <c r="I3128">
        <v>126</v>
      </c>
      <c r="J3128">
        <v>16.829999999999998</v>
      </c>
      <c r="K3128">
        <v>189.4</v>
      </c>
      <c r="L3128">
        <v>76</v>
      </c>
      <c r="M3128">
        <v>16.100000000000001</v>
      </c>
      <c r="N3128">
        <v>156.30000000000001</v>
      </c>
      <c r="O3128">
        <v>108</v>
      </c>
      <c r="P3128">
        <v>7.03</v>
      </c>
      <c r="Q3128">
        <v>8.4</v>
      </c>
      <c r="R3128">
        <v>3</v>
      </c>
      <c r="S3128">
        <v>2.27</v>
      </c>
      <c r="T3128">
        <v>1</v>
      </c>
      <c r="U3128" t="s">
        <v>22</v>
      </c>
      <c r="V3128">
        <f>IF(tbl_Customers[[#This Row],[churn]] = "yes", 1, 0)</f>
        <v>0</v>
      </c>
      <c r="W3128" t="str">
        <f>IF(tbl_Customers[[#This Row],[number_customer_service_calls]] &lt;= 1, "0-1 Calls", IF(tbl_Customers[[#This Row],[number_customer_service_calls]] &lt;= 3, "2-3 Calls", IF(tbl_Customers[[#This Row],[number_customer_service_calls]] &lt;=5, "4-5 Calls", "6+ Calls")))</f>
        <v>0-1 Calls</v>
      </c>
      <c r="X3128" t="str">
        <f>IF(tbl_Customers[[#This Row],[account_length]] &lt;= 50, "0-50", IF(tbl_Customers[[#This Row],[account_length]] &lt;=100, "51-100", IF(tbl_Customers[[#This Row],[account_length]] &lt;= 150, "101-150", "151+")))</f>
        <v>101-150</v>
      </c>
      <c r="Y3128" t="str">
        <f>IF(tbl_Customers[[#This Row],[total_intl_charge]] &lt;= 3, "Low Charges", "High Charges")</f>
        <v>Low Charges</v>
      </c>
      <c r="Z3128" t="str">
        <f>IF(tbl_Customers[[#This Row],[total_eve_calls]]&lt;=80,"Low Calls",
IF(tbl_Customers[[#This Row],[total_eve_calls]]&lt;=120,"Medium Calls","High Calls"))</f>
        <v>Low Calls</v>
      </c>
      <c r="AA3128" t="str">
        <f>IF(tbl_Customers[[#This Row],[total_eve_charge]]&lt;=15,"Low Charges",
IF(tbl_Customers[[#This Row],[total_eve_charge]]&lt;=20,"Medium Charges","High Charges"))</f>
        <v>Medium Charges</v>
      </c>
      <c r="AB31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128" t="str">
        <f>IF(tbl_Customers[[#This Row],[number_vmail_messages]] = 0, "No Usage", IF(tbl_Customers[[#This Row],[number_vmail_messages]] &lt;= 20, "Low Usage", IF(tbl_Customers[[#This Row],[number_vmail_messages]] &lt;= 40, "Medium Usgae", "High Usage")))</f>
        <v>No Usage</v>
      </c>
      <c r="AD3128" t="str">
        <f>IF(tbl_Customers[[#This Row],[total_day_minutes]]&lt;=150,"Low Usage", IF(tbl_Customers[[#This Row],[total_day_minutes]]&lt;=200,"Medium Usage", IF(tbl_Customers[[#This Row],[total_day_minutes]]&lt;=250,"High Usage","Very High Usage")))</f>
        <v>Low Usage</v>
      </c>
      <c r="AE3128" t="str">
        <f>IF(tbl_Customers[[#This Row],[total_intl_calls]]&lt;=5,"Low Calls", IF(tbl_Customers[[#This Row],[total_intl_calls]]&lt;=10, "Medium Calls", "High Calls"))</f>
        <v>Low Calls</v>
      </c>
      <c r="AF31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28" s="36" t="str">
        <f>IF(tbl_Customers[[#This Row],[Churn_Risk_Score]]&gt;=10,"High Risk", IF(tbl_Customers[[#This Row],[Churn_Risk_Score]]&gt;=5,"Medium Risk","Low Risk"))</f>
        <v>Low Risk</v>
      </c>
    </row>
    <row r="3129" spans="1:33" x14ac:dyDescent="0.35">
      <c r="A3129">
        <v>3128</v>
      </c>
      <c r="B3129" t="s">
        <v>49</v>
      </c>
      <c r="C3129">
        <v>101</v>
      </c>
      <c r="D3129" t="s">
        <v>25</v>
      </c>
      <c r="E3129" t="s">
        <v>22</v>
      </c>
      <c r="F3129" t="s">
        <v>22</v>
      </c>
      <c r="G3129">
        <v>0</v>
      </c>
      <c r="H3129">
        <v>155.4</v>
      </c>
      <c r="I3129">
        <v>71</v>
      </c>
      <c r="J3129">
        <v>26.42</v>
      </c>
      <c r="K3129">
        <v>84</v>
      </c>
      <c r="L3129">
        <v>122</v>
      </c>
      <c r="M3129">
        <v>7.14</v>
      </c>
      <c r="N3129">
        <v>229.1</v>
      </c>
      <c r="O3129">
        <v>97</v>
      </c>
      <c r="P3129">
        <v>10.31</v>
      </c>
      <c r="Q3129">
        <v>5.8</v>
      </c>
      <c r="R3129">
        <v>1</v>
      </c>
      <c r="S3129">
        <v>1.57</v>
      </c>
      <c r="T3129">
        <v>1</v>
      </c>
      <c r="U3129" t="s">
        <v>22</v>
      </c>
      <c r="V3129">
        <f>IF(tbl_Customers[[#This Row],[churn]] = "yes", 1, 0)</f>
        <v>0</v>
      </c>
      <c r="W3129" t="str">
        <f>IF(tbl_Customers[[#This Row],[number_customer_service_calls]] &lt;= 1, "0-1 Calls", IF(tbl_Customers[[#This Row],[number_customer_service_calls]] &lt;= 3, "2-3 Calls", IF(tbl_Customers[[#This Row],[number_customer_service_calls]] &lt;=5, "4-5 Calls", "6+ Calls")))</f>
        <v>0-1 Calls</v>
      </c>
      <c r="X3129" t="str">
        <f>IF(tbl_Customers[[#This Row],[account_length]] &lt;= 50, "0-50", IF(tbl_Customers[[#This Row],[account_length]] &lt;=100, "51-100", IF(tbl_Customers[[#This Row],[account_length]] &lt;= 150, "101-150", "151+")))</f>
        <v>101-150</v>
      </c>
      <c r="Y3129" t="str">
        <f>IF(tbl_Customers[[#This Row],[total_intl_charge]] &lt;= 3, "Low Charges", "High Charges")</f>
        <v>Low Charges</v>
      </c>
      <c r="Z3129" t="str">
        <f>IF(tbl_Customers[[#This Row],[total_eve_calls]]&lt;=80,"Low Calls",
IF(tbl_Customers[[#This Row],[total_eve_calls]]&lt;=120,"Medium Calls","High Calls"))</f>
        <v>High Calls</v>
      </c>
      <c r="AA3129" t="str">
        <f>IF(tbl_Customers[[#This Row],[total_eve_charge]]&lt;=15,"Low Charges",
IF(tbl_Customers[[#This Row],[total_eve_charge]]&lt;=20,"Medium Charges","High Charges"))</f>
        <v>Low Charges</v>
      </c>
      <c r="AB31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29" t="str">
        <f>IF(tbl_Customers[[#This Row],[number_vmail_messages]] = 0, "No Usage", IF(tbl_Customers[[#This Row],[number_vmail_messages]] &lt;= 20, "Low Usage", IF(tbl_Customers[[#This Row],[number_vmail_messages]] &lt;= 40, "Medium Usgae", "High Usage")))</f>
        <v>No Usage</v>
      </c>
      <c r="AD3129" t="str">
        <f>IF(tbl_Customers[[#This Row],[total_day_minutes]]&lt;=150,"Low Usage", IF(tbl_Customers[[#This Row],[total_day_minutes]]&lt;=200,"Medium Usage", IF(tbl_Customers[[#This Row],[total_day_minutes]]&lt;=250,"High Usage","Very High Usage")))</f>
        <v>Medium Usage</v>
      </c>
      <c r="AE3129" t="str">
        <f>IF(tbl_Customers[[#This Row],[total_intl_calls]]&lt;=5,"Low Calls", IF(tbl_Customers[[#This Row],[total_intl_calls]]&lt;=10, "Medium Calls", "High Calls"))</f>
        <v>Low Calls</v>
      </c>
      <c r="AF31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29" s="36" t="str">
        <f>IF(tbl_Customers[[#This Row],[Churn_Risk_Score]]&gt;=10,"High Risk", IF(tbl_Customers[[#This Row],[Churn_Risk_Score]]&gt;=5,"Medium Risk","Low Risk"))</f>
        <v>Low Risk</v>
      </c>
    </row>
    <row r="3130" spans="1:33" x14ac:dyDescent="0.35">
      <c r="A3130">
        <v>3129</v>
      </c>
      <c r="B3130" t="s">
        <v>75</v>
      </c>
      <c r="C3130">
        <v>58</v>
      </c>
      <c r="D3130" t="s">
        <v>25</v>
      </c>
      <c r="E3130" t="s">
        <v>22</v>
      </c>
      <c r="F3130" t="s">
        <v>22</v>
      </c>
      <c r="G3130">
        <v>0</v>
      </c>
      <c r="H3130">
        <v>177.4</v>
      </c>
      <c r="I3130">
        <v>107</v>
      </c>
      <c r="J3130">
        <v>30.16</v>
      </c>
      <c r="K3130">
        <v>204.7</v>
      </c>
      <c r="L3130">
        <v>104</v>
      </c>
      <c r="M3130">
        <v>17.399999999999999</v>
      </c>
      <c r="N3130">
        <v>141.9</v>
      </c>
      <c r="O3130">
        <v>123</v>
      </c>
      <c r="P3130">
        <v>6.39</v>
      </c>
      <c r="Q3130">
        <v>15</v>
      </c>
      <c r="R3130">
        <v>9</v>
      </c>
      <c r="S3130">
        <v>4.05</v>
      </c>
      <c r="T3130">
        <v>3</v>
      </c>
      <c r="U3130" t="s">
        <v>22</v>
      </c>
      <c r="V3130">
        <f>IF(tbl_Customers[[#This Row],[churn]] = "yes", 1, 0)</f>
        <v>0</v>
      </c>
      <c r="W3130" t="str">
        <f>IF(tbl_Customers[[#This Row],[number_customer_service_calls]] &lt;= 1, "0-1 Calls", IF(tbl_Customers[[#This Row],[number_customer_service_calls]] &lt;= 3, "2-3 Calls", IF(tbl_Customers[[#This Row],[number_customer_service_calls]] &lt;=5, "4-5 Calls", "6+ Calls")))</f>
        <v>2-3 Calls</v>
      </c>
      <c r="X3130" t="str">
        <f>IF(tbl_Customers[[#This Row],[account_length]] &lt;= 50, "0-50", IF(tbl_Customers[[#This Row],[account_length]] &lt;=100, "51-100", IF(tbl_Customers[[#This Row],[account_length]] &lt;= 150, "101-150", "151+")))</f>
        <v>51-100</v>
      </c>
      <c r="Y3130" t="str">
        <f>IF(tbl_Customers[[#This Row],[total_intl_charge]] &lt;= 3, "Low Charges", "High Charges")</f>
        <v>High Charges</v>
      </c>
      <c r="Z3130" t="str">
        <f>IF(tbl_Customers[[#This Row],[total_eve_calls]]&lt;=80,"Low Calls",
IF(tbl_Customers[[#This Row],[total_eve_calls]]&lt;=120,"Medium Calls","High Calls"))</f>
        <v>Medium Calls</v>
      </c>
      <c r="AA3130" t="str">
        <f>IF(tbl_Customers[[#This Row],[total_eve_charge]]&lt;=15,"Low Charges",
IF(tbl_Customers[[#This Row],[total_eve_charge]]&lt;=20,"Medium Charges","High Charges"))</f>
        <v>Medium Charges</v>
      </c>
      <c r="AB31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30" t="str">
        <f>IF(tbl_Customers[[#This Row],[number_vmail_messages]] = 0, "No Usage", IF(tbl_Customers[[#This Row],[number_vmail_messages]] &lt;= 20, "Low Usage", IF(tbl_Customers[[#This Row],[number_vmail_messages]] &lt;= 40, "Medium Usgae", "High Usage")))</f>
        <v>No Usage</v>
      </c>
      <c r="AD3130" t="str">
        <f>IF(tbl_Customers[[#This Row],[total_day_minutes]]&lt;=150,"Low Usage", IF(tbl_Customers[[#This Row],[total_day_minutes]]&lt;=200,"Medium Usage", IF(tbl_Customers[[#This Row],[total_day_minutes]]&lt;=250,"High Usage","Very High Usage")))</f>
        <v>Medium Usage</v>
      </c>
      <c r="AE3130" t="str">
        <f>IF(tbl_Customers[[#This Row],[total_intl_calls]]&lt;=5,"Low Calls", IF(tbl_Customers[[#This Row],[total_intl_calls]]&lt;=10, "Medium Calls", "High Calls"))</f>
        <v>Medium Calls</v>
      </c>
      <c r="AF31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30" s="36" t="str">
        <f>IF(tbl_Customers[[#This Row],[Churn_Risk_Score]]&gt;=10,"High Risk", IF(tbl_Customers[[#This Row],[Churn_Risk_Score]]&gt;=5,"Medium Risk","Low Risk"))</f>
        <v>Low Risk</v>
      </c>
    </row>
    <row r="3131" spans="1:33" x14ac:dyDescent="0.35">
      <c r="A3131">
        <v>3130</v>
      </c>
      <c r="B3131" t="s">
        <v>46</v>
      </c>
      <c r="C3131">
        <v>74</v>
      </c>
      <c r="D3131" t="s">
        <v>28</v>
      </c>
      <c r="E3131" t="s">
        <v>22</v>
      </c>
      <c r="F3131" t="s">
        <v>22</v>
      </c>
      <c r="G3131">
        <v>0</v>
      </c>
      <c r="H3131">
        <v>233.6</v>
      </c>
      <c r="I3131">
        <v>72</v>
      </c>
      <c r="J3131">
        <v>39.71</v>
      </c>
      <c r="K3131">
        <v>168</v>
      </c>
      <c r="L3131">
        <v>103</v>
      </c>
      <c r="M3131">
        <v>14.28</v>
      </c>
      <c r="N3131">
        <v>276.3</v>
      </c>
      <c r="O3131">
        <v>71</v>
      </c>
      <c r="P3131">
        <v>12.43</v>
      </c>
      <c r="Q3131">
        <v>6.3</v>
      </c>
      <c r="R3131">
        <v>2</v>
      </c>
      <c r="S3131">
        <v>1.7</v>
      </c>
      <c r="T3131">
        <v>2</v>
      </c>
      <c r="U3131" t="s">
        <v>22</v>
      </c>
      <c r="V3131">
        <f>IF(tbl_Customers[[#This Row],[churn]] = "yes", 1, 0)</f>
        <v>0</v>
      </c>
      <c r="W3131" t="str">
        <f>IF(tbl_Customers[[#This Row],[number_customer_service_calls]] &lt;= 1, "0-1 Calls", IF(tbl_Customers[[#This Row],[number_customer_service_calls]] &lt;= 3, "2-3 Calls", IF(tbl_Customers[[#This Row],[number_customer_service_calls]] &lt;=5, "4-5 Calls", "6+ Calls")))</f>
        <v>2-3 Calls</v>
      </c>
      <c r="X3131" t="str">
        <f>IF(tbl_Customers[[#This Row],[account_length]] &lt;= 50, "0-50", IF(tbl_Customers[[#This Row],[account_length]] &lt;=100, "51-100", IF(tbl_Customers[[#This Row],[account_length]] &lt;= 150, "101-150", "151+")))</f>
        <v>51-100</v>
      </c>
      <c r="Y3131" t="str">
        <f>IF(tbl_Customers[[#This Row],[total_intl_charge]] &lt;= 3, "Low Charges", "High Charges")</f>
        <v>Low Charges</v>
      </c>
      <c r="Z3131" t="str">
        <f>IF(tbl_Customers[[#This Row],[total_eve_calls]]&lt;=80,"Low Calls",
IF(tbl_Customers[[#This Row],[total_eve_calls]]&lt;=120,"Medium Calls","High Calls"))</f>
        <v>Medium Calls</v>
      </c>
      <c r="AA3131" t="str">
        <f>IF(tbl_Customers[[#This Row],[total_eve_charge]]&lt;=15,"Low Charges",
IF(tbl_Customers[[#This Row],[total_eve_charge]]&lt;=20,"Medium Charges","High Charges"))</f>
        <v>Low Charges</v>
      </c>
      <c r="AB31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31" t="str">
        <f>IF(tbl_Customers[[#This Row],[number_vmail_messages]] = 0, "No Usage", IF(tbl_Customers[[#This Row],[number_vmail_messages]] &lt;= 20, "Low Usage", IF(tbl_Customers[[#This Row],[number_vmail_messages]] &lt;= 40, "Medium Usgae", "High Usage")))</f>
        <v>No Usage</v>
      </c>
      <c r="AD3131" t="str">
        <f>IF(tbl_Customers[[#This Row],[total_day_minutes]]&lt;=150,"Low Usage", IF(tbl_Customers[[#This Row],[total_day_minutes]]&lt;=200,"Medium Usage", IF(tbl_Customers[[#This Row],[total_day_minutes]]&lt;=250,"High Usage","Very High Usage")))</f>
        <v>High Usage</v>
      </c>
      <c r="AE3131" t="str">
        <f>IF(tbl_Customers[[#This Row],[total_intl_calls]]&lt;=5,"Low Calls", IF(tbl_Customers[[#This Row],[total_intl_calls]]&lt;=10, "Medium Calls", "High Calls"))</f>
        <v>Low Calls</v>
      </c>
      <c r="AF31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31" s="36" t="str">
        <f>IF(tbl_Customers[[#This Row],[Churn_Risk_Score]]&gt;=10,"High Risk", IF(tbl_Customers[[#This Row],[Churn_Risk_Score]]&gt;=5,"Medium Risk","Low Risk"))</f>
        <v>Low Risk</v>
      </c>
    </row>
    <row r="3132" spans="1:33" x14ac:dyDescent="0.35">
      <c r="A3132">
        <v>3131</v>
      </c>
      <c r="B3132" t="s">
        <v>37</v>
      </c>
      <c r="C3132">
        <v>113</v>
      </c>
      <c r="D3132" t="s">
        <v>25</v>
      </c>
      <c r="E3132" t="s">
        <v>22</v>
      </c>
      <c r="F3132" t="s">
        <v>22</v>
      </c>
      <c r="G3132">
        <v>0</v>
      </c>
      <c r="H3132">
        <v>210.2</v>
      </c>
      <c r="I3132">
        <v>109</v>
      </c>
      <c r="J3132">
        <v>35.729999999999997</v>
      </c>
      <c r="K3132">
        <v>199.4</v>
      </c>
      <c r="L3132">
        <v>81</v>
      </c>
      <c r="M3132">
        <v>16.95</v>
      </c>
      <c r="N3132">
        <v>173.3</v>
      </c>
      <c r="O3132">
        <v>94</v>
      </c>
      <c r="P3132">
        <v>7.8</v>
      </c>
      <c r="Q3132">
        <v>9.9</v>
      </c>
      <c r="R3132">
        <v>4</v>
      </c>
      <c r="S3132">
        <v>2.67</v>
      </c>
      <c r="T3132">
        <v>3</v>
      </c>
      <c r="U3132" t="s">
        <v>22</v>
      </c>
      <c r="V3132">
        <f>IF(tbl_Customers[[#This Row],[churn]] = "yes", 1, 0)</f>
        <v>0</v>
      </c>
      <c r="W3132" t="str">
        <f>IF(tbl_Customers[[#This Row],[number_customer_service_calls]] &lt;= 1, "0-1 Calls", IF(tbl_Customers[[#This Row],[number_customer_service_calls]] &lt;= 3, "2-3 Calls", IF(tbl_Customers[[#This Row],[number_customer_service_calls]] &lt;=5, "4-5 Calls", "6+ Calls")))</f>
        <v>2-3 Calls</v>
      </c>
      <c r="X3132" t="str">
        <f>IF(tbl_Customers[[#This Row],[account_length]] &lt;= 50, "0-50", IF(tbl_Customers[[#This Row],[account_length]] &lt;=100, "51-100", IF(tbl_Customers[[#This Row],[account_length]] &lt;= 150, "101-150", "151+")))</f>
        <v>101-150</v>
      </c>
      <c r="Y3132" t="str">
        <f>IF(tbl_Customers[[#This Row],[total_intl_charge]] &lt;= 3, "Low Charges", "High Charges")</f>
        <v>Low Charges</v>
      </c>
      <c r="Z3132" t="str">
        <f>IF(tbl_Customers[[#This Row],[total_eve_calls]]&lt;=80,"Low Calls",
IF(tbl_Customers[[#This Row],[total_eve_calls]]&lt;=120,"Medium Calls","High Calls"))</f>
        <v>Medium Calls</v>
      </c>
      <c r="AA3132" t="str">
        <f>IF(tbl_Customers[[#This Row],[total_eve_charge]]&lt;=15,"Low Charges",
IF(tbl_Customers[[#This Row],[total_eve_charge]]&lt;=20,"Medium Charges","High Charges"))</f>
        <v>Medium Charges</v>
      </c>
      <c r="AB31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32" t="str">
        <f>IF(tbl_Customers[[#This Row],[number_vmail_messages]] = 0, "No Usage", IF(tbl_Customers[[#This Row],[number_vmail_messages]] &lt;= 20, "Low Usage", IF(tbl_Customers[[#This Row],[number_vmail_messages]] &lt;= 40, "Medium Usgae", "High Usage")))</f>
        <v>No Usage</v>
      </c>
      <c r="AD3132" t="str">
        <f>IF(tbl_Customers[[#This Row],[total_day_minutes]]&lt;=150,"Low Usage", IF(tbl_Customers[[#This Row],[total_day_minutes]]&lt;=200,"Medium Usage", IF(tbl_Customers[[#This Row],[total_day_minutes]]&lt;=250,"High Usage","Very High Usage")))</f>
        <v>High Usage</v>
      </c>
      <c r="AE3132" t="str">
        <f>IF(tbl_Customers[[#This Row],[total_intl_calls]]&lt;=5,"Low Calls", IF(tbl_Customers[[#This Row],[total_intl_calls]]&lt;=10, "Medium Calls", "High Calls"))</f>
        <v>Low Calls</v>
      </c>
      <c r="AF31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32" s="36" t="str">
        <f>IF(tbl_Customers[[#This Row],[Churn_Risk_Score]]&gt;=10,"High Risk", IF(tbl_Customers[[#This Row],[Churn_Risk_Score]]&gt;=5,"Medium Risk","Low Risk"))</f>
        <v>Low Risk</v>
      </c>
    </row>
    <row r="3133" spans="1:33" x14ac:dyDescent="0.35">
      <c r="A3133">
        <v>3132</v>
      </c>
      <c r="B3133" t="s">
        <v>67</v>
      </c>
      <c r="C3133">
        <v>132</v>
      </c>
      <c r="D3133" t="s">
        <v>28</v>
      </c>
      <c r="E3133" t="s">
        <v>22</v>
      </c>
      <c r="F3133" t="s">
        <v>22</v>
      </c>
      <c r="G3133">
        <v>0</v>
      </c>
      <c r="H3133">
        <v>126.8</v>
      </c>
      <c r="I3133">
        <v>83</v>
      </c>
      <c r="J3133">
        <v>21.56</v>
      </c>
      <c r="K3133">
        <v>243.2</v>
      </c>
      <c r="L3133">
        <v>97</v>
      </c>
      <c r="M3133">
        <v>20.67</v>
      </c>
      <c r="N3133">
        <v>223.4</v>
      </c>
      <c r="O3133">
        <v>106</v>
      </c>
      <c r="P3133">
        <v>10.050000000000001</v>
      </c>
      <c r="Q3133">
        <v>7.1</v>
      </c>
      <c r="R3133">
        <v>5</v>
      </c>
      <c r="S3133">
        <v>1.92</v>
      </c>
      <c r="T3133">
        <v>3</v>
      </c>
      <c r="U3133" t="s">
        <v>22</v>
      </c>
      <c r="V3133">
        <f>IF(tbl_Customers[[#This Row],[churn]] = "yes", 1, 0)</f>
        <v>0</v>
      </c>
      <c r="W3133" t="str">
        <f>IF(tbl_Customers[[#This Row],[number_customer_service_calls]] &lt;= 1, "0-1 Calls", IF(tbl_Customers[[#This Row],[number_customer_service_calls]] &lt;= 3, "2-3 Calls", IF(tbl_Customers[[#This Row],[number_customer_service_calls]] &lt;=5, "4-5 Calls", "6+ Calls")))</f>
        <v>2-3 Calls</v>
      </c>
      <c r="X3133" t="str">
        <f>IF(tbl_Customers[[#This Row],[account_length]] &lt;= 50, "0-50", IF(tbl_Customers[[#This Row],[account_length]] &lt;=100, "51-100", IF(tbl_Customers[[#This Row],[account_length]] &lt;= 150, "101-150", "151+")))</f>
        <v>101-150</v>
      </c>
      <c r="Y3133" t="str">
        <f>IF(tbl_Customers[[#This Row],[total_intl_charge]] &lt;= 3, "Low Charges", "High Charges")</f>
        <v>Low Charges</v>
      </c>
      <c r="Z3133" t="str">
        <f>IF(tbl_Customers[[#This Row],[total_eve_calls]]&lt;=80,"Low Calls",
IF(tbl_Customers[[#This Row],[total_eve_calls]]&lt;=120,"Medium Calls","High Calls"))</f>
        <v>Medium Calls</v>
      </c>
      <c r="AA3133" t="str">
        <f>IF(tbl_Customers[[#This Row],[total_eve_charge]]&lt;=15,"Low Charges",
IF(tbl_Customers[[#This Row],[total_eve_charge]]&lt;=20,"Medium Charges","High Charges"))</f>
        <v>High Charges</v>
      </c>
      <c r="AB31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33" t="str">
        <f>IF(tbl_Customers[[#This Row],[number_vmail_messages]] = 0, "No Usage", IF(tbl_Customers[[#This Row],[number_vmail_messages]] &lt;= 20, "Low Usage", IF(tbl_Customers[[#This Row],[number_vmail_messages]] &lt;= 40, "Medium Usgae", "High Usage")))</f>
        <v>No Usage</v>
      </c>
      <c r="AD3133" t="str">
        <f>IF(tbl_Customers[[#This Row],[total_day_minutes]]&lt;=150,"Low Usage", IF(tbl_Customers[[#This Row],[total_day_minutes]]&lt;=200,"Medium Usage", IF(tbl_Customers[[#This Row],[total_day_minutes]]&lt;=250,"High Usage","Very High Usage")))</f>
        <v>Low Usage</v>
      </c>
      <c r="AE3133" t="str">
        <f>IF(tbl_Customers[[#This Row],[total_intl_calls]]&lt;=5,"Low Calls", IF(tbl_Customers[[#This Row],[total_intl_calls]]&lt;=10, "Medium Calls", "High Calls"))</f>
        <v>Low Calls</v>
      </c>
      <c r="AF31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33" s="36" t="str">
        <f>IF(tbl_Customers[[#This Row],[Churn_Risk_Score]]&gt;=10,"High Risk", IF(tbl_Customers[[#This Row],[Churn_Risk_Score]]&gt;=5,"Medium Risk","Low Risk"))</f>
        <v>Low Risk</v>
      </c>
    </row>
    <row r="3134" spans="1:33" x14ac:dyDescent="0.35">
      <c r="A3134">
        <v>3133</v>
      </c>
      <c r="B3134" t="s">
        <v>70</v>
      </c>
      <c r="C3134">
        <v>24</v>
      </c>
      <c r="D3134" t="s">
        <v>28</v>
      </c>
      <c r="E3134" t="s">
        <v>22</v>
      </c>
      <c r="F3134" t="s">
        <v>23</v>
      </c>
      <c r="G3134">
        <v>41</v>
      </c>
      <c r="H3134">
        <v>187.1</v>
      </c>
      <c r="I3134">
        <v>80</v>
      </c>
      <c r="J3134">
        <v>31.81</v>
      </c>
      <c r="K3134">
        <v>286.10000000000002</v>
      </c>
      <c r="L3134">
        <v>77</v>
      </c>
      <c r="M3134">
        <v>24.32</v>
      </c>
      <c r="N3134">
        <v>188</v>
      </c>
      <c r="O3134">
        <v>107</v>
      </c>
      <c r="P3134">
        <v>8.4600000000000009</v>
      </c>
      <c r="Q3134">
        <v>10.4</v>
      </c>
      <c r="R3134">
        <v>2</v>
      </c>
      <c r="S3134">
        <v>2.81</v>
      </c>
      <c r="T3134">
        <v>1</v>
      </c>
      <c r="U3134" t="s">
        <v>22</v>
      </c>
      <c r="V3134">
        <f>IF(tbl_Customers[[#This Row],[churn]] = "yes", 1, 0)</f>
        <v>0</v>
      </c>
      <c r="W3134" t="str">
        <f>IF(tbl_Customers[[#This Row],[number_customer_service_calls]] &lt;= 1, "0-1 Calls", IF(tbl_Customers[[#This Row],[number_customer_service_calls]] &lt;= 3, "2-3 Calls", IF(tbl_Customers[[#This Row],[number_customer_service_calls]] &lt;=5, "4-5 Calls", "6+ Calls")))</f>
        <v>0-1 Calls</v>
      </c>
      <c r="X3134" t="str">
        <f>IF(tbl_Customers[[#This Row],[account_length]] &lt;= 50, "0-50", IF(tbl_Customers[[#This Row],[account_length]] &lt;=100, "51-100", IF(tbl_Customers[[#This Row],[account_length]] &lt;= 150, "101-150", "151+")))</f>
        <v>0-50</v>
      </c>
      <c r="Y3134" t="str">
        <f>IF(tbl_Customers[[#This Row],[total_intl_charge]] &lt;= 3, "Low Charges", "High Charges")</f>
        <v>Low Charges</v>
      </c>
      <c r="Z3134" t="str">
        <f>IF(tbl_Customers[[#This Row],[total_eve_calls]]&lt;=80,"Low Calls",
IF(tbl_Customers[[#This Row],[total_eve_calls]]&lt;=120,"Medium Calls","High Calls"))</f>
        <v>Low Calls</v>
      </c>
      <c r="AA3134" t="str">
        <f>IF(tbl_Customers[[#This Row],[total_eve_charge]]&lt;=15,"Low Charges",
IF(tbl_Customers[[#This Row],[total_eve_charge]]&lt;=20,"Medium Charges","High Charges"))</f>
        <v>High Charges</v>
      </c>
      <c r="AB31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34" t="str">
        <f>IF(tbl_Customers[[#This Row],[number_vmail_messages]] = 0, "No Usage", IF(tbl_Customers[[#This Row],[number_vmail_messages]] &lt;= 20, "Low Usage", IF(tbl_Customers[[#This Row],[number_vmail_messages]] &lt;= 40, "Medium Usgae", "High Usage")))</f>
        <v>High Usage</v>
      </c>
      <c r="AD3134" t="str">
        <f>IF(tbl_Customers[[#This Row],[total_day_minutes]]&lt;=150,"Low Usage", IF(tbl_Customers[[#This Row],[total_day_minutes]]&lt;=200,"Medium Usage", IF(tbl_Customers[[#This Row],[total_day_minutes]]&lt;=250,"High Usage","Very High Usage")))</f>
        <v>Medium Usage</v>
      </c>
      <c r="AE3134" t="str">
        <f>IF(tbl_Customers[[#This Row],[total_intl_calls]]&lt;=5,"Low Calls", IF(tbl_Customers[[#This Row],[total_intl_calls]]&lt;=10, "Medium Calls", "High Calls"))</f>
        <v>Low Calls</v>
      </c>
      <c r="AF31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34" s="36" t="str">
        <f>IF(tbl_Customers[[#This Row],[Churn_Risk_Score]]&gt;=10,"High Risk", IF(tbl_Customers[[#This Row],[Churn_Risk_Score]]&gt;=5,"Medium Risk","Low Risk"))</f>
        <v>Low Risk</v>
      </c>
    </row>
    <row r="3135" spans="1:33" x14ac:dyDescent="0.35">
      <c r="A3135">
        <v>3134</v>
      </c>
      <c r="B3135" t="s">
        <v>74</v>
      </c>
      <c r="C3135">
        <v>127</v>
      </c>
      <c r="D3135" t="s">
        <v>25</v>
      </c>
      <c r="E3135" t="s">
        <v>22</v>
      </c>
      <c r="F3135" t="s">
        <v>22</v>
      </c>
      <c r="G3135">
        <v>0</v>
      </c>
      <c r="H3135">
        <v>155.80000000000001</v>
      </c>
      <c r="I3135">
        <v>91</v>
      </c>
      <c r="J3135">
        <v>26.49</v>
      </c>
      <c r="K3135">
        <v>103.7</v>
      </c>
      <c r="L3135">
        <v>85</v>
      </c>
      <c r="M3135">
        <v>8.81</v>
      </c>
      <c r="N3135">
        <v>117.2</v>
      </c>
      <c r="O3135">
        <v>125</v>
      </c>
      <c r="P3135">
        <v>5.27</v>
      </c>
      <c r="Q3135">
        <v>8.6</v>
      </c>
      <c r="R3135">
        <v>3</v>
      </c>
      <c r="S3135">
        <v>2.3199999999999998</v>
      </c>
      <c r="T3135">
        <v>2</v>
      </c>
      <c r="U3135" t="s">
        <v>22</v>
      </c>
      <c r="V3135">
        <f>IF(tbl_Customers[[#This Row],[churn]] = "yes", 1, 0)</f>
        <v>0</v>
      </c>
      <c r="W3135" t="str">
        <f>IF(tbl_Customers[[#This Row],[number_customer_service_calls]] &lt;= 1, "0-1 Calls", IF(tbl_Customers[[#This Row],[number_customer_service_calls]] &lt;= 3, "2-3 Calls", IF(tbl_Customers[[#This Row],[number_customer_service_calls]] &lt;=5, "4-5 Calls", "6+ Calls")))</f>
        <v>2-3 Calls</v>
      </c>
      <c r="X3135" t="str">
        <f>IF(tbl_Customers[[#This Row],[account_length]] &lt;= 50, "0-50", IF(tbl_Customers[[#This Row],[account_length]] &lt;=100, "51-100", IF(tbl_Customers[[#This Row],[account_length]] &lt;= 150, "101-150", "151+")))</f>
        <v>101-150</v>
      </c>
      <c r="Y3135" t="str">
        <f>IF(tbl_Customers[[#This Row],[total_intl_charge]] &lt;= 3, "Low Charges", "High Charges")</f>
        <v>Low Charges</v>
      </c>
      <c r="Z3135" t="str">
        <f>IF(tbl_Customers[[#This Row],[total_eve_calls]]&lt;=80,"Low Calls",
IF(tbl_Customers[[#This Row],[total_eve_calls]]&lt;=120,"Medium Calls","High Calls"))</f>
        <v>Medium Calls</v>
      </c>
      <c r="AA3135" t="str">
        <f>IF(tbl_Customers[[#This Row],[total_eve_charge]]&lt;=15,"Low Charges",
IF(tbl_Customers[[#This Row],[total_eve_charge]]&lt;=20,"Medium Charges","High Charges"))</f>
        <v>Low Charges</v>
      </c>
      <c r="AB31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135" t="str">
        <f>IF(tbl_Customers[[#This Row],[number_vmail_messages]] = 0, "No Usage", IF(tbl_Customers[[#This Row],[number_vmail_messages]] &lt;= 20, "Low Usage", IF(tbl_Customers[[#This Row],[number_vmail_messages]] &lt;= 40, "Medium Usgae", "High Usage")))</f>
        <v>No Usage</v>
      </c>
      <c r="AD3135" t="str">
        <f>IF(tbl_Customers[[#This Row],[total_day_minutes]]&lt;=150,"Low Usage", IF(tbl_Customers[[#This Row],[total_day_minutes]]&lt;=200,"Medium Usage", IF(tbl_Customers[[#This Row],[total_day_minutes]]&lt;=250,"High Usage","Very High Usage")))</f>
        <v>Medium Usage</v>
      </c>
      <c r="AE3135" t="str">
        <f>IF(tbl_Customers[[#This Row],[total_intl_calls]]&lt;=5,"Low Calls", IF(tbl_Customers[[#This Row],[total_intl_calls]]&lt;=10, "Medium Calls", "High Calls"))</f>
        <v>Low Calls</v>
      </c>
      <c r="AF31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35" s="36" t="str">
        <f>IF(tbl_Customers[[#This Row],[Churn_Risk_Score]]&gt;=10,"High Risk", IF(tbl_Customers[[#This Row],[Churn_Risk_Score]]&gt;=5,"Medium Risk","Low Risk"))</f>
        <v>Low Risk</v>
      </c>
    </row>
    <row r="3136" spans="1:33" x14ac:dyDescent="0.35">
      <c r="A3136">
        <v>3135</v>
      </c>
      <c r="B3136" t="s">
        <v>24</v>
      </c>
      <c r="C3136">
        <v>85</v>
      </c>
      <c r="D3136" t="s">
        <v>28</v>
      </c>
      <c r="E3136" t="s">
        <v>22</v>
      </c>
      <c r="F3136" t="s">
        <v>22</v>
      </c>
      <c r="G3136">
        <v>0</v>
      </c>
      <c r="H3136">
        <v>232.1</v>
      </c>
      <c r="I3136">
        <v>130</v>
      </c>
      <c r="J3136">
        <v>39.46</v>
      </c>
      <c r="K3136">
        <v>150.69999999999999</v>
      </c>
      <c r="L3136">
        <v>75</v>
      </c>
      <c r="M3136">
        <v>12.81</v>
      </c>
      <c r="N3136">
        <v>253.9</v>
      </c>
      <c r="O3136">
        <v>77</v>
      </c>
      <c r="P3136">
        <v>11.43</v>
      </c>
      <c r="Q3136">
        <v>13</v>
      </c>
      <c r="R3136">
        <v>3</v>
      </c>
      <c r="S3136">
        <v>3.51</v>
      </c>
      <c r="T3136">
        <v>0</v>
      </c>
      <c r="U3136" t="s">
        <v>22</v>
      </c>
      <c r="V3136">
        <f>IF(tbl_Customers[[#This Row],[churn]] = "yes", 1, 0)</f>
        <v>0</v>
      </c>
      <c r="W3136" t="str">
        <f>IF(tbl_Customers[[#This Row],[number_customer_service_calls]] &lt;= 1, "0-1 Calls", IF(tbl_Customers[[#This Row],[number_customer_service_calls]] &lt;= 3, "2-3 Calls", IF(tbl_Customers[[#This Row],[number_customer_service_calls]] &lt;=5, "4-5 Calls", "6+ Calls")))</f>
        <v>0-1 Calls</v>
      </c>
      <c r="X3136" t="str">
        <f>IF(tbl_Customers[[#This Row],[account_length]] &lt;= 50, "0-50", IF(tbl_Customers[[#This Row],[account_length]] &lt;=100, "51-100", IF(tbl_Customers[[#This Row],[account_length]] &lt;= 150, "101-150", "151+")))</f>
        <v>51-100</v>
      </c>
      <c r="Y3136" t="str">
        <f>IF(tbl_Customers[[#This Row],[total_intl_charge]] &lt;= 3, "Low Charges", "High Charges")</f>
        <v>High Charges</v>
      </c>
      <c r="Z3136" t="str">
        <f>IF(tbl_Customers[[#This Row],[total_eve_calls]]&lt;=80,"Low Calls",
IF(tbl_Customers[[#This Row],[total_eve_calls]]&lt;=120,"Medium Calls","High Calls"))</f>
        <v>Low Calls</v>
      </c>
      <c r="AA3136" t="str">
        <f>IF(tbl_Customers[[#This Row],[total_eve_charge]]&lt;=15,"Low Charges",
IF(tbl_Customers[[#This Row],[total_eve_charge]]&lt;=20,"Medium Charges","High Charges"))</f>
        <v>Low Charges</v>
      </c>
      <c r="AB31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36" t="str">
        <f>IF(tbl_Customers[[#This Row],[number_vmail_messages]] = 0, "No Usage", IF(tbl_Customers[[#This Row],[number_vmail_messages]] &lt;= 20, "Low Usage", IF(tbl_Customers[[#This Row],[number_vmail_messages]] &lt;= 40, "Medium Usgae", "High Usage")))</f>
        <v>No Usage</v>
      </c>
      <c r="AD3136" t="str">
        <f>IF(tbl_Customers[[#This Row],[total_day_minutes]]&lt;=150,"Low Usage", IF(tbl_Customers[[#This Row],[total_day_minutes]]&lt;=200,"Medium Usage", IF(tbl_Customers[[#This Row],[total_day_minutes]]&lt;=250,"High Usage","Very High Usage")))</f>
        <v>High Usage</v>
      </c>
      <c r="AE3136" t="str">
        <f>IF(tbl_Customers[[#This Row],[total_intl_calls]]&lt;=5,"Low Calls", IF(tbl_Customers[[#This Row],[total_intl_calls]]&lt;=10, "Medium Calls", "High Calls"))</f>
        <v>Low Calls</v>
      </c>
      <c r="AF31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36" s="36" t="str">
        <f>IF(tbl_Customers[[#This Row],[Churn_Risk_Score]]&gt;=10,"High Risk", IF(tbl_Customers[[#This Row],[Churn_Risk_Score]]&gt;=5,"Medium Risk","Low Risk"))</f>
        <v>Low Risk</v>
      </c>
    </row>
    <row r="3137" spans="1:33" x14ac:dyDescent="0.35">
      <c r="A3137">
        <v>3136</v>
      </c>
      <c r="B3137" t="s">
        <v>43</v>
      </c>
      <c r="C3137">
        <v>59</v>
      </c>
      <c r="D3137" t="s">
        <v>21</v>
      </c>
      <c r="E3137" t="s">
        <v>22</v>
      </c>
      <c r="F3137" t="s">
        <v>22</v>
      </c>
      <c r="G3137">
        <v>0</v>
      </c>
      <c r="H3137">
        <v>128.69999999999999</v>
      </c>
      <c r="I3137">
        <v>85</v>
      </c>
      <c r="J3137">
        <v>21.88</v>
      </c>
      <c r="K3137">
        <v>169.8</v>
      </c>
      <c r="L3137">
        <v>121</v>
      </c>
      <c r="M3137">
        <v>14.43</v>
      </c>
      <c r="N3137">
        <v>207.3</v>
      </c>
      <c r="O3137">
        <v>98</v>
      </c>
      <c r="P3137">
        <v>9.33</v>
      </c>
      <c r="Q3137">
        <v>10.5</v>
      </c>
      <c r="R3137">
        <v>4</v>
      </c>
      <c r="S3137">
        <v>2.84</v>
      </c>
      <c r="T3137">
        <v>3</v>
      </c>
      <c r="U3137" t="s">
        <v>22</v>
      </c>
      <c r="V3137">
        <f>IF(tbl_Customers[[#This Row],[churn]] = "yes", 1, 0)</f>
        <v>0</v>
      </c>
      <c r="W3137" t="str">
        <f>IF(tbl_Customers[[#This Row],[number_customer_service_calls]] &lt;= 1, "0-1 Calls", IF(tbl_Customers[[#This Row],[number_customer_service_calls]] &lt;= 3, "2-3 Calls", IF(tbl_Customers[[#This Row],[number_customer_service_calls]] &lt;=5, "4-5 Calls", "6+ Calls")))</f>
        <v>2-3 Calls</v>
      </c>
      <c r="X3137" t="str">
        <f>IF(tbl_Customers[[#This Row],[account_length]] &lt;= 50, "0-50", IF(tbl_Customers[[#This Row],[account_length]] &lt;=100, "51-100", IF(tbl_Customers[[#This Row],[account_length]] &lt;= 150, "101-150", "151+")))</f>
        <v>51-100</v>
      </c>
      <c r="Y3137" t="str">
        <f>IF(tbl_Customers[[#This Row],[total_intl_charge]] &lt;= 3, "Low Charges", "High Charges")</f>
        <v>Low Charges</v>
      </c>
      <c r="Z3137" t="str">
        <f>IF(tbl_Customers[[#This Row],[total_eve_calls]]&lt;=80,"Low Calls",
IF(tbl_Customers[[#This Row],[total_eve_calls]]&lt;=120,"Medium Calls","High Calls"))</f>
        <v>High Calls</v>
      </c>
      <c r="AA3137" t="str">
        <f>IF(tbl_Customers[[#This Row],[total_eve_charge]]&lt;=15,"Low Charges",
IF(tbl_Customers[[#This Row],[total_eve_charge]]&lt;=20,"Medium Charges","High Charges"))</f>
        <v>Low Charges</v>
      </c>
      <c r="AB31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37" t="str">
        <f>IF(tbl_Customers[[#This Row],[number_vmail_messages]] = 0, "No Usage", IF(tbl_Customers[[#This Row],[number_vmail_messages]] &lt;= 20, "Low Usage", IF(tbl_Customers[[#This Row],[number_vmail_messages]] &lt;= 40, "Medium Usgae", "High Usage")))</f>
        <v>No Usage</v>
      </c>
      <c r="AD3137" t="str">
        <f>IF(tbl_Customers[[#This Row],[total_day_minutes]]&lt;=150,"Low Usage", IF(tbl_Customers[[#This Row],[total_day_minutes]]&lt;=200,"Medium Usage", IF(tbl_Customers[[#This Row],[total_day_minutes]]&lt;=250,"High Usage","Very High Usage")))</f>
        <v>Low Usage</v>
      </c>
      <c r="AE3137" t="str">
        <f>IF(tbl_Customers[[#This Row],[total_intl_calls]]&lt;=5,"Low Calls", IF(tbl_Customers[[#This Row],[total_intl_calls]]&lt;=10, "Medium Calls", "High Calls"))</f>
        <v>Low Calls</v>
      </c>
      <c r="AF31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37" s="36" t="str">
        <f>IF(tbl_Customers[[#This Row],[Churn_Risk_Score]]&gt;=10,"High Risk", IF(tbl_Customers[[#This Row],[Churn_Risk_Score]]&gt;=5,"Medium Risk","Low Risk"))</f>
        <v>Low Risk</v>
      </c>
    </row>
    <row r="3138" spans="1:33" x14ac:dyDescent="0.35">
      <c r="A3138">
        <v>3137</v>
      </c>
      <c r="B3138" t="s">
        <v>38</v>
      </c>
      <c r="C3138">
        <v>113</v>
      </c>
      <c r="D3138" t="s">
        <v>25</v>
      </c>
      <c r="E3138" t="s">
        <v>22</v>
      </c>
      <c r="F3138" t="s">
        <v>23</v>
      </c>
      <c r="G3138">
        <v>30</v>
      </c>
      <c r="H3138">
        <v>208.9</v>
      </c>
      <c r="I3138">
        <v>87</v>
      </c>
      <c r="J3138">
        <v>35.51</v>
      </c>
      <c r="K3138">
        <v>145.19999999999999</v>
      </c>
      <c r="L3138">
        <v>89</v>
      </c>
      <c r="M3138">
        <v>12.34</v>
      </c>
      <c r="N3138">
        <v>198.2</v>
      </c>
      <c r="O3138">
        <v>77</v>
      </c>
      <c r="P3138">
        <v>8.92</v>
      </c>
      <c r="Q3138">
        <v>14.9</v>
      </c>
      <c r="R3138">
        <v>5</v>
      </c>
      <c r="S3138">
        <v>4.0199999999999996</v>
      </c>
      <c r="T3138">
        <v>2</v>
      </c>
      <c r="U3138" t="s">
        <v>22</v>
      </c>
      <c r="V3138">
        <f>IF(tbl_Customers[[#This Row],[churn]] = "yes", 1, 0)</f>
        <v>0</v>
      </c>
      <c r="W3138" t="str">
        <f>IF(tbl_Customers[[#This Row],[number_customer_service_calls]] &lt;= 1, "0-1 Calls", IF(tbl_Customers[[#This Row],[number_customer_service_calls]] &lt;= 3, "2-3 Calls", IF(tbl_Customers[[#This Row],[number_customer_service_calls]] &lt;=5, "4-5 Calls", "6+ Calls")))</f>
        <v>2-3 Calls</v>
      </c>
      <c r="X3138" t="str">
        <f>IF(tbl_Customers[[#This Row],[account_length]] &lt;= 50, "0-50", IF(tbl_Customers[[#This Row],[account_length]] &lt;=100, "51-100", IF(tbl_Customers[[#This Row],[account_length]] &lt;= 150, "101-150", "151+")))</f>
        <v>101-150</v>
      </c>
      <c r="Y3138" t="str">
        <f>IF(tbl_Customers[[#This Row],[total_intl_charge]] &lt;= 3, "Low Charges", "High Charges")</f>
        <v>High Charges</v>
      </c>
      <c r="Z3138" t="str">
        <f>IF(tbl_Customers[[#This Row],[total_eve_calls]]&lt;=80,"Low Calls",
IF(tbl_Customers[[#This Row],[total_eve_calls]]&lt;=120,"Medium Calls","High Calls"))</f>
        <v>Medium Calls</v>
      </c>
      <c r="AA3138" t="str">
        <f>IF(tbl_Customers[[#This Row],[total_eve_charge]]&lt;=15,"Low Charges",
IF(tbl_Customers[[#This Row],[total_eve_charge]]&lt;=20,"Medium Charges","High Charges"))</f>
        <v>Low Charges</v>
      </c>
      <c r="AB31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38" t="str">
        <f>IF(tbl_Customers[[#This Row],[number_vmail_messages]] = 0, "No Usage", IF(tbl_Customers[[#This Row],[number_vmail_messages]] &lt;= 20, "Low Usage", IF(tbl_Customers[[#This Row],[number_vmail_messages]] &lt;= 40, "Medium Usgae", "High Usage")))</f>
        <v>Medium Usgae</v>
      </c>
      <c r="AD3138" t="str">
        <f>IF(tbl_Customers[[#This Row],[total_day_minutes]]&lt;=150,"Low Usage", IF(tbl_Customers[[#This Row],[total_day_minutes]]&lt;=200,"Medium Usage", IF(tbl_Customers[[#This Row],[total_day_minutes]]&lt;=250,"High Usage","Very High Usage")))</f>
        <v>High Usage</v>
      </c>
      <c r="AE3138" t="str">
        <f>IF(tbl_Customers[[#This Row],[total_intl_calls]]&lt;=5,"Low Calls", IF(tbl_Customers[[#This Row],[total_intl_calls]]&lt;=10, "Medium Calls", "High Calls"))</f>
        <v>Low Calls</v>
      </c>
      <c r="AF31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38" s="36" t="str">
        <f>IF(tbl_Customers[[#This Row],[Churn_Risk_Score]]&gt;=10,"High Risk", IF(tbl_Customers[[#This Row],[Churn_Risk_Score]]&gt;=5,"Medium Risk","Low Risk"))</f>
        <v>Low Risk</v>
      </c>
    </row>
    <row r="3139" spans="1:33" x14ac:dyDescent="0.35">
      <c r="A3139">
        <v>3138</v>
      </c>
      <c r="B3139" t="s">
        <v>40</v>
      </c>
      <c r="C3139">
        <v>185</v>
      </c>
      <c r="D3139" t="s">
        <v>28</v>
      </c>
      <c r="E3139" t="s">
        <v>22</v>
      </c>
      <c r="F3139" t="s">
        <v>23</v>
      </c>
      <c r="G3139">
        <v>24</v>
      </c>
      <c r="H3139">
        <v>121.6</v>
      </c>
      <c r="I3139">
        <v>100</v>
      </c>
      <c r="J3139">
        <v>20.67</v>
      </c>
      <c r="K3139">
        <v>108.3</v>
      </c>
      <c r="L3139">
        <v>77</v>
      </c>
      <c r="M3139">
        <v>9.2100000000000009</v>
      </c>
      <c r="N3139">
        <v>206.3</v>
      </c>
      <c r="O3139">
        <v>98</v>
      </c>
      <c r="P3139">
        <v>9.2799999999999994</v>
      </c>
      <c r="Q3139">
        <v>12.3</v>
      </c>
      <c r="R3139">
        <v>2</v>
      </c>
      <c r="S3139">
        <v>3.32</v>
      </c>
      <c r="T3139">
        <v>5</v>
      </c>
      <c r="U3139" t="s">
        <v>23</v>
      </c>
      <c r="V3139">
        <f>IF(tbl_Customers[[#This Row],[churn]] = "yes", 1, 0)</f>
        <v>1</v>
      </c>
      <c r="W3139" t="str">
        <f>IF(tbl_Customers[[#This Row],[number_customer_service_calls]] &lt;= 1, "0-1 Calls", IF(tbl_Customers[[#This Row],[number_customer_service_calls]] &lt;= 3, "2-3 Calls", IF(tbl_Customers[[#This Row],[number_customer_service_calls]] &lt;=5, "4-5 Calls", "6+ Calls")))</f>
        <v>4-5 Calls</v>
      </c>
      <c r="X3139" t="str">
        <f>IF(tbl_Customers[[#This Row],[account_length]] &lt;= 50, "0-50", IF(tbl_Customers[[#This Row],[account_length]] &lt;=100, "51-100", IF(tbl_Customers[[#This Row],[account_length]] &lt;= 150, "101-150", "151+")))</f>
        <v>151+</v>
      </c>
      <c r="Y3139" t="str">
        <f>IF(tbl_Customers[[#This Row],[total_intl_charge]] &lt;= 3, "Low Charges", "High Charges")</f>
        <v>High Charges</v>
      </c>
      <c r="Z3139" t="str">
        <f>IF(tbl_Customers[[#This Row],[total_eve_calls]]&lt;=80,"Low Calls",
IF(tbl_Customers[[#This Row],[total_eve_calls]]&lt;=120,"Medium Calls","High Calls"))</f>
        <v>Low Calls</v>
      </c>
      <c r="AA3139" t="str">
        <f>IF(tbl_Customers[[#This Row],[total_eve_charge]]&lt;=15,"Low Charges",
IF(tbl_Customers[[#This Row],[total_eve_charge]]&lt;=20,"Medium Charges","High Charges"))</f>
        <v>Low Charges</v>
      </c>
      <c r="AB31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39" t="str">
        <f>IF(tbl_Customers[[#This Row],[number_vmail_messages]] = 0, "No Usage", IF(tbl_Customers[[#This Row],[number_vmail_messages]] &lt;= 20, "Low Usage", IF(tbl_Customers[[#This Row],[number_vmail_messages]] &lt;= 40, "Medium Usgae", "High Usage")))</f>
        <v>Medium Usgae</v>
      </c>
      <c r="AD3139" t="str">
        <f>IF(tbl_Customers[[#This Row],[total_day_minutes]]&lt;=150,"Low Usage", IF(tbl_Customers[[#This Row],[total_day_minutes]]&lt;=200,"Medium Usage", IF(tbl_Customers[[#This Row],[total_day_minutes]]&lt;=250,"High Usage","Very High Usage")))</f>
        <v>Low Usage</v>
      </c>
      <c r="AE3139" t="str">
        <f>IF(tbl_Customers[[#This Row],[total_intl_calls]]&lt;=5,"Low Calls", IF(tbl_Customers[[#This Row],[total_intl_calls]]&lt;=10, "Medium Calls", "High Calls"))</f>
        <v>Low Calls</v>
      </c>
      <c r="AF31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39" s="36" t="str">
        <f>IF(tbl_Customers[[#This Row],[Churn_Risk_Score]]&gt;=10,"High Risk", IF(tbl_Customers[[#This Row],[Churn_Risk_Score]]&gt;=5,"Medium Risk","Low Risk"))</f>
        <v>Medium Risk</v>
      </c>
    </row>
    <row r="3140" spans="1:33" x14ac:dyDescent="0.35">
      <c r="A3140">
        <v>3139</v>
      </c>
      <c r="B3140" t="s">
        <v>42</v>
      </c>
      <c r="C3140">
        <v>127</v>
      </c>
      <c r="D3140" t="s">
        <v>21</v>
      </c>
      <c r="E3140" t="s">
        <v>22</v>
      </c>
      <c r="F3140" t="s">
        <v>22</v>
      </c>
      <c r="G3140">
        <v>0</v>
      </c>
      <c r="H3140">
        <v>145</v>
      </c>
      <c r="I3140">
        <v>106</v>
      </c>
      <c r="J3140">
        <v>24.65</v>
      </c>
      <c r="K3140">
        <v>230.3</v>
      </c>
      <c r="L3140">
        <v>99</v>
      </c>
      <c r="M3140">
        <v>19.579999999999998</v>
      </c>
      <c r="N3140">
        <v>164.9</v>
      </c>
      <c r="O3140">
        <v>103</v>
      </c>
      <c r="P3140">
        <v>7.42</v>
      </c>
      <c r="Q3140">
        <v>12.7</v>
      </c>
      <c r="R3140">
        <v>3</v>
      </c>
      <c r="S3140">
        <v>3.43</v>
      </c>
      <c r="T3140">
        <v>1</v>
      </c>
      <c r="U3140" t="s">
        <v>22</v>
      </c>
      <c r="V3140">
        <f>IF(tbl_Customers[[#This Row],[churn]] = "yes", 1, 0)</f>
        <v>0</v>
      </c>
      <c r="W3140" t="str">
        <f>IF(tbl_Customers[[#This Row],[number_customer_service_calls]] &lt;= 1, "0-1 Calls", IF(tbl_Customers[[#This Row],[number_customer_service_calls]] &lt;= 3, "2-3 Calls", IF(tbl_Customers[[#This Row],[number_customer_service_calls]] &lt;=5, "4-5 Calls", "6+ Calls")))</f>
        <v>0-1 Calls</v>
      </c>
      <c r="X3140" t="str">
        <f>IF(tbl_Customers[[#This Row],[account_length]] &lt;= 50, "0-50", IF(tbl_Customers[[#This Row],[account_length]] &lt;=100, "51-100", IF(tbl_Customers[[#This Row],[account_length]] &lt;= 150, "101-150", "151+")))</f>
        <v>101-150</v>
      </c>
      <c r="Y3140" t="str">
        <f>IF(tbl_Customers[[#This Row],[total_intl_charge]] &lt;= 3, "Low Charges", "High Charges")</f>
        <v>High Charges</v>
      </c>
      <c r="Z3140" t="str">
        <f>IF(tbl_Customers[[#This Row],[total_eve_calls]]&lt;=80,"Low Calls",
IF(tbl_Customers[[#This Row],[total_eve_calls]]&lt;=120,"Medium Calls","High Calls"))</f>
        <v>Medium Calls</v>
      </c>
      <c r="AA3140" t="str">
        <f>IF(tbl_Customers[[#This Row],[total_eve_charge]]&lt;=15,"Low Charges",
IF(tbl_Customers[[#This Row],[total_eve_charge]]&lt;=20,"Medium Charges","High Charges"))</f>
        <v>Medium Charges</v>
      </c>
      <c r="AB31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40" t="str">
        <f>IF(tbl_Customers[[#This Row],[number_vmail_messages]] = 0, "No Usage", IF(tbl_Customers[[#This Row],[number_vmail_messages]] &lt;= 20, "Low Usage", IF(tbl_Customers[[#This Row],[number_vmail_messages]] &lt;= 40, "Medium Usgae", "High Usage")))</f>
        <v>No Usage</v>
      </c>
      <c r="AD3140" t="str">
        <f>IF(tbl_Customers[[#This Row],[total_day_minutes]]&lt;=150,"Low Usage", IF(tbl_Customers[[#This Row],[total_day_minutes]]&lt;=200,"Medium Usage", IF(tbl_Customers[[#This Row],[total_day_minutes]]&lt;=250,"High Usage","Very High Usage")))</f>
        <v>Low Usage</v>
      </c>
      <c r="AE3140" t="str">
        <f>IF(tbl_Customers[[#This Row],[total_intl_calls]]&lt;=5,"Low Calls", IF(tbl_Customers[[#This Row],[total_intl_calls]]&lt;=10, "Medium Calls", "High Calls"))</f>
        <v>Low Calls</v>
      </c>
      <c r="AF31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40" s="36" t="str">
        <f>IF(tbl_Customers[[#This Row],[Churn_Risk_Score]]&gt;=10,"High Risk", IF(tbl_Customers[[#This Row],[Churn_Risk_Score]]&gt;=5,"Medium Risk","Low Risk"))</f>
        <v>Low Risk</v>
      </c>
    </row>
    <row r="3141" spans="1:33" x14ac:dyDescent="0.35">
      <c r="A3141">
        <v>3140</v>
      </c>
      <c r="B3141" t="s">
        <v>52</v>
      </c>
      <c r="C3141">
        <v>69</v>
      </c>
      <c r="D3141" t="s">
        <v>21</v>
      </c>
      <c r="E3141" t="s">
        <v>22</v>
      </c>
      <c r="F3141" t="s">
        <v>22</v>
      </c>
      <c r="G3141">
        <v>0</v>
      </c>
      <c r="H3141">
        <v>243.3</v>
      </c>
      <c r="I3141">
        <v>101</v>
      </c>
      <c r="J3141">
        <v>41.36</v>
      </c>
      <c r="K3141">
        <v>109.2</v>
      </c>
      <c r="L3141">
        <v>99</v>
      </c>
      <c r="M3141">
        <v>9.2799999999999994</v>
      </c>
      <c r="N3141">
        <v>176.9</v>
      </c>
      <c r="O3141">
        <v>138</v>
      </c>
      <c r="P3141">
        <v>7.96</v>
      </c>
      <c r="Q3141">
        <v>9.3000000000000007</v>
      </c>
      <c r="R3141">
        <v>3</v>
      </c>
      <c r="S3141">
        <v>2.5099999999999998</v>
      </c>
      <c r="T3141">
        <v>0</v>
      </c>
      <c r="U3141" t="s">
        <v>22</v>
      </c>
      <c r="V3141">
        <f>IF(tbl_Customers[[#This Row],[churn]] = "yes", 1, 0)</f>
        <v>0</v>
      </c>
      <c r="W3141" t="str">
        <f>IF(tbl_Customers[[#This Row],[number_customer_service_calls]] &lt;= 1, "0-1 Calls", IF(tbl_Customers[[#This Row],[number_customer_service_calls]] &lt;= 3, "2-3 Calls", IF(tbl_Customers[[#This Row],[number_customer_service_calls]] &lt;=5, "4-5 Calls", "6+ Calls")))</f>
        <v>0-1 Calls</v>
      </c>
      <c r="X3141" t="str">
        <f>IF(tbl_Customers[[#This Row],[account_length]] &lt;= 50, "0-50", IF(tbl_Customers[[#This Row],[account_length]] &lt;=100, "51-100", IF(tbl_Customers[[#This Row],[account_length]] &lt;= 150, "101-150", "151+")))</f>
        <v>51-100</v>
      </c>
      <c r="Y3141" t="str">
        <f>IF(tbl_Customers[[#This Row],[total_intl_charge]] &lt;= 3, "Low Charges", "High Charges")</f>
        <v>Low Charges</v>
      </c>
      <c r="Z3141" t="str">
        <f>IF(tbl_Customers[[#This Row],[total_eve_calls]]&lt;=80,"Low Calls",
IF(tbl_Customers[[#This Row],[total_eve_calls]]&lt;=120,"Medium Calls","High Calls"))</f>
        <v>Medium Calls</v>
      </c>
      <c r="AA3141" t="str">
        <f>IF(tbl_Customers[[#This Row],[total_eve_charge]]&lt;=15,"Low Charges",
IF(tbl_Customers[[#This Row],[total_eve_charge]]&lt;=20,"Medium Charges","High Charges"))</f>
        <v>Low Charges</v>
      </c>
      <c r="AB31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41" t="str">
        <f>IF(tbl_Customers[[#This Row],[number_vmail_messages]] = 0, "No Usage", IF(tbl_Customers[[#This Row],[number_vmail_messages]] &lt;= 20, "Low Usage", IF(tbl_Customers[[#This Row],[number_vmail_messages]] &lt;= 40, "Medium Usgae", "High Usage")))</f>
        <v>No Usage</v>
      </c>
      <c r="AD3141" t="str">
        <f>IF(tbl_Customers[[#This Row],[total_day_minutes]]&lt;=150,"Low Usage", IF(tbl_Customers[[#This Row],[total_day_minutes]]&lt;=200,"Medium Usage", IF(tbl_Customers[[#This Row],[total_day_minutes]]&lt;=250,"High Usage","Very High Usage")))</f>
        <v>High Usage</v>
      </c>
      <c r="AE3141" t="str">
        <f>IF(tbl_Customers[[#This Row],[total_intl_calls]]&lt;=5,"Low Calls", IF(tbl_Customers[[#This Row],[total_intl_calls]]&lt;=10, "Medium Calls", "High Calls"))</f>
        <v>Low Calls</v>
      </c>
      <c r="AF31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41" s="36" t="str">
        <f>IF(tbl_Customers[[#This Row],[Churn_Risk_Score]]&gt;=10,"High Risk", IF(tbl_Customers[[#This Row],[Churn_Risk_Score]]&gt;=5,"Medium Risk","Low Risk"))</f>
        <v>Low Risk</v>
      </c>
    </row>
    <row r="3142" spans="1:33" x14ac:dyDescent="0.35">
      <c r="A3142">
        <v>3141</v>
      </c>
      <c r="B3142" t="s">
        <v>39</v>
      </c>
      <c r="C3142">
        <v>102</v>
      </c>
      <c r="D3142" t="s">
        <v>28</v>
      </c>
      <c r="E3142" t="s">
        <v>22</v>
      </c>
      <c r="F3142" t="s">
        <v>22</v>
      </c>
      <c r="G3142">
        <v>0</v>
      </c>
      <c r="H3142">
        <v>214.8</v>
      </c>
      <c r="I3142">
        <v>60</v>
      </c>
      <c r="J3142">
        <v>36.520000000000003</v>
      </c>
      <c r="K3142">
        <v>173.8</v>
      </c>
      <c r="L3142">
        <v>70</v>
      </c>
      <c r="M3142">
        <v>14.77</v>
      </c>
      <c r="N3142">
        <v>166.7</v>
      </c>
      <c r="O3142">
        <v>90</v>
      </c>
      <c r="P3142">
        <v>7.5</v>
      </c>
      <c r="Q3142">
        <v>10.9</v>
      </c>
      <c r="R3142">
        <v>2</v>
      </c>
      <c r="S3142">
        <v>2.94</v>
      </c>
      <c r="T3142">
        <v>1</v>
      </c>
      <c r="U3142" t="s">
        <v>22</v>
      </c>
      <c r="V3142">
        <f>IF(tbl_Customers[[#This Row],[churn]] = "yes", 1, 0)</f>
        <v>0</v>
      </c>
      <c r="W3142" t="str">
        <f>IF(tbl_Customers[[#This Row],[number_customer_service_calls]] &lt;= 1, "0-1 Calls", IF(tbl_Customers[[#This Row],[number_customer_service_calls]] &lt;= 3, "2-3 Calls", IF(tbl_Customers[[#This Row],[number_customer_service_calls]] &lt;=5, "4-5 Calls", "6+ Calls")))</f>
        <v>0-1 Calls</v>
      </c>
      <c r="X3142" t="str">
        <f>IF(tbl_Customers[[#This Row],[account_length]] &lt;= 50, "0-50", IF(tbl_Customers[[#This Row],[account_length]] &lt;=100, "51-100", IF(tbl_Customers[[#This Row],[account_length]] &lt;= 150, "101-150", "151+")))</f>
        <v>101-150</v>
      </c>
      <c r="Y3142" t="str">
        <f>IF(tbl_Customers[[#This Row],[total_intl_charge]] &lt;= 3, "Low Charges", "High Charges")</f>
        <v>Low Charges</v>
      </c>
      <c r="Z3142" t="str">
        <f>IF(tbl_Customers[[#This Row],[total_eve_calls]]&lt;=80,"Low Calls",
IF(tbl_Customers[[#This Row],[total_eve_calls]]&lt;=120,"Medium Calls","High Calls"))</f>
        <v>Low Calls</v>
      </c>
      <c r="AA3142" t="str">
        <f>IF(tbl_Customers[[#This Row],[total_eve_charge]]&lt;=15,"Low Charges",
IF(tbl_Customers[[#This Row],[total_eve_charge]]&lt;=20,"Medium Charges","High Charges"))</f>
        <v>Low Charges</v>
      </c>
      <c r="AB31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42" t="str">
        <f>IF(tbl_Customers[[#This Row],[number_vmail_messages]] = 0, "No Usage", IF(tbl_Customers[[#This Row],[number_vmail_messages]] &lt;= 20, "Low Usage", IF(tbl_Customers[[#This Row],[number_vmail_messages]] &lt;= 40, "Medium Usgae", "High Usage")))</f>
        <v>No Usage</v>
      </c>
      <c r="AD3142" t="str">
        <f>IF(tbl_Customers[[#This Row],[total_day_minutes]]&lt;=150,"Low Usage", IF(tbl_Customers[[#This Row],[total_day_minutes]]&lt;=200,"Medium Usage", IF(tbl_Customers[[#This Row],[total_day_minutes]]&lt;=250,"High Usage","Very High Usage")))</f>
        <v>High Usage</v>
      </c>
      <c r="AE3142" t="str">
        <f>IF(tbl_Customers[[#This Row],[total_intl_calls]]&lt;=5,"Low Calls", IF(tbl_Customers[[#This Row],[total_intl_calls]]&lt;=10, "Medium Calls", "High Calls"))</f>
        <v>Low Calls</v>
      </c>
      <c r="AF31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42" s="36" t="str">
        <f>IF(tbl_Customers[[#This Row],[Churn_Risk_Score]]&gt;=10,"High Risk", IF(tbl_Customers[[#This Row],[Churn_Risk_Score]]&gt;=5,"Medium Risk","Low Risk"))</f>
        <v>Low Risk</v>
      </c>
    </row>
    <row r="3143" spans="1:33" x14ac:dyDescent="0.35">
      <c r="A3143">
        <v>3142</v>
      </c>
      <c r="B3143" t="s">
        <v>49</v>
      </c>
      <c r="C3143">
        <v>126</v>
      </c>
      <c r="D3143" t="s">
        <v>28</v>
      </c>
      <c r="E3143" t="s">
        <v>22</v>
      </c>
      <c r="F3143" t="s">
        <v>22</v>
      </c>
      <c r="G3143">
        <v>0</v>
      </c>
      <c r="H3143">
        <v>184.5</v>
      </c>
      <c r="I3143">
        <v>56</v>
      </c>
      <c r="J3143">
        <v>31.37</v>
      </c>
      <c r="K3143">
        <v>197.7</v>
      </c>
      <c r="L3143">
        <v>91</v>
      </c>
      <c r="M3143">
        <v>16.8</v>
      </c>
      <c r="N3143">
        <v>242.3</v>
      </c>
      <c r="O3143">
        <v>74</v>
      </c>
      <c r="P3143">
        <v>10.9</v>
      </c>
      <c r="Q3143">
        <v>11.2</v>
      </c>
      <c r="R3143">
        <v>3</v>
      </c>
      <c r="S3143">
        <v>3.02</v>
      </c>
      <c r="T3143">
        <v>2</v>
      </c>
      <c r="U3143" t="s">
        <v>22</v>
      </c>
      <c r="V3143">
        <f>IF(tbl_Customers[[#This Row],[churn]] = "yes", 1, 0)</f>
        <v>0</v>
      </c>
      <c r="W3143" t="str">
        <f>IF(tbl_Customers[[#This Row],[number_customer_service_calls]] &lt;= 1, "0-1 Calls", IF(tbl_Customers[[#This Row],[number_customer_service_calls]] &lt;= 3, "2-3 Calls", IF(tbl_Customers[[#This Row],[number_customer_service_calls]] &lt;=5, "4-5 Calls", "6+ Calls")))</f>
        <v>2-3 Calls</v>
      </c>
      <c r="X3143" t="str">
        <f>IF(tbl_Customers[[#This Row],[account_length]] &lt;= 50, "0-50", IF(tbl_Customers[[#This Row],[account_length]] &lt;=100, "51-100", IF(tbl_Customers[[#This Row],[account_length]] &lt;= 150, "101-150", "151+")))</f>
        <v>101-150</v>
      </c>
      <c r="Y3143" t="str">
        <f>IF(tbl_Customers[[#This Row],[total_intl_charge]] &lt;= 3, "Low Charges", "High Charges")</f>
        <v>High Charges</v>
      </c>
      <c r="Z3143" t="str">
        <f>IF(tbl_Customers[[#This Row],[total_eve_calls]]&lt;=80,"Low Calls",
IF(tbl_Customers[[#This Row],[total_eve_calls]]&lt;=120,"Medium Calls","High Calls"))</f>
        <v>Medium Calls</v>
      </c>
      <c r="AA3143" t="str">
        <f>IF(tbl_Customers[[#This Row],[total_eve_charge]]&lt;=15,"Low Charges",
IF(tbl_Customers[[#This Row],[total_eve_charge]]&lt;=20,"Medium Charges","High Charges"))</f>
        <v>Medium Charges</v>
      </c>
      <c r="AB31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43" t="str">
        <f>IF(tbl_Customers[[#This Row],[number_vmail_messages]] = 0, "No Usage", IF(tbl_Customers[[#This Row],[number_vmail_messages]] &lt;= 20, "Low Usage", IF(tbl_Customers[[#This Row],[number_vmail_messages]] &lt;= 40, "Medium Usgae", "High Usage")))</f>
        <v>No Usage</v>
      </c>
      <c r="AD3143" t="str">
        <f>IF(tbl_Customers[[#This Row],[total_day_minutes]]&lt;=150,"Low Usage", IF(tbl_Customers[[#This Row],[total_day_minutes]]&lt;=200,"Medium Usage", IF(tbl_Customers[[#This Row],[total_day_minutes]]&lt;=250,"High Usage","Very High Usage")))</f>
        <v>Medium Usage</v>
      </c>
      <c r="AE3143" t="str">
        <f>IF(tbl_Customers[[#This Row],[total_intl_calls]]&lt;=5,"Low Calls", IF(tbl_Customers[[#This Row],[total_intl_calls]]&lt;=10, "Medium Calls", "High Calls"))</f>
        <v>Low Calls</v>
      </c>
      <c r="AF31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43" s="36" t="str">
        <f>IF(tbl_Customers[[#This Row],[Churn_Risk_Score]]&gt;=10,"High Risk", IF(tbl_Customers[[#This Row],[Churn_Risk_Score]]&gt;=5,"Medium Risk","Low Risk"))</f>
        <v>Low Risk</v>
      </c>
    </row>
    <row r="3144" spans="1:33" x14ac:dyDescent="0.35">
      <c r="A3144">
        <v>3143</v>
      </c>
      <c r="B3144" t="s">
        <v>31</v>
      </c>
      <c r="C3144">
        <v>137</v>
      </c>
      <c r="D3144" t="s">
        <v>21</v>
      </c>
      <c r="E3144" t="s">
        <v>22</v>
      </c>
      <c r="F3144" t="s">
        <v>22</v>
      </c>
      <c r="G3144">
        <v>0</v>
      </c>
      <c r="H3144">
        <v>84.3</v>
      </c>
      <c r="I3144">
        <v>98</v>
      </c>
      <c r="J3144">
        <v>14.33</v>
      </c>
      <c r="K3144">
        <v>259.5</v>
      </c>
      <c r="L3144">
        <v>115</v>
      </c>
      <c r="M3144">
        <v>22.06</v>
      </c>
      <c r="N3144">
        <v>197.5</v>
      </c>
      <c r="O3144">
        <v>115</v>
      </c>
      <c r="P3144">
        <v>8.89</v>
      </c>
      <c r="Q3144">
        <v>10.3</v>
      </c>
      <c r="R3144">
        <v>2</v>
      </c>
      <c r="S3144">
        <v>2.78</v>
      </c>
      <c r="T3144">
        <v>2</v>
      </c>
      <c r="U3144" t="s">
        <v>22</v>
      </c>
      <c r="V3144">
        <f>IF(tbl_Customers[[#This Row],[churn]] = "yes", 1, 0)</f>
        <v>0</v>
      </c>
      <c r="W3144" t="str">
        <f>IF(tbl_Customers[[#This Row],[number_customer_service_calls]] &lt;= 1, "0-1 Calls", IF(tbl_Customers[[#This Row],[number_customer_service_calls]] &lt;= 3, "2-3 Calls", IF(tbl_Customers[[#This Row],[number_customer_service_calls]] &lt;=5, "4-5 Calls", "6+ Calls")))</f>
        <v>2-3 Calls</v>
      </c>
      <c r="X3144" t="str">
        <f>IF(tbl_Customers[[#This Row],[account_length]] &lt;= 50, "0-50", IF(tbl_Customers[[#This Row],[account_length]] &lt;=100, "51-100", IF(tbl_Customers[[#This Row],[account_length]] &lt;= 150, "101-150", "151+")))</f>
        <v>101-150</v>
      </c>
      <c r="Y3144" t="str">
        <f>IF(tbl_Customers[[#This Row],[total_intl_charge]] &lt;= 3, "Low Charges", "High Charges")</f>
        <v>Low Charges</v>
      </c>
      <c r="Z3144" t="str">
        <f>IF(tbl_Customers[[#This Row],[total_eve_calls]]&lt;=80,"Low Calls",
IF(tbl_Customers[[#This Row],[total_eve_calls]]&lt;=120,"Medium Calls","High Calls"))</f>
        <v>Medium Calls</v>
      </c>
      <c r="AA3144" t="str">
        <f>IF(tbl_Customers[[#This Row],[total_eve_charge]]&lt;=15,"Low Charges",
IF(tbl_Customers[[#This Row],[total_eve_charge]]&lt;=20,"Medium Charges","High Charges"))</f>
        <v>High Charges</v>
      </c>
      <c r="AB31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44" t="str">
        <f>IF(tbl_Customers[[#This Row],[number_vmail_messages]] = 0, "No Usage", IF(tbl_Customers[[#This Row],[number_vmail_messages]] &lt;= 20, "Low Usage", IF(tbl_Customers[[#This Row],[number_vmail_messages]] &lt;= 40, "Medium Usgae", "High Usage")))</f>
        <v>No Usage</v>
      </c>
      <c r="AD3144" t="str">
        <f>IF(tbl_Customers[[#This Row],[total_day_minutes]]&lt;=150,"Low Usage", IF(tbl_Customers[[#This Row],[total_day_minutes]]&lt;=200,"Medium Usage", IF(tbl_Customers[[#This Row],[total_day_minutes]]&lt;=250,"High Usage","Very High Usage")))</f>
        <v>Low Usage</v>
      </c>
      <c r="AE3144" t="str">
        <f>IF(tbl_Customers[[#This Row],[total_intl_calls]]&lt;=5,"Low Calls", IF(tbl_Customers[[#This Row],[total_intl_calls]]&lt;=10, "Medium Calls", "High Calls"))</f>
        <v>Low Calls</v>
      </c>
      <c r="AF31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44" s="36" t="str">
        <f>IF(tbl_Customers[[#This Row],[Churn_Risk_Score]]&gt;=10,"High Risk", IF(tbl_Customers[[#This Row],[Churn_Risk_Score]]&gt;=5,"Medium Risk","Low Risk"))</f>
        <v>Low Risk</v>
      </c>
    </row>
    <row r="3145" spans="1:33" x14ac:dyDescent="0.35">
      <c r="A3145">
        <v>3144</v>
      </c>
      <c r="B3145" t="s">
        <v>48</v>
      </c>
      <c r="C3145">
        <v>80</v>
      </c>
      <c r="D3145" t="s">
        <v>25</v>
      </c>
      <c r="E3145" t="s">
        <v>22</v>
      </c>
      <c r="F3145" t="s">
        <v>22</v>
      </c>
      <c r="G3145">
        <v>0</v>
      </c>
      <c r="H3145">
        <v>142.9</v>
      </c>
      <c r="I3145">
        <v>70</v>
      </c>
      <c r="J3145">
        <v>24.29</v>
      </c>
      <c r="K3145">
        <v>221.6</v>
      </c>
      <c r="L3145">
        <v>83</v>
      </c>
      <c r="M3145">
        <v>18.84</v>
      </c>
      <c r="N3145">
        <v>121.4</v>
      </c>
      <c r="O3145">
        <v>111</v>
      </c>
      <c r="P3145">
        <v>5.46</v>
      </c>
      <c r="Q3145">
        <v>15.2</v>
      </c>
      <c r="R3145">
        <v>4</v>
      </c>
      <c r="S3145">
        <v>4.0999999999999996</v>
      </c>
      <c r="T3145">
        <v>1</v>
      </c>
      <c r="U3145" t="s">
        <v>22</v>
      </c>
      <c r="V3145">
        <f>IF(tbl_Customers[[#This Row],[churn]] = "yes", 1, 0)</f>
        <v>0</v>
      </c>
      <c r="W3145" t="str">
        <f>IF(tbl_Customers[[#This Row],[number_customer_service_calls]] &lt;= 1, "0-1 Calls", IF(tbl_Customers[[#This Row],[number_customer_service_calls]] &lt;= 3, "2-3 Calls", IF(tbl_Customers[[#This Row],[number_customer_service_calls]] &lt;=5, "4-5 Calls", "6+ Calls")))</f>
        <v>0-1 Calls</v>
      </c>
      <c r="X3145" t="str">
        <f>IF(tbl_Customers[[#This Row],[account_length]] &lt;= 50, "0-50", IF(tbl_Customers[[#This Row],[account_length]] &lt;=100, "51-100", IF(tbl_Customers[[#This Row],[account_length]] &lt;= 150, "101-150", "151+")))</f>
        <v>51-100</v>
      </c>
      <c r="Y3145" t="str">
        <f>IF(tbl_Customers[[#This Row],[total_intl_charge]] &lt;= 3, "Low Charges", "High Charges")</f>
        <v>High Charges</v>
      </c>
      <c r="Z3145" t="str">
        <f>IF(tbl_Customers[[#This Row],[total_eve_calls]]&lt;=80,"Low Calls",
IF(tbl_Customers[[#This Row],[total_eve_calls]]&lt;=120,"Medium Calls","High Calls"))</f>
        <v>Medium Calls</v>
      </c>
      <c r="AA3145" t="str">
        <f>IF(tbl_Customers[[#This Row],[total_eve_charge]]&lt;=15,"Low Charges",
IF(tbl_Customers[[#This Row],[total_eve_charge]]&lt;=20,"Medium Charges","High Charges"))</f>
        <v>Medium Charges</v>
      </c>
      <c r="AB31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45" t="str">
        <f>IF(tbl_Customers[[#This Row],[number_vmail_messages]] = 0, "No Usage", IF(tbl_Customers[[#This Row],[number_vmail_messages]] &lt;= 20, "Low Usage", IF(tbl_Customers[[#This Row],[number_vmail_messages]] &lt;= 40, "Medium Usgae", "High Usage")))</f>
        <v>No Usage</v>
      </c>
      <c r="AD3145" t="str">
        <f>IF(tbl_Customers[[#This Row],[total_day_minutes]]&lt;=150,"Low Usage", IF(tbl_Customers[[#This Row],[total_day_minutes]]&lt;=200,"Medium Usage", IF(tbl_Customers[[#This Row],[total_day_minutes]]&lt;=250,"High Usage","Very High Usage")))</f>
        <v>Low Usage</v>
      </c>
      <c r="AE3145" t="str">
        <f>IF(tbl_Customers[[#This Row],[total_intl_calls]]&lt;=5,"Low Calls", IF(tbl_Customers[[#This Row],[total_intl_calls]]&lt;=10, "Medium Calls", "High Calls"))</f>
        <v>Low Calls</v>
      </c>
      <c r="AF31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45" s="36" t="str">
        <f>IF(tbl_Customers[[#This Row],[Churn_Risk_Score]]&gt;=10,"High Risk", IF(tbl_Customers[[#This Row],[Churn_Risk_Score]]&gt;=5,"Medium Risk","Low Risk"))</f>
        <v>Low Risk</v>
      </c>
    </row>
    <row r="3146" spans="1:33" x14ac:dyDescent="0.35">
      <c r="A3146">
        <v>3145</v>
      </c>
      <c r="B3146" t="s">
        <v>38</v>
      </c>
      <c r="C3146">
        <v>86</v>
      </c>
      <c r="D3146" t="s">
        <v>21</v>
      </c>
      <c r="E3146" t="s">
        <v>22</v>
      </c>
      <c r="F3146" t="s">
        <v>22</v>
      </c>
      <c r="G3146">
        <v>0</v>
      </c>
      <c r="H3146">
        <v>120.6</v>
      </c>
      <c r="I3146">
        <v>82</v>
      </c>
      <c r="J3146">
        <v>20.5</v>
      </c>
      <c r="K3146">
        <v>238.3</v>
      </c>
      <c r="L3146">
        <v>96</v>
      </c>
      <c r="M3146">
        <v>20.260000000000002</v>
      </c>
      <c r="N3146">
        <v>219.8</v>
      </c>
      <c r="O3146">
        <v>125</v>
      </c>
      <c r="P3146">
        <v>9.89</v>
      </c>
      <c r="Q3146">
        <v>11.4</v>
      </c>
      <c r="R3146">
        <v>5</v>
      </c>
      <c r="S3146">
        <v>3.08</v>
      </c>
      <c r="T3146">
        <v>0</v>
      </c>
      <c r="U3146" t="s">
        <v>22</v>
      </c>
      <c r="V3146">
        <f>IF(tbl_Customers[[#This Row],[churn]] = "yes", 1, 0)</f>
        <v>0</v>
      </c>
      <c r="W3146" t="str">
        <f>IF(tbl_Customers[[#This Row],[number_customer_service_calls]] &lt;= 1, "0-1 Calls", IF(tbl_Customers[[#This Row],[number_customer_service_calls]] &lt;= 3, "2-3 Calls", IF(tbl_Customers[[#This Row],[number_customer_service_calls]] &lt;=5, "4-5 Calls", "6+ Calls")))</f>
        <v>0-1 Calls</v>
      </c>
      <c r="X3146" t="str">
        <f>IF(tbl_Customers[[#This Row],[account_length]] &lt;= 50, "0-50", IF(tbl_Customers[[#This Row],[account_length]] &lt;=100, "51-100", IF(tbl_Customers[[#This Row],[account_length]] &lt;= 150, "101-150", "151+")))</f>
        <v>51-100</v>
      </c>
      <c r="Y3146" t="str">
        <f>IF(tbl_Customers[[#This Row],[total_intl_charge]] &lt;= 3, "Low Charges", "High Charges")</f>
        <v>High Charges</v>
      </c>
      <c r="Z3146" t="str">
        <f>IF(tbl_Customers[[#This Row],[total_eve_calls]]&lt;=80,"Low Calls",
IF(tbl_Customers[[#This Row],[total_eve_calls]]&lt;=120,"Medium Calls","High Calls"))</f>
        <v>Medium Calls</v>
      </c>
      <c r="AA3146" t="str">
        <f>IF(tbl_Customers[[#This Row],[total_eve_charge]]&lt;=15,"Low Charges",
IF(tbl_Customers[[#This Row],[total_eve_charge]]&lt;=20,"Medium Charges","High Charges"))</f>
        <v>High Charges</v>
      </c>
      <c r="AB31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46" t="str">
        <f>IF(tbl_Customers[[#This Row],[number_vmail_messages]] = 0, "No Usage", IF(tbl_Customers[[#This Row],[number_vmail_messages]] &lt;= 20, "Low Usage", IF(tbl_Customers[[#This Row],[number_vmail_messages]] &lt;= 40, "Medium Usgae", "High Usage")))</f>
        <v>No Usage</v>
      </c>
      <c r="AD3146" t="str">
        <f>IF(tbl_Customers[[#This Row],[total_day_minutes]]&lt;=150,"Low Usage", IF(tbl_Customers[[#This Row],[total_day_minutes]]&lt;=200,"Medium Usage", IF(tbl_Customers[[#This Row],[total_day_minutes]]&lt;=250,"High Usage","Very High Usage")))</f>
        <v>Low Usage</v>
      </c>
      <c r="AE3146" t="str">
        <f>IF(tbl_Customers[[#This Row],[total_intl_calls]]&lt;=5,"Low Calls", IF(tbl_Customers[[#This Row],[total_intl_calls]]&lt;=10, "Medium Calls", "High Calls"))</f>
        <v>Low Calls</v>
      </c>
      <c r="AF31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46" s="36" t="str">
        <f>IF(tbl_Customers[[#This Row],[Churn_Risk_Score]]&gt;=10,"High Risk", IF(tbl_Customers[[#This Row],[Churn_Risk_Score]]&gt;=5,"Medium Risk","Low Risk"))</f>
        <v>Low Risk</v>
      </c>
    </row>
    <row r="3147" spans="1:33" x14ac:dyDescent="0.35">
      <c r="A3147">
        <v>3146</v>
      </c>
      <c r="B3147" t="s">
        <v>69</v>
      </c>
      <c r="C3147">
        <v>120</v>
      </c>
      <c r="D3147" t="s">
        <v>21</v>
      </c>
      <c r="E3147" t="s">
        <v>22</v>
      </c>
      <c r="F3147" t="s">
        <v>23</v>
      </c>
      <c r="G3147">
        <v>40</v>
      </c>
      <c r="H3147">
        <v>222.2</v>
      </c>
      <c r="I3147">
        <v>80</v>
      </c>
      <c r="J3147">
        <v>37.770000000000003</v>
      </c>
      <c r="K3147">
        <v>223.1</v>
      </c>
      <c r="L3147">
        <v>84</v>
      </c>
      <c r="M3147">
        <v>18.96</v>
      </c>
      <c r="N3147">
        <v>164</v>
      </c>
      <c r="O3147">
        <v>65</v>
      </c>
      <c r="P3147">
        <v>7.38</v>
      </c>
      <c r="Q3147">
        <v>12.1</v>
      </c>
      <c r="R3147">
        <v>3</v>
      </c>
      <c r="S3147">
        <v>3.27</v>
      </c>
      <c r="T3147">
        <v>1</v>
      </c>
      <c r="U3147" t="s">
        <v>22</v>
      </c>
      <c r="V3147">
        <f>IF(tbl_Customers[[#This Row],[churn]] = "yes", 1, 0)</f>
        <v>0</v>
      </c>
      <c r="W3147" t="str">
        <f>IF(tbl_Customers[[#This Row],[number_customer_service_calls]] &lt;= 1, "0-1 Calls", IF(tbl_Customers[[#This Row],[number_customer_service_calls]] &lt;= 3, "2-3 Calls", IF(tbl_Customers[[#This Row],[number_customer_service_calls]] &lt;=5, "4-5 Calls", "6+ Calls")))</f>
        <v>0-1 Calls</v>
      </c>
      <c r="X3147" t="str">
        <f>IF(tbl_Customers[[#This Row],[account_length]] &lt;= 50, "0-50", IF(tbl_Customers[[#This Row],[account_length]] &lt;=100, "51-100", IF(tbl_Customers[[#This Row],[account_length]] &lt;= 150, "101-150", "151+")))</f>
        <v>101-150</v>
      </c>
      <c r="Y3147" t="str">
        <f>IF(tbl_Customers[[#This Row],[total_intl_charge]] &lt;= 3, "Low Charges", "High Charges")</f>
        <v>High Charges</v>
      </c>
      <c r="Z3147" t="str">
        <f>IF(tbl_Customers[[#This Row],[total_eve_calls]]&lt;=80,"Low Calls",
IF(tbl_Customers[[#This Row],[total_eve_calls]]&lt;=120,"Medium Calls","High Calls"))</f>
        <v>Medium Calls</v>
      </c>
      <c r="AA3147" t="str">
        <f>IF(tbl_Customers[[#This Row],[total_eve_charge]]&lt;=15,"Low Charges",
IF(tbl_Customers[[#This Row],[total_eve_charge]]&lt;=20,"Medium Charges","High Charges"))</f>
        <v>Medium Charges</v>
      </c>
      <c r="AB31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47" t="str">
        <f>IF(tbl_Customers[[#This Row],[number_vmail_messages]] = 0, "No Usage", IF(tbl_Customers[[#This Row],[number_vmail_messages]] &lt;= 20, "Low Usage", IF(tbl_Customers[[#This Row],[number_vmail_messages]] &lt;= 40, "Medium Usgae", "High Usage")))</f>
        <v>Medium Usgae</v>
      </c>
      <c r="AD3147" t="str">
        <f>IF(tbl_Customers[[#This Row],[total_day_minutes]]&lt;=150,"Low Usage", IF(tbl_Customers[[#This Row],[total_day_minutes]]&lt;=200,"Medium Usage", IF(tbl_Customers[[#This Row],[total_day_minutes]]&lt;=250,"High Usage","Very High Usage")))</f>
        <v>High Usage</v>
      </c>
      <c r="AE3147" t="str">
        <f>IF(tbl_Customers[[#This Row],[total_intl_calls]]&lt;=5,"Low Calls", IF(tbl_Customers[[#This Row],[total_intl_calls]]&lt;=10, "Medium Calls", "High Calls"))</f>
        <v>Low Calls</v>
      </c>
      <c r="AF31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47" s="36" t="str">
        <f>IF(tbl_Customers[[#This Row],[Churn_Risk_Score]]&gt;=10,"High Risk", IF(tbl_Customers[[#This Row],[Churn_Risk_Score]]&gt;=5,"Medium Risk","Low Risk"))</f>
        <v>Low Risk</v>
      </c>
    </row>
    <row r="3148" spans="1:33" x14ac:dyDescent="0.35">
      <c r="A3148">
        <v>3147</v>
      </c>
      <c r="B3148" t="s">
        <v>39</v>
      </c>
      <c r="C3148">
        <v>85</v>
      </c>
      <c r="D3148" t="s">
        <v>25</v>
      </c>
      <c r="E3148" t="s">
        <v>22</v>
      </c>
      <c r="F3148" t="s">
        <v>23</v>
      </c>
      <c r="G3148">
        <v>21</v>
      </c>
      <c r="H3148">
        <v>219.3</v>
      </c>
      <c r="I3148">
        <v>132</v>
      </c>
      <c r="J3148">
        <v>37.28</v>
      </c>
      <c r="K3148">
        <v>218.2</v>
      </c>
      <c r="L3148">
        <v>105</v>
      </c>
      <c r="M3148">
        <v>18.55</v>
      </c>
      <c r="N3148">
        <v>267.60000000000002</v>
      </c>
      <c r="O3148">
        <v>95</v>
      </c>
      <c r="P3148">
        <v>12.04</v>
      </c>
      <c r="Q3148">
        <v>15.7</v>
      </c>
      <c r="R3148">
        <v>2</v>
      </c>
      <c r="S3148">
        <v>4.24</v>
      </c>
      <c r="T3148">
        <v>2</v>
      </c>
      <c r="U3148" t="s">
        <v>22</v>
      </c>
      <c r="V3148">
        <f>IF(tbl_Customers[[#This Row],[churn]] = "yes", 1, 0)</f>
        <v>0</v>
      </c>
      <c r="W3148" t="str">
        <f>IF(tbl_Customers[[#This Row],[number_customer_service_calls]] &lt;= 1, "0-1 Calls", IF(tbl_Customers[[#This Row],[number_customer_service_calls]] &lt;= 3, "2-3 Calls", IF(tbl_Customers[[#This Row],[number_customer_service_calls]] &lt;=5, "4-5 Calls", "6+ Calls")))</f>
        <v>2-3 Calls</v>
      </c>
      <c r="X3148" t="str">
        <f>IF(tbl_Customers[[#This Row],[account_length]] &lt;= 50, "0-50", IF(tbl_Customers[[#This Row],[account_length]] &lt;=100, "51-100", IF(tbl_Customers[[#This Row],[account_length]] &lt;= 150, "101-150", "151+")))</f>
        <v>51-100</v>
      </c>
      <c r="Y3148" t="str">
        <f>IF(tbl_Customers[[#This Row],[total_intl_charge]] &lt;= 3, "Low Charges", "High Charges")</f>
        <v>High Charges</v>
      </c>
      <c r="Z3148" t="str">
        <f>IF(tbl_Customers[[#This Row],[total_eve_calls]]&lt;=80,"Low Calls",
IF(tbl_Customers[[#This Row],[total_eve_calls]]&lt;=120,"Medium Calls","High Calls"))</f>
        <v>Medium Calls</v>
      </c>
      <c r="AA3148" t="str">
        <f>IF(tbl_Customers[[#This Row],[total_eve_charge]]&lt;=15,"Low Charges",
IF(tbl_Customers[[#This Row],[total_eve_charge]]&lt;=20,"Medium Charges","High Charges"))</f>
        <v>Medium Charges</v>
      </c>
      <c r="AB31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48" t="str">
        <f>IF(tbl_Customers[[#This Row],[number_vmail_messages]] = 0, "No Usage", IF(tbl_Customers[[#This Row],[number_vmail_messages]] &lt;= 20, "Low Usage", IF(tbl_Customers[[#This Row],[number_vmail_messages]] &lt;= 40, "Medium Usgae", "High Usage")))</f>
        <v>Medium Usgae</v>
      </c>
      <c r="AD3148" t="str">
        <f>IF(tbl_Customers[[#This Row],[total_day_minutes]]&lt;=150,"Low Usage", IF(tbl_Customers[[#This Row],[total_day_minutes]]&lt;=200,"Medium Usage", IF(tbl_Customers[[#This Row],[total_day_minutes]]&lt;=250,"High Usage","Very High Usage")))</f>
        <v>High Usage</v>
      </c>
      <c r="AE3148" t="str">
        <f>IF(tbl_Customers[[#This Row],[total_intl_calls]]&lt;=5,"Low Calls", IF(tbl_Customers[[#This Row],[total_intl_calls]]&lt;=10, "Medium Calls", "High Calls"))</f>
        <v>Low Calls</v>
      </c>
      <c r="AF31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48" s="36" t="str">
        <f>IF(tbl_Customers[[#This Row],[Churn_Risk_Score]]&gt;=10,"High Risk", IF(tbl_Customers[[#This Row],[Churn_Risk_Score]]&gt;=5,"Medium Risk","Low Risk"))</f>
        <v>Low Risk</v>
      </c>
    </row>
    <row r="3149" spans="1:33" x14ac:dyDescent="0.35">
      <c r="A3149">
        <v>3148</v>
      </c>
      <c r="B3149" t="s">
        <v>38</v>
      </c>
      <c r="C3149">
        <v>103</v>
      </c>
      <c r="D3149" t="s">
        <v>21</v>
      </c>
      <c r="E3149" t="s">
        <v>22</v>
      </c>
      <c r="F3149" t="s">
        <v>22</v>
      </c>
      <c r="G3149">
        <v>0</v>
      </c>
      <c r="H3149">
        <v>230.2</v>
      </c>
      <c r="I3149">
        <v>100</v>
      </c>
      <c r="J3149">
        <v>39.130000000000003</v>
      </c>
      <c r="K3149">
        <v>174.1</v>
      </c>
      <c r="L3149">
        <v>100</v>
      </c>
      <c r="M3149">
        <v>14.8</v>
      </c>
      <c r="N3149">
        <v>194.1</v>
      </c>
      <c r="O3149">
        <v>112</v>
      </c>
      <c r="P3149">
        <v>8.73</v>
      </c>
      <c r="Q3149">
        <v>9</v>
      </c>
      <c r="R3149">
        <v>11</v>
      </c>
      <c r="S3149">
        <v>2.4300000000000002</v>
      </c>
      <c r="T3149">
        <v>2</v>
      </c>
      <c r="U3149" t="s">
        <v>22</v>
      </c>
      <c r="V3149">
        <f>IF(tbl_Customers[[#This Row],[churn]] = "yes", 1, 0)</f>
        <v>0</v>
      </c>
      <c r="W3149" t="str">
        <f>IF(tbl_Customers[[#This Row],[number_customer_service_calls]] &lt;= 1, "0-1 Calls", IF(tbl_Customers[[#This Row],[number_customer_service_calls]] &lt;= 3, "2-3 Calls", IF(tbl_Customers[[#This Row],[number_customer_service_calls]] &lt;=5, "4-5 Calls", "6+ Calls")))</f>
        <v>2-3 Calls</v>
      </c>
      <c r="X3149" t="str">
        <f>IF(tbl_Customers[[#This Row],[account_length]] &lt;= 50, "0-50", IF(tbl_Customers[[#This Row],[account_length]] &lt;=100, "51-100", IF(tbl_Customers[[#This Row],[account_length]] &lt;= 150, "101-150", "151+")))</f>
        <v>101-150</v>
      </c>
      <c r="Y3149" t="str">
        <f>IF(tbl_Customers[[#This Row],[total_intl_charge]] &lt;= 3, "Low Charges", "High Charges")</f>
        <v>Low Charges</v>
      </c>
      <c r="Z3149" t="str">
        <f>IF(tbl_Customers[[#This Row],[total_eve_calls]]&lt;=80,"Low Calls",
IF(tbl_Customers[[#This Row],[total_eve_calls]]&lt;=120,"Medium Calls","High Calls"))</f>
        <v>Medium Calls</v>
      </c>
      <c r="AA3149" t="str">
        <f>IF(tbl_Customers[[#This Row],[total_eve_charge]]&lt;=15,"Low Charges",
IF(tbl_Customers[[#This Row],[total_eve_charge]]&lt;=20,"Medium Charges","High Charges"))</f>
        <v>Low Charges</v>
      </c>
      <c r="AB31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49" t="str">
        <f>IF(tbl_Customers[[#This Row],[number_vmail_messages]] = 0, "No Usage", IF(tbl_Customers[[#This Row],[number_vmail_messages]] &lt;= 20, "Low Usage", IF(tbl_Customers[[#This Row],[number_vmail_messages]] &lt;= 40, "Medium Usgae", "High Usage")))</f>
        <v>No Usage</v>
      </c>
      <c r="AD3149" t="str">
        <f>IF(tbl_Customers[[#This Row],[total_day_minutes]]&lt;=150,"Low Usage", IF(tbl_Customers[[#This Row],[total_day_minutes]]&lt;=200,"Medium Usage", IF(tbl_Customers[[#This Row],[total_day_minutes]]&lt;=250,"High Usage","Very High Usage")))</f>
        <v>High Usage</v>
      </c>
      <c r="AE3149" t="str">
        <f>IF(tbl_Customers[[#This Row],[total_intl_calls]]&lt;=5,"Low Calls", IF(tbl_Customers[[#This Row],[total_intl_calls]]&lt;=10, "Medium Calls", "High Calls"))</f>
        <v>High Calls</v>
      </c>
      <c r="AF31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49" s="36" t="str">
        <f>IF(tbl_Customers[[#This Row],[Churn_Risk_Score]]&gt;=10,"High Risk", IF(tbl_Customers[[#This Row],[Churn_Risk_Score]]&gt;=5,"Medium Risk","Low Risk"))</f>
        <v>Low Risk</v>
      </c>
    </row>
    <row r="3150" spans="1:33" x14ac:dyDescent="0.35">
      <c r="A3150">
        <v>3149</v>
      </c>
      <c r="B3150" t="s">
        <v>63</v>
      </c>
      <c r="C3150">
        <v>53</v>
      </c>
      <c r="D3150" t="s">
        <v>21</v>
      </c>
      <c r="E3150" t="s">
        <v>22</v>
      </c>
      <c r="F3150" t="s">
        <v>23</v>
      </c>
      <c r="G3150">
        <v>22</v>
      </c>
      <c r="H3150">
        <v>76.099999999999994</v>
      </c>
      <c r="I3150">
        <v>115</v>
      </c>
      <c r="J3150">
        <v>12.94</v>
      </c>
      <c r="K3150">
        <v>171.2</v>
      </c>
      <c r="L3150">
        <v>119</v>
      </c>
      <c r="M3150">
        <v>14.55</v>
      </c>
      <c r="N3150">
        <v>246.3</v>
      </c>
      <c r="O3150">
        <v>126</v>
      </c>
      <c r="P3150">
        <v>11.08</v>
      </c>
      <c r="Q3150">
        <v>6</v>
      </c>
      <c r="R3150">
        <v>2</v>
      </c>
      <c r="S3150">
        <v>1.62</v>
      </c>
      <c r="T3150">
        <v>0</v>
      </c>
      <c r="U3150" t="s">
        <v>22</v>
      </c>
      <c r="V3150">
        <f>IF(tbl_Customers[[#This Row],[churn]] = "yes", 1, 0)</f>
        <v>0</v>
      </c>
      <c r="W3150" t="str">
        <f>IF(tbl_Customers[[#This Row],[number_customer_service_calls]] &lt;= 1, "0-1 Calls", IF(tbl_Customers[[#This Row],[number_customer_service_calls]] &lt;= 3, "2-3 Calls", IF(tbl_Customers[[#This Row],[number_customer_service_calls]] &lt;=5, "4-5 Calls", "6+ Calls")))</f>
        <v>0-1 Calls</v>
      </c>
      <c r="X3150" t="str">
        <f>IF(tbl_Customers[[#This Row],[account_length]] &lt;= 50, "0-50", IF(tbl_Customers[[#This Row],[account_length]] &lt;=100, "51-100", IF(tbl_Customers[[#This Row],[account_length]] &lt;= 150, "101-150", "151+")))</f>
        <v>51-100</v>
      </c>
      <c r="Y3150" t="str">
        <f>IF(tbl_Customers[[#This Row],[total_intl_charge]] &lt;= 3, "Low Charges", "High Charges")</f>
        <v>Low Charges</v>
      </c>
      <c r="Z3150" t="str">
        <f>IF(tbl_Customers[[#This Row],[total_eve_calls]]&lt;=80,"Low Calls",
IF(tbl_Customers[[#This Row],[total_eve_calls]]&lt;=120,"Medium Calls","High Calls"))</f>
        <v>Medium Calls</v>
      </c>
      <c r="AA3150" t="str">
        <f>IF(tbl_Customers[[#This Row],[total_eve_charge]]&lt;=15,"Low Charges",
IF(tbl_Customers[[#This Row],[total_eve_charge]]&lt;=20,"Medium Charges","High Charges"))</f>
        <v>Low Charges</v>
      </c>
      <c r="AB31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50" t="str">
        <f>IF(tbl_Customers[[#This Row],[number_vmail_messages]] = 0, "No Usage", IF(tbl_Customers[[#This Row],[number_vmail_messages]] &lt;= 20, "Low Usage", IF(tbl_Customers[[#This Row],[number_vmail_messages]] &lt;= 40, "Medium Usgae", "High Usage")))</f>
        <v>Medium Usgae</v>
      </c>
      <c r="AD3150" t="str">
        <f>IF(tbl_Customers[[#This Row],[total_day_minutes]]&lt;=150,"Low Usage", IF(tbl_Customers[[#This Row],[total_day_minutes]]&lt;=200,"Medium Usage", IF(tbl_Customers[[#This Row],[total_day_minutes]]&lt;=250,"High Usage","Very High Usage")))</f>
        <v>Low Usage</v>
      </c>
      <c r="AE3150" t="str">
        <f>IF(tbl_Customers[[#This Row],[total_intl_calls]]&lt;=5,"Low Calls", IF(tbl_Customers[[#This Row],[total_intl_calls]]&lt;=10, "Medium Calls", "High Calls"))</f>
        <v>Low Calls</v>
      </c>
      <c r="AF31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50" s="36" t="str">
        <f>IF(tbl_Customers[[#This Row],[Churn_Risk_Score]]&gt;=10,"High Risk", IF(tbl_Customers[[#This Row],[Churn_Risk_Score]]&gt;=5,"Medium Risk","Low Risk"))</f>
        <v>Low Risk</v>
      </c>
    </row>
    <row r="3151" spans="1:33" x14ac:dyDescent="0.35">
      <c r="A3151">
        <v>3150</v>
      </c>
      <c r="B3151" t="s">
        <v>69</v>
      </c>
      <c r="C3151">
        <v>115</v>
      </c>
      <c r="D3151" t="s">
        <v>21</v>
      </c>
      <c r="E3151" t="s">
        <v>23</v>
      </c>
      <c r="F3151" t="s">
        <v>22</v>
      </c>
      <c r="G3151">
        <v>0</v>
      </c>
      <c r="H3151">
        <v>147.69999999999999</v>
      </c>
      <c r="I3151">
        <v>105</v>
      </c>
      <c r="J3151">
        <v>25.11</v>
      </c>
      <c r="K3151">
        <v>184.1</v>
      </c>
      <c r="L3151">
        <v>68</v>
      </c>
      <c r="M3151">
        <v>15.65</v>
      </c>
      <c r="N3151">
        <v>153.5</v>
      </c>
      <c r="O3151">
        <v>102</v>
      </c>
      <c r="P3151">
        <v>6.91</v>
      </c>
      <c r="Q3151">
        <v>12.7</v>
      </c>
      <c r="R3151">
        <v>5</v>
      </c>
      <c r="S3151">
        <v>3.43</v>
      </c>
      <c r="T3151">
        <v>0</v>
      </c>
      <c r="U3151" t="s">
        <v>22</v>
      </c>
      <c r="V3151">
        <f>IF(tbl_Customers[[#This Row],[churn]] = "yes", 1, 0)</f>
        <v>0</v>
      </c>
      <c r="W3151" t="str">
        <f>IF(tbl_Customers[[#This Row],[number_customer_service_calls]] &lt;= 1, "0-1 Calls", IF(tbl_Customers[[#This Row],[number_customer_service_calls]] &lt;= 3, "2-3 Calls", IF(tbl_Customers[[#This Row],[number_customer_service_calls]] &lt;=5, "4-5 Calls", "6+ Calls")))</f>
        <v>0-1 Calls</v>
      </c>
      <c r="X3151" t="str">
        <f>IF(tbl_Customers[[#This Row],[account_length]] &lt;= 50, "0-50", IF(tbl_Customers[[#This Row],[account_length]] &lt;=100, "51-100", IF(tbl_Customers[[#This Row],[account_length]] &lt;= 150, "101-150", "151+")))</f>
        <v>101-150</v>
      </c>
      <c r="Y3151" t="str">
        <f>IF(tbl_Customers[[#This Row],[total_intl_charge]] &lt;= 3, "Low Charges", "High Charges")</f>
        <v>High Charges</v>
      </c>
      <c r="Z3151" t="str">
        <f>IF(tbl_Customers[[#This Row],[total_eve_calls]]&lt;=80,"Low Calls",
IF(tbl_Customers[[#This Row],[total_eve_calls]]&lt;=120,"Medium Calls","High Calls"))</f>
        <v>Low Calls</v>
      </c>
      <c r="AA3151" t="str">
        <f>IF(tbl_Customers[[#This Row],[total_eve_charge]]&lt;=15,"Low Charges",
IF(tbl_Customers[[#This Row],[total_eve_charge]]&lt;=20,"Medium Charges","High Charges"))</f>
        <v>Medium Charges</v>
      </c>
      <c r="AB31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51" t="str">
        <f>IF(tbl_Customers[[#This Row],[number_vmail_messages]] = 0, "No Usage", IF(tbl_Customers[[#This Row],[number_vmail_messages]] &lt;= 20, "Low Usage", IF(tbl_Customers[[#This Row],[number_vmail_messages]] &lt;= 40, "Medium Usgae", "High Usage")))</f>
        <v>No Usage</v>
      </c>
      <c r="AD3151" t="str">
        <f>IF(tbl_Customers[[#This Row],[total_day_minutes]]&lt;=150,"Low Usage", IF(tbl_Customers[[#This Row],[total_day_minutes]]&lt;=200,"Medium Usage", IF(tbl_Customers[[#This Row],[total_day_minutes]]&lt;=250,"High Usage","Very High Usage")))</f>
        <v>Low Usage</v>
      </c>
      <c r="AE3151" t="str">
        <f>IF(tbl_Customers[[#This Row],[total_intl_calls]]&lt;=5,"Low Calls", IF(tbl_Customers[[#This Row],[total_intl_calls]]&lt;=10, "Medium Calls", "High Calls"))</f>
        <v>Low Calls</v>
      </c>
      <c r="AF31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51" s="36" t="str">
        <f>IF(tbl_Customers[[#This Row],[Churn_Risk_Score]]&gt;=10,"High Risk", IF(tbl_Customers[[#This Row],[Churn_Risk_Score]]&gt;=5,"Medium Risk","Low Risk"))</f>
        <v>Medium Risk</v>
      </c>
    </row>
    <row r="3152" spans="1:33" x14ac:dyDescent="0.35">
      <c r="A3152">
        <v>3151</v>
      </c>
      <c r="B3152" t="s">
        <v>67</v>
      </c>
      <c r="C3152">
        <v>116</v>
      </c>
      <c r="D3152" t="s">
        <v>25</v>
      </c>
      <c r="E3152" t="s">
        <v>23</v>
      </c>
      <c r="F3152" t="s">
        <v>22</v>
      </c>
      <c r="G3152">
        <v>0</v>
      </c>
      <c r="H3152">
        <v>139.4</v>
      </c>
      <c r="I3152">
        <v>102</v>
      </c>
      <c r="J3152">
        <v>23.7</v>
      </c>
      <c r="K3152">
        <v>261.8</v>
      </c>
      <c r="L3152">
        <v>97</v>
      </c>
      <c r="M3152">
        <v>22.25</v>
      </c>
      <c r="N3152">
        <v>167.4</v>
      </c>
      <c r="O3152">
        <v>101</v>
      </c>
      <c r="P3152">
        <v>7.53</v>
      </c>
      <c r="Q3152">
        <v>10.5</v>
      </c>
      <c r="R3152">
        <v>4</v>
      </c>
      <c r="S3152">
        <v>2.84</v>
      </c>
      <c r="T3152">
        <v>1</v>
      </c>
      <c r="U3152" t="s">
        <v>22</v>
      </c>
      <c r="V3152">
        <f>IF(tbl_Customers[[#This Row],[churn]] = "yes", 1, 0)</f>
        <v>0</v>
      </c>
      <c r="W3152" t="str">
        <f>IF(tbl_Customers[[#This Row],[number_customer_service_calls]] &lt;= 1, "0-1 Calls", IF(tbl_Customers[[#This Row],[number_customer_service_calls]] &lt;= 3, "2-3 Calls", IF(tbl_Customers[[#This Row],[number_customer_service_calls]] &lt;=5, "4-5 Calls", "6+ Calls")))</f>
        <v>0-1 Calls</v>
      </c>
      <c r="X3152" t="str">
        <f>IF(tbl_Customers[[#This Row],[account_length]] &lt;= 50, "0-50", IF(tbl_Customers[[#This Row],[account_length]] &lt;=100, "51-100", IF(tbl_Customers[[#This Row],[account_length]] &lt;= 150, "101-150", "151+")))</f>
        <v>101-150</v>
      </c>
      <c r="Y3152" t="str">
        <f>IF(tbl_Customers[[#This Row],[total_intl_charge]] &lt;= 3, "Low Charges", "High Charges")</f>
        <v>Low Charges</v>
      </c>
      <c r="Z3152" t="str">
        <f>IF(tbl_Customers[[#This Row],[total_eve_calls]]&lt;=80,"Low Calls",
IF(tbl_Customers[[#This Row],[total_eve_calls]]&lt;=120,"Medium Calls","High Calls"))</f>
        <v>Medium Calls</v>
      </c>
      <c r="AA3152" t="str">
        <f>IF(tbl_Customers[[#This Row],[total_eve_charge]]&lt;=15,"Low Charges",
IF(tbl_Customers[[#This Row],[total_eve_charge]]&lt;=20,"Medium Charges","High Charges"))</f>
        <v>High Charges</v>
      </c>
      <c r="AB31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52" t="str">
        <f>IF(tbl_Customers[[#This Row],[number_vmail_messages]] = 0, "No Usage", IF(tbl_Customers[[#This Row],[number_vmail_messages]] &lt;= 20, "Low Usage", IF(tbl_Customers[[#This Row],[number_vmail_messages]] &lt;= 40, "Medium Usgae", "High Usage")))</f>
        <v>No Usage</v>
      </c>
      <c r="AD3152" t="str">
        <f>IF(tbl_Customers[[#This Row],[total_day_minutes]]&lt;=150,"Low Usage", IF(tbl_Customers[[#This Row],[total_day_minutes]]&lt;=200,"Medium Usage", IF(tbl_Customers[[#This Row],[total_day_minutes]]&lt;=250,"High Usage","Very High Usage")))</f>
        <v>Low Usage</v>
      </c>
      <c r="AE3152" t="str">
        <f>IF(tbl_Customers[[#This Row],[total_intl_calls]]&lt;=5,"Low Calls", IF(tbl_Customers[[#This Row],[total_intl_calls]]&lt;=10, "Medium Calls", "High Calls"))</f>
        <v>Low Calls</v>
      </c>
      <c r="AF31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52" s="36" t="str">
        <f>IF(tbl_Customers[[#This Row],[Churn_Risk_Score]]&gt;=10,"High Risk", IF(tbl_Customers[[#This Row],[Churn_Risk_Score]]&gt;=5,"Medium Risk","Low Risk"))</f>
        <v>Low Risk</v>
      </c>
    </row>
    <row r="3153" spans="1:33" x14ac:dyDescent="0.35">
      <c r="A3153">
        <v>3152</v>
      </c>
      <c r="B3153" t="s">
        <v>71</v>
      </c>
      <c r="C3153">
        <v>93</v>
      </c>
      <c r="D3153" t="s">
        <v>28</v>
      </c>
      <c r="E3153" t="s">
        <v>22</v>
      </c>
      <c r="F3153" t="s">
        <v>23</v>
      </c>
      <c r="G3153">
        <v>23</v>
      </c>
      <c r="H3153">
        <v>196</v>
      </c>
      <c r="I3153">
        <v>91</v>
      </c>
      <c r="J3153">
        <v>33.32</v>
      </c>
      <c r="K3153">
        <v>156.30000000000001</v>
      </c>
      <c r="L3153">
        <v>107</v>
      </c>
      <c r="M3153">
        <v>13.29</v>
      </c>
      <c r="N3153">
        <v>200.5</v>
      </c>
      <c r="O3153">
        <v>68</v>
      </c>
      <c r="P3153">
        <v>9.02</v>
      </c>
      <c r="Q3153">
        <v>15.3</v>
      </c>
      <c r="R3153">
        <v>2</v>
      </c>
      <c r="S3153">
        <v>4.13</v>
      </c>
      <c r="T3153">
        <v>1</v>
      </c>
      <c r="U3153" t="s">
        <v>22</v>
      </c>
      <c r="V3153">
        <f>IF(tbl_Customers[[#This Row],[churn]] = "yes", 1, 0)</f>
        <v>0</v>
      </c>
      <c r="W3153" t="str">
        <f>IF(tbl_Customers[[#This Row],[number_customer_service_calls]] &lt;= 1, "0-1 Calls", IF(tbl_Customers[[#This Row],[number_customer_service_calls]] &lt;= 3, "2-3 Calls", IF(tbl_Customers[[#This Row],[number_customer_service_calls]] &lt;=5, "4-5 Calls", "6+ Calls")))</f>
        <v>0-1 Calls</v>
      </c>
      <c r="X3153" t="str">
        <f>IF(tbl_Customers[[#This Row],[account_length]] &lt;= 50, "0-50", IF(tbl_Customers[[#This Row],[account_length]] &lt;=100, "51-100", IF(tbl_Customers[[#This Row],[account_length]] &lt;= 150, "101-150", "151+")))</f>
        <v>51-100</v>
      </c>
      <c r="Y3153" t="str">
        <f>IF(tbl_Customers[[#This Row],[total_intl_charge]] &lt;= 3, "Low Charges", "High Charges")</f>
        <v>High Charges</v>
      </c>
      <c r="Z3153" t="str">
        <f>IF(tbl_Customers[[#This Row],[total_eve_calls]]&lt;=80,"Low Calls",
IF(tbl_Customers[[#This Row],[total_eve_calls]]&lt;=120,"Medium Calls","High Calls"))</f>
        <v>Medium Calls</v>
      </c>
      <c r="AA3153" t="str">
        <f>IF(tbl_Customers[[#This Row],[total_eve_charge]]&lt;=15,"Low Charges",
IF(tbl_Customers[[#This Row],[total_eve_charge]]&lt;=20,"Medium Charges","High Charges"))</f>
        <v>Low Charges</v>
      </c>
      <c r="AB31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53" t="str">
        <f>IF(tbl_Customers[[#This Row],[number_vmail_messages]] = 0, "No Usage", IF(tbl_Customers[[#This Row],[number_vmail_messages]] &lt;= 20, "Low Usage", IF(tbl_Customers[[#This Row],[number_vmail_messages]] &lt;= 40, "Medium Usgae", "High Usage")))</f>
        <v>Medium Usgae</v>
      </c>
      <c r="AD3153" t="str">
        <f>IF(tbl_Customers[[#This Row],[total_day_minutes]]&lt;=150,"Low Usage", IF(tbl_Customers[[#This Row],[total_day_minutes]]&lt;=200,"Medium Usage", IF(tbl_Customers[[#This Row],[total_day_minutes]]&lt;=250,"High Usage","Very High Usage")))</f>
        <v>Medium Usage</v>
      </c>
      <c r="AE3153" t="str">
        <f>IF(tbl_Customers[[#This Row],[total_intl_calls]]&lt;=5,"Low Calls", IF(tbl_Customers[[#This Row],[total_intl_calls]]&lt;=10, "Medium Calls", "High Calls"))</f>
        <v>Low Calls</v>
      </c>
      <c r="AF31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53" s="36" t="str">
        <f>IF(tbl_Customers[[#This Row],[Churn_Risk_Score]]&gt;=10,"High Risk", IF(tbl_Customers[[#This Row],[Churn_Risk_Score]]&gt;=5,"Medium Risk","Low Risk"))</f>
        <v>Low Risk</v>
      </c>
    </row>
    <row r="3154" spans="1:33" x14ac:dyDescent="0.35">
      <c r="A3154">
        <v>3153</v>
      </c>
      <c r="B3154" t="s">
        <v>37</v>
      </c>
      <c r="C3154">
        <v>106</v>
      </c>
      <c r="D3154" t="s">
        <v>28</v>
      </c>
      <c r="E3154" t="s">
        <v>22</v>
      </c>
      <c r="F3154" t="s">
        <v>22</v>
      </c>
      <c r="G3154">
        <v>0</v>
      </c>
      <c r="H3154">
        <v>160.80000000000001</v>
      </c>
      <c r="I3154">
        <v>73</v>
      </c>
      <c r="J3154">
        <v>27.34</v>
      </c>
      <c r="K3154">
        <v>170.4</v>
      </c>
      <c r="L3154">
        <v>112</v>
      </c>
      <c r="M3154">
        <v>14.48</v>
      </c>
      <c r="N3154">
        <v>249.2</v>
      </c>
      <c r="O3154">
        <v>131</v>
      </c>
      <c r="P3154">
        <v>11.21</v>
      </c>
      <c r="Q3154">
        <v>7.2</v>
      </c>
      <c r="R3154">
        <v>3</v>
      </c>
      <c r="S3154">
        <v>1.94</v>
      </c>
      <c r="T3154">
        <v>1</v>
      </c>
      <c r="U3154" t="s">
        <v>22</v>
      </c>
      <c r="V3154">
        <f>IF(tbl_Customers[[#This Row],[churn]] = "yes", 1, 0)</f>
        <v>0</v>
      </c>
      <c r="W3154" t="str">
        <f>IF(tbl_Customers[[#This Row],[number_customer_service_calls]] &lt;= 1, "0-1 Calls", IF(tbl_Customers[[#This Row],[number_customer_service_calls]] &lt;= 3, "2-3 Calls", IF(tbl_Customers[[#This Row],[number_customer_service_calls]] &lt;=5, "4-5 Calls", "6+ Calls")))</f>
        <v>0-1 Calls</v>
      </c>
      <c r="X3154" t="str">
        <f>IF(tbl_Customers[[#This Row],[account_length]] &lt;= 50, "0-50", IF(tbl_Customers[[#This Row],[account_length]] &lt;=100, "51-100", IF(tbl_Customers[[#This Row],[account_length]] &lt;= 150, "101-150", "151+")))</f>
        <v>101-150</v>
      </c>
      <c r="Y3154" t="str">
        <f>IF(tbl_Customers[[#This Row],[total_intl_charge]] &lt;= 3, "Low Charges", "High Charges")</f>
        <v>Low Charges</v>
      </c>
      <c r="Z3154" t="str">
        <f>IF(tbl_Customers[[#This Row],[total_eve_calls]]&lt;=80,"Low Calls",
IF(tbl_Customers[[#This Row],[total_eve_calls]]&lt;=120,"Medium Calls","High Calls"))</f>
        <v>Medium Calls</v>
      </c>
      <c r="AA3154" t="str">
        <f>IF(tbl_Customers[[#This Row],[total_eve_charge]]&lt;=15,"Low Charges",
IF(tbl_Customers[[#This Row],[total_eve_charge]]&lt;=20,"Medium Charges","High Charges"))</f>
        <v>Low Charges</v>
      </c>
      <c r="AB31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54" t="str">
        <f>IF(tbl_Customers[[#This Row],[number_vmail_messages]] = 0, "No Usage", IF(tbl_Customers[[#This Row],[number_vmail_messages]] &lt;= 20, "Low Usage", IF(tbl_Customers[[#This Row],[number_vmail_messages]] &lt;= 40, "Medium Usgae", "High Usage")))</f>
        <v>No Usage</v>
      </c>
      <c r="AD3154" t="str">
        <f>IF(tbl_Customers[[#This Row],[total_day_minutes]]&lt;=150,"Low Usage", IF(tbl_Customers[[#This Row],[total_day_minutes]]&lt;=200,"Medium Usage", IF(tbl_Customers[[#This Row],[total_day_minutes]]&lt;=250,"High Usage","Very High Usage")))</f>
        <v>Medium Usage</v>
      </c>
      <c r="AE3154" t="str">
        <f>IF(tbl_Customers[[#This Row],[total_intl_calls]]&lt;=5,"Low Calls", IF(tbl_Customers[[#This Row],[total_intl_calls]]&lt;=10, "Medium Calls", "High Calls"))</f>
        <v>Low Calls</v>
      </c>
      <c r="AF31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54" s="36" t="str">
        <f>IF(tbl_Customers[[#This Row],[Churn_Risk_Score]]&gt;=10,"High Risk", IF(tbl_Customers[[#This Row],[Churn_Risk_Score]]&gt;=5,"Medium Risk","Low Risk"))</f>
        <v>Low Risk</v>
      </c>
    </row>
    <row r="3155" spans="1:33" x14ac:dyDescent="0.35">
      <c r="A3155">
        <v>3154</v>
      </c>
      <c r="B3155" t="s">
        <v>70</v>
      </c>
      <c r="C3155">
        <v>92</v>
      </c>
      <c r="D3155" t="s">
        <v>28</v>
      </c>
      <c r="E3155" t="s">
        <v>22</v>
      </c>
      <c r="F3155" t="s">
        <v>22</v>
      </c>
      <c r="G3155">
        <v>0</v>
      </c>
      <c r="H3155">
        <v>325.39999999999998</v>
      </c>
      <c r="I3155">
        <v>73</v>
      </c>
      <c r="J3155">
        <v>55.32</v>
      </c>
      <c r="K3155">
        <v>127.8</v>
      </c>
      <c r="L3155">
        <v>100</v>
      </c>
      <c r="M3155">
        <v>10.86</v>
      </c>
      <c r="N3155">
        <v>209.9</v>
      </c>
      <c r="O3155">
        <v>98</v>
      </c>
      <c r="P3155">
        <v>9.4499999999999993</v>
      </c>
      <c r="Q3155">
        <v>9.3000000000000007</v>
      </c>
      <c r="R3155">
        <v>10</v>
      </c>
      <c r="S3155">
        <v>2.5099999999999998</v>
      </c>
      <c r="T3155">
        <v>1</v>
      </c>
      <c r="U3155" t="s">
        <v>23</v>
      </c>
      <c r="V3155">
        <f>IF(tbl_Customers[[#This Row],[churn]] = "yes", 1, 0)</f>
        <v>1</v>
      </c>
      <c r="W3155" t="str">
        <f>IF(tbl_Customers[[#This Row],[number_customer_service_calls]] &lt;= 1, "0-1 Calls", IF(tbl_Customers[[#This Row],[number_customer_service_calls]] &lt;= 3, "2-3 Calls", IF(tbl_Customers[[#This Row],[number_customer_service_calls]] &lt;=5, "4-5 Calls", "6+ Calls")))</f>
        <v>0-1 Calls</v>
      </c>
      <c r="X3155" t="str">
        <f>IF(tbl_Customers[[#This Row],[account_length]] &lt;= 50, "0-50", IF(tbl_Customers[[#This Row],[account_length]] &lt;=100, "51-100", IF(tbl_Customers[[#This Row],[account_length]] &lt;= 150, "101-150", "151+")))</f>
        <v>51-100</v>
      </c>
      <c r="Y3155" t="str">
        <f>IF(tbl_Customers[[#This Row],[total_intl_charge]] &lt;= 3, "Low Charges", "High Charges")</f>
        <v>Low Charges</v>
      </c>
      <c r="Z3155" t="str">
        <f>IF(tbl_Customers[[#This Row],[total_eve_calls]]&lt;=80,"Low Calls",
IF(tbl_Customers[[#This Row],[total_eve_calls]]&lt;=120,"Medium Calls","High Calls"))</f>
        <v>Medium Calls</v>
      </c>
      <c r="AA3155" t="str">
        <f>IF(tbl_Customers[[#This Row],[total_eve_charge]]&lt;=15,"Low Charges",
IF(tbl_Customers[[#This Row],[total_eve_charge]]&lt;=20,"Medium Charges","High Charges"))</f>
        <v>Low Charges</v>
      </c>
      <c r="AB31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55" t="str">
        <f>IF(tbl_Customers[[#This Row],[number_vmail_messages]] = 0, "No Usage", IF(tbl_Customers[[#This Row],[number_vmail_messages]] &lt;= 20, "Low Usage", IF(tbl_Customers[[#This Row],[number_vmail_messages]] &lt;= 40, "Medium Usgae", "High Usage")))</f>
        <v>No Usage</v>
      </c>
      <c r="AD3155" t="str">
        <f>IF(tbl_Customers[[#This Row],[total_day_minutes]]&lt;=150,"Low Usage", IF(tbl_Customers[[#This Row],[total_day_minutes]]&lt;=200,"Medium Usage", IF(tbl_Customers[[#This Row],[total_day_minutes]]&lt;=250,"High Usage","Very High Usage")))</f>
        <v>Very High Usage</v>
      </c>
      <c r="AE3155" t="str">
        <f>IF(tbl_Customers[[#This Row],[total_intl_calls]]&lt;=5,"Low Calls", IF(tbl_Customers[[#This Row],[total_intl_calls]]&lt;=10, "Medium Calls", "High Calls"))</f>
        <v>Medium Calls</v>
      </c>
      <c r="AF31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155" s="36" t="str">
        <f>IF(tbl_Customers[[#This Row],[Churn_Risk_Score]]&gt;=10,"High Risk", IF(tbl_Customers[[#This Row],[Churn_Risk_Score]]&gt;=5,"Medium Risk","Low Risk"))</f>
        <v>Medium Risk</v>
      </c>
    </row>
    <row r="3156" spans="1:33" x14ac:dyDescent="0.35">
      <c r="A3156">
        <v>3155</v>
      </c>
      <c r="B3156" t="s">
        <v>61</v>
      </c>
      <c r="C3156">
        <v>110</v>
      </c>
      <c r="D3156" t="s">
        <v>21</v>
      </c>
      <c r="E3156" t="s">
        <v>22</v>
      </c>
      <c r="F3156" t="s">
        <v>22</v>
      </c>
      <c r="G3156">
        <v>0</v>
      </c>
      <c r="H3156">
        <v>198.2</v>
      </c>
      <c r="I3156">
        <v>92</v>
      </c>
      <c r="J3156">
        <v>33.69</v>
      </c>
      <c r="K3156">
        <v>147.1</v>
      </c>
      <c r="L3156">
        <v>97</v>
      </c>
      <c r="M3156">
        <v>12.5</v>
      </c>
      <c r="N3156">
        <v>199.6</v>
      </c>
      <c r="O3156">
        <v>76</v>
      </c>
      <c r="P3156">
        <v>8.98</v>
      </c>
      <c r="Q3156">
        <v>16.5</v>
      </c>
      <c r="R3156">
        <v>4</v>
      </c>
      <c r="S3156">
        <v>4.46</v>
      </c>
      <c r="T3156">
        <v>4</v>
      </c>
      <c r="U3156" t="s">
        <v>22</v>
      </c>
      <c r="V3156">
        <f>IF(tbl_Customers[[#This Row],[churn]] = "yes", 1, 0)</f>
        <v>0</v>
      </c>
      <c r="W3156" t="str">
        <f>IF(tbl_Customers[[#This Row],[number_customer_service_calls]] &lt;= 1, "0-1 Calls", IF(tbl_Customers[[#This Row],[number_customer_service_calls]] &lt;= 3, "2-3 Calls", IF(tbl_Customers[[#This Row],[number_customer_service_calls]] &lt;=5, "4-5 Calls", "6+ Calls")))</f>
        <v>4-5 Calls</v>
      </c>
      <c r="X3156" t="str">
        <f>IF(tbl_Customers[[#This Row],[account_length]] &lt;= 50, "0-50", IF(tbl_Customers[[#This Row],[account_length]] &lt;=100, "51-100", IF(tbl_Customers[[#This Row],[account_length]] &lt;= 150, "101-150", "151+")))</f>
        <v>101-150</v>
      </c>
      <c r="Y3156" t="str">
        <f>IF(tbl_Customers[[#This Row],[total_intl_charge]] &lt;= 3, "Low Charges", "High Charges")</f>
        <v>High Charges</v>
      </c>
      <c r="Z3156" t="str">
        <f>IF(tbl_Customers[[#This Row],[total_eve_calls]]&lt;=80,"Low Calls",
IF(tbl_Customers[[#This Row],[total_eve_calls]]&lt;=120,"Medium Calls","High Calls"))</f>
        <v>Medium Calls</v>
      </c>
      <c r="AA3156" t="str">
        <f>IF(tbl_Customers[[#This Row],[total_eve_charge]]&lt;=15,"Low Charges",
IF(tbl_Customers[[#This Row],[total_eve_charge]]&lt;=20,"Medium Charges","High Charges"))</f>
        <v>Low Charges</v>
      </c>
      <c r="AB31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56" t="str">
        <f>IF(tbl_Customers[[#This Row],[number_vmail_messages]] = 0, "No Usage", IF(tbl_Customers[[#This Row],[number_vmail_messages]] &lt;= 20, "Low Usage", IF(tbl_Customers[[#This Row],[number_vmail_messages]] &lt;= 40, "Medium Usgae", "High Usage")))</f>
        <v>No Usage</v>
      </c>
      <c r="AD3156" t="str">
        <f>IF(tbl_Customers[[#This Row],[total_day_minutes]]&lt;=150,"Low Usage", IF(tbl_Customers[[#This Row],[total_day_minutes]]&lt;=200,"Medium Usage", IF(tbl_Customers[[#This Row],[total_day_minutes]]&lt;=250,"High Usage","Very High Usage")))</f>
        <v>Medium Usage</v>
      </c>
      <c r="AE3156" t="str">
        <f>IF(tbl_Customers[[#This Row],[total_intl_calls]]&lt;=5,"Low Calls", IF(tbl_Customers[[#This Row],[total_intl_calls]]&lt;=10, "Medium Calls", "High Calls"))</f>
        <v>Low Calls</v>
      </c>
      <c r="AF31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156" s="36" t="str">
        <f>IF(tbl_Customers[[#This Row],[Churn_Risk_Score]]&gt;=10,"High Risk", IF(tbl_Customers[[#This Row],[Churn_Risk_Score]]&gt;=5,"Medium Risk","Low Risk"))</f>
        <v>Medium Risk</v>
      </c>
    </row>
    <row r="3157" spans="1:33" x14ac:dyDescent="0.35">
      <c r="A3157">
        <v>3156</v>
      </c>
      <c r="B3157" t="s">
        <v>31</v>
      </c>
      <c r="C3157">
        <v>122</v>
      </c>
      <c r="D3157" t="s">
        <v>21</v>
      </c>
      <c r="E3157" t="s">
        <v>23</v>
      </c>
      <c r="F3157" t="s">
        <v>22</v>
      </c>
      <c r="G3157">
        <v>0</v>
      </c>
      <c r="H3157">
        <v>168.8</v>
      </c>
      <c r="I3157">
        <v>86</v>
      </c>
      <c r="J3157">
        <v>28.7</v>
      </c>
      <c r="K3157">
        <v>237.6</v>
      </c>
      <c r="L3157">
        <v>98</v>
      </c>
      <c r="M3157">
        <v>20.2</v>
      </c>
      <c r="N3157">
        <v>204.3</v>
      </c>
      <c r="O3157">
        <v>94</v>
      </c>
      <c r="P3157">
        <v>9.19</v>
      </c>
      <c r="Q3157">
        <v>5.3</v>
      </c>
      <c r="R3157">
        <v>9</v>
      </c>
      <c r="S3157">
        <v>1.43</v>
      </c>
      <c r="T3157">
        <v>1</v>
      </c>
      <c r="U3157" t="s">
        <v>22</v>
      </c>
      <c r="V3157">
        <f>IF(tbl_Customers[[#This Row],[churn]] = "yes", 1, 0)</f>
        <v>0</v>
      </c>
      <c r="W3157" t="str">
        <f>IF(tbl_Customers[[#This Row],[number_customer_service_calls]] &lt;= 1, "0-1 Calls", IF(tbl_Customers[[#This Row],[number_customer_service_calls]] &lt;= 3, "2-3 Calls", IF(tbl_Customers[[#This Row],[number_customer_service_calls]] &lt;=5, "4-5 Calls", "6+ Calls")))</f>
        <v>0-1 Calls</v>
      </c>
      <c r="X3157" t="str">
        <f>IF(tbl_Customers[[#This Row],[account_length]] &lt;= 50, "0-50", IF(tbl_Customers[[#This Row],[account_length]] &lt;=100, "51-100", IF(tbl_Customers[[#This Row],[account_length]] &lt;= 150, "101-150", "151+")))</f>
        <v>101-150</v>
      </c>
      <c r="Y3157" t="str">
        <f>IF(tbl_Customers[[#This Row],[total_intl_charge]] &lt;= 3, "Low Charges", "High Charges")</f>
        <v>Low Charges</v>
      </c>
      <c r="Z3157" t="str">
        <f>IF(tbl_Customers[[#This Row],[total_eve_calls]]&lt;=80,"Low Calls",
IF(tbl_Customers[[#This Row],[total_eve_calls]]&lt;=120,"Medium Calls","High Calls"))</f>
        <v>Medium Calls</v>
      </c>
      <c r="AA3157" t="str">
        <f>IF(tbl_Customers[[#This Row],[total_eve_charge]]&lt;=15,"Low Charges",
IF(tbl_Customers[[#This Row],[total_eve_charge]]&lt;=20,"Medium Charges","High Charges"))</f>
        <v>High Charges</v>
      </c>
      <c r="AB31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57" t="str">
        <f>IF(tbl_Customers[[#This Row],[number_vmail_messages]] = 0, "No Usage", IF(tbl_Customers[[#This Row],[number_vmail_messages]] &lt;= 20, "Low Usage", IF(tbl_Customers[[#This Row],[number_vmail_messages]] &lt;= 40, "Medium Usgae", "High Usage")))</f>
        <v>No Usage</v>
      </c>
      <c r="AD3157" t="str">
        <f>IF(tbl_Customers[[#This Row],[total_day_minutes]]&lt;=150,"Low Usage", IF(tbl_Customers[[#This Row],[total_day_minutes]]&lt;=200,"Medium Usage", IF(tbl_Customers[[#This Row],[total_day_minutes]]&lt;=250,"High Usage","Very High Usage")))</f>
        <v>Medium Usage</v>
      </c>
      <c r="AE3157" t="str">
        <f>IF(tbl_Customers[[#This Row],[total_intl_calls]]&lt;=5,"Low Calls", IF(tbl_Customers[[#This Row],[total_intl_calls]]&lt;=10, "Medium Calls", "High Calls"))</f>
        <v>Medium Calls</v>
      </c>
      <c r="AF31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57" s="36" t="str">
        <f>IF(tbl_Customers[[#This Row],[Churn_Risk_Score]]&gt;=10,"High Risk", IF(tbl_Customers[[#This Row],[Churn_Risk_Score]]&gt;=5,"Medium Risk","Low Risk"))</f>
        <v>Low Risk</v>
      </c>
    </row>
    <row r="3158" spans="1:33" x14ac:dyDescent="0.35">
      <c r="A3158">
        <v>3157</v>
      </c>
      <c r="B3158" t="s">
        <v>68</v>
      </c>
      <c r="C3158">
        <v>82</v>
      </c>
      <c r="D3158" t="s">
        <v>21</v>
      </c>
      <c r="E3158" t="s">
        <v>22</v>
      </c>
      <c r="F3158" t="s">
        <v>22</v>
      </c>
      <c r="G3158">
        <v>0</v>
      </c>
      <c r="H3158">
        <v>273.8</v>
      </c>
      <c r="I3158">
        <v>99</v>
      </c>
      <c r="J3158">
        <v>46.55</v>
      </c>
      <c r="K3158">
        <v>123.8</v>
      </c>
      <c r="L3158">
        <v>110</v>
      </c>
      <c r="M3158">
        <v>10.52</v>
      </c>
      <c r="N3158">
        <v>147.69999999999999</v>
      </c>
      <c r="O3158">
        <v>61</v>
      </c>
      <c r="P3158">
        <v>6.65</v>
      </c>
      <c r="Q3158">
        <v>6.9</v>
      </c>
      <c r="R3158">
        <v>4</v>
      </c>
      <c r="S3158">
        <v>1.86</v>
      </c>
      <c r="T3158">
        <v>2</v>
      </c>
      <c r="U3158" t="s">
        <v>22</v>
      </c>
      <c r="V3158">
        <f>IF(tbl_Customers[[#This Row],[churn]] = "yes", 1, 0)</f>
        <v>0</v>
      </c>
      <c r="W3158" t="str">
        <f>IF(tbl_Customers[[#This Row],[number_customer_service_calls]] &lt;= 1, "0-1 Calls", IF(tbl_Customers[[#This Row],[number_customer_service_calls]] &lt;= 3, "2-3 Calls", IF(tbl_Customers[[#This Row],[number_customer_service_calls]] &lt;=5, "4-5 Calls", "6+ Calls")))</f>
        <v>2-3 Calls</v>
      </c>
      <c r="X3158" t="str">
        <f>IF(tbl_Customers[[#This Row],[account_length]] &lt;= 50, "0-50", IF(tbl_Customers[[#This Row],[account_length]] &lt;=100, "51-100", IF(tbl_Customers[[#This Row],[account_length]] &lt;= 150, "101-150", "151+")))</f>
        <v>51-100</v>
      </c>
      <c r="Y3158" t="str">
        <f>IF(tbl_Customers[[#This Row],[total_intl_charge]] &lt;= 3, "Low Charges", "High Charges")</f>
        <v>Low Charges</v>
      </c>
      <c r="Z3158" t="str">
        <f>IF(tbl_Customers[[#This Row],[total_eve_calls]]&lt;=80,"Low Calls",
IF(tbl_Customers[[#This Row],[total_eve_calls]]&lt;=120,"Medium Calls","High Calls"))</f>
        <v>Medium Calls</v>
      </c>
      <c r="AA3158" t="str">
        <f>IF(tbl_Customers[[#This Row],[total_eve_charge]]&lt;=15,"Low Charges",
IF(tbl_Customers[[#This Row],[total_eve_charge]]&lt;=20,"Medium Charges","High Charges"))</f>
        <v>Low Charges</v>
      </c>
      <c r="AB31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58" t="str">
        <f>IF(tbl_Customers[[#This Row],[number_vmail_messages]] = 0, "No Usage", IF(tbl_Customers[[#This Row],[number_vmail_messages]] &lt;= 20, "Low Usage", IF(tbl_Customers[[#This Row],[number_vmail_messages]] &lt;= 40, "Medium Usgae", "High Usage")))</f>
        <v>No Usage</v>
      </c>
      <c r="AD3158" t="str">
        <f>IF(tbl_Customers[[#This Row],[total_day_minutes]]&lt;=150,"Low Usage", IF(tbl_Customers[[#This Row],[total_day_minutes]]&lt;=200,"Medium Usage", IF(tbl_Customers[[#This Row],[total_day_minutes]]&lt;=250,"High Usage","Very High Usage")))</f>
        <v>Very High Usage</v>
      </c>
      <c r="AE3158" t="str">
        <f>IF(tbl_Customers[[#This Row],[total_intl_calls]]&lt;=5,"Low Calls", IF(tbl_Customers[[#This Row],[total_intl_calls]]&lt;=10, "Medium Calls", "High Calls"))</f>
        <v>Low Calls</v>
      </c>
      <c r="AF31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158" s="36" t="str">
        <f>IF(tbl_Customers[[#This Row],[Churn_Risk_Score]]&gt;=10,"High Risk", IF(tbl_Customers[[#This Row],[Churn_Risk_Score]]&gt;=5,"Medium Risk","Low Risk"))</f>
        <v>Medium Risk</v>
      </c>
    </row>
    <row r="3159" spans="1:33" x14ac:dyDescent="0.35">
      <c r="A3159">
        <v>3158</v>
      </c>
      <c r="B3159" t="s">
        <v>41</v>
      </c>
      <c r="C3159">
        <v>71</v>
      </c>
      <c r="D3159" t="s">
        <v>21</v>
      </c>
      <c r="E3159" t="s">
        <v>22</v>
      </c>
      <c r="F3159" t="s">
        <v>22</v>
      </c>
      <c r="G3159">
        <v>0</v>
      </c>
      <c r="H3159">
        <v>217.7</v>
      </c>
      <c r="I3159">
        <v>114</v>
      </c>
      <c r="J3159">
        <v>37.01</v>
      </c>
      <c r="K3159">
        <v>182</v>
      </c>
      <c r="L3159">
        <v>105</v>
      </c>
      <c r="M3159">
        <v>15.47</v>
      </c>
      <c r="N3159">
        <v>113.5</v>
      </c>
      <c r="O3159">
        <v>87</v>
      </c>
      <c r="P3159">
        <v>5.1100000000000003</v>
      </c>
      <c r="Q3159">
        <v>8.5</v>
      </c>
      <c r="R3159">
        <v>10</v>
      </c>
      <c r="S3159">
        <v>2.2999999999999998</v>
      </c>
      <c r="T3159">
        <v>4</v>
      </c>
      <c r="U3159" t="s">
        <v>22</v>
      </c>
      <c r="V3159">
        <f>IF(tbl_Customers[[#This Row],[churn]] = "yes", 1, 0)</f>
        <v>0</v>
      </c>
      <c r="W3159" t="str">
        <f>IF(tbl_Customers[[#This Row],[number_customer_service_calls]] &lt;= 1, "0-1 Calls", IF(tbl_Customers[[#This Row],[number_customer_service_calls]] &lt;= 3, "2-3 Calls", IF(tbl_Customers[[#This Row],[number_customer_service_calls]] &lt;=5, "4-5 Calls", "6+ Calls")))</f>
        <v>4-5 Calls</v>
      </c>
      <c r="X3159" t="str">
        <f>IF(tbl_Customers[[#This Row],[account_length]] &lt;= 50, "0-50", IF(tbl_Customers[[#This Row],[account_length]] &lt;=100, "51-100", IF(tbl_Customers[[#This Row],[account_length]] &lt;= 150, "101-150", "151+")))</f>
        <v>51-100</v>
      </c>
      <c r="Y3159" t="str">
        <f>IF(tbl_Customers[[#This Row],[total_intl_charge]] &lt;= 3, "Low Charges", "High Charges")</f>
        <v>Low Charges</v>
      </c>
      <c r="Z3159" t="str">
        <f>IF(tbl_Customers[[#This Row],[total_eve_calls]]&lt;=80,"Low Calls",
IF(tbl_Customers[[#This Row],[total_eve_calls]]&lt;=120,"Medium Calls","High Calls"))</f>
        <v>Medium Calls</v>
      </c>
      <c r="AA3159" t="str">
        <f>IF(tbl_Customers[[#This Row],[total_eve_charge]]&lt;=15,"Low Charges",
IF(tbl_Customers[[#This Row],[total_eve_charge]]&lt;=20,"Medium Charges","High Charges"))</f>
        <v>Medium Charges</v>
      </c>
      <c r="AB31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59" t="str">
        <f>IF(tbl_Customers[[#This Row],[number_vmail_messages]] = 0, "No Usage", IF(tbl_Customers[[#This Row],[number_vmail_messages]] &lt;= 20, "Low Usage", IF(tbl_Customers[[#This Row],[number_vmail_messages]] &lt;= 40, "Medium Usgae", "High Usage")))</f>
        <v>No Usage</v>
      </c>
      <c r="AD3159" t="str">
        <f>IF(tbl_Customers[[#This Row],[total_day_minutes]]&lt;=150,"Low Usage", IF(tbl_Customers[[#This Row],[total_day_minutes]]&lt;=200,"Medium Usage", IF(tbl_Customers[[#This Row],[total_day_minutes]]&lt;=250,"High Usage","Very High Usage")))</f>
        <v>High Usage</v>
      </c>
      <c r="AE3159" t="str">
        <f>IF(tbl_Customers[[#This Row],[total_intl_calls]]&lt;=5,"Low Calls", IF(tbl_Customers[[#This Row],[total_intl_calls]]&lt;=10, "Medium Calls", "High Calls"))</f>
        <v>Medium Calls</v>
      </c>
      <c r="AF31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159" s="36" t="str">
        <f>IF(tbl_Customers[[#This Row],[Churn_Risk_Score]]&gt;=10,"High Risk", IF(tbl_Customers[[#This Row],[Churn_Risk_Score]]&gt;=5,"Medium Risk","Low Risk"))</f>
        <v>Medium Risk</v>
      </c>
    </row>
    <row r="3160" spans="1:33" x14ac:dyDescent="0.35">
      <c r="A3160">
        <v>3159</v>
      </c>
      <c r="B3160" t="s">
        <v>24</v>
      </c>
      <c r="C3160">
        <v>91</v>
      </c>
      <c r="D3160" t="s">
        <v>21</v>
      </c>
      <c r="E3160" t="s">
        <v>22</v>
      </c>
      <c r="F3160" t="s">
        <v>22</v>
      </c>
      <c r="G3160">
        <v>0</v>
      </c>
      <c r="H3160">
        <v>93.5</v>
      </c>
      <c r="I3160">
        <v>110</v>
      </c>
      <c r="J3160">
        <v>15.9</v>
      </c>
      <c r="K3160">
        <v>213.3</v>
      </c>
      <c r="L3160">
        <v>79</v>
      </c>
      <c r="M3160">
        <v>18.13</v>
      </c>
      <c r="N3160">
        <v>171.7</v>
      </c>
      <c r="O3160">
        <v>83</v>
      </c>
      <c r="P3160">
        <v>7.73</v>
      </c>
      <c r="Q3160">
        <v>8.9</v>
      </c>
      <c r="R3160">
        <v>4</v>
      </c>
      <c r="S3160">
        <v>2.4</v>
      </c>
      <c r="T3160">
        <v>4</v>
      </c>
      <c r="U3160" t="s">
        <v>23</v>
      </c>
      <c r="V3160">
        <f>IF(tbl_Customers[[#This Row],[churn]] = "yes", 1, 0)</f>
        <v>1</v>
      </c>
      <c r="W3160" t="str">
        <f>IF(tbl_Customers[[#This Row],[number_customer_service_calls]] &lt;= 1, "0-1 Calls", IF(tbl_Customers[[#This Row],[number_customer_service_calls]] &lt;= 3, "2-3 Calls", IF(tbl_Customers[[#This Row],[number_customer_service_calls]] &lt;=5, "4-5 Calls", "6+ Calls")))</f>
        <v>4-5 Calls</v>
      </c>
      <c r="X3160" t="str">
        <f>IF(tbl_Customers[[#This Row],[account_length]] &lt;= 50, "0-50", IF(tbl_Customers[[#This Row],[account_length]] &lt;=100, "51-100", IF(tbl_Customers[[#This Row],[account_length]] &lt;= 150, "101-150", "151+")))</f>
        <v>51-100</v>
      </c>
      <c r="Y3160" t="str">
        <f>IF(tbl_Customers[[#This Row],[total_intl_charge]] &lt;= 3, "Low Charges", "High Charges")</f>
        <v>Low Charges</v>
      </c>
      <c r="Z3160" t="str">
        <f>IF(tbl_Customers[[#This Row],[total_eve_calls]]&lt;=80,"Low Calls",
IF(tbl_Customers[[#This Row],[total_eve_calls]]&lt;=120,"Medium Calls","High Calls"))</f>
        <v>Low Calls</v>
      </c>
      <c r="AA3160" t="str">
        <f>IF(tbl_Customers[[#This Row],[total_eve_charge]]&lt;=15,"Low Charges",
IF(tbl_Customers[[#This Row],[total_eve_charge]]&lt;=20,"Medium Charges","High Charges"))</f>
        <v>Medium Charges</v>
      </c>
      <c r="AB31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0" t="str">
        <f>IF(tbl_Customers[[#This Row],[number_vmail_messages]] = 0, "No Usage", IF(tbl_Customers[[#This Row],[number_vmail_messages]] &lt;= 20, "Low Usage", IF(tbl_Customers[[#This Row],[number_vmail_messages]] &lt;= 40, "Medium Usgae", "High Usage")))</f>
        <v>No Usage</v>
      </c>
      <c r="AD3160" t="str">
        <f>IF(tbl_Customers[[#This Row],[total_day_minutes]]&lt;=150,"Low Usage", IF(tbl_Customers[[#This Row],[total_day_minutes]]&lt;=200,"Medium Usage", IF(tbl_Customers[[#This Row],[total_day_minutes]]&lt;=250,"High Usage","Very High Usage")))</f>
        <v>Low Usage</v>
      </c>
      <c r="AE3160" t="str">
        <f>IF(tbl_Customers[[#This Row],[total_intl_calls]]&lt;=5,"Low Calls", IF(tbl_Customers[[#This Row],[total_intl_calls]]&lt;=10, "Medium Calls", "High Calls"))</f>
        <v>Low Calls</v>
      </c>
      <c r="AF31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160" s="36" t="str">
        <f>IF(tbl_Customers[[#This Row],[Churn_Risk_Score]]&gt;=10,"High Risk", IF(tbl_Customers[[#This Row],[Churn_Risk_Score]]&gt;=5,"Medium Risk","Low Risk"))</f>
        <v>Medium Risk</v>
      </c>
    </row>
    <row r="3161" spans="1:33" x14ac:dyDescent="0.35">
      <c r="A3161">
        <v>3160</v>
      </c>
      <c r="B3161" t="s">
        <v>37</v>
      </c>
      <c r="C3161">
        <v>109</v>
      </c>
      <c r="D3161" t="s">
        <v>21</v>
      </c>
      <c r="E3161" t="s">
        <v>22</v>
      </c>
      <c r="F3161" t="s">
        <v>22</v>
      </c>
      <c r="G3161">
        <v>0</v>
      </c>
      <c r="H3161">
        <v>195.4</v>
      </c>
      <c r="I3161">
        <v>104</v>
      </c>
      <c r="J3161">
        <v>33.22</v>
      </c>
      <c r="K3161">
        <v>204.9</v>
      </c>
      <c r="L3161">
        <v>91</v>
      </c>
      <c r="M3161">
        <v>17.420000000000002</v>
      </c>
      <c r="N3161">
        <v>230.2</v>
      </c>
      <c r="O3161">
        <v>95</v>
      </c>
      <c r="P3161">
        <v>10.36</v>
      </c>
      <c r="Q3161">
        <v>14</v>
      </c>
      <c r="R3161">
        <v>4</v>
      </c>
      <c r="S3161">
        <v>3.78</v>
      </c>
      <c r="T3161">
        <v>0</v>
      </c>
      <c r="U3161" t="s">
        <v>22</v>
      </c>
      <c r="V3161">
        <f>IF(tbl_Customers[[#This Row],[churn]] = "yes", 1, 0)</f>
        <v>0</v>
      </c>
      <c r="W3161" t="str">
        <f>IF(tbl_Customers[[#This Row],[number_customer_service_calls]] &lt;= 1, "0-1 Calls", IF(tbl_Customers[[#This Row],[number_customer_service_calls]] &lt;= 3, "2-3 Calls", IF(tbl_Customers[[#This Row],[number_customer_service_calls]] &lt;=5, "4-5 Calls", "6+ Calls")))</f>
        <v>0-1 Calls</v>
      </c>
      <c r="X3161" t="str">
        <f>IF(tbl_Customers[[#This Row],[account_length]] &lt;= 50, "0-50", IF(tbl_Customers[[#This Row],[account_length]] &lt;=100, "51-100", IF(tbl_Customers[[#This Row],[account_length]] &lt;= 150, "101-150", "151+")))</f>
        <v>101-150</v>
      </c>
      <c r="Y3161" t="str">
        <f>IF(tbl_Customers[[#This Row],[total_intl_charge]] &lt;= 3, "Low Charges", "High Charges")</f>
        <v>High Charges</v>
      </c>
      <c r="Z3161" t="str">
        <f>IF(tbl_Customers[[#This Row],[total_eve_calls]]&lt;=80,"Low Calls",
IF(tbl_Customers[[#This Row],[total_eve_calls]]&lt;=120,"Medium Calls","High Calls"))</f>
        <v>Medium Calls</v>
      </c>
      <c r="AA3161" t="str">
        <f>IF(tbl_Customers[[#This Row],[total_eve_charge]]&lt;=15,"Low Charges",
IF(tbl_Customers[[#This Row],[total_eve_charge]]&lt;=20,"Medium Charges","High Charges"))</f>
        <v>Medium Charges</v>
      </c>
      <c r="AB31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61" t="str">
        <f>IF(tbl_Customers[[#This Row],[number_vmail_messages]] = 0, "No Usage", IF(tbl_Customers[[#This Row],[number_vmail_messages]] &lt;= 20, "Low Usage", IF(tbl_Customers[[#This Row],[number_vmail_messages]] &lt;= 40, "Medium Usgae", "High Usage")))</f>
        <v>No Usage</v>
      </c>
      <c r="AD3161" t="str">
        <f>IF(tbl_Customers[[#This Row],[total_day_minutes]]&lt;=150,"Low Usage", IF(tbl_Customers[[#This Row],[total_day_minutes]]&lt;=200,"Medium Usage", IF(tbl_Customers[[#This Row],[total_day_minutes]]&lt;=250,"High Usage","Very High Usage")))</f>
        <v>Medium Usage</v>
      </c>
      <c r="AE3161" t="str">
        <f>IF(tbl_Customers[[#This Row],[total_intl_calls]]&lt;=5,"Low Calls", IF(tbl_Customers[[#This Row],[total_intl_calls]]&lt;=10, "Medium Calls", "High Calls"))</f>
        <v>Low Calls</v>
      </c>
      <c r="AF31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61" s="36" t="str">
        <f>IF(tbl_Customers[[#This Row],[Churn_Risk_Score]]&gt;=10,"High Risk", IF(tbl_Customers[[#This Row],[Churn_Risk_Score]]&gt;=5,"Medium Risk","Low Risk"))</f>
        <v>Low Risk</v>
      </c>
    </row>
    <row r="3162" spans="1:33" x14ac:dyDescent="0.35">
      <c r="A3162">
        <v>3161</v>
      </c>
      <c r="B3162" t="s">
        <v>59</v>
      </c>
      <c r="C3162">
        <v>126</v>
      </c>
      <c r="D3162" t="s">
        <v>28</v>
      </c>
      <c r="E3162" t="s">
        <v>22</v>
      </c>
      <c r="F3162" t="s">
        <v>23</v>
      </c>
      <c r="G3162">
        <v>42</v>
      </c>
      <c r="H3162">
        <v>247.8</v>
      </c>
      <c r="I3162">
        <v>96</v>
      </c>
      <c r="J3162">
        <v>42.13</v>
      </c>
      <c r="K3162">
        <v>159.1</v>
      </c>
      <c r="L3162">
        <v>98</v>
      </c>
      <c r="M3162">
        <v>13.52</v>
      </c>
      <c r="N3162">
        <v>201.8</v>
      </c>
      <c r="O3162">
        <v>73</v>
      </c>
      <c r="P3162">
        <v>9.08</v>
      </c>
      <c r="Q3162">
        <v>10.6</v>
      </c>
      <c r="R3162">
        <v>3</v>
      </c>
      <c r="S3162">
        <v>2.86</v>
      </c>
      <c r="T3162">
        <v>2</v>
      </c>
      <c r="U3162" t="s">
        <v>22</v>
      </c>
      <c r="V3162">
        <f>IF(tbl_Customers[[#This Row],[churn]] = "yes", 1, 0)</f>
        <v>0</v>
      </c>
      <c r="W3162" t="str">
        <f>IF(tbl_Customers[[#This Row],[number_customer_service_calls]] &lt;= 1, "0-1 Calls", IF(tbl_Customers[[#This Row],[number_customer_service_calls]] &lt;= 3, "2-3 Calls", IF(tbl_Customers[[#This Row],[number_customer_service_calls]] &lt;=5, "4-5 Calls", "6+ Calls")))</f>
        <v>2-3 Calls</v>
      </c>
      <c r="X3162" t="str">
        <f>IF(tbl_Customers[[#This Row],[account_length]] &lt;= 50, "0-50", IF(tbl_Customers[[#This Row],[account_length]] &lt;=100, "51-100", IF(tbl_Customers[[#This Row],[account_length]] &lt;= 150, "101-150", "151+")))</f>
        <v>101-150</v>
      </c>
      <c r="Y3162" t="str">
        <f>IF(tbl_Customers[[#This Row],[total_intl_charge]] &lt;= 3, "Low Charges", "High Charges")</f>
        <v>Low Charges</v>
      </c>
      <c r="Z3162" t="str">
        <f>IF(tbl_Customers[[#This Row],[total_eve_calls]]&lt;=80,"Low Calls",
IF(tbl_Customers[[#This Row],[total_eve_calls]]&lt;=120,"Medium Calls","High Calls"))</f>
        <v>Medium Calls</v>
      </c>
      <c r="AA3162" t="str">
        <f>IF(tbl_Customers[[#This Row],[total_eve_charge]]&lt;=15,"Low Charges",
IF(tbl_Customers[[#This Row],[total_eve_charge]]&lt;=20,"Medium Charges","High Charges"))</f>
        <v>Low Charges</v>
      </c>
      <c r="AB31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62" t="str">
        <f>IF(tbl_Customers[[#This Row],[number_vmail_messages]] = 0, "No Usage", IF(tbl_Customers[[#This Row],[number_vmail_messages]] &lt;= 20, "Low Usage", IF(tbl_Customers[[#This Row],[number_vmail_messages]] &lt;= 40, "Medium Usgae", "High Usage")))</f>
        <v>High Usage</v>
      </c>
      <c r="AD3162" t="str">
        <f>IF(tbl_Customers[[#This Row],[total_day_minutes]]&lt;=150,"Low Usage", IF(tbl_Customers[[#This Row],[total_day_minutes]]&lt;=200,"Medium Usage", IF(tbl_Customers[[#This Row],[total_day_minutes]]&lt;=250,"High Usage","Very High Usage")))</f>
        <v>High Usage</v>
      </c>
      <c r="AE3162" t="str">
        <f>IF(tbl_Customers[[#This Row],[total_intl_calls]]&lt;=5,"Low Calls", IF(tbl_Customers[[#This Row],[total_intl_calls]]&lt;=10, "Medium Calls", "High Calls"))</f>
        <v>Low Calls</v>
      </c>
      <c r="AF31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62" s="36" t="str">
        <f>IF(tbl_Customers[[#This Row],[Churn_Risk_Score]]&gt;=10,"High Risk", IF(tbl_Customers[[#This Row],[Churn_Risk_Score]]&gt;=5,"Medium Risk","Low Risk"))</f>
        <v>Low Risk</v>
      </c>
    </row>
    <row r="3163" spans="1:33" x14ac:dyDescent="0.35">
      <c r="A3163">
        <v>3162</v>
      </c>
      <c r="B3163" t="s">
        <v>63</v>
      </c>
      <c r="C3163">
        <v>98</v>
      </c>
      <c r="D3163" t="s">
        <v>21</v>
      </c>
      <c r="E3163" t="s">
        <v>22</v>
      </c>
      <c r="F3163" t="s">
        <v>22</v>
      </c>
      <c r="G3163">
        <v>0</v>
      </c>
      <c r="H3163">
        <v>162.5</v>
      </c>
      <c r="I3163">
        <v>81</v>
      </c>
      <c r="J3163">
        <v>27.63</v>
      </c>
      <c r="K3163">
        <v>159.19999999999999</v>
      </c>
      <c r="L3163">
        <v>114</v>
      </c>
      <c r="M3163">
        <v>13.53</v>
      </c>
      <c r="N3163">
        <v>157.19999999999999</v>
      </c>
      <c r="O3163">
        <v>97</v>
      </c>
      <c r="P3163">
        <v>7.07</v>
      </c>
      <c r="Q3163">
        <v>9.6999999999999993</v>
      </c>
      <c r="R3163">
        <v>1</v>
      </c>
      <c r="S3163">
        <v>2.62</v>
      </c>
      <c r="T3163">
        <v>2</v>
      </c>
      <c r="U3163" t="s">
        <v>22</v>
      </c>
      <c r="V3163">
        <f>IF(tbl_Customers[[#This Row],[churn]] = "yes", 1, 0)</f>
        <v>0</v>
      </c>
      <c r="W3163" t="str">
        <f>IF(tbl_Customers[[#This Row],[number_customer_service_calls]] &lt;= 1, "0-1 Calls", IF(tbl_Customers[[#This Row],[number_customer_service_calls]] &lt;= 3, "2-3 Calls", IF(tbl_Customers[[#This Row],[number_customer_service_calls]] &lt;=5, "4-5 Calls", "6+ Calls")))</f>
        <v>2-3 Calls</v>
      </c>
      <c r="X3163" t="str">
        <f>IF(tbl_Customers[[#This Row],[account_length]] &lt;= 50, "0-50", IF(tbl_Customers[[#This Row],[account_length]] &lt;=100, "51-100", IF(tbl_Customers[[#This Row],[account_length]] &lt;= 150, "101-150", "151+")))</f>
        <v>51-100</v>
      </c>
      <c r="Y3163" t="str">
        <f>IF(tbl_Customers[[#This Row],[total_intl_charge]] &lt;= 3, "Low Charges", "High Charges")</f>
        <v>Low Charges</v>
      </c>
      <c r="Z3163" t="str">
        <f>IF(tbl_Customers[[#This Row],[total_eve_calls]]&lt;=80,"Low Calls",
IF(tbl_Customers[[#This Row],[total_eve_calls]]&lt;=120,"Medium Calls","High Calls"))</f>
        <v>Medium Calls</v>
      </c>
      <c r="AA3163" t="str">
        <f>IF(tbl_Customers[[#This Row],[total_eve_charge]]&lt;=15,"Low Charges",
IF(tbl_Customers[[#This Row],[total_eve_charge]]&lt;=20,"Medium Charges","High Charges"))</f>
        <v>Low Charges</v>
      </c>
      <c r="AB31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163" t="str">
        <f>IF(tbl_Customers[[#This Row],[number_vmail_messages]] = 0, "No Usage", IF(tbl_Customers[[#This Row],[number_vmail_messages]] &lt;= 20, "Low Usage", IF(tbl_Customers[[#This Row],[number_vmail_messages]] &lt;= 40, "Medium Usgae", "High Usage")))</f>
        <v>No Usage</v>
      </c>
      <c r="AD3163" t="str">
        <f>IF(tbl_Customers[[#This Row],[total_day_minutes]]&lt;=150,"Low Usage", IF(tbl_Customers[[#This Row],[total_day_minutes]]&lt;=200,"Medium Usage", IF(tbl_Customers[[#This Row],[total_day_minutes]]&lt;=250,"High Usage","Very High Usage")))</f>
        <v>Medium Usage</v>
      </c>
      <c r="AE3163" t="str">
        <f>IF(tbl_Customers[[#This Row],[total_intl_calls]]&lt;=5,"Low Calls", IF(tbl_Customers[[#This Row],[total_intl_calls]]&lt;=10, "Medium Calls", "High Calls"))</f>
        <v>Low Calls</v>
      </c>
      <c r="AF31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3" s="36" t="str">
        <f>IF(tbl_Customers[[#This Row],[Churn_Risk_Score]]&gt;=10,"High Risk", IF(tbl_Customers[[#This Row],[Churn_Risk_Score]]&gt;=5,"Medium Risk","Low Risk"))</f>
        <v>Low Risk</v>
      </c>
    </row>
    <row r="3164" spans="1:33" x14ac:dyDescent="0.35">
      <c r="A3164">
        <v>3163</v>
      </c>
      <c r="B3164" t="s">
        <v>39</v>
      </c>
      <c r="C3164">
        <v>98</v>
      </c>
      <c r="D3164" t="s">
        <v>28</v>
      </c>
      <c r="E3164" t="s">
        <v>22</v>
      </c>
      <c r="F3164" t="s">
        <v>22</v>
      </c>
      <c r="G3164">
        <v>0</v>
      </c>
      <c r="H3164">
        <v>86.1</v>
      </c>
      <c r="I3164">
        <v>78</v>
      </c>
      <c r="J3164">
        <v>14.64</v>
      </c>
      <c r="K3164">
        <v>222.7</v>
      </c>
      <c r="L3164">
        <v>130</v>
      </c>
      <c r="M3164">
        <v>18.93</v>
      </c>
      <c r="N3164">
        <v>155</v>
      </c>
      <c r="O3164">
        <v>124</v>
      </c>
      <c r="P3164">
        <v>6.98</v>
      </c>
      <c r="Q3164">
        <v>9</v>
      </c>
      <c r="R3164">
        <v>7</v>
      </c>
      <c r="S3164">
        <v>2.4300000000000002</v>
      </c>
      <c r="T3164">
        <v>0</v>
      </c>
      <c r="U3164" t="s">
        <v>22</v>
      </c>
      <c r="V3164">
        <f>IF(tbl_Customers[[#This Row],[churn]] = "yes", 1, 0)</f>
        <v>0</v>
      </c>
      <c r="W3164" t="str">
        <f>IF(tbl_Customers[[#This Row],[number_customer_service_calls]] &lt;= 1, "0-1 Calls", IF(tbl_Customers[[#This Row],[number_customer_service_calls]] &lt;= 3, "2-3 Calls", IF(tbl_Customers[[#This Row],[number_customer_service_calls]] &lt;=5, "4-5 Calls", "6+ Calls")))</f>
        <v>0-1 Calls</v>
      </c>
      <c r="X3164" t="str">
        <f>IF(tbl_Customers[[#This Row],[account_length]] &lt;= 50, "0-50", IF(tbl_Customers[[#This Row],[account_length]] &lt;=100, "51-100", IF(tbl_Customers[[#This Row],[account_length]] &lt;= 150, "101-150", "151+")))</f>
        <v>51-100</v>
      </c>
      <c r="Y3164" t="str">
        <f>IF(tbl_Customers[[#This Row],[total_intl_charge]] &lt;= 3, "Low Charges", "High Charges")</f>
        <v>Low Charges</v>
      </c>
      <c r="Z3164" t="str">
        <f>IF(tbl_Customers[[#This Row],[total_eve_calls]]&lt;=80,"Low Calls",
IF(tbl_Customers[[#This Row],[total_eve_calls]]&lt;=120,"Medium Calls","High Calls"))</f>
        <v>High Calls</v>
      </c>
      <c r="AA3164" t="str">
        <f>IF(tbl_Customers[[#This Row],[total_eve_charge]]&lt;=15,"Low Charges",
IF(tbl_Customers[[#This Row],[total_eve_charge]]&lt;=20,"Medium Charges","High Charges"))</f>
        <v>Medium Charges</v>
      </c>
      <c r="AB31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4" t="str">
        <f>IF(tbl_Customers[[#This Row],[number_vmail_messages]] = 0, "No Usage", IF(tbl_Customers[[#This Row],[number_vmail_messages]] &lt;= 20, "Low Usage", IF(tbl_Customers[[#This Row],[number_vmail_messages]] &lt;= 40, "Medium Usgae", "High Usage")))</f>
        <v>No Usage</v>
      </c>
      <c r="AD3164" t="str">
        <f>IF(tbl_Customers[[#This Row],[total_day_minutes]]&lt;=150,"Low Usage", IF(tbl_Customers[[#This Row],[total_day_minutes]]&lt;=200,"Medium Usage", IF(tbl_Customers[[#This Row],[total_day_minutes]]&lt;=250,"High Usage","Very High Usage")))</f>
        <v>Low Usage</v>
      </c>
      <c r="AE3164" t="str">
        <f>IF(tbl_Customers[[#This Row],[total_intl_calls]]&lt;=5,"Low Calls", IF(tbl_Customers[[#This Row],[total_intl_calls]]&lt;=10, "Medium Calls", "High Calls"))</f>
        <v>Medium Calls</v>
      </c>
      <c r="AF31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4" s="36" t="str">
        <f>IF(tbl_Customers[[#This Row],[Churn_Risk_Score]]&gt;=10,"High Risk", IF(tbl_Customers[[#This Row],[Churn_Risk_Score]]&gt;=5,"Medium Risk","Low Risk"))</f>
        <v>Low Risk</v>
      </c>
    </row>
    <row r="3165" spans="1:33" x14ac:dyDescent="0.35">
      <c r="A3165">
        <v>3164</v>
      </c>
      <c r="B3165" t="s">
        <v>45</v>
      </c>
      <c r="C3165">
        <v>78</v>
      </c>
      <c r="D3165" t="s">
        <v>25</v>
      </c>
      <c r="E3165" t="s">
        <v>22</v>
      </c>
      <c r="F3165" t="s">
        <v>22</v>
      </c>
      <c r="G3165">
        <v>0</v>
      </c>
      <c r="H3165">
        <v>89.1</v>
      </c>
      <c r="I3165">
        <v>124</v>
      </c>
      <c r="J3165">
        <v>15.15</v>
      </c>
      <c r="K3165">
        <v>226.6</v>
      </c>
      <c r="L3165">
        <v>121</v>
      </c>
      <c r="M3165">
        <v>19.260000000000002</v>
      </c>
      <c r="N3165">
        <v>249.2</v>
      </c>
      <c r="O3165">
        <v>88</v>
      </c>
      <c r="P3165">
        <v>11.21</v>
      </c>
      <c r="Q3165">
        <v>6.9</v>
      </c>
      <c r="R3165">
        <v>5</v>
      </c>
      <c r="S3165">
        <v>1.86</v>
      </c>
      <c r="T3165">
        <v>0</v>
      </c>
      <c r="U3165" t="s">
        <v>22</v>
      </c>
      <c r="V3165">
        <f>IF(tbl_Customers[[#This Row],[churn]] = "yes", 1, 0)</f>
        <v>0</v>
      </c>
      <c r="W3165" t="str">
        <f>IF(tbl_Customers[[#This Row],[number_customer_service_calls]] &lt;= 1, "0-1 Calls", IF(tbl_Customers[[#This Row],[number_customer_service_calls]] &lt;= 3, "2-3 Calls", IF(tbl_Customers[[#This Row],[number_customer_service_calls]] &lt;=5, "4-5 Calls", "6+ Calls")))</f>
        <v>0-1 Calls</v>
      </c>
      <c r="X3165" t="str">
        <f>IF(tbl_Customers[[#This Row],[account_length]] &lt;= 50, "0-50", IF(tbl_Customers[[#This Row],[account_length]] &lt;=100, "51-100", IF(tbl_Customers[[#This Row],[account_length]] &lt;= 150, "101-150", "151+")))</f>
        <v>51-100</v>
      </c>
      <c r="Y3165" t="str">
        <f>IF(tbl_Customers[[#This Row],[total_intl_charge]] &lt;= 3, "Low Charges", "High Charges")</f>
        <v>Low Charges</v>
      </c>
      <c r="Z3165" t="str">
        <f>IF(tbl_Customers[[#This Row],[total_eve_calls]]&lt;=80,"Low Calls",
IF(tbl_Customers[[#This Row],[total_eve_calls]]&lt;=120,"Medium Calls","High Calls"))</f>
        <v>High Calls</v>
      </c>
      <c r="AA3165" t="str">
        <f>IF(tbl_Customers[[#This Row],[total_eve_charge]]&lt;=15,"Low Charges",
IF(tbl_Customers[[#This Row],[total_eve_charge]]&lt;=20,"Medium Charges","High Charges"))</f>
        <v>Medium Charges</v>
      </c>
      <c r="AB31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5" t="str">
        <f>IF(tbl_Customers[[#This Row],[number_vmail_messages]] = 0, "No Usage", IF(tbl_Customers[[#This Row],[number_vmail_messages]] &lt;= 20, "Low Usage", IF(tbl_Customers[[#This Row],[number_vmail_messages]] &lt;= 40, "Medium Usgae", "High Usage")))</f>
        <v>No Usage</v>
      </c>
      <c r="AD3165" t="str">
        <f>IF(tbl_Customers[[#This Row],[total_day_minutes]]&lt;=150,"Low Usage", IF(tbl_Customers[[#This Row],[total_day_minutes]]&lt;=200,"Medium Usage", IF(tbl_Customers[[#This Row],[total_day_minutes]]&lt;=250,"High Usage","Very High Usage")))</f>
        <v>Low Usage</v>
      </c>
      <c r="AE3165" t="str">
        <f>IF(tbl_Customers[[#This Row],[total_intl_calls]]&lt;=5,"Low Calls", IF(tbl_Customers[[#This Row],[total_intl_calls]]&lt;=10, "Medium Calls", "High Calls"))</f>
        <v>Low Calls</v>
      </c>
      <c r="AF31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5" s="36" t="str">
        <f>IF(tbl_Customers[[#This Row],[Churn_Risk_Score]]&gt;=10,"High Risk", IF(tbl_Customers[[#This Row],[Churn_Risk_Score]]&gt;=5,"Medium Risk","Low Risk"))</f>
        <v>Low Risk</v>
      </c>
    </row>
    <row r="3166" spans="1:33" x14ac:dyDescent="0.35">
      <c r="A3166">
        <v>3165</v>
      </c>
      <c r="B3166" t="s">
        <v>30</v>
      </c>
      <c r="C3166">
        <v>44</v>
      </c>
      <c r="D3166" t="s">
        <v>28</v>
      </c>
      <c r="E3166" t="s">
        <v>22</v>
      </c>
      <c r="F3166" t="s">
        <v>22</v>
      </c>
      <c r="G3166">
        <v>0</v>
      </c>
      <c r="H3166">
        <v>189.7</v>
      </c>
      <c r="I3166">
        <v>122</v>
      </c>
      <c r="J3166">
        <v>32.25</v>
      </c>
      <c r="K3166">
        <v>178.9</v>
      </c>
      <c r="L3166">
        <v>72</v>
      </c>
      <c r="M3166">
        <v>15.21</v>
      </c>
      <c r="N3166">
        <v>244.7</v>
      </c>
      <c r="O3166">
        <v>93</v>
      </c>
      <c r="P3166">
        <v>11.01</v>
      </c>
      <c r="Q3166">
        <v>9.8000000000000007</v>
      </c>
      <c r="R3166">
        <v>5</v>
      </c>
      <c r="S3166">
        <v>2.65</v>
      </c>
      <c r="T3166">
        <v>0</v>
      </c>
      <c r="U3166" t="s">
        <v>22</v>
      </c>
      <c r="V3166">
        <f>IF(tbl_Customers[[#This Row],[churn]] = "yes", 1, 0)</f>
        <v>0</v>
      </c>
      <c r="W3166" t="str">
        <f>IF(tbl_Customers[[#This Row],[number_customer_service_calls]] &lt;= 1, "0-1 Calls", IF(tbl_Customers[[#This Row],[number_customer_service_calls]] &lt;= 3, "2-3 Calls", IF(tbl_Customers[[#This Row],[number_customer_service_calls]] &lt;=5, "4-5 Calls", "6+ Calls")))</f>
        <v>0-1 Calls</v>
      </c>
      <c r="X3166" t="str">
        <f>IF(tbl_Customers[[#This Row],[account_length]] &lt;= 50, "0-50", IF(tbl_Customers[[#This Row],[account_length]] &lt;=100, "51-100", IF(tbl_Customers[[#This Row],[account_length]] &lt;= 150, "101-150", "151+")))</f>
        <v>0-50</v>
      </c>
      <c r="Y3166" t="str">
        <f>IF(tbl_Customers[[#This Row],[total_intl_charge]] &lt;= 3, "Low Charges", "High Charges")</f>
        <v>Low Charges</v>
      </c>
      <c r="Z3166" t="str">
        <f>IF(tbl_Customers[[#This Row],[total_eve_calls]]&lt;=80,"Low Calls",
IF(tbl_Customers[[#This Row],[total_eve_calls]]&lt;=120,"Medium Calls","High Calls"))</f>
        <v>Low Calls</v>
      </c>
      <c r="AA3166" t="str">
        <f>IF(tbl_Customers[[#This Row],[total_eve_charge]]&lt;=15,"Low Charges",
IF(tbl_Customers[[#This Row],[total_eve_charge]]&lt;=20,"Medium Charges","High Charges"))</f>
        <v>Medium Charges</v>
      </c>
      <c r="AB31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6" t="str">
        <f>IF(tbl_Customers[[#This Row],[number_vmail_messages]] = 0, "No Usage", IF(tbl_Customers[[#This Row],[number_vmail_messages]] &lt;= 20, "Low Usage", IF(tbl_Customers[[#This Row],[number_vmail_messages]] &lt;= 40, "Medium Usgae", "High Usage")))</f>
        <v>No Usage</v>
      </c>
      <c r="AD3166" t="str">
        <f>IF(tbl_Customers[[#This Row],[total_day_minutes]]&lt;=150,"Low Usage", IF(tbl_Customers[[#This Row],[total_day_minutes]]&lt;=200,"Medium Usage", IF(tbl_Customers[[#This Row],[total_day_minutes]]&lt;=250,"High Usage","Very High Usage")))</f>
        <v>Medium Usage</v>
      </c>
      <c r="AE3166" t="str">
        <f>IF(tbl_Customers[[#This Row],[total_intl_calls]]&lt;=5,"Low Calls", IF(tbl_Customers[[#This Row],[total_intl_calls]]&lt;=10, "Medium Calls", "High Calls"))</f>
        <v>Low Calls</v>
      </c>
      <c r="AF31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6" s="36" t="str">
        <f>IF(tbl_Customers[[#This Row],[Churn_Risk_Score]]&gt;=10,"High Risk", IF(tbl_Customers[[#This Row],[Churn_Risk_Score]]&gt;=5,"Medium Risk","Low Risk"))</f>
        <v>Low Risk</v>
      </c>
    </row>
    <row r="3167" spans="1:33" x14ac:dyDescent="0.35">
      <c r="A3167">
        <v>3166</v>
      </c>
      <c r="B3167" t="s">
        <v>49</v>
      </c>
      <c r="C3167">
        <v>60</v>
      </c>
      <c r="D3167" t="s">
        <v>28</v>
      </c>
      <c r="E3167" t="s">
        <v>22</v>
      </c>
      <c r="F3167" t="s">
        <v>22</v>
      </c>
      <c r="G3167">
        <v>0</v>
      </c>
      <c r="H3167">
        <v>190.8</v>
      </c>
      <c r="I3167">
        <v>100</v>
      </c>
      <c r="J3167">
        <v>32.44</v>
      </c>
      <c r="K3167">
        <v>196</v>
      </c>
      <c r="L3167">
        <v>85</v>
      </c>
      <c r="M3167">
        <v>16.66</v>
      </c>
      <c r="N3167">
        <v>151.69999999999999</v>
      </c>
      <c r="O3167">
        <v>110</v>
      </c>
      <c r="P3167">
        <v>6.83</v>
      </c>
      <c r="Q3167">
        <v>9.9</v>
      </c>
      <c r="R3167">
        <v>9</v>
      </c>
      <c r="S3167">
        <v>2.67</v>
      </c>
      <c r="T3167">
        <v>0</v>
      </c>
      <c r="U3167" t="s">
        <v>22</v>
      </c>
      <c r="V3167">
        <f>IF(tbl_Customers[[#This Row],[churn]] = "yes", 1, 0)</f>
        <v>0</v>
      </c>
      <c r="W3167" t="str">
        <f>IF(tbl_Customers[[#This Row],[number_customer_service_calls]] &lt;= 1, "0-1 Calls", IF(tbl_Customers[[#This Row],[number_customer_service_calls]] &lt;= 3, "2-3 Calls", IF(tbl_Customers[[#This Row],[number_customer_service_calls]] &lt;=5, "4-5 Calls", "6+ Calls")))</f>
        <v>0-1 Calls</v>
      </c>
      <c r="X3167" t="str">
        <f>IF(tbl_Customers[[#This Row],[account_length]] &lt;= 50, "0-50", IF(tbl_Customers[[#This Row],[account_length]] &lt;=100, "51-100", IF(tbl_Customers[[#This Row],[account_length]] &lt;= 150, "101-150", "151+")))</f>
        <v>51-100</v>
      </c>
      <c r="Y3167" t="str">
        <f>IF(tbl_Customers[[#This Row],[total_intl_charge]] &lt;= 3, "Low Charges", "High Charges")</f>
        <v>Low Charges</v>
      </c>
      <c r="Z3167" t="str">
        <f>IF(tbl_Customers[[#This Row],[total_eve_calls]]&lt;=80,"Low Calls",
IF(tbl_Customers[[#This Row],[total_eve_calls]]&lt;=120,"Medium Calls","High Calls"))</f>
        <v>Medium Calls</v>
      </c>
      <c r="AA3167" t="str">
        <f>IF(tbl_Customers[[#This Row],[total_eve_charge]]&lt;=15,"Low Charges",
IF(tbl_Customers[[#This Row],[total_eve_charge]]&lt;=20,"Medium Charges","High Charges"))</f>
        <v>Medium Charges</v>
      </c>
      <c r="AB31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7" t="str">
        <f>IF(tbl_Customers[[#This Row],[number_vmail_messages]] = 0, "No Usage", IF(tbl_Customers[[#This Row],[number_vmail_messages]] &lt;= 20, "Low Usage", IF(tbl_Customers[[#This Row],[number_vmail_messages]] &lt;= 40, "Medium Usgae", "High Usage")))</f>
        <v>No Usage</v>
      </c>
      <c r="AD3167" t="str">
        <f>IF(tbl_Customers[[#This Row],[total_day_minutes]]&lt;=150,"Low Usage", IF(tbl_Customers[[#This Row],[total_day_minutes]]&lt;=200,"Medium Usage", IF(tbl_Customers[[#This Row],[total_day_minutes]]&lt;=250,"High Usage","Very High Usage")))</f>
        <v>Medium Usage</v>
      </c>
      <c r="AE3167" t="str">
        <f>IF(tbl_Customers[[#This Row],[total_intl_calls]]&lt;=5,"Low Calls", IF(tbl_Customers[[#This Row],[total_intl_calls]]&lt;=10, "Medium Calls", "High Calls"))</f>
        <v>Medium Calls</v>
      </c>
      <c r="AF31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7" s="36" t="str">
        <f>IF(tbl_Customers[[#This Row],[Churn_Risk_Score]]&gt;=10,"High Risk", IF(tbl_Customers[[#This Row],[Churn_Risk_Score]]&gt;=5,"Medium Risk","Low Risk"))</f>
        <v>Low Risk</v>
      </c>
    </row>
    <row r="3168" spans="1:33" x14ac:dyDescent="0.35">
      <c r="A3168">
        <v>3167</v>
      </c>
      <c r="B3168" t="s">
        <v>60</v>
      </c>
      <c r="C3168">
        <v>113</v>
      </c>
      <c r="D3168" t="s">
        <v>25</v>
      </c>
      <c r="E3168" t="s">
        <v>22</v>
      </c>
      <c r="F3168" t="s">
        <v>22</v>
      </c>
      <c r="G3168">
        <v>0</v>
      </c>
      <c r="H3168">
        <v>198.6</v>
      </c>
      <c r="I3168">
        <v>115</v>
      </c>
      <c r="J3168">
        <v>33.76</v>
      </c>
      <c r="K3168">
        <v>258</v>
      </c>
      <c r="L3168">
        <v>106</v>
      </c>
      <c r="M3168">
        <v>21.93</v>
      </c>
      <c r="N3168">
        <v>245.8</v>
      </c>
      <c r="O3168">
        <v>104</v>
      </c>
      <c r="P3168">
        <v>11.06</v>
      </c>
      <c r="Q3168">
        <v>10.199999999999999</v>
      </c>
      <c r="R3168">
        <v>6</v>
      </c>
      <c r="S3168">
        <v>2.75</v>
      </c>
      <c r="T3168">
        <v>1</v>
      </c>
      <c r="U3168" t="s">
        <v>23</v>
      </c>
      <c r="V3168">
        <f>IF(tbl_Customers[[#This Row],[churn]] = "yes", 1, 0)</f>
        <v>1</v>
      </c>
      <c r="W3168" t="str">
        <f>IF(tbl_Customers[[#This Row],[number_customer_service_calls]] &lt;= 1, "0-1 Calls", IF(tbl_Customers[[#This Row],[number_customer_service_calls]] &lt;= 3, "2-3 Calls", IF(tbl_Customers[[#This Row],[number_customer_service_calls]] &lt;=5, "4-5 Calls", "6+ Calls")))</f>
        <v>0-1 Calls</v>
      </c>
      <c r="X3168" t="str">
        <f>IF(tbl_Customers[[#This Row],[account_length]] &lt;= 50, "0-50", IF(tbl_Customers[[#This Row],[account_length]] &lt;=100, "51-100", IF(tbl_Customers[[#This Row],[account_length]] &lt;= 150, "101-150", "151+")))</f>
        <v>101-150</v>
      </c>
      <c r="Y3168" t="str">
        <f>IF(tbl_Customers[[#This Row],[total_intl_charge]] &lt;= 3, "Low Charges", "High Charges")</f>
        <v>Low Charges</v>
      </c>
      <c r="Z3168" t="str">
        <f>IF(tbl_Customers[[#This Row],[total_eve_calls]]&lt;=80,"Low Calls",
IF(tbl_Customers[[#This Row],[total_eve_calls]]&lt;=120,"Medium Calls","High Calls"))</f>
        <v>Medium Calls</v>
      </c>
      <c r="AA3168" t="str">
        <f>IF(tbl_Customers[[#This Row],[total_eve_charge]]&lt;=15,"Low Charges",
IF(tbl_Customers[[#This Row],[total_eve_charge]]&lt;=20,"Medium Charges","High Charges"))</f>
        <v>High Charges</v>
      </c>
      <c r="AB31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68" t="str">
        <f>IF(tbl_Customers[[#This Row],[number_vmail_messages]] = 0, "No Usage", IF(tbl_Customers[[#This Row],[number_vmail_messages]] &lt;= 20, "Low Usage", IF(tbl_Customers[[#This Row],[number_vmail_messages]] &lt;= 40, "Medium Usgae", "High Usage")))</f>
        <v>No Usage</v>
      </c>
      <c r="AD3168" t="str">
        <f>IF(tbl_Customers[[#This Row],[total_day_minutes]]&lt;=150,"Low Usage", IF(tbl_Customers[[#This Row],[total_day_minutes]]&lt;=200,"Medium Usage", IF(tbl_Customers[[#This Row],[total_day_minutes]]&lt;=250,"High Usage","Very High Usage")))</f>
        <v>Medium Usage</v>
      </c>
      <c r="AE3168" t="str">
        <f>IF(tbl_Customers[[#This Row],[total_intl_calls]]&lt;=5,"Low Calls", IF(tbl_Customers[[#This Row],[total_intl_calls]]&lt;=10, "Medium Calls", "High Calls"))</f>
        <v>Medium Calls</v>
      </c>
      <c r="AF31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8" s="36" t="str">
        <f>IF(tbl_Customers[[#This Row],[Churn_Risk_Score]]&gt;=10,"High Risk", IF(tbl_Customers[[#This Row],[Churn_Risk_Score]]&gt;=5,"Medium Risk","Low Risk"))</f>
        <v>Low Risk</v>
      </c>
    </row>
    <row r="3169" spans="1:33" x14ac:dyDescent="0.35">
      <c r="A3169">
        <v>3168</v>
      </c>
      <c r="B3169" t="s">
        <v>33</v>
      </c>
      <c r="C3169">
        <v>101</v>
      </c>
      <c r="D3169" t="s">
        <v>21</v>
      </c>
      <c r="E3169" t="s">
        <v>22</v>
      </c>
      <c r="F3169" t="s">
        <v>22</v>
      </c>
      <c r="G3169">
        <v>0</v>
      </c>
      <c r="H3169">
        <v>176.5</v>
      </c>
      <c r="I3169">
        <v>105</v>
      </c>
      <c r="J3169">
        <v>30.01</v>
      </c>
      <c r="K3169">
        <v>198.6</v>
      </c>
      <c r="L3169">
        <v>136</v>
      </c>
      <c r="M3169">
        <v>16.88</v>
      </c>
      <c r="N3169">
        <v>210.2</v>
      </c>
      <c r="O3169">
        <v>150</v>
      </c>
      <c r="P3169">
        <v>9.4600000000000009</v>
      </c>
      <c r="Q3169">
        <v>7.7</v>
      </c>
      <c r="R3169">
        <v>5</v>
      </c>
      <c r="S3169">
        <v>2.08</v>
      </c>
      <c r="T3169">
        <v>0</v>
      </c>
      <c r="U3169" t="s">
        <v>22</v>
      </c>
      <c r="V3169">
        <f>IF(tbl_Customers[[#This Row],[churn]] = "yes", 1, 0)</f>
        <v>0</v>
      </c>
      <c r="W3169" t="str">
        <f>IF(tbl_Customers[[#This Row],[number_customer_service_calls]] &lt;= 1, "0-1 Calls", IF(tbl_Customers[[#This Row],[number_customer_service_calls]] &lt;= 3, "2-3 Calls", IF(tbl_Customers[[#This Row],[number_customer_service_calls]] &lt;=5, "4-5 Calls", "6+ Calls")))</f>
        <v>0-1 Calls</v>
      </c>
      <c r="X3169" t="str">
        <f>IF(tbl_Customers[[#This Row],[account_length]] &lt;= 50, "0-50", IF(tbl_Customers[[#This Row],[account_length]] &lt;=100, "51-100", IF(tbl_Customers[[#This Row],[account_length]] &lt;= 150, "101-150", "151+")))</f>
        <v>101-150</v>
      </c>
      <c r="Y3169" t="str">
        <f>IF(tbl_Customers[[#This Row],[total_intl_charge]] &lt;= 3, "Low Charges", "High Charges")</f>
        <v>Low Charges</v>
      </c>
      <c r="Z3169" t="str">
        <f>IF(tbl_Customers[[#This Row],[total_eve_calls]]&lt;=80,"Low Calls",
IF(tbl_Customers[[#This Row],[total_eve_calls]]&lt;=120,"Medium Calls","High Calls"))</f>
        <v>High Calls</v>
      </c>
      <c r="AA3169" t="str">
        <f>IF(tbl_Customers[[#This Row],[total_eve_charge]]&lt;=15,"Low Charges",
IF(tbl_Customers[[#This Row],[total_eve_charge]]&lt;=20,"Medium Charges","High Charges"))</f>
        <v>Medium Charges</v>
      </c>
      <c r="AB31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69" t="str">
        <f>IF(tbl_Customers[[#This Row],[number_vmail_messages]] = 0, "No Usage", IF(tbl_Customers[[#This Row],[number_vmail_messages]] &lt;= 20, "Low Usage", IF(tbl_Customers[[#This Row],[number_vmail_messages]] &lt;= 40, "Medium Usgae", "High Usage")))</f>
        <v>No Usage</v>
      </c>
      <c r="AD3169" t="str">
        <f>IF(tbl_Customers[[#This Row],[total_day_minutes]]&lt;=150,"Low Usage", IF(tbl_Customers[[#This Row],[total_day_minutes]]&lt;=200,"Medium Usage", IF(tbl_Customers[[#This Row],[total_day_minutes]]&lt;=250,"High Usage","Very High Usage")))</f>
        <v>Medium Usage</v>
      </c>
      <c r="AE3169" t="str">
        <f>IF(tbl_Customers[[#This Row],[total_intl_calls]]&lt;=5,"Low Calls", IF(tbl_Customers[[#This Row],[total_intl_calls]]&lt;=10, "Medium Calls", "High Calls"))</f>
        <v>Low Calls</v>
      </c>
      <c r="AF31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69" s="36" t="str">
        <f>IF(tbl_Customers[[#This Row],[Churn_Risk_Score]]&gt;=10,"High Risk", IF(tbl_Customers[[#This Row],[Churn_Risk_Score]]&gt;=5,"Medium Risk","Low Risk"))</f>
        <v>Low Risk</v>
      </c>
    </row>
    <row r="3170" spans="1:33" x14ac:dyDescent="0.35">
      <c r="A3170">
        <v>3169</v>
      </c>
      <c r="B3170" t="s">
        <v>73</v>
      </c>
      <c r="C3170">
        <v>147</v>
      </c>
      <c r="D3170" t="s">
        <v>21</v>
      </c>
      <c r="E3170" t="s">
        <v>22</v>
      </c>
      <c r="F3170" t="s">
        <v>22</v>
      </c>
      <c r="G3170">
        <v>0</v>
      </c>
      <c r="H3170">
        <v>188.3</v>
      </c>
      <c r="I3170">
        <v>80</v>
      </c>
      <c r="J3170">
        <v>32.01</v>
      </c>
      <c r="K3170">
        <v>214.7</v>
      </c>
      <c r="L3170">
        <v>123</v>
      </c>
      <c r="M3170">
        <v>18.25</v>
      </c>
      <c r="N3170">
        <v>218</v>
      </c>
      <c r="O3170">
        <v>89</v>
      </c>
      <c r="P3170">
        <v>9.81</v>
      </c>
      <c r="Q3170">
        <v>10.199999999999999</v>
      </c>
      <c r="R3170">
        <v>4</v>
      </c>
      <c r="S3170">
        <v>2.75</v>
      </c>
      <c r="T3170">
        <v>2</v>
      </c>
      <c r="U3170" t="s">
        <v>22</v>
      </c>
      <c r="V3170">
        <f>IF(tbl_Customers[[#This Row],[churn]] = "yes", 1, 0)</f>
        <v>0</v>
      </c>
      <c r="W3170" t="str">
        <f>IF(tbl_Customers[[#This Row],[number_customer_service_calls]] &lt;= 1, "0-1 Calls", IF(tbl_Customers[[#This Row],[number_customer_service_calls]] &lt;= 3, "2-3 Calls", IF(tbl_Customers[[#This Row],[number_customer_service_calls]] &lt;=5, "4-5 Calls", "6+ Calls")))</f>
        <v>2-3 Calls</v>
      </c>
      <c r="X3170" t="str">
        <f>IF(tbl_Customers[[#This Row],[account_length]] &lt;= 50, "0-50", IF(tbl_Customers[[#This Row],[account_length]] &lt;=100, "51-100", IF(tbl_Customers[[#This Row],[account_length]] &lt;= 150, "101-150", "151+")))</f>
        <v>101-150</v>
      </c>
      <c r="Y3170" t="str">
        <f>IF(tbl_Customers[[#This Row],[total_intl_charge]] &lt;= 3, "Low Charges", "High Charges")</f>
        <v>Low Charges</v>
      </c>
      <c r="Z3170" t="str">
        <f>IF(tbl_Customers[[#This Row],[total_eve_calls]]&lt;=80,"Low Calls",
IF(tbl_Customers[[#This Row],[total_eve_calls]]&lt;=120,"Medium Calls","High Calls"))</f>
        <v>High Calls</v>
      </c>
      <c r="AA3170" t="str">
        <f>IF(tbl_Customers[[#This Row],[total_eve_charge]]&lt;=15,"Low Charges",
IF(tbl_Customers[[#This Row],[total_eve_charge]]&lt;=20,"Medium Charges","High Charges"))</f>
        <v>Medium Charges</v>
      </c>
      <c r="AB31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70" t="str">
        <f>IF(tbl_Customers[[#This Row],[number_vmail_messages]] = 0, "No Usage", IF(tbl_Customers[[#This Row],[number_vmail_messages]] &lt;= 20, "Low Usage", IF(tbl_Customers[[#This Row],[number_vmail_messages]] &lt;= 40, "Medium Usgae", "High Usage")))</f>
        <v>No Usage</v>
      </c>
      <c r="AD3170" t="str">
        <f>IF(tbl_Customers[[#This Row],[total_day_minutes]]&lt;=150,"Low Usage", IF(tbl_Customers[[#This Row],[total_day_minutes]]&lt;=200,"Medium Usage", IF(tbl_Customers[[#This Row],[total_day_minutes]]&lt;=250,"High Usage","Very High Usage")))</f>
        <v>Medium Usage</v>
      </c>
      <c r="AE3170" t="str">
        <f>IF(tbl_Customers[[#This Row],[total_intl_calls]]&lt;=5,"Low Calls", IF(tbl_Customers[[#This Row],[total_intl_calls]]&lt;=10, "Medium Calls", "High Calls"))</f>
        <v>Low Calls</v>
      </c>
      <c r="AF31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70" s="36" t="str">
        <f>IF(tbl_Customers[[#This Row],[Churn_Risk_Score]]&gt;=10,"High Risk", IF(tbl_Customers[[#This Row],[Churn_Risk_Score]]&gt;=5,"Medium Risk","Low Risk"))</f>
        <v>Low Risk</v>
      </c>
    </row>
    <row r="3171" spans="1:33" x14ac:dyDescent="0.35">
      <c r="A3171">
        <v>3170</v>
      </c>
      <c r="B3171" t="s">
        <v>62</v>
      </c>
      <c r="C3171">
        <v>21</v>
      </c>
      <c r="D3171" t="s">
        <v>28</v>
      </c>
      <c r="E3171" t="s">
        <v>22</v>
      </c>
      <c r="F3171" t="s">
        <v>22</v>
      </c>
      <c r="G3171">
        <v>0</v>
      </c>
      <c r="H3171">
        <v>197.6</v>
      </c>
      <c r="I3171">
        <v>105</v>
      </c>
      <c r="J3171">
        <v>33.590000000000003</v>
      </c>
      <c r="K3171">
        <v>206.4</v>
      </c>
      <c r="L3171">
        <v>88</v>
      </c>
      <c r="M3171">
        <v>17.54</v>
      </c>
      <c r="N3171">
        <v>169.6</v>
      </c>
      <c r="O3171">
        <v>143</v>
      </c>
      <c r="P3171">
        <v>7.63</v>
      </c>
      <c r="Q3171">
        <v>9.6</v>
      </c>
      <c r="R3171">
        <v>2</v>
      </c>
      <c r="S3171">
        <v>2.59</v>
      </c>
      <c r="T3171">
        <v>3</v>
      </c>
      <c r="U3171" t="s">
        <v>22</v>
      </c>
      <c r="V3171">
        <f>IF(tbl_Customers[[#This Row],[churn]] = "yes", 1, 0)</f>
        <v>0</v>
      </c>
      <c r="W3171" t="str">
        <f>IF(tbl_Customers[[#This Row],[number_customer_service_calls]] &lt;= 1, "0-1 Calls", IF(tbl_Customers[[#This Row],[number_customer_service_calls]] &lt;= 3, "2-3 Calls", IF(tbl_Customers[[#This Row],[number_customer_service_calls]] &lt;=5, "4-5 Calls", "6+ Calls")))</f>
        <v>2-3 Calls</v>
      </c>
      <c r="X3171" t="str">
        <f>IF(tbl_Customers[[#This Row],[account_length]] &lt;= 50, "0-50", IF(tbl_Customers[[#This Row],[account_length]] &lt;=100, "51-100", IF(tbl_Customers[[#This Row],[account_length]] &lt;= 150, "101-150", "151+")))</f>
        <v>0-50</v>
      </c>
      <c r="Y3171" t="str">
        <f>IF(tbl_Customers[[#This Row],[total_intl_charge]] &lt;= 3, "Low Charges", "High Charges")</f>
        <v>Low Charges</v>
      </c>
      <c r="Z3171" t="str">
        <f>IF(tbl_Customers[[#This Row],[total_eve_calls]]&lt;=80,"Low Calls",
IF(tbl_Customers[[#This Row],[total_eve_calls]]&lt;=120,"Medium Calls","High Calls"))</f>
        <v>Medium Calls</v>
      </c>
      <c r="AA3171" t="str">
        <f>IF(tbl_Customers[[#This Row],[total_eve_charge]]&lt;=15,"Low Charges",
IF(tbl_Customers[[#This Row],[total_eve_charge]]&lt;=20,"Medium Charges","High Charges"))</f>
        <v>Medium Charges</v>
      </c>
      <c r="AB31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71" t="str">
        <f>IF(tbl_Customers[[#This Row],[number_vmail_messages]] = 0, "No Usage", IF(tbl_Customers[[#This Row],[number_vmail_messages]] &lt;= 20, "Low Usage", IF(tbl_Customers[[#This Row],[number_vmail_messages]] &lt;= 40, "Medium Usgae", "High Usage")))</f>
        <v>No Usage</v>
      </c>
      <c r="AD3171" t="str">
        <f>IF(tbl_Customers[[#This Row],[total_day_minutes]]&lt;=150,"Low Usage", IF(tbl_Customers[[#This Row],[total_day_minutes]]&lt;=200,"Medium Usage", IF(tbl_Customers[[#This Row],[total_day_minutes]]&lt;=250,"High Usage","Very High Usage")))</f>
        <v>Medium Usage</v>
      </c>
      <c r="AE3171" t="str">
        <f>IF(tbl_Customers[[#This Row],[total_intl_calls]]&lt;=5,"Low Calls", IF(tbl_Customers[[#This Row],[total_intl_calls]]&lt;=10, "Medium Calls", "High Calls"))</f>
        <v>Low Calls</v>
      </c>
      <c r="AF31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71" s="36" t="str">
        <f>IF(tbl_Customers[[#This Row],[Churn_Risk_Score]]&gt;=10,"High Risk", IF(tbl_Customers[[#This Row],[Churn_Risk_Score]]&gt;=5,"Medium Risk","Low Risk"))</f>
        <v>Low Risk</v>
      </c>
    </row>
    <row r="3172" spans="1:33" x14ac:dyDescent="0.35">
      <c r="A3172">
        <v>3171</v>
      </c>
      <c r="B3172" t="s">
        <v>75</v>
      </c>
      <c r="C3172">
        <v>141</v>
      </c>
      <c r="D3172" t="s">
        <v>21</v>
      </c>
      <c r="E3172" t="s">
        <v>22</v>
      </c>
      <c r="F3172" t="s">
        <v>22</v>
      </c>
      <c r="G3172">
        <v>0</v>
      </c>
      <c r="H3172">
        <v>208.5</v>
      </c>
      <c r="I3172">
        <v>129</v>
      </c>
      <c r="J3172">
        <v>35.450000000000003</v>
      </c>
      <c r="K3172">
        <v>190.3</v>
      </c>
      <c r="L3172">
        <v>86</v>
      </c>
      <c r="M3172">
        <v>16.18</v>
      </c>
      <c r="N3172">
        <v>144.69999999999999</v>
      </c>
      <c r="O3172">
        <v>93</v>
      </c>
      <c r="P3172">
        <v>6.51</v>
      </c>
      <c r="Q3172">
        <v>12</v>
      </c>
      <c r="R3172">
        <v>9</v>
      </c>
      <c r="S3172">
        <v>3.24</v>
      </c>
      <c r="T3172">
        <v>1</v>
      </c>
      <c r="U3172" t="s">
        <v>22</v>
      </c>
      <c r="V3172">
        <f>IF(tbl_Customers[[#This Row],[churn]] = "yes", 1, 0)</f>
        <v>0</v>
      </c>
      <c r="W3172" t="str">
        <f>IF(tbl_Customers[[#This Row],[number_customer_service_calls]] &lt;= 1, "0-1 Calls", IF(tbl_Customers[[#This Row],[number_customer_service_calls]] &lt;= 3, "2-3 Calls", IF(tbl_Customers[[#This Row],[number_customer_service_calls]] &lt;=5, "4-5 Calls", "6+ Calls")))</f>
        <v>0-1 Calls</v>
      </c>
      <c r="X3172" t="str">
        <f>IF(tbl_Customers[[#This Row],[account_length]] &lt;= 50, "0-50", IF(tbl_Customers[[#This Row],[account_length]] &lt;=100, "51-100", IF(tbl_Customers[[#This Row],[account_length]] &lt;= 150, "101-150", "151+")))</f>
        <v>101-150</v>
      </c>
      <c r="Y3172" t="str">
        <f>IF(tbl_Customers[[#This Row],[total_intl_charge]] &lt;= 3, "Low Charges", "High Charges")</f>
        <v>High Charges</v>
      </c>
      <c r="Z3172" t="str">
        <f>IF(tbl_Customers[[#This Row],[total_eve_calls]]&lt;=80,"Low Calls",
IF(tbl_Customers[[#This Row],[total_eve_calls]]&lt;=120,"Medium Calls","High Calls"))</f>
        <v>Medium Calls</v>
      </c>
      <c r="AA3172" t="str">
        <f>IF(tbl_Customers[[#This Row],[total_eve_charge]]&lt;=15,"Low Charges",
IF(tbl_Customers[[#This Row],[total_eve_charge]]&lt;=20,"Medium Charges","High Charges"))</f>
        <v>Medium Charges</v>
      </c>
      <c r="AB31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2" t="str">
        <f>IF(tbl_Customers[[#This Row],[number_vmail_messages]] = 0, "No Usage", IF(tbl_Customers[[#This Row],[number_vmail_messages]] &lt;= 20, "Low Usage", IF(tbl_Customers[[#This Row],[number_vmail_messages]] &lt;= 40, "Medium Usgae", "High Usage")))</f>
        <v>No Usage</v>
      </c>
      <c r="AD3172" t="str">
        <f>IF(tbl_Customers[[#This Row],[total_day_minutes]]&lt;=150,"Low Usage", IF(tbl_Customers[[#This Row],[total_day_minutes]]&lt;=200,"Medium Usage", IF(tbl_Customers[[#This Row],[total_day_minutes]]&lt;=250,"High Usage","Very High Usage")))</f>
        <v>High Usage</v>
      </c>
      <c r="AE3172" t="str">
        <f>IF(tbl_Customers[[#This Row],[total_intl_calls]]&lt;=5,"Low Calls", IF(tbl_Customers[[#This Row],[total_intl_calls]]&lt;=10, "Medium Calls", "High Calls"))</f>
        <v>Medium Calls</v>
      </c>
      <c r="AF31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72" s="36" t="str">
        <f>IF(tbl_Customers[[#This Row],[Churn_Risk_Score]]&gt;=10,"High Risk", IF(tbl_Customers[[#This Row],[Churn_Risk_Score]]&gt;=5,"Medium Risk","Low Risk"))</f>
        <v>Low Risk</v>
      </c>
    </row>
    <row r="3173" spans="1:33" x14ac:dyDescent="0.35">
      <c r="A3173">
        <v>3172</v>
      </c>
      <c r="B3173" t="s">
        <v>29</v>
      </c>
      <c r="C3173">
        <v>87</v>
      </c>
      <c r="D3173" t="s">
        <v>28</v>
      </c>
      <c r="E3173" t="s">
        <v>22</v>
      </c>
      <c r="F3173" t="s">
        <v>22</v>
      </c>
      <c r="G3173">
        <v>0</v>
      </c>
      <c r="H3173">
        <v>261</v>
      </c>
      <c r="I3173">
        <v>83</v>
      </c>
      <c r="J3173">
        <v>44.37</v>
      </c>
      <c r="K3173">
        <v>144.19999999999999</v>
      </c>
      <c r="L3173">
        <v>95</v>
      </c>
      <c r="M3173">
        <v>12.26</v>
      </c>
      <c r="N3173">
        <v>284.39999999999998</v>
      </c>
      <c r="O3173">
        <v>119</v>
      </c>
      <c r="P3173">
        <v>12.8</v>
      </c>
      <c r="Q3173">
        <v>16.3</v>
      </c>
      <c r="R3173">
        <v>1</v>
      </c>
      <c r="S3173">
        <v>4.4000000000000004</v>
      </c>
      <c r="T3173">
        <v>4</v>
      </c>
      <c r="U3173" t="s">
        <v>22</v>
      </c>
      <c r="V3173">
        <f>IF(tbl_Customers[[#This Row],[churn]] = "yes", 1, 0)</f>
        <v>0</v>
      </c>
      <c r="W3173" t="str">
        <f>IF(tbl_Customers[[#This Row],[number_customer_service_calls]] &lt;= 1, "0-1 Calls", IF(tbl_Customers[[#This Row],[number_customer_service_calls]] &lt;= 3, "2-3 Calls", IF(tbl_Customers[[#This Row],[number_customer_service_calls]] &lt;=5, "4-5 Calls", "6+ Calls")))</f>
        <v>4-5 Calls</v>
      </c>
      <c r="X3173" t="str">
        <f>IF(tbl_Customers[[#This Row],[account_length]] &lt;= 50, "0-50", IF(tbl_Customers[[#This Row],[account_length]] &lt;=100, "51-100", IF(tbl_Customers[[#This Row],[account_length]] &lt;= 150, "101-150", "151+")))</f>
        <v>51-100</v>
      </c>
      <c r="Y3173" t="str">
        <f>IF(tbl_Customers[[#This Row],[total_intl_charge]] &lt;= 3, "Low Charges", "High Charges")</f>
        <v>High Charges</v>
      </c>
      <c r="Z3173" t="str">
        <f>IF(tbl_Customers[[#This Row],[total_eve_calls]]&lt;=80,"Low Calls",
IF(tbl_Customers[[#This Row],[total_eve_calls]]&lt;=120,"Medium Calls","High Calls"))</f>
        <v>Medium Calls</v>
      </c>
      <c r="AA3173" t="str">
        <f>IF(tbl_Customers[[#This Row],[total_eve_charge]]&lt;=15,"Low Charges",
IF(tbl_Customers[[#This Row],[total_eve_charge]]&lt;=20,"Medium Charges","High Charges"))</f>
        <v>Low Charges</v>
      </c>
      <c r="AB31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3" t="str">
        <f>IF(tbl_Customers[[#This Row],[number_vmail_messages]] = 0, "No Usage", IF(tbl_Customers[[#This Row],[number_vmail_messages]] &lt;= 20, "Low Usage", IF(tbl_Customers[[#This Row],[number_vmail_messages]] &lt;= 40, "Medium Usgae", "High Usage")))</f>
        <v>No Usage</v>
      </c>
      <c r="AD3173" t="str">
        <f>IF(tbl_Customers[[#This Row],[total_day_minutes]]&lt;=150,"Low Usage", IF(tbl_Customers[[#This Row],[total_day_minutes]]&lt;=200,"Medium Usage", IF(tbl_Customers[[#This Row],[total_day_minutes]]&lt;=250,"High Usage","Very High Usage")))</f>
        <v>Very High Usage</v>
      </c>
      <c r="AE3173" t="str">
        <f>IF(tbl_Customers[[#This Row],[total_intl_calls]]&lt;=5,"Low Calls", IF(tbl_Customers[[#This Row],[total_intl_calls]]&lt;=10, "Medium Calls", "High Calls"))</f>
        <v>Low Calls</v>
      </c>
      <c r="AF31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3173" s="36" t="str">
        <f>IF(tbl_Customers[[#This Row],[Churn_Risk_Score]]&gt;=10,"High Risk", IF(tbl_Customers[[#This Row],[Churn_Risk_Score]]&gt;=5,"Medium Risk","Low Risk"))</f>
        <v>High Risk</v>
      </c>
    </row>
    <row r="3174" spans="1:33" x14ac:dyDescent="0.35">
      <c r="A3174">
        <v>3173</v>
      </c>
      <c r="B3174" t="s">
        <v>20</v>
      </c>
      <c r="C3174">
        <v>69</v>
      </c>
      <c r="D3174" t="s">
        <v>21</v>
      </c>
      <c r="E3174" t="s">
        <v>22</v>
      </c>
      <c r="F3174" t="s">
        <v>22</v>
      </c>
      <c r="G3174">
        <v>0</v>
      </c>
      <c r="H3174">
        <v>209.6</v>
      </c>
      <c r="I3174">
        <v>94</v>
      </c>
      <c r="J3174">
        <v>35.630000000000003</v>
      </c>
      <c r="K3174">
        <v>193.1</v>
      </c>
      <c r="L3174">
        <v>106</v>
      </c>
      <c r="M3174">
        <v>16.41</v>
      </c>
      <c r="N3174">
        <v>239.9</v>
      </c>
      <c r="O3174">
        <v>90</v>
      </c>
      <c r="P3174">
        <v>10.8</v>
      </c>
      <c r="Q3174">
        <v>12.4</v>
      </c>
      <c r="R3174">
        <v>4</v>
      </c>
      <c r="S3174">
        <v>3.35</v>
      </c>
      <c r="T3174">
        <v>0</v>
      </c>
      <c r="U3174" t="s">
        <v>22</v>
      </c>
      <c r="V3174">
        <f>IF(tbl_Customers[[#This Row],[churn]] = "yes", 1, 0)</f>
        <v>0</v>
      </c>
      <c r="W3174" t="str">
        <f>IF(tbl_Customers[[#This Row],[number_customer_service_calls]] &lt;= 1, "0-1 Calls", IF(tbl_Customers[[#This Row],[number_customer_service_calls]] &lt;= 3, "2-3 Calls", IF(tbl_Customers[[#This Row],[number_customer_service_calls]] &lt;=5, "4-5 Calls", "6+ Calls")))</f>
        <v>0-1 Calls</v>
      </c>
      <c r="X3174" t="str">
        <f>IF(tbl_Customers[[#This Row],[account_length]] &lt;= 50, "0-50", IF(tbl_Customers[[#This Row],[account_length]] &lt;=100, "51-100", IF(tbl_Customers[[#This Row],[account_length]] &lt;= 150, "101-150", "151+")))</f>
        <v>51-100</v>
      </c>
      <c r="Y3174" t="str">
        <f>IF(tbl_Customers[[#This Row],[total_intl_charge]] &lt;= 3, "Low Charges", "High Charges")</f>
        <v>High Charges</v>
      </c>
      <c r="Z3174" t="str">
        <f>IF(tbl_Customers[[#This Row],[total_eve_calls]]&lt;=80,"Low Calls",
IF(tbl_Customers[[#This Row],[total_eve_calls]]&lt;=120,"Medium Calls","High Calls"))</f>
        <v>Medium Calls</v>
      </c>
      <c r="AA3174" t="str">
        <f>IF(tbl_Customers[[#This Row],[total_eve_charge]]&lt;=15,"Low Charges",
IF(tbl_Customers[[#This Row],[total_eve_charge]]&lt;=20,"Medium Charges","High Charges"))</f>
        <v>Medium Charges</v>
      </c>
      <c r="AB31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4" t="str">
        <f>IF(tbl_Customers[[#This Row],[number_vmail_messages]] = 0, "No Usage", IF(tbl_Customers[[#This Row],[number_vmail_messages]] &lt;= 20, "Low Usage", IF(tbl_Customers[[#This Row],[number_vmail_messages]] &lt;= 40, "Medium Usgae", "High Usage")))</f>
        <v>No Usage</v>
      </c>
      <c r="AD3174" t="str">
        <f>IF(tbl_Customers[[#This Row],[total_day_minutes]]&lt;=150,"Low Usage", IF(tbl_Customers[[#This Row],[total_day_minutes]]&lt;=200,"Medium Usage", IF(tbl_Customers[[#This Row],[total_day_minutes]]&lt;=250,"High Usage","Very High Usage")))</f>
        <v>High Usage</v>
      </c>
      <c r="AE3174" t="str">
        <f>IF(tbl_Customers[[#This Row],[total_intl_calls]]&lt;=5,"Low Calls", IF(tbl_Customers[[#This Row],[total_intl_calls]]&lt;=10, "Medium Calls", "High Calls"))</f>
        <v>Low Calls</v>
      </c>
      <c r="AF31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74" s="36" t="str">
        <f>IF(tbl_Customers[[#This Row],[Churn_Risk_Score]]&gt;=10,"High Risk", IF(tbl_Customers[[#This Row],[Churn_Risk_Score]]&gt;=5,"Medium Risk","Low Risk"))</f>
        <v>Low Risk</v>
      </c>
    </row>
    <row r="3175" spans="1:33" x14ac:dyDescent="0.35">
      <c r="A3175">
        <v>3174</v>
      </c>
      <c r="B3175" t="s">
        <v>55</v>
      </c>
      <c r="C3175">
        <v>169</v>
      </c>
      <c r="D3175" t="s">
        <v>25</v>
      </c>
      <c r="E3175" t="s">
        <v>22</v>
      </c>
      <c r="F3175" t="s">
        <v>22</v>
      </c>
      <c r="G3175">
        <v>0</v>
      </c>
      <c r="H3175">
        <v>157.80000000000001</v>
      </c>
      <c r="I3175">
        <v>96</v>
      </c>
      <c r="J3175">
        <v>26.83</v>
      </c>
      <c r="K3175">
        <v>160</v>
      </c>
      <c r="L3175">
        <v>120</v>
      </c>
      <c r="M3175">
        <v>13.6</v>
      </c>
      <c r="N3175">
        <v>198.8</v>
      </c>
      <c r="O3175">
        <v>112</v>
      </c>
      <c r="P3175">
        <v>8.9499999999999993</v>
      </c>
      <c r="Q3175">
        <v>13.7</v>
      </c>
      <c r="R3175">
        <v>6</v>
      </c>
      <c r="S3175">
        <v>3.7</v>
      </c>
      <c r="T3175">
        <v>3</v>
      </c>
      <c r="U3175" t="s">
        <v>22</v>
      </c>
      <c r="V3175">
        <f>IF(tbl_Customers[[#This Row],[churn]] = "yes", 1, 0)</f>
        <v>0</v>
      </c>
      <c r="W3175" t="str">
        <f>IF(tbl_Customers[[#This Row],[number_customer_service_calls]] &lt;= 1, "0-1 Calls", IF(tbl_Customers[[#This Row],[number_customer_service_calls]] &lt;= 3, "2-3 Calls", IF(tbl_Customers[[#This Row],[number_customer_service_calls]] &lt;=5, "4-5 Calls", "6+ Calls")))</f>
        <v>2-3 Calls</v>
      </c>
      <c r="X3175" t="str">
        <f>IF(tbl_Customers[[#This Row],[account_length]] &lt;= 50, "0-50", IF(tbl_Customers[[#This Row],[account_length]] &lt;=100, "51-100", IF(tbl_Customers[[#This Row],[account_length]] &lt;= 150, "101-150", "151+")))</f>
        <v>151+</v>
      </c>
      <c r="Y3175" t="str">
        <f>IF(tbl_Customers[[#This Row],[total_intl_charge]] &lt;= 3, "Low Charges", "High Charges")</f>
        <v>High Charges</v>
      </c>
      <c r="Z3175" t="str">
        <f>IF(tbl_Customers[[#This Row],[total_eve_calls]]&lt;=80,"Low Calls",
IF(tbl_Customers[[#This Row],[total_eve_calls]]&lt;=120,"Medium Calls","High Calls"))</f>
        <v>Medium Calls</v>
      </c>
      <c r="AA3175" t="str">
        <f>IF(tbl_Customers[[#This Row],[total_eve_charge]]&lt;=15,"Low Charges",
IF(tbl_Customers[[#This Row],[total_eve_charge]]&lt;=20,"Medium Charges","High Charges"))</f>
        <v>Low Charges</v>
      </c>
      <c r="AB31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5" t="str">
        <f>IF(tbl_Customers[[#This Row],[number_vmail_messages]] = 0, "No Usage", IF(tbl_Customers[[#This Row],[number_vmail_messages]] &lt;= 20, "Low Usage", IF(tbl_Customers[[#This Row],[number_vmail_messages]] &lt;= 40, "Medium Usgae", "High Usage")))</f>
        <v>No Usage</v>
      </c>
      <c r="AD3175" t="str">
        <f>IF(tbl_Customers[[#This Row],[total_day_minutes]]&lt;=150,"Low Usage", IF(tbl_Customers[[#This Row],[total_day_minutes]]&lt;=200,"Medium Usage", IF(tbl_Customers[[#This Row],[total_day_minutes]]&lt;=250,"High Usage","Very High Usage")))</f>
        <v>Medium Usage</v>
      </c>
      <c r="AE3175" t="str">
        <f>IF(tbl_Customers[[#This Row],[total_intl_calls]]&lt;=5,"Low Calls", IF(tbl_Customers[[#This Row],[total_intl_calls]]&lt;=10, "Medium Calls", "High Calls"))</f>
        <v>Medium Calls</v>
      </c>
      <c r="AF31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75" s="36" t="str">
        <f>IF(tbl_Customers[[#This Row],[Churn_Risk_Score]]&gt;=10,"High Risk", IF(tbl_Customers[[#This Row],[Churn_Risk_Score]]&gt;=5,"Medium Risk","Low Risk"))</f>
        <v>Low Risk</v>
      </c>
    </row>
    <row r="3176" spans="1:33" x14ac:dyDescent="0.35">
      <c r="A3176">
        <v>3175</v>
      </c>
      <c r="B3176" t="s">
        <v>54</v>
      </c>
      <c r="C3176">
        <v>102</v>
      </c>
      <c r="D3176" t="s">
        <v>25</v>
      </c>
      <c r="E3176" t="s">
        <v>22</v>
      </c>
      <c r="F3176" t="s">
        <v>22</v>
      </c>
      <c r="G3176">
        <v>0</v>
      </c>
      <c r="H3176">
        <v>245.4</v>
      </c>
      <c r="I3176">
        <v>82</v>
      </c>
      <c r="J3176">
        <v>41.72</v>
      </c>
      <c r="K3176">
        <v>260.3</v>
      </c>
      <c r="L3176">
        <v>124</v>
      </c>
      <c r="M3176">
        <v>22.13</v>
      </c>
      <c r="N3176">
        <v>195.1</v>
      </c>
      <c r="O3176">
        <v>82</v>
      </c>
      <c r="P3176">
        <v>8.7799999999999994</v>
      </c>
      <c r="Q3176">
        <v>10.5</v>
      </c>
      <c r="R3176">
        <v>3</v>
      </c>
      <c r="S3176">
        <v>2.84</v>
      </c>
      <c r="T3176">
        <v>3</v>
      </c>
      <c r="U3176" t="s">
        <v>23</v>
      </c>
      <c r="V3176">
        <f>IF(tbl_Customers[[#This Row],[churn]] = "yes", 1, 0)</f>
        <v>1</v>
      </c>
      <c r="W3176" t="str">
        <f>IF(tbl_Customers[[#This Row],[number_customer_service_calls]] &lt;= 1, "0-1 Calls", IF(tbl_Customers[[#This Row],[number_customer_service_calls]] &lt;= 3, "2-3 Calls", IF(tbl_Customers[[#This Row],[number_customer_service_calls]] &lt;=5, "4-5 Calls", "6+ Calls")))</f>
        <v>2-3 Calls</v>
      </c>
      <c r="X3176" t="str">
        <f>IF(tbl_Customers[[#This Row],[account_length]] &lt;= 50, "0-50", IF(tbl_Customers[[#This Row],[account_length]] &lt;=100, "51-100", IF(tbl_Customers[[#This Row],[account_length]] &lt;= 150, "101-150", "151+")))</f>
        <v>101-150</v>
      </c>
      <c r="Y3176" t="str">
        <f>IF(tbl_Customers[[#This Row],[total_intl_charge]] &lt;= 3, "Low Charges", "High Charges")</f>
        <v>Low Charges</v>
      </c>
      <c r="Z3176" t="str">
        <f>IF(tbl_Customers[[#This Row],[total_eve_calls]]&lt;=80,"Low Calls",
IF(tbl_Customers[[#This Row],[total_eve_calls]]&lt;=120,"Medium Calls","High Calls"))</f>
        <v>High Calls</v>
      </c>
      <c r="AA3176" t="str">
        <f>IF(tbl_Customers[[#This Row],[total_eve_charge]]&lt;=15,"Low Charges",
IF(tbl_Customers[[#This Row],[total_eve_charge]]&lt;=20,"Medium Charges","High Charges"))</f>
        <v>High Charges</v>
      </c>
      <c r="AB31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76" t="str">
        <f>IF(tbl_Customers[[#This Row],[number_vmail_messages]] = 0, "No Usage", IF(tbl_Customers[[#This Row],[number_vmail_messages]] &lt;= 20, "Low Usage", IF(tbl_Customers[[#This Row],[number_vmail_messages]] &lt;= 40, "Medium Usgae", "High Usage")))</f>
        <v>No Usage</v>
      </c>
      <c r="AD3176" t="str">
        <f>IF(tbl_Customers[[#This Row],[total_day_minutes]]&lt;=150,"Low Usage", IF(tbl_Customers[[#This Row],[total_day_minutes]]&lt;=200,"Medium Usage", IF(tbl_Customers[[#This Row],[total_day_minutes]]&lt;=250,"High Usage","Very High Usage")))</f>
        <v>High Usage</v>
      </c>
      <c r="AE3176" t="str">
        <f>IF(tbl_Customers[[#This Row],[total_intl_calls]]&lt;=5,"Low Calls", IF(tbl_Customers[[#This Row],[total_intl_calls]]&lt;=10, "Medium Calls", "High Calls"))</f>
        <v>Low Calls</v>
      </c>
      <c r="AF31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76" s="36" t="str">
        <f>IF(tbl_Customers[[#This Row],[Churn_Risk_Score]]&gt;=10,"High Risk", IF(tbl_Customers[[#This Row],[Churn_Risk_Score]]&gt;=5,"Medium Risk","Low Risk"))</f>
        <v>Low Risk</v>
      </c>
    </row>
    <row r="3177" spans="1:33" x14ac:dyDescent="0.35">
      <c r="A3177">
        <v>3176</v>
      </c>
      <c r="B3177" t="s">
        <v>74</v>
      </c>
      <c r="C3177">
        <v>174</v>
      </c>
      <c r="D3177" t="s">
        <v>21</v>
      </c>
      <c r="E3177" t="s">
        <v>22</v>
      </c>
      <c r="F3177" t="s">
        <v>22</v>
      </c>
      <c r="G3177">
        <v>0</v>
      </c>
      <c r="H3177">
        <v>72.2</v>
      </c>
      <c r="I3177">
        <v>80</v>
      </c>
      <c r="J3177">
        <v>12.27</v>
      </c>
      <c r="K3177">
        <v>173.4</v>
      </c>
      <c r="L3177">
        <v>81</v>
      </c>
      <c r="M3177">
        <v>14.74</v>
      </c>
      <c r="N3177">
        <v>130.1</v>
      </c>
      <c r="O3177">
        <v>121</v>
      </c>
      <c r="P3177">
        <v>5.85</v>
      </c>
      <c r="Q3177">
        <v>11</v>
      </c>
      <c r="R3177">
        <v>5</v>
      </c>
      <c r="S3177">
        <v>2.97</v>
      </c>
      <c r="T3177">
        <v>2</v>
      </c>
      <c r="U3177" t="s">
        <v>22</v>
      </c>
      <c r="V3177">
        <f>IF(tbl_Customers[[#This Row],[churn]] = "yes", 1, 0)</f>
        <v>0</v>
      </c>
      <c r="W3177" t="str">
        <f>IF(tbl_Customers[[#This Row],[number_customer_service_calls]] &lt;= 1, "0-1 Calls", IF(tbl_Customers[[#This Row],[number_customer_service_calls]] &lt;= 3, "2-3 Calls", IF(tbl_Customers[[#This Row],[number_customer_service_calls]] &lt;=5, "4-5 Calls", "6+ Calls")))</f>
        <v>2-3 Calls</v>
      </c>
      <c r="X3177" t="str">
        <f>IF(tbl_Customers[[#This Row],[account_length]] &lt;= 50, "0-50", IF(tbl_Customers[[#This Row],[account_length]] &lt;=100, "51-100", IF(tbl_Customers[[#This Row],[account_length]] &lt;= 150, "101-150", "151+")))</f>
        <v>151+</v>
      </c>
      <c r="Y3177" t="str">
        <f>IF(tbl_Customers[[#This Row],[total_intl_charge]] &lt;= 3, "Low Charges", "High Charges")</f>
        <v>Low Charges</v>
      </c>
      <c r="Z3177" t="str">
        <f>IF(tbl_Customers[[#This Row],[total_eve_calls]]&lt;=80,"Low Calls",
IF(tbl_Customers[[#This Row],[total_eve_calls]]&lt;=120,"Medium Calls","High Calls"))</f>
        <v>Medium Calls</v>
      </c>
      <c r="AA3177" t="str">
        <f>IF(tbl_Customers[[#This Row],[total_eve_charge]]&lt;=15,"Low Charges",
IF(tbl_Customers[[#This Row],[total_eve_charge]]&lt;=20,"Medium Charges","High Charges"))</f>
        <v>Low Charges</v>
      </c>
      <c r="AB31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7" t="str">
        <f>IF(tbl_Customers[[#This Row],[number_vmail_messages]] = 0, "No Usage", IF(tbl_Customers[[#This Row],[number_vmail_messages]] &lt;= 20, "Low Usage", IF(tbl_Customers[[#This Row],[number_vmail_messages]] &lt;= 40, "Medium Usgae", "High Usage")))</f>
        <v>No Usage</v>
      </c>
      <c r="AD3177" t="str">
        <f>IF(tbl_Customers[[#This Row],[total_day_minutes]]&lt;=150,"Low Usage", IF(tbl_Customers[[#This Row],[total_day_minutes]]&lt;=200,"Medium Usage", IF(tbl_Customers[[#This Row],[total_day_minutes]]&lt;=250,"High Usage","Very High Usage")))</f>
        <v>Low Usage</v>
      </c>
      <c r="AE3177" t="str">
        <f>IF(tbl_Customers[[#This Row],[total_intl_calls]]&lt;=5,"Low Calls", IF(tbl_Customers[[#This Row],[total_intl_calls]]&lt;=10, "Medium Calls", "High Calls"))</f>
        <v>Low Calls</v>
      </c>
      <c r="AF31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77" s="36" t="str">
        <f>IF(tbl_Customers[[#This Row],[Churn_Risk_Score]]&gt;=10,"High Risk", IF(tbl_Customers[[#This Row],[Churn_Risk_Score]]&gt;=5,"Medium Risk","Low Risk"))</f>
        <v>Low Risk</v>
      </c>
    </row>
    <row r="3178" spans="1:33" x14ac:dyDescent="0.35">
      <c r="A3178">
        <v>3177</v>
      </c>
      <c r="B3178" t="s">
        <v>46</v>
      </c>
      <c r="C3178">
        <v>44</v>
      </c>
      <c r="D3178" t="s">
        <v>28</v>
      </c>
      <c r="E3178" t="s">
        <v>22</v>
      </c>
      <c r="F3178" t="s">
        <v>23</v>
      </c>
      <c r="G3178">
        <v>25</v>
      </c>
      <c r="H3178">
        <v>152.9</v>
      </c>
      <c r="I3178">
        <v>106</v>
      </c>
      <c r="J3178">
        <v>25.99</v>
      </c>
      <c r="K3178">
        <v>205.5</v>
      </c>
      <c r="L3178">
        <v>147</v>
      </c>
      <c r="M3178">
        <v>17.47</v>
      </c>
      <c r="N3178">
        <v>247.3</v>
      </c>
      <c r="O3178">
        <v>107</v>
      </c>
      <c r="P3178">
        <v>11.13</v>
      </c>
      <c r="Q3178">
        <v>8</v>
      </c>
      <c r="R3178">
        <v>5</v>
      </c>
      <c r="S3178">
        <v>2.16</v>
      </c>
      <c r="T3178">
        <v>1</v>
      </c>
      <c r="U3178" t="s">
        <v>22</v>
      </c>
      <c r="V3178">
        <f>IF(tbl_Customers[[#This Row],[churn]] = "yes", 1, 0)</f>
        <v>0</v>
      </c>
      <c r="W3178" t="str">
        <f>IF(tbl_Customers[[#This Row],[number_customer_service_calls]] &lt;= 1, "0-1 Calls", IF(tbl_Customers[[#This Row],[number_customer_service_calls]] &lt;= 3, "2-3 Calls", IF(tbl_Customers[[#This Row],[number_customer_service_calls]] &lt;=5, "4-5 Calls", "6+ Calls")))</f>
        <v>0-1 Calls</v>
      </c>
      <c r="X3178" t="str">
        <f>IF(tbl_Customers[[#This Row],[account_length]] &lt;= 50, "0-50", IF(tbl_Customers[[#This Row],[account_length]] &lt;=100, "51-100", IF(tbl_Customers[[#This Row],[account_length]] &lt;= 150, "101-150", "151+")))</f>
        <v>0-50</v>
      </c>
      <c r="Y3178" t="str">
        <f>IF(tbl_Customers[[#This Row],[total_intl_charge]] &lt;= 3, "Low Charges", "High Charges")</f>
        <v>Low Charges</v>
      </c>
      <c r="Z3178" t="str">
        <f>IF(tbl_Customers[[#This Row],[total_eve_calls]]&lt;=80,"Low Calls",
IF(tbl_Customers[[#This Row],[total_eve_calls]]&lt;=120,"Medium Calls","High Calls"))</f>
        <v>High Calls</v>
      </c>
      <c r="AA3178" t="str">
        <f>IF(tbl_Customers[[#This Row],[total_eve_charge]]&lt;=15,"Low Charges",
IF(tbl_Customers[[#This Row],[total_eve_charge]]&lt;=20,"Medium Charges","High Charges"))</f>
        <v>Medium Charges</v>
      </c>
      <c r="AB31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78" t="str">
        <f>IF(tbl_Customers[[#This Row],[number_vmail_messages]] = 0, "No Usage", IF(tbl_Customers[[#This Row],[number_vmail_messages]] &lt;= 20, "Low Usage", IF(tbl_Customers[[#This Row],[number_vmail_messages]] &lt;= 40, "Medium Usgae", "High Usage")))</f>
        <v>Medium Usgae</v>
      </c>
      <c r="AD3178" t="str">
        <f>IF(tbl_Customers[[#This Row],[total_day_minutes]]&lt;=150,"Low Usage", IF(tbl_Customers[[#This Row],[total_day_minutes]]&lt;=200,"Medium Usage", IF(tbl_Customers[[#This Row],[total_day_minutes]]&lt;=250,"High Usage","Very High Usage")))</f>
        <v>Medium Usage</v>
      </c>
      <c r="AE3178" t="str">
        <f>IF(tbl_Customers[[#This Row],[total_intl_calls]]&lt;=5,"Low Calls", IF(tbl_Customers[[#This Row],[total_intl_calls]]&lt;=10, "Medium Calls", "High Calls"))</f>
        <v>Low Calls</v>
      </c>
      <c r="AF31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78" s="36" t="str">
        <f>IF(tbl_Customers[[#This Row],[Churn_Risk_Score]]&gt;=10,"High Risk", IF(tbl_Customers[[#This Row],[Churn_Risk_Score]]&gt;=5,"Medium Risk","Low Risk"))</f>
        <v>Low Risk</v>
      </c>
    </row>
    <row r="3179" spans="1:33" x14ac:dyDescent="0.35">
      <c r="A3179">
        <v>3178</v>
      </c>
      <c r="B3179" t="s">
        <v>37</v>
      </c>
      <c r="C3179">
        <v>89</v>
      </c>
      <c r="D3179" t="s">
        <v>21</v>
      </c>
      <c r="E3179" t="s">
        <v>22</v>
      </c>
      <c r="F3179" t="s">
        <v>23</v>
      </c>
      <c r="G3179">
        <v>15</v>
      </c>
      <c r="H3179">
        <v>274</v>
      </c>
      <c r="I3179">
        <v>83</v>
      </c>
      <c r="J3179">
        <v>46.58</v>
      </c>
      <c r="K3179">
        <v>192.2</v>
      </c>
      <c r="L3179">
        <v>97</v>
      </c>
      <c r="M3179">
        <v>16.34</v>
      </c>
      <c r="N3179">
        <v>125.9</v>
      </c>
      <c r="O3179">
        <v>141</v>
      </c>
      <c r="P3179">
        <v>5.67</v>
      </c>
      <c r="Q3179">
        <v>11.9</v>
      </c>
      <c r="R3179">
        <v>2</v>
      </c>
      <c r="S3179">
        <v>3.21</v>
      </c>
      <c r="T3179">
        <v>0</v>
      </c>
      <c r="U3179" t="s">
        <v>22</v>
      </c>
      <c r="V3179">
        <f>IF(tbl_Customers[[#This Row],[churn]] = "yes", 1, 0)</f>
        <v>0</v>
      </c>
      <c r="W3179" t="str">
        <f>IF(tbl_Customers[[#This Row],[number_customer_service_calls]] &lt;= 1, "0-1 Calls", IF(tbl_Customers[[#This Row],[number_customer_service_calls]] &lt;= 3, "2-3 Calls", IF(tbl_Customers[[#This Row],[number_customer_service_calls]] &lt;=5, "4-5 Calls", "6+ Calls")))</f>
        <v>0-1 Calls</v>
      </c>
      <c r="X3179" t="str">
        <f>IF(tbl_Customers[[#This Row],[account_length]] &lt;= 50, "0-50", IF(tbl_Customers[[#This Row],[account_length]] &lt;=100, "51-100", IF(tbl_Customers[[#This Row],[account_length]] &lt;= 150, "101-150", "151+")))</f>
        <v>51-100</v>
      </c>
      <c r="Y3179" t="str">
        <f>IF(tbl_Customers[[#This Row],[total_intl_charge]] &lt;= 3, "Low Charges", "High Charges")</f>
        <v>High Charges</v>
      </c>
      <c r="Z3179" t="str">
        <f>IF(tbl_Customers[[#This Row],[total_eve_calls]]&lt;=80,"Low Calls",
IF(tbl_Customers[[#This Row],[total_eve_calls]]&lt;=120,"Medium Calls","High Calls"))</f>
        <v>Medium Calls</v>
      </c>
      <c r="AA3179" t="str">
        <f>IF(tbl_Customers[[#This Row],[total_eve_charge]]&lt;=15,"Low Charges",
IF(tbl_Customers[[#This Row],[total_eve_charge]]&lt;=20,"Medium Charges","High Charges"))</f>
        <v>Medium Charges</v>
      </c>
      <c r="AB31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79" t="str">
        <f>IF(tbl_Customers[[#This Row],[number_vmail_messages]] = 0, "No Usage", IF(tbl_Customers[[#This Row],[number_vmail_messages]] &lt;= 20, "Low Usage", IF(tbl_Customers[[#This Row],[number_vmail_messages]] &lt;= 40, "Medium Usgae", "High Usage")))</f>
        <v>Low Usage</v>
      </c>
      <c r="AD3179" t="str">
        <f>IF(tbl_Customers[[#This Row],[total_day_minutes]]&lt;=150,"Low Usage", IF(tbl_Customers[[#This Row],[total_day_minutes]]&lt;=200,"Medium Usage", IF(tbl_Customers[[#This Row],[total_day_minutes]]&lt;=250,"High Usage","Very High Usage")))</f>
        <v>Very High Usage</v>
      </c>
      <c r="AE3179" t="str">
        <f>IF(tbl_Customers[[#This Row],[total_intl_calls]]&lt;=5,"Low Calls", IF(tbl_Customers[[#This Row],[total_intl_calls]]&lt;=10, "Medium Calls", "High Calls"))</f>
        <v>Low Calls</v>
      </c>
      <c r="AF31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79" s="36" t="str">
        <f>IF(tbl_Customers[[#This Row],[Churn_Risk_Score]]&gt;=10,"High Risk", IF(tbl_Customers[[#This Row],[Churn_Risk_Score]]&gt;=5,"Medium Risk","Low Risk"))</f>
        <v>Medium Risk</v>
      </c>
    </row>
    <row r="3180" spans="1:33" x14ac:dyDescent="0.35">
      <c r="A3180">
        <v>3179</v>
      </c>
      <c r="B3180" t="s">
        <v>30</v>
      </c>
      <c r="C3180">
        <v>143</v>
      </c>
      <c r="D3180" t="s">
        <v>21</v>
      </c>
      <c r="E3180" t="s">
        <v>22</v>
      </c>
      <c r="F3180" t="s">
        <v>22</v>
      </c>
      <c r="G3180">
        <v>0</v>
      </c>
      <c r="H3180">
        <v>178.2</v>
      </c>
      <c r="I3180">
        <v>109</v>
      </c>
      <c r="J3180">
        <v>30.29</v>
      </c>
      <c r="K3180">
        <v>254.6</v>
      </c>
      <c r="L3180">
        <v>93</v>
      </c>
      <c r="M3180">
        <v>21.64</v>
      </c>
      <c r="N3180">
        <v>241.3</v>
      </c>
      <c r="O3180">
        <v>139</v>
      </c>
      <c r="P3180">
        <v>10.86</v>
      </c>
      <c r="Q3180">
        <v>8.5</v>
      </c>
      <c r="R3180">
        <v>7</v>
      </c>
      <c r="S3180">
        <v>2.2999999999999998</v>
      </c>
      <c r="T3180">
        <v>0</v>
      </c>
      <c r="U3180" t="s">
        <v>22</v>
      </c>
      <c r="V3180">
        <f>IF(tbl_Customers[[#This Row],[churn]] = "yes", 1, 0)</f>
        <v>0</v>
      </c>
      <c r="W3180" t="str">
        <f>IF(tbl_Customers[[#This Row],[number_customer_service_calls]] &lt;= 1, "0-1 Calls", IF(tbl_Customers[[#This Row],[number_customer_service_calls]] &lt;= 3, "2-3 Calls", IF(tbl_Customers[[#This Row],[number_customer_service_calls]] &lt;=5, "4-5 Calls", "6+ Calls")))</f>
        <v>0-1 Calls</v>
      </c>
      <c r="X3180" t="str">
        <f>IF(tbl_Customers[[#This Row],[account_length]] &lt;= 50, "0-50", IF(tbl_Customers[[#This Row],[account_length]] &lt;=100, "51-100", IF(tbl_Customers[[#This Row],[account_length]] &lt;= 150, "101-150", "151+")))</f>
        <v>101-150</v>
      </c>
      <c r="Y3180" t="str">
        <f>IF(tbl_Customers[[#This Row],[total_intl_charge]] &lt;= 3, "Low Charges", "High Charges")</f>
        <v>Low Charges</v>
      </c>
      <c r="Z3180" t="str">
        <f>IF(tbl_Customers[[#This Row],[total_eve_calls]]&lt;=80,"Low Calls",
IF(tbl_Customers[[#This Row],[total_eve_calls]]&lt;=120,"Medium Calls","High Calls"))</f>
        <v>Medium Calls</v>
      </c>
      <c r="AA3180" t="str">
        <f>IF(tbl_Customers[[#This Row],[total_eve_charge]]&lt;=15,"Low Charges",
IF(tbl_Customers[[#This Row],[total_eve_charge]]&lt;=20,"Medium Charges","High Charges"))</f>
        <v>High Charges</v>
      </c>
      <c r="AB31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80" t="str">
        <f>IF(tbl_Customers[[#This Row],[number_vmail_messages]] = 0, "No Usage", IF(tbl_Customers[[#This Row],[number_vmail_messages]] &lt;= 20, "Low Usage", IF(tbl_Customers[[#This Row],[number_vmail_messages]] &lt;= 40, "Medium Usgae", "High Usage")))</f>
        <v>No Usage</v>
      </c>
      <c r="AD3180" t="str">
        <f>IF(tbl_Customers[[#This Row],[total_day_minutes]]&lt;=150,"Low Usage", IF(tbl_Customers[[#This Row],[total_day_minutes]]&lt;=200,"Medium Usage", IF(tbl_Customers[[#This Row],[total_day_minutes]]&lt;=250,"High Usage","Very High Usage")))</f>
        <v>Medium Usage</v>
      </c>
      <c r="AE3180" t="str">
        <f>IF(tbl_Customers[[#This Row],[total_intl_calls]]&lt;=5,"Low Calls", IF(tbl_Customers[[#This Row],[total_intl_calls]]&lt;=10, "Medium Calls", "High Calls"))</f>
        <v>Medium Calls</v>
      </c>
      <c r="AF31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80" s="36" t="str">
        <f>IF(tbl_Customers[[#This Row],[Churn_Risk_Score]]&gt;=10,"High Risk", IF(tbl_Customers[[#This Row],[Churn_Risk_Score]]&gt;=5,"Medium Risk","Low Risk"))</f>
        <v>Low Risk</v>
      </c>
    </row>
    <row r="3181" spans="1:33" x14ac:dyDescent="0.35">
      <c r="A3181">
        <v>3180</v>
      </c>
      <c r="B3181" t="s">
        <v>38</v>
      </c>
      <c r="C3181">
        <v>78</v>
      </c>
      <c r="D3181" t="s">
        <v>21</v>
      </c>
      <c r="E3181" t="s">
        <v>23</v>
      </c>
      <c r="F3181" t="s">
        <v>23</v>
      </c>
      <c r="G3181">
        <v>20</v>
      </c>
      <c r="H3181">
        <v>252.8</v>
      </c>
      <c r="I3181">
        <v>102</v>
      </c>
      <c r="J3181">
        <v>42.98</v>
      </c>
      <c r="K3181">
        <v>217.6</v>
      </c>
      <c r="L3181">
        <v>105</v>
      </c>
      <c r="M3181">
        <v>18.5</v>
      </c>
      <c r="N3181">
        <v>107.3</v>
      </c>
      <c r="O3181">
        <v>93</v>
      </c>
      <c r="P3181">
        <v>4.83</v>
      </c>
      <c r="Q3181">
        <v>11.2</v>
      </c>
      <c r="R3181">
        <v>3</v>
      </c>
      <c r="S3181">
        <v>3.02</v>
      </c>
      <c r="T3181">
        <v>0</v>
      </c>
      <c r="U3181" t="s">
        <v>22</v>
      </c>
      <c r="V3181">
        <f>IF(tbl_Customers[[#This Row],[churn]] = "yes", 1, 0)</f>
        <v>0</v>
      </c>
      <c r="W3181" t="str">
        <f>IF(tbl_Customers[[#This Row],[number_customer_service_calls]] &lt;= 1, "0-1 Calls", IF(tbl_Customers[[#This Row],[number_customer_service_calls]] &lt;= 3, "2-3 Calls", IF(tbl_Customers[[#This Row],[number_customer_service_calls]] &lt;=5, "4-5 Calls", "6+ Calls")))</f>
        <v>0-1 Calls</v>
      </c>
      <c r="X3181" t="str">
        <f>IF(tbl_Customers[[#This Row],[account_length]] &lt;= 50, "0-50", IF(tbl_Customers[[#This Row],[account_length]] &lt;=100, "51-100", IF(tbl_Customers[[#This Row],[account_length]] &lt;= 150, "101-150", "151+")))</f>
        <v>51-100</v>
      </c>
      <c r="Y3181" t="str">
        <f>IF(tbl_Customers[[#This Row],[total_intl_charge]] &lt;= 3, "Low Charges", "High Charges")</f>
        <v>High Charges</v>
      </c>
      <c r="Z3181" t="str">
        <f>IF(tbl_Customers[[#This Row],[total_eve_calls]]&lt;=80,"Low Calls",
IF(tbl_Customers[[#This Row],[total_eve_calls]]&lt;=120,"Medium Calls","High Calls"))</f>
        <v>Medium Calls</v>
      </c>
      <c r="AA3181" t="str">
        <f>IF(tbl_Customers[[#This Row],[total_eve_charge]]&lt;=15,"Low Charges",
IF(tbl_Customers[[#This Row],[total_eve_charge]]&lt;=20,"Medium Charges","High Charges"))</f>
        <v>Medium Charges</v>
      </c>
      <c r="AB31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81" t="str">
        <f>IF(tbl_Customers[[#This Row],[number_vmail_messages]] = 0, "No Usage", IF(tbl_Customers[[#This Row],[number_vmail_messages]] &lt;= 20, "Low Usage", IF(tbl_Customers[[#This Row],[number_vmail_messages]] &lt;= 40, "Medium Usgae", "High Usage")))</f>
        <v>Low Usage</v>
      </c>
      <c r="AD3181" t="str">
        <f>IF(tbl_Customers[[#This Row],[total_day_minutes]]&lt;=150,"Low Usage", IF(tbl_Customers[[#This Row],[total_day_minutes]]&lt;=200,"Medium Usage", IF(tbl_Customers[[#This Row],[total_day_minutes]]&lt;=250,"High Usage","Very High Usage")))</f>
        <v>Very High Usage</v>
      </c>
      <c r="AE3181" t="str">
        <f>IF(tbl_Customers[[#This Row],[total_intl_calls]]&lt;=5,"Low Calls", IF(tbl_Customers[[#This Row],[total_intl_calls]]&lt;=10, "Medium Calls", "High Calls"))</f>
        <v>Low Calls</v>
      </c>
      <c r="AF31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3181" s="36" t="str">
        <f>IF(tbl_Customers[[#This Row],[Churn_Risk_Score]]&gt;=10,"High Risk", IF(tbl_Customers[[#This Row],[Churn_Risk_Score]]&gt;=5,"Medium Risk","Low Risk"))</f>
        <v>High Risk</v>
      </c>
    </row>
    <row r="3182" spans="1:33" x14ac:dyDescent="0.35">
      <c r="A3182">
        <v>3181</v>
      </c>
      <c r="B3182" t="s">
        <v>37</v>
      </c>
      <c r="C3182">
        <v>93</v>
      </c>
      <c r="D3182" t="s">
        <v>21</v>
      </c>
      <c r="E3182" t="s">
        <v>22</v>
      </c>
      <c r="F3182" t="s">
        <v>22</v>
      </c>
      <c r="G3182">
        <v>0</v>
      </c>
      <c r="H3182">
        <v>216.2</v>
      </c>
      <c r="I3182">
        <v>100</v>
      </c>
      <c r="J3182">
        <v>36.75</v>
      </c>
      <c r="K3182">
        <v>182.8</v>
      </c>
      <c r="L3182">
        <v>136</v>
      </c>
      <c r="M3182">
        <v>15.54</v>
      </c>
      <c r="N3182">
        <v>237.9</v>
      </c>
      <c r="O3182">
        <v>66</v>
      </c>
      <c r="P3182">
        <v>10.71</v>
      </c>
      <c r="Q3182">
        <v>7.8</v>
      </c>
      <c r="R3182">
        <v>3</v>
      </c>
      <c r="S3182">
        <v>2.11</v>
      </c>
      <c r="T3182">
        <v>2</v>
      </c>
      <c r="U3182" t="s">
        <v>22</v>
      </c>
      <c r="V3182">
        <f>IF(tbl_Customers[[#This Row],[churn]] = "yes", 1, 0)</f>
        <v>0</v>
      </c>
      <c r="W3182" t="str">
        <f>IF(tbl_Customers[[#This Row],[number_customer_service_calls]] &lt;= 1, "0-1 Calls", IF(tbl_Customers[[#This Row],[number_customer_service_calls]] &lt;= 3, "2-3 Calls", IF(tbl_Customers[[#This Row],[number_customer_service_calls]] &lt;=5, "4-5 Calls", "6+ Calls")))</f>
        <v>2-3 Calls</v>
      </c>
      <c r="X3182" t="str">
        <f>IF(tbl_Customers[[#This Row],[account_length]] &lt;= 50, "0-50", IF(tbl_Customers[[#This Row],[account_length]] &lt;=100, "51-100", IF(tbl_Customers[[#This Row],[account_length]] &lt;= 150, "101-150", "151+")))</f>
        <v>51-100</v>
      </c>
      <c r="Y3182" t="str">
        <f>IF(tbl_Customers[[#This Row],[total_intl_charge]] &lt;= 3, "Low Charges", "High Charges")</f>
        <v>Low Charges</v>
      </c>
      <c r="Z3182" t="str">
        <f>IF(tbl_Customers[[#This Row],[total_eve_calls]]&lt;=80,"Low Calls",
IF(tbl_Customers[[#This Row],[total_eve_calls]]&lt;=120,"Medium Calls","High Calls"))</f>
        <v>High Calls</v>
      </c>
      <c r="AA3182" t="str">
        <f>IF(tbl_Customers[[#This Row],[total_eve_charge]]&lt;=15,"Low Charges",
IF(tbl_Customers[[#This Row],[total_eve_charge]]&lt;=20,"Medium Charges","High Charges"))</f>
        <v>Medium Charges</v>
      </c>
      <c r="AB31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82" t="str">
        <f>IF(tbl_Customers[[#This Row],[number_vmail_messages]] = 0, "No Usage", IF(tbl_Customers[[#This Row],[number_vmail_messages]] &lt;= 20, "Low Usage", IF(tbl_Customers[[#This Row],[number_vmail_messages]] &lt;= 40, "Medium Usgae", "High Usage")))</f>
        <v>No Usage</v>
      </c>
      <c r="AD3182" t="str">
        <f>IF(tbl_Customers[[#This Row],[total_day_minutes]]&lt;=150,"Low Usage", IF(tbl_Customers[[#This Row],[total_day_minutes]]&lt;=200,"Medium Usage", IF(tbl_Customers[[#This Row],[total_day_minutes]]&lt;=250,"High Usage","Very High Usage")))</f>
        <v>High Usage</v>
      </c>
      <c r="AE3182" t="str">
        <f>IF(tbl_Customers[[#This Row],[total_intl_calls]]&lt;=5,"Low Calls", IF(tbl_Customers[[#This Row],[total_intl_calls]]&lt;=10, "Medium Calls", "High Calls"))</f>
        <v>Low Calls</v>
      </c>
      <c r="AF31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82" s="36" t="str">
        <f>IF(tbl_Customers[[#This Row],[Churn_Risk_Score]]&gt;=10,"High Risk", IF(tbl_Customers[[#This Row],[Churn_Risk_Score]]&gt;=5,"Medium Risk","Low Risk"))</f>
        <v>Low Risk</v>
      </c>
    </row>
    <row r="3183" spans="1:33" x14ac:dyDescent="0.35">
      <c r="A3183">
        <v>3182</v>
      </c>
      <c r="B3183" t="s">
        <v>38</v>
      </c>
      <c r="C3183">
        <v>106</v>
      </c>
      <c r="D3183" t="s">
        <v>25</v>
      </c>
      <c r="E3183" t="s">
        <v>22</v>
      </c>
      <c r="F3183" t="s">
        <v>22</v>
      </c>
      <c r="G3183">
        <v>0</v>
      </c>
      <c r="H3183">
        <v>165.1</v>
      </c>
      <c r="I3183">
        <v>120</v>
      </c>
      <c r="J3183">
        <v>28.07</v>
      </c>
      <c r="K3183">
        <v>290.2</v>
      </c>
      <c r="L3183">
        <v>79</v>
      </c>
      <c r="M3183">
        <v>24.67</v>
      </c>
      <c r="N3183">
        <v>250.3</v>
      </c>
      <c r="O3183">
        <v>140</v>
      </c>
      <c r="P3183">
        <v>11.26</v>
      </c>
      <c r="Q3183">
        <v>8.1</v>
      </c>
      <c r="R3183">
        <v>2</v>
      </c>
      <c r="S3183">
        <v>2.19</v>
      </c>
      <c r="T3183">
        <v>0</v>
      </c>
      <c r="U3183" t="s">
        <v>22</v>
      </c>
      <c r="V3183">
        <f>IF(tbl_Customers[[#This Row],[churn]] = "yes", 1, 0)</f>
        <v>0</v>
      </c>
      <c r="W3183" t="str">
        <f>IF(tbl_Customers[[#This Row],[number_customer_service_calls]] &lt;= 1, "0-1 Calls", IF(tbl_Customers[[#This Row],[number_customer_service_calls]] &lt;= 3, "2-3 Calls", IF(tbl_Customers[[#This Row],[number_customer_service_calls]] &lt;=5, "4-5 Calls", "6+ Calls")))</f>
        <v>0-1 Calls</v>
      </c>
      <c r="X3183" t="str">
        <f>IF(tbl_Customers[[#This Row],[account_length]] &lt;= 50, "0-50", IF(tbl_Customers[[#This Row],[account_length]] &lt;=100, "51-100", IF(tbl_Customers[[#This Row],[account_length]] &lt;= 150, "101-150", "151+")))</f>
        <v>101-150</v>
      </c>
      <c r="Y3183" t="str">
        <f>IF(tbl_Customers[[#This Row],[total_intl_charge]] &lt;= 3, "Low Charges", "High Charges")</f>
        <v>Low Charges</v>
      </c>
      <c r="Z3183" t="str">
        <f>IF(tbl_Customers[[#This Row],[total_eve_calls]]&lt;=80,"Low Calls",
IF(tbl_Customers[[#This Row],[total_eve_calls]]&lt;=120,"Medium Calls","High Calls"))</f>
        <v>Low Calls</v>
      </c>
      <c r="AA3183" t="str">
        <f>IF(tbl_Customers[[#This Row],[total_eve_charge]]&lt;=15,"Low Charges",
IF(tbl_Customers[[#This Row],[total_eve_charge]]&lt;=20,"Medium Charges","High Charges"))</f>
        <v>High Charges</v>
      </c>
      <c r="AB31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83" t="str">
        <f>IF(tbl_Customers[[#This Row],[number_vmail_messages]] = 0, "No Usage", IF(tbl_Customers[[#This Row],[number_vmail_messages]] &lt;= 20, "Low Usage", IF(tbl_Customers[[#This Row],[number_vmail_messages]] &lt;= 40, "Medium Usgae", "High Usage")))</f>
        <v>No Usage</v>
      </c>
      <c r="AD3183" t="str">
        <f>IF(tbl_Customers[[#This Row],[total_day_minutes]]&lt;=150,"Low Usage", IF(tbl_Customers[[#This Row],[total_day_minutes]]&lt;=200,"Medium Usage", IF(tbl_Customers[[#This Row],[total_day_minutes]]&lt;=250,"High Usage","Very High Usage")))</f>
        <v>Medium Usage</v>
      </c>
      <c r="AE3183" t="str">
        <f>IF(tbl_Customers[[#This Row],[total_intl_calls]]&lt;=5,"Low Calls", IF(tbl_Customers[[#This Row],[total_intl_calls]]&lt;=10, "Medium Calls", "High Calls"))</f>
        <v>Low Calls</v>
      </c>
      <c r="AF31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83" s="36" t="str">
        <f>IF(tbl_Customers[[#This Row],[Churn_Risk_Score]]&gt;=10,"High Risk", IF(tbl_Customers[[#This Row],[Churn_Risk_Score]]&gt;=5,"Medium Risk","Low Risk"))</f>
        <v>Low Risk</v>
      </c>
    </row>
    <row r="3184" spans="1:33" x14ac:dyDescent="0.35">
      <c r="A3184">
        <v>3183</v>
      </c>
      <c r="B3184" t="s">
        <v>68</v>
      </c>
      <c r="C3184">
        <v>116</v>
      </c>
      <c r="D3184" t="s">
        <v>25</v>
      </c>
      <c r="E3184" t="s">
        <v>22</v>
      </c>
      <c r="F3184" t="s">
        <v>22</v>
      </c>
      <c r="G3184">
        <v>0</v>
      </c>
      <c r="H3184">
        <v>133.80000000000001</v>
      </c>
      <c r="I3184">
        <v>88</v>
      </c>
      <c r="J3184">
        <v>22.75</v>
      </c>
      <c r="K3184">
        <v>177.1</v>
      </c>
      <c r="L3184">
        <v>103</v>
      </c>
      <c r="M3184">
        <v>15.05</v>
      </c>
      <c r="N3184">
        <v>185.2</v>
      </c>
      <c r="O3184">
        <v>106</v>
      </c>
      <c r="P3184">
        <v>8.33</v>
      </c>
      <c r="Q3184">
        <v>12.4</v>
      </c>
      <c r="R3184">
        <v>4</v>
      </c>
      <c r="S3184">
        <v>3.35</v>
      </c>
      <c r="T3184">
        <v>2</v>
      </c>
      <c r="U3184" t="s">
        <v>22</v>
      </c>
      <c r="V3184">
        <f>IF(tbl_Customers[[#This Row],[churn]] = "yes", 1, 0)</f>
        <v>0</v>
      </c>
      <c r="W3184" t="str">
        <f>IF(tbl_Customers[[#This Row],[number_customer_service_calls]] &lt;= 1, "0-1 Calls", IF(tbl_Customers[[#This Row],[number_customer_service_calls]] &lt;= 3, "2-3 Calls", IF(tbl_Customers[[#This Row],[number_customer_service_calls]] &lt;=5, "4-5 Calls", "6+ Calls")))</f>
        <v>2-3 Calls</v>
      </c>
      <c r="X3184" t="str">
        <f>IF(tbl_Customers[[#This Row],[account_length]] &lt;= 50, "0-50", IF(tbl_Customers[[#This Row],[account_length]] &lt;=100, "51-100", IF(tbl_Customers[[#This Row],[account_length]] &lt;= 150, "101-150", "151+")))</f>
        <v>101-150</v>
      </c>
      <c r="Y3184" t="str">
        <f>IF(tbl_Customers[[#This Row],[total_intl_charge]] &lt;= 3, "Low Charges", "High Charges")</f>
        <v>High Charges</v>
      </c>
      <c r="Z3184" t="str">
        <f>IF(tbl_Customers[[#This Row],[total_eve_calls]]&lt;=80,"Low Calls",
IF(tbl_Customers[[#This Row],[total_eve_calls]]&lt;=120,"Medium Calls","High Calls"))</f>
        <v>Medium Calls</v>
      </c>
      <c r="AA3184" t="str">
        <f>IF(tbl_Customers[[#This Row],[total_eve_charge]]&lt;=15,"Low Charges",
IF(tbl_Customers[[#This Row],[total_eve_charge]]&lt;=20,"Medium Charges","High Charges"))</f>
        <v>Medium Charges</v>
      </c>
      <c r="AB31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84" t="str">
        <f>IF(tbl_Customers[[#This Row],[number_vmail_messages]] = 0, "No Usage", IF(tbl_Customers[[#This Row],[number_vmail_messages]] &lt;= 20, "Low Usage", IF(tbl_Customers[[#This Row],[number_vmail_messages]] &lt;= 40, "Medium Usgae", "High Usage")))</f>
        <v>No Usage</v>
      </c>
      <c r="AD3184" t="str">
        <f>IF(tbl_Customers[[#This Row],[total_day_minutes]]&lt;=150,"Low Usage", IF(tbl_Customers[[#This Row],[total_day_minutes]]&lt;=200,"Medium Usage", IF(tbl_Customers[[#This Row],[total_day_minutes]]&lt;=250,"High Usage","Very High Usage")))</f>
        <v>Low Usage</v>
      </c>
      <c r="AE3184" t="str">
        <f>IF(tbl_Customers[[#This Row],[total_intl_calls]]&lt;=5,"Low Calls", IF(tbl_Customers[[#This Row],[total_intl_calls]]&lt;=10, "Medium Calls", "High Calls"))</f>
        <v>Low Calls</v>
      </c>
      <c r="AF31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84" s="36" t="str">
        <f>IF(tbl_Customers[[#This Row],[Churn_Risk_Score]]&gt;=10,"High Risk", IF(tbl_Customers[[#This Row],[Churn_Risk_Score]]&gt;=5,"Medium Risk","Low Risk"))</f>
        <v>Low Risk</v>
      </c>
    </row>
    <row r="3185" spans="1:33" x14ac:dyDescent="0.35">
      <c r="A3185">
        <v>3184</v>
      </c>
      <c r="B3185" t="s">
        <v>64</v>
      </c>
      <c r="C3185">
        <v>42</v>
      </c>
      <c r="D3185" t="s">
        <v>21</v>
      </c>
      <c r="E3185" t="s">
        <v>22</v>
      </c>
      <c r="F3185" t="s">
        <v>22</v>
      </c>
      <c r="G3185">
        <v>0</v>
      </c>
      <c r="H3185">
        <v>217.2</v>
      </c>
      <c r="I3185">
        <v>122</v>
      </c>
      <c r="J3185">
        <v>36.92</v>
      </c>
      <c r="K3185">
        <v>303.2</v>
      </c>
      <c r="L3185">
        <v>58</v>
      </c>
      <c r="M3185">
        <v>25.77</v>
      </c>
      <c r="N3185">
        <v>147.30000000000001</v>
      </c>
      <c r="O3185">
        <v>114</v>
      </c>
      <c r="P3185">
        <v>6.63</v>
      </c>
      <c r="Q3185">
        <v>14</v>
      </c>
      <c r="R3185">
        <v>4</v>
      </c>
      <c r="S3185">
        <v>3.78</v>
      </c>
      <c r="T3185">
        <v>2</v>
      </c>
      <c r="U3185" t="s">
        <v>22</v>
      </c>
      <c r="V3185">
        <f>IF(tbl_Customers[[#This Row],[churn]] = "yes", 1, 0)</f>
        <v>0</v>
      </c>
      <c r="W3185" t="str">
        <f>IF(tbl_Customers[[#This Row],[number_customer_service_calls]] &lt;= 1, "0-1 Calls", IF(tbl_Customers[[#This Row],[number_customer_service_calls]] &lt;= 3, "2-3 Calls", IF(tbl_Customers[[#This Row],[number_customer_service_calls]] &lt;=5, "4-5 Calls", "6+ Calls")))</f>
        <v>2-3 Calls</v>
      </c>
      <c r="X3185" t="str">
        <f>IF(tbl_Customers[[#This Row],[account_length]] &lt;= 50, "0-50", IF(tbl_Customers[[#This Row],[account_length]] &lt;=100, "51-100", IF(tbl_Customers[[#This Row],[account_length]] &lt;= 150, "101-150", "151+")))</f>
        <v>0-50</v>
      </c>
      <c r="Y3185" t="str">
        <f>IF(tbl_Customers[[#This Row],[total_intl_charge]] &lt;= 3, "Low Charges", "High Charges")</f>
        <v>High Charges</v>
      </c>
      <c r="Z3185" t="str">
        <f>IF(tbl_Customers[[#This Row],[total_eve_calls]]&lt;=80,"Low Calls",
IF(tbl_Customers[[#This Row],[total_eve_calls]]&lt;=120,"Medium Calls","High Calls"))</f>
        <v>Low Calls</v>
      </c>
      <c r="AA3185" t="str">
        <f>IF(tbl_Customers[[#This Row],[total_eve_charge]]&lt;=15,"Low Charges",
IF(tbl_Customers[[#This Row],[total_eve_charge]]&lt;=20,"Medium Charges","High Charges"))</f>
        <v>High Charges</v>
      </c>
      <c r="AB31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85" t="str">
        <f>IF(tbl_Customers[[#This Row],[number_vmail_messages]] = 0, "No Usage", IF(tbl_Customers[[#This Row],[number_vmail_messages]] &lt;= 20, "Low Usage", IF(tbl_Customers[[#This Row],[number_vmail_messages]] &lt;= 40, "Medium Usgae", "High Usage")))</f>
        <v>No Usage</v>
      </c>
      <c r="AD3185" t="str">
        <f>IF(tbl_Customers[[#This Row],[total_day_minutes]]&lt;=150,"Low Usage", IF(tbl_Customers[[#This Row],[total_day_minutes]]&lt;=200,"Medium Usage", IF(tbl_Customers[[#This Row],[total_day_minutes]]&lt;=250,"High Usage","Very High Usage")))</f>
        <v>High Usage</v>
      </c>
      <c r="AE3185" t="str">
        <f>IF(tbl_Customers[[#This Row],[total_intl_calls]]&lt;=5,"Low Calls", IF(tbl_Customers[[#This Row],[total_intl_calls]]&lt;=10, "Medium Calls", "High Calls"))</f>
        <v>Low Calls</v>
      </c>
      <c r="AF31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85" s="36" t="str">
        <f>IF(tbl_Customers[[#This Row],[Churn_Risk_Score]]&gt;=10,"High Risk", IF(tbl_Customers[[#This Row],[Churn_Risk_Score]]&gt;=5,"Medium Risk","Low Risk"))</f>
        <v>Low Risk</v>
      </c>
    </row>
    <row r="3186" spans="1:33" x14ac:dyDescent="0.35">
      <c r="A3186">
        <v>3185</v>
      </c>
      <c r="B3186" t="s">
        <v>67</v>
      </c>
      <c r="C3186">
        <v>173</v>
      </c>
      <c r="D3186" t="s">
        <v>21</v>
      </c>
      <c r="E3186" t="s">
        <v>22</v>
      </c>
      <c r="F3186" t="s">
        <v>22</v>
      </c>
      <c r="G3186">
        <v>0</v>
      </c>
      <c r="H3186">
        <v>82.1</v>
      </c>
      <c r="I3186">
        <v>75</v>
      </c>
      <c r="J3186">
        <v>13.96</v>
      </c>
      <c r="K3186">
        <v>201.2</v>
      </c>
      <c r="L3186">
        <v>95</v>
      </c>
      <c r="M3186">
        <v>17.100000000000001</v>
      </c>
      <c r="N3186">
        <v>206.7</v>
      </c>
      <c r="O3186">
        <v>146</v>
      </c>
      <c r="P3186">
        <v>9.3000000000000007</v>
      </c>
      <c r="Q3186">
        <v>9.6</v>
      </c>
      <c r="R3186">
        <v>2</v>
      </c>
      <c r="S3186">
        <v>2.59</v>
      </c>
      <c r="T3186">
        <v>1</v>
      </c>
      <c r="U3186" t="s">
        <v>22</v>
      </c>
      <c r="V3186">
        <f>IF(tbl_Customers[[#This Row],[churn]] = "yes", 1, 0)</f>
        <v>0</v>
      </c>
      <c r="W3186" t="str">
        <f>IF(tbl_Customers[[#This Row],[number_customer_service_calls]] &lt;= 1, "0-1 Calls", IF(tbl_Customers[[#This Row],[number_customer_service_calls]] &lt;= 3, "2-3 Calls", IF(tbl_Customers[[#This Row],[number_customer_service_calls]] &lt;=5, "4-5 Calls", "6+ Calls")))</f>
        <v>0-1 Calls</v>
      </c>
      <c r="X3186" t="str">
        <f>IF(tbl_Customers[[#This Row],[account_length]] &lt;= 50, "0-50", IF(tbl_Customers[[#This Row],[account_length]] &lt;=100, "51-100", IF(tbl_Customers[[#This Row],[account_length]] &lt;= 150, "101-150", "151+")))</f>
        <v>151+</v>
      </c>
      <c r="Y3186" t="str">
        <f>IF(tbl_Customers[[#This Row],[total_intl_charge]] &lt;= 3, "Low Charges", "High Charges")</f>
        <v>Low Charges</v>
      </c>
      <c r="Z3186" t="str">
        <f>IF(tbl_Customers[[#This Row],[total_eve_calls]]&lt;=80,"Low Calls",
IF(tbl_Customers[[#This Row],[total_eve_calls]]&lt;=120,"Medium Calls","High Calls"))</f>
        <v>Medium Calls</v>
      </c>
      <c r="AA3186" t="str">
        <f>IF(tbl_Customers[[#This Row],[total_eve_charge]]&lt;=15,"Low Charges",
IF(tbl_Customers[[#This Row],[total_eve_charge]]&lt;=20,"Medium Charges","High Charges"))</f>
        <v>Medium Charges</v>
      </c>
      <c r="AB31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186" t="str">
        <f>IF(tbl_Customers[[#This Row],[number_vmail_messages]] = 0, "No Usage", IF(tbl_Customers[[#This Row],[number_vmail_messages]] &lt;= 20, "Low Usage", IF(tbl_Customers[[#This Row],[number_vmail_messages]] &lt;= 40, "Medium Usgae", "High Usage")))</f>
        <v>No Usage</v>
      </c>
      <c r="AD3186" t="str">
        <f>IF(tbl_Customers[[#This Row],[total_day_minutes]]&lt;=150,"Low Usage", IF(tbl_Customers[[#This Row],[total_day_minutes]]&lt;=200,"Medium Usage", IF(tbl_Customers[[#This Row],[total_day_minutes]]&lt;=250,"High Usage","Very High Usage")))</f>
        <v>Low Usage</v>
      </c>
      <c r="AE3186" t="str">
        <f>IF(tbl_Customers[[#This Row],[total_intl_calls]]&lt;=5,"Low Calls", IF(tbl_Customers[[#This Row],[total_intl_calls]]&lt;=10, "Medium Calls", "High Calls"))</f>
        <v>Low Calls</v>
      </c>
      <c r="AF31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86" s="36" t="str">
        <f>IF(tbl_Customers[[#This Row],[Churn_Risk_Score]]&gt;=10,"High Risk", IF(tbl_Customers[[#This Row],[Churn_Risk_Score]]&gt;=5,"Medium Risk","Low Risk"))</f>
        <v>Low Risk</v>
      </c>
    </row>
    <row r="3187" spans="1:33" x14ac:dyDescent="0.35">
      <c r="A3187">
        <v>3186</v>
      </c>
      <c r="B3187" t="s">
        <v>45</v>
      </c>
      <c r="C3187">
        <v>80</v>
      </c>
      <c r="D3187" t="s">
        <v>28</v>
      </c>
      <c r="E3187" t="s">
        <v>22</v>
      </c>
      <c r="F3187" t="s">
        <v>22</v>
      </c>
      <c r="G3187">
        <v>0</v>
      </c>
      <c r="H3187">
        <v>157.1</v>
      </c>
      <c r="I3187">
        <v>77</v>
      </c>
      <c r="J3187">
        <v>26.71</v>
      </c>
      <c r="K3187">
        <v>302</v>
      </c>
      <c r="L3187">
        <v>69</v>
      </c>
      <c r="M3187">
        <v>25.67</v>
      </c>
      <c r="N3187">
        <v>317.89999999999998</v>
      </c>
      <c r="O3187">
        <v>159</v>
      </c>
      <c r="P3187">
        <v>14.31</v>
      </c>
      <c r="Q3187">
        <v>15.6</v>
      </c>
      <c r="R3187">
        <v>4</v>
      </c>
      <c r="S3187">
        <v>4.21</v>
      </c>
      <c r="T3187">
        <v>0</v>
      </c>
      <c r="U3187" t="s">
        <v>22</v>
      </c>
      <c r="V3187">
        <f>IF(tbl_Customers[[#This Row],[churn]] = "yes", 1, 0)</f>
        <v>0</v>
      </c>
      <c r="W3187" t="str">
        <f>IF(tbl_Customers[[#This Row],[number_customer_service_calls]] &lt;= 1, "0-1 Calls", IF(tbl_Customers[[#This Row],[number_customer_service_calls]] &lt;= 3, "2-3 Calls", IF(tbl_Customers[[#This Row],[number_customer_service_calls]] &lt;=5, "4-5 Calls", "6+ Calls")))</f>
        <v>0-1 Calls</v>
      </c>
      <c r="X3187" t="str">
        <f>IF(tbl_Customers[[#This Row],[account_length]] &lt;= 50, "0-50", IF(tbl_Customers[[#This Row],[account_length]] &lt;=100, "51-100", IF(tbl_Customers[[#This Row],[account_length]] &lt;= 150, "101-150", "151+")))</f>
        <v>51-100</v>
      </c>
      <c r="Y3187" t="str">
        <f>IF(tbl_Customers[[#This Row],[total_intl_charge]] &lt;= 3, "Low Charges", "High Charges")</f>
        <v>High Charges</v>
      </c>
      <c r="Z3187" t="str">
        <f>IF(tbl_Customers[[#This Row],[total_eve_calls]]&lt;=80,"Low Calls",
IF(tbl_Customers[[#This Row],[total_eve_calls]]&lt;=120,"Medium Calls","High Calls"))</f>
        <v>Low Calls</v>
      </c>
      <c r="AA3187" t="str">
        <f>IF(tbl_Customers[[#This Row],[total_eve_charge]]&lt;=15,"Low Charges",
IF(tbl_Customers[[#This Row],[total_eve_charge]]&lt;=20,"Medium Charges","High Charges"))</f>
        <v>High Charges</v>
      </c>
      <c r="AB31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87" t="str">
        <f>IF(tbl_Customers[[#This Row],[number_vmail_messages]] = 0, "No Usage", IF(tbl_Customers[[#This Row],[number_vmail_messages]] &lt;= 20, "Low Usage", IF(tbl_Customers[[#This Row],[number_vmail_messages]] &lt;= 40, "Medium Usgae", "High Usage")))</f>
        <v>No Usage</v>
      </c>
      <c r="AD3187" t="str">
        <f>IF(tbl_Customers[[#This Row],[total_day_minutes]]&lt;=150,"Low Usage", IF(tbl_Customers[[#This Row],[total_day_minutes]]&lt;=200,"Medium Usage", IF(tbl_Customers[[#This Row],[total_day_minutes]]&lt;=250,"High Usage","Very High Usage")))</f>
        <v>Medium Usage</v>
      </c>
      <c r="AE3187" t="str">
        <f>IF(tbl_Customers[[#This Row],[total_intl_calls]]&lt;=5,"Low Calls", IF(tbl_Customers[[#This Row],[total_intl_calls]]&lt;=10, "Medium Calls", "High Calls"))</f>
        <v>Low Calls</v>
      </c>
      <c r="AF31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87" s="36" t="str">
        <f>IF(tbl_Customers[[#This Row],[Churn_Risk_Score]]&gt;=10,"High Risk", IF(tbl_Customers[[#This Row],[Churn_Risk_Score]]&gt;=5,"Medium Risk","Low Risk"))</f>
        <v>Low Risk</v>
      </c>
    </row>
    <row r="3188" spans="1:33" x14ac:dyDescent="0.35">
      <c r="A3188">
        <v>3187</v>
      </c>
      <c r="B3188" t="s">
        <v>20</v>
      </c>
      <c r="C3188">
        <v>70</v>
      </c>
      <c r="D3188" t="s">
        <v>28</v>
      </c>
      <c r="E3188" t="s">
        <v>22</v>
      </c>
      <c r="F3188" t="s">
        <v>23</v>
      </c>
      <c r="G3188">
        <v>23</v>
      </c>
      <c r="H3188">
        <v>205.5</v>
      </c>
      <c r="I3188">
        <v>95</v>
      </c>
      <c r="J3188">
        <v>34.94</v>
      </c>
      <c r="K3188">
        <v>224.3</v>
      </c>
      <c r="L3188">
        <v>80</v>
      </c>
      <c r="M3188">
        <v>19.07</v>
      </c>
      <c r="N3188">
        <v>196.1</v>
      </c>
      <c r="O3188">
        <v>76</v>
      </c>
      <c r="P3188">
        <v>8.82</v>
      </c>
      <c r="Q3188">
        <v>9.6999999999999993</v>
      </c>
      <c r="R3188">
        <v>4</v>
      </c>
      <c r="S3188">
        <v>2.62</v>
      </c>
      <c r="T3188">
        <v>1</v>
      </c>
      <c r="U3188" t="s">
        <v>22</v>
      </c>
      <c r="V3188">
        <f>IF(tbl_Customers[[#This Row],[churn]] = "yes", 1, 0)</f>
        <v>0</v>
      </c>
      <c r="W3188" t="str">
        <f>IF(tbl_Customers[[#This Row],[number_customer_service_calls]] &lt;= 1, "0-1 Calls", IF(tbl_Customers[[#This Row],[number_customer_service_calls]] &lt;= 3, "2-3 Calls", IF(tbl_Customers[[#This Row],[number_customer_service_calls]] &lt;=5, "4-5 Calls", "6+ Calls")))</f>
        <v>0-1 Calls</v>
      </c>
      <c r="X3188" t="str">
        <f>IF(tbl_Customers[[#This Row],[account_length]] &lt;= 50, "0-50", IF(tbl_Customers[[#This Row],[account_length]] &lt;=100, "51-100", IF(tbl_Customers[[#This Row],[account_length]] &lt;= 150, "101-150", "151+")))</f>
        <v>51-100</v>
      </c>
      <c r="Y3188" t="str">
        <f>IF(tbl_Customers[[#This Row],[total_intl_charge]] &lt;= 3, "Low Charges", "High Charges")</f>
        <v>Low Charges</v>
      </c>
      <c r="Z3188" t="str">
        <f>IF(tbl_Customers[[#This Row],[total_eve_calls]]&lt;=80,"Low Calls",
IF(tbl_Customers[[#This Row],[total_eve_calls]]&lt;=120,"Medium Calls","High Calls"))</f>
        <v>Low Calls</v>
      </c>
      <c r="AA3188" t="str">
        <f>IF(tbl_Customers[[#This Row],[total_eve_charge]]&lt;=15,"Low Charges",
IF(tbl_Customers[[#This Row],[total_eve_charge]]&lt;=20,"Medium Charges","High Charges"))</f>
        <v>Medium Charges</v>
      </c>
      <c r="AB31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88" t="str">
        <f>IF(tbl_Customers[[#This Row],[number_vmail_messages]] = 0, "No Usage", IF(tbl_Customers[[#This Row],[number_vmail_messages]] &lt;= 20, "Low Usage", IF(tbl_Customers[[#This Row],[number_vmail_messages]] &lt;= 40, "Medium Usgae", "High Usage")))</f>
        <v>Medium Usgae</v>
      </c>
      <c r="AD3188" t="str">
        <f>IF(tbl_Customers[[#This Row],[total_day_minutes]]&lt;=150,"Low Usage", IF(tbl_Customers[[#This Row],[total_day_minutes]]&lt;=200,"Medium Usage", IF(tbl_Customers[[#This Row],[total_day_minutes]]&lt;=250,"High Usage","Very High Usage")))</f>
        <v>High Usage</v>
      </c>
      <c r="AE3188" t="str">
        <f>IF(tbl_Customers[[#This Row],[total_intl_calls]]&lt;=5,"Low Calls", IF(tbl_Customers[[#This Row],[total_intl_calls]]&lt;=10, "Medium Calls", "High Calls"))</f>
        <v>Low Calls</v>
      </c>
      <c r="AF31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88" s="36" t="str">
        <f>IF(tbl_Customers[[#This Row],[Churn_Risk_Score]]&gt;=10,"High Risk", IF(tbl_Customers[[#This Row],[Churn_Risk_Score]]&gt;=5,"Medium Risk","Low Risk"))</f>
        <v>Low Risk</v>
      </c>
    </row>
    <row r="3189" spans="1:33" x14ac:dyDescent="0.35">
      <c r="A3189">
        <v>3188</v>
      </c>
      <c r="B3189" t="s">
        <v>36</v>
      </c>
      <c r="C3189">
        <v>112</v>
      </c>
      <c r="D3189" t="s">
        <v>28</v>
      </c>
      <c r="E3189" t="s">
        <v>22</v>
      </c>
      <c r="F3189" t="s">
        <v>22</v>
      </c>
      <c r="G3189">
        <v>0</v>
      </c>
      <c r="H3189">
        <v>172.1</v>
      </c>
      <c r="I3189">
        <v>73</v>
      </c>
      <c r="J3189">
        <v>29.26</v>
      </c>
      <c r="K3189">
        <v>228</v>
      </c>
      <c r="L3189">
        <v>136</v>
      </c>
      <c r="M3189">
        <v>19.38</v>
      </c>
      <c r="N3189">
        <v>269.39999999999998</v>
      </c>
      <c r="O3189">
        <v>96</v>
      </c>
      <c r="P3189">
        <v>12.12</v>
      </c>
      <c r="Q3189">
        <v>14.1</v>
      </c>
      <c r="R3189">
        <v>3</v>
      </c>
      <c r="S3189">
        <v>3.81</v>
      </c>
      <c r="T3189">
        <v>2</v>
      </c>
      <c r="U3189" t="s">
        <v>22</v>
      </c>
      <c r="V3189">
        <f>IF(tbl_Customers[[#This Row],[churn]] = "yes", 1, 0)</f>
        <v>0</v>
      </c>
      <c r="W3189" t="str">
        <f>IF(tbl_Customers[[#This Row],[number_customer_service_calls]] &lt;= 1, "0-1 Calls", IF(tbl_Customers[[#This Row],[number_customer_service_calls]] &lt;= 3, "2-3 Calls", IF(tbl_Customers[[#This Row],[number_customer_service_calls]] &lt;=5, "4-5 Calls", "6+ Calls")))</f>
        <v>2-3 Calls</v>
      </c>
      <c r="X3189" t="str">
        <f>IF(tbl_Customers[[#This Row],[account_length]] &lt;= 50, "0-50", IF(tbl_Customers[[#This Row],[account_length]] &lt;=100, "51-100", IF(tbl_Customers[[#This Row],[account_length]] &lt;= 150, "101-150", "151+")))</f>
        <v>101-150</v>
      </c>
      <c r="Y3189" t="str">
        <f>IF(tbl_Customers[[#This Row],[total_intl_charge]] &lt;= 3, "Low Charges", "High Charges")</f>
        <v>High Charges</v>
      </c>
      <c r="Z3189" t="str">
        <f>IF(tbl_Customers[[#This Row],[total_eve_calls]]&lt;=80,"Low Calls",
IF(tbl_Customers[[#This Row],[total_eve_calls]]&lt;=120,"Medium Calls","High Calls"))</f>
        <v>High Calls</v>
      </c>
      <c r="AA3189" t="str">
        <f>IF(tbl_Customers[[#This Row],[total_eve_charge]]&lt;=15,"Low Charges",
IF(tbl_Customers[[#This Row],[total_eve_charge]]&lt;=20,"Medium Charges","High Charges"))</f>
        <v>Medium Charges</v>
      </c>
      <c r="AB31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89" t="str">
        <f>IF(tbl_Customers[[#This Row],[number_vmail_messages]] = 0, "No Usage", IF(tbl_Customers[[#This Row],[number_vmail_messages]] &lt;= 20, "Low Usage", IF(tbl_Customers[[#This Row],[number_vmail_messages]] &lt;= 40, "Medium Usgae", "High Usage")))</f>
        <v>No Usage</v>
      </c>
      <c r="AD3189" t="str">
        <f>IF(tbl_Customers[[#This Row],[total_day_minutes]]&lt;=150,"Low Usage", IF(tbl_Customers[[#This Row],[total_day_minutes]]&lt;=200,"Medium Usage", IF(tbl_Customers[[#This Row],[total_day_minutes]]&lt;=250,"High Usage","Very High Usage")))</f>
        <v>Medium Usage</v>
      </c>
      <c r="AE3189" t="str">
        <f>IF(tbl_Customers[[#This Row],[total_intl_calls]]&lt;=5,"Low Calls", IF(tbl_Customers[[#This Row],[total_intl_calls]]&lt;=10, "Medium Calls", "High Calls"))</f>
        <v>Low Calls</v>
      </c>
      <c r="AF31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89" s="36" t="str">
        <f>IF(tbl_Customers[[#This Row],[Churn_Risk_Score]]&gt;=10,"High Risk", IF(tbl_Customers[[#This Row],[Churn_Risk_Score]]&gt;=5,"Medium Risk","Low Risk"))</f>
        <v>Low Risk</v>
      </c>
    </row>
    <row r="3190" spans="1:33" x14ac:dyDescent="0.35">
      <c r="A3190">
        <v>3189</v>
      </c>
      <c r="B3190" t="s">
        <v>51</v>
      </c>
      <c r="C3190">
        <v>186</v>
      </c>
      <c r="D3190" t="s">
        <v>25</v>
      </c>
      <c r="E3190" t="s">
        <v>22</v>
      </c>
      <c r="F3190" t="s">
        <v>22</v>
      </c>
      <c r="G3190">
        <v>0</v>
      </c>
      <c r="H3190">
        <v>206.8</v>
      </c>
      <c r="I3190">
        <v>104</v>
      </c>
      <c r="J3190">
        <v>35.159999999999997</v>
      </c>
      <c r="K3190">
        <v>286</v>
      </c>
      <c r="L3190">
        <v>115</v>
      </c>
      <c r="M3190">
        <v>24.31</v>
      </c>
      <c r="N3190">
        <v>153.9</v>
      </c>
      <c r="O3190">
        <v>112</v>
      </c>
      <c r="P3190">
        <v>6.93</v>
      </c>
      <c r="Q3190">
        <v>12.4</v>
      </c>
      <c r="R3190">
        <v>6</v>
      </c>
      <c r="S3190">
        <v>3.35</v>
      </c>
      <c r="T3190">
        <v>0</v>
      </c>
      <c r="U3190" t="s">
        <v>22</v>
      </c>
      <c r="V3190">
        <f>IF(tbl_Customers[[#This Row],[churn]] = "yes", 1, 0)</f>
        <v>0</v>
      </c>
      <c r="W3190" t="str">
        <f>IF(tbl_Customers[[#This Row],[number_customer_service_calls]] &lt;= 1, "0-1 Calls", IF(tbl_Customers[[#This Row],[number_customer_service_calls]] &lt;= 3, "2-3 Calls", IF(tbl_Customers[[#This Row],[number_customer_service_calls]] &lt;=5, "4-5 Calls", "6+ Calls")))</f>
        <v>0-1 Calls</v>
      </c>
      <c r="X3190" t="str">
        <f>IF(tbl_Customers[[#This Row],[account_length]] &lt;= 50, "0-50", IF(tbl_Customers[[#This Row],[account_length]] &lt;=100, "51-100", IF(tbl_Customers[[#This Row],[account_length]] &lt;= 150, "101-150", "151+")))</f>
        <v>151+</v>
      </c>
      <c r="Y3190" t="str">
        <f>IF(tbl_Customers[[#This Row],[total_intl_charge]] &lt;= 3, "Low Charges", "High Charges")</f>
        <v>High Charges</v>
      </c>
      <c r="Z3190" t="str">
        <f>IF(tbl_Customers[[#This Row],[total_eve_calls]]&lt;=80,"Low Calls",
IF(tbl_Customers[[#This Row],[total_eve_calls]]&lt;=120,"Medium Calls","High Calls"))</f>
        <v>Medium Calls</v>
      </c>
      <c r="AA3190" t="str">
        <f>IF(tbl_Customers[[#This Row],[total_eve_charge]]&lt;=15,"Low Charges",
IF(tbl_Customers[[#This Row],[total_eve_charge]]&lt;=20,"Medium Charges","High Charges"))</f>
        <v>High Charges</v>
      </c>
      <c r="AB31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90" t="str">
        <f>IF(tbl_Customers[[#This Row],[number_vmail_messages]] = 0, "No Usage", IF(tbl_Customers[[#This Row],[number_vmail_messages]] &lt;= 20, "Low Usage", IF(tbl_Customers[[#This Row],[number_vmail_messages]] &lt;= 40, "Medium Usgae", "High Usage")))</f>
        <v>No Usage</v>
      </c>
      <c r="AD3190" t="str">
        <f>IF(tbl_Customers[[#This Row],[total_day_minutes]]&lt;=150,"Low Usage", IF(tbl_Customers[[#This Row],[total_day_minutes]]&lt;=200,"Medium Usage", IF(tbl_Customers[[#This Row],[total_day_minutes]]&lt;=250,"High Usage","Very High Usage")))</f>
        <v>High Usage</v>
      </c>
      <c r="AE3190" t="str">
        <f>IF(tbl_Customers[[#This Row],[total_intl_calls]]&lt;=5,"Low Calls", IF(tbl_Customers[[#This Row],[total_intl_calls]]&lt;=10, "Medium Calls", "High Calls"))</f>
        <v>Medium Calls</v>
      </c>
      <c r="AF31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90" s="36" t="str">
        <f>IF(tbl_Customers[[#This Row],[Churn_Risk_Score]]&gt;=10,"High Risk", IF(tbl_Customers[[#This Row],[Churn_Risk_Score]]&gt;=5,"Medium Risk","Low Risk"))</f>
        <v>Low Risk</v>
      </c>
    </row>
    <row r="3191" spans="1:33" x14ac:dyDescent="0.35">
      <c r="A3191">
        <v>3190</v>
      </c>
      <c r="B3191" t="s">
        <v>29</v>
      </c>
      <c r="C3191">
        <v>99</v>
      </c>
      <c r="D3191" t="s">
        <v>25</v>
      </c>
      <c r="E3191" t="s">
        <v>22</v>
      </c>
      <c r="F3191" t="s">
        <v>22</v>
      </c>
      <c r="G3191">
        <v>0</v>
      </c>
      <c r="H3191">
        <v>193.3</v>
      </c>
      <c r="I3191">
        <v>51</v>
      </c>
      <c r="J3191">
        <v>32.86</v>
      </c>
      <c r="K3191">
        <v>240.1</v>
      </c>
      <c r="L3191">
        <v>117</v>
      </c>
      <c r="M3191">
        <v>20.41</v>
      </c>
      <c r="N3191">
        <v>145.69999999999999</v>
      </c>
      <c r="O3191">
        <v>92</v>
      </c>
      <c r="P3191">
        <v>6.56</v>
      </c>
      <c r="Q3191">
        <v>12.2</v>
      </c>
      <c r="R3191">
        <v>4</v>
      </c>
      <c r="S3191">
        <v>3.29</v>
      </c>
      <c r="T3191">
        <v>1</v>
      </c>
      <c r="U3191" t="s">
        <v>22</v>
      </c>
      <c r="V3191">
        <f>IF(tbl_Customers[[#This Row],[churn]] = "yes", 1, 0)</f>
        <v>0</v>
      </c>
      <c r="W3191" t="str">
        <f>IF(tbl_Customers[[#This Row],[number_customer_service_calls]] &lt;= 1, "0-1 Calls", IF(tbl_Customers[[#This Row],[number_customer_service_calls]] &lt;= 3, "2-3 Calls", IF(tbl_Customers[[#This Row],[number_customer_service_calls]] &lt;=5, "4-5 Calls", "6+ Calls")))</f>
        <v>0-1 Calls</v>
      </c>
      <c r="X3191" t="str">
        <f>IF(tbl_Customers[[#This Row],[account_length]] &lt;= 50, "0-50", IF(tbl_Customers[[#This Row],[account_length]] &lt;=100, "51-100", IF(tbl_Customers[[#This Row],[account_length]] &lt;= 150, "101-150", "151+")))</f>
        <v>51-100</v>
      </c>
      <c r="Y3191" t="str">
        <f>IF(tbl_Customers[[#This Row],[total_intl_charge]] &lt;= 3, "Low Charges", "High Charges")</f>
        <v>High Charges</v>
      </c>
      <c r="Z3191" t="str">
        <f>IF(tbl_Customers[[#This Row],[total_eve_calls]]&lt;=80,"Low Calls",
IF(tbl_Customers[[#This Row],[total_eve_calls]]&lt;=120,"Medium Calls","High Calls"))</f>
        <v>Medium Calls</v>
      </c>
      <c r="AA3191" t="str">
        <f>IF(tbl_Customers[[#This Row],[total_eve_charge]]&lt;=15,"Low Charges",
IF(tbl_Customers[[#This Row],[total_eve_charge]]&lt;=20,"Medium Charges","High Charges"))</f>
        <v>High Charges</v>
      </c>
      <c r="AB31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91" t="str">
        <f>IF(tbl_Customers[[#This Row],[number_vmail_messages]] = 0, "No Usage", IF(tbl_Customers[[#This Row],[number_vmail_messages]] &lt;= 20, "Low Usage", IF(tbl_Customers[[#This Row],[number_vmail_messages]] &lt;= 40, "Medium Usgae", "High Usage")))</f>
        <v>No Usage</v>
      </c>
      <c r="AD3191" t="str">
        <f>IF(tbl_Customers[[#This Row],[total_day_minutes]]&lt;=150,"Low Usage", IF(tbl_Customers[[#This Row],[total_day_minutes]]&lt;=200,"Medium Usage", IF(tbl_Customers[[#This Row],[total_day_minutes]]&lt;=250,"High Usage","Very High Usage")))</f>
        <v>Medium Usage</v>
      </c>
      <c r="AE3191" t="str">
        <f>IF(tbl_Customers[[#This Row],[total_intl_calls]]&lt;=5,"Low Calls", IF(tbl_Customers[[#This Row],[total_intl_calls]]&lt;=10, "Medium Calls", "High Calls"))</f>
        <v>Low Calls</v>
      </c>
      <c r="AF31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91" s="36" t="str">
        <f>IF(tbl_Customers[[#This Row],[Churn_Risk_Score]]&gt;=10,"High Risk", IF(tbl_Customers[[#This Row],[Churn_Risk_Score]]&gt;=5,"Medium Risk","Low Risk"))</f>
        <v>Low Risk</v>
      </c>
    </row>
    <row r="3192" spans="1:33" x14ac:dyDescent="0.35">
      <c r="A3192">
        <v>3191</v>
      </c>
      <c r="B3192" t="s">
        <v>68</v>
      </c>
      <c r="C3192">
        <v>56</v>
      </c>
      <c r="D3192" t="s">
        <v>21</v>
      </c>
      <c r="E3192" t="s">
        <v>22</v>
      </c>
      <c r="F3192" t="s">
        <v>22</v>
      </c>
      <c r="G3192">
        <v>0</v>
      </c>
      <c r="H3192">
        <v>225.9</v>
      </c>
      <c r="I3192">
        <v>52</v>
      </c>
      <c r="J3192">
        <v>38.4</v>
      </c>
      <c r="K3192">
        <v>242</v>
      </c>
      <c r="L3192">
        <v>69</v>
      </c>
      <c r="M3192">
        <v>20.57</v>
      </c>
      <c r="N3192">
        <v>144.5</v>
      </c>
      <c r="O3192">
        <v>68</v>
      </c>
      <c r="P3192">
        <v>6.5</v>
      </c>
      <c r="Q3192">
        <v>11.7</v>
      </c>
      <c r="R3192">
        <v>3</v>
      </c>
      <c r="S3192">
        <v>3.16</v>
      </c>
      <c r="T3192">
        <v>0</v>
      </c>
      <c r="U3192" t="s">
        <v>22</v>
      </c>
      <c r="V3192">
        <f>IF(tbl_Customers[[#This Row],[churn]] = "yes", 1, 0)</f>
        <v>0</v>
      </c>
      <c r="W3192" t="str">
        <f>IF(tbl_Customers[[#This Row],[number_customer_service_calls]] &lt;= 1, "0-1 Calls", IF(tbl_Customers[[#This Row],[number_customer_service_calls]] &lt;= 3, "2-3 Calls", IF(tbl_Customers[[#This Row],[number_customer_service_calls]] &lt;=5, "4-5 Calls", "6+ Calls")))</f>
        <v>0-1 Calls</v>
      </c>
      <c r="X3192" t="str">
        <f>IF(tbl_Customers[[#This Row],[account_length]] &lt;= 50, "0-50", IF(tbl_Customers[[#This Row],[account_length]] &lt;=100, "51-100", IF(tbl_Customers[[#This Row],[account_length]] &lt;= 150, "101-150", "151+")))</f>
        <v>51-100</v>
      </c>
      <c r="Y3192" t="str">
        <f>IF(tbl_Customers[[#This Row],[total_intl_charge]] &lt;= 3, "Low Charges", "High Charges")</f>
        <v>High Charges</v>
      </c>
      <c r="Z3192" t="str">
        <f>IF(tbl_Customers[[#This Row],[total_eve_calls]]&lt;=80,"Low Calls",
IF(tbl_Customers[[#This Row],[total_eve_calls]]&lt;=120,"Medium Calls","High Calls"))</f>
        <v>Low Calls</v>
      </c>
      <c r="AA3192" t="str">
        <f>IF(tbl_Customers[[#This Row],[total_eve_charge]]&lt;=15,"Low Charges",
IF(tbl_Customers[[#This Row],[total_eve_charge]]&lt;=20,"Medium Charges","High Charges"))</f>
        <v>High Charges</v>
      </c>
      <c r="AB31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192" t="str">
        <f>IF(tbl_Customers[[#This Row],[number_vmail_messages]] = 0, "No Usage", IF(tbl_Customers[[#This Row],[number_vmail_messages]] &lt;= 20, "Low Usage", IF(tbl_Customers[[#This Row],[number_vmail_messages]] &lt;= 40, "Medium Usgae", "High Usage")))</f>
        <v>No Usage</v>
      </c>
      <c r="AD3192" t="str">
        <f>IF(tbl_Customers[[#This Row],[total_day_minutes]]&lt;=150,"Low Usage", IF(tbl_Customers[[#This Row],[total_day_minutes]]&lt;=200,"Medium Usage", IF(tbl_Customers[[#This Row],[total_day_minutes]]&lt;=250,"High Usage","Very High Usage")))</f>
        <v>High Usage</v>
      </c>
      <c r="AE3192" t="str">
        <f>IF(tbl_Customers[[#This Row],[total_intl_calls]]&lt;=5,"Low Calls", IF(tbl_Customers[[#This Row],[total_intl_calls]]&lt;=10, "Medium Calls", "High Calls"))</f>
        <v>Low Calls</v>
      </c>
      <c r="AF31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92" s="36" t="str">
        <f>IF(tbl_Customers[[#This Row],[Churn_Risk_Score]]&gt;=10,"High Risk", IF(tbl_Customers[[#This Row],[Churn_Risk_Score]]&gt;=5,"Medium Risk","Low Risk"))</f>
        <v>Low Risk</v>
      </c>
    </row>
    <row r="3193" spans="1:33" x14ac:dyDescent="0.35">
      <c r="A3193">
        <v>3192</v>
      </c>
      <c r="B3193" t="s">
        <v>41</v>
      </c>
      <c r="C3193">
        <v>135</v>
      </c>
      <c r="D3193" t="s">
        <v>25</v>
      </c>
      <c r="E3193" t="s">
        <v>22</v>
      </c>
      <c r="F3193" t="s">
        <v>23</v>
      </c>
      <c r="G3193">
        <v>38</v>
      </c>
      <c r="H3193">
        <v>202.6</v>
      </c>
      <c r="I3193">
        <v>92</v>
      </c>
      <c r="J3193">
        <v>34.44</v>
      </c>
      <c r="K3193">
        <v>169.6</v>
      </c>
      <c r="L3193">
        <v>93</v>
      </c>
      <c r="M3193">
        <v>14.42</v>
      </c>
      <c r="N3193">
        <v>185.8</v>
      </c>
      <c r="O3193">
        <v>108</v>
      </c>
      <c r="P3193">
        <v>8.36</v>
      </c>
      <c r="Q3193">
        <v>11.9</v>
      </c>
      <c r="R3193">
        <v>6</v>
      </c>
      <c r="S3193">
        <v>3.21</v>
      </c>
      <c r="T3193">
        <v>4</v>
      </c>
      <c r="U3193" t="s">
        <v>22</v>
      </c>
      <c r="V3193">
        <f>IF(tbl_Customers[[#This Row],[churn]] = "yes", 1, 0)</f>
        <v>0</v>
      </c>
      <c r="W3193" t="str">
        <f>IF(tbl_Customers[[#This Row],[number_customer_service_calls]] &lt;= 1, "0-1 Calls", IF(tbl_Customers[[#This Row],[number_customer_service_calls]] &lt;= 3, "2-3 Calls", IF(tbl_Customers[[#This Row],[number_customer_service_calls]] &lt;=5, "4-5 Calls", "6+ Calls")))</f>
        <v>4-5 Calls</v>
      </c>
      <c r="X3193" t="str">
        <f>IF(tbl_Customers[[#This Row],[account_length]] &lt;= 50, "0-50", IF(tbl_Customers[[#This Row],[account_length]] &lt;=100, "51-100", IF(tbl_Customers[[#This Row],[account_length]] &lt;= 150, "101-150", "151+")))</f>
        <v>101-150</v>
      </c>
      <c r="Y3193" t="str">
        <f>IF(tbl_Customers[[#This Row],[total_intl_charge]] &lt;= 3, "Low Charges", "High Charges")</f>
        <v>High Charges</v>
      </c>
      <c r="Z3193" t="str">
        <f>IF(tbl_Customers[[#This Row],[total_eve_calls]]&lt;=80,"Low Calls",
IF(tbl_Customers[[#This Row],[total_eve_calls]]&lt;=120,"Medium Calls","High Calls"))</f>
        <v>Medium Calls</v>
      </c>
      <c r="AA3193" t="str">
        <f>IF(tbl_Customers[[#This Row],[total_eve_charge]]&lt;=15,"Low Charges",
IF(tbl_Customers[[#This Row],[total_eve_charge]]&lt;=20,"Medium Charges","High Charges"))</f>
        <v>Low Charges</v>
      </c>
      <c r="AB31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93" t="str">
        <f>IF(tbl_Customers[[#This Row],[number_vmail_messages]] = 0, "No Usage", IF(tbl_Customers[[#This Row],[number_vmail_messages]] &lt;= 20, "Low Usage", IF(tbl_Customers[[#This Row],[number_vmail_messages]] &lt;= 40, "Medium Usgae", "High Usage")))</f>
        <v>Medium Usgae</v>
      </c>
      <c r="AD3193" t="str">
        <f>IF(tbl_Customers[[#This Row],[total_day_minutes]]&lt;=150,"Low Usage", IF(tbl_Customers[[#This Row],[total_day_minutes]]&lt;=200,"Medium Usage", IF(tbl_Customers[[#This Row],[total_day_minutes]]&lt;=250,"High Usage","Very High Usage")))</f>
        <v>High Usage</v>
      </c>
      <c r="AE3193" t="str">
        <f>IF(tbl_Customers[[#This Row],[total_intl_calls]]&lt;=5,"Low Calls", IF(tbl_Customers[[#This Row],[total_intl_calls]]&lt;=10, "Medium Calls", "High Calls"))</f>
        <v>Medium Calls</v>
      </c>
      <c r="AF31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193" s="36" t="str">
        <f>IF(tbl_Customers[[#This Row],[Churn_Risk_Score]]&gt;=10,"High Risk", IF(tbl_Customers[[#This Row],[Churn_Risk_Score]]&gt;=5,"Medium Risk","Low Risk"))</f>
        <v>Medium Risk</v>
      </c>
    </row>
    <row r="3194" spans="1:33" x14ac:dyDescent="0.35">
      <c r="A3194">
        <v>3193</v>
      </c>
      <c r="B3194" t="s">
        <v>24</v>
      </c>
      <c r="C3194">
        <v>83</v>
      </c>
      <c r="D3194" t="s">
        <v>25</v>
      </c>
      <c r="E3194" t="s">
        <v>22</v>
      </c>
      <c r="F3194" t="s">
        <v>22</v>
      </c>
      <c r="G3194">
        <v>0</v>
      </c>
      <c r="H3194">
        <v>48.4</v>
      </c>
      <c r="I3194">
        <v>105</v>
      </c>
      <c r="J3194">
        <v>8.23</v>
      </c>
      <c r="K3194">
        <v>139.69999999999999</v>
      </c>
      <c r="L3194">
        <v>86</v>
      </c>
      <c r="M3194">
        <v>11.87</v>
      </c>
      <c r="N3194">
        <v>154.1</v>
      </c>
      <c r="O3194">
        <v>80</v>
      </c>
      <c r="P3194">
        <v>6.93</v>
      </c>
      <c r="Q3194">
        <v>11.5</v>
      </c>
      <c r="R3194">
        <v>4</v>
      </c>
      <c r="S3194">
        <v>3.11</v>
      </c>
      <c r="T3194">
        <v>2</v>
      </c>
      <c r="U3194" t="s">
        <v>22</v>
      </c>
      <c r="V3194">
        <f>IF(tbl_Customers[[#This Row],[churn]] = "yes", 1, 0)</f>
        <v>0</v>
      </c>
      <c r="W3194" t="str">
        <f>IF(tbl_Customers[[#This Row],[number_customer_service_calls]] &lt;= 1, "0-1 Calls", IF(tbl_Customers[[#This Row],[number_customer_service_calls]] &lt;= 3, "2-3 Calls", IF(tbl_Customers[[#This Row],[number_customer_service_calls]] &lt;=5, "4-5 Calls", "6+ Calls")))</f>
        <v>2-3 Calls</v>
      </c>
      <c r="X3194" t="str">
        <f>IF(tbl_Customers[[#This Row],[account_length]] &lt;= 50, "0-50", IF(tbl_Customers[[#This Row],[account_length]] &lt;=100, "51-100", IF(tbl_Customers[[#This Row],[account_length]] &lt;= 150, "101-150", "151+")))</f>
        <v>51-100</v>
      </c>
      <c r="Y3194" t="str">
        <f>IF(tbl_Customers[[#This Row],[total_intl_charge]] &lt;= 3, "Low Charges", "High Charges")</f>
        <v>High Charges</v>
      </c>
      <c r="Z3194" t="str">
        <f>IF(tbl_Customers[[#This Row],[total_eve_calls]]&lt;=80,"Low Calls",
IF(tbl_Customers[[#This Row],[total_eve_calls]]&lt;=120,"Medium Calls","High Calls"))</f>
        <v>Medium Calls</v>
      </c>
      <c r="AA3194" t="str">
        <f>IF(tbl_Customers[[#This Row],[total_eve_charge]]&lt;=15,"Low Charges",
IF(tbl_Customers[[#This Row],[total_eve_charge]]&lt;=20,"Medium Charges","High Charges"))</f>
        <v>Low Charges</v>
      </c>
      <c r="AB31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94" t="str">
        <f>IF(tbl_Customers[[#This Row],[number_vmail_messages]] = 0, "No Usage", IF(tbl_Customers[[#This Row],[number_vmail_messages]] &lt;= 20, "Low Usage", IF(tbl_Customers[[#This Row],[number_vmail_messages]] &lt;= 40, "Medium Usgae", "High Usage")))</f>
        <v>No Usage</v>
      </c>
      <c r="AD3194" t="str">
        <f>IF(tbl_Customers[[#This Row],[total_day_minutes]]&lt;=150,"Low Usage", IF(tbl_Customers[[#This Row],[total_day_minutes]]&lt;=200,"Medium Usage", IF(tbl_Customers[[#This Row],[total_day_minutes]]&lt;=250,"High Usage","Very High Usage")))</f>
        <v>Low Usage</v>
      </c>
      <c r="AE3194" t="str">
        <f>IF(tbl_Customers[[#This Row],[total_intl_calls]]&lt;=5,"Low Calls", IF(tbl_Customers[[#This Row],[total_intl_calls]]&lt;=10, "Medium Calls", "High Calls"))</f>
        <v>Low Calls</v>
      </c>
      <c r="AF31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94" s="36" t="str">
        <f>IF(tbl_Customers[[#This Row],[Churn_Risk_Score]]&gt;=10,"High Risk", IF(tbl_Customers[[#This Row],[Churn_Risk_Score]]&gt;=5,"Medium Risk","Low Risk"))</f>
        <v>Low Risk</v>
      </c>
    </row>
    <row r="3195" spans="1:33" x14ac:dyDescent="0.35">
      <c r="A3195">
        <v>3194</v>
      </c>
      <c r="B3195" t="s">
        <v>43</v>
      </c>
      <c r="C3195">
        <v>48</v>
      </c>
      <c r="D3195" t="s">
        <v>28</v>
      </c>
      <c r="E3195" t="s">
        <v>22</v>
      </c>
      <c r="F3195" t="s">
        <v>22</v>
      </c>
      <c r="G3195">
        <v>0</v>
      </c>
      <c r="H3195">
        <v>168.6</v>
      </c>
      <c r="I3195">
        <v>93</v>
      </c>
      <c r="J3195">
        <v>28.66</v>
      </c>
      <c r="K3195">
        <v>246</v>
      </c>
      <c r="L3195">
        <v>61</v>
      </c>
      <c r="M3195">
        <v>20.91</v>
      </c>
      <c r="N3195">
        <v>269.89999999999998</v>
      </c>
      <c r="O3195">
        <v>102</v>
      </c>
      <c r="P3195">
        <v>12.15</v>
      </c>
      <c r="Q3195">
        <v>11.4</v>
      </c>
      <c r="R3195">
        <v>7</v>
      </c>
      <c r="S3195">
        <v>3.08</v>
      </c>
      <c r="T3195">
        <v>1</v>
      </c>
      <c r="U3195" t="s">
        <v>22</v>
      </c>
      <c r="V3195">
        <f>IF(tbl_Customers[[#This Row],[churn]] = "yes", 1, 0)</f>
        <v>0</v>
      </c>
      <c r="W3195" t="str">
        <f>IF(tbl_Customers[[#This Row],[number_customer_service_calls]] &lt;= 1, "0-1 Calls", IF(tbl_Customers[[#This Row],[number_customer_service_calls]] &lt;= 3, "2-3 Calls", IF(tbl_Customers[[#This Row],[number_customer_service_calls]] &lt;=5, "4-5 Calls", "6+ Calls")))</f>
        <v>0-1 Calls</v>
      </c>
      <c r="X3195" t="str">
        <f>IF(tbl_Customers[[#This Row],[account_length]] &lt;= 50, "0-50", IF(tbl_Customers[[#This Row],[account_length]] &lt;=100, "51-100", IF(tbl_Customers[[#This Row],[account_length]] &lt;= 150, "101-150", "151+")))</f>
        <v>0-50</v>
      </c>
      <c r="Y3195" t="str">
        <f>IF(tbl_Customers[[#This Row],[total_intl_charge]] &lt;= 3, "Low Charges", "High Charges")</f>
        <v>High Charges</v>
      </c>
      <c r="Z3195" t="str">
        <f>IF(tbl_Customers[[#This Row],[total_eve_calls]]&lt;=80,"Low Calls",
IF(tbl_Customers[[#This Row],[total_eve_calls]]&lt;=120,"Medium Calls","High Calls"))</f>
        <v>Low Calls</v>
      </c>
      <c r="AA3195" t="str">
        <f>IF(tbl_Customers[[#This Row],[total_eve_charge]]&lt;=15,"Low Charges",
IF(tbl_Customers[[#This Row],[total_eve_charge]]&lt;=20,"Medium Charges","High Charges"))</f>
        <v>High Charges</v>
      </c>
      <c r="AB31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95" t="str">
        <f>IF(tbl_Customers[[#This Row],[number_vmail_messages]] = 0, "No Usage", IF(tbl_Customers[[#This Row],[number_vmail_messages]] &lt;= 20, "Low Usage", IF(tbl_Customers[[#This Row],[number_vmail_messages]] &lt;= 40, "Medium Usgae", "High Usage")))</f>
        <v>No Usage</v>
      </c>
      <c r="AD3195" t="str">
        <f>IF(tbl_Customers[[#This Row],[total_day_minutes]]&lt;=150,"Low Usage", IF(tbl_Customers[[#This Row],[total_day_minutes]]&lt;=200,"Medium Usage", IF(tbl_Customers[[#This Row],[total_day_minutes]]&lt;=250,"High Usage","Very High Usage")))</f>
        <v>Medium Usage</v>
      </c>
      <c r="AE3195" t="str">
        <f>IF(tbl_Customers[[#This Row],[total_intl_calls]]&lt;=5,"Low Calls", IF(tbl_Customers[[#This Row],[total_intl_calls]]&lt;=10, "Medium Calls", "High Calls"))</f>
        <v>Medium Calls</v>
      </c>
      <c r="AF31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195" s="36" t="str">
        <f>IF(tbl_Customers[[#This Row],[Churn_Risk_Score]]&gt;=10,"High Risk", IF(tbl_Customers[[#This Row],[Churn_Risk_Score]]&gt;=5,"Medium Risk","Low Risk"))</f>
        <v>Low Risk</v>
      </c>
    </row>
    <row r="3196" spans="1:33" x14ac:dyDescent="0.35">
      <c r="A3196">
        <v>3195</v>
      </c>
      <c r="B3196" t="s">
        <v>47</v>
      </c>
      <c r="C3196">
        <v>112</v>
      </c>
      <c r="D3196" t="s">
        <v>21</v>
      </c>
      <c r="E3196" t="s">
        <v>22</v>
      </c>
      <c r="F3196" t="s">
        <v>23</v>
      </c>
      <c r="G3196">
        <v>31</v>
      </c>
      <c r="H3196">
        <v>142.9</v>
      </c>
      <c r="I3196">
        <v>92</v>
      </c>
      <c r="J3196">
        <v>24.29</v>
      </c>
      <c r="K3196">
        <v>233.8</v>
      </c>
      <c r="L3196">
        <v>107</v>
      </c>
      <c r="M3196">
        <v>19.87</v>
      </c>
      <c r="N3196">
        <v>329.2</v>
      </c>
      <c r="O3196">
        <v>142</v>
      </c>
      <c r="P3196">
        <v>14.81</v>
      </c>
      <c r="Q3196">
        <v>10.4</v>
      </c>
      <c r="R3196">
        <v>6</v>
      </c>
      <c r="S3196">
        <v>2.81</v>
      </c>
      <c r="T3196">
        <v>0</v>
      </c>
      <c r="U3196" t="s">
        <v>22</v>
      </c>
      <c r="V3196">
        <f>IF(tbl_Customers[[#This Row],[churn]] = "yes", 1, 0)</f>
        <v>0</v>
      </c>
      <c r="W3196" t="str">
        <f>IF(tbl_Customers[[#This Row],[number_customer_service_calls]] &lt;= 1, "0-1 Calls", IF(tbl_Customers[[#This Row],[number_customer_service_calls]] &lt;= 3, "2-3 Calls", IF(tbl_Customers[[#This Row],[number_customer_service_calls]] &lt;=5, "4-5 Calls", "6+ Calls")))</f>
        <v>0-1 Calls</v>
      </c>
      <c r="X3196" t="str">
        <f>IF(tbl_Customers[[#This Row],[account_length]] &lt;= 50, "0-50", IF(tbl_Customers[[#This Row],[account_length]] &lt;=100, "51-100", IF(tbl_Customers[[#This Row],[account_length]] &lt;= 150, "101-150", "151+")))</f>
        <v>101-150</v>
      </c>
      <c r="Y3196" t="str">
        <f>IF(tbl_Customers[[#This Row],[total_intl_charge]] &lt;= 3, "Low Charges", "High Charges")</f>
        <v>Low Charges</v>
      </c>
      <c r="Z3196" t="str">
        <f>IF(tbl_Customers[[#This Row],[total_eve_calls]]&lt;=80,"Low Calls",
IF(tbl_Customers[[#This Row],[total_eve_calls]]&lt;=120,"Medium Calls","High Calls"))</f>
        <v>Medium Calls</v>
      </c>
      <c r="AA3196" t="str">
        <f>IF(tbl_Customers[[#This Row],[total_eve_charge]]&lt;=15,"Low Charges",
IF(tbl_Customers[[#This Row],[total_eve_charge]]&lt;=20,"Medium Charges","High Charges"))</f>
        <v>Medium Charges</v>
      </c>
      <c r="AB31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96" t="str">
        <f>IF(tbl_Customers[[#This Row],[number_vmail_messages]] = 0, "No Usage", IF(tbl_Customers[[#This Row],[number_vmail_messages]] &lt;= 20, "Low Usage", IF(tbl_Customers[[#This Row],[number_vmail_messages]] &lt;= 40, "Medium Usgae", "High Usage")))</f>
        <v>Medium Usgae</v>
      </c>
      <c r="AD3196" t="str">
        <f>IF(tbl_Customers[[#This Row],[total_day_minutes]]&lt;=150,"Low Usage", IF(tbl_Customers[[#This Row],[total_day_minutes]]&lt;=200,"Medium Usage", IF(tbl_Customers[[#This Row],[total_day_minutes]]&lt;=250,"High Usage","Very High Usage")))</f>
        <v>Low Usage</v>
      </c>
      <c r="AE3196" t="str">
        <f>IF(tbl_Customers[[#This Row],[total_intl_calls]]&lt;=5,"Low Calls", IF(tbl_Customers[[#This Row],[total_intl_calls]]&lt;=10, "Medium Calls", "High Calls"))</f>
        <v>Medium Calls</v>
      </c>
      <c r="AF31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196" s="36" t="str">
        <f>IF(tbl_Customers[[#This Row],[Churn_Risk_Score]]&gt;=10,"High Risk", IF(tbl_Customers[[#This Row],[Churn_Risk_Score]]&gt;=5,"Medium Risk","Low Risk"))</f>
        <v>Low Risk</v>
      </c>
    </row>
    <row r="3197" spans="1:33" x14ac:dyDescent="0.35">
      <c r="A3197">
        <v>3196</v>
      </c>
      <c r="B3197" t="s">
        <v>47</v>
      </c>
      <c r="C3197">
        <v>112</v>
      </c>
      <c r="D3197" t="s">
        <v>28</v>
      </c>
      <c r="E3197" t="s">
        <v>22</v>
      </c>
      <c r="F3197" t="s">
        <v>22</v>
      </c>
      <c r="G3197">
        <v>0</v>
      </c>
      <c r="H3197">
        <v>85.2</v>
      </c>
      <c r="I3197">
        <v>102</v>
      </c>
      <c r="J3197">
        <v>14.48</v>
      </c>
      <c r="K3197">
        <v>153.19999999999999</v>
      </c>
      <c r="L3197">
        <v>118</v>
      </c>
      <c r="M3197">
        <v>13.02</v>
      </c>
      <c r="N3197">
        <v>142.6</v>
      </c>
      <c r="O3197">
        <v>107</v>
      </c>
      <c r="P3197">
        <v>6.42</v>
      </c>
      <c r="Q3197">
        <v>8.1999999999999993</v>
      </c>
      <c r="R3197">
        <v>4</v>
      </c>
      <c r="S3197">
        <v>2.21</v>
      </c>
      <c r="T3197">
        <v>1</v>
      </c>
      <c r="U3197" t="s">
        <v>22</v>
      </c>
      <c r="V3197">
        <f>IF(tbl_Customers[[#This Row],[churn]] = "yes", 1, 0)</f>
        <v>0</v>
      </c>
      <c r="W3197" t="str">
        <f>IF(tbl_Customers[[#This Row],[number_customer_service_calls]] &lt;= 1, "0-1 Calls", IF(tbl_Customers[[#This Row],[number_customer_service_calls]] &lt;= 3, "2-3 Calls", IF(tbl_Customers[[#This Row],[number_customer_service_calls]] &lt;=5, "4-5 Calls", "6+ Calls")))</f>
        <v>0-1 Calls</v>
      </c>
      <c r="X3197" t="str">
        <f>IF(tbl_Customers[[#This Row],[account_length]] &lt;= 50, "0-50", IF(tbl_Customers[[#This Row],[account_length]] &lt;=100, "51-100", IF(tbl_Customers[[#This Row],[account_length]] &lt;= 150, "101-150", "151+")))</f>
        <v>101-150</v>
      </c>
      <c r="Y3197" t="str">
        <f>IF(tbl_Customers[[#This Row],[total_intl_charge]] &lt;= 3, "Low Charges", "High Charges")</f>
        <v>Low Charges</v>
      </c>
      <c r="Z3197" t="str">
        <f>IF(tbl_Customers[[#This Row],[total_eve_calls]]&lt;=80,"Low Calls",
IF(tbl_Customers[[#This Row],[total_eve_calls]]&lt;=120,"Medium Calls","High Calls"))</f>
        <v>Medium Calls</v>
      </c>
      <c r="AA3197" t="str">
        <f>IF(tbl_Customers[[#This Row],[total_eve_charge]]&lt;=15,"Low Charges",
IF(tbl_Customers[[#This Row],[total_eve_charge]]&lt;=20,"Medium Charges","High Charges"))</f>
        <v>Low Charges</v>
      </c>
      <c r="AB31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197" t="str">
        <f>IF(tbl_Customers[[#This Row],[number_vmail_messages]] = 0, "No Usage", IF(tbl_Customers[[#This Row],[number_vmail_messages]] &lt;= 20, "Low Usage", IF(tbl_Customers[[#This Row],[number_vmail_messages]] &lt;= 40, "Medium Usgae", "High Usage")))</f>
        <v>No Usage</v>
      </c>
      <c r="AD3197" t="str">
        <f>IF(tbl_Customers[[#This Row],[total_day_minutes]]&lt;=150,"Low Usage", IF(tbl_Customers[[#This Row],[total_day_minutes]]&lt;=200,"Medium Usage", IF(tbl_Customers[[#This Row],[total_day_minutes]]&lt;=250,"High Usage","Very High Usage")))</f>
        <v>Low Usage</v>
      </c>
      <c r="AE3197" t="str">
        <f>IF(tbl_Customers[[#This Row],[total_intl_calls]]&lt;=5,"Low Calls", IF(tbl_Customers[[#This Row],[total_intl_calls]]&lt;=10, "Medium Calls", "High Calls"))</f>
        <v>Low Calls</v>
      </c>
      <c r="AF31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97" s="36" t="str">
        <f>IF(tbl_Customers[[#This Row],[Churn_Risk_Score]]&gt;=10,"High Risk", IF(tbl_Customers[[#This Row],[Churn_Risk_Score]]&gt;=5,"Medium Risk","Low Risk"))</f>
        <v>Low Risk</v>
      </c>
    </row>
    <row r="3198" spans="1:33" x14ac:dyDescent="0.35">
      <c r="A3198">
        <v>3197</v>
      </c>
      <c r="B3198" t="s">
        <v>60</v>
      </c>
      <c r="C3198">
        <v>141</v>
      </c>
      <c r="D3198" t="s">
        <v>25</v>
      </c>
      <c r="E3198" t="s">
        <v>22</v>
      </c>
      <c r="F3198" t="s">
        <v>22</v>
      </c>
      <c r="G3198">
        <v>0</v>
      </c>
      <c r="H3198">
        <v>77.8</v>
      </c>
      <c r="I3198">
        <v>123</v>
      </c>
      <c r="J3198">
        <v>13.23</v>
      </c>
      <c r="K3198">
        <v>144.4</v>
      </c>
      <c r="L3198">
        <v>119</v>
      </c>
      <c r="M3198">
        <v>12.27</v>
      </c>
      <c r="N3198">
        <v>75.3</v>
      </c>
      <c r="O3198">
        <v>65</v>
      </c>
      <c r="P3198">
        <v>3.39</v>
      </c>
      <c r="Q3198">
        <v>5.7</v>
      </c>
      <c r="R3198">
        <v>7</v>
      </c>
      <c r="S3198">
        <v>1.54</v>
      </c>
      <c r="T3198">
        <v>1</v>
      </c>
      <c r="U3198" t="s">
        <v>22</v>
      </c>
      <c r="V3198">
        <f>IF(tbl_Customers[[#This Row],[churn]] = "yes", 1, 0)</f>
        <v>0</v>
      </c>
      <c r="W3198" t="str">
        <f>IF(tbl_Customers[[#This Row],[number_customer_service_calls]] &lt;= 1, "0-1 Calls", IF(tbl_Customers[[#This Row],[number_customer_service_calls]] &lt;= 3, "2-3 Calls", IF(tbl_Customers[[#This Row],[number_customer_service_calls]] &lt;=5, "4-5 Calls", "6+ Calls")))</f>
        <v>0-1 Calls</v>
      </c>
      <c r="X3198" t="str">
        <f>IF(tbl_Customers[[#This Row],[account_length]] &lt;= 50, "0-50", IF(tbl_Customers[[#This Row],[account_length]] &lt;=100, "51-100", IF(tbl_Customers[[#This Row],[account_length]] &lt;= 150, "101-150", "151+")))</f>
        <v>101-150</v>
      </c>
      <c r="Y3198" t="str">
        <f>IF(tbl_Customers[[#This Row],[total_intl_charge]] &lt;= 3, "Low Charges", "High Charges")</f>
        <v>Low Charges</v>
      </c>
      <c r="Z3198" t="str">
        <f>IF(tbl_Customers[[#This Row],[total_eve_calls]]&lt;=80,"Low Calls",
IF(tbl_Customers[[#This Row],[total_eve_calls]]&lt;=120,"Medium Calls","High Calls"))</f>
        <v>Medium Calls</v>
      </c>
      <c r="AA3198" t="str">
        <f>IF(tbl_Customers[[#This Row],[total_eve_charge]]&lt;=15,"Low Charges",
IF(tbl_Customers[[#This Row],[total_eve_charge]]&lt;=20,"Medium Charges","High Charges"))</f>
        <v>Low Charges</v>
      </c>
      <c r="AB31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198" t="str">
        <f>IF(tbl_Customers[[#This Row],[number_vmail_messages]] = 0, "No Usage", IF(tbl_Customers[[#This Row],[number_vmail_messages]] &lt;= 20, "Low Usage", IF(tbl_Customers[[#This Row],[number_vmail_messages]] &lt;= 40, "Medium Usgae", "High Usage")))</f>
        <v>No Usage</v>
      </c>
      <c r="AD3198" t="str">
        <f>IF(tbl_Customers[[#This Row],[total_day_minutes]]&lt;=150,"Low Usage", IF(tbl_Customers[[#This Row],[total_day_minutes]]&lt;=200,"Medium Usage", IF(tbl_Customers[[#This Row],[total_day_minutes]]&lt;=250,"High Usage","Very High Usage")))</f>
        <v>Low Usage</v>
      </c>
      <c r="AE3198" t="str">
        <f>IF(tbl_Customers[[#This Row],[total_intl_calls]]&lt;=5,"Low Calls", IF(tbl_Customers[[#This Row],[total_intl_calls]]&lt;=10, "Medium Calls", "High Calls"))</f>
        <v>Medium Calls</v>
      </c>
      <c r="AF31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198" s="36" t="str">
        <f>IF(tbl_Customers[[#This Row],[Churn_Risk_Score]]&gt;=10,"High Risk", IF(tbl_Customers[[#This Row],[Churn_Risk_Score]]&gt;=5,"Medium Risk","Low Risk"))</f>
        <v>Low Risk</v>
      </c>
    </row>
    <row r="3199" spans="1:33" x14ac:dyDescent="0.35">
      <c r="A3199">
        <v>3198</v>
      </c>
      <c r="B3199" t="s">
        <v>53</v>
      </c>
      <c r="C3199">
        <v>73</v>
      </c>
      <c r="D3199" t="s">
        <v>25</v>
      </c>
      <c r="E3199" t="s">
        <v>22</v>
      </c>
      <c r="F3199" t="s">
        <v>23</v>
      </c>
      <c r="G3199">
        <v>19</v>
      </c>
      <c r="H3199">
        <v>179.4</v>
      </c>
      <c r="I3199">
        <v>108</v>
      </c>
      <c r="J3199">
        <v>30.5</v>
      </c>
      <c r="K3199">
        <v>93.6</v>
      </c>
      <c r="L3199">
        <v>90</v>
      </c>
      <c r="M3199">
        <v>7.96</v>
      </c>
      <c r="N3199">
        <v>234.6</v>
      </c>
      <c r="O3199">
        <v>99</v>
      </c>
      <c r="P3199">
        <v>10.56</v>
      </c>
      <c r="Q3199">
        <v>14.9</v>
      </c>
      <c r="R3199">
        <v>4</v>
      </c>
      <c r="S3199">
        <v>4.0199999999999996</v>
      </c>
      <c r="T3199">
        <v>2</v>
      </c>
      <c r="U3199" t="s">
        <v>22</v>
      </c>
      <c r="V3199">
        <f>IF(tbl_Customers[[#This Row],[churn]] = "yes", 1, 0)</f>
        <v>0</v>
      </c>
      <c r="W3199" t="str">
        <f>IF(tbl_Customers[[#This Row],[number_customer_service_calls]] &lt;= 1, "0-1 Calls", IF(tbl_Customers[[#This Row],[number_customer_service_calls]] &lt;= 3, "2-3 Calls", IF(tbl_Customers[[#This Row],[number_customer_service_calls]] &lt;=5, "4-5 Calls", "6+ Calls")))</f>
        <v>2-3 Calls</v>
      </c>
      <c r="X3199" t="str">
        <f>IF(tbl_Customers[[#This Row],[account_length]] &lt;= 50, "0-50", IF(tbl_Customers[[#This Row],[account_length]] &lt;=100, "51-100", IF(tbl_Customers[[#This Row],[account_length]] &lt;= 150, "101-150", "151+")))</f>
        <v>51-100</v>
      </c>
      <c r="Y3199" t="str">
        <f>IF(tbl_Customers[[#This Row],[total_intl_charge]] &lt;= 3, "Low Charges", "High Charges")</f>
        <v>High Charges</v>
      </c>
      <c r="Z3199" t="str">
        <f>IF(tbl_Customers[[#This Row],[total_eve_calls]]&lt;=80,"Low Calls",
IF(tbl_Customers[[#This Row],[total_eve_calls]]&lt;=120,"Medium Calls","High Calls"))</f>
        <v>Medium Calls</v>
      </c>
      <c r="AA3199" t="str">
        <f>IF(tbl_Customers[[#This Row],[total_eve_charge]]&lt;=15,"Low Charges",
IF(tbl_Customers[[#This Row],[total_eve_charge]]&lt;=20,"Medium Charges","High Charges"))</f>
        <v>Low Charges</v>
      </c>
      <c r="AB31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199" t="str">
        <f>IF(tbl_Customers[[#This Row],[number_vmail_messages]] = 0, "No Usage", IF(tbl_Customers[[#This Row],[number_vmail_messages]] &lt;= 20, "Low Usage", IF(tbl_Customers[[#This Row],[number_vmail_messages]] &lt;= 40, "Medium Usgae", "High Usage")))</f>
        <v>Low Usage</v>
      </c>
      <c r="AD3199" t="str">
        <f>IF(tbl_Customers[[#This Row],[total_day_minutes]]&lt;=150,"Low Usage", IF(tbl_Customers[[#This Row],[total_day_minutes]]&lt;=200,"Medium Usage", IF(tbl_Customers[[#This Row],[total_day_minutes]]&lt;=250,"High Usage","Very High Usage")))</f>
        <v>Medium Usage</v>
      </c>
      <c r="AE3199" t="str">
        <f>IF(tbl_Customers[[#This Row],[total_intl_calls]]&lt;=5,"Low Calls", IF(tbl_Customers[[#This Row],[total_intl_calls]]&lt;=10, "Medium Calls", "High Calls"))</f>
        <v>Low Calls</v>
      </c>
      <c r="AF31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199" s="36" t="str">
        <f>IF(tbl_Customers[[#This Row],[Churn_Risk_Score]]&gt;=10,"High Risk", IF(tbl_Customers[[#This Row],[Churn_Risk_Score]]&gt;=5,"Medium Risk","Low Risk"))</f>
        <v>Low Risk</v>
      </c>
    </row>
    <row r="3200" spans="1:33" x14ac:dyDescent="0.35">
      <c r="A3200">
        <v>3199</v>
      </c>
      <c r="B3200" t="s">
        <v>70</v>
      </c>
      <c r="C3200">
        <v>81</v>
      </c>
      <c r="D3200" t="s">
        <v>28</v>
      </c>
      <c r="E3200" t="s">
        <v>22</v>
      </c>
      <c r="F3200" t="s">
        <v>22</v>
      </c>
      <c r="G3200">
        <v>0</v>
      </c>
      <c r="H3200">
        <v>139.80000000000001</v>
      </c>
      <c r="I3200">
        <v>98</v>
      </c>
      <c r="J3200">
        <v>23.77</v>
      </c>
      <c r="K3200">
        <v>247.2</v>
      </c>
      <c r="L3200">
        <v>103</v>
      </c>
      <c r="M3200">
        <v>21.01</v>
      </c>
      <c r="N3200">
        <v>241</v>
      </c>
      <c r="O3200">
        <v>113</v>
      </c>
      <c r="P3200">
        <v>10.85</v>
      </c>
      <c r="Q3200">
        <v>11.7</v>
      </c>
      <c r="R3200">
        <v>3</v>
      </c>
      <c r="S3200">
        <v>3.16</v>
      </c>
      <c r="T3200">
        <v>3</v>
      </c>
      <c r="U3200" t="s">
        <v>22</v>
      </c>
      <c r="V3200">
        <f>IF(tbl_Customers[[#This Row],[churn]] = "yes", 1, 0)</f>
        <v>0</v>
      </c>
      <c r="W3200" t="str">
        <f>IF(tbl_Customers[[#This Row],[number_customer_service_calls]] &lt;= 1, "0-1 Calls", IF(tbl_Customers[[#This Row],[number_customer_service_calls]] &lt;= 3, "2-3 Calls", IF(tbl_Customers[[#This Row],[number_customer_service_calls]] &lt;=5, "4-5 Calls", "6+ Calls")))</f>
        <v>2-3 Calls</v>
      </c>
      <c r="X3200" t="str">
        <f>IF(tbl_Customers[[#This Row],[account_length]] &lt;= 50, "0-50", IF(tbl_Customers[[#This Row],[account_length]] &lt;=100, "51-100", IF(tbl_Customers[[#This Row],[account_length]] &lt;= 150, "101-150", "151+")))</f>
        <v>51-100</v>
      </c>
      <c r="Y3200" t="str">
        <f>IF(tbl_Customers[[#This Row],[total_intl_charge]] &lt;= 3, "Low Charges", "High Charges")</f>
        <v>High Charges</v>
      </c>
      <c r="Z3200" t="str">
        <f>IF(tbl_Customers[[#This Row],[total_eve_calls]]&lt;=80,"Low Calls",
IF(tbl_Customers[[#This Row],[total_eve_calls]]&lt;=120,"Medium Calls","High Calls"))</f>
        <v>Medium Calls</v>
      </c>
      <c r="AA3200" t="str">
        <f>IF(tbl_Customers[[#This Row],[total_eve_charge]]&lt;=15,"Low Charges",
IF(tbl_Customers[[#This Row],[total_eve_charge]]&lt;=20,"Medium Charges","High Charges"))</f>
        <v>High Charges</v>
      </c>
      <c r="AB32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0" t="str">
        <f>IF(tbl_Customers[[#This Row],[number_vmail_messages]] = 0, "No Usage", IF(tbl_Customers[[#This Row],[number_vmail_messages]] &lt;= 20, "Low Usage", IF(tbl_Customers[[#This Row],[number_vmail_messages]] &lt;= 40, "Medium Usgae", "High Usage")))</f>
        <v>No Usage</v>
      </c>
      <c r="AD3200" t="str">
        <f>IF(tbl_Customers[[#This Row],[total_day_minutes]]&lt;=150,"Low Usage", IF(tbl_Customers[[#This Row],[total_day_minutes]]&lt;=200,"Medium Usage", IF(tbl_Customers[[#This Row],[total_day_minutes]]&lt;=250,"High Usage","Very High Usage")))</f>
        <v>Low Usage</v>
      </c>
      <c r="AE3200" t="str">
        <f>IF(tbl_Customers[[#This Row],[total_intl_calls]]&lt;=5,"Low Calls", IF(tbl_Customers[[#This Row],[total_intl_calls]]&lt;=10, "Medium Calls", "High Calls"))</f>
        <v>Low Calls</v>
      </c>
      <c r="AF32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00" s="36" t="str">
        <f>IF(tbl_Customers[[#This Row],[Churn_Risk_Score]]&gt;=10,"High Risk", IF(tbl_Customers[[#This Row],[Churn_Risk_Score]]&gt;=5,"Medium Risk","Low Risk"))</f>
        <v>Low Risk</v>
      </c>
    </row>
    <row r="3201" spans="1:33" x14ac:dyDescent="0.35">
      <c r="A3201">
        <v>3200</v>
      </c>
      <c r="B3201" t="s">
        <v>24</v>
      </c>
      <c r="C3201">
        <v>165</v>
      </c>
      <c r="D3201" t="s">
        <v>21</v>
      </c>
      <c r="E3201" t="s">
        <v>22</v>
      </c>
      <c r="F3201" t="s">
        <v>23</v>
      </c>
      <c r="G3201">
        <v>17</v>
      </c>
      <c r="H3201">
        <v>177.9</v>
      </c>
      <c r="I3201">
        <v>68</v>
      </c>
      <c r="J3201">
        <v>30.24</v>
      </c>
      <c r="K3201">
        <v>153.9</v>
      </c>
      <c r="L3201">
        <v>112</v>
      </c>
      <c r="M3201">
        <v>13.08</v>
      </c>
      <c r="N3201">
        <v>251.2</v>
      </c>
      <c r="O3201">
        <v>121</v>
      </c>
      <c r="P3201">
        <v>11.3</v>
      </c>
      <c r="Q3201">
        <v>10.6</v>
      </c>
      <c r="R3201">
        <v>7</v>
      </c>
      <c r="S3201">
        <v>2.86</v>
      </c>
      <c r="T3201">
        <v>1</v>
      </c>
      <c r="U3201" t="s">
        <v>22</v>
      </c>
      <c r="V3201">
        <f>IF(tbl_Customers[[#This Row],[churn]] = "yes", 1, 0)</f>
        <v>0</v>
      </c>
      <c r="W3201" t="str">
        <f>IF(tbl_Customers[[#This Row],[number_customer_service_calls]] &lt;= 1, "0-1 Calls", IF(tbl_Customers[[#This Row],[number_customer_service_calls]] &lt;= 3, "2-3 Calls", IF(tbl_Customers[[#This Row],[number_customer_service_calls]] &lt;=5, "4-5 Calls", "6+ Calls")))</f>
        <v>0-1 Calls</v>
      </c>
      <c r="X3201" t="str">
        <f>IF(tbl_Customers[[#This Row],[account_length]] &lt;= 50, "0-50", IF(tbl_Customers[[#This Row],[account_length]] &lt;=100, "51-100", IF(tbl_Customers[[#This Row],[account_length]] &lt;= 150, "101-150", "151+")))</f>
        <v>151+</v>
      </c>
      <c r="Y3201" t="str">
        <f>IF(tbl_Customers[[#This Row],[total_intl_charge]] &lt;= 3, "Low Charges", "High Charges")</f>
        <v>Low Charges</v>
      </c>
      <c r="Z3201" t="str">
        <f>IF(tbl_Customers[[#This Row],[total_eve_calls]]&lt;=80,"Low Calls",
IF(tbl_Customers[[#This Row],[total_eve_calls]]&lt;=120,"Medium Calls","High Calls"))</f>
        <v>Medium Calls</v>
      </c>
      <c r="AA3201" t="str">
        <f>IF(tbl_Customers[[#This Row],[total_eve_charge]]&lt;=15,"Low Charges",
IF(tbl_Customers[[#This Row],[total_eve_charge]]&lt;=20,"Medium Charges","High Charges"))</f>
        <v>Low Charges</v>
      </c>
      <c r="AB32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1" t="str">
        <f>IF(tbl_Customers[[#This Row],[number_vmail_messages]] = 0, "No Usage", IF(tbl_Customers[[#This Row],[number_vmail_messages]] &lt;= 20, "Low Usage", IF(tbl_Customers[[#This Row],[number_vmail_messages]] &lt;= 40, "Medium Usgae", "High Usage")))</f>
        <v>Low Usage</v>
      </c>
      <c r="AD3201" t="str">
        <f>IF(tbl_Customers[[#This Row],[total_day_minutes]]&lt;=150,"Low Usage", IF(tbl_Customers[[#This Row],[total_day_minutes]]&lt;=200,"Medium Usage", IF(tbl_Customers[[#This Row],[total_day_minutes]]&lt;=250,"High Usage","Very High Usage")))</f>
        <v>Medium Usage</v>
      </c>
      <c r="AE3201" t="str">
        <f>IF(tbl_Customers[[#This Row],[total_intl_calls]]&lt;=5,"Low Calls", IF(tbl_Customers[[#This Row],[total_intl_calls]]&lt;=10, "Medium Calls", "High Calls"))</f>
        <v>Medium Calls</v>
      </c>
      <c r="AF32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01" s="36" t="str">
        <f>IF(tbl_Customers[[#This Row],[Churn_Risk_Score]]&gt;=10,"High Risk", IF(tbl_Customers[[#This Row],[Churn_Risk_Score]]&gt;=5,"Medium Risk","Low Risk"))</f>
        <v>Low Risk</v>
      </c>
    </row>
    <row r="3202" spans="1:33" x14ac:dyDescent="0.35">
      <c r="A3202">
        <v>3201</v>
      </c>
      <c r="B3202" t="s">
        <v>52</v>
      </c>
      <c r="C3202">
        <v>70</v>
      </c>
      <c r="D3202" t="s">
        <v>21</v>
      </c>
      <c r="E3202" t="s">
        <v>22</v>
      </c>
      <c r="F3202" t="s">
        <v>22</v>
      </c>
      <c r="G3202">
        <v>0</v>
      </c>
      <c r="H3202">
        <v>101.9</v>
      </c>
      <c r="I3202">
        <v>98</v>
      </c>
      <c r="J3202">
        <v>17.32</v>
      </c>
      <c r="K3202">
        <v>193.3</v>
      </c>
      <c r="L3202">
        <v>113</v>
      </c>
      <c r="M3202">
        <v>16.43</v>
      </c>
      <c r="N3202">
        <v>167.5</v>
      </c>
      <c r="O3202">
        <v>126</v>
      </c>
      <c r="P3202">
        <v>7.54</v>
      </c>
      <c r="Q3202">
        <v>15</v>
      </c>
      <c r="R3202">
        <v>6</v>
      </c>
      <c r="S3202">
        <v>4.05</v>
      </c>
      <c r="T3202">
        <v>1</v>
      </c>
      <c r="U3202" t="s">
        <v>22</v>
      </c>
      <c r="V3202">
        <f>IF(tbl_Customers[[#This Row],[churn]] = "yes", 1, 0)</f>
        <v>0</v>
      </c>
      <c r="W3202" t="str">
        <f>IF(tbl_Customers[[#This Row],[number_customer_service_calls]] &lt;= 1, "0-1 Calls", IF(tbl_Customers[[#This Row],[number_customer_service_calls]] &lt;= 3, "2-3 Calls", IF(tbl_Customers[[#This Row],[number_customer_service_calls]] &lt;=5, "4-5 Calls", "6+ Calls")))</f>
        <v>0-1 Calls</v>
      </c>
      <c r="X3202" t="str">
        <f>IF(tbl_Customers[[#This Row],[account_length]] &lt;= 50, "0-50", IF(tbl_Customers[[#This Row],[account_length]] &lt;=100, "51-100", IF(tbl_Customers[[#This Row],[account_length]] &lt;= 150, "101-150", "151+")))</f>
        <v>51-100</v>
      </c>
      <c r="Y3202" t="str">
        <f>IF(tbl_Customers[[#This Row],[total_intl_charge]] &lt;= 3, "Low Charges", "High Charges")</f>
        <v>High Charges</v>
      </c>
      <c r="Z3202" t="str">
        <f>IF(tbl_Customers[[#This Row],[total_eve_calls]]&lt;=80,"Low Calls",
IF(tbl_Customers[[#This Row],[total_eve_calls]]&lt;=120,"Medium Calls","High Calls"))</f>
        <v>Medium Calls</v>
      </c>
      <c r="AA3202" t="str">
        <f>IF(tbl_Customers[[#This Row],[total_eve_charge]]&lt;=15,"Low Charges",
IF(tbl_Customers[[#This Row],[total_eve_charge]]&lt;=20,"Medium Charges","High Charges"))</f>
        <v>Medium Charges</v>
      </c>
      <c r="AB32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2" t="str">
        <f>IF(tbl_Customers[[#This Row],[number_vmail_messages]] = 0, "No Usage", IF(tbl_Customers[[#This Row],[number_vmail_messages]] &lt;= 20, "Low Usage", IF(tbl_Customers[[#This Row],[number_vmail_messages]] &lt;= 40, "Medium Usgae", "High Usage")))</f>
        <v>No Usage</v>
      </c>
      <c r="AD3202" t="str">
        <f>IF(tbl_Customers[[#This Row],[total_day_minutes]]&lt;=150,"Low Usage", IF(tbl_Customers[[#This Row],[total_day_minutes]]&lt;=200,"Medium Usage", IF(tbl_Customers[[#This Row],[total_day_minutes]]&lt;=250,"High Usage","Very High Usage")))</f>
        <v>Low Usage</v>
      </c>
      <c r="AE3202" t="str">
        <f>IF(tbl_Customers[[#This Row],[total_intl_calls]]&lt;=5,"Low Calls", IF(tbl_Customers[[#This Row],[total_intl_calls]]&lt;=10, "Medium Calls", "High Calls"))</f>
        <v>Medium Calls</v>
      </c>
      <c r="AF32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02" s="36" t="str">
        <f>IF(tbl_Customers[[#This Row],[Churn_Risk_Score]]&gt;=10,"High Risk", IF(tbl_Customers[[#This Row],[Churn_Risk_Score]]&gt;=5,"Medium Risk","Low Risk"))</f>
        <v>Low Risk</v>
      </c>
    </row>
    <row r="3203" spans="1:33" x14ac:dyDescent="0.35">
      <c r="A3203">
        <v>3202</v>
      </c>
      <c r="B3203" t="s">
        <v>34</v>
      </c>
      <c r="C3203">
        <v>79</v>
      </c>
      <c r="D3203" t="s">
        <v>21</v>
      </c>
      <c r="E3203" t="s">
        <v>22</v>
      </c>
      <c r="F3203" t="s">
        <v>22</v>
      </c>
      <c r="G3203">
        <v>0</v>
      </c>
      <c r="H3203">
        <v>157.5</v>
      </c>
      <c r="I3203">
        <v>90</v>
      </c>
      <c r="J3203">
        <v>26.78</v>
      </c>
      <c r="K3203">
        <v>223.8</v>
      </c>
      <c r="L3203">
        <v>83</v>
      </c>
      <c r="M3203">
        <v>19.02</v>
      </c>
      <c r="N3203">
        <v>241.1</v>
      </c>
      <c r="O3203">
        <v>98</v>
      </c>
      <c r="P3203">
        <v>10.85</v>
      </c>
      <c r="Q3203">
        <v>12.2</v>
      </c>
      <c r="R3203">
        <v>4</v>
      </c>
      <c r="S3203">
        <v>3.29</v>
      </c>
      <c r="T3203">
        <v>1</v>
      </c>
      <c r="U3203" t="s">
        <v>22</v>
      </c>
      <c r="V3203">
        <f>IF(tbl_Customers[[#This Row],[churn]] = "yes", 1, 0)</f>
        <v>0</v>
      </c>
      <c r="W3203" t="str">
        <f>IF(tbl_Customers[[#This Row],[number_customer_service_calls]] &lt;= 1, "0-1 Calls", IF(tbl_Customers[[#This Row],[number_customer_service_calls]] &lt;= 3, "2-3 Calls", IF(tbl_Customers[[#This Row],[number_customer_service_calls]] &lt;=5, "4-5 Calls", "6+ Calls")))</f>
        <v>0-1 Calls</v>
      </c>
      <c r="X3203" t="str">
        <f>IF(tbl_Customers[[#This Row],[account_length]] &lt;= 50, "0-50", IF(tbl_Customers[[#This Row],[account_length]] &lt;=100, "51-100", IF(tbl_Customers[[#This Row],[account_length]] &lt;= 150, "101-150", "151+")))</f>
        <v>51-100</v>
      </c>
      <c r="Y3203" t="str">
        <f>IF(tbl_Customers[[#This Row],[total_intl_charge]] &lt;= 3, "Low Charges", "High Charges")</f>
        <v>High Charges</v>
      </c>
      <c r="Z3203" t="str">
        <f>IF(tbl_Customers[[#This Row],[total_eve_calls]]&lt;=80,"Low Calls",
IF(tbl_Customers[[#This Row],[total_eve_calls]]&lt;=120,"Medium Calls","High Calls"))</f>
        <v>Medium Calls</v>
      </c>
      <c r="AA3203" t="str">
        <f>IF(tbl_Customers[[#This Row],[total_eve_charge]]&lt;=15,"Low Charges",
IF(tbl_Customers[[#This Row],[total_eve_charge]]&lt;=20,"Medium Charges","High Charges"))</f>
        <v>Medium Charges</v>
      </c>
      <c r="AB32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3" t="str">
        <f>IF(tbl_Customers[[#This Row],[number_vmail_messages]] = 0, "No Usage", IF(tbl_Customers[[#This Row],[number_vmail_messages]] &lt;= 20, "Low Usage", IF(tbl_Customers[[#This Row],[number_vmail_messages]] &lt;= 40, "Medium Usgae", "High Usage")))</f>
        <v>No Usage</v>
      </c>
      <c r="AD3203" t="str">
        <f>IF(tbl_Customers[[#This Row],[total_day_minutes]]&lt;=150,"Low Usage", IF(tbl_Customers[[#This Row],[total_day_minutes]]&lt;=200,"Medium Usage", IF(tbl_Customers[[#This Row],[total_day_minutes]]&lt;=250,"High Usage","Very High Usage")))</f>
        <v>Medium Usage</v>
      </c>
      <c r="AE3203" t="str">
        <f>IF(tbl_Customers[[#This Row],[total_intl_calls]]&lt;=5,"Low Calls", IF(tbl_Customers[[#This Row],[total_intl_calls]]&lt;=10, "Medium Calls", "High Calls"))</f>
        <v>Low Calls</v>
      </c>
      <c r="AF32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03" s="36" t="str">
        <f>IF(tbl_Customers[[#This Row],[Churn_Risk_Score]]&gt;=10,"High Risk", IF(tbl_Customers[[#This Row],[Churn_Risk_Score]]&gt;=5,"Medium Risk","Low Risk"))</f>
        <v>Low Risk</v>
      </c>
    </row>
    <row r="3204" spans="1:33" x14ac:dyDescent="0.35">
      <c r="A3204">
        <v>3203</v>
      </c>
      <c r="B3204" t="s">
        <v>24</v>
      </c>
      <c r="C3204">
        <v>126</v>
      </c>
      <c r="D3204" t="s">
        <v>21</v>
      </c>
      <c r="E3204" t="s">
        <v>22</v>
      </c>
      <c r="F3204" t="s">
        <v>22</v>
      </c>
      <c r="G3204">
        <v>0</v>
      </c>
      <c r="H3204">
        <v>167.1</v>
      </c>
      <c r="I3204">
        <v>138</v>
      </c>
      <c r="J3204">
        <v>28.41</v>
      </c>
      <c r="K3204">
        <v>154.4</v>
      </c>
      <c r="L3204">
        <v>93</v>
      </c>
      <c r="M3204">
        <v>13.12</v>
      </c>
      <c r="N3204">
        <v>244.5</v>
      </c>
      <c r="O3204">
        <v>148</v>
      </c>
      <c r="P3204">
        <v>11</v>
      </c>
      <c r="Q3204">
        <v>13.7</v>
      </c>
      <c r="R3204">
        <v>10</v>
      </c>
      <c r="S3204">
        <v>3.7</v>
      </c>
      <c r="T3204">
        <v>3</v>
      </c>
      <c r="U3204" t="s">
        <v>22</v>
      </c>
      <c r="V3204">
        <f>IF(tbl_Customers[[#This Row],[churn]] = "yes", 1, 0)</f>
        <v>0</v>
      </c>
      <c r="W3204" t="str">
        <f>IF(tbl_Customers[[#This Row],[number_customer_service_calls]] &lt;= 1, "0-1 Calls", IF(tbl_Customers[[#This Row],[number_customer_service_calls]] &lt;= 3, "2-3 Calls", IF(tbl_Customers[[#This Row],[number_customer_service_calls]] &lt;=5, "4-5 Calls", "6+ Calls")))</f>
        <v>2-3 Calls</v>
      </c>
      <c r="X3204" t="str">
        <f>IF(tbl_Customers[[#This Row],[account_length]] &lt;= 50, "0-50", IF(tbl_Customers[[#This Row],[account_length]] &lt;=100, "51-100", IF(tbl_Customers[[#This Row],[account_length]] &lt;= 150, "101-150", "151+")))</f>
        <v>101-150</v>
      </c>
      <c r="Y3204" t="str">
        <f>IF(tbl_Customers[[#This Row],[total_intl_charge]] &lt;= 3, "Low Charges", "High Charges")</f>
        <v>High Charges</v>
      </c>
      <c r="Z3204" t="str">
        <f>IF(tbl_Customers[[#This Row],[total_eve_calls]]&lt;=80,"Low Calls",
IF(tbl_Customers[[#This Row],[total_eve_calls]]&lt;=120,"Medium Calls","High Calls"))</f>
        <v>Medium Calls</v>
      </c>
      <c r="AA3204" t="str">
        <f>IF(tbl_Customers[[#This Row],[total_eve_charge]]&lt;=15,"Low Charges",
IF(tbl_Customers[[#This Row],[total_eve_charge]]&lt;=20,"Medium Charges","High Charges"))</f>
        <v>Low Charges</v>
      </c>
      <c r="AB32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4" t="str">
        <f>IF(tbl_Customers[[#This Row],[number_vmail_messages]] = 0, "No Usage", IF(tbl_Customers[[#This Row],[number_vmail_messages]] &lt;= 20, "Low Usage", IF(tbl_Customers[[#This Row],[number_vmail_messages]] &lt;= 40, "Medium Usgae", "High Usage")))</f>
        <v>No Usage</v>
      </c>
      <c r="AD3204" t="str">
        <f>IF(tbl_Customers[[#This Row],[total_day_minutes]]&lt;=150,"Low Usage", IF(tbl_Customers[[#This Row],[total_day_minutes]]&lt;=200,"Medium Usage", IF(tbl_Customers[[#This Row],[total_day_minutes]]&lt;=250,"High Usage","Very High Usage")))</f>
        <v>Medium Usage</v>
      </c>
      <c r="AE3204" t="str">
        <f>IF(tbl_Customers[[#This Row],[total_intl_calls]]&lt;=5,"Low Calls", IF(tbl_Customers[[#This Row],[total_intl_calls]]&lt;=10, "Medium Calls", "High Calls"))</f>
        <v>Medium Calls</v>
      </c>
      <c r="AF32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04" s="36" t="str">
        <f>IF(tbl_Customers[[#This Row],[Churn_Risk_Score]]&gt;=10,"High Risk", IF(tbl_Customers[[#This Row],[Churn_Risk_Score]]&gt;=5,"Medium Risk","Low Risk"))</f>
        <v>Low Risk</v>
      </c>
    </row>
    <row r="3205" spans="1:33" x14ac:dyDescent="0.35">
      <c r="A3205">
        <v>3204</v>
      </c>
      <c r="B3205" t="s">
        <v>36</v>
      </c>
      <c r="C3205">
        <v>77</v>
      </c>
      <c r="D3205" t="s">
        <v>28</v>
      </c>
      <c r="E3205" t="s">
        <v>22</v>
      </c>
      <c r="F3205" t="s">
        <v>22</v>
      </c>
      <c r="G3205">
        <v>0</v>
      </c>
      <c r="H3205">
        <v>124.1</v>
      </c>
      <c r="I3205">
        <v>92</v>
      </c>
      <c r="J3205">
        <v>21.1</v>
      </c>
      <c r="K3205">
        <v>214.9</v>
      </c>
      <c r="L3205">
        <v>131</v>
      </c>
      <c r="M3205">
        <v>18.27</v>
      </c>
      <c r="N3205">
        <v>241.3</v>
      </c>
      <c r="O3205">
        <v>132</v>
      </c>
      <c r="P3205">
        <v>10.86</v>
      </c>
      <c r="Q3205">
        <v>13.7</v>
      </c>
      <c r="R3205">
        <v>3</v>
      </c>
      <c r="S3205">
        <v>3.7</v>
      </c>
      <c r="T3205">
        <v>0</v>
      </c>
      <c r="U3205" t="s">
        <v>22</v>
      </c>
      <c r="V3205">
        <f>IF(tbl_Customers[[#This Row],[churn]] = "yes", 1, 0)</f>
        <v>0</v>
      </c>
      <c r="W3205" t="str">
        <f>IF(tbl_Customers[[#This Row],[number_customer_service_calls]] &lt;= 1, "0-1 Calls", IF(tbl_Customers[[#This Row],[number_customer_service_calls]] &lt;= 3, "2-3 Calls", IF(tbl_Customers[[#This Row],[number_customer_service_calls]] &lt;=5, "4-5 Calls", "6+ Calls")))</f>
        <v>0-1 Calls</v>
      </c>
      <c r="X3205" t="str">
        <f>IF(tbl_Customers[[#This Row],[account_length]] &lt;= 50, "0-50", IF(tbl_Customers[[#This Row],[account_length]] &lt;=100, "51-100", IF(tbl_Customers[[#This Row],[account_length]] &lt;= 150, "101-150", "151+")))</f>
        <v>51-100</v>
      </c>
      <c r="Y3205" t="str">
        <f>IF(tbl_Customers[[#This Row],[total_intl_charge]] &lt;= 3, "Low Charges", "High Charges")</f>
        <v>High Charges</v>
      </c>
      <c r="Z3205" t="str">
        <f>IF(tbl_Customers[[#This Row],[total_eve_calls]]&lt;=80,"Low Calls",
IF(tbl_Customers[[#This Row],[total_eve_calls]]&lt;=120,"Medium Calls","High Calls"))</f>
        <v>High Calls</v>
      </c>
      <c r="AA3205" t="str">
        <f>IF(tbl_Customers[[#This Row],[total_eve_charge]]&lt;=15,"Low Charges",
IF(tbl_Customers[[#This Row],[total_eve_charge]]&lt;=20,"Medium Charges","High Charges"))</f>
        <v>Medium Charges</v>
      </c>
      <c r="AB32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5" t="str">
        <f>IF(tbl_Customers[[#This Row],[number_vmail_messages]] = 0, "No Usage", IF(tbl_Customers[[#This Row],[number_vmail_messages]] &lt;= 20, "Low Usage", IF(tbl_Customers[[#This Row],[number_vmail_messages]] &lt;= 40, "Medium Usgae", "High Usage")))</f>
        <v>No Usage</v>
      </c>
      <c r="AD3205" t="str">
        <f>IF(tbl_Customers[[#This Row],[total_day_minutes]]&lt;=150,"Low Usage", IF(tbl_Customers[[#This Row],[total_day_minutes]]&lt;=200,"Medium Usage", IF(tbl_Customers[[#This Row],[total_day_minutes]]&lt;=250,"High Usage","Very High Usage")))</f>
        <v>Low Usage</v>
      </c>
      <c r="AE3205" t="str">
        <f>IF(tbl_Customers[[#This Row],[total_intl_calls]]&lt;=5,"Low Calls", IF(tbl_Customers[[#This Row],[total_intl_calls]]&lt;=10, "Medium Calls", "High Calls"))</f>
        <v>Low Calls</v>
      </c>
      <c r="AF32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05" s="36" t="str">
        <f>IF(tbl_Customers[[#This Row],[Churn_Risk_Score]]&gt;=10,"High Risk", IF(tbl_Customers[[#This Row],[Churn_Risk_Score]]&gt;=5,"Medium Risk","Low Risk"))</f>
        <v>Low Risk</v>
      </c>
    </row>
    <row r="3206" spans="1:33" x14ac:dyDescent="0.35">
      <c r="A3206">
        <v>3205</v>
      </c>
      <c r="B3206" t="s">
        <v>60</v>
      </c>
      <c r="C3206">
        <v>72</v>
      </c>
      <c r="D3206" t="s">
        <v>25</v>
      </c>
      <c r="E3206" t="s">
        <v>22</v>
      </c>
      <c r="F3206" t="s">
        <v>23</v>
      </c>
      <c r="G3206">
        <v>31</v>
      </c>
      <c r="H3206">
        <v>221.4</v>
      </c>
      <c r="I3206">
        <v>124</v>
      </c>
      <c r="J3206">
        <v>37.64</v>
      </c>
      <c r="K3206">
        <v>313.39999999999998</v>
      </c>
      <c r="L3206">
        <v>96</v>
      </c>
      <c r="M3206">
        <v>26.64</v>
      </c>
      <c r="N3206">
        <v>175.9</v>
      </c>
      <c r="O3206">
        <v>94</v>
      </c>
      <c r="P3206">
        <v>7.92</v>
      </c>
      <c r="Q3206">
        <v>11.8</v>
      </c>
      <c r="R3206">
        <v>1</v>
      </c>
      <c r="S3206">
        <v>3.19</v>
      </c>
      <c r="T3206">
        <v>3</v>
      </c>
      <c r="U3206" t="s">
        <v>22</v>
      </c>
      <c r="V3206">
        <f>IF(tbl_Customers[[#This Row],[churn]] = "yes", 1, 0)</f>
        <v>0</v>
      </c>
      <c r="W3206" t="str">
        <f>IF(tbl_Customers[[#This Row],[number_customer_service_calls]] &lt;= 1, "0-1 Calls", IF(tbl_Customers[[#This Row],[number_customer_service_calls]] &lt;= 3, "2-3 Calls", IF(tbl_Customers[[#This Row],[number_customer_service_calls]] &lt;=5, "4-5 Calls", "6+ Calls")))</f>
        <v>2-3 Calls</v>
      </c>
      <c r="X3206" t="str">
        <f>IF(tbl_Customers[[#This Row],[account_length]] &lt;= 50, "0-50", IF(tbl_Customers[[#This Row],[account_length]] &lt;=100, "51-100", IF(tbl_Customers[[#This Row],[account_length]] &lt;= 150, "101-150", "151+")))</f>
        <v>51-100</v>
      </c>
      <c r="Y3206" t="str">
        <f>IF(tbl_Customers[[#This Row],[total_intl_charge]] &lt;= 3, "Low Charges", "High Charges")</f>
        <v>High Charges</v>
      </c>
      <c r="Z3206" t="str">
        <f>IF(tbl_Customers[[#This Row],[total_eve_calls]]&lt;=80,"Low Calls",
IF(tbl_Customers[[#This Row],[total_eve_calls]]&lt;=120,"Medium Calls","High Calls"))</f>
        <v>Medium Calls</v>
      </c>
      <c r="AA3206" t="str">
        <f>IF(tbl_Customers[[#This Row],[total_eve_charge]]&lt;=15,"Low Charges",
IF(tbl_Customers[[#This Row],[total_eve_charge]]&lt;=20,"Medium Charges","High Charges"))</f>
        <v>High Charges</v>
      </c>
      <c r="AB32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06" t="str">
        <f>IF(tbl_Customers[[#This Row],[number_vmail_messages]] = 0, "No Usage", IF(tbl_Customers[[#This Row],[number_vmail_messages]] &lt;= 20, "Low Usage", IF(tbl_Customers[[#This Row],[number_vmail_messages]] &lt;= 40, "Medium Usgae", "High Usage")))</f>
        <v>Medium Usgae</v>
      </c>
      <c r="AD3206" t="str">
        <f>IF(tbl_Customers[[#This Row],[total_day_minutes]]&lt;=150,"Low Usage", IF(tbl_Customers[[#This Row],[total_day_minutes]]&lt;=200,"Medium Usage", IF(tbl_Customers[[#This Row],[total_day_minutes]]&lt;=250,"High Usage","Very High Usage")))</f>
        <v>High Usage</v>
      </c>
      <c r="AE3206" t="str">
        <f>IF(tbl_Customers[[#This Row],[total_intl_calls]]&lt;=5,"Low Calls", IF(tbl_Customers[[#This Row],[total_intl_calls]]&lt;=10, "Medium Calls", "High Calls"))</f>
        <v>Low Calls</v>
      </c>
      <c r="AF32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06" s="36" t="str">
        <f>IF(tbl_Customers[[#This Row],[Churn_Risk_Score]]&gt;=10,"High Risk", IF(tbl_Customers[[#This Row],[Churn_Risk_Score]]&gt;=5,"Medium Risk","Low Risk"))</f>
        <v>Low Risk</v>
      </c>
    </row>
    <row r="3207" spans="1:33" x14ac:dyDescent="0.35">
      <c r="A3207">
        <v>3206</v>
      </c>
      <c r="B3207" t="s">
        <v>20</v>
      </c>
      <c r="C3207">
        <v>110</v>
      </c>
      <c r="D3207" t="s">
        <v>21</v>
      </c>
      <c r="E3207" t="s">
        <v>22</v>
      </c>
      <c r="F3207" t="s">
        <v>23</v>
      </c>
      <c r="G3207">
        <v>37</v>
      </c>
      <c r="H3207">
        <v>227.9</v>
      </c>
      <c r="I3207">
        <v>80</v>
      </c>
      <c r="J3207">
        <v>38.74</v>
      </c>
      <c r="K3207">
        <v>101.9</v>
      </c>
      <c r="L3207">
        <v>141</v>
      </c>
      <c r="M3207">
        <v>8.66</v>
      </c>
      <c r="N3207">
        <v>188.1</v>
      </c>
      <c r="O3207">
        <v>110</v>
      </c>
      <c r="P3207">
        <v>8.4600000000000009</v>
      </c>
      <c r="Q3207">
        <v>5.0999999999999996</v>
      </c>
      <c r="R3207">
        <v>6</v>
      </c>
      <c r="S3207">
        <v>1.38</v>
      </c>
      <c r="T3207">
        <v>0</v>
      </c>
      <c r="U3207" t="s">
        <v>22</v>
      </c>
      <c r="V3207">
        <f>IF(tbl_Customers[[#This Row],[churn]] = "yes", 1, 0)</f>
        <v>0</v>
      </c>
      <c r="W3207" t="str">
        <f>IF(tbl_Customers[[#This Row],[number_customer_service_calls]] &lt;= 1, "0-1 Calls", IF(tbl_Customers[[#This Row],[number_customer_service_calls]] &lt;= 3, "2-3 Calls", IF(tbl_Customers[[#This Row],[number_customer_service_calls]] &lt;=5, "4-5 Calls", "6+ Calls")))</f>
        <v>0-1 Calls</v>
      </c>
      <c r="X3207" t="str">
        <f>IF(tbl_Customers[[#This Row],[account_length]] &lt;= 50, "0-50", IF(tbl_Customers[[#This Row],[account_length]] &lt;=100, "51-100", IF(tbl_Customers[[#This Row],[account_length]] &lt;= 150, "101-150", "151+")))</f>
        <v>101-150</v>
      </c>
      <c r="Y3207" t="str">
        <f>IF(tbl_Customers[[#This Row],[total_intl_charge]] &lt;= 3, "Low Charges", "High Charges")</f>
        <v>Low Charges</v>
      </c>
      <c r="Z3207" t="str">
        <f>IF(tbl_Customers[[#This Row],[total_eve_calls]]&lt;=80,"Low Calls",
IF(tbl_Customers[[#This Row],[total_eve_calls]]&lt;=120,"Medium Calls","High Calls"))</f>
        <v>High Calls</v>
      </c>
      <c r="AA3207" t="str">
        <f>IF(tbl_Customers[[#This Row],[total_eve_charge]]&lt;=15,"Low Charges",
IF(tbl_Customers[[#This Row],[total_eve_charge]]&lt;=20,"Medium Charges","High Charges"))</f>
        <v>Low Charges</v>
      </c>
      <c r="AB32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07" t="str">
        <f>IF(tbl_Customers[[#This Row],[number_vmail_messages]] = 0, "No Usage", IF(tbl_Customers[[#This Row],[number_vmail_messages]] &lt;= 20, "Low Usage", IF(tbl_Customers[[#This Row],[number_vmail_messages]] &lt;= 40, "Medium Usgae", "High Usage")))</f>
        <v>Medium Usgae</v>
      </c>
      <c r="AD3207" t="str">
        <f>IF(tbl_Customers[[#This Row],[total_day_minutes]]&lt;=150,"Low Usage", IF(tbl_Customers[[#This Row],[total_day_minutes]]&lt;=200,"Medium Usage", IF(tbl_Customers[[#This Row],[total_day_minutes]]&lt;=250,"High Usage","Very High Usage")))</f>
        <v>High Usage</v>
      </c>
      <c r="AE3207" t="str">
        <f>IF(tbl_Customers[[#This Row],[total_intl_calls]]&lt;=5,"Low Calls", IF(tbl_Customers[[#This Row],[total_intl_calls]]&lt;=10, "Medium Calls", "High Calls"))</f>
        <v>Medium Calls</v>
      </c>
      <c r="AF32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07" s="36" t="str">
        <f>IF(tbl_Customers[[#This Row],[Churn_Risk_Score]]&gt;=10,"High Risk", IF(tbl_Customers[[#This Row],[Churn_Risk_Score]]&gt;=5,"Medium Risk","Low Risk"))</f>
        <v>Low Risk</v>
      </c>
    </row>
    <row r="3208" spans="1:33" x14ac:dyDescent="0.35">
      <c r="A3208">
        <v>3207</v>
      </c>
      <c r="B3208" t="s">
        <v>57</v>
      </c>
      <c r="C3208">
        <v>88</v>
      </c>
      <c r="D3208" t="s">
        <v>21</v>
      </c>
      <c r="E3208" t="s">
        <v>22</v>
      </c>
      <c r="F3208" t="s">
        <v>22</v>
      </c>
      <c r="G3208">
        <v>0</v>
      </c>
      <c r="H3208">
        <v>177.8</v>
      </c>
      <c r="I3208">
        <v>112</v>
      </c>
      <c r="J3208">
        <v>30.23</v>
      </c>
      <c r="K3208">
        <v>226.5</v>
      </c>
      <c r="L3208">
        <v>80</v>
      </c>
      <c r="M3208">
        <v>19.25</v>
      </c>
      <c r="N3208">
        <v>221.8</v>
      </c>
      <c r="O3208">
        <v>71</v>
      </c>
      <c r="P3208">
        <v>9.98</v>
      </c>
      <c r="Q3208">
        <v>7.9</v>
      </c>
      <c r="R3208">
        <v>4</v>
      </c>
      <c r="S3208">
        <v>2.13</v>
      </c>
      <c r="T3208">
        <v>1</v>
      </c>
      <c r="U3208" t="s">
        <v>22</v>
      </c>
      <c r="V3208">
        <f>IF(tbl_Customers[[#This Row],[churn]] = "yes", 1, 0)</f>
        <v>0</v>
      </c>
      <c r="W3208" t="str">
        <f>IF(tbl_Customers[[#This Row],[number_customer_service_calls]] &lt;= 1, "0-1 Calls", IF(tbl_Customers[[#This Row],[number_customer_service_calls]] &lt;= 3, "2-3 Calls", IF(tbl_Customers[[#This Row],[number_customer_service_calls]] &lt;=5, "4-5 Calls", "6+ Calls")))</f>
        <v>0-1 Calls</v>
      </c>
      <c r="X3208" t="str">
        <f>IF(tbl_Customers[[#This Row],[account_length]] &lt;= 50, "0-50", IF(tbl_Customers[[#This Row],[account_length]] &lt;=100, "51-100", IF(tbl_Customers[[#This Row],[account_length]] &lt;= 150, "101-150", "151+")))</f>
        <v>51-100</v>
      </c>
      <c r="Y3208" t="str">
        <f>IF(tbl_Customers[[#This Row],[total_intl_charge]] &lt;= 3, "Low Charges", "High Charges")</f>
        <v>Low Charges</v>
      </c>
      <c r="Z3208" t="str">
        <f>IF(tbl_Customers[[#This Row],[total_eve_calls]]&lt;=80,"Low Calls",
IF(tbl_Customers[[#This Row],[total_eve_calls]]&lt;=120,"Medium Calls","High Calls"))</f>
        <v>Low Calls</v>
      </c>
      <c r="AA3208" t="str">
        <f>IF(tbl_Customers[[#This Row],[total_eve_charge]]&lt;=15,"Low Charges",
IF(tbl_Customers[[#This Row],[total_eve_charge]]&lt;=20,"Medium Charges","High Charges"))</f>
        <v>Medium Charges</v>
      </c>
      <c r="AB32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08" t="str">
        <f>IF(tbl_Customers[[#This Row],[number_vmail_messages]] = 0, "No Usage", IF(tbl_Customers[[#This Row],[number_vmail_messages]] &lt;= 20, "Low Usage", IF(tbl_Customers[[#This Row],[number_vmail_messages]] &lt;= 40, "Medium Usgae", "High Usage")))</f>
        <v>No Usage</v>
      </c>
      <c r="AD3208" t="str">
        <f>IF(tbl_Customers[[#This Row],[total_day_minutes]]&lt;=150,"Low Usage", IF(tbl_Customers[[#This Row],[total_day_minutes]]&lt;=200,"Medium Usage", IF(tbl_Customers[[#This Row],[total_day_minutes]]&lt;=250,"High Usage","Very High Usage")))</f>
        <v>Medium Usage</v>
      </c>
      <c r="AE3208" t="str">
        <f>IF(tbl_Customers[[#This Row],[total_intl_calls]]&lt;=5,"Low Calls", IF(tbl_Customers[[#This Row],[total_intl_calls]]&lt;=10, "Medium Calls", "High Calls"))</f>
        <v>Low Calls</v>
      </c>
      <c r="AF32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08" s="36" t="str">
        <f>IF(tbl_Customers[[#This Row],[Churn_Risk_Score]]&gt;=10,"High Risk", IF(tbl_Customers[[#This Row],[Churn_Risk_Score]]&gt;=5,"Medium Risk","Low Risk"))</f>
        <v>Low Risk</v>
      </c>
    </row>
    <row r="3209" spans="1:33" x14ac:dyDescent="0.35">
      <c r="A3209">
        <v>3208</v>
      </c>
      <c r="B3209" t="s">
        <v>55</v>
      </c>
      <c r="C3209">
        <v>80</v>
      </c>
      <c r="D3209" t="s">
        <v>21</v>
      </c>
      <c r="E3209" t="s">
        <v>22</v>
      </c>
      <c r="F3209" t="s">
        <v>23</v>
      </c>
      <c r="G3209">
        <v>33</v>
      </c>
      <c r="H3209">
        <v>189.4</v>
      </c>
      <c r="I3209">
        <v>109</v>
      </c>
      <c r="J3209">
        <v>32.200000000000003</v>
      </c>
      <c r="K3209">
        <v>148.69999999999999</v>
      </c>
      <c r="L3209">
        <v>68</v>
      </c>
      <c r="M3209">
        <v>12.64</v>
      </c>
      <c r="N3209">
        <v>208.9</v>
      </c>
      <c r="O3209">
        <v>119</v>
      </c>
      <c r="P3209">
        <v>9.4</v>
      </c>
      <c r="Q3209">
        <v>11.2</v>
      </c>
      <c r="R3209">
        <v>4</v>
      </c>
      <c r="S3209">
        <v>3.02</v>
      </c>
      <c r="T3209">
        <v>1</v>
      </c>
      <c r="U3209" t="s">
        <v>23</v>
      </c>
      <c r="V3209">
        <f>IF(tbl_Customers[[#This Row],[churn]] = "yes", 1, 0)</f>
        <v>1</v>
      </c>
      <c r="W3209" t="str">
        <f>IF(tbl_Customers[[#This Row],[number_customer_service_calls]] &lt;= 1, "0-1 Calls", IF(tbl_Customers[[#This Row],[number_customer_service_calls]] &lt;= 3, "2-3 Calls", IF(tbl_Customers[[#This Row],[number_customer_service_calls]] &lt;=5, "4-5 Calls", "6+ Calls")))</f>
        <v>0-1 Calls</v>
      </c>
      <c r="X3209" t="str">
        <f>IF(tbl_Customers[[#This Row],[account_length]] &lt;= 50, "0-50", IF(tbl_Customers[[#This Row],[account_length]] &lt;=100, "51-100", IF(tbl_Customers[[#This Row],[account_length]] &lt;= 150, "101-150", "151+")))</f>
        <v>51-100</v>
      </c>
      <c r="Y3209" t="str">
        <f>IF(tbl_Customers[[#This Row],[total_intl_charge]] &lt;= 3, "Low Charges", "High Charges")</f>
        <v>High Charges</v>
      </c>
      <c r="Z3209" t="str">
        <f>IF(tbl_Customers[[#This Row],[total_eve_calls]]&lt;=80,"Low Calls",
IF(tbl_Customers[[#This Row],[total_eve_calls]]&lt;=120,"Medium Calls","High Calls"))</f>
        <v>Low Calls</v>
      </c>
      <c r="AA3209" t="str">
        <f>IF(tbl_Customers[[#This Row],[total_eve_charge]]&lt;=15,"Low Charges",
IF(tbl_Customers[[#This Row],[total_eve_charge]]&lt;=20,"Medium Charges","High Charges"))</f>
        <v>Low Charges</v>
      </c>
      <c r="AB32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09" t="str">
        <f>IF(tbl_Customers[[#This Row],[number_vmail_messages]] = 0, "No Usage", IF(tbl_Customers[[#This Row],[number_vmail_messages]] &lt;= 20, "Low Usage", IF(tbl_Customers[[#This Row],[number_vmail_messages]] &lt;= 40, "Medium Usgae", "High Usage")))</f>
        <v>Medium Usgae</v>
      </c>
      <c r="AD3209" t="str">
        <f>IF(tbl_Customers[[#This Row],[total_day_minutes]]&lt;=150,"Low Usage", IF(tbl_Customers[[#This Row],[total_day_minutes]]&lt;=200,"Medium Usage", IF(tbl_Customers[[#This Row],[total_day_minutes]]&lt;=250,"High Usage","Very High Usage")))</f>
        <v>Medium Usage</v>
      </c>
      <c r="AE3209" t="str">
        <f>IF(tbl_Customers[[#This Row],[total_intl_calls]]&lt;=5,"Low Calls", IF(tbl_Customers[[#This Row],[total_intl_calls]]&lt;=10, "Medium Calls", "High Calls"))</f>
        <v>Low Calls</v>
      </c>
      <c r="AF32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09" s="36" t="str">
        <f>IF(tbl_Customers[[#This Row],[Churn_Risk_Score]]&gt;=10,"High Risk", IF(tbl_Customers[[#This Row],[Churn_Risk_Score]]&gt;=5,"Medium Risk","Low Risk"))</f>
        <v>Low Risk</v>
      </c>
    </row>
    <row r="3210" spans="1:33" x14ac:dyDescent="0.35">
      <c r="A3210">
        <v>3209</v>
      </c>
      <c r="B3210" t="s">
        <v>20</v>
      </c>
      <c r="C3210">
        <v>43</v>
      </c>
      <c r="D3210" t="s">
        <v>28</v>
      </c>
      <c r="E3210" t="s">
        <v>22</v>
      </c>
      <c r="F3210" t="s">
        <v>23</v>
      </c>
      <c r="G3210">
        <v>39</v>
      </c>
      <c r="H3210">
        <v>188.3</v>
      </c>
      <c r="I3210">
        <v>108</v>
      </c>
      <c r="J3210">
        <v>32.01</v>
      </c>
      <c r="K3210">
        <v>167.6</v>
      </c>
      <c r="L3210">
        <v>116</v>
      </c>
      <c r="M3210">
        <v>14.25</v>
      </c>
      <c r="N3210">
        <v>189.9</v>
      </c>
      <c r="O3210">
        <v>92</v>
      </c>
      <c r="P3210">
        <v>8.5500000000000007</v>
      </c>
      <c r="Q3210">
        <v>15.6</v>
      </c>
      <c r="R3210">
        <v>5</v>
      </c>
      <c r="S3210">
        <v>4.21</v>
      </c>
      <c r="T3210">
        <v>1</v>
      </c>
      <c r="U3210" t="s">
        <v>22</v>
      </c>
      <c r="V3210">
        <f>IF(tbl_Customers[[#This Row],[churn]] = "yes", 1, 0)</f>
        <v>0</v>
      </c>
      <c r="W3210" t="str">
        <f>IF(tbl_Customers[[#This Row],[number_customer_service_calls]] &lt;= 1, "0-1 Calls", IF(tbl_Customers[[#This Row],[number_customer_service_calls]] &lt;= 3, "2-3 Calls", IF(tbl_Customers[[#This Row],[number_customer_service_calls]] &lt;=5, "4-5 Calls", "6+ Calls")))</f>
        <v>0-1 Calls</v>
      </c>
      <c r="X3210" t="str">
        <f>IF(tbl_Customers[[#This Row],[account_length]] &lt;= 50, "0-50", IF(tbl_Customers[[#This Row],[account_length]] &lt;=100, "51-100", IF(tbl_Customers[[#This Row],[account_length]] &lt;= 150, "101-150", "151+")))</f>
        <v>0-50</v>
      </c>
      <c r="Y3210" t="str">
        <f>IF(tbl_Customers[[#This Row],[total_intl_charge]] &lt;= 3, "Low Charges", "High Charges")</f>
        <v>High Charges</v>
      </c>
      <c r="Z3210" t="str">
        <f>IF(tbl_Customers[[#This Row],[total_eve_calls]]&lt;=80,"Low Calls",
IF(tbl_Customers[[#This Row],[total_eve_calls]]&lt;=120,"Medium Calls","High Calls"))</f>
        <v>Medium Calls</v>
      </c>
      <c r="AA3210" t="str">
        <f>IF(tbl_Customers[[#This Row],[total_eve_charge]]&lt;=15,"Low Charges",
IF(tbl_Customers[[#This Row],[total_eve_charge]]&lt;=20,"Medium Charges","High Charges"))</f>
        <v>Low Charges</v>
      </c>
      <c r="AB32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10" t="str">
        <f>IF(tbl_Customers[[#This Row],[number_vmail_messages]] = 0, "No Usage", IF(tbl_Customers[[#This Row],[number_vmail_messages]] &lt;= 20, "Low Usage", IF(tbl_Customers[[#This Row],[number_vmail_messages]] &lt;= 40, "Medium Usgae", "High Usage")))</f>
        <v>Medium Usgae</v>
      </c>
      <c r="AD3210" t="str">
        <f>IF(tbl_Customers[[#This Row],[total_day_minutes]]&lt;=150,"Low Usage", IF(tbl_Customers[[#This Row],[total_day_minutes]]&lt;=200,"Medium Usage", IF(tbl_Customers[[#This Row],[total_day_minutes]]&lt;=250,"High Usage","Very High Usage")))</f>
        <v>Medium Usage</v>
      </c>
      <c r="AE3210" t="str">
        <f>IF(tbl_Customers[[#This Row],[total_intl_calls]]&lt;=5,"Low Calls", IF(tbl_Customers[[#This Row],[total_intl_calls]]&lt;=10, "Medium Calls", "High Calls"))</f>
        <v>Low Calls</v>
      </c>
      <c r="AF32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10" s="36" t="str">
        <f>IF(tbl_Customers[[#This Row],[Churn_Risk_Score]]&gt;=10,"High Risk", IF(tbl_Customers[[#This Row],[Churn_Risk_Score]]&gt;=5,"Medium Risk","Low Risk"))</f>
        <v>Low Risk</v>
      </c>
    </row>
    <row r="3211" spans="1:33" x14ac:dyDescent="0.35">
      <c r="A3211">
        <v>3210</v>
      </c>
      <c r="B3211" t="s">
        <v>67</v>
      </c>
      <c r="C3211">
        <v>144</v>
      </c>
      <c r="D3211" t="s">
        <v>21</v>
      </c>
      <c r="E3211" t="s">
        <v>22</v>
      </c>
      <c r="F3211" t="s">
        <v>23</v>
      </c>
      <c r="G3211">
        <v>26</v>
      </c>
      <c r="H3211">
        <v>177.1</v>
      </c>
      <c r="I3211">
        <v>94</v>
      </c>
      <c r="J3211">
        <v>30.11</v>
      </c>
      <c r="K3211">
        <v>206</v>
      </c>
      <c r="L3211">
        <v>85</v>
      </c>
      <c r="M3211">
        <v>17.510000000000002</v>
      </c>
      <c r="N3211">
        <v>254.8</v>
      </c>
      <c r="O3211">
        <v>95</v>
      </c>
      <c r="P3211">
        <v>11.47</v>
      </c>
      <c r="Q3211">
        <v>6.6</v>
      </c>
      <c r="R3211">
        <v>2</v>
      </c>
      <c r="S3211">
        <v>1.78</v>
      </c>
      <c r="T3211">
        <v>2</v>
      </c>
      <c r="U3211" t="s">
        <v>22</v>
      </c>
      <c r="V3211">
        <f>IF(tbl_Customers[[#This Row],[churn]] = "yes", 1, 0)</f>
        <v>0</v>
      </c>
      <c r="W3211" t="str">
        <f>IF(tbl_Customers[[#This Row],[number_customer_service_calls]] &lt;= 1, "0-1 Calls", IF(tbl_Customers[[#This Row],[number_customer_service_calls]] &lt;= 3, "2-3 Calls", IF(tbl_Customers[[#This Row],[number_customer_service_calls]] &lt;=5, "4-5 Calls", "6+ Calls")))</f>
        <v>2-3 Calls</v>
      </c>
      <c r="X3211" t="str">
        <f>IF(tbl_Customers[[#This Row],[account_length]] &lt;= 50, "0-50", IF(tbl_Customers[[#This Row],[account_length]] &lt;=100, "51-100", IF(tbl_Customers[[#This Row],[account_length]] &lt;= 150, "101-150", "151+")))</f>
        <v>101-150</v>
      </c>
      <c r="Y3211" t="str">
        <f>IF(tbl_Customers[[#This Row],[total_intl_charge]] &lt;= 3, "Low Charges", "High Charges")</f>
        <v>Low Charges</v>
      </c>
      <c r="Z3211" t="str">
        <f>IF(tbl_Customers[[#This Row],[total_eve_calls]]&lt;=80,"Low Calls",
IF(tbl_Customers[[#This Row],[total_eve_calls]]&lt;=120,"Medium Calls","High Calls"))</f>
        <v>Medium Calls</v>
      </c>
      <c r="AA3211" t="str">
        <f>IF(tbl_Customers[[#This Row],[total_eve_charge]]&lt;=15,"Low Charges",
IF(tbl_Customers[[#This Row],[total_eve_charge]]&lt;=20,"Medium Charges","High Charges"))</f>
        <v>Medium Charges</v>
      </c>
      <c r="AB32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11" t="str">
        <f>IF(tbl_Customers[[#This Row],[number_vmail_messages]] = 0, "No Usage", IF(tbl_Customers[[#This Row],[number_vmail_messages]] &lt;= 20, "Low Usage", IF(tbl_Customers[[#This Row],[number_vmail_messages]] &lt;= 40, "Medium Usgae", "High Usage")))</f>
        <v>Medium Usgae</v>
      </c>
      <c r="AD3211" t="str">
        <f>IF(tbl_Customers[[#This Row],[total_day_minutes]]&lt;=150,"Low Usage", IF(tbl_Customers[[#This Row],[total_day_minutes]]&lt;=200,"Medium Usage", IF(tbl_Customers[[#This Row],[total_day_minutes]]&lt;=250,"High Usage","Very High Usage")))</f>
        <v>Medium Usage</v>
      </c>
      <c r="AE3211" t="str">
        <f>IF(tbl_Customers[[#This Row],[total_intl_calls]]&lt;=5,"Low Calls", IF(tbl_Customers[[#This Row],[total_intl_calls]]&lt;=10, "Medium Calls", "High Calls"))</f>
        <v>Low Calls</v>
      </c>
      <c r="AF32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11" s="36" t="str">
        <f>IF(tbl_Customers[[#This Row],[Churn_Risk_Score]]&gt;=10,"High Risk", IF(tbl_Customers[[#This Row],[Churn_Risk_Score]]&gt;=5,"Medium Risk","Low Risk"))</f>
        <v>Low Risk</v>
      </c>
    </row>
    <row r="3212" spans="1:33" x14ac:dyDescent="0.35">
      <c r="A3212">
        <v>3211</v>
      </c>
      <c r="B3212" t="s">
        <v>73</v>
      </c>
      <c r="C3212">
        <v>142</v>
      </c>
      <c r="D3212" t="s">
        <v>25</v>
      </c>
      <c r="E3212" t="s">
        <v>22</v>
      </c>
      <c r="F3212" t="s">
        <v>22</v>
      </c>
      <c r="G3212">
        <v>0</v>
      </c>
      <c r="H3212">
        <v>128.5</v>
      </c>
      <c r="I3212">
        <v>95</v>
      </c>
      <c r="J3212">
        <v>21.85</v>
      </c>
      <c r="K3212">
        <v>192.6</v>
      </c>
      <c r="L3212">
        <v>91</v>
      </c>
      <c r="M3212">
        <v>16.37</v>
      </c>
      <c r="N3212">
        <v>79</v>
      </c>
      <c r="O3212">
        <v>95</v>
      </c>
      <c r="P3212">
        <v>3.56</v>
      </c>
      <c r="Q3212">
        <v>9.1999999999999993</v>
      </c>
      <c r="R3212">
        <v>6</v>
      </c>
      <c r="S3212">
        <v>2.48</v>
      </c>
      <c r="T3212">
        <v>2</v>
      </c>
      <c r="U3212" t="s">
        <v>22</v>
      </c>
      <c r="V3212">
        <f>IF(tbl_Customers[[#This Row],[churn]] = "yes", 1, 0)</f>
        <v>0</v>
      </c>
      <c r="W3212" t="str">
        <f>IF(tbl_Customers[[#This Row],[number_customer_service_calls]] &lt;= 1, "0-1 Calls", IF(tbl_Customers[[#This Row],[number_customer_service_calls]] &lt;= 3, "2-3 Calls", IF(tbl_Customers[[#This Row],[number_customer_service_calls]] &lt;=5, "4-5 Calls", "6+ Calls")))</f>
        <v>2-3 Calls</v>
      </c>
      <c r="X3212" t="str">
        <f>IF(tbl_Customers[[#This Row],[account_length]] &lt;= 50, "0-50", IF(tbl_Customers[[#This Row],[account_length]] &lt;=100, "51-100", IF(tbl_Customers[[#This Row],[account_length]] &lt;= 150, "101-150", "151+")))</f>
        <v>101-150</v>
      </c>
      <c r="Y3212" t="str">
        <f>IF(tbl_Customers[[#This Row],[total_intl_charge]] &lt;= 3, "Low Charges", "High Charges")</f>
        <v>Low Charges</v>
      </c>
      <c r="Z3212" t="str">
        <f>IF(tbl_Customers[[#This Row],[total_eve_calls]]&lt;=80,"Low Calls",
IF(tbl_Customers[[#This Row],[total_eve_calls]]&lt;=120,"Medium Calls","High Calls"))</f>
        <v>Medium Calls</v>
      </c>
      <c r="AA3212" t="str">
        <f>IF(tbl_Customers[[#This Row],[total_eve_charge]]&lt;=15,"Low Charges",
IF(tbl_Customers[[#This Row],[total_eve_charge]]&lt;=20,"Medium Charges","High Charges"))</f>
        <v>Medium Charges</v>
      </c>
      <c r="AB32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212" t="str">
        <f>IF(tbl_Customers[[#This Row],[number_vmail_messages]] = 0, "No Usage", IF(tbl_Customers[[#This Row],[number_vmail_messages]] &lt;= 20, "Low Usage", IF(tbl_Customers[[#This Row],[number_vmail_messages]] &lt;= 40, "Medium Usgae", "High Usage")))</f>
        <v>No Usage</v>
      </c>
      <c r="AD3212" t="str">
        <f>IF(tbl_Customers[[#This Row],[total_day_minutes]]&lt;=150,"Low Usage", IF(tbl_Customers[[#This Row],[total_day_minutes]]&lt;=200,"Medium Usage", IF(tbl_Customers[[#This Row],[total_day_minutes]]&lt;=250,"High Usage","Very High Usage")))</f>
        <v>Low Usage</v>
      </c>
      <c r="AE3212" t="str">
        <f>IF(tbl_Customers[[#This Row],[total_intl_calls]]&lt;=5,"Low Calls", IF(tbl_Customers[[#This Row],[total_intl_calls]]&lt;=10, "Medium Calls", "High Calls"))</f>
        <v>Medium Calls</v>
      </c>
      <c r="AF32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12" s="36" t="str">
        <f>IF(tbl_Customers[[#This Row],[Churn_Risk_Score]]&gt;=10,"High Risk", IF(tbl_Customers[[#This Row],[Churn_Risk_Score]]&gt;=5,"Medium Risk","Low Risk"))</f>
        <v>Low Risk</v>
      </c>
    </row>
    <row r="3213" spans="1:33" x14ac:dyDescent="0.35">
      <c r="A3213">
        <v>3212</v>
      </c>
      <c r="B3213" t="s">
        <v>46</v>
      </c>
      <c r="C3213">
        <v>78</v>
      </c>
      <c r="D3213" t="s">
        <v>25</v>
      </c>
      <c r="E3213" t="s">
        <v>22</v>
      </c>
      <c r="F3213" t="s">
        <v>23</v>
      </c>
      <c r="G3213">
        <v>28</v>
      </c>
      <c r="H3213">
        <v>130.5</v>
      </c>
      <c r="I3213">
        <v>109</v>
      </c>
      <c r="J3213">
        <v>22.19</v>
      </c>
      <c r="K3213">
        <v>173.3</v>
      </c>
      <c r="L3213">
        <v>99</v>
      </c>
      <c r="M3213">
        <v>14.73</v>
      </c>
      <c r="N3213">
        <v>192.2</v>
      </c>
      <c r="O3213">
        <v>106</v>
      </c>
      <c r="P3213">
        <v>8.65</v>
      </c>
      <c r="Q3213">
        <v>10.4</v>
      </c>
      <c r="R3213">
        <v>3</v>
      </c>
      <c r="S3213">
        <v>2.81</v>
      </c>
      <c r="T3213">
        <v>3</v>
      </c>
      <c r="U3213" t="s">
        <v>22</v>
      </c>
      <c r="V3213">
        <f>IF(tbl_Customers[[#This Row],[churn]] = "yes", 1, 0)</f>
        <v>0</v>
      </c>
      <c r="W3213" t="str">
        <f>IF(tbl_Customers[[#This Row],[number_customer_service_calls]] &lt;= 1, "0-1 Calls", IF(tbl_Customers[[#This Row],[number_customer_service_calls]] &lt;= 3, "2-3 Calls", IF(tbl_Customers[[#This Row],[number_customer_service_calls]] &lt;=5, "4-5 Calls", "6+ Calls")))</f>
        <v>2-3 Calls</v>
      </c>
      <c r="X3213" t="str">
        <f>IF(tbl_Customers[[#This Row],[account_length]] &lt;= 50, "0-50", IF(tbl_Customers[[#This Row],[account_length]] &lt;=100, "51-100", IF(tbl_Customers[[#This Row],[account_length]] &lt;= 150, "101-150", "151+")))</f>
        <v>51-100</v>
      </c>
      <c r="Y3213" t="str">
        <f>IF(tbl_Customers[[#This Row],[total_intl_charge]] &lt;= 3, "Low Charges", "High Charges")</f>
        <v>Low Charges</v>
      </c>
      <c r="Z3213" t="str">
        <f>IF(tbl_Customers[[#This Row],[total_eve_calls]]&lt;=80,"Low Calls",
IF(tbl_Customers[[#This Row],[total_eve_calls]]&lt;=120,"Medium Calls","High Calls"))</f>
        <v>Medium Calls</v>
      </c>
      <c r="AA3213" t="str">
        <f>IF(tbl_Customers[[#This Row],[total_eve_charge]]&lt;=15,"Low Charges",
IF(tbl_Customers[[#This Row],[total_eve_charge]]&lt;=20,"Medium Charges","High Charges"))</f>
        <v>Low Charges</v>
      </c>
      <c r="AB32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13" t="str">
        <f>IF(tbl_Customers[[#This Row],[number_vmail_messages]] = 0, "No Usage", IF(tbl_Customers[[#This Row],[number_vmail_messages]] &lt;= 20, "Low Usage", IF(tbl_Customers[[#This Row],[number_vmail_messages]] &lt;= 40, "Medium Usgae", "High Usage")))</f>
        <v>Medium Usgae</v>
      </c>
      <c r="AD3213" t="str">
        <f>IF(tbl_Customers[[#This Row],[total_day_minutes]]&lt;=150,"Low Usage", IF(tbl_Customers[[#This Row],[total_day_minutes]]&lt;=200,"Medium Usage", IF(tbl_Customers[[#This Row],[total_day_minutes]]&lt;=250,"High Usage","Very High Usage")))</f>
        <v>Low Usage</v>
      </c>
      <c r="AE3213" t="str">
        <f>IF(tbl_Customers[[#This Row],[total_intl_calls]]&lt;=5,"Low Calls", IF(tbl_Customers[[#This Row],[total_intl_calls]]&lt;=10, "Medium Calls", "High Calls"))</f>
        <v>Low Calls</v>
      </c>
      <c r="AF32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13" s="36" t="str">
        <f>IF(tbl_Customers[[#This Row],[Churn_Risk_Score]]&gt;=10,"High Risk", IF(tbl_Customers[[#This Row],[Churn_Risk_Score]]&gt;=5,"Medium Risk","Low Risk"))</f>
        <v>Low Risk</v>
      </c>
    </row>
    <row r="3214" spans="1:33" x14ac:dyDescent="0.35">
      <c r="A3214">
        <v>3213</v>
      </c>
      <c r="B3214" t="s">
        <v>29</v>
      </c>
      <c r="C3214">
        <v>131</v>
      </c>
      <c r="D3214" t="s">
        <v>21</v>
      </c>
      <c r="E3214" t="s">
        <v>22</v>
      </c>
      <c r="F3214" t="s">
        <v>22</v>
      </c>
      <c r="G3214">
        <v>0</v>
      </c>
      <c r="H3214">
        <v>201.1</v>
      </c>
      <c r="I3214">
        <v>141</v>
      </c>
      <c r="J3214">
        <v>34.19</v>
      </c>
      <c r="K3214">
        <v>216.5</v>
      </c>
      <c r="L3214">
        <v>93</v>
      </c>
      <c r="M3214">
        <v>18.399999999999999</v>
      </c>
      <c r="N3214">
        <v>217.4</v>
      </c>
      <c r="O3214">
        <v>132</v>
      </c>
      <c r="P3214">
        <v>9.7799999999999994</v>
      </c>
      <c r="Q3214">
        <v>11.5</v>
      </c>
      <c r="R3214">
        <v>4</v>
      </c>
      <c r="S3214">
        <v>3.11</v>
      </c>
      <c r="T3214">
        <v>1</v>
      </c>
      <c r="U3214" t="s">
        <v>22</v>
      </c>
      <c r="V3214">
        <f>IF(tbl_Customers[[#This Row],[churn]] = "yes", 1, 0)</f>
        <v>0</v>
      </c>
      <c r="W3214" t="str">
        <f>IF(tbl_Customers[[#This Row],[number_customer_service_calls]] &lt;= 1, "0-1 Calls", IF(tbl_Customers[[#This Row],[number_customer_service_calls]] &lt;= 3, "2-3 Calls", IF(tbl_Customers[[#This Row],[number_customer_service_calls]] &lt;=5, "4-5 Calls", "6+ Calls")))</f>
        <v>0-1 Calls</v>
      </c>
      <c r="X3214" t="str">
        <f>IF(tbl_Customers[[#This Row],[account_length]] &lt;= 50, "0-50", IF(tbl_Customers[[#This Row],[account_length]] &lt;=100, "51-100", IF(tbl_Customers[[#This Row],[account_length]] &lt;= 150, "101-150", "151+")))</f>
        <v>101-150</v>
      </c>
      <c r="Y3214" t="str">
        <f>IF(tbl_Customers[[#This Row],[total_intl_charge]] &lt;= 3, "Low Charges", "High Charges")</f>
        <v>High Charges</v>
      </c>
      <c r="Z3214" t="str">
        <f>IF(tbl_Customers[[#This Row],[total_eve_calls]]&lt;=80,"Low Calls",
IF(tbl_Customers[[#This Row],[total_eve_calls]]&lt;=120,"Medium Calls","High Calls"))</f>
        <v>Medium Calls</v>
      </c>
      <c r="AA3214" t="str">
        <f>IF(tbl_Customers[[#This Row],[total_eve_charge]]&lt;=15,"Low Charges",
IF(tbl_Customers[[#This Row],[total_eve_charge]]&lt;=20,"Medium Charges","High Charges"))</f>
        <v>Medium Charges</v>
      </c>
      <c r="AB32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14" t="str">
        <f>IF(tbl_Customers[[#This Row],[number_vmail_messages]] = 0, "No Usage", IF(tbl_Customers[[#This Row],[number_vmail_messages]] &lt;= 20, "Low Usage", IF(tbl_Customers[[#This Row],[number_vmail_messages]] &lt;= 40, "Medium Usgae", "High Usage")))</f>
        <v>No Usage</v>
      </c>
      <c r="AD3214" t="str">
        <f>IF(tbl_Customers[[#This Row],[total_day_minutes]]&lt;=150,"Low Usage", IF(tbl_Customers[[#This Row],[total_day_minutes]]&lt;=200,"Medium Usage", IF(tbl_Customers[[#This Row],[total_day_minutes]]&lt;=250,"High Usage","Very High Usage")))</f>
        <v>High Usage</v>
      </c>
      <c r="AE3214" t="str">
        <f>IF(tbl_Customers[[#This Row],[total_intl_calls]]&lt;=5,"Low Calls", IF(tbl_Customers[[#This Row],[total_intl_calls]]&lt;=10, "Medium Calls", "High Calls"))</f>
        <v>Low Calls</v>
      </c>
      <c r="AF32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14" s="36" t="str">
        <f>IF(tbl_Customers[[#This Row],[Churn_Risk_Score]]&gt;=10,"High Risk", IF(tbl_Customers[[#This Row],[Churn_Risk_Score]]&gt;=5,"Medium Risk","Low Risk"))</f>
        <v>Low Risk</v>
      </c>
    </row>
    <row r="3215" spans="1:33" x14ac:dyDescent="0.35">
      <c r="A3215">
        <v>3214</v>
      </c>
      <c r="B3215" t="s">
        <v>71</v>
      </c>
      <c r="C3215">
        <v>61</v>
      </c>
      <c r="D3215" t="s">
        <v>21</v>
      </c>
      <c r="E3215" t="s">
        <v>22</v>
      </c>
      <c r="F3215" t="s">
        <v>23</v>
      </c>
      <c r="G3215">
        <v>38</v>
      </c>
      <c r="H3215">
        <v>139.80000000000001</v>
      </c>
      <c r="I3215">
        <v>108</v>
      </c>
      <c r="J3215">
        <v>23.77</v>
      </c>
      <c r="K3215">
        <v>58.3</v>
      </c>
      <c r="L3215">
        <v>120</v>
      </c>
      <c r="M3215">
        <v>4.96</v>
      </c>
      <c r="N3215">
        <v>203.4</v>
      </c>
      <c r="O3215">
        <v>160</v>
      </c>
      <c r="P3215">
        <v>9.15</v>
      </c>
      <c r="Q3215">
        <v>9.6999999999999993</v>
      </c>
      <c r="R3215">
        <v>1</v>
      </c>
      <c r="S3215">
        <v>2.62</v>
      </c>
      <c r="T3215">
        <v>3</v>
      </c>
      <c r="U3215" t="s">
        <v>22</v>
      </c>
      <c r="V3215">
        <f>IF(tbl_Customers[[#This Row],[churn]] = "yes", 1, 0)</f>
        <v>0</v>
      </c>
      <c r="W3215" t="str">
        <f>IF(tbl_Customers[[#This Row],[number_customer_service_calls]] &lt;= 1, "0-1 Calls", IF(tbl_Customers[[#This Row],[number_customer_service_calls]] &lt;= 3, "2-3 Calls", IF(tbl_Customers[[#This Row],[number_customer_service_calls]] &lt;=5, "4-5 Calls", "6+ Calls")))</f>
        <v>2-3 Calls</v>
      </c>
      <c r="X3215" t="str">
        <f>IF(tbl_Customers[[#This Row],[account_length]] &lt;= 50, "0-50", IF(tbl_Customers[[#This Row],[account_length]] &lt;=100, "51-100", IF(tbl_Customers[[#This Row],[account_length]] &lt;= 150, "101-150", "151+")))</f>
        <v>51-100</v>
      </c>
      <c r="Y3215" t="str">
        <f>IF(tbl_Customers[[#This Row],[total_intl_charge]] &lt;= 3, "Low Charges", "High Charges")</f>
        <v>Low Charges</v>
      </c>
      <c r="Z3215" t="str">
        <f>IF(tbl_Customers[[#This Row],[total_eve_calls]]&lt;=80,"Low Calls",
IF(tbl_Customers[[#This Row],[total_eve_calls]]&lt;=120,"Medium Calls","High Calls"))</f>
        <v>Medium Calls</v>
      </c>
      <c r="AA3215" t="str">
        <f>IF(tbl_Customers[[#This Row],[total_eve_charge]]&lt;=15,"Low Charges",
IF(tbl_Customers[[#This Row],[total_eve_charge]]&lt;=20,"Medium Charges","High Charges"))</f>
        <v>Low Charges</v>
      </c>
      <c r="AB32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15" t="str">
        <f>IF(tbl_Customers[[#This Row],[number_vmail_messages]] = 0, "No Usage", IF(tbl_Customers[[#This Row],[number_vmail_messages]] &lt;= 20, "Low Usage", IF(tbl_Customers[[#This Row],[number_vmail_messages]] &lt;= 40, "Medium Usgae", "High Usage")))</f>
        <v>Medium Usgae</v>
      </c>
      <c r="AD3215" t="str">
        <f>IF(tbl_Customers[[#This Row],[total_day_minutes]]&lt;=150,"Low Usage", IF(tbl_Customers[[#This Row],[total_day_minutes]]&lt;=200,"Medium Usage", IF(tbl_Customers[[#This Row],[total_day_minutes]]&lt;=250,"High Usage","Very High Usage")))</f>
        <v>Low Usage</v>
      </c>
      <c r="AE3215" t="str">
        <f>IF(tbl_Customers[[#This Row],[total_intl_calls]]&lt;=5,"Low Calls", IF(tbl_Customers[[#This Row],[total_intl_calls]]&lt;=10, "Medium Calls", "High Calls"))</f>
        <v>Low Calls</v>
      </c>
      <c r="AF32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15" s="36" t="str">
        <f>IF(tbl_Customers[[#This Row],[Churn_Risk_Score]]&gt;=10,"High Risk", IF(tbl_Customers[[#This Row],[Churn_Risk_Score]]&gt;=5,"Medium Risk","Low Risk"))</f>
        <v>Low Risk</v>
      </c>
    </row>
    <row r="3216" spans="1:33" x14ac:dyDescent="0.35">
      <c r="A3216">
        <v>3215</v>
      </c>
      <c r="B3216" t="s">
        <v>71</v>
      </c>
      <c r="C3216">
        <v>73</v>
      </c>
      <c r="D3216" t="s">
        <v>28</v>
      </c>
      <c r="E3216" t="s">
        <v>22</v>
      </c>
      <c r="F3216" t="s">
        <v>23</v>
      </c>
      <c r="G3216">
        <v>6</v>
      </c>
      <c r="H3216">
        <v>237.6</v>
      </c>
      <c r="I3216">
        <v>105</v>
      </c>
      <c r="J3216">
        <v>40.39</v>
      </c>
      <c r="K3216">
        <v>244.9</v>
      </c>
      <c r="L3216">
        <v>98</v>
      </c>
      <c r="M3216">
        <v>20.82</v>
      </c>
      <c r="N3216">
        <v>188.3</v>
      </c>
      <c r="O3216">
        <v>107</v>
      </c>
      <c r="P3216">
        <v>8.4700000000000006</v>
      </c>
      <c r="Q3216">
        <v>6.8</v>
      </c>
      <c r="R3216">
        <v>11</v>
      </c>
      <c r="S3216">
        <v>1.84</v>
      </c>
      <c r="T3216">
        <v>4</v>
      </c>
      <c r="U3216" t="s">
        <v>22</v>
      </c>
      <c r="V3216">
        <f>IF(tbl_Customers[[#This Row],[churn]] = "yes", 1, 0)</f>
        <v>0</v>
      </c>
      <c r="W3216" t="str">
        <f>IF(tbl_Customers[[#This Row],[number_customer_service_calls]] &lt;= 1, "0-1 Calls", IF(tbl_Customers[[#This Row],[number_customer_service_calls]] &lt;= 3, "2-3 Calls", IF(tbl_Customers[[#This Row],[number_customer_service_calls]] &lt;=5, "4-5 Calls", "6+ Calls")))</f>
        <v>4-5 Calls</v>
      </c>
      <c r="X3216" t="str">
        <f>IF(tbl_Customers[[#This Row],[account_length]] &lt;= 50, "0-50", IF(tbl_Customers[[#This Row],[account_length]] &lt;=100, "51-100", IF(tbl_Customers[[#This Row],[account_length]] &lt;= 150, "101-150", "151+")))</f>
        <v>51-100</v>
      </c>
      <c r="Y3216" t="str">
        <f>IF(tbl_Customers[[#This Row],[total_intl_charge]] &lt;= 3, "Low Charges", "High Charges")</f>
        <v>Low Charges</v>
      </c>
      <c r="Z3216" t="str">
        <f>IF(tbl_Customers[[#This Row],[total_eve_calls]]&lt;=80,"Low Calls",
IF(tbl_Customers[[#This Row],[total_eve_calls]]&lt;=120,"Medium Calls","High Calls"))</f>
        <v>Medium Calls</v>
      </c>
      <c r="AA3216" t="str">
        <f>IF(tbl_Customers[[#This Row],[total_eve_charge]]&lt;=15,"Low Charges",
IF(tbl_Customers[[#This Row],[total_eve_charge]]&lt;=20,"Medium Charges","High Charges"))</f>
        <v>High Charges</v>
      </c>
      <c r="AB32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16" t="str">
        <f>IF(tbl_Customers[[#This Row],[number_vmail_messages]] = 0, "No Usage", IF(tbl_Customers[[#This Row],[number_vmail_messages]] &lt;= 20, "Low Usage", IF(tbl_Customers[[#This Row],[number_vmail_messages]] &lt;= 40, "Medium Usgae", "High Usage")))</f>
        <v>Low Usage</v>
      </c>
      <c r="AD3216" t="str">
        <f>IF(tbl_Customers[[#This Row],[total_day_minutes]]&lt;=150,"Low Usage", IF(tbl_Customers[[#This Row],[total_day_minutes]]&lt;=200,"Medium Usage", IF(tbl_Customers[[#This Row],[total_day_minutes]]&lt;=250,"High Usage","Very High Usage")))</f>
        <v>High Usage</v>
      </c>
      <c r="AE3216" t="str">
        <f>IF(tbl_Customers[[#This Row],[total_intl_calls]]&lt;=5,"Low Calls", IF(tbl_Customers[[#This Row],[total_intl_calls]]&lt;=10, "Medium Calls", "High Calls"))</f>
        <v>High Calls</v>
      </c>
      <c r="AF32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16" s="36" t="str">
        <f>IF(tbl_Customers[[#This Row],[Churn_Risk_Score]]&gt;=10,"High Risk", IF(tbl_Customers[[#This Row],[Churn_Risk_Score]]&gt;=5,"Medium Risk","Low Risk"))</f>
        <v>Low Risk</v>
      </c>
    </row>
    <row r="3217" spans="1:33" x14ac:dyDescent="0.35">
      <c r="A3217">
        <v>3216</v>
      </c>
      <c r="B3217" t="s">
        <v>68</v>
      </c>
      <c r="C3217">
        <v>100</v>
      </c>
      <c r="D3217" t="s">
        <v>21</v>
      </c>
      <c r="E3217" t="s">
        <v>22</v>
      </c>
      <c r="F3217" t="s">
        <v>23</v>
      </c>
      <c r="G3217">
        <v>26</v>
      </c>
      <c r="H3217">
        <v>197.7</v>
      </c>
      <c r="I3217">
        <v>80</v>
      </c>
      <c r="J3217">
        <v>33.61</v>
      </c>
      <c r="K3217">
        <v>232.6</v>
      </c>
      <c r="L3217">
        <v>83</v>
      </c>
      <c r="M3217">
        <v>19.77</v>
      </c>
      <c r="N3217">
        <v>196.7</v>
      </c>
      <c r="O3217">
        <v>120</v>
      </c>
      <c r="P3217">
        <v>8.85</v>
      </c>
      <c r="Q3217">
        <v>12</v>
      </c>
      <c r="R3217">
        <v>5</v>
      </c>
      <c r="S3217">
        <v>3.24</v>
      </c>
      <c r="T3217">
        <v>1</v>
      </c>
      <c r="U3217" t="s">
        <v>22</v>
      </c>
      <c r="V3217">
        <f>IF(tbl_Customers[[#This Row],[churn]] = "yes", 1, 0)</f>
        <v>0</v>
      </c>
      <c r="W3217" t="str">
        <f>IF(tbl_Customers[[#This Row],[number_customer_service_calls]] &lt;= 1, "0-1 Calls", IF(tbl_Customers[[#This Row],[number_customer_service_calls]] &lt;= 3, "2-3 Calls", IF(tbl_Customers[[#This Row],[number_customer_service_calls]] &lt;=5, "4-5 Calls", "6+ Calls")))</f>
        <v>0-1 Calls</v>
      </c>
      <c r="X3217" t="str">
        <f>IF(tbl_Customers[[#This Row],[account_length]] &lt;= 50, "0-50", IF(tbl_Customers[[#This Row],[account_length]] &lt;=100, "51-100", IF(tbl_Customers[[#This Row],[account_length]] &lt;= 150, "101-150", "151+")))</f>
        <v>51-100</v>
      </c>
      <c r="Y3217" t="str">
        <f>IF(tbl_Customers[[#This Row],[total_intl_charge]] &lt;= 3, "Low Charges", "High Charges")</f>
        <v>High Charges</v>
      </c>
      <c r="Z3217" t="str">
        <f>IF(tbl_Customers[[#This Row],[total_eve_calls]]&lt;=80,"Low Calls",
IF(tbl_Customers[[#This Row],[total_eve_calls]]&lt;=120,"Medium Calls","High Calls"))</f>
        <v>Medium Calls</v>
      </c>
      <c r="AA3217" t="str">
        <f>IF(tbl_Customers[[#This Row],[total_eve_charge]]&lt;=15,"Low Charges",
IF(tbl_Customers[[#This Row],[total_eve_charge]]&lt;=20,"Medium Charges","High Charges"))</f>
        <v>Medium Charges</v>
      </c>
      <c r="AB32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17" t="str">
        <f>IF(tbl_Customers[[#This Row],[number_vmail_messages]] = 0, "No Usage", IF(tbl_Customers[[#This Row],[number_vmail_messages]] &lt;= 20, "Low Usage", IF(tbl_Customers[[#This Row],[number_vmail_messages]] &lt;= 40, "Medium Usgae", "High Usage")))</f>
        <v>Medium Usgae</v>
      </c>
      <c r="AD3217" t="str">
        <f>IF(tbl_Customers[[#This Row],[total_day_minutes]]&lt;=150,"Low Usage", IF(tbl_Customers[[#This Row],[total_day_minutes]]&lt;=200,"Medium Usage", IF(tbl_Customers[[#This Row],[total_day_minutes]]&lt;=250,"High Usage","Very High Usage")))</f>
        <v>Medium Usage</v>
      </c>
      <c r="AE3217" t="str">
        <f>IF(tbl_Customers[[#This Row],[total_intl_calls]]&lt;=5,"Low Calls", IF(tbl_Customers[[#This Row],[total_intl_calls]]&lt;=10, "Medium Calls", "High Calls"))</f>
        <v>Low Calls</v>
      </c>
      <c r="AF32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17" s="36" t="str">
        <f>IF(tbl_Customers[[#This Row],[Churn_Risk_Score]]&gt;=10,"High Risk", IF(tbl_Customers[[#This Row],[Churn_Risk_Score]]&gt;=5,"Medium Risk","Low Risk"))</f>
        <v>Low Risk</v>
      </c>
    </row>
    <row r="3218" spans="1:33" x14ac:dyDescent="0.35">
      <c r="A3218">
        <v>3217</v>
      </c>
      <c r="B3218" t="s">
        <v>30</v>
      </c>
      <c r="C3218">
        <v>100</v>
      </c>
      <c r="D3218" t="s">
        <v>28</v>
      </c>
      <c r="E3218" t="s">
        <v>22</v>
      </c>
      <c r="F3218" t="s">
        <v>22</v>
      </c>
      <c r="G3218">
        <v>0</v>
      </c>
      <c r="H3218">
        <v>222.1</v>
      </c>
      <c r="I3218">
        <v>115</v>
      </c>
      <c r="J3218">
        <v>37.76</v>
      </c>
      <c r="K3218">
        <v>245</v>
      </c>
      <c r="L3218">
        <v>130</v>
      </c>
      <c r="M3218">
        <v>20.83</v>
      </c>
      <c r="N3218">
        <v>129.30000000000001</v>
      </c>
      <c r="O3218">
        <v>119</v>
      </c>
      <c r="P3218">
        <v>5.82</v>
      </c>
      <c r="Q3218">
        <v>8.1</v>
      </c>
      <c r="R3218">
        <v>2</v>
      </c>
      <c r="S3218">
        <v>2.19</v>
      </c>
      <c r="T3218">
        <v>2</v>
      </c>
      <c r="U3218" t="s">
        <v>22</v>
      </c>
      <c r="V3218">
        <f>IF(tbl_Customers[[#This Row],[churn]] = "yes", 1, 0)</f>
        <v>0</v>
      </c>
      <c r="W3218" t="str">
        <f>IF(tbl_Customers[[#This Row],[number_customer_service_calls]] &lt;= 1, "0-1 Calls", IF(tbl_Customers[[#This Row],[number_customer_service_calls]] &lt;= 3, "2-3 Calls", IF(tbl_Customers[[#This Row],[number_customer_service_calls]] &lt;=5, "4-5 Calls", "6+ Calls")))</f>
        <v>2-3 Calls</v>
      </c>
      <c r="X3218" t="str">
        <f>IF(tbl_Customers[[#This Row],[account_length]] &lt;= 50, "0-50", IF(tbl_Customers[[#This Row],[account_length]] &lt;=100, "51-100", IF(tbl_Customers[[#This Row],[account_length]] &lt;= 150, "101-150", "151+")))</f>
        <v>51-100</v>
      </c>
      <c r="Y3218" t="str">
        <f>IF(tbl_Customers[[#This Row],[total_intl_charge]] &lt;= 3, "Low Charges", "High Charges")</f>
        <v>Low Charges</v>
      </c>
      <c r="Z3218" t="str">
        <f>IF(tbl_Customers[[#This Row],[total_eve_calls]]&lt;=80,"Low Calls",
IF(tbl_Customers[[#This Row],[total_eve_calls]]&lt;=120,"Medium Calls","High Calls"))</f>
        <v>High Calls</v>
      </c>
      <c r="AA3218" t="str">
        <f>IF(tbl_Customers[[#This Row],[total_eve_charge]]&lt;=15,"Low Charges",
IF(tbl_Customers[[#This Row],[total_eve_charge]]&lt;=20,"Medium Charges","High Charges"))</f>
        <v>High Charges</v>
      </c>
      <c r="AB32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18" t="str">
        <f>IF(tbl_Customers[[#This Row],[number_vmail_messages]] = 0, "No Usage", IF(tbl_Customers[[#This Row],[number_vmail_messages]] &lt;= 20, "Low Usage", IF(tbl_Customers[[#This Row],[number_vmail_messages]] &lt;= 40, "Medium Usgae", "High Usage")))</f>
        <v>No Usage</v>
      </c>
      <c r="AD3218" t="str">
        <f>IF(tbl_Customers[[#This Row],[total_day_minutes]]&lt;=150,"Low Usage", IF(tbl_Customers[[#This Row],[total_day_minutes]]&lt;=200,"Medium Usage", IF(tbl_Customers[[#This Row],[total_day_minutes]]&lt;=250,"High Usage","Very High Usage")))</f>
        <v>High Usage</v>
      </c>
      <c r="AE3218" t="str">
        <f>IF(tbl_Customers[[#This Row],[total_intl_calls]]&lt;=5,"Low Calls", IF(tbl_Customers[[#This Row],[total_intl_calls]]&lt;=10, "Medium Calls", "High Calls"))</f>
        <v>Low Calls</v>
      </c>
      <c r="AF32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18" s="36" t="str">
        <f>IF(tbl_Customers[[#This Row],[Churn_Risk_Score]]&gt;=10,"High Risk", IF(tbl_Customers[[#This Row],[Churn_Risk_Score]]&gt;=5,"Medium Risk","Low Risk"))</f>
        <v>Low Risk</v>
      </c>
    </row>
    <row r="3219" spans="1:33" x14ac:dyDescent="0.35">
      <c r="A3219">
        <v>3218</v>
      </c>
      <c r="B3219" t="s">
        <v>62</v>
      </c>
      <c r="C3219">
        <v>109</v>
      </c>
      <c r="D3219" t="s">
        <v>25</v>
      </c>
      <c r="E3219" t="s">
        <v>22</v>
      </c>
      <c r="F3219" t="s">
        <v>23</v>
      </c>
      <c r="G3219">
        <v>39</v>
      </c>
      <c r="H3219">
        <v>270</v>
      </c>
      <c r="I3219">
        <v>58</v>
      </c>
      <c r="J3219">
        <v>45.9</v>
      </c>
      <c r="K3219">
        <v>235.5</v>
      </c>
      <c r="L3219">
        <v>108</v>
      </c>
      <c r="M3219">
        <v>20.02</v>
      </c>
      <c r="N3219">
        <v>194.3</v>
      </c>
      <c r="O3219">
        <v>57</v>
      </c>
      <c r="P3219">
        <v>8.74</v>
      </c>
      <c r="Q3219">
        <v>7.8</v>
      </c>
      <c r="R3219">
        <v>6</v>
      </c>
      <c r="S3219">
        <v>2.11</v>
      </c>
      <c r="T3219">
        <v>1</v>
      </c>
      <c r="U3219" t="s">
        <v>23</v>
      </c>
      <c r="V3219">
        <f>IF(tbl_Customers[[#This Row],[churn]] = "yes", 1, 0)</f>
        <v>1</v>
      </c>
      <c r="W3219" t="str">
        <f>IF(tbl_Customers[[#This Row],[number_customer_service_calls]] &lt;= 1, "0-1 Calls", IF(tbl_Customers[[#This Row],[number_customer_service_calls]] &lt;= 3, "2-3 Calls", IF(tbl_Customers[[#This Row],[number_customer_service_calls]] &lt;=5, "4-5 Calls", "6+ Calls")))</f>
        <v>0-1 Calls</v>
      </c>
      <c r="X3219" t="str">
        <f>IF(tbl_Customers[[#This Row],[account_length]] &lt;= 50, "0-50", IF(tbl_Customers[[#This Row],[account_length]] &lt;=100, "51-100", IF(tbl_Customers[[#This Row],[account_length]] &lt;= 150, "101-150", "151+")))</f>
        <v>101-150</v>
      </c>
      <c r="Y3219" t="str">
        <f>IF(tbl_Customers[[#This Row],[total_intl_charge]] &lt;= 3, "Low Charges", "High Charges")</f>
        <v>Low Charges</v>
      </c>
      <c r="Z3219" t="str">
        <f>IF(tbl_Customers[[#This Row],[total_eve_calls]]&lt;=80,"Low Calls",
IF(tbl_Customers[[#This Row],[total_eve_calls]]&lt;=120,"Medium Calls","High Calls"))</f>
        <v>Medium Calls</v>
      </c>
      <c r="AA3219" t="str">
        <f>IF(tbl_Customers[[#This Row],[total_eve_charge]]&lt;=15,"Low Charges",
IF(tbl_Customers[[#This Row],[total_eve_charge]]&lt;=20,"Medium Charges","High Charges"))</f>
        <v>High Charges</v>
      </c>
      <c r="AB32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19" t="str">
        <f>IF(tbl_Customers[[#This Row],[number_vmail_messages]] = 0, "No Usage", IF(tbl_Customers[[#This Row],[number_vmail_messages]] &lt;= 20, "Low Usage", IF(tbl_Customers[[#This Row],[number_vmail_messages]] &lt;= 40, "Medium Usgae", "High Usage")))</f>
        <v>Medium Usgae</v>
      </c>
      <c r="AD3219" t="str">
        <f>IF(tbl_Customers[[#This Row],[total_day_minutes]]&lt;=150,"Low Usage", IF(tbl_Customers[[#This Row],[total_day_minutes]]&lt;=200,"Medium Usage", IF(tbl_Customers[[#This Row],[total_day_minutes]]&lt;=250,"High Usage","Very High Usage")))</f>
        <v>Very High Usage</v>
      </c>
      <c r="AE3219" t="str">
        <f>IF(tbl_Customers[[#This Row],[total_intl_calls]]&lt;=5,"Low Calls", IF(tbl_Customers[[#This Row],[total_intl_calls]]&lt;=10, "Medium Calls", "High Calls"))</f>
        <v>Medium Calls</v>
      </c>
      <c r="AF32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19" s="36" t="str">
        <f>IF(tbl_Customers[[#This Row],[Churn_Risk_Score]]&gt;=10,"High Risk", IF(tbl_Customers[[#This Row],[Churn_Risk_Score]]&gt;=5,"Medium Risk","Low Risk"))</f>
        <v>Low Risk</v>
      </c>
    </row>
    <row r="3220" spans="1:33" x14ac:dyDescent="0.35">
      <c r="A3220">
        <v>3219</v>
      </c>
      <c r="B3220" t="s">
        <v>26</v>
      </c>
      <c r="C3220">
        <v>139</v>
      </c>
      <c r="D3220" t="s">
        <v>28</v>
      </c>
      <c r="E3220" t="s">
        <v>22</v>
      </c>
      <c r="F3220" t="s">
        <v>22</v>
      </c>
      <c r="G3220">
        <v>0</v>
      </c>
      <c r="H3220">
        <v>148.69999999999999</v>
      </c>
      <c r="I3220">
        <v>90</v>
      </c>
      <c r="J3220">
        <v>25.28</v>
      </c>
      <c r="K3220">
        <v>204.3</v>
      </c>
      <c r="L3220">
        <v>106</v>
      </c>
      <c r="M3220">
        <v>17.37</v>
      </c>
      <c r="N3220">
        <v>144.1</v>
      </c>
      <c r="O3220">
        <v>105</v>
      </c>
      <c r="P3220">
        <v>6.48</v>
      </c>
      <c r="Q3220">
        <v>9.8000000000000007</v>
      </c>
      <c r="R3220">
        <v>4</v>
      </c>
      <c r="S3220">
        <v>2.65</v>
      </c>
      <c r="T3220">
        <v>2</v>
      </c>
      <c r="U3220" t="s">
        <v>22</v>
      </c>
      <c r="V3220">
        <f>IF(tbl_Customers[[#This Row],[churn]] = "yes", 1, 0)</f>
        <v>0</v>
      </c>
      <c r="W3220" t="str">
        <f>IF(tbl_Customers[[#This Row],[number_customer_service_calls]] &lt;= 1, "0-1 Calls", IF(tbl_Customers[[#This Row],[number_customer_service_calls]] &lt;= 3, "2-3 Calls", IF(tbl_Customers[[#This Row],[number_customer_service_calls]] &lt;=5, "4-5 Calls", "6+ Calls")))</f>
        <v>2-3 Calls</v>
      </c>
      <c r="X3220" t="str">
        <f>IF(tbl_Customers[[#This Row],[account_length]] &lt;= 50, "0-50", IF(tbl_Customers[[#This Row],[account_length]] &lt;=100, "51-100", IF(tbl_Customers[[#This Row],[account_length]] &lt;= 150, "101-150", "151+")))</f>
        <v>101-150</v>
      </c>
      <c r="Y3220" t="str">
        <f>IF(tbl_Customers[[#This Row],[total_intl_charge]] &lt;= 3, "Low Charges", "High Charges")</f>
        <v>Low Charges</v>
      </c>
      <c r="Z3220" t="str">
        <f>IF(tbl_Customers[[#This Row],[total_eve_calls]]&lt;=80,"Low Calls",
IF(tbl_Customers[[#This Row],[total_eve_calls]]&lt;=120,"Medium Calls","High Calls"))</f>
        <v>Medium Calls</v>
      </c>
      <c r="AA3220" t="str">
        <f>IF(tbl_Customers[[#This Row],[total_eve_charge]]&lt;=15,"Low Charges",
IF(tbl_Customers[[#This Row],[total_eve_charge]]&lt;=20,"Medium Charges","High Charges"))</f>
        <v>Medium Charges</v>
      </c>
      <c r="AB32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20" t="str">
        <f>IF(tbl_Customers[[#This Row],[number_vmail_messages]] = 0, "No Usage", IF(tbl_Customers[[#This Row],[number_vmail_messages]] &lt;= 20, "Low Usage", IF(tbl_Customers[[#This Row],[number_vmail_messages]] &lt;= 40, "Medium Usgae", "High Usage")))</f>
        <v>No Usage</v>
      </c>
      <c r="AD3220" t="str">
        <f>IF(tbl_Customers[[#This Row],[total_day_minutes]]&lt;=150,"Low Usage", IF(tbl_Customers[[#This Row],[total_day_minutes]]&lt;=200,"Medium Usage", IF(tbl_Customers[[#This Row],[total_day_minutes]]&lt;=250,"High Usage","Very High Usage")))</f>
        <v>Low Usage</v>
      </c>
      <c r="AE3220" t="str">
        <f>IF(tbl_Customers[[#This Row],[total_intl_calls]]&lt;=5,"Low Calls", IF(tbl_Customers[[#This Row],[total_intl_calls]]&lt;=10, "Medium Calls", "High Calls"))</f>
        <v>Low Calls</v>
      </c>
      <c r="AF32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20" s="36" t="str">
        <f>IF(tbl_Customers[[#This Row],[Churn_Risk_Score]]&gt;=10,"High Risk", IF(tbl_Customers[[#This Row],[Churn_Risk_Score]]&gt;=5,"Medium Risk","Low Risk"))</f>
        <v>Low Risk</v>
      </c>
    </row>
    <row r="3221" spans="1:33" x14ac:dyDescent="0.35">
      <c r="A3221">
        <v>3220</v>
      </c>
      <c r="B3221" t="s">
        <v>40</v>
      </c>
      <c r="C3221">
        <v>115</v>
      </c>
      <c r="D3221" t="s">
        <v>28</v>
      </c>
      <c r="E3221" t="s">
        <v>22</v>
      </c>
      <c r="F3221" t="s">
        <v>22</v>
      </c>
      <c r="G3221">
        <v>0</v>
      </c>
      <c r="H3221">
        <v>143.6</v>
      </c>
      <c r="I3221">
        <v>135</v>
      </c>
      <c r="J3221">
        <v>24.41</v>
      </c>
      <c r="K3221">
        <v>278</v>
      </c>
      <c r="L3221">
        <v>119</v>
      </c>
      <c r="M3221">
        <v>23.63</v>
      </c>
      <c r="N3221">
        <v>46.7</v>
      </c>
      <c r="O3221">
        <v>84</v>
      </c>
      <c r="P3221">
        <v>2.1</v>
      </c>
      <c r="Q3221">
        <v>12.7</v>
      </c>
      <c r="R3221">
        <v>3</v>
      </c>
      <c r="S3221">
        <v>3.43</v>
      </c>
      <c r="T3221">
        <v>0</v>
      </c>
      <c r="U3221" t="s">
        <v>22</v>
      </c>
      <c r="V3221">
        <f>IF(tbl_Customers[[#This Row],[churn]] = "yes", 1, 0)</f>
        <v>0</v>
      </c>
      <c r="W3221" t="str">
        <f>IF(tbl_Customers[[#This Row],[number_customer_service_calls]] &lt;= 1, "0-1 Calls", IF(tbl_Customers[[#This Row],[number_customer_service_calls]] &lt;= 3, "2-3 Calls", IF(tbl_Customers[[#This Row],[number_customer_service_calls]] &lt;=5, "4-5 Calls", "6+ Calls")))</f>
        <v>0-1 Calls</v>
      </c>
      <c r="X3221" t="str">
        <f>IF(tbl_Customers[[#This Row],[account_length]] &lt;= 50, "0-50", IF(tbl_Customers[[#This Row],[account_length]] &lt;=100, "51-100", IF(tbl_Customers[[#This Row],[account_length]] &lt;= 150, "101-150", "151+")))</f>
        <v>101-150</v>
      </c>
      <c r="Y3221" t="str">
        <f>IF(tbl_Customers[[#This Row],[total_intl_charge]] &lt;= 3, "Low Charges", "High Charges")</f>
        <v>High Charges</v>
      </c>
      <c r="Z3221" t="str">
        <f>IF(tbl_Customers[[#This Row],[total_eve_calls]]&lt;=80,"Low Calls",
IF(tbl_Customers[[#This Row],[total_eve_calls]]&lt;=120,"Medium Calls","High Calls"))</f>
        <v>Medium Calls</v>
      </c>
      <c r="AA3221" t="str">
        <f>IF(tbl_Customers[[#This Row],[total_eve_charge]]&lt;=15,"Low Charges",
IF(tbl_Customers[[#This Row],[total_eve_charge]]&lt;=20,"Medium Charges","High Charges"))</f>
        <v>High Charges</v>
      </c>
      <c r="AB32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21" t="str">
        <f>IF(tbl_Customers[[#This Row],[number_vmail_messages]] = 0, "No Usage", IF(tbl_Customers[[#This Row],[number_vmail_messages]] &lt;= 20, "Low Usage", IF(tbl_Customers[[#This Row],[number_vmail_messages]] &lt;= 40, "Medium Usgae", "High Usage")))</f>
        <v>No Usage</v>
      </c>
      <c r="AD3221" t="str">
        <f>IF(tbl_Customers[[#This Row],[total_day_minutes]]&lt;=150,"Low Usage", IF(tbl_Customers[[#This Row],[total_day_minutes]]&lt;=200,"Medium Usage", IF(tbl_Customers[[#This Row],[total_day_minutes]]&lt;=250,"High Usage","Very High Usage")))</f>
        <v>Low Usage</v>
      </c>
      <c r="AE3221" t="str">
        <f>IF(tbl_Customers[[#This Row],[total_intl_calls]]&lt;=5,"Low Calls", IF(tbl_Customers[[#This Row],[total_intl_calls]]&lt;=10, "Medium Calls", "High Calls"))</f>
        <v>Low Calls</v>
      </c>
      <c r="AF32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21" s="36" t="str">
        <f>IF(tbl_Customers[[#This Row],[Churn_Risk_Score]]&gt;=10,"High Risk", IF(tbl_Customers[[#This Row],[Churn_Risk_Score]]&gt;=5,"Medium Risk","Low Risk"))</f>
        <v>Low Risk</v>
      </c>
    </row>
    <row r="3222" spans="1:33" x14ac:dyDescent="0.35">
      <c r="A3222">
        <v>3221</v>
      </c>
      <c r="B3222" t="s">
        <v>49</v>
      </c>
      <c r="C3222">
        <v>77</v>
      </c>
      <c r="D3222" t="s">
        <v>21</v>
      </c>
      <c r="E3222" t="s">
        <v>22</v>
      </c>
      <c r="F3222" t="s">
        <v>22</v>
      </c>
      <c r="G3222">
        <v>0</v>
      </c>
      <c r="H3222">
        <v>205.3</v>
      </c>
      <c r="I3222">
        <v>69</v>
      </c>
      <c r="J3222">
        <v>34.9</v>
      </c>
      <c r="K3222">
        <v>171</v>
      </c>
      <c r="L3222">
        <v>84</v>
      </c>
      <c r="M3222">
        <v>14.54</v>
      </c>
      <c r="N3222">
        <v>242.4</v>
      </c>
      <c r="O3222">
        <v>96</v>
      </c>
      <c r="P3222">
        <v>10.91</v>
      </c>
      <c r="Q3222">
        <v>10.1</v>
      </c>
      <c r="R3222">
        <v>2</v>
      </c>
      <c r="S3222">
        <v>2.73</v>
      </c>
      <c r="T3222">
        <v>3</v>
      </c>
      <c r="U3222" t="s">
        <v>22</v>
      </c>
      <c r="V3222">
        <f>IF(tbl_Customers[[#This Row],[churn]] = "yes", 1, 0)</f>
        <v>0</v>
      </c>
      <c r="W3222" t="str">
        <f>IF(tbl_Customers[[#This Row],[number_customer_service_calls]] &lt;= 1, "0-1 Calls", IF(tbl_Customers[[#This Row],[number_customer_service_calls]] &lt;= 3, "2-3 Calls", IF(tbl_Customers[[#This Row],[number_customer_service_calls]] &lt;=5, "4-5 Calls", "6+ Calls")))</f>
        <v>2-3 Calls</v>
      </c>
      <c r="X3222" t="str">
        <f>IF(tbl_Customers[[#This Row],[account_length]] &lt;= 50, "0-50", IF(tbl_Customers[[#This Row],[account_length]] &lt;=100, "51-100", IF(tbl_Customers[[#This Row],[account_length]] &lt;= 150, "101-150", "151+")))</f>
        <v>51-100</v>
      </c>
      <c r="Y3222" t="str">
        <f>IF(tbl_Customers[[#This Row],[total_intl_charge]] &lt;= 3, "Low Charges", "High Charges")</f>
        <v>Low Charges</v>
      </c>
      <c r="Z3222" t="str">
        <f>IF(tbl_Customers[[#This Row],[total_eve_calls]]&lt;=80,"Low Calls",
IF(tbl_Customers[[#This Row],[total_eve_calls]]&lt;=120,"Medium Calls","High Calls"))</f>
        <v>Medium Calls</v>
      </c>
      <c r="AA3222" t="str">
        <f>IF(tbl_Customers[[#This Row],[total_eve_charge]]&lt;=15,"Low Charges",
IF(tbl_Customers[[#This Row],[total_eve_charge]]&lt;=20,"Medium Charges","High Charges"))</f>
        <v>Low Charges</v>
      </c>
      <c r="AB32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22" t="str">
        <f>IF(tbl_Customers[[#This Row],[number_vmail_messages]] = 0, "No Usage", IF(tbl_Customers[[#This Row],[number_vmail_messages]] &lt;= 20, "Low Usage", IF(tbl_Customers[[#This Row],[number_vmail_messages]] &lt;= 40, "Medium Usgae", "High Usage")))</f>
        <v>No Usage</v>
      </c>
      <c r="AD3222" t="str">
        <f>IF(tbl_Customers[[#This Row],[total_day_minutes]]&lt;=150,"Low Usage", IF(tbl_Customers[[#This Row],[total_day_minutes]]&lt;=200,"Medium Usage", IF(tbl_Customers[[#This Row],[total_day_minutes]]&lt;=250,"High Usage","Very High Usage")))</f>
        <v>High Usage</v>
      </c>
      <c r="AE3222" t="str">
        <f>IF(tbl_Customers[[#This Row],[total_intl_calls]]&lt;=5,"Low Calls", IF(tbl_Customers[[#This Row],[total_intl_calls]]&lt;=10, "Medium Calls", "High Calls"))</f>
        <v>Low Calls</v>
      </c>
      <c r="AF32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22" s="36" t="str">
        <f>IF(tbl_Customers[[#This Row],[Churn_Risk_Score]]&gt;=10,"High Risk", IF(tbl_Customers[[#This Row],[Churn_Risk_Score]]&gt;=5,"Medium Risk","Low Risk"))</f>
        <v>Low Risk</v>
      </c>
    </row>
    <row r="3223" spans="1:33" x14ac:dyDescent="0.35">
      <c r="A3223">
        <v>3222</v>
      </c>
      <c r="B3223" t="s">
        <v>65</v>
      </c>
      <c r="C3223">
        <v>14</v>
      </c>
      <c r="D3223" t="s">
        <v>21</v>
      </c>
      <c r="E3223" t="s">
        <v>22</v>
      </c>
      <c r="F3223" t="s">
        <v>22</v>
      </c>
      <c r="G3223">
        <v>0</v>
      </c>
      <c r="H3223">
        <v>184.5</v>
      </c>
      <c r="I3223">
        <v>77</v>
      </c>
      <c r="J3223">
        <v>31.37</v>
      </c>
      <c r="K3223">
        <v>272.5</v>
      </c>
      <c r="L3223">
        <v>103</v>
      </c>
      <c r="M3223">
        <v>23.16</v>
      </c>
      <c r="N3223">
        <v>190.3</v>
      </c>
      <c r="O3223">
        <v>129</v>
      </c>
      <c r="P3223">
        <v>8.56</v>
      </c>
      <c r="Q3223">
        <v>9.6999999999999993</v>
      </c>
      <c r="R3223">
        <v>3</v>
      </c>
      <c r="S3223">
        <v>2.62</v>
      </c>
      <c r="T3223">
        <v>4</v>
      </c>
      <c r="U3223" t="s">
        <v>22</v>
      </c>
      <c r="V3223">
        <f>IF(tbl_Customers[[#This Row],[churn]] = "yes", 1, 0)</f>
        <v>0</v>
      </c>
      <c r="W3223" t="str">
        <f>IF(tbl_Customers[[#This Row],[number_customer_service_calls]] &lt;= 1, "0-1 Calls", IF(tbl_Customers[[#This Row],[number_customer_service_calls]] &lt;= 3, "2-3 Calls", IF(tbl_Customers[[#This Row],[number_customer_service_calls]] &lt;=5, "4-5 Calls", "6+ Calls")))</f>
        <v>4-5 Calls</v>
      </c>
      <c r="X3223" t="str">
        <f>IF(tbl_Customers[[#This Row],[account_length]] &lt;= 50, "0-50", IF(tbl_Customers[[#This Row],[account_length]] &lt;=100, "51-100", IF(tbl_Customers[[#This Row],[account_length]] &lt;= 150, "101-150", "151+")))</f>
        <v>0-50</v>
      </c>
      <c r="Y3223" t="str">
        <f>IF(tbl_Customers[[#This Row],[total_intl_charge]] &lt;= 3, "Low Charges", "High Charges")</f>
        <v>Low Charges</v>
      </c>
      <c r="Z3223" t="str">
        <f>IF(tbl_Customers[[#This Row],[total_eve_calls]]&lt;=80,"Low Calls",
IF(tbl_Customers[[#This Row],[total_eve_calls]]&lt;=120,"Medium Calls","High Calls"))</f>
        <v>Medium Calls</v>
      </c>
      <c r="AA3223" t="str">
        <f>IF(tbl_Customers[[#This Row],[total_eve_charge]]&lt;=15,"Low Charges",
IF(tbl_Customers[[#This Row],[total_eve_charge]]&lt;=20,"Medium Charges","High Charges"))</f>
        <v>High Charges</v>
      </c>
      <c r="AB32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23" t="str">
        <f>IF(tbl_Customers[[#This Row],[number_vmail_messages]] = 0, "No Usage", IF(tbl_Customers[[#This Row],[number_vmail_messages]] &lt;= 20, "Low Usage", IF(tbl_Customers[[#This Row],[number_vmail_messages]] &lt;= 40, "Medium Usgae", "High Usage")))</f>
        <v>No Usage</v>
      </c>
      <c r="AD3223" t="str">
        <f>IF(tbl_Customers[[#This Row],[total_day_minutes]]&lt;=150,"Low Usage", IF(tbl_Customers[[#This Row],[total_day_minutes]]&lt;=200,"Medium Usage", IF(tbl_Customers[[#This Row],[total_day_minutes]]&lt;=250,"High Usage","Very High Usage")))</f>
        <v>Medium Usage</v>
      </c>
      <c r="AE3223" t="str">
        <f>IF(tbl_Customers[[#This Row],[total_intl_calls]]&lt;=5,"Low Calls", IF(tbl_Customers[[#This Row],[total_intl_calls]]&lt;=10, "Medium Calls", "High Calls"))</f>
        <v>Low Calls</v>
      </c>
      <c r="AF32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223" s="36" t="str">
        <f>IF(tbl_Customers[[#This Row],[Churn_Risk_Score]]&gt;=10,"High Risk", IF(tbl_Customers[[#This Row],[Churn_Risk_Score]]&gt;=5,"Medium Risk","Low Risk"))</f>
        <v>Medium Risk</v>
      </c>
    </row>
    <row r="3224" spans="1:33" x14ac:dyDescent="0.35">
      <c r="A3224">
        <v>3223</v>
      </c>
      <c r="B3224" t="s">
        <v>36</v>
      </c>
      <c r="C3224">
        <v>81</v>
      </c>
      <c r="D3224" t="s">
        <v>21</v>
      </c>
      <c r="E3224" t="s">
        <v>22</v>
      </c>
      <c r="F3224" t="s">
        <v>22</v>
      </c>
      <c r="G3224">
        <v>0</v>
      </c>
      <c r="H3224">
        <v>140.80000000000001</v>
      </c>
      <c r="I3224">
        <v>97</v>
      </c>
      <c r="J3224">
        <v>23.94</v>
      </c>
      <c r="K3224">
        <v>211.5</v>
      </c>
      <c r="L3224">
        <v>109</v>
      </c>
      <c r="M3224">
        <v>17.98</v>
      </c>
      <c r="N3224">
        <v>216.9</v>
      </c>
      <c r="O3224">
        <v>53</v>
      </c>
      <c r="P3224">
        <v>9.76</v>
      </c>
      <c r="Q3224">
        <v>12.2</v>
      </c>
      <c r="R3224">
        <v>4</v>
      </c>
      <c r="S3224">
        <v>3.29</v>
      </c>
      <c r="T3224">
        <v>0</v>
      </c>
      <c r="U3224" t="s">
        <v>22</v>
      </c>
      <c r="V3224">
        <f>IF(tbl_Customers[[#This Row],[churn]] = "yes", 1, 0)</f>
        <v>0</v>
      </c>
      <c r="W3224" t="str">
        <f>IF(tbl_Customers[[#This Row],[number_customer_service_calls]] &lt;= 1, "0-1 Calls", IF(tbl_Customers[[#This Row],[number_customer_service_calls]] &lt;= 3, "2-3 Calls", IF(tbl_Customers[[#This Row],[number_customer_service_calls]] &lt;=5, "4-5 Calls", "6+ Calls")))</f>
        <v>0-1 Calls</v>
      </c>
      <c r="X3224" t="str">
        <f>IF(tbl_Customers[[#This Row],[account_length]] &lt;= 50, "0-50", IF(tbl_Customers[[#This Row],[account_length]] &lt;=100, "51-100", IF(tbl_Customers[[#This Row],[account_length]] &lt;= 150, "101-150", "151+")))</f>
        <v>51-100</v>
      </c>
      <c r="Y3224" t="str">
        <f>IF(tbl_Customers[[#This Row],[total_intl_charge]] &lt;= 3, "Low Charges", "High Charges")</f>
        <v>High Charges</v>
      </c>
      <c r="Z3224" t="str">
        <f>IF(tbl_Customers[[#This Row],[total_eve_calls]]&lt;=80,"Low Calls",
IF(tbl_Customers[[#This Row],[total_eve_calls]]&lt;=120,"Medium Calls","High Calls"))</f>
        <v>Medium Calls</v>
      </c>
      <c r="AA3224" t="str">
        <f>IF(tbl_Customers[[#This Row],[total_eve_charge]]&lt;=15,"Low Charges",
IF(tbl_Customers[[#This Row],[total_eve_charge]]&lt;=20,"Medium Charges","High Charges"))</f>
        <v>Medium Charges</v>
      </c>
      <c r="AB32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24" t="str">
        <f>IF(tbl_Customers[[#This Row],[number_vmail_messages]] = 0, "No Usage", IF(tbl_Customers[[#This Row],[number_vmail_messages]] &lt;= 20, "Low Usage", IF(tbl_Customers[[#This Row],[number_vmail_messages]] &lt;= 40, "Medium Usgae", "High Usage")))</f>
        <v>No Usage</v>
      </c>
      <c r="AD3224" t="str">
        <f>IF(tbl_Customers[[#This Row],[total_day_minutes]]&lt;=150,"Low Usage", IF(tbl_Customers[[#This Row],[total_day_minutes]]&lt;=200,"Medium Usage", IF(tbl_Customers[[#This Row],[total_day_minutes]]&lt;=250,"High Usage","Very High Usage")))</f>
        <v>Low Usage</v>
      </c>
      <c r="AE3224" t="str">
        <f>IF(tbl_Customers[[#This Row],[total_intl_calls]]&lt;=5,"Low Calls", IF(tbl_Customers[[#This Row],[total_intl_calls]]&lt;=10, "Medium Calls", "High Calls"))</f>
        <v>Low Calls</v>
      </c>
      <c r="AF32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24" s="36" t="str">
        <f>IF(tbl_Customers[[#This Row],[Churn_Risk_Score]]&gt;=10,"High Risk", IF(tbl_Customers[[#This Row],[Churn_Risk_Score]]&gt;=5,"Medium Risk","Low Risk"))</f>
        <v>Low Risk</v>
      </c>
    </row>
    <row r="3225" spans="1:33" x14ac:dyDescent="0.35">
      <c r="A3225">
        <v>3224</v>
      </c>
      <c r="B3225" t="s">
        <v>65</v>
      </c>
      <c r="C3225">
        <v>113</v>
      </c>
      <c r="D3225" t="s">
        <v>21</v>
      </c>
      <c r="E3225" t="s">
        <v>22</v>
      </c>
      <c r="F3225" t="s">
        <v>22</v>
      </c>
      <c r="G3225">
        <v>0</v>
      </c>
      <c r="H3225">
        <v>140.80000000000001</v>
      </c>
      <c r="I3225">
        <v>107</v>
      </c>
      <c r="J3225">
        <v>23.94</v>
      </c>
      <c r="K3225">
        <v>252.6</v>
      </c>
      <c r="L3225">
        <v>87</v>
      </c>
      <c r="M3225">
        <v>21.47</v>
      </c>
      <c r="N3225">
        <v>215.4</v>
      </c>
      <c r="O3225">
        <v>136</v>
      </c>
      <c r="P3225">
        <v>9.69</v>
      </c>
      <c r="Q3225">
        <v>9.1</v>
      </c>
      <c r="R3225">
        <v>4</v>
      </c>
      <c r="S3225">
        <v>2.46</v>
      </c>
      <c r="T3225">
        <v>3</v>
      </c>
      <c r="U3225" t="s">
        <v>22</v>
      </c>
      <c r="V3225">
        <f>IF(tbl_Customers[[#This Row],[churn]] = "yes", 1, 0)</f>
        <v>0</v>
      </c>
      <c r="W3225" t="str">
        <f>IF(tbl_Customers[[#This Row],[number_customer_service_calls]] &lt;= 1, "0-1 Calls", IF(tbl_Customers[[#This Row],[number_customer_service_calls]] &lt;= 3, "2-3 Calls", IF(tbl_Customers[[#This Row],[number_customer_service_calls]] &lt;=5, "4-5 Calls", "6+ Calls")))</f>
        <v>2-3 Calls</v>
      </c>
      <c r="X3225" t="str">
        <f>IF(tbl_Customers[[#This Row],[account_length]] &lt;= 50, "0-50", IF(tbl_Customers[[#This Row],[account_length]] &lt;=100, "51-100", IF(tbl_Customers[[#This Row],[account_length]] &lt;= 150, "101-150", "151+")))</f>
        <v>101-150</v>
      </c>
      <c r="Y3225" t="str">
        <f>IF(tbl_Customers[[#This Row],[total_intl_charge]] &lt;= 3, "Low Charges", "High Charges")</f>
        <v>Low Charges</v>
      </c>
      <c r="Z3225" t="str">
        <f>IF(tbl_Customers[[#This Row],[total_eve_calls]]&lt;=80,"Low Calls",
IF(tbl_Customers[[#This Row],[total_eve_calls]]&lt;=120,"Medium Calls","High Calls"))</f>
        <v>Medium Calls</v>
      </c>
      <c r="AA3225" t="str">
        <f>IF(tbl_Customers[[#This Row],[total_eve_charge]]&lt;=15,"Low Charges",
IF(tbl_Customers[[#This Row],[total_eve_charge]]&lt;=20,"Medium Charges","High Charges"))</f>
        <v>High Charges</v>
      </c>
      <c r="AB32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25" t="str">
        <f>IF(tbl_Customers[[#This Row],[number_vmail_messages]] = 0, "No Usage", IF(tbl_Customers[[#This Row],[number_vmail_messages]] &lt;= 20, "Low Usage", IF(tbl_Customers[[#This Row],[number_vmail_messages]] &lt;= 40, "Medium Usgae", "High Usage")))</f>
        <v>No Usage</v>
      </c>
      <c r="AD3225" t="str">
        <f>IF(tbl_Customers[[#This Row],[total_day_minutes]]&lt;=150,"Low Usage", IF(tbl_Customers[[#This Row],[total_day_minutes]]&lt;=200,"Medium Usage", IF(tbl_Customers[[#This Row],[total_day_minutes]]&lt;=250,"High Usage","Very High Usage")))</f>
        <v>Low Usage</v>
      </c>
      <c r="AE3225" t="str">
        <f>IF(tbl_Customers[[#This Row],[total_intl_calls]]&lt;=5,"Low Calls", IF(tbl_Customers[[#This Row],[total_intl_calls]]&lt;=10, "Medium Calls", "High Calls"))</f>
        <v>Low Calls</v>
      </c>
      <c r="AF32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25" s="36" t="str">
        <f>IF(tbl_Customers[[#This Row],[Churn_Risk_Score]]&gt;=10,"High Risk", IF(tbl_Customers[[#This Row],[Churn_Risk_Score]]&gt;=5,"Medium Risk","Low Risk"))</f>
        <v>Low Risk</v>
      </c>
    </row>
    <row r="3226" spans="1:33" x14ac:dyDescent="0.35">
      <c r="A3226">
        <v>3225</v>
      </c>
      <c r="B3226" t="s">
        <v>67</v>
      </c>
      <c r="C3226">
        <v>93</v>
      </c>
      <c r="D3226" t="s">
        <v>21</v>
      </c>
      <c r="E3226" t="s">
        <v>23</v>
      </c>
      <c r="F3226" t="s">
        <v>23</v>
      </c>
      <c r="G3226">
        <v>36</v>
      </c>
      <c r="H3226">
        <v>169.7</v>
      </c>
      <c r="I3226">
        <v>109</v>
      </c>
      <c r="J3226">
        <v>28.85</v>
      </c>
      <c r="K3226">
        <v>318.60000000000002</v>
      </c>
      <c r="L3226">
        <v>88</v>
      </c>
      <c r="M3226">
        <v>27.08</v>
      </c>
      <c r="N3226">
        <v>246.5</v>
      </c>
      <c r="O3226">
        <v>95</v>
      </c>
      <c r="P3226">
        <v>11.09</v>
      </c>
      <c r="Q3226">
        <v>9.8000000000000007</v>
      </c>
      <c r="R3226">
        <v>3</v>
      </c>
      <c r="S3226">
        <v>2.65</v>
      </c>
      <c r="T3226">
        <v>0</v>
      </c>
      <c r="U3226" t="s">
        <v>22</v>
      </c>
      <c r="V3226">
        <f>IF(tbl_Customers[[#This Row],[churn]] = "yes", 1, 0)</f>
        <v>0</v>
      </c>
      <c r="W3226" t="str">
        <f>IF(tbl_Customers[[#This Row],[number_customer_service_calls]] &lt;= 1, "0-1 Calls", IF(tbl_Customers[[#This Row],[number_customer_service_calls]] &lt;= 3, "2-3 Calls", IF(tbl_Customers[[#This Row],[number_customer_service_calls]] &lt;=5, "4-5 Calls", "6+ Calls")))</f>
        <v>0-1 Calls</v>
      </c>
      <c r="X3226" t="str">
        <f>IF(tbl_Customers[[#This Row],[account_length]] &lt;= 50, "0-50", IF(tbl_Customers[[#This Row],[account_length]] &lt;=100, "51-100", IF(tbl_Customers[[#This Row],[account_length]] &lt;= 150, "101-150", "151+")))</f>
        <v>51-100</v>
      </c>
      <c r="Y3226" t="str">
        <f>IF(tbl_Customers[[#This Row],[total_intl_charge]] &lt;= 3, "Low Charges", "High Charges")</f>
        <v>Low Charges</v>
      </c>
      <c r="Z3226" t="str">
        <f>IF(tbl_Customers[[#This Row],[total_eve_calls]]&lt;=80,"Low Calls",
IF(tbl_Customers[[#This Row],[total_eve_calls]]&lt;=120,"Medium Calls","High Calls"))</f>
        <v>Medium Calls</v>
      </c>
      <c r="AA3226" t="str">
        <f>IF(tbl_Customers[[#This Row],[total_eve_charge]]&lt;=15,"Low Charges",
IF(tbl_Customers[[#This Row],[total_eve_charge]]&lt;=20,"Medium Charges","High Charges"))</f>
        <v>High Charges</v>
      </c>
      <c r="AB32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26" t="str">
        <f>IF(tbl_Customers[[#This Row],[number_vmail_messages]] = 0, "No Usage", IF(tbl_Customers[[#This Row],[number_vmail_messages]] &lt;= 20, "Low Usage", IF(tbl_Customers[[#This Row],[number_vmail_messages]] &lt;= 40, "Medium Usgae", "High Usage")))</f>
        <v>Medium Usgae</v>
      </c>
      <c r="AD3226" t="str">
        <f>IF(tbl_Customers[[#This Row],[total_day_minutes]]&lt;=150,"Low Usage", IF(tbl_Customers[[#This Row],[total_day_minutes]]&lt;=200,"Medium Usage", IF(tbl_Customers[[#This Row],[total_day_minutes]]&lt;=250,"High Usage","Very High Usage")))</f>
        <v>Medium Usage</v>
      </c>
      <c r="AE3226" t="str">
        <f>IF(tbl_Customers[[#This Row],[total_intl_calls]]&lt;=5,"Low Calls", IF(tbl_Customers[[#This Row],[total_intl_calls]]&lt;=10, "Medium Calls", "High Calls"))</f>
        <v>Low Calls</v>
      </c>
      <c r="AF32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26" s="36" t="str">
        <f>IF(tbl_Customers[[#This Row],[Churn_Risk_Score]]&gt;=10,"High Risk", IF(tbl_Customers[[#This Row],[Churn_Risk_Score]]&gt;=5,"Medium Risk","Low Risk"))</f>
        <v>Low Risk</v>
      </c>
    </row>
    <row r="3227" spans="1:33" x14ac:dyDescent="0.35">
      <c r="A3227">
        <v>3226</v>
      </c>
      <c r="B3227" t="s">
        <v>51</v>
      </c>
      <c r="C3227">
        <v>77</v>
      </c>
      <c r="D3227" t="s">
        <v>25</v>
      </c>
      <c r="E3227" t="s">
        <v>22</v>
      </c>
      <c r="F3227" t="s">
        <v>22</v>
      </c>
      <c r="G3227">
        <v>0</v>
      </c>
      <c r="H3227">
        <v>168.1</v>
      </c>
      <c r="I3227">
        <v>83</v>
      </c>
      <c r="J3227">
        <v>28.58</v>
      </c>
      <c r="K3227">
        <v>202</v>
      </c>
      <c r="L3227">
        <v>91</v>
      </c>
      <c r="M3227">
        <v>17.170000000000002</v>
      </c>
      <c r="N3227">
        <v>173.2</v>
      </c>
      <c r="O3227">
        <v>91</v>
      </c>
      <c r="P3227">
        <v>7.79</v>
      </c>
      <c r="Q3227">
        <v>10</v>
      </c>
      <c r="R3227">
        <v>3</v>
      </c>
      <c r="S3227">
        <v>2.7</v>
      </c>
      <c r="T3227">
        <v>3</v>
      </c>
      <c r="U3227" t="s">
        <v>22</v>
      </c>
      <c r="V3227">
        <f>IF(tbl_Customers[[#This Row],[churn]] = "yes", 1, 0)</f>
        <v>0</v>
      </c>
      <c r="W3227" t="str">
        <f>IF(tbl_Customers[[#This Row],[number_customer_service_calls]] &lt;= 1, "0-1 Calls", IF(tbl_Customers[[#This Row],[number_customer_service_calls]] &lt;= 3, "2-3 Calls", IF(tbl_Customers[[#This Row],[number_customer_service_calls]] &lt;=5, "4-5 Calls", "6+ Calls")))</f>
        <v>2-3 Calls</v>
      </c>
      <c r="X3227" t="str">
        <f>IF(tbl_Customers[[#This Row],[account_length]] &lt;= 50, "0-50", IF(tbl_Customers[[#This Row],[account_length]] &lt;=100, "51-100", IF(tbl_Customers[[#This Row],[account_length]] &lt;= 150, "101-150", "151+")))</f>
        <v>51-100</v>
      </c>
      <c r="Y3227" t="str">
        <f>IF(tbl_Customers[[#This Row],[total_intl_charge]] &lt;= 3, "Low Charges", "High Charges")</f>
        <v>Low Charges</v>
      </c>
      <c r="Z3227" t="str">
        <f>IF(tbl_Customers[[#This Row],[total_eve_calls]]&lt;=80,"Low Calls",
IF(tbl_Customers[[#This Row],[total_eve_calls]]&lt;=120,"Medium Calls","High Calls"))</f>
        <v>Medium Calls</v>
      </c>
      <c r="AA3227" t="str">
        <f>IF(tbl_Customers[[#This Row],[total_eve_charge]]&lt;=15,"Low Charges",
IF(tbl_Customers[[#This Row],[total_eve_charge]]&lt;=20,"Medium Charges","High Charges"))</f>
        <v>Medium Charges</v>
      </c>
      <c r="AB32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27" t="str">
        <f>IF(tbl_Customers[[#This Row],[number_vmail_messages]] = 0, "No Usage", IF(tbl_Customers[[#This Row],[number_vmail_messages]] &lt;= 20, "Low Usage", IF(tbl_Customers[[#This Row],[number_vmail_messages]] &lt;= 40, "Medium Usgae", "High Usage")))</f>
        <v>No Usage</v>
      </c>
      <c r="AD3227" t="str">
        <f>IF(tbl_Customers[[#This Row],[total_day_minutes]]&lt;=150,"Low Usage", IF(tbl_Customers[[#This Row],[total_day_minutes]]&lt;=200,"Medium Usage", IF(tbl_Customers[[#This Row],[total_day_minutes]]&lt;=250,"High Usage","Very High Usage")))</f>
        <v>Medium Usage</v>
      </c>
      <c r="AE3227" t="str">
        <f>IF(tbl_Customers[[#This Row],[total_intl_calls]]&lt;=5,"Low Calls", IF(tbl_Customers[[#This Row],[total_intl_calls]]&lt;=10, "Medium Calls", "High Calls"))</f>
        <v>Low Calls</v>
      </c>
      <c r="AF32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27" s="36" t="str">
        <f>IF(tbl_Customers[[#This Row],[Churn_Risk_Score]]&gt;=10,"High Risk", IF(tbl_Customers[[#This Row],[Churn_Risk_Score]]&gt;=5,"Medium Risk","Low Risk"))</f>
        <v>Low Risk</v>
      </c>
    </row>
    <row r="3228" spans="1:33" x14ac:dyDescent="0.35">
      <c r="A3228">
        <v>3227</v>
      </c>
      <c r="B3228" t="s">
        <v>46</v>
      </c>
      <c r="C3228">
        <v>125</v>
      </c>
      <c r="D3228" t="s">
        <v>21</v>
      </c>
      <c r="E3228" t="s">
        <v>22</v>
      </c>
      <c r="F3228" t="s">
        <v>23</v>
      </c>
      <c r="G3228">
        <v>25</v>
      </c>
      <c r="H3228">
        <v>190.1</v>
      </c>
      <c r="I3228">
        <v>133</v>
      </c>
      <c r="J3228">
        <v>32.32</v>
      </c>
      <c r="K3228">
        <v>181.1</v>
      </c>
      <c r="L3228">
        <v>61</v>
      </c>
      <c r="M3228">
        <v>15.39</v>
      </c>
      <c r="N3228">
        <v>104</v>
      </c>
      <c r="O3228">
        <v>110</v>
      </c>
      <c r="P3228">
        <v>4.68</v>
      </c>
      <c r="Q3228">
        <v>12.5</v>
      </c>
      <c r="R3228">
        <v>3</v>
      </c>
      <c r="S3228">
        <v>3.38</v>
      </c>
      <c r="T3228">
        <v>2</v>
      </c>
      <c r="U3228" t="s">
        <v>22</v>
      </c>
      <c r="V3228">
        <f>IF(tbl_Customers[[#This Row],[churn]] = "yes", 1, 0)</f>
        <v>0</v>
      </c>
      <c r="W3228" t="str">
        <f>IF(tbl_Customers[[#This Row],[number_customer_service_calls]] &lt;= 1, "0-1 Calls", IF(tbl_Customers[[#This Row],[number_customer_service_calls]] &lt;= 3, "2-3 Calls", IF(tbl_Customers[[#This Row],[number_customer_service_calls]] &lt;=5, "4-5 Calls", "6+ Calls")))</f>
        <v>2-3 Calls</v>
      </c>
      <c r="X3228" t="str">
        <f>IF(tbl_Customers[[#This Row],[account_length]] &lt;= 50, "0-50", IF(tbl_Customers[[#This Row],[account_length]] &lt;=100, "51-100", IF(tbl_Customers[[#This Row],[account_length]] &lt;= 150, "101-150", "151+")))</f>
        <v>101-150</v>
      </c>
      <c r="Y3228" t="str">
        <f>IF(tbl_Customers[[#This Row],[total_intl_charge]] &lt;= 3, "Low Charges", "High Charges")</f>
        <v>High Charges</v>
      </c>
      <c r="Z3228" t="str">
        <f>IF(tbl_Customers[[#This Row],[total_eve_calls]]&lt;=80,"Low Calls",
IF(tbl_Customers[[#This Row],[total_eve_calls]]&lt;=120,"Medium Calls","High Calls"))</f>
        <v>Low Calls</v>
      </c>
      <c r="AA3228" t="str">
        <f>IF(tbl_Customers[[#This Row],[total_eve_charge]]&lt;=15,"Low Charges",
IF(tbl_Customers[[#This Row],[total_eve_charge]]&lt;=20,"Medium Charges","High Charges"))</f>
        <v>Medium Charges</v>
      </c>
      <c r="AB32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28" t="str">
        <f>IF(tbl_Customers[[#This Row],[number_vmail_messages]] = 0, "No Usage", IF(tbl_Customers[[#This Row],[number_vmail_messages]] &lt;= 20, "Low Usage", IF(tbl_Customers[[#This Row],[number_vmail_messages]] &lt;= 40, "Medium Usgae", "High Usage")))</f>
        <v>Medium Usgae</v>
      </c>
      <c r="AD3228" t="str">
        <f>IF(tbl_Customers[[#This Row],[total_day_minutes]]&lt;=150,"Low Usage", IF(tbl_Customers[[#This Row],[total_day_minutes]]&lt;=200,"Medium Usage", IF(tbl_Customers[[#This Row],[total_day_minutes]]&lt;=250,"High Usage","Very High Usage")))</f>
        <v>Medium Usage</v>
      </c>
      <c r="AE3228" t="str">
        <f>IF(tbl_Customers[[#This Row],[total_intl_calls]]&lt;=5,"Low Calls", IF(tbl_Customers[[#This Row],[total_intl_calls]]&lt;=10, "Medium Calls", "High Calls"))</f>
        <v>Low Calls</v>
      </c>
      <c r="AF32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28" s="36" t="str">
        <f>IF(tbl_Customers[[#This Row],[Churn_Risk_Score]]&gt;=10,"High Risk", IF(tbl_Customers[[#This Row],[Churn_Risk_Score]]&gt;=5,"Medium Risk","Low Risk"))</f>
        <v>Low Risk</v>
      </c>
    </row>
    <row r="3229" spans="1:33" x14ac:dyDescent="0.35">
      <c r="A3229">
        <v>3228</v>
      </c>
      <c r="B3229" t="s">
        <v>52</v>
      </c>
      <c r="C3229">
        <v>88</v>
      </c>
      <c r="D3229" t="s">
        <v>25</v>
      </c>
      <c r="E3229" t="s">
        <v>22</v>
      </c>
      <c r="F3229" t="s">
        <v>22</v>
      </c>
      <c r="G3229">
        <v>0</v>
      </c>
      <c r="H3229">
        <v>192.6</v>
      </c>
      <c r="I3229">
        <v>96</v>
      </c>
      <c r="J3229">
        <v>32.74</v>
      </c>
      <c r="K3229">
        <v>184</v>
      </c>
      <c r="L3229">
        <v>92</v>
      </c>
      <c r="M3229">
        <v>15.64</v>
      </c>
      <c r="N3229">
        <v>173.6</v>
      </c>
      <c r="O3229">
        <v>113</v>
      </c>
      <c r="P3229">
        <v>7.81</v>
      </c>
      <c r="Q3229">
        <v>8.8000000000000007</v>
      </c>
      <c r="R3229">
        <v>6</v>
      </c>
      <c r="S3229">
        <v>2.38</v>
      </c>
      <c r="T3229">
        <v>2</v>
      </c>
      <c r="U3229" t="s">
        <v>22</v>
      </c>
      <c r="V3229">
        <f>IF(tbl_Customers[[#This Row],[churn]] = "yes", 1, 0)</f>
        <v>0</v>
      </c>
      <c r="W3229" t="str">
        <f>IF(tbl_Customers[[#This Row],[number_customer_service_calls]] &lt;= 1, "0-1 Calls", IF(tbl_Customers[[#This Row],[number_customer_service_calls]] &lt;= 3, "2-3 Calls", IF(tbl_Customers[[#This Row],[number_customer_service_calls]] &lt;=5, "4-5 Calls", "6+ Calls")))</f>
        <v>2-3 Calls</v>
      </c>
      <c r="X3229" t="str">
        <f>IF(tbl_Customers[[#This Row],[account_length]] &lt;= 50, "0-50", IF(tbl_Customers[[#This Row],[account_length]] &lt;=100, "51-100", IF(tbl_Customers[[#This Row],[account_length]] &lt;= 150, "101-150", "151+")))</f>
        <v>51-100</v>
      </c>
      <c r="Y3229" t="str">
        <f>IF(tbl_Customers[[#This Row],[total_intl_charge]] &lt;= 3, "Low Charges", "High Charges")</f>
        <v>Low Charges</v>
      </c>
      <c r="Z3229" t="str">
        <f>IF(tbl_Customers[[#This Row],[total_eve_calls]]&lt;=80,"Low Calls",
IF(tbl_Customers[[#This Row],[total_eve_calls]]&lt;=120,"Medium Calls","High Calls"))</f>
        <v>Medium Calls</v>
      </c>
      <c r="AA3229" t="str">
        <f>IF(tbl_Customers[[#This Row],[total_eve_charge]]&lt;=15,"Low Charges",
IF(tbl_Customers[[#This Row],[total_eve_charge]]&lt;=20,"Medium Charges","High Charges"))</f>
        <v>Medium Charges</v>
      </c>
      <c r="AB32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29" t="str">
        <f>IF(tbl_Customers[[#This Row],[number_vmail_messages]] = 0, "No Usage", IF(tbl_Customers[[#This Row],[number_vmail_messages]] &lt;= 20, "Low Usage", IF(tbl_Customers[[#This Row],[number_vmail_messages]] &lt;= 40, "Medium Usgae", "High Usage")))</f>
        <v>No Usage</v>
      </c>
      <c r="AD3229" t="str">
        <f>IF(tbl_Customers[[#This Row],[total_day_minutes]]&lt;=150,"Low Usage", IF(tbl_Customers[[#This Row],[total_day_minutes]]&lt;=200,"Medium Usage", IF(tbl_Customers[[#This Row],[total_day_minutes]]&lt;=250,"High Usage","Very High Usage")))</f>
        <v>Medium Usage</v>
      </c>
      <c r="AE3229" t="str">
        <f>IF(tbl_Customers[[#This Row],[total_intl_calls]]&lt;=5,"Low Calls", IF(tbl_Customers[[#This Row],[total_intl_calls]]&lt;=10, "Medium Calls", "High Calls"))</f>
        <v>Medium Calls</v>
      </c>
      <c r="AF32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29" s="36" t="str">
        <f>IF(tbl_Customers[[#This Row],[Churn_Risk_Score]]&gt;=10,"High Risk", IF(tbl_Customers[[#This Row],[Churn_Risk_Score]]&gt;=5,"Medium Risk","Low Risk"))</f>
        <v>Low Risk</v>
      </c>
    </row>
    <row r="3230" spans="1:33" x14ac:dyDescent="0.35">
      <c r="A3230">
        <v>3229</v>
      </c>
      <c r="B3230" t="s">
        <v>51</v>
      </c>
      <c r="C3230">
        <v>89</v>
      </c>
      <c r="D3230" t="s">
        <v>25</v>
      </c>
      <c r="E3230" t="s">
        <v>22</v>
      </c>
      <c r="F3230" t="s">
        <v>22</v>
      </c>
      <c r="G3230">
        <v>0</v>
      </c>
      <c r="H3230">
        <v>234.8</v>
      </c>
      <c r="I3230">
        <v>95</v>
      </c>
      <c r="J3230">
        <v>39.92</v>
      </c>
      <c r="K3230">
        <v>109.7</v>
      </c>
      <c r="L3230">
        <v>87</v>
      </c>
      <c r="M3230">
        <v>9.32</v>
      </c>
      <c r="N3230">
        <v>180.3</v>
      </c>
      <c r="O3230">
        <v>99</v>
      </c>
      <c r="P3230">
        <v>8.11</v>
      </c>
      <c r="Q3230">
        <v>10.4</v>
      </c>
      <c r="R3230">
        <v>2</v>
      </c>
      <c r="S3230">
        <v>2.81</v>
      </c>
      <c r="T3230">
        <v>0</v>
      </c>
      <c r="U3230" t="s">
        <v>22</v>
      </c>
      <c r="V3230">
        <f>IF(tbl_Customers[[#This Row],[churn]] = "yes", 1, 0)</f>
        <v>0</v>
      </c>
      <c r="W3230" t="str">
        <f>IF(tbl_Customers[[#This Row],[number_customer_service_calls]] &lt;= 1, "0-1 Calls", IF(tbl_Customers[[#This Row],[number_customer_service_calls]] &lt;= 3, "2-3 Calls", IF(tbl_Customers[[#This Row],[number_customer_service_calls]] &lt;=5, "4-5 Calls", "6+ Calls")))</f>
        <v>0-1 Calls</v>
      </c>
      <c r="X3230" t="str">
        <f>IF(tbl_Customers[[#This Row],[account_length]] &lt;= 50, "0-50", IF(tbl_Customers[[#This Row],[account_length]] &lt;=100, "51-100", IF(tbl_Customers[[#This Row],[account_length]] &lt;= 150, "101-150", "151+")))</f>
        <v>51-100</v>
      </c>
      <c r="Y3230" t="str">
        <f>IF(tbl_Customers[[#This Row],[total_intl_charge]] &lt;= 3, "Low Charges", "High Charges")</f>
        <v>Low Charges</v>
      </c>
      <c r="Z3230" t="str">
        <f>IF(tbl_Customers[[#This Row],[total_eve_calls]]&lt;=80,"Low Calls",
IF(tbl_Customers[[#This Row],[total_eve_calls]]&lt;=120,"Medium Calls","High Calls"))</f>
        <v>Medium Calls</v>
      </c>
      <c r="AA3230" t="str">
        <f>IF(tbl_Customers[[#This Row],[total_eve_charge]]&lt;=15,"Low Charges",
IF(tbl_Customers[[#This Row],[total_eve_charge]]&lt;=20,"Medium Charges","High Charges"))</f>
        <v>Low Charges</v>
      </c>
      <c r="AB32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30" t="str">
        <f>IF(tbl_Customers[[#This Row],[number_vmail_messages]] = 0, "No Usage", IF(tbl_Customers[[#This Row],[number_vmail_messages]] &lt;= 20, "Low Usage", IF(tbl_Customers[[#This Row],[number_vmail_messages]] &lt;= 40, "Medium Usgae", "High Usage")))</f>
        <v>No Usage</v>
      </c>
      <c r="AD3230" t="str">
        <f>IF(tbl_Customers[[#This Row],[total_day_minutes]]&lt;=150,"Low Usage", IF(tbl_Customers[[#This Row],[total_day_minutes]]&lt;=200,"Medium Usage", IF(tbl_Customers[[#This Row],[total_day_minutes]]&lt;=250,"High Usage","Very High Usage")))</f>
        <v>High Usage</v>
      </c>
      <c r="AE3230" t="str">
        <f>IF(tbl_Customers[[#This Row],[total_intl_calls]]&lt;=5,"Low Calls", IF(tbl_Customers[[#This Row],[total_intl_calls]]&lt;=10, "Medium Calls", "High Calls"))</f>
        <v>Low Calls</v>
      </c>
      <c r="AF32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30" s="36" t="str">
        <f>IF(tbl_Customers[[#This Row],[Churn_Risk_Score]]&gt;=10,"High Risk", IF(tbl_Customers[[#This Row],[Churn_Risk_Score]]&gt;=5,"Medium Risk","Low Risk"))</f>
        <v>Low Risk</v>
      </c>
    </row>
    <row r="3231" spans="1:33" x14ac:dyDescent="0.35">
      <c r="A3231">
        <v>3230</v>
      </c>
      <c r="B3231" t="s">
        <v>70</v>
      </c>
      <c r="C3231">
        <v>124</v>
      </c>
      <c r="D3231" t="s">
        <v>28</v>
      </c>
      <c r="E3231" t="s">
        <v>22</v>
      </c>
      <c r="F3231" t="s">
        <v>22</v>
      </c>
      <c r="G3231">
        <v>0</v>
      </c>
      <c r="H3231">
        <v>247.2</v>
      </c>
      <c r="I3231">
        <v>84</v>
      </c>
      <c r="J3231">
        <v>42.02</v>
      </c>
      <c r="K3231">
        <v>161.9</v>
      </c>
      <c r="L3231">
        <v>130</v>
      </c>
      <c r="M3231">
        <v>13.76</v>
      </c>
      <c r="N3231">
        <v>170.3</v>
      </c>
      <c r="O3231">
        <v>73</v>
      </c>
      <c r="P3231">
        <v>7.66</v>
      </c>
      <c r="Q3231">
        <v>6.1</v>
      </c>
      <c r="R3231">
        <v>6</v>
      </c>
      <c r="S3231">
        <v>1.65</v>
      </c>
      <c r="T3231">
        <v>1</v>
      </c>
      <c r="U3231" t="s">
        <v>22</v>
      </c>
      <c r="V3231">
        <f>IF(tbl_Customers[[#This Row],[churn]] = "yes", 1, 0)</f>
        <v>0</v>
      </c>
      <c r="W3231" t="str">
        <f>IF(tbl_Customers[[#This Row],[number_customer_service_calls]] &lt;= 1, "0-1 Calls", IF(tbl_Customers[[#This Row],[number_customer_service_calls]] &lt;= 3, "2-3 Calls", IF(tbl_Customers[[#This Row],[number_customer_service_calls]] &lt;=5, "4-5 Calls", "6+ Calls")))</f>
        <v>0-1 Calls</v>
      </c>
      <c r="X3231" t="str">
        <f>IF(tbl_Customers[[#This Row],[account_length]] &lt;= 50, "0-50", IF(tbl_Customers[[#This Row],[account_length]] &lt;=100, "51-100", IF(tbl_Customers[[#This Row],[account_length]] &lt;= 150, "101-150", "151+")))</f>
        <v>101-150</v>
      </c>
      <c r="Y3231" t="str">
        <f>IF(tbl_Customers[[#This Row],[total_intl_charge]] &lt;= 3, "Low Charges", "High Charges")</f>
        <v>Low Charges</v>
      </c>
      <c r="Z3231" t="str">
        <f>IF(tbl_Customers[[#This Row],[total_eve_calls]]&lt;=80,"Low Calls",
IF(tbl_Customers[[#This Row],[total_eve_calls]]&lt;=120,"Medium Calls","High Calls"))</f>
        <v>High Calls</v>
      </c>
      <c r="AA3231" t="str">
        <f>IF(tbl_Customers[[#This Row],[total_eve_charge]]&lt;=15,"Low Charges",
IF(tbl_Customers[[#This Row],[total_eve_charge]]&lt;=20,"Medium Charges","High Charges"))</f>
        <v>Low Charges</v>
      </c>
      <c r="AB32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31" t="str">
        <f>IF(tbl_Customers[[#This Row],[number_vmail_messages]] = 0, "No Usage", IF(tbl_Customers[[#This Row],[number_vmail_messages]] &lt;= 20, "Low Usage", IF(tbl_Customers[[#This Row],[number_vmail_messages]] &lt;= 40, "Medium Usgae", "High Usage")))</f>
        <v>No Usage</v>
      </c>
      <c r="AD3231" t="str">
        <f>IF(tbl_Customers[[#This Row],[total_day_minutes]]&lt;=150,"Low Usage", IF(tbl_Customers[[#This Row],[total_day_minutes]]&lt;=200,"Medium Usage", IF(tbl_Customers[[#This Row],[total_day_minutes]]&lt;=250,"High Usage","Very High Usage")))</f>
        <v>High Usage</v>
      </c>
      <c r="AE3231" t="str">
        <f>IF(tbl_Customers[[#This Row],[total_intl_calls]]&lt;=5,"Low Calls", IF(tbl_Customers[[#This Row],[total_intl_calls]]&lt;=10, "Medium Calls", "High Calls"))</f>
        <v>Medium Calls</v>
      </c>
      <c r="AF32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31" s="36" t="str">
        <f>IF(tbl_Customers[[#This Row],[Churn_Risk_Score]]&gt;=10,"High Risk", IF(tbl_Customers[[#This Row],[Churn_Risk_Score]]&gt;=5,"Medium Risk","Low Risk"))</f>
        <v>Low Risk</v>
      </c>
    </row>
    <row r="3232" spans="1:33" x14ac:dyDescent="0.35">
      <c r="A3232">
        <v>3231</v>
      </c>
      <c r="B3232" t="s">
        <v>35</v>
      </c>
      <c r="C3232">
        <v>83</v>
      </c>
      <c r="D3232" t="s">
        <v>25</v>
      </c>
      <c r="E3232" t="s">
        <v>22</v>
      </c>
      <c r="F3232" t="s">
        <v>22</v>
      </c>
      <c r="G3232">
        <v>0</v>
      </c>
      <c r="H3232">
        <v>185.9</v>
      </c>
      <c r="I3232">
        <v>115</v>
      </c>
      <c r="J3232">
        <v>31.6</v>
      </c>
      <c r="K3232">
        <v>232.5</v>
      </c>
      <c r="L3232">
        <v>98</v>
      </c>
      <c r="M3232">
        <v>19.760000000000002</v>
      </c>
      <c r="N3232">
        <v>205.2</v>
      </c>
      <c r="O3232">
        <v>124</v>
      </c>
      <c r="P3232">
        <v>9.23</v>
      </c>
      <c r="Q3232">
        <v>10.199999999999999</v>
      </c>
      <c r="R3232">
        <v>2</v>
      </c>
      <c r="S3232">
        <v>2.75</v>
      </c>
      <c r="T3232">
        <v>2</v>
      </c>
      <c r="U3232" t="s">
        <v>22</v>
      </c>
      <c r="V3232">
        <f>IF(tbl_Customers[[#This Row],[churn]] = "yes", 1, 0)</f>
        <v>0</v>
      </c>
      <c r="W3232" t="str">
        <f>IF(tbl_Customers[[#This Row],[number_customer_service_calls]] &lt;= 1, "0-1 Calls", IF(tbl_Customers[[#This Row],[number_customer_service_calls]] &lt;= 3, "2-3 Calls", IF(tbl_Customers[[#This Row],[number_customer_service_calls]] &lt;=5, "4-5 Calls", "6+ Calls")))</f>
        <v>2-3 Calls</v>
      </c>
      <c r="X3232" t="str">
        <f>IF(tbl_Customers[[#This Row],[account_length]] &lt;= 50, "0-50", IF(tbl_Customers[[#This Row],[account_length]] &lt;=100, "51-100", IF(tbl_Customers[[#This Row],[account_length]] &lt;= 150, "101-150", "151+")))</f>
        <v>51-100</v>
      </c>
      <c r="Y3232" t="str">
        <f>IF(tbl_Customers[[#This Row],[total_intl_charge]] &lt;= 3, "Low Charges", "High Charges")</f>
        <v>Low Charges</v>
      </c>
      <c r="Z3232" t="str">
        <f>IF(tbl_Customers[[#This Row],[total_eve_calls]]&lt;=80,"Low Calls",
IF(tbl_Customers[[#This Row],[total_eve_calls]]&lt;=120,"Medium Calls","High Calls"))</f>
        <v>Medium Calls</v>
      </c>
      <c r="AA3232" t="str">
        <f>IF(tbl_Customers[[#This Row],[total_eve_charge]]&lt;=15,"Low Charges",
IF(tbl_Customers[[#This Row],[total_eve_charge]]&lt;=20,"Medium Charges","High Charges"))</f>
        <v>Medium Charges</v>
      </c>
      <c r="AB32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32" t="str">
        <f>IF(tbl_Customers[[#This Row],[number_vmail_messages]] = 0, "No Usage", IF(tbl_Customers[[#This Row],[number_vmail_messages]] &lt;= 20, "Low Usage", IF(tbl_Customers[[#This Row],[number_vmail_messages]] &lt;= 40, "Medium Usgae", "High Usage")))</f>
        <v>No Usage</v>
      </c>
      <c r="AD3232" t="str">
        <f>IF(tbl_Customers[[#This Row],[total_day_minutes]]&lt;=150,"Low Usage", IF(tbl_Customers[[#This Row],[total_day_minutes]]&lt;=200,"Medium Usage", IF(tbl_Customers[[#This Row],[total_day_minutes]]&lt;=250,"High Usage","Very High Usage")))</f>
        <v>Medium Usage</v>
      </c>
      <c r="AE3232" t="str">
        <f>IF(tbl_Customers[[#This Row],[total_intl_calls]]&lt;=5,"Low Calls", IF(tbl_Customers[[#This Row],[total_intl_calls]]&lt;=10, "Medium Calls", "High Calls"))</f>
        <v>Low Calls</v>
      </c>
      <c r="AF32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32" s="36" t="str">
        <f>IF(tbl_Customers[[#This Row],[Churn_Risk_Score]]&gt;=10,"High Risk", IF(tbl_Customers[[#This Row],[Churn_Risk_Score]]&gt;=5,"Medium Risk","Low Risk"))</f>
        <v>Low Risk</v>
      </c>
    </row>
    <row r="3233" spans="1:33" x14ac:dyDescent="0.35">
      <c r="A3233">
        <v>3232</v>
      </c>
      <c r="B3233" t="s">
        <v>37</v>
      </c>
      <c r="C3233">
        <v>7</v>
      </c>
      <c r="D3233" t="s">
        <v>25</v>
      </c>
      <c r="E3233" t="s">
        <v>22</v>
      </c>
      <c r="F3233" t="s">
        <v>22</v>
      </c>
      <c r="G3233">
        <v>0</v>
      </c>
      <c r="H3233">
        <v>98.5</v>
      </c>
      <c r="I3233">
        <v>85</v>
      </c>
      <c r="J3233">
        <v>16.75</v>
      </c>
      <c r="K3233">
        <v>200.3</v>
      </c>
      <c r="L3233">
        <v>80</v>
      </c>
      <c r="M3233">
        <v>17.03</v>
      </c>
      <c r="N3233">
        <v>252.3</v>
      </c>
      <c r="O3233">
        <v>68</v>
      </c>
      <c r="P3233">
        <v>11.35</v>
      </c>
      <c r="Q3233">
        <v>12</v>
      </c>
      <c r="R3233">
        <v>7</v>
      </c>
      <c r="S3233">
        <v>3.24</v>
      </c>
      <c r="T3233">
        <v>2</v>
      </c>
      <c r="U3233" t="s">
        <v>22</v>
      </c>
      <c r="V3233">
        <f>IF(tbl_Customers[[#This Row],[churn]] = "yes", 1, 0)</f>
        <v>0</v>
      </c>
      <c r="W3233" t="str">
        <f>IF(tbl_Customers[[#This Row],[number_customer_service_calls]] &lt;= 1, "0-1 Calls", IF(tbl_Customers[[#This Row],[number_customer_service_calls]] &lt;= 3, "2-3 Calls", IF(tbl_Customers[[#This Row],[number_customer_service_calls]] &lt;=5, "4-5 Calls", "6+ Calls")))</f>
        <v>2-3 Calls</v>
      </c>
      <c r="X3233" t="str">
        <f>IF(tbl_Customers[[#This Row],[account_length]] &lt;= 50, "0-50", IF(tbl_Customers[[#This Row],[account_length]] &lt;=100, "51-100", IF(tbl_Customers[[#This Row],[account_length]] &lt;= 150, "101-150", "151+")))</f>
        <v>0-50</v>
      </c>
      <c r="Y3233" t="str">
        <f>IF(tbl_Customers[[#This Row],[total_intl_charge]] &lt;= 3, "Low Charges", "High Charges")</f>
        <v>High Charges</v>
      </c>
      <c r="Z3233" t="str">
        <f>IF(tbl_Customers[[#This Row],[total_eve_calls]]&lt;=80,"Low Calls",
IF(tbl_Customers[[#This Row],[total_eve_calls]]&lt;=120,"Medium Calls","High Calls"))</f>
        <v>Low Calls</v>
      </c>
      <c r="AA3233" t="str">
        <f>IF(tbl_Customers[[#This Row],[total_eve_charge]]&lt;=15,"Low Charges",
IF(tbl_Customers[[#This Row],[total_eve_charge]]&lt;=20,"Medium Charges","High Charges"))</f>
        <v>Medium Charges</v>
      </c>
      <c r="AB32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33" t="str">
        <f>IF(tbl_Customers[[#This Row],[number_vmail_messages]] = 0, "No Usage", IF(tbl_Customers[[#This Row],[number_vmail_messages]] &lt;= 20, "Low Usage", IF(tbl_Customers[[#This Row],[number_vmail_messages]] &lt;= 40, "Medium Usgae", "High Usage")))</f>
        <v>No Usage</v>
      </c>
      <c r="AD3233" t="str">
        <f>IF(tbl_Customers[[#This Row],[total_day_minutes]]&lt;=150,"Low Usage", IF(tbl_Customers[[#This Row],[total_day_minutes]]&lt;=200,"Medium Usage", IF(tbl_Customers[[#This Row],[total_day_minutes]]&lt;=250,"High Usage","Very High Usage")))</f>
        <v>Low Usage</v>
      </c>
      <c r="AE3233" t="str">
        <f>IF(tbl_Customers[[#This Row],[total_intl_calls]]&lt;=5,"Low Calls", IF(tbl_Customers[[#This Row],[total_intl_calls]]&lt;=10, "Medium Calls", "High Calls"))</f>
        <v>Medium Calls</v>
      </c>
      <c r="AF32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33" s="36" t="str">
        <f>IF(tbl_Customers[[#This Row],[Churn_Risk_Score]]&gt;=10,"High Risk", IF(tbl_Customers[[#This Row],[Churn_Risk_Score]]&gt;=5,"Medium Risk","Low Risk"))</f>
        <v>Low Risk</v>
      </c>
    </row>
    <row r="3234" spans="1:33" x14ac:dyDescent="0.35">
      <c r="A3234">
        <v>3233</v>
      </c>
      <c r="B3234" t="s">
        <v>39</v>
      </c>
      <c r="C3234">
        <v>104</v>
      </c>
      <c r="D3234" t="s">
        <v>21</v>
      </c>
      <c r="E3234" t="s">
        <v>22</v>
      </c>
      <c r="F3234" t="s">
        <v>22</v>
      </c>
      <c r="G3234">
        <v>0</v>
      </c>
      <c r="H3234">
        <v>304</v>
      </c>
      <c r="I3234">
        <v>141</v>
      </c>
      <c r="J3234">
        <v>51.68</v>
      </c>
      <c r="K3234">
        <v>264.10000000000002</v>
      </c>
      <c r="L3234">
        <v>127</v>
      </c>
      <c r="M3234">
        <v>22.45</v>
      </c>
      <c r="N3234">
        <v>138.1</v>
      </c>
      <c r="O3234">
        <v>104</v>
      </c>
      <c r="P3234">
        <v>6.21</v>
      </c>
      <c r="Q3234">
        <v>7.2</v>
      </c>
      <c r="R3234">
        <v>4</v>
      </c>
      <c r="S3234">
        <v>1.94</v>
      </c>
      <c r="T3234">
        <v>0</v>
      </c>
      <c r="U3234" t="s">
        <v>23</v>
      </c>
      <c r="V3234">
        <f>IF(tbl_Customers[[#This Row],[churn]] = "yes", 1, 0)</f>
        <v>1</v>
      </c>
      <c r="W3234" t="str">
        <f>IF(tbl_Customers[[#This Row],[number_customer_service_calls]] &lt;= 1, "0-1 Calls", IF(tbl_Customers[[#This Row],[number_customer_service_calls]] &lt;= 3, "2-3 Calls", IF(tbl_Customers[[#This Row],[number_customer_service_calls]] &lt;=5, "4-5 Calls", "6+ Calls")))</f>
        <v>0-1 Calls</v>
      </c>
      <c r="X3234" t="str">
        <f>IF(tbl_Customers[[#This Row],[account_length]] &lt;= 50, "0-50", IF(tbl_Customers[[#This Row],[account_length]] &lt;=100, "51-100", IF(tbl_Customers[[#This Row],[account_length]] &lt;= 150, "101-150", "151+")))</f>
        <v>101-150</v>
      </c>
      <c r="Y3234" t="str">
        <f>IF(tbl_Customers[[#This Row],[total_intl_charge]] &lt;= 3, "Low Charges", "High Charges")</f>
        <v>Low Charges</v>
      </c>
      <c r="Z3234" t="str">
        <f>IF(tbl_Customers[[#This Row],[total_eve_calls]]&lt;=80,"Low Calls",
IF(tbl_Customers[[#This Row],[total_eve_calls]]&lt;=120,"Medium Calls","High Calls"))</f>
        <v>High Calls</v>
      </c>
      <c r="AA3234" t="str">
        <f>IF(tbl_Customers[[#This Row],[total_eve_charge]]&lt;=15,"Low Charges",
IF(tbl_Customers[[#This Row],[total_eve_charge]]&lt;=20,"Medium Charges","High Charges"))</f>
        <v>High Charges</v>
      </c>
      <c r="AB32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34" t="str">
        <f>IF(tbl_Customers[[#This Row],[number_vmail_messages]] = 0, "No Usage", IF(tbl_Customers[[#This Row],[number_vmail_messages]] &lt;= 20, "Low Usage", IF(tbl_Customers[[#This Row],[number_vmail_messages]] &lt;= 40, "Medium Usgae", "High Usage")))</f>
        <v>No Usage</v>
      </c>
      <c r="AD3234" t="str">
        <f>IF(tbl_Customers[[#This Row],[total_day_minutes]]&lt;=150,"Low Usage", IF(tbl_Customers[[#This Row],[total_day_minutes]]&lt;=200,"Medium Usage", IF(tbl_Customers[[#This Row],[total_day_minutes]]&lt;=250,"High Usage","Very High Usage")))</f>
        <v>Very High Usage</v>
      </c>
      <c r="AE3234" t="str">
        <f>IF(tbl_Customers[[#This Row],[total_intl_calls]]&lt;=5,"Low Calls", IF(tbl_Customers[[#This Row],[total_intl_calls]]&lt;=10, "Medium Calls", "High Calls"))</f>
        <v>Low Calls</v>
      </c>
      <c r="AF32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234" s="36" t="str">
        <f>IF(tbl_Customers[[#This Row],[Churn_Risk_Score]]&gt;=10,"High Risk", IF(tbl_Customers[[#This Row],[Churn_Risk_Score]]&gt;=5,"Medium Risk","Low Risk"))</f>
        <v>Medium Risk</v>
      </c>
    </row>
    <row r="3235" spans="1:33" x14ac:dyDescent="0.35">
      <c r="A3235">
        <v>3234</v>
      </c>
      <c r="B3235" t="s">
        <v>36</v>
      </c>
      <c r="C3235">
        <v>76</v>
      </c>
      <c r="D3235" t="s">
        <v>21</v>
      </c>
      <c r="E3235" t="s">
        <v>22</v>
      </c>
      <c r="F3235" t="s">
        <v>22</v>
      </c>
      <c r="G3235">
        <v>0</v>
      </c>
      <c r="H3235">
        <v>201.5</v>
      </c>
      <c r="I3235">
        <v>127</v>
      </c>
      <c r="J3235">
        <v>34.26</v>
      </c>
      <c r="K3235">
        <v>155.19999999999999</v>
      </c>
      <c r="L3235">
        <v>91</v>
      </c>
      <c r="M3235">
        <v>13.19</v>
      </c>
      <c r="N3235">
        <v>249.6</v>
      </c>
      <c r="O3235">
        <v>103</v>
      </c>
      <c r="P3235">
        <v>11.23</v>
      </c>
      <c r="Q3235">
        <v>8.6</v>
      </c>
      <c r="R3235">
        <v>1</v>
      </c>
      <c r="S3235">
        <v>2.3199999999999998</v>
      </c>
      <c r="T3235">
        <v>2</v>
      </c>
      <c r="U3235" t="s">
        <v>22</v>
      </c>
      <c r="V3235">
        <f>IF(tbl_Customers[[#This Row],[churn]] = "yes", 1, 0)</f>
        <v>0</v>
      </c>
      <c r="W3235" t="str">
        <f>IF(tbl_Customers[[#This Row],[number_customer_service_calls]] &lt;= 1, "0-1 Calls", IF(tbl_Customers[[#This Row],[number_customer_service_calls]] &lt;= 3, "2-3 Calls", IF(tbl_Customers[[#This Row],[number_customer_service_calls]] &lt;=5, "4-5 Calls", "6+ Calls")))</f>
        <v>2-3 Calls</v>
      </c>
      <c r="X3235" t="str">
        <f>IF(tbl_Customers[[#This Row],[account_length]] &lt;= 50, "0-50", IF(tbl_Customers[[#This Row],[account_length]] &lt;=100, "51-100", IF(tbl_Customers[[#This Row],[account_length]] &lt;= 150, "101-150", "151+")))</f>
        <v>51-100</v>
      </c>
      <c r="Y3235" t="str">
        <f>IF(tbl_Customers[[#This Row],[total_intl_charge]] &lt;= 3, "Low Charges", "High Charges")</f>
        <v>Low Charges</v>
      </c>
      <c r="Z3235" t="str">
        <f>IF(tbl_Customers[[#This Row],[total_eve_calls]]&lt;=80,"Low Calls",
IF(tbl_Customers[[#This Row],[total_eve_calls]]&lt;=120,"Medium Calls","High Calls"))</f>
        <v>Medium Calls</v>
      </c>
      <c r="AA3235" t="str">
        <f>IF(tbl_Customers[[#This Row],[total_eve_charge]]&lt;=15,"Low Charges",
IF(tbl_Customers[[#This Row],[total_eve_charge]]&lt;=20,"Medium Charges","High Charges"))</f>
        <v>Low Charges</v>
      </c>
      <c r="AB32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35" t="str">
        <f>IF(tbl_Customers[[#This Row],[number_vmail_messages]] = 0, "No Usage", IF(tbl_Customers[[#This Row],[number_vmail_messages]] &lt;= 20, "Low Usage", IF(tbl_Customers[[#This Row],[number_vmail_messages]] &lt;= 40, "Medium Usgae", "High Usage")))</f>
        <v>No Usage</v>
      </c>
      <c r="AD3235" t="str">
        <f>IF(tbl_Customers[[#This Row],[total_day_minutes]]&lt;=150,"Low Usage", IF(tbl_Customers[[#This Row],[total_day_minutes]]&lt;=200,"Medium Usage", IF(tbl_Customers[[#This Row],[total_day_minutes]]&lt;=250,"High Usage","Very High Usage")))</f>
        <v>High Usage</v>
      </c>
      <c r="AE3235" t="str">
        <f>IF(tbl_Customers[[#This Row],[total_intl_calls]]&lt;=5,"Low Calls", IF(tbl_Customers[[#This Row],[total_intl_calls]]&lt;=10, "Medium Calls", "High Calls"))</f>
        <v>Low Calls</v>
      </c>
      <c r="AF32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35" s="36" t="str">
        <f>IF(tbl_Customers[[#This Row],[Churn_Risk_Score]]&gt;=10,"High Risk", IF(tbl_Customers[[#This Row],[Churn_Risk_Score]]&gt;=5,"Medium Risk","Low Risk"))</f>
        <v>Low Risk</v>
      </c>
    </row>
    <row r="3236" spans="1:33" x14ac:dyDescent="0.35">
      <c r="A3236">
        <v>3235</v>
      </c>
      <c r="B3236" t="s">
        <v>24</v>
      </c>
      <c r="C3236">
        <v>135</v>
      </c>
      <c r="D3236" t="s">
        <v>21</v>
      </c>
      <c r="E3236" t="s">
        <v>22</v>
      </c>
      <c r="F3236" t="s">
        <v>22</v>
      </c>
      <c r="G3236">
        <v>0</v>
      </c>
      <c r="H3236">
        <v>191.7</v>
      </c>
      <c r="I3236">
        <v>125</v>
      </c>
      <c r="J3236">
        <v>32.590000000000003</v>
      </c>
      <c r="K3236">
        <v>284.2</v>
      </c>
      <c r="L3236">
        <v>100</v>
      </c>
      <c r="M3236">
        <v>24.16</v>
      </c>
      <c r="N3236">
        <v>211.7</v>
      </c>
      <c r="O3236">
        <v>87</v>
      </c>
      <c r="P3236">
        <v>9.5299999999999994</v>
      </c>
      <c r="Q3236">
        <v>12.5</v>
      </c>
      <c r="R3236">
        <v>2</v>
      </c>
      <c r="S3236">
        <v>3.38</v>
      </c>
      <c r="T3236">
        <v>0</v>
      </c>
      <c r="U3236" t="s">
        <v>22</v>
      </c>
      <c r="V3236">
        <f>IF(tbl_Customers[[#This Row],[churn]] = "yes", 1, 0)</f>
        <v>0</v>
      </c>
      <c r="W3236" t="str">
        <f>IF(tbl_Customers[[#This Row],[number_customer_service_calls]] &lt;= 1, "0-1 Calls", IF(tbl_Customers[[#This Row],[number_customer_service_calls]] &lt;= 3, "2-3 Calls", IF(tbl_Customers[[#This Row],[number_customer_service_calls]] &lt;=5, "4-5 Calls", "6+ Calls")))</f>
        <v>0-1 Calls</v>
      </c>
      <c r="X3236" t="str">
        <f>IF(tbl_Customers[[#This Row],[account_length]] &lt;= 50, "0-50", IF(tbl_Customers[[#This Row],[account_length]] &lt;=100, "51-100", IF(tbl_Customers[[#This Row],[account_length]] &lt;= 150, "101-150", "151+")))</f>
        <v>101-150</v>
      </c>
      <c r="Y3236" t="str">
        <f>IF(tbl_Customers[[#This Row],[total_intl_charge]] &lt;= 3, "Low Charges", "High Charges")</f>
        <v>High Charges</v>
      </c>
      <c r="Z3236" t="str">
        <f>IF(tbl_Customers[[#This Row],[total_eve_calls]]&lt;=80,"Low Calls",
IF(tbl_Customers[[#This Row],[total_eve_calls]]&lt;=120,"Medium Calls","High Calls"))</f>
        <v>Medium Calls</v>
      </c>
      <c r="AA3236" t="str">
        <f>IF(tbl_Customers[[#This Row],[total_eve_charge]]&lt;=15,"Low Charges",
IF(tbl_Customers[[#This Row],[total_eve_charge]]&lt;=20,"Medium Charges","High Charges"))</f>
        <v>High Charges</v>
      </c>
      <c r="AB32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36" t="str">
        <f>IF(tbl_Customers[[#This Row],[number_vmail_messages]] = 0, "No Usage", IF(tbl_Customers[[#This Row],[number_vmail_messages]] &lt;= 20, "Low Usage", IF(tbl_Customers[[#This Row],[number_vmail_messages]] &lt;= 40, "Medium Usgae", "High Usage")))</f>
        <v>No Usage</v>
      </c>
      <c r="AD3236" t="str">
        <f>IF(tbl_Customers[[#This Row],[total_day_minutes]]&lt;=150,"Low Usage", IF(tbl_Customers[[#This Row],[total_day_minutes]]&lt;=200,"Medium Usage", IF(tbl_Customers[[#This Row],[total_day_minutes]]&lt;=250,"High Usage","Very High Usage")))</f>
        <v>Medium Usage</v>
      </c>
      <c r="AE3236" t="str">
        <f>IF(tbl_Customers[[#This Row],[total_intl_calls]]&lt;=5,"Low Calls", IF(tbl_Customers[[#This Row],[total_intl_calls]]&lt;=10, "Medium Calls", "High Calls"))</f>
        <v>Low Calls</v>
      </c>
      <c r="AF32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36" s="36" t="str">
        <f>IF(tbl_Customers[[#This Row],[Churn_Risk_Score]]&gt;=10,"High Risk", IF(tbl_Customers[[#This Row],[Churn_Risk_Score]]&gt;=5,"Medium Risk","Low Risk"))</f>
        <v>Low Risk</v>
      </c>
    </row>
    <row r="3237" spans="1:33" x14ac:dyDescent="0.35">
      <c r="A3237">
        <v>3236</v>
      </c>
      <c r="B3237" t="s">
        <v>70</v>
      </c>
      <c r="C3237">
        <v>59</v>
      </c>
      <c r="D3237" t="s">
        <v>28</v>
      </c>
      <c r="E3237" t="s">
        <v>22</v>
      </c>
      <c r="F3237" t="s">
        <v>23</v>
      </c>
      <c r="G3237">
        <v>45</v>
      </c>
      <c r="H3237">
        <v>71.2</v>
      </c>
      <c r="I3237">
        <v>113</v>
      </c>
      <c r="J3237">
        <v>12.1</v>
      </c>
      <c r="K3237">
        <v>233.7</v>
      </c>
      <c r="L3237">
        <v>95</v>
      </c>
      <c r="M3237">
        <v>19.86</v>
      </c>
      <c r="N3237">
        <v>139.30000000000001</v>
      </c>
      <c r="O3237">
        <v>129</v>
      </c>
      <c r="P3237">
        <v>6.27</v>
      </c>
      <c r="Q3237">
        <v>14</v>
      </c>
      <c r="R3237">
        <v>12</v>
      </c>
      <c r="S3237">
        <v>3.78</v>
      </c>
      <c r="T3237">
        <v>1</v>
      </c>
      <c r="U3237" t="s">
        <v>22</v>
      </c>
      <c r="V3237">
        <f>IF(tbl_Customers[[#This Row],[churn]] = "yes", 1, 0)</f>
        <v>0</v>
      </c>
      <c r="W3237" t="str">
        <f>IF(tbl_Customers[[#This Row],[number_customer_service_calls]] &lt;= 1, "0-1 Calls", IF(tbl_Customers[[#This Row],[number_customer_service_calls]] &lt;= 3, "2-3 Calls", IF(tbl_Customers[[#This Row],[number_customer_service_calls]] &lt;=5, "4-5 Calls", "6+ Calls")))</f>
        <v>0-1 Calls</v>
      </c>
      <c r="X3237" t="str">
        <f>IF(tbl_Customers[[#This Row],[account_length]] &lt;= 50, "0-50", IF(tbl_Customers[[#This Row],[account_length]] &lt;=100, "51-100", IF(tbl_Customers[[#This Row],[account_length]] &lt;= 150, "101-150", "151+")))</f>
        <v>51-100</v>
      </c>
      <c r="Y3237" t="str">
        <f>IF(tbl_Customers[[#This Row],[total_intl_charge]] &lt;= 3, "Low Charges", "High Charges")</f>
        <v>High Charges</v>
      </c>
      <c r="Z3237" t="str">
        <f>IF(tbl_Customers[[#This Row],[total_eve_calls]]&lt;=80,"Low Calls",
IF(tbl_Customers[[#This Row],[total_eve_calls]]&lt;=120,"Medium Calls","High Calls"))</f>
        <v>Medium Calls</v>
      </c>
      <c r="AA3237" t="str">
        <f>IF(tbl_Customers[[#This Row],[total_eve_charge]]&lt;=15,"Low Charges",
IF(tbl_Customers[[#This Row],[total_eve_charge]]&lt;=20,"Medium Charges","High Charges"))</f>
        <v>Medium Charges</v>
      </c>
      <c r="AB32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37" t="str">
        <f>IF(tbl_Customers[[#This Row],[number_vmail_messages]] = 0, "No Usage", IF(tbl_Customers[[#This Row],[number_vmail_messages]] &lt;= 20, "Low Usage", IF(tbl_Customers[[#This Row],[number_vmail_messages]] &lt;= 40, "Medium Usgae", "High Usage")))</f>
        <v>High Usage</v>
      </c>
      <c r="AD3237" t="str">
        <f>IF(tbl_Customers[[#This Row],[total_day_minutes]]&lt;=150,"Low Usage", IF(tbl_Customers[[#This Row],[total_day_minutes]]&lt;=200,"Medium Usage", IF(tbl_Customers[[#This Row],[total_day_minutes]]&lt;=250,"High Usage","Very High Usage")))</f>
        <v>Low Usage</v>
      </c>
      <c r="AE3237" t="str">
        <f>IF(tbl_Customers[[#This Row],[total_intl_calls]]&lt;=5,"Low Calls", IF(tbl_Customers[[#This Row],[total_intl_calls]]&lt;=10, "Medium Calls", "High Calls"))</f>
        <v>High Calls</v>
      </c>
      <c r="AF32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37" s="36" t="str">
        <f>IF(tbl_Customers[[#This Row],[Churn_Risk_Score]]&gt;=10,"High Risk", IF(tbl_Customers[[#This Row],[Churn_Risk_Score]]&gt;=5,"Medium Risk","Low Risk"))</f>
        <v>Low Risk</v>
      </c>
    </row>
    <row r="3238" spans="1:33" x14ac:dyDescent="0.35">
      <c r="A3238">
        <v>3237</v>
      </c>
      <c r="B3238" t="s">
        <v>67</v>
      </c>
      <c r="C3238">
        <v>110</v>
      </c>
      <c r="D3238" t="s">
        <v>21</v>
      </c>
      <c r="E3238" t="s">
        <v>22</v>
      </c>
      <c r="F3238" t="s">
        <v>22</v>
      </c>
      <c r="G3238">
        <v>0</v>
      </c>
      <c r="H3238">
        <v>178.4</v>
      </c>
      <c r="I3238">
        <v>110</v>
      </c>
      <c r="J3238">
        <v>30.33</v>
      </c>
      <c r="K3238">
        <v>179.1</v>
      </c>
      <c r="L3238">
        <v>116</v>
      </c>
      <c r="M3238">
        <v>15.22</v>
      </c>
      <c r="N3238">
        <v>228.1</v>
      </c>
      <c r="O3238">
        <v>99</v>
      </c>
      <c r="P3238">
        <v>10.26</v>
      </c>
      <c r="Q3238">
        <v>6.5</v>
      </c>
      <c r="R3238">
        <v>4</v>
      </c>
      <c r="S3238">
        <v>1.76</v>
      </c>
      <c r="T3238">
        <v>1</v>
      </c>
      <c r="U3238" t="s">
        <v>22</v>
      </c>
      <c r="V3238">
        <f>IF(tbl_Customers[[#This Row],[churn]] = "yes", 1, 0)</f>
        <v>0</v>
      </c>
      <c r="W3238" t="str">
        <f>IF(tbl_Customers[[#This Row],[number_customer_service_calls]] &lt;= 1, "0-1 Calls", IF(tbl_Customers[[#This Row],[number_customer_service_calls]] &lt;= 3, "2-3 Calls", IF(tbl_Customers[[#This Row],[number_customer_service_calls]] &lt;=5, "4-5 Calls", "6+ Calls")))</f>
        <v>0-1 Calls</v>
      </c>
      <c r="X3238" t="str">
        <f>IF(tbl_Customers[[#This Row],[account_length]] &lt;= 50, "0-50", IF(tbl_Customers[[#This Row],[account_length]] &lt;=100, "51-100", IF(tbl_Customers[[#This Row],[account_length]] &lt;= 150, "101-150", "151+")))</f>
        <v>101-150</v>
      </c>
      <c r="Y3238" t="str">
        <f>IF(tbl_Customers[[#This Row],[total_intl_charge]] &lt;= 3, "Low Charges", "High Charges")</f>
        <v>Low Charges</v>
      </c>
      <c r="Z3238" t="str">
        <f>IF(tbl_Customers[[#This Row],[total_eve_calls]]&lt;=80,"Low Calls",
IF(tbl_Customers[[#This Row],[total_eve_calls]]&lt;=120,"Medium Calls","High Calls"))</f>
        <v>Medium Calls</v>
      </c>
      <c r="AA3238" t="str">
        <f>IF(tbl_Customers[[#This Row],[total_eve_charge]]&lt;=15,"Low Charges",
IF(tbl_Customers[[#This Row],[total_eve_charge]]&lt;=20,"Medium Charges","High Charges"))</f>
        <v>Medium Charges</v>
      </c>
      <c r="AB32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38" t="str">
        <f>IF(tbl_Customers[[#This Row],[number_vmail_messages]] = 0, "No Usage", IF(tbl_Customers[[#This Row],[number_vmail_messages]] &lt;= 20, "Low Usage", IF(tbl_Customers[[#This Row],[number_vmail_messages]] &lt;= 40, "Medium Usgae", "High Usage")))</f>
        <v>No Usage</v>
      </c>
      <c r="AD3238" t="str">
        <f>IF(tbl_Customers[[#This Row],[total_day_minutes]]&lt;=150,"Low Usage", IF(tbl_Customers[[#This Row],[total_day_minutes]]&lt;=200,"Medium Usage", IF(tbl_Customers[[#This Row],[total_day_minutes]]&lt;=250,"High Usage","Very High Usage")))</f>
        <v>Medium Usage</v>
      </c>
      <c r="AE3238" t="str">
        <f>IF(tbl_Customers[[#This Row],[total_intl_calls]]&lt;=5,"Low Calls", IF(tbl_Customers[[#This Row],[total_intl_calls]]&lt;=10, "Medium Calls", "High Calls"))</f>
        <v>Low Calls</v>
      </c>
      <c r="AF32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38" s="36" t="str">
        <f>IF(tbl_Customers[[#This Row],[Churn_Risk_Score]]&gt;=10,"High Risk", IF(tbl_Customers[[#This Row],[Churn_Risk_Score]]&gt;=5,"Medium Risk","Low Risk"))</f>
        <v>Low Risk</v>
      </c>
    </row>
    <row r="3239" spans="1:33" x14ac:dyDescent="0.35">
      <c r="A3239">
        <v>3238</v>
      </c>
      <c r="B3239" t="s">
        <v>53</v>
      </c>
      <c r="C3239">
        <v>173</v>
      </c>
      <c r="D3239" t="s">
        <v>21</v>
      </c>
      <c r="E3239" t="s">
        <v>23</v>
      </c>
      <c r="F3239" t="s">
        <v>23</v>
      </c>
      <c r="G3239">
        <v>18</v>
      </c>
      <c r="H3239">
        <v>127.2</v>
      </c>
      <c r="I3239">
        <v>89</v>
      </c>
      <c r="J3239">
        <v>21.62</v>
      </c>
      <c r="K3239">
        <v>130.69999999999999</v>
      </c>
      <c r="L3239">
        <v>114</v>
      </c>
      <c r="M3239">
        <v>11.11</v>
      </c>
      <c r="N3239">
        <v>229.7</v>
      </c>
      <c r="O3239">
        <v>115</v>
      </c>
      <c r="P3239">
        <v>10.34</v>
      </c>
      <c r="Q3239">
        <v>11.2</v>
      </c>
      <c r="R3239">
        <v>5</v>
      </c>
      <c r="S3239">
        <v>3.02</v>
      </c>
      <c r="T3239">
        <v>2</v>
      </c>
      <c r="U3239" t="s">
        <v>22</v>
      </c>
      <c r="V3239">
        <f>IF(tbl_Customers[[#This Row],[churn]] = "yes", 1, 0)</f>
        <v>0</v>
      </c>
      <c r="W3239" t="str">
        <f>IF(tbl_Customers[[#This Row],[number_customer_service_calls]] &lt;= 1, "0-1 Calls", IF(tbl_Customers[[#This Row],[number_customer_service_calls]] &lt;= 3, "2-3 Calls", IF(tbl_Customers[[#This Row],[number_customer_service_calls]] &lt;=5, "4-5 Calls", "6+ Calls")))</f>
        <v>2-3 Calls</v>
      </c>
      <c r="X3239" t="str">
        <f>IF(tbl_Customers[[#This Row],[account_length]] &lt;= 50, "0-50", IF(tbl_Customers[[#This Row],[account_length]] &lt;=100, "51-100", IF(tbl_Customers[[#This Row],[account_length]] &lt;= 150, "101-150", "151+")))</f>
        <v>151+</v>
      </c>
      <c r="Y3239" t="str">
        <f>IF(tbl_Customers[[#This Row],[total_intl_charge]] &lt;= 3, "Low Charges", "High Charges")</f>
        <v>High Charges</v>
      </c>
      <c r="Z3239" t="str">
        <f>IF(tbl_Customers[[#This Row],[total_eve_calls]]&lt;=80,"Low Calls",
IF(tbl_Customers[[#This Row],[total_eve_calls]]&lt;=120,"Medium Calls","High Calls"))</f>
        <v>Medium Calls</v>
      </c>
      <c r="AA3239" t="str">
        <f>IF(tbl_Customers[[#This Row],[total_eve_charge]]&lt;=15,"Low Charges",
IF(tbl_Customers[[#This Row],[total_eve_charge]]&lt;=20,"Medium Charges","High Charges"))</f>
        <v>Low Charges</v>
      </c>
      <c r="AB32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39" t="str">
        <f>IF(tbl_Customers[[#This Row],[number_vmail_messages]] = 0, "No Usage", IF(tbl_Customers[[#This Row],[number_vmail_messages]] &lt;= 20, "Low Usage", IF(tbl_Customers[[#This Row],[number_vmail_messages]] &lt;= 40, "Medium Usgae", "High Usage")))</f>
        <v>Low Usage</v>
      </c>
      <c r="AD3239" t="str">
        <f>IF(tbl_Customers[[#This Row],[total_day_minutes]]&lt;=150,"Low Usage", IF(tbl_Customers[[#This Row],[total_day_minutes]]&lt;=200,"Medium Usage", IF(tbl_Customers[[#This Row],[total_day_minutes]]&lt;=250,"High Usage","Very High Usage")))</f>
        <v>Low Usage</v>
      </c>
      <c r="AE3239" t="str">
        <f>IF(tbl_Customers[[#This Row],[total_intl_calls]]&lt;=5,"Low Calls", IF(tbl_Customers[[#This Row],[total_intl_calls]]&lt;=10, "Medium Calls", "High Calls"))</f>
        <v>Low Calls</v>
      </c>
      <c r="AF32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239" s="36" t="str">
        <f>IF(tbl_Customers[[#This Row],[Churn_Risk_Score]]&gt;=10,"High Risk", IF(tbl_Customers[[#This Row],[Churn_Risk_Score]]&gt;=5,"Medium Risk","Low Risk"))</f>
        <v>Medium Risk</v>
      </c>
    </row>
    <row r="3240" spans="1:33" x14ac:dyDescent="0.35">
      <c r="A3240">
        <v>3239</v>
      </c>
      <c r="B3240" t="s">
        <v>54</v>
      </c>
      <c r="C3240">
        <v>60</v>
      </c>
      <c r="D3240" t="s">
        <v>28</v>
      </c>
      <c r="E3240" t="s">
        <v>22</v>
      </c>
      <c r="F3240" t="s">
        <v>22</v>
      </c>
      <c r="G3240">
        <v>0</v>
      </c>
      <c r="H3240">
        <v>230.7</v>
      </c>
      <c r="I3240">
        <v>66</v>
      </c>
      <c r="J3240">
        <v>39.22</v>
      </c>
      <c r="K3240">
        <v>165.4</v>
      </c>
      <c r="L3240">
        <v>65</v>
      </c>
      <c r="M3240">
        <v>14.06</v>
      </c>
      <c r="N3240">
        <v>309.10000000000002</v>
      </c>
      <c r="O3240">
        <v>139</v>
      </c>
      <c r="P3240">
        <v>13.91</v>
      </c>
      <c r="Q3240">
        <v>13.3</v>
      </c>
      <c r="R3240">
        <v>10</v>
      </c>
      <c r="S3240">
        <v>3.59</v>
      </c>
      <c r="T3240">
        <v>1</v>
      </c>
      <c r="U3240" t="s">
        <v>22</v>
      </c>
      <c r="V3240">
        <f>IF(tbl_Customers[[#This Row],[churn]] = "yes", 1, 0)</f>
        <v>0</v>
      </c>
      <c r="W3240" t="str">
        <f>IF(tbl_Customers[[#This Row],[number_customer_service_calls]] &lt;= 1, "0-1 Calls", IF(tbl_Customers[[#This Row],[number_customer_service_calls]] &lt;= 3, "2-3 Calls", IF(tbl_Customers[[#This Row],[number_customer_service_calls]] &lt;=5, "4-5 Calls", "6+ Calls")))</f>
        <v>0-1 Calls</v>
      </c>
      <c r="X3240" t="str">
        <f>IF(tbl_Customers[[#This Row],[account_length]] &lt;= 50, "0-50", IF(tbl_Customers[[#This Row],[account_length]] &lt;=100, "51-100", IF(tbl_Customers[[#This Row],[account_length]] &lt;= 150, "101-150", "151+")))</f>
        <v>51-100</v>
      </c>
      <c r="Y3240" t="str">
        <f>IF(tbl_Customers[[#This Row],[total_intl_charge]] &lt;= 3, "Low Charges", "High Charges")</f>
        <v>High Charges</v>
      </c>
      <c r="Z3240" t="str">
        <f>IF(tbl_Customers[[#This Row],[total_eve_calls]]&lt;=80,"Low Calls",
IF(tbl_Customers[[#This Row],[total_eve_calls]]&lt;=120,"Medium Calls","High Calls"))</f>
        <v>Low Calls</v>
      </c>
      <c r="AA3240" t="str">
        <f>IF(tbl_Customers[[#This Row],[total_eve_charge]]&lt;=15,"Low Charges",
IF(tbl_Customers[[#This Row],[total_eve_charge]]&lt;=20,"Medium Charges","High Charges"))</f>
        <v>Low Charges</v>
      </c>
      <c r="AB32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0" t="str">
        <f>IF(tbl_Customers[[#This Row],[number_vmail_messages]] = 0, "No Usage", IF(tbl_Customers[[#This Row],[number_vmail_messages]] &lt;= 20, "Low Usage", IF(tbl_Customers[[#This Row],[number_vmail_messages]] &lt;= 40, "Medium Usgae", "High Usage")))</f>
        <v>No Usage</v>
      </c>
      <c r="AD3240" t="str">
        <f>IF(tbl_Customers[[#This Row],[total_day_minutes]]&lt;=150,"Low Usage", IF(tbl_Customers[[#This Row],[total_day_minutes]]&lt;=200,"Medium Usage", IF(tbl_Customers[[#This Row],[total_day_minutes]]&lt;=250,"High Usage","Very High Usage")))</f>
        <v>High Usage</v>
      </c>
      <c r="AE3240" t="str">
        <f>IF(tbl_Customers[[#This Row],[total_intl_calls]]&lt;=5,"Low Calls", IF(tbl_Customers[[#This Row],[total_intl_calls]]&lt;=10, "Medium Calls", "High Calls"))</f>
        <v>Medium Calls</v>
      </c>
      <c r="AF32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40" s="36" t="str">
        <f>IF(tbl_Customers[[#This Row],[Churn_Risk_Score]]&gt;=10,"High Risk", IF(tbl_Customers[[#This Row],[Churn_Risk_Score]]&gt;=5,"Medium Risk","Low Risk"))</f>
        <v>Low Risk</v>
      </c>
    </row>
    <row r="3241" spans="1:33" x14ac:dyDescent="0.35">
      <c r="A3241">
        <v>3240</v>
      </c>
      <c r="B3241" t="s">
        <v>72</v>
      </c>
      <c r="C3241">
        <v>117</v>
      </c>
      <c r="D3241" t="s">
        <v>25</v>
      </c>
      <c r="E3241" t="s">
        <v>22</v>
      </c>
      <c r="F3241" t="s">
        <v>22</v>
      </c>
      <c r="G3241">
        <v>0</v>
      </c>
      <c r="H3241">
        <v>228.3</v>
      </c>
      <c r="I3241">
        <v>84</v>
      </c>
      <c r="J3241">
        <v>38.81</v>
      </c>
      <c r="K3241">
        <v>152.6</v>
      </c>
      <c r="L3241">
        <v>92</v>
      </c>
      <c r="M3241">
        <v>12.97</v>
      </c>
      <c r="N3241">
        <v>309.7</v>
      </c>
      <c r="O3241">
        <v>101</v>
      </c>
      <c r="P3241">
        <v>13.94</v>
      </c>
      <c r="Q3241">
        <v>3.7</v>
      </c>
      <c r="R3241">
        <v>3</v>
      </c>
      <c r="S3241">
        <v>1</v>
      </c>
      <c r="T3241">
        <v>3</v>
      </c>
      <c r="U3241" t="s">
        <v>22</v>
      </c>
      <c r="V3241">
        <f>IF(tbl_Customers[[#This Row],[churn]] = "yes", 1, 0)</f>
        <v>0</v>
      </c>
      <c r="W3241" t="str">
        <f>IF(tbl_Customers[[#This Row],[number_customer_service_calls]] &lt;= 1, "0-1 Calls", IF(tbl_Customers[[#This Row],[number_customer_service_calls]] &lt;= 3, "2-3 Calls", IF(tbl_Customers[[#This Row],[number_customer_service_calls]] &lt;=5, "4-5 Calls", "6+ Calls")))</f>
        <v>2-3 Calls</v>
      </c>
      <c r="X3241" t="str">
        <f>IF(tbl_Customers[[#This Row],[account_length]] &lt;= 50, "0-50", IF(tbl_Customers[[#This Row],[account_length]] &lt;=100, "51-100", IF(tbl_Customers[[#This Row],[account_length]] &lt;= 150, "101-150", "151+")))</f>
        <v>101-150</v>
      </c>
      <c r="Y3241" t="str">
        <f>IF(tbl_Customers[[#This Row],[total_intl_charge]] &lt;= 3, "Low Charges", "High Charges")</f>
        <v>Low Charges</v>
      </c>
      <c r="Z3241" t="str">
        <f>IF(tbl_Customers[[#This Row],[total_eve_calls]]&lt;=80,"Low Calls",
IF(tbl_Customers[[#This Row],[total_eve_calls]]&lt;=120,"Medium Calls","High Calls"))</f>
        <v>Medium Calls</v>
      </c>
      <c r="AA3241" t="str">
        <f>IF(tbl_Customers[[#This Row],[total_eve_charge]]&lt;=15,"Low Charges",
IF(tbl_Customers[[#This Row],[total_eve_charge]]&lt;=20,"Medium Charges","High Charges"))</f>
        <v>Low Charges</v>
      </c>
      <c r="AB32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41" t="str">
        <f>IF(tbl_Customers[[#This Row],[number_vmail_messages]] = 0, "No Usage", IF(tbl_Customers[[#This Row],[number_vmail_messages]] &lt;= 20, "Low Usage", IF(tbl_Customers[[#This Row],[number_vmail_messages]] &lt;= 40, "Medium Usgae", "High Usage")))</f>
        <v>No Usage</v>
      </c>
      <c r="AD3241" t="str">
        <f>IF(tbl_Customers[[#This Row],[total_day_minutes]]&lt;=150,"Low Usage", IF(tbl_Customers[[#This Row],[total_day_minutes]]&lt;=200,"Medium Usage", IF(tbl_Customers[[#This Row],[total_day_minutes]]&lt;=250,"High Usage","Very High Usage")))</f>
        <v>High Usage</v>
      </c>
      <c r="AE3241" t="str">
        <f>IF(tbl_Customers[[#This Row],[total_intl_calls]]&lt;=5,"Low Calls", IF(tbl_Customers[[#This Row],[total_intl_calls]]&lt;=10, "Medium Calls", "High Calls"))</f>
        <v>Low Calls</v>
      </c>
      <c r="AF32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41" s="36" t="str">
        <f>IF(tbl_Customers[[#This Row],[Churn_Risk_Score]]&gt;=10,"High Risk", IF(tbl_Customers[[#This Row],[Churn_Risk_Score]]&gt;=5,"Medium Risk","Low Risk"))</f>
        <v>Low Risk</v>
      </c>
    </row>
    <row r="3242" spans="1:33" x14ac:dyDescent="0.35">
      <c r="A3242">
        <v>3241</v>
      </c>
      <c r="B3242" t="s">
        <v>38</v>
      </c>
      <c r="C3242">
        <v>54</v>
      </c>
      <c r="D3242" t="s">
        <v>25</v>
      </c>
      <c r="E3242" t="s">
        <v>22</v>
      </c>
      <c r="F3242" t="s">
        <v>22</v>
      </c>
      <c r="G3242">
        <v>0</v>
      </c>
      <c r="H3242">
        <v>197.7</v>
      </c>
      <c r="I3242">
        <v>84</v>
      </c>
      <c r="J3242">
        <v>33.61</v>
      </c>
      <c r="K3242">
        <v>221.3</v>
      </c>
      <c r="L3242">
        <v>89</v>
      </c>
      <c r="M3242">
        <v>18.809999999999999</v>
      </c>
      <c r="N3242">
        <v>189.4</v>
      </c>
      <c r="O3242">
        <v>109</v>
      </c>
      <c r="P3242">
        <v>8.52</v>
      </c>
      <c r="Q3242">
        <v>7.8</v>
      </c>
      <c r="R3242">
        <v>3</v>
      </c>
      <c r="S3242">
        <v>2.11</v>
      </c>
      <c r="T3242">
        <v>2</v>
      </c>
      <c r="U3242" t="s">
        <v>22</v>
      </c>
      <c r="V3242">
        <f>IF(tbl_Customers[[#This Row],[churn]] = "yes", 1, 0)</f>
        <v>0</v>
      </c>
      <c r="W3242" t="str">
        <f>IF(tbl_Customers[[#This Row],[number_customer_service_calls]] &lt;= 1, "0-1 Calls", IF(tbl_Customers[[#This Row],[number_customer_service_calls]] &lt;= 3, "2-3 Calls", IF(tbl_Customers[[#This Row],[number_customer_service_calls]] &lt;=5, "4-5 Calls", "6+ Calls")))</f>
        <v>2-3 Calls</v>
      </c>
      <c r="X3242" t="str">
        <f>IF(tbl_Customers[[#This Row],[account_length]] &lt;= 50, "0-50", IF(tbl_Customers[[#This Row],[account_length]] &lt;=100, "51-100", IF(tbl_Customers[[#This Row],[account_length]] &lt;= 150, "101-150", "151+")))</f>
        <v>51-100</v>
      </c>
      <c r="Y3242" t="str">
        <f>IF(tbl_Customers[[#This Row],[total_intl_charge]] &lt;= 3, "Low Charges", "High Charges")</f>
        <v>Low Charges</v>
      </c>
      <c r="Z3242" t="str">
        <f>IF(tbl_Customers[[#This Row],[total_eve_calls]]&lt;=80,"Low Calls",
IF(tbl_Customers[[#This Row],[total_eve_calls]]&lt;=120,"Medium Calls","High Calls"))</f>
        <v>Medium Calls</v>
      </c>
      <c r="AA3242" t="str">
        <f>IF(tbl_Customers[[#This Row],[total_eve_charge]]&lt;=15,"Low Charges",
IF(tbl_Customers[[#This Row],[total_eve_charge]]&lt;=20,"Medium Charges","High Charges"))</f>
        <v>Medium Charges</v>
      </c>
      <c r="AB32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42" t="str">
        <f>IF(tbl_Customers[[#This Row],[number_vmail_messages]] = 0, "No Usage", IF(tbl_Customers[[#This Row],[number_vmail_messages]] &lt;= 20, "Low Usage", IF(tbl_Customers[[#This Row],[number_vmail_messages]] &lt;= 40, "Medium Usgae", "High Usage")))</f>
        <v>No Usage</v>
      </c>
      <c r="AD3242" t="str">
        <f>IF(tbl_Customers[[#This Row],[total_day_minutes]]&lt;=150,"Low Usage", IF(tbl_Customers[[#This Row],[total_day_minutes]]&lt;=200,"Medium Usage", IF(tbl_Customers[[#This Row],[total_day_minutes]]&lt;=250,"High Usage","Very High Usage")))</f>
        <v>Medium Usage</v>
      </c>
      <c r="AE3242" t="str">
        <f>IF(tbl_Customers[[#This Row],[total_intl_calls]]&lt;=5,"Low Calls", IF(tbl_Customers[[#This Row],[total_intl_calls]]&lt;=10, "Medium Calls", "High Calls"))</f>
        <v>Low Calls</v>
      </c>
      <c r="AF32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42" s="36" t="str">
        <f>IF(tbl_Customers[[#This Row],[Churn_Risk_Score]]&gt;=10,"High Risk", IF(tbl_Customers[[#This Row],[Churn_Risk_Score]]&gt;=5,"Medium Risk","Low Risk"))</f>
        <v>Low Risk</v>
      </c>
    </row>
    <row r="3243" spans="1:33" x14ac:dyDescent="0.35">
      <c r="A3243">
        <v>3242</v>
      </c>
      <c r="B3243" t="s">
        <v>32</v>
      </c>
      <c r="C3243">
        <v>76</v>
      </c>
      <c r="D3243" t="s">
        <v>21</v>
      </c>
      <c r="E3243" t="s">
        <v>22</v>
      </c>
      <c r="F3243" t="s">
        <v>23</v>
      </c>
      <c r="G3243">
        <v>35</v>
      </c>
      <c r="H3243">
        <v>273.7</v>
      </c>
      <c r="I3243">
        <v>94</v>
      </c>
      <c r="J3243">
        <v>46.53</v>
      </c>
      <c r="K3243">
        <v>153.30000000000001</v>
      </c>
      <c r="L3243">
        <v>101</v>
      </c>
      <c r="M3243">
        <v>13.03</v>
      </c>
      <c r="N3243">
        <v>259</v>
      </c>
      <c r="O3243">
        <v>109</v>
      </c>
      <c r="P3243">
        <v>11.66</v>
      </c>
      <c r="Q3243">
        <v>3.8</v>
      </c>
      <c r="R3243">
        <v>3</v>
      </c>
      <c r="S3243">
        <v>1.03</v>
      </c>
      <c r="T3243">
        <v>0</v>
      </c>
      <c r="U3243" t="s">
        <v>22</v>
      </c>
      <c r="V3243">
        <f>IF(tbl_Customers[[#This Row],[churn]] = "yes", 1, 0)</f>
        <v>0</v>
      </c>
      <c r="W3243" t="str">
        <f>IF(tbl_Customers[[#This Row],[number_customer_service_calls]] &lt;= 1, "0-1 Calls", IF(tbl_Customers[[#This Row],[number_customer_service_calls]] &lt;= 3, "2-3 Calls", IF(tbl_Customers[[#This Row],[number_customer_service_calls]] &lt;=5, "4-5 Calls", "6+ Calls")))</f>
        <v>0-1 Calls</v>
      </c>
      <c r="X3243" t="str">
        <f>IF(tbl_Customers[[#This Row],[account_length]] &lt;= 50, "0-50", IF(tbl_Customers[[#This Row],[account_length]] &lt;=100, "51-100", IF(tbl_Customers[[#This Row],[account_length]] &lt;= 150, "101-150", "151+")))</f>
        <v>51-100</v>
      </c>
      <c r="Y3243" t="str">
        <f>IF(tbl_Customers[[#This Row],[total_intl_charge]] &lt;= 3, "Low Charges", "High Charges")</f>
        <v>Low Charges</v>
      </c>
      <c r="Z3243" t="str">
        <f>IF(tbl_Customers[[#This Row],[total_eve_calls]]&lt;=80,"Low Calls",
IF(tbl_Customers[[#This Row],[total_eve_calls]]&lt;=120,"Medium Calls","High Calls"))</f>
        <v>Medium Calls</v>
      </c>
      <c r="AA3243" t="str">
        <f>IF(tbl_Customers[[#This Row],[total_eve_charge]]&lt;=15,"Low Charges",
IF(tbl_Customers[[#This Row],[total_eve_charge]]&lt;=20,"Medium Charges","High Charges"))</f>
        <v>Low Charges</v>
      </c>
      <c r="AB32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43" t="str">
        <f>IF(tbl_Customers[[#This Row],[number_vmail_messages]] = 0, "No Usage", IF(tbl_Customers[[#This Row],[number_vmail_messages]] &lt;= 20, "Low Usage", IF(tbl_Customers[[#This Row],[number_vmail_messages]] &lt;= 40, "Medium Usgae", "High Usage")))</f>
        <v>Medium Usgae</v>
      </c>
      <c r="AD3243" t="str">
        <f>IF(tbl_Customers[[#This Row],[total_day_minutes]]&lt;=150,"Low Usage", IF(tbl_Customers[[#This Row],[total_day_minutes]]&lt;=200,"Medium Usage", IF(tbl_Customers[[#This Row],[total_day_minutes]]&lt;=250,"High Usage","Very High Usage")))</f>
        <v>Very High Usage</v>
      </c>
      <c r="AE3243" t="str">
        <f>IF(tbl_Customers[[#This Row],[total_intl_calls]]&lt;=5,"Low Calls", IF(tbl_Customers[[#This Row],[total_intl_calls]]&lt;=10, "Medium Calls", "High Calls"))</f>
        <v>Low Calls</v>
      </c>
      <c r="AF32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43" s="36" t="str">
        <f>IF(tbl_Customers[[#This Row],[Churn_Risk_Score]]&gt;=10,"High Risk", IF(tbl_Customers[[#This Row],[Churn_Risk_Score]]&gt;=5,"Medium Risk","Low Risk"))</f>
        <v>Low Risk</v>
      </c>
    </row>
    <row r="3244" spans="1:33" x14ac:dyDescent="0.35">
      <c r="A3244">
        <v>3243</v>
      </c>
      <c r="B3244" t="s">
        <v>71</v>
      </c>
      <c r="C3244">
        <v>98</v>
      </c>
      <c r="D3244" t="s">
        <v>21</v>
      </c>
      <c r="E3244" t="s">
        <v>22</v>
      </c>
      <c r="F3244" t="s">
        <v>22</v>
      </c>
      <c r="G3244">
        <v>0</v>
      </c>
      <c r="H3244">
        <v>190.5</v>
      </c>
      <c r="I3244">
        <v>106</v>
      </c>
      <c r="J3244">
        <v>32.39</v>
      </c>
      <c r="K3244">
        <v>164.2</v>
      </c>
      <c r="L3244">
        <v>92</v>
      </c>
      <c r="M3244">
        <v>13.96</v>
      </c>
      <c r="N3244">
        <v>110.8</v>
      </c>
      <c r="O3244">
        <v>88</v>
      </c>
      <c r="P3244">
        <v>4.99</v>
      </c>
      <c r="Q3244">
        <v>11.4</v>
      </c>
      <c r="R3244">
        <v>5</v>
      </c>
      <c r="S3244">
        <v>3.08</v>
      </c>
      <c r="T3244">
        <v>2</v>
      </c>
      <c r="U3244" t="s">
        <v>22</v>
      </c>
      <c r="V3244">
        <f>IF(tbl_Customers[[#This Row],[churn]] = "yes", 1, 0)</f>
        <v>0</v>
      </c>
      <c r="W3244" t="str">
        <f>IF(tbl_Customers[[#This Row],[number_customer_service_calls]] &lt;= 1, "0-1 Calls", IF(tbl_Customers[[#This Row],[number_customer_service_calls]] &lt;= 3, "2-3 Calls", IF(tbl_Customers[[#This Row],[number_customer_service_calls]] &lt;=5, "4-5 Calls", "6+ Calls")))</f>
        <v>2-3 Calls</v>
      </c>
      <c r="X3244" t="str">
        <f>IF(tbl_Customers[[#This Row],[account_length]] &lt;= 50, "0-50", IF(tbl_Customers[[#This Row],[account_length]] &lt;=100, "51-100", IF(tbl_Customers[[#This Row],[account_length]] &lt;= 150, "101-150", "151+")))</f>
        <v>51-100</v>
      </c>
      <c r="Y3244" t="str">
        <f>IF(tbl_Customers[[#This Row],[total_intl_charge]] &lt;= 3, "Low Charges", "High Charges")</f>
        <v>High Charges</v>
      </c>
      <c r="Z3244" t="str">
        <f>IF(tbl_Customers[[#This Row],[total_eve_calls]]&lt;=80,"Low Calls",
IF(tbl_Customers[[#This Row],[total_eve_calls]]&lt;=120,"Medium Calls","High Calls"))</f>
        <v>Medium Calls</v>
      </c>
      <c r="AA3244" t="str">
        <f>IF(tbl_Customers[[#This Row],[total_eve_charge]]&lt;=15,"Low Charges",
IF(tbl_Customers[[#This Row],[total_eve_charge]]&lt;=20,"Medium Charges","High Charges"))</f>
        <v>Low Charges</v>
      </c>
      <c r="AB32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4" t="str">
        <f>IF(tbl_Customers[[#This Row],[number_vmail_messages]] = 0, "No Usage", IF(tbl_Customers[[#This Row],[number_vmail_messages]] &lt;= 20, "Low Usage", IF(tbl_Customers[[#This Row],[number_vmail_messages]] &lt;= 40, "Medium Usgae", "High Usage")))</f>
        <v>No Usage</v>
      </c>
      <c r="AD3244" t="str">
        <f>IF(tbl_Customers[[#This Row],[total_day_minutes]]&lt;=150,"Low Usage", IF(tbl_Customers[[#This Row],[total_day_minutes]]&lt;=200,"Medium Usage", IF(tbl_Customers[[#This Row],[total_day_minutes]]&lt;=250,"High Usage","Very High Usage")))</f>
        <v>Medium Usage</v>
      </c>
      <c r="AE3244" t="str">
        <f>IF(tbl_Customers[[#This Row],[total_intl_calls]]&lt;=5,"Low Calls", IF(tbl_Customers[[#This Row],[total_intl_calls]]&lt;=10, "Medium Calls", "High Calls"))</f>
        <v>Low Calls</v>
      </c>
      <c r="AF32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44" s="36" t="str">
        <f>IF(tbl_Customers[[#This Row],[Churn_Risk_Score]]&gt;=10,"High Risk", IF(tbl_Customers[[#This Row],[Churn_Risk_Score]]&gt;=5,"Medium Risk","Low Risk"))</f>
        <v>Low Risk</v>
      </c>
    </row>
    <row r="3245" spans="1:33" x14ac:dyDescent="0.35">
      <c r="A3245">
        <v>3244</v>
      </c>
      <c r="B3245" t="s">
        <v>31</v>
      </c>
      <c r="C3245">
        <v>74</v>
      </c>
      <c r="D3245" t="s">
        <v>25</v>
      </c>
      <c r="E3245" t="s">
        <v>22</v>
      </c>
      <c r="F3245" t="s">
        <v>22</v>
      </c>
      <c r="G3245">
        <v>0</v>
      </c>
      <c r="H3245">
        <v>176.1</v>
      </c>
      <c r="I3245">
        <v>79</v>
      </c>
      <c r="J3245">
        <v>29.94</v>
      </c>
      <c r="K3245">
        <v>208.3</v>
      </c>
      <c r="L3245">
        <v>105</v>
      </c>
      <c r="M3245">
        <v>17.71</v>
      </c>
      <c r="N3245">
        <v>237.5</v>
      </c>
      <c r="O3245">
        <v>86</v>
      </c>
      <c r="P3245">
        <v>10.69</v>
      </c>
      <c r="Q3245">
        <v>16.100000000000001</v>
      </c>
      <c r="R3245">
        <v>4</v>
      </c>
      <c r="S3245">
        <v>4.3499999999999996</v>
      </c>
      <c r="T3245">
        <v>4</v>
      </c>
      <c r="U3245" t="s">
        <v>22</v>
      </c>
      <c r="V3245">
        <f>IF(tbl_Customers[[#This Row],[churn]] = "yes", 1, 0)</f>
        <v>0</v>
      </c>
      <c r="W3245" t="str">
        <f>IF(tbl_Customers[[#This Row],[number_customer_service_calls]] &lt;= 1, "0-1 Calls", IF(tbl_Customers[[#This Row],[number_customer_service_calls]] &lt;= 3, "2-3 Calls", IF(tbl_Customers[[#This Row],[number_customer_service_calls]] &lt;=5, "4-5 Calls", "6+ Calls")))</f>
        <v>4-5 Calls</v>
      </c>
      <c r="X3245" t="str">
        <f>IF(tbl_Customers[[#This Row],[account_length]] &lt;= 50, "0-50", IF(tbl_Customers[[#This Row],[account_length]] &lt;=100, "51-100", IF(tbl_Customers[[#This Row],[account_length]] &lt;= 150, "101-150", "151+")))</f>
        <v>51-100</v>
      </c>
      <c r="Y3245" t="str">
        <f>IF(tbl_Customers[[#This Row],[total_intl_charge]] &lt;= 3, "Low Charges", "High Charges")</f>
        <v>High Charges</v>
      </c>
      <c r="Z3245" t="str">
        <f>IF(tbl_Customers[[#This Row],[total_eve_calls]]&lt;=80,"Low Calls",
IF(tbl_Customers[[#This Row],[total_eve_calls]]&lt;=120,"Medium Calls","High Calls"))</f>
        <v>Medium Calls</v>
      </c>
      <c r="AA3245" t="str">
        <f>IF(tbl_Customers[[#This Row],[total_eve_charge]]&lt;=15,"Low Charges",
IF(tbl_Customers[[#This Row],[total_eve_charge]]&lt;=20,"Medium Charges","High Charges"))</f>
        <v>Medium Charges</v>
      </c>
      <c r="AB32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5" t="str">
        <f>IF(tbl_Customers[[#This Row],[number_vmail_messages]] = 0, "No Usage", IF(tbl_Customers[[#This Row],[number_vmail_messages]] &lt;= 20, "Low Usage", IF(tbl_Customers[[#This Row],[number_vmail_messages]] &lt;= 40, "Medium Usgae", "High Usage")))</f>
        <v>No Usage</v>
      </c>
      <c r="AD3245" t="str">
        <f>IF(tbl_Customers[[#This Row],[total_day_minutes]]&lt;=150,"Low Usage", IF(tbl_Customers[[#This Row],[total_day_minutes]]&lt;=200,"Medium Usage", IF(tbl_Customers[[#This Row],[total_day_minutes]]&lt;=250,"High Usage","Very High Usage")))</f>
        <v>Medium Usage</v>
      </c>
      <c r="AE3245" t="str">
        <f>IF(tbl_Customers[[#This Row],[total_intl_calls]]&lt;=5,"Low Calls", IF(tbl_Customers[[#This Row],[total_intl_calls]]&lt;=10, "Medium Calls", "High Calls"))</f>
        <v>Low Calls</v>
      </c>
      <c r="AF32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245" s="36" t="str">
        <f>IF(tbl_Customers[[#This Row],[Churn_Risk_Score]]&gt;=10,"High Risk", IF(tbl_Customers[[#This Row],[Churn_Risk_Score]]&gt;=5,"Medium Risk","Low Risk"))</f>
        <v>Medium Risk</v>
      </c>
    </row>
    <row r="3246" spans="1:33" x14ac:dyDescent="0.35">
      <c r="A3246">
        <v>3245</v>
      </c>
      <c r="B3246" t="s">
        <v>39</v>
      </c>
      <c r="C3246">
        <v>112</v>
      </c>
      <c r="D3246" t="s">
        <v>21</v>
      </c>
      <c r="E3246" t="s">
        <v>22</v>
      </c>
      <c r="F3246" t="s">
        <v>22</v>
      </c>
      <c r="G3246">
        <v>0</v>
      </c>
      <c r="H3246">
        <v>210.4</v>
      </c>
      <c r="I3246">
        <v>78</v>
      </c>
      <c r="J3246">
        <v>35.770000000000003</v>
      </c>
      <c r="K3246">
        <v>172.4</v>
      </c>
      <c r="L3246">
        <v>75</v>
      </c>
      <c r="M3246">
        <v>14.65</v>
      </c>
      <c r="N3246">
        <v>240</v>
      </c>
      <c r="O3246">
        <v>105</v>
      </c>
      <c r="P3246">
        <v>10.8</v>
      </c>
      <c r="Q3246">
        <v>11.7</v>
      </c>
      <c r="R3246">
        <v>3</v>
      </c>
      <c r="S3246">
        <v>3.16</v>
      </c>
      <c r="T3246">
        <v>2</v>
      </c>
      <c r="U3246" t="s">
        <v>22</v>
      </c>
      <c r="V3246">
        <f>IF(tbl_Customers[[#This Row],[churn]] = "yes", 1, 0)</f>
        <v>0</v>
      </c>
      <c r="W3246" t="str">
        <f>IF(tbl_Customers[[#This Row],[number_customer_service_calls]] &lt;= 1, "0-1 Calls", IF(tbl_Customers[[#This Row],[number_customer_service_calls]] &lt;= 3, "2-3 Calls", IF(tbl_Customers[[#This Row],[number_customer_service_calls]] &lt;=5, "4-5 Calls", "6+ Calls")))</f>
        <v>2-3 Calls</v>
      </c>
      <c r="X3246" t="str">
        <f>IF(tbl_Customers[[#This Row],[account_length]] &lt;= 50, "0-50", IF(tbl_Customers[[#This Row],[account_length]] &lt;=100, "51-100", IF(tbl_Customers[[#This Row],[account_length]] &lt;= 150, "101-150", "151+")))</f>
        <v>101-150</v>
      </c>
      <c r="Y3246" t="str">
        <f>IF(tbl_Customers[[#This Row],[total_intl_charge]] &lt;= 3, "Low Charges", "High Charges")</f>
        <v>High Charges</v>
      </c>
      <c r="Z3246" t="str">
        <f>IF(tbl_Customers[[#This Row],[total_eve_calls]]&lt;=80,"Low Calls",
IF(tbl_Customers[[#This Row],[total_eve_calls]]&lt;=120,"Medium Calls","High Calls"))</f>
        <v>Low Calls</v>
      </c>
      <c r="AA3246" t="str">
        <f>IF(tbl_Customers[[#This Row],[total_eve_charge]]&lt;=15,"Low Charges",
IF(tbl_Customers[[#This Row],[total_eve_charge]]&lt;=20,"Medium Charges","High Charges"))</f>
        <v>Low Charges</v>
      </c>
      <c r="AB32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6" t="str">
        <f>IF(tbl_Customers[[#This Row],[number_vmail_messages]] = 0, "No Usage", IF(tbl_Customers[[#This Row],[number_vmail_messages]] &lt;= 20, "Low Usage", IF(tbl_Customers[[#This Row],[number_vmail_messages]] &lt;= 40, "Medium Usgae", "High Usage")))</f>
        <v>No Usage</v>
      </c>
      <c r="AD3246" t="str">
        <f>IF(tbl_Customers[[#This Row],[total_day_minutes]]&lt;=150,"Low Usage", IF(tbl_Customers[[#This Row],[total_day_minutes]]&lt;=200,"Medium Usage", IF(tbl_Customers[[#This Row],[total_day_minutes]]&lt;=250,"High Usage","Very High Usage")))</f>
        <v>High Usage</v>
      </c>
      <c r="AE3246" t="str">
        <f>IF(tbl_Customers[[#This Row],[total_intl_calls]]&lt;=5,"Low Calls", IF(tbl_Customers[[#This Row],[total_intl_calls]]&lt;=10, "Medium Calls", "High Calls"))</f>
        <v>Low Calls</v>
      </c>
      <c r="AF32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46" s="36" t="str">
        <f>IF(tbl_Customers[[#This Row],[Churn_Risk_Score]]&gt;=10,"High Risk", IF(tbl_Customers[[#This Row],[Churn_Risk_Score]]&gt;=5,"Medium Risk","Low Risk"))</f>
        <v>Low Risk</v>
      </c>
    </row>
    <row r="3247" spans="1:33" x14ac:dyDescent="0.35">
      <c r="A3247">
        <v>3246</v>
      </c>
      <c r="B3247" t="s">
        <v>35</v>
      </c>
      <c r="C3247">
        <v>138</v>
      </c>
      <c r="D3247" t="s">
        <v>21</v>
      </c>
      <c r="E3247" t="s">
        <v>22</v>
      </c>
      <c r="F3247" t="s">
        <v>23</v>
      </c>
      <c r="G3247">
        <v>28</v>
      </c>
      <c r="H3247">
        <v>151</v>
      </c>
      <c r="I3247">
        <v>59</v>
      </c>
      <c r="J3247">
        <v>25.67</v>
      </c>
      <c r="K3247">
        <v>269.5</v>
      </c>
      <c r="L3247">
        <v>122</v>
      </c>
      <c r="M3247">
        <v>22.91</v>
      </c>
      <c r="N3247">
        <v>179.4</v>
      </c>
      <c r="O3247">
        <v>116</v>
      </c>
      <c r="P3247">
        <v>8.07</v>
      </c>
      <c r="Q3247">
        <v>8.9</v>
      </c>
      <c r="R3247">
        <v>9</v>
      </c>
      <c r="S3247">
        <v>2.4</v>
      </c>
      <c r="T3247">
        <v>0</v>
      </c>
      <c r="U3247" t="s">
        <v>22</v>
      </c>
      <c r="V3247">
        <f>IF(tbl_Customers[[#This Row],[churn]] = "yes", 1, 0)</f>
        <v>0</v>
      </c>
      <c r="W3247" t="str">
        <f>IF(tbl_Customers[[#This Row],[number_customer_service_calls]] &lt;= 1, "0-1 Calls", IF(tbl_Customers[[#This Row],[number_customer_service_calls]] &lt;= 3, "2-3 Calls", IF(tbl_Customers[[#This Row],[number_customer_service_calls]] &lt;=5, "4-5 Calls", "6+ Calls")))</f>
        <v>0-1 Calls</v>
      </c>
      <c r="X3247" t="str">
        <f>IF(tbl_Customers[[#This Row],[account_length]] &lt;= 50, "0-50", IF(tbl_Customers[[#This Row],[account_length]] &lt;=100, "51-100", IF(tbl_Customers[[#This Row],[account_length]] &lt;= 150, "101-150", "151+")))</f>
        <v>101-150</v>
      </c>
      <c r="Y3247" t="str">
        <f>IF(tbl_Customers[[#This Row],[total_intl_charge]] &lt;= 3, "Low Charges", "High Charges")</f>
        <v>Low Charges</v>
      </c>
      <c r="Z3247" t="str">
        <f>IF(tbl_Customers[[#This Row],[total_eve_calls]]&lt;=80,"Low Calls",
IF(tbl_Customers[[#This Row],[total_eve_calls]]&lt;=120,"Medium Calls","High Calls"))</f>
        <v>High Calls</v>
      </c>
      <c r="AA3247" t="str">
        <f>IF(tbl_Customers[[#This Row],[total_eve_charge]]&lt;=15,"Low Charges",
IF(tbl_Customers[[#This Row],[total_eve_charge]]&lt;=20,"Medium Charges","High Charges"))</f>
        <v>High Charges</v>
      </c>
      <c r="AB32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47" t="str">
        <f>IF(tbl_Customers[[#This Row],[number_vmail_messages]] = 0, "No Usage", IF(tbl_Customers[[#This Row],[number_vmail_messages]] &lt;= 20, "Low Usage", IF(tbl_Customers[[#This Row],[number_vmail_messages]] &lt;= 40, "Medium Usgae", "High Usage")))</f>
        <v>Medium Usgae</v>
      </c>
      <c r="AD3247" t="str">
        <f>IF(tbl_Customers[[#This Row],[total_day_minutes]]&lt;=150,"Low Usage", IF(tbl_Customers[[#This Row],[total_day_minutes]]&lt;=200,"Medium Usage", IF(tbl_Customers[[#This Row],[total_day_minutes]]&lt;=250,"High Usage","Very High Usage")))</f>
        <v>Medium Usage</v>
      </c>
      <c r="AE3247" t="str">
        <f>IF(tbl_Customers[[#This Row],[total_intl_calls]]&lt;=5,"Low Calls", IF(tbl_Customers[[#This Row],[total_intl_calls]]&lt;=10, "Medium Calls", "High Calls"))</f>
        <v>Medium Calls</v>
      </c>
      <c r="AF32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47" s="36" t="str">
        <f>IF(tbl_Customers[[#This Row],[Churn_Risk_Score]]&gt;=10,"High Risk", IF(tbl_Customers[[#This Row],[Churn_Risk_Score]]&gt;=5,"Medium Risk","Low Risk"))</f>
        <v>Low Risk</v>
      </c>
    </row>
    <row r="3248" spans="1:33" x14ac:dyDescent="0.35">
      <c r="A3248">
        <v>3247</v>
      </c>
      <c r="B3248" t="s">
        <v>68</v>
      </c>
      <c r="C3248">
        <v>65</v>
      </c>
      <c r="D3248" t="s">
        <v>21</v>
      </c>
      <c r="E3248" t="s">
        <v>22</v>
      </c>
      <c r="F3248" t="s">
        <v>22</v>
      </c>
      <c r="G3248">
        <v>0</v>
      </c>
      <c r="H3248">
        <v>144.30000000000001</v>
      </c>
      <c r="I3248">
        <v>109</v>
      </c>
      <c r="J3248">
        <v>24.53</v>
      </c>
      <c r="K3248">
        <v>331.3</v>
      </c>
      <c r="L3248">
        <v>89</v>
      </c>
      <c r="M3248">
        <v>28.16</v>
      </c>
      <c r="N3248">
        <v>155.30000000000001</v>
      </c>
      <c r="O3248">
        <v>69</v>
      </c>
      <c r="P3248">
        <v>6.99</v>
      </c>
      <c r="Q3248">
        <v>11.8</v>
      </c>
      <c r="R3248">
        <v>15</v>
      </c>
      <c r="S3248">
        <v>3.19</v>
      </c>
      <c r="T3248">
        <v>3</v>
      </c>
      <c r="U3248" t="s">
        <v>22</v>
      </c>
      <c r="V3248">
        <f>IF(tbl_Customers[[#This Row],[churn]] = "yes", 1, 0)</f>
        <v>0</v>
      </c>
      <c r="W3248" t="str">
        <f>IF(tbl_Customers[[#This Row],[number_customer_service_calls]] &lt;= 1, "0-1 Calls", IF(tbl_Customers[[#This Row],[number_customer_service_calls]] &lt;= 3, "2-3 Calls", IF(tbl_Customers[[#This Row],[number_customer_service_calls]] &lt;=5, "4-5 Calls", "6+ Calls")))</f>
        <v>2-3 Calls</v>
      </c>
      <c r="X3248" t="str">
        <f>IF(tbl_Customers[[#This Row],[account_length]] &lt;= 50, "0-50", IF(tbl_Customers[[#This Row],[account_length]] &lt;=100, "51-100", IF(tbl_Customers[[#This Row],[account_length]] &lt;= 150, "101-150", "151+")))</f>
        <v>51-100</v>
      </c>
      <c r="Y3248" t="str">
        <f>IF(tbl_Customers[[#This Row],[total_intl_charge]] &lt;= 3, "Low Charges", "High Charges")</f>
        <v>High Charges</v>
      </c>
      <c r="Z3248" t="str">
        <f>IF(tbl_Customers[[#This Row],[total_eve_calls]]&lt;=80,"Low Calls",
IF(tbl_Customers[[#This Row],[total_eve_calls]]&lt;=120,"Medium Calls","High Calls"))</f>
        <v>Medium Calls</v>
      </c>
      <c r="AA3248" t="str">
        <f>IF(tbl_Customers[[#This Row],[total_eve_charge]]&lt;=15,"Low Charges",
IF(tbl_Customers[[#This Row],[total_eve_charge]]&lt;=20,"Medium Charges","High Charges"))</f>
        <v>High Charges</v>
      </c>
      <c r="AB32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8" t="str">
        <f>IF(tbl_Customers[[#This Row],[number_vmail_messages]] = 0, "No Usage", IF(tbl_Customers[[#This Row],[number_vmail_messages]] &lt;= 20, "Low Usage", IF(tbl_Customers[[#This Row],[number_vmail_messages]] &lt;= 40, "Medium Usgae", "High Usage")))</f>
        <v>No Usage</v>
      </c>
      <c r="AD3248" t="str">
        <f>IF(tbl_Customers[[#This Row],[total_day_minutes]]&lt;=150,"Low Usage", IF(tbl_Customers[[#This Row],[total_day_minutes]]&lt;=200,"Medium Usage", IF(tbl_Customers[[#This Row],[total_day_minutes]]&lt;=250,"High Usage","Very High Usage")))</f>
        <v>Low Usage</v>
      </c>
      <c r="AE3248" t="str">
        <f>IF(tbl_Customers[[#This Row],[total_intl_calls]]&lt;=5,"Low Calls", IF(tbl_Customers[[#This Row],[total_intl_calls]]&lt;=10, "Medium Calls", "High Calls"))</f>
        <v>High Calls</v>
      </c>
      <c r="AF32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48" s="36" t="str">
        <f>IF(tbl_Customers[[#This Row],[Churn_Risk_Score]]&gt;=10,"High Risk", IF(tbl_Customers[[#This Row],[Churn_Risk_Score]]&gt;=5,"Medium Risk","Low Risk"))</f>
        <v>Low Risk</v>
      </c>
    </row>
    <row r="3249" spans="1:33" x14ac:dyDescent="0.35">
      <c r="A3249">
        <v>3248</v>
      </c>
      <c r="B3249" t="s">
        <v>40</v>
      </c>
      <c r="C3249">
        <v>194</v>
      </c>
      <c r="D3249" t="s">
        <v>25</v>
      </c>
      <c r="E3249" t="s">
        <v>22</v>
      </c>
      <c r="F3249" t="s">
        <v>23</v>
      </c>
      <c r="G3249">
        <v>42</v>
      </c>
      <c r="H3249">
        <v>203.7</v>
      </c>
      <c r="I3249">
        <v>109</v>
      </c>
      <c r="J3249">
        <v>34.630000000000003</v>
      </c>
      <c r="K3249">
        <v>192.9</v>
      </c>
      <c r="L3249">
        <v>125</v>
      </c>
      <c r="M3249">
        <v>16.399999999999999</v>
      </c>
      <c r="N3249">
        <v>318</v>
      </c>
      <c r="O3249">
        <v>81</v>
      </c>
      <c r="P3249">
        <v>14.31</v>
      </c>
      <c r="Q3249">
        <v>10.8</v>
      </c>
      <c r="R3249">
        <v>16</v>
      </c>
      <c r="S3249">
        <v>2.92</v>
      </c>
      <c r="T3249">
        <v>3</v>
      </c>
      <c r="U3249" t="s">
        <v>22</v>
      </c>
      <c r="V3249">
        <f>IF(tbl_Customers[[#This Row],[churn]] = "yes", 1, 0)</f>
        <v>0</v>
      </c>
      <c r="W3249" t="str">
        <f>IF(tbl_Customers[[#This Row],[number_customer_service_calls]] &lt;= 1, "0-1 Calls", IF(tbl_Customers[[#This Row],[number_customer_service_calls]] &lt;= 3, "2-3 Calls", IF(tbl_Customers[[#This Row],[number_customer_service_calls]] &lt;=5, "4-5 Calls", "6+ Calls")))</f>
        <v>2-3 Calls</v>
      </c>
      <c r="X3249" t="str">
        <f>IF(tbl_Customers[[#This Row],[account_length]] &lt;= 50, "0-50", IF(tbl_Customers[[#This Row],[account_length]] &lt;=100, "51-100", IF(tbl_Customers[[#This Row],[account_length]] &lt;= 150, "101-150", "151+")))</f>
        <v>151+</v>
      </c>
      <c r="Y3249" t="str">
        <f>IF(tbl_Customers[[#This Row],[total_intl_charge]] &lt;= 3, "Low Charges", "High Charges")</f>
        <v>Low Charges</v>
      </c>
      <c r="Z3249" t="str">
        <f>IF(tbl_Customers[[#This Row],[total_eve_calls]]&lt;=80,"Low Calls",
IF(tbl_Customers[[#This Row],[total_eve_calls]]&lt;=120,"Medium Calls","High Calls"))</f>
        <v>High Calls</v>
      </c>
      <c r="AA3249" t="str">
        <f>IF(tbl_Customers[[#This Row],[total_eve_charge]]&lt;=15,"Low Charges",
IF(tbl_Customers[[#This Row],[total_eve_charge]]&lt;=20,"Medium Charges","High Charges"))</f>
        <v>Medium Charges</v>
      </c>
      <c r="AB32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49" t="str">
        <f>IF(tbl_Customers[[#This Row],[number_vmail_messages]] = 0, "No Usage", IF(tbl_Customers[[#This Row],[number_vmail_messages]] &lt;= 20, "Low Usage", IF(tbl_Customers[[#This Row],[number_vmail_messages]] &lt;= 40, "Medium Usgae", "High Usage")))</f>
        <v>High Usage</v>
      </c>
      <c r="AD3249" t="str">
        <f>IF(tbl_Customers[[#This Row],[total_day_minutes]]&lt;=150,"Low Usage", IF(tbl_Customers[[#This Row],[total_day_minutes]]&lt;=200,"Medium Usage", IF(tbl_Customers[[#This Row],[total_day_minutes]]&lt;=250,"High Usage","Very High Usage")))</f>
        <v>High Usage</v>
      </c>
      <c r="AE3249" t="str">
        <f>IF(tbl_Customers[[#This Row],[total_intl_calls]]&lt;=5,"Low Calls", IF(tbl_Customers[[#This Row],[total_intl_calls]]&lt;=10, "Medium Calls", "High Calls"))</f>
        <v>High Calls</v>
      </c>
      <c r="AF32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49" s="36" t="str">
        <f>IF(tbl_Customers[[#This Row],[Churn_Risk_Score]]&gt;=10,"High Risk", IF(tbl_Customers[[#This Row],[Churn_Risk_Score]]&gt;=5,"Medium Risk","Low Risk"))</f>
        <v>Low Risk</v>
      </c>
    </row>
    <row r="3250" spans="1:33" x14ac:dyDescent="0.35">
      <c r="A3250">
        <v>3249</v>
      </c>
      <c r="B3250" t="s">
        <v>65</v>
      </c>
      <c r="C3250">
        <v>131</v>
      </c>
      <c r="D3250" t="s">
        <v>21</v>
      </c>
      <c r="E3250" t="s">
        <v>22</v>
      </c>
      <c r="F3250" t="s">
        <v>22</v>
      </c>
      <c r="G3250">
        <v>0</v>
      </c>
      <c r="H3250">
        <v>210.1</v>
      </c>
      <c r="I3250">
        <v>97</v>
      </c>
      <c r="J3250">
        <v>35.72</v>
      </c>
      <c r="K3250">
        <v>177.3</v>
      </c>
      <c r="L3250">
        <v>96</v>
      </c>
      <c r="M3250">
        <v>15.07</v>
      </c>
      <c r="N3250">
        <v>130.19999999999999</v>
      </c>
      <c r="O3250">
        <v>136</v>
      </c>
      <c r="P3250">
        <v>5.86</v>
      </c>
      <c r="Q3250">
        <v>13.3</v>
      </c>
      <c r="R3250">
        <v>1</v>
      </c>
      <c r="S3250">
        <v>3.59</v>
      </c>
      <c r="T3250">
        <v>0</v>
      </c>
      <c r="U3250" t="s">
        <v>23</v>
      </c>
      <c r="V3250">
        <f>IF(tbl_Customers[[#This Row],[churn]] = "yes", 1, 0)</f>
        <v>1</v>
      </c>
      <c r="W3250" t="str">
        <f>IF(tbl_Customers[[#This Row],[number_customer_service_calls]] &lt;= 1, "0-1 Calls", IF(tbl_Customers[[#This Row],[number_customer_service_calls]] &lt;= 3, "2-3 Calls", IF(tbl_Customers[[#This Row],[number_customer_service_calls]] &lt;=5, "4-5 Calls", "6+ Calls")))</f>
        <v>0-1 Calls</v>
      </c>
      <c r="X3250" t="str">
        <f>IF(tbl_Customers[[#This Row],[account_length]] &lt;= 50, "0-50", IF(tbl_Customers[[#This Row],[account_length]] &lt;=100, "51-100", IF(tbl_Customers[[#This Row],[account_length]] &lt;= 150, "101-150", "151+")))</f>
        <v>101-150</v>
      </c>
      <c r="Y3250" t="str">
        <f>IF(tbl_Customers[[#This Row],[total_intl_charge]] &lt;= 3, "Low Charges", "High Charges")</f>
        <v>High Charges</v>
      </c>
      <c r="Z3250" t="str">
        <f>IF(tbl_Customers[[#This Row],[total_eve_calls]]&lt;=80,"Low Calls",
IF(tbl_Customers[[#This Row],[total_eve_calls]]&lt;=120,"Medium Calls","High Calls"))</f>
        <v>Medium Calls</v>
      </c>
      <c r="AA3250" t="str">
        <f>IF(tbl_Customers[[#This Row],[total_eve_charge]]&lt;=15,"Low Charges",
IF(tbl_Customers[[#This Row],[total_eve_charge]]&lt;=20,"Medium Charges","High Charges"))</f>
        <v>Medium Charges</v>
      </c>
      <c r="AB32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0" t="str">
        <f>IF(tbl_Customers[[#This Row],[number_vmail_messages]] = 0, "No Usage", IF(tbl_Customers[[#This Row],[number_vmail_messages]] &lt;= 20, "Low Usage", IF(tbl_Customers[[#This Row],[number_vmail_messages]] &lt;= 40, "Medium Usgae", "High Usage")))</f>
        <v>No Usage</v>
      </c>
      <c r="AD3250" t="str">
        <f>IF(tbl_Customers[[#This Row],[total_day_minutes]]&lt;=150,"Low Usage", IF(tbl_Customers[[#This Row],[total_day_minutes]]&lt;=200,"Medium Usage", IF(tbl_Customers[[#This Row],[total_day_minutes]]&lt;=250,"High Usage","Very High Usage")))</f>
        <v>High Usage</v>
      </c>
      <c r="AE3250" t="str">
        <f>IF(tbl_Customers[[#This Row],[total_intl_calls]]&lt;=5,"Low Calls", IF(tbl_Customers[[#This Row],[total_intl_calls]]&lt;=10, "Medium Calls", "High Calls"))</f>
        <v>Low Calls</v>
      </c>
      <c r="AF32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0" s="36" t="str">
        <f>IF(tbl_Customers[[#This Row],[Churn_Risk_Score]]&gt;=10,"High Risk", IF(tbl_Customers[[#This Row],[Churn_Risk_Score]]&gt;=5,"Medium Risk","Low Risk"))</f>
        <v>Low Risk</v>
      </c>
    </row>
    <row r="3251" spans="1:33" x14ac:dyDescent="0.35">
      <c r="A3251">
        <v>3250</v>
      </c>
      <c r="B3251" t="s">
        <v>20</v>
      </c>
      <c r="C3251">
        <v>78</v>
      </c>
      <c r="D3251" t="s">
        <v>21</v>
      </c>
      <c r="E3251" t="s">
        <v>22</v>
      </c>
      <c r="F3251" t="s">
        <v>23</v>
      </c>
      <c r="G3251">
        <v>27</v>
      </c>
      <c r="H3251">
        <v>121.9</v>
      </c>
      <c r="I3251">
        <v>88</v>
      </c>
      <c r="J3251">
        <v>20.72</v>
      </c>
      <c r="K3251">
        <v>225.4</v>
      </c>
      <c r="L3251">
        <v>75</v>
      </c>
      <c r="M3251">
        <v>19.16</v>
      </c>
      <c r="N3251">
        <v>90.8</v>
      </c>
      <c r="O3251">
        <v>118</v>
      </c>
      <c r="P3251">
        <v>4.09</v>
      </c>
      <c r="Q3251">
        <v>13</v>
      </c>
      <c r="R3251">
        <v>4</v>
      </c>
      <c r="S3251">
        <v>3.51</v>
      </c>
      <c r="T3251">
        <v>3</v>
      </c>
      <c r="U3251" t="s">
        <v>22</v>
      </c>
      <c r="V3251">
        <f>IF(tbl_Customers[[#This Row],[churn]] = "yes", 1, 0)</f>
        <v>0</v>
      </c>
      <c r="W3251" t="str">
        <f>IF(tbl_Customers[[#This Row],[number_customer_service_calls]] &lt;= 1, "0-1 Calls", IF(tbl_Customers[[#This Row],[number_customer_service_calls]] &lt;= 3, "2-3 Calls", IF(tbl_Customers[[#This Row],[number_customer_service_calls]] &lt;=5, "4-5 Calls", "6+ Calls")))</f>
        <v>2-3 Calls</v>
      </c>
      <c r="X3251" t="str">
        <f>IF(tbl_Customers[[#This Row],[account_length]] &lt;= 50, "0-50", IF(tbl_Customers[[#This Row],[account_length]] &lt;=100, "51-100", IF(tbl_Customers[[#This Row],[account_length]] &lt;= 150, "101-150", "151+")))</f>
        <v>51-100</v>
      </c>
      <c r="Y3251" t="str">
        <f>IF(tbl_Customers[[#This Row],[total_intl_charge]] &lt;= 3, "Low Charges", "High Charges")</f>
        <v>High Charges</v>
      </c>
      <c r="Z3251" t="str">
        <f>IF(tbl_Customers[[#This Row],[total_eve_calls]]&lt;=80,"Low Calls",
IF(tbl_Customers[[#This Row],[total_eve_calls]]&lt;=120,"Medium Calls","High Calls"))</f>
        <v>Low Calls</v>
      </c>
      <c r="AA3251" t="str">
        <f>IF(tbl_Customers[[#This Row],[total_eve_charge]]&lt;=15,"Low Charges",
IF(tbl_Customers[[#This Row],[total_eve_charge]]&lt;=20,"Medium Charges","High Charges"))</f>
        <v>Medium Charges</v>
      </c>
      <c r="AB32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1" t="str">
        <f>IF(tbl_Customers[[#This Row],[number_vmail_messages]] = 0, "No Usage", IF(tbl_Customers[[#This Row],[number_vmail_messages]] &lt;= 20, "Low Usage", IF(tbl_Customers[[#This Row],[number_vmail_messages]] &lt;= 40, "Medium Usgae", "High Usage")))</f>
        <v>Medium Usgae</v>
      </c>
      <c r="AD3251" t="str">
        <f>IF(tbl_Customers[[#This Row],[total_day_minutes]]&lt;=150,"Low Usage", IF(tbl_Customers[[#This Row],[total_day_minutes]]&lt;=200,"Medium Usage", IF(tbl_Customers[[#This Row],[total_day_minutes]]&lt;=250,"High Usage","Very High Usage")))</f>
        <v>Low Usage</v>
      </c>
      <c r="AE3251" t="str">
        <f>IF(tbl_Customers[[#This Row],[total_intl_calls]]&lt;=5,"Low Calls", IF(tbl_Customers[[#This Row],[total_intl_calls]]&lt;=10, "Medium Calls", "High Calls"))</f>
        <v>Low Calls</v>
      </c>
      <c r="AF32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51" s="36" t="str">
        <f>IF(tbl_Customers[[#This Row],[Churn_Risk_Score]]&gt;=10,"High Risk", IF(tbl_Customers[[#This Row],[Churn_Risk_Score]]&gt;=5,"Medium Risk","Low Risk"))</f>
        <v>Low Risk</v>
      </c>
    </row>
    <row r="3252" spans="1:33" x14ac:dyDescent="0.35">
      <c r="A3252">
        <v>3251</v>
      </c>
      <c r="B3252" t="s">
        <v>37</v>
      </c>
      <c r="C3252">
        <v>99</v>
      </c>
      <c r="D3252" t="s">
        <v>21</v>
      </c>
      <c r="E3252" t="s">
        <v>22</v>
      </c>
      <c r="F3252" t="s">
        <v>22</v>
      </c>
      <c r="G3252">
        <v>0</v>
      </c>
      <c r="H3252">
        <v>201.5</v>
      </c>
      <c r="I3252">
        <v>103</v>
      </c>
      <c r="J3252">
        <v>34.26</v>
      </c>
      <c r="K3252">
        <v>124.2</v>
      </c>
      <c r="L3252">
        <v>120</v>
      </c>
      <c r="M3252">
        <v>10.56</v>
      </c>
      <c r="N3252">
        <v>239.9</v>
      </c>
      <c r="O3252">
        <v>56</v>
      </c>
      <c r="P3252">
        <v>10.8</v>
      </c>
      <c r="Q3252">
        <v>11.5</v>
      </c>
      <c r="R3252">
        <v>3</v>
      </c>
      <c r="S3252">
        <v>3.11</v>
      </c>
      <c r="T3252">
        <v>0</v>
      </c>
      <c r="U3252" t="s">
        <v>22</v>
      </c>
      <c r="V3252">
        <f>IF(tbl_Customers[[#This Row],[churn]] = "yes", 1, 0)</f>
        <v>0</v>
      </c>
      <c r="W3252" t="str">
        <f>IF(tbl_Customers[[#This Row],[number_customer_service_calls]] &lt;= 1, "0-1 Calls", IF(tbl_Customers[[#This Row],[number_customer_service_calls]] &lt;= 3, "2-3 Calls", IF(tbl_Customers[[#This Row],[number_customer_service_calls]] &lt;=5, "4-5 Calls", "6+ Calls")))</f>
        <v>0-1 Calls</v>
      </c>
      <c r="X3252" t="str">
        <f>IF(tbl_Customers[[#This Row],[account_length]] &lt;= 50, "0-50", IF(tbl_Customers[[#This Row],[account_length]] &lt;=100, "51-100", IF(tbl_Customers[[#This Row],[account_length]] &lt;= 150, "101-150", "151+")))</f>
        <v>51-100</v>
      </c>
      <c r="Y3252" t="str">
        <f>IF(tbl_Customers[[#This Row],[total_intl_charge]] &lt;= 3, "Low Charges", "High Charges")</f>
        <v>High Charges</v>
      </c>
      <c r="Z3252" t="str">
        <f>IF(tbl_Customers[[#This Row],[total_eve_calls]]&lt;=80,"Low Calls",
IF(tbl_Customers[[#This Row],[total_eve_calls]]&lt;=120,"Medium Calls","High Calls"))</f>
        <v>Medium Calls</v>
      </c>
      <c r="AA3252" t="str">
        <f>IF(tbl_Customers[[#This Row],[total_eve_charge]]&lt;=15,"Low Charges",
IF(tbl_Customers[[#This Row],[total_eve_charge]]&lt;=20,"Medium Charges","High Charges"))</f>
        <v>Low Charges</v>
      </c>
      <c r="AB32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2" t="str">
        <f>IF(tbl_Customers[[#This Row],[number_vmail_messages]] = 0, "No Usage", IF(tbl_Customers[[#This Row],[number_vmail_messages]] &lt;= 20, "Low Usage", IF(tbl_Customers[[#This Row],[number_vmail_messages]] &lt;= 40, "Medium Usgae", "High Usage")))</f>
        <v>No Usage</v>
      </c>
      <c r="AD3252" t="str">
        <f>IF(tbl_Customers[[#This Row],[total_day_minutes]]&lt;=150,"Low Usage", IF(tbl_Customers[[#This Row],[total_day_minutes]]&lt;=200,"Medium Usage", IF(tbl_Customers[[#This Row],[total_day_minutes]]&lt;=250,"High Usage","Very High Usage")))</f>
        <v>High Usage</v>
      </c>
      <c r="AE3252" t="str">
        <f>IF(tbl_Customers[[#This Row],[total_intl_calls]]&lt;=5,"Low Calls", IF(tbl_Customers[[#This Row],[total_intl_calls]]&lt;=10, "Medium Calls", "High Calls"))</f>
        <v>Low Calls</v>
      </c>
      <c r="AF32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2" s="36" t="str">
        <f>IF(tbl_Customers[[#This Row],[Churn_Risk_Score]]&gt;=10,"High Risk", IF(tbl_Customers[[#This Row],[Churn_Risk_Score]]&gt;=5,"Medium Risk","Low Risk"))</f>
        <v>Low Risk</v>
      </c>
    </row>
    <row r="3253" spans="1:33" x14ac:dyDescent="0.35">
      <c r="A3253">
        <v>3252</v>
      </c>
      <c r="B3253" t="s">
        <v>24</v>
      </c>
      <c r="C3253">
        <v>120</v>
      </c>
      <c r="D3253" t="s">
        <v>21</v>
      </c>
      <c r="E3253" t="s">
        <v>22</v>
      </c>
      <c r="F3253" t="s">
        <v>22</v>
      </c>
      <c r="G3253">
        <v>0</v>
      </c>
      <c r="H3253">
        <v>146</v>
      </c>
      <c r="I3253">
        <v>58</v>
      </c>
      <c r="J3253">
        <v>24.82</v>
      </c>
      <c r="K3253">
        <v>208.7</v>
      </c>
      <c r="L3253">
        <v>103</v>
      </c>
      <c r="M3253">
        <v>17.739999999999998</v>
      </c>
      <c r="N3253">
        <v>215.5</v>
      </c>
      <c r="O3253">
        <v>91</v>
      </c>
      <c r="P3253">
        <v>9.6999999999999993</v>
      </c>
      <c r="Q3253">
        <v>11.9</v>
      </c>
      <c r="R3253">
        <v>2</v>
      </c>
      <c r="S3253">
        <v>3.21</v>
      </c>
      <c r="T3253">
        <v>0</v>
      </c>
      <c r="U3253" t="s">
        <v>22</v>
      </c>
      <c r="V3253">
        <f>IF(tbl_Customers[[#This Row],[churn]] = "yes", 1, 0)</f>
        <v>0</v>
      </c>
      <c r="W3253" t="str">
        <f>IF(tbl_Customers[[#This Row],[number_customer_service_calls]] &lt;= 1, "0-1 Calls", IF(tbl_Customers[[#This Row],[number_customer_service_calls]] &lt;= 3, "2-3 Calls", IF(tbl_Customers[[#This Row],[number_customer_service_calls]] &lt;=5, "4-5 Calls", "6+ Calls")))</f>
        <v>0-1 Calls</v>
      </c>
      <c r="X3253" t="str">
        <f>IF(tbl_Customers[[#This Row],[account_length]] &lt;= 50, "0-50", IF(tbl_Customers[[#This Row],[account_length]] &lt;=100, "51-100", IF(tbl_Customers[[#This Row],[account_length]] &lt;= 150, "101-150", "151+")))</f>
        <v>101-150</v>
      </c>
      <c r="Y3253" t="str">
        <f>IF(tbl_Customers[[#This Row],[total_intl_charge]] &lt;= 3, "Low Charges", "High Charges")</f>
        <v>High Charges</v>
      </c>
      <c r="Z3253" t="str">
        <f>IF(tbl_Customers[[#This Row],[total_eve_calls]]&lt;=80,"Low Calls",
IF(tbl_Customers[[#This Row],[total_eve_calls]]&lt;=120,"Medium Calls","High Calls"))</f>
        <v>Medium Calls</v>
      </c>
      <c r="AA3253" t="str">
        <f>IF(tbl_Customers[[#This Row],[total_eve_charge]]&lt;=15,"Low Charges",
IF(tbl_Customers[[#This Row],[total_eve_charge]]&lt;=20,"Medium Charges","High Charges"))</f>
        <v>Medium Charges</v>
      </c>
      <c r="AB32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3" t="str">
        <f>IF(tbl_Customers[[#This Row],[number_vmail_messages]] = 0, "No Usage", IF(tbl_Customers[[#This Row],[number_vmail_messages]] &lt;= 20, "Low Usage", IF(tbl_Customers[[#This Row],[number_vmail_messages]] &lt;= 40, "Medium Usgae", "High Usage")))</f>
        <v>No Usage</v>
      </c>
      <c r="AD3253" t="str">
        <f>IF(tbl_Customers[[#This Row],[total_day_minutes]]&lt;=150,"Low Usage", IF(tbl_Customers[[#This Row],[total_day_minutes]]&lt;=200,"Medium Usage", IF(tbl_Customers[[#This Row],[total_day_minutes]]&lt;=250,"High Usage","Very High Usage")))</f>
        <v>Low Usage</v>
      </c>
      <c r="AE3253" t="str">
        <f>IF(tbl_Customers[[#This Row],[total_intl_calls]]&lt;=5,"Low Calls", IF(tbl_Customers[[#This Row],[total_intl_calls]]&lt;=10, "Medium Calls", "High Calls"))</f>
        <v>Low Calls</v>
      </c>
      <c r="AF32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3" s="36" t="str">
        <f>IF(tbl_Customers[[#This Row],[Churn_Risk_Score]]&gt;=10,"High Risk", IF(tbl_Customers[[#This Row],[Churn_Risk_Score]]&gt;=5,"Medium Risk","Low Risk"))</f>
        <v>Low Risk</v>
      </c>
    </row>
    <row r="3254" spans="1:33" x14ac:dyDescent="0.35">
      <c r="A3254">
        <v>3253</v>
      </c>
      <c r="B3254" t="s">
        <v>61</v>
      </c>
      <c r="C3254">
        <v>1</v>
      </c>
      <c r="D3254" t="s">
        <v>28</v>
      </c>
      <c r="E3254" t="s">
        <v>22</v>
      </c>
      <c r="F3254" t="s">
        <v>23</v>
      </c>
      <c r="G3254">
        <v>26</v>
      </c>
      <c r="H3254">
        <v>69.7</v>
      </c>
      <c r="I3254">
        <v>84</v>
      </c>
      <c r="J3254">
        <v>11.85</v>
      </c>
      <c r="K3254">
        <v>250.4</v>
      </c>
      <c r="L3254">
        <v>79</v>
      </c>
      <c r="M3254">
        <v>21.28</v>
      </c>
      <c r="N3254">
        <v>230.2</v>
      </c>
      <c r="O3254">
        <v>122</v>
      </c>
      <c r="P3254">
        <v>10.36</v>
      </c>
      <c r="Q3254">
        <v>8.3000000000000007</v>
      </c>
      <c r="R3254">
        <v>3</v>
      </c>
      <c r="S3254">
        <v>2.2400000000000002</v>
      </c>
      <c r="T3254">
        <v>2</v>
      </c>
      <c r="U3254" t="s">
        <v>22</v>
      </c>
      <c r="V3254">
        <f>IF(tbl_Customers[[#This Row],[churn]] = "yes", 1, 0)</f>
        <v>0</v>
      </c>
      <c r="W3254" t="str">
        <f>IF(tbl_Customers[[#This Row],[number_customer_service_calls]] &lt;= 1, "0-1 Calls", IF(tbl_Customers[[#This Row],[number_customer_service_calls]] &lt;= 3, "2-3 Calls", IF(tbl_Customers[[#This Row],[number_customer_service_calls]] &lt;=5, "4-5 Calls", "6+ Calls")))</f>
        <v>2-3 Calls</v>
      </c>
      <c r="X3254" t="str">
        <f>IF(tbl_Customers[[#This Row],[account_length]] &lt;= 50, "0-50", IF(tbl_Customers[[#This Row],[account_length]] &lt;=100, "51-100", IF(tbl_Customers[[#This Row],[account_length]] &lt;= 150, "101-150", "151+")))</f>
        <v>0-50</v>
      </c>
      <c r="Y3254" t="str">
        <f>IF(tbl_Customers[[#This Row],[total_intl_charge]] &lt;= 3, "Low Charges", "High Charges")</f>
        <v>Low Charges</v>
      </c>
      <c r="Z3254" t="str">
        <f>IF(tbl_Customers[[#This Row],[total_eve_calls]]&lt;=80,"Low Calls",
IF(tbl_Customers[[#This Row],[total_eve_calls]]&lt;=120,"Medium Calls","High Calls"))</f>
        <v>Low Calls</v>
      </c>
      <c r="AA3254" t="str">
        <f>IF(tbl_Customers[[#This Row],[total_eve_charge]]&lt;=15,"Low Charges",
IF(tbl_Customers[[#This Row],[total_eve_charge]]&lt;=20,"Medium Charges","High Charges"))</f>
        <v>High Charges</v>
      </c>
      <c r="AB32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54" t="str">
        <f>IF(tbl_Customers[[#This Row],[number_vmail_messages]] = 0, "No Usage", IF(tbl_Customers[[#This Row],[number_vmail_messages]] &lt;= 20, "Low Usage", IF(tbl_Customers[[#This Row],[number_vmail_messages]] &lt;= 40, "Medium Usgae", "High Usage")))</f>
        <v>Medium Usgae</v>
      </c>
      <c r="AD3254" t="str">
        <f>IF(tbl_Customers[[#This Row],[total_day_minutes]]&lt;=150,"Low Usage", IF(tbl_Customers[[#This Row],[total_day_minutes]]&lt;=200,"Medium Usage", IF(tbl_Customers[[#This Row],[total_day_minutes]]&lt;=250,"High Usage","Very High Usage")))</f>
        <v>Low Usage</v>
      </c>
      <c r="AE3254" t="str">
        <f>IF(tbl_Customers[[#This Row],[total_intl_calls]]&lt;=5,"Low Calls", IF(tbl_Customers[[#This Row],[total_intl_calls]]&lt;=10, "Medium Calls", "High Calls"))</f>
        <v>Low Calls</v>
      </c>
      <c r="AF32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54" s="36" t="str">
        <f>IF(tbl_Customers[[#This Row],[Churn_Risk_Score]]&gt;=10,"High Risk", IF(tbl_Customers[[#This Row],[Churn_Risk_Score]]&gt;=5,"Medium Risk","Low Risk"))</f>
        <v>Low Risk</v>
      </c>
    </row>
    <row r="3255" spans="1:33" x14ac:dyDescent="0.35">
      <c r="A3255">
        <v>3254</v>
      </c>
      <c r="B3255" t="s">
        <v>55</v>
      </c>
      <c r="C3255">
        <v>94</v>
      </c>
      <c r="D3255" t="s">
        <v>21</v>
      </c>
      <c r="E3255" t="s">
        <v>22</v>
      </c>
      <c r="F3255" t="s">
        <v>22</v>
      </c>
      <c r="G3255">
        <v>0</v>
      </c>
      <c r="H3255">
        <v>183.1</v>
      </c>
      <c r="I3255">
        <v>109</v>
      </c>
      <c r="J3255">
        <v>31.13</v>
      </c>
      <c r="K3255">
        <v>199.4</v>
      </c>
      <c r="L3255">
        <v>109</v>
      </c>
      <c r="M3255">
        <v>16.95</v>
      </c>
      <c r="N3255">
        <v>214.1</v>
      </c>
      <c r="O3255">
        <v>71</v>
      </c>
      <c r="P3255">
        <v>9.6300000000000008</v>
      </c>
      <c r="Q3255">
        <v>13.9</v>
      </c>
      <c r="R3255">
        <v>4</v>
      </c>
      <c r="S3255">
        <v>3.75</v>
      </c>
      <c r="T3255">
        <v>0</v>
      </c>
      <c r="U3255" t="s">
        <v>22</v>
      </c>
      <c r="V3255">
        <f>IF(tbl_Customers[[#This Row],[churn]] = "yes", 1, 0)</f>
        <v>0</v>
      </c>
      <c r="W3255" t="str">
        <f>IF(tbl_Customers[[#This Row],[number_customer_service_calls]] &lt;= 1, "0-1 Calls", IF(tbl_Customers[[#This Row],[number_customer_service_calls]] &lt;= 3, "2-3 Calls", IF(tbl_Customers[[#This Row],[number_customer_service_calls]] &lt;=5, "4-5 Calls", "6+ Calls")))</f>
        <v>0-1 Calls</v>
      </c>
      <c r="X3255" t="str">
        <f>IF(tbl_Customers[[#This Row],[account_length]] &lt;= 50, "0-50", IF(tbl_Customers[[#This Row],[account_length]] &lt;=100, "51-100", IF(tbl_Customers[[#This Row],[account_length]] &lt;= 150, "101-150", "151+")))</f>
        <v>51-100</v>
      </c>
      <c r="Y3255" t="str">
        <f>IF(tbl_Customers[[#This Row],[total_intl_charge]] &lt;= 3, "Low Charges", "High Charges")</f>
        <v>High Charges</v>
      </c>
      <c r="Z3255" t="str">
        <f>IF(tbl_Customers[[#This Row],[total_eve_calls]]&lt;=80,"Low Calls",
IF(tbl_Customers[[#This Row],[total_eve_calls]]&lt;=120,"Medium Calls","High Calls"))</f>
        <v>Medium Calls</v>
      </c>
      <c r="AA3255" t="str">
        <f>IF(tbl_Customers[[#This Row],[total_eve_charge]]&lt;=15,"Low Charges",
IF(tbl_Customers[[#This Row],[total_eve_charge]]&lt;=20,"Medium Charges","High Charges"))</f>
        <v>Medium Charges</v>
      </c>
      <c r="AB32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5" t="str">
        <f>IF(tbl_Customers[[#This Row],[number_vmail_messages]] = 0, "No Usage", IF(tbl_Customers[[#This Row],[number_vmail_messages]] &lt;= 20, "Low Usage", IF(tbl_Customers[[#This Row],[number_vmail_messages]] &lt;= 40, "Medium Usgae", "High Usage")))</f>
        <v>No Usage</v>
      </c>
      <c r="AD3255" t="str">
        <f>IF(tbl_Customers[[#This Row],[total_day_minutes]]&lt;=150,"Low Usage", IF(tbl_Customers[[#This Row],[total_day_minutes]]&lt;=200,"Medium Usage", IF(tbl_Customers[[#This Row],[total_day_minutes]]&lt;=250,"High Usage","Very High Usage")))</f>
        <v>Medium Usage</v>
      </c>
      <c r="AE3255" t="str">
        <f>IF(tbl_Customers[[#This Row],[total_intl_calls]]&lt;=5,"Low Calls", IF(tbl_Customers[[#This Row],[total_intl_calls]]&lt;=10, "Medium Calls", "High Calls"))</f>
        <v>Low Calls</v>
      </c>
      <c r="AF32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5" s="36" t="str">
        <f>IF(tbl_Customers[[#This Row],[Churn_Risk_Score]]&gt;=10,"High Risk", IF(tbl_Customers[[#This Row],[Churn_Risk_Score]]&gt;=5,"Medium Risk","Low Risk"))</f>
        <v>Low Risk</v>
      </c>
    </row>
    <row r="3256" spans="1:33" x14ac:dyDescent="0.35">
      <c r="A3256">
        <v>3255</v>
      </c>
      <c r="B3256" t="s">
        <v>29</v>
      </c>
      <c r="C3256">
        <v>178</v>
      </c>
      <c r="D3256" t="s">
        <v>25</v>
      </c>
      <c r="E3256" t="s">
        <v>22</v>
      </c>
      <c r="F3256" t="s">
        <v>23</v>
      </c>
      <c r="G3256">
        <v>32</v>
      </c>
      <c r="H3256">
        <v>148.69999999999999</v>
      </c>
      <c r="I3256">
        <v>95</v>
      </c>
      <c r="J3256">
        <v>25.28</v>
      </c>
      <c r="K3256">
        <v>198.6</v>
      </c>
      <c r="L3256">
        <v>55</v>
      </c>
      <c r="M3256">
        <v>16.88</v>
      </c>
      <c r="N3256">
        <v>187</v>
      </c>
      <c r="O3256">
        <v>113</v>
      </c>
      <c r="P3256">
        <v>8.41</v>
      </c>
      <c r="Q3256">
        <v>10.4</v>
      </c>
      <c r="R3256">
        <v>7</v>
      </c>
      <c r="S3256">
        <v>2.81</v>
      </c>
      <c r="T3256">
        <v>6</v>
      </c>
      <c r="U3256" t="s">
        <v>23</v>
      </c>
      <c r="V3256">
        <f>IF(tbl_Customers[[#This Row],[churn]] = "yes", 1, 0)</f>
        <v>1</v>
      </c>
      <c r="W3256" t="str">
        <f>IF(tbl_Customers[[#This Row],[number_customer_service_calls]] &lt;= 1, "0-1 Calls", IF(tbl_Customers[[#This Row],[number_customer_service_calls]] &lt;= 3, "2-3 Calls", IF(tbl_Customers[[#This Row],[number_customer_service_calls]] &lt;=5, "4-5 Calls", "6+ Calls")))</f>
        <v>6+ Calls</v>
      </c>
      <c r="X3256" t="str">
        <f>IF(tbl_Customers[[#This Row],[account_length]] &lt;= 50, "0-50", IF(tbl_Customers[[#This Row],[account_length]] &lt;=100, "51-100", IF(tbl_Customers[[#This Row],[account_length]] &lt;= 150, "101-150", "151+")))</f>
        <v>151+</v>
      </c>
      <c r="Y3256" t="str">
        <f>IF(tbl_Customers[[#This Row],[total_intl_charge]] &lt;= 3, "Low Charges", "High Charges")</f>
        <v>Low Charges</v>
      </c>
      <c r="Z3256" t="str">
        <f>IF(tbl_Customers[[#This Row],[total_eve_calls]]&lt;=80,"Low Calls",
IF(tbl_Customers[[#This Row],[total_eve_calls]]&lt;=120,"Medium Calls","High Calls"))</f>
        <v>Low Calls</v>
      </c>
      <c r="AA3256" t="str">
        <f>IF(tbl_Customers[[#This Row],[total_eve_charge]]&lt;=15,"Low Charges",
IF(tbl_Customers[[#This Row],[total_eve_charge]]&lt;=20,"Medium Charges","High Charges"))</f>
        <v>Medium Charges</v>
      </c>
      <c r="AB32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6" t="str">
        <f>IF(tbl_Customers[[#This Row],[number_vmail_messages]] = 0, "No Usage", IF(tbl_Customers[[#This Row],[number_vmail_messages]] &lt;= 20, "Low Usage", IF(tbl_Customers[[#This Row],[number_vmail_messages]] &lt;= 40, "Medium Usgae", "High Usage")))</f>
        <v>Medium Usgae</v>
      </c>
      <c r="AD3256" t="str">
        <f>IF(tbl_Customers[[#This Row],[total_day_minutes]]&lt;=150,"Low Usage", IF(tbl_Customers[[#This Row],[total_day_minutes]]&lt;=200,"Medium Usage", IF(tbl_Customers[[#This Row],[total_day_minutes]]&lt;=250,"High Usage","Very High Usage")))</f>
        <v>Low Usage</v>
      </c>
      <c r="AE3256" t="str">
        <f>IF(tbl_Customers[[#This Row],[total_intl_calls]]&lt;=5,"Low Calls", IF(tbl_Customers[[#This Row],[total_intl_calls]]&lt;=10, "Medium Calls", "High Calls"))</f>
        <v>Medium Calls</v>
      </c>
      <c r="AF32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6" s="36" t="str">
        <f>IF(tbl_Customers[[#This Row],[Churn_Risk_Score]]&gt;=10,"High Risk", IF(tbl_Customers[[#This Row],[Churn_Risk_Score]]&gt;=5,"Medium Risk","Low Risk"))</f>
        <v>Low Risk</v>
      </c>
    </row>
    <row r="3257" spans="1:33" x14ac:dyDescent="0.35">
      <c r="A3257">
        <v>3256</v>
      </c>
      <c r="B3257" t="s">
        <v>31</v>
      </c>
      <c r="C3257">
        <v>136</v>
      </c>
      <c r="D3257" t="s">
        <v>28</v>
      </c>
      <c r="E3257" t="s">
        <v>22</v>
      </c>
      <c r="F3257" t="s">
        <v>22</v>
      </c>
      <c r="G3257">
        <v>0</v>
      </c>
      <c r="H3257">
        <v>240.1</v>
      </c>
      <c r="I3257">
        <v>121</v>
      </c>
      <c r="J3257">
        <v>40.82</v>
      </c>
      <c r="K3257">
        <v>271.2</v>
      </c>
      <c r="L3257">
        <v>123</v>
      </c>
      <c r="M3257">
        <v>23.05</v>
      </c>
      <c r="N3257">
        <v>132.69999999999999</v>
      </c>
      <c r="O3257">
        <v>98</v>
      </c>
      <c r="P3257">
        <v>5.97</v>
      </c>
      <c r="Q3257">
        <v>17.2</v>
      </c>
      <c r="R3257">
        <v>4</v>
      </c>
      <c r="S3257">
        <v>4.6399999999999997</v>
      </c>
      <c r="T3257">
        <v>0</v>
      </c>
      <c r="U3257" t="s">
        <v>23</v>
      </c>
      <c r="V3257">
        <f>IF(tbl_Customers[[#This Row],[churn]] = "yes", 1, 0)</f>
        <v>1</v>
      </c>
      <c r="W3257" t="str">
        <f>IF(tbl_Customers[[#This Row],[number_customer_service_calls]] &lt;= 1, "0-1 Calls", IF(tbl_Customers[[#This Row],[number_customer_service_calls]] &lt;= 3, "2-3 Calls", IF(tbl_Customers[[#This Row],[number_customer_service_calls]] &lt;=5, "4-5 Calls", "6+ Calls")))</f>
        <v>0-1 Calls</v>
      </c>
      <c r="X3257" t="str">
        <f>IF(tbl_Customers[[#This Row],[account_length]] &lt;= 50, "0-50", IF(tbl_Customers[[#This Row],[account_length]] &lt;=100, "51-100", IF(tbl_Customers[[#This Row],[account_length]] &lt;= 150, "101-150", "151+")))</f>
        <v>101-150</v>
      </c>
      <c r="Y3257" t="str">
        <f>IF(tbl_Customers[[#This Row],[total_intl_charge]] &lt;= 3, "Low Charges", "High Charges")</f>
        <v>High Charges</v>
      </c>
      <c r="Z3257" t="str">
        <f>IF(tbl_Customers[[#This Row],[total_eve_calls]]&lt;=80,"Low Calls",
IF(tbl_Customers[[#This Row],[total_eve_calls]]&lt;=120,"Medium Calls","High Calls"))</f>
        <v>High Calls</v>
      </c>
      <c r="AA3257" t="str">
        <f>IF(tbl_Customers[[#This Row],[total_eve_charge]]&lt;=15,"Low Charges",
IF(tbl_Customers[[#This Row],[total_eve_charge]]&lt;=20,"Medium Charges","High Charges"))</f>
        <v>High Charges</v>
      </c>
      <c r="AB32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57" t="str">
        <f>IF(tbl_Customers[[#This Row],[number_vmail_messages]] = 0, "No Usage", IF(tbl_Customers[[#This Row],[number_vmail_messages]] &lt;= 20, "Low Usage", IF(tbl_Customers[[#This Row],[number_vmail_messages]] &lt;= 40, "Medium Usgae", "High Usage")))</f>
        <v>No Usage</v>
      </c>
      <c r="AD3257" t="str">
        <f>IF(tbl_Customers[[#This Row],[total_day_minutes]]&lt;=150,"Low Usage", IF(tbl_Customers[[#This Row],[total_day_minutes]]&lt;=200,"Medium Usage", IF(tbl_Customers[[#This Row],[total_day_minutes]]&lt;=250,"High Usage","Very High Usage")))</f>
        <v>High Usage</v>
      </c>
      <c r="AE3257" t="str">
        <f>IF(tbl_Customers[[#This Row],[total_intl_calls]]&lt;=5,"Low Calls", IF(tbl_Customers[[#This Row],[total_intl_calls]]&lt;=10, "Medium Calls", "High Calls"))</f>
        <v>Low Calls</v>
      </c>
      <c r="AF32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7" s="36" t="str">
        <f>IF(tbl_Customers[[#This Row],[Churn_Risk_Score]]&gt;=10,"High Risk", IF(tbl_Customers[[#This Row],[Churn_Risk_Score]]&gt;=5,"Medium Risk","Low Risk"))</f>
        <v>Low Risk</v>
      </c>
    </row>
    <row r="3258" spans="1:33" x14ac:dyDescent="0.35">
      <c r="A3258">
        <v>3257</v>
      </c>
      <c r="B3258" t="s">
        <v>75</v>
      </c>
      <c r="C3258">
        <v>86</v>
      </c>
      <c r="D3258" t="s">
        <v>21</v>
      </c>
      <c r="E3258" t="s">
        <v>22</v>
      </c>
      <c r="F3258" t="s">
        <v>23</v>
      </c>
      <c r="G3258">
        <v>25</v>
      </c>
      <c r="H3258">
        <v>126.4</v>
      </c>
      <c r="I3258">
        <v>97</v>
      </c>
      <c r="J3258">
        <v>21.49</v>
      </c>
      <c r="K3258">
        <v>189.7</v>
      </c>
      <c r="L3258">
        <v>118</v>
      </c>
      <c r="M3258">
        <v>16.12</v>
      </c>
      <c r="N3258">
        <v>233.6</v>
      </c>
      <c r="O3258">
        <v>97</v>
      </c>
      <c r="P3258">
        <v>10.51</v>
      </c>
      <c r="Q3258">
        <v>12</v>
      </c>
      <c r="R3258">
        <v>2</v>
      </c>
      <c r="S3258">
        <v>3.24</v>
      </c>
      <c r="T3258">
        <v>1</v>
      </c>
      <c r="U3258" t="s">
        <v>22</v>
      </c>
      <c r="V3258">
        <f>IF(tbl_Customers[[#This Row],[churn]] = "yes", 1, 0)</f>
        <v>0</v>
      </c>
      <c r="W3258" t="str">
        <f>IF(tbl_Customers[[#This Row],[number_customer_service_calls]] &lt;= 1, "0-1 Calls", IF(tbl_Customers[[#This Row],[number_customer_service_calls]] &lt;= 3, "2-3 Calls", IF(tbl_Customers[[#This Row],[number_customer_service_calls]] &lt;=5, "4-5 Calls", "6+ Calls")))</f>
        <v>0-1 Calls</v>
      </c>
      <c r="X3258" t="str">
        <f>IF(tbl_Customers[[#This Row],[account_length]] &lt;= 50, "0-50", IF(tbl_Customers[[#This Row],[account_length]] &lt;=100, "51-100", IF(tbl_Customers[[#This Row],[account_length]] &lt;= 150, "101-150", "151+")))</f>
        <v>51-100</v>
      </c>
      <c r="Y3258" t="str">
        <f>IF(tbl_Customers[[#This Row],[total_intl_charge]] &lt;= 3, "Low Charges", "High Charges")</f>
        <v>High Charges</v>
      </c>
      <c r="Z3258" t="str">
        <f>IF(tbl_Customers[[#This Row],[total_eve_calls]]&lt;=80,"Low Calls",
IF(tbl_Customers[[#This Row],[total_eve_calls]]&lt;=120,"Medium Calls","High Calls"))</f>
        <v>Medium Calls</v>
      </c>
      <c r="AA3258" t="str">
        <f>IF(tbl_Customers[[#This Row],[total_eve_charge]]&lt;=15,"Low Charges",
IF(tbl_Customers[[#This Row],[total_eve_charge]]&lt;=20,"Medium Charges","High Charges"))</f>
        <v>Medium Charges</v>
      </c>
      <c r="AB32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8" t="str">
        <f>IF(tbl_Customers[[#This Row],[number_vmail_messages]] = 0, "No Usage", IF(tbl_Customers[[#This Row],[number_vmail_messages]] &lt;= 20, "Low Usage", IF(tbl_Customers[[#This Row],[number_vmail_messages]] &lt;= 40, "Medium Usgae", "High Usage")))</f>
        <v>Medium Usgae</v>
      </c>
      <c r="AD3258" t="str">
        <f>IF(tbl_Customers[[#This Row],[total_day_minutes]]&lt;=150,"Low Usage", IF(tbl_Customers[[#This Row],[total_day_minutes]]&lt;=200,"Medium Usage", IF(tbl_Customers[[#This Row],[total_day_minutes]]&lt;=250,"High Usage","Very High Usage")))</f>
        <v>Low Usage</v>
      </c>
      <c r="AE3258" t="str">
        <f>IF(tbl_Customers[[#This Row],[total_intl_calls]]&lt;=5,"Low Calls", IF(tbl_Customers[[#This Row],[total_intl_calls]]&lt;=10, "Medium Calls", "High Calls"))</f>
        <v>Low Calls</v>
      </c>
      <c r="AF32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58" s="36" t="str">
        <f>IF(tbl_Customers[[#This Row],[Churn_Risk_Score]]&gt;=10,"High Risk", IF(tbl_Customers[[#This Row],[Churn_Risk_Score]]&gt;=5,"Medium Risk","Low Risk"))</f>
        <v>Low Risk</v>
      </c>
    </row>
    <row r="3259" spans="1:33" x14ac:dyDescent="0.35">
      <c r="A3259">
        <v>3258</v>
      </c>
      <c r="B3259" t="s">
        <v>70</v>
      </c>
      <c r="C3259">
        <v>18</v>
      </c>
      <c r="D3259" t="s">
        <v>28</v>
      </c>
      <c r="E3259" t="s">
        <v>22</v>
      </c>
      <c r="F3259" t="s">
        <v>22</v>
      </c>
      <c r="G3259">
        <v>0</v>
      </c>
      <c r="H3259">
        <v>180.2</v>
      </c>
      <c r="I3259">
        <v>115</v>
      </c>
      <c r="J3259">
        <v>30.63</v>
      </c>
      <c r="K3259">
        <v>83.4</v>
      </c>
      <c r="L3259">
        <v>114</v>
      </c>
      <c r="M3259">
        <v>7.09</v>
      </c>
      <c r="N3259">
        <v>245.3</v>
      </c>
      <c r="O3259">
        <v>111</v>
      </c>
      <c r="P3259">
        <v>11.04</v>
      </c>
      <c r="Q3259">
        <v>11.9</v>
      </c>
      <c r="R3259">
        <v>6</v>
      </c>
      <c r="S3259">
        <v>3.21</v>
      </c>
      <c r="T3259">
        <v>1</v>
      </c>
      <c r="U3259" t="s">
        <v>22</v>
      </c>
      <c r="V3259">
        <f>IF(tbl_Customers[[#This Row],[churn]] = "yes", 1, 0)</f>
        <v>0</v>
      </c>
      <c r="W3259" t="str">
        <f>IF(tbl_Customers[[#This Row],[number_customer_service_calls]] &lt;= 1, "0-1 Calls", IF(tbl_Customers[[#This Row],[number_customer_service_calls]] &lt;= 3, "2-3 Calls", IF(tbl_Customers[[#This Row],[number_customer_service_calls]] &lt;=5, "4-5 Calls", "6+ Calls")))</f>
        <v>0-1 Calls</v>
      </c>
      <c r="X3259" t="str">
        <f>IF(tbl_Customers[[#This Row],[account_length]] &lt;= 50, "0-50", IF(tbl_Customers[[#This Row],[account_length]] &lt;=100, "51-100", IF(tbl_Customers[[#This Row],[account_length]] &lt;= 150, "101-150", "151+")))</f>
        <v>0-50</v>
      </c>
      <c r="Y3259" t="str">
        <f>IF(tbl_Customers[[#This Row],[total_intl_charge]] &lt;= 3, "Low Charges", "High Charges")</f>
        <v>High Charges</v>
      </c>
      <c r="Z3259" t="str">
        <f>IF(tbl_Customers[[#This Row],[total_eve_calls]]&lt;=80,"Low Calls",
IF(tbl_Customers[[#This Row],[total_eve_calls]]&lt;=120,"Medium Calls","High Calls"))</f>
        <v>Medium Calls</v>
      </c>
      <c r="AA3259" t="str">
        <f>IF(tbl_Customers[[#This Row],[total_eve_charge]]&lt;=15,"Low Charges",
IF(tbl_Customers[[#This Row],[total_eve_charge]]&lt;=20,"Medium Charges","High Charges"))</f>
        <v>Low Charges</v>
      </c>
      <c r="AB32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59" t="str">
        <f>IF(tbl_Customers[[#This Row],[number_vmail_messages]] = 0, "No Usage", IF(tbl_Customers[[#This Row],[number_vmail_messages]] &lt;= 20, "Low Usage", IF(tbl_Customers[[#This Row],[number_vmail_messages]] &lt;= 40, "Medium Usgae", "High Usage")))</f>
        <v>No Usage</v>
      </c>
      <c r="AD3259" t="str">
        <f>IF(tbl_Customers[[#This Row],[total_day_minutes]]&lt;=150,"Low Usage", IF(tbl_Customers[[#This Row],[total_day_minutes]]&lt;=200,"Medium Usage", IF(tbl_Customers[[#This Row],[total_day_minutes]]&lt;=250,"High Usage","Very High Usage")))</f>
        <v>Medium Usage</v>
      </c>
      <c r="AE3259" t="str">
        <f>IF(tbl_Customers[[#This Row],[total_intl_calls]]&lt;=5,"Low Calls", IF(tbl_Customers[[#This Row],[total_intl_calls]]&lt;=10, "Medium Calls", "High Calls"))</f>
        <v>Medium Calls</v>
      </c>
      <c r="AF32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59" s="36" t="str">
        <f>IF(tbl_Customers[[#This Row],[Churn_Risk_Score]]&gt;=10,"High Risk", IF(tbl_Customers[[#This Row],[Churn_Risk_Score]]&gt;=5,"Medium Risk","Low Risk"))</f>
        <v>Low Risk</v>
      </c>
    </row>
    <row r="3260" spans="1:33" x14ac:dyDescent="0.35">
      <c r="A3260">
        <v>3259</v>
      </c>
      <c r="B3260" t="s">
        <v>41</v>
      </c>
      <c r="C3260">
        <v>49</v>
      </c>
      <c r="D3260" t="s">
        <v>21</v>
      </c>
      <c r="E3260" t="s">
        <v>22</v>
      </c>
      <c r="F3260" t="s">
        <v>22</v>
      </c>
      <c r="G3260">
        <v>0</v>
      </c>
      <c r="H3260">
        <v>172</v>
      </c>
      <c r="I3260">
        <v>142</v>
      </c>
      <c r="J3260">
        <v>29.24</v>
      </c>
      <c r="K3260">
        <v>224</v>
      </c>
      <c r="L3260">
        <v>100</v>
      </c>
      <c r="M3260">
        <v>19.04</v>
      </c>
      <c r="N3260">
        <v>177.3</v>
      </c>
      <c r="O3260">
        <v>86</v>
      </c>
      <c r="P3260">
        <v>7.98</v>
      </c>
      <c r="Q3260">
        <v>7.4</v>
      </c>
      <c r="R3260">
        <v>1</v>
      </c>
      <c r="S3260">
        <v>2</v>
      </c>
      <c r="T3260">
        <v>0</v>
      </c>
      <c r="U3260" t="s">
        <v>22</v>
      </c>
      <c r="V3260">
        <f>IF(tbl_Customers[[#This Row],[churn]] = "yes", 1, 0)</f>
        <v>0</v>
      </c>
      <c r="W3260" t="str">
        <f>IF(tbl_Customers[[#This Row],[number_customer_service_calls]] &lt;= 1, "0-1 Calls", IF(tbl_Customers[[#This Row],[number_customer_service_calls]] &lt;= 3, "2-3 Calls", IF(tbl_Customers[[#This Row],[number_customer_service_calls]] &lt;=5, "4-5 Calls", "6+ Calls")))</f>
        <v>0-1 Calls</v>
      </c>
      <c r="X3260" t="str">
        <f>IF(tbl_Customers[[#This Row],[account_length]] &lt;= 50, "0-50", IF(tbl_Customers[[#This Row],[account_length]] &lt;=100, "51-100", IF(tbl_Customers[[#This Row],[account_length]] &lt;= 150, "101-150", "151+")))</f>
        <v>0-50</v>
      </c>
      <c r="Y3260" t="str">
        <f>IF(tbl_Customers[[#This Row],[total_intl_charge]] &lt;= 3, "Low Charges", "High Charges")</f>
        <v>Low Charges</v>
      </c>
      <c r="Z3260" t="str">
        <f>IF(tbl_Customers[[#This Row],[total_eve_calls]]&lt;=80,"Low Calls",
IF(tbl_Customers[[#This Row],[total_eve_calls]]&lt;=120,"Medium Calls","High Calls"))</f>
        <v>Medium Calls</v>
      </c>
      <c r="AA3260" t="str">
        <f>IF(tbl_Customers[[#This Row],[total_eve_charge]]&lt;=15,"Low Charges",
IF(tbl_Customers[[#This Row],[total_eve_charge]]&lt;=20,"Medium Charges","High Charges"))</f>
        <v>Medium Charges</v>
      </c>
      <c r="AB32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60" t="str">
        <f>IF(tbl_Customers[[#This Row],[number_vmail_messages]] = 0, "No Usage", IF(tbl_Customers[[#This Row],[number_vmail_messages]] &lt;= 20, "Low Usage", IF(tbl_Customers[[#This Row],[number_vmail_messages]] &lt;= 40, "Medium Usgae", "High Usage")))</f>
        <v>No Usage</v>
      </c>
      <c r="AD3260" t="str">
        <f>IF(tbl_Customers[[#This Row],[total_day_minutes]]&lt;=150,"Low Usage", IF(tbl_Customers[[#This Row],[total_day_minutes]]&lt;=200,"Medium Usage", IF(tbl_Customers[[#This Row],[total_day_minutes]]&lt;=250,"High Usage","Very High Usage")))</f>
        <v>Medium Usage</v>
      </c>
      <c r="AE3260" t="str">
        <f>IF(tbl_Customers[[#This Row],[total_intl_calls]]&lt;=5,"Low Calls", IF(tbl_Customers[[#This Row],[total_intl_calls]]&lt;=10, "Medium Calls", "High Calls"))</f>
        <v>Low Calls</v>
      </c>
      <c r="AF32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60" s="36" t="str">
        <f>IF(tbl_Customers[[#This Row],[Churn_Risk_Score]]&gt;=10,"High Risk", IF(tbl_Customers[[#This Row],[Churn_Risk_Score]]&gt;=5,"Medium Risk","Low Risk"))</f>
        <v>Low Risk</v>
      </c>
    </row>
    <row r="3261" spans="1:33" x14ac:dyDescent="0.35">
      <c r="A3261">
        <v>3260</v>
      </c>
      <c r="B3261" t="s">
        <v>20</v>
      </c>
      <c r="C3261">
        <v>20</v>
      </c>
      <c r="D3261" t="s">
        <v>21</v>
      </c>
      <c r="E3261" t="s">
        <v>22</v>
      </c>
      <c r="F3261" t="s">
        <v>23</v>
      </c>
      <c r="G3261">
        <v>27</v>
      </c>
      <c r="H3261">
        <v>231.6</v>
      </c>
      <c r="I3261">
        <v>105</v>
      </c>
      <c r="J3261">
        <v>39.369999999999997</v>
      </c>
      <c r="K3261">
        <v>223.3</v>
      </c>
      <c r="L3261">
        <v>120</v>
      </c>
      <c r="M3261">
        <v>18.98</v>
      </c>
      <c r="N3261">
        <v>212</v>
      </c>
      <c r="O3261">
        <v>99</v>
      </c>
      <c r="P3261">
        <v>9.5399999999999991</v>
      </c>
      <c r="Q3261">
        <v>8.9</v>
      </c>
      <c r="R3261">
        <v>4</v>
      </c>
      <c r="S3261">
        <v>2.4</v>
      </c>
      <c r="T3261">
        <v>1</v>
      </c>
      <c r="U3261" t="s">
        <v>22</v>
      </c>
      <c r="V3261">
        <f>IF(tbl_Customers[[#This Row],[churn]] = "yes", 1, 0)</f>
        <v>0</v>
      </c>
      <c r="W3261" t="str">
        <f>IF(tbl_Customers[[#This Row],[number_customer_service_calls]] &lt;= 1, "0-1 Calls", IF(tbl_Customers[[#This Row],[number_customer_service_calls]] &lt;= 3, "2-3 Calls", IF(tbl_Customers[[#This Row],[number_customer_service_calls]] &lt;=5, "4-5 Calls", "6+ Calls")))</f>
        <v>0-1 Calls</v>
      </c>
      <c r="X3261" t="str">
        <f>IF(tbl_Customers[[#This Row],[account_length]] &lt;= 50, "0-50", IF(tbl_Customers[[#This Row],[account_length]] &lt;=100, "51-100", IF(tbl_Customers[[#This Row],[account_length]] &lt;= 150, "101-150", "151+")))</f>
        <v>0-50</v>
      </c>
      <c r="Y3261" t="str">
        <f>IF(tbl_Customers[[#This Row],[total_intl_charge]] &lt;= 3, "Low Charges", "High Charges")</f>
        <v>Low Charges</v>
      </c>
      <c r="Z3261" t="str">
        <f>IF(tbl_Customers[[#This Row],[total_eve_calls]]&lt;=80,"Low Calls",
IF(tbl_Customers[[#This Row],[total_eve_calls]]&lt;=120,"Medium Calls","High Calls"))</f>
        <v>Medium Calls</v>
      </c>
      <c r="AA3261" t="str">
        <f>IF(tbl_Customers[[#This Row],[total_eve_charge]]&lt;=15,"Low Charges",
IF(tbl_Customers[[#This Row],[total_eve_charge]]&lt;=20,"Medium Charges","High Charges"))</f>
        <v>Medium Charges</v>
      </c>
      <c r="AB32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61" t="str">
        <f>IF(tbl_Customers[[#This Row],[number_vmail_messages]] = 0, "No Usage", IF(tbl_Customers[[#This Row],[number_vmail_messages]] &lt;= 20, "Low Usage", IF(tbl_Customers[[#This Row],[number_vmail_messages]] &lt;= 40, "Medium Usgae", "High Usage")))</f>
        <v>Medium Usgae</v>
      </c>
      <c r="AD3261" t="str">
        <f>IF(tbl_Customers[[#This Row],[total_day_minutes]]&lt;=150,"Low Usage", IF(tbl_Customers[[#This Row],[total_day_minutes]]&lt;=200,"Medium Usage", IF(tbl_Customers[[#This Row],[total_day_minutes]]&lt;=250,"High Usage","Very High Usage")))</f>
        <v>High Usage</v>
      </c>
      <c r="AE3261" t="str">
        <f>IF(tbl_Customers[[#This Row],[total_intl_calls]]&lt;=5,"Low Calls", IF(tbl_Customers[[#This Row],[total_intl_calls]]&lt;=10, "Medium Calls", "High Calls"))</f>
        <v>Low Calls</v>
      </c>
      <c r="AF32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61" s="36" t="str">
        <f>IF(tbl_Customers[[#This Row],[Churn_Risk_Score]]&gt;=10,"High Risk", IF(tbl_Customers[[#This Row],[Churn_Risk_Score]]&gt;=5,"Medium Risk","Low Risk"))</f>
        <v>Low Risk</v>
      </c>
    </row>
    <row r="3262" spans="1:33" x14ac:dyDescent="0.35">
      <c r="A3262">
        <v>3261</v>
      </c>
      <c r="B3262" t="s">
        <v>32</v>
      </c>
      <c r="C3262">
        <v>131</v>
      </c>
      <c r="D3262" t="s">
        <v>21</v>
      </c>
      <c r="E3262" t="s">
        <v>22</v>
      </c>
      <c r="F3262" t="s">
        <v>23</v>
      </c>
      <c r="G3262">
        <v>29</v>
      </c>
      <c r="H3262">
        <v>42.1</v>
      </c>
      <c r="I3262">
        <v>114</v>
      </c>
      <c r="J3262">
        <v>7.16</v>
      </c>
      <c r="K3262">
        <v>183.3</v>
      </c>
      <c r="L3262">
        <v>70</v>
      </c>
      <c r="M3262">
        <v>15.58</v>
      </c>
      <c r="N3262">
        <v>158.69999999999999</v>
      </c>
      <c r="O3262">
        <v>82</v>
      </c>
      <c r="P3262">
        <v>7.14</v>
      </c>
      <c r="Q3262">
        <v>10</v>
      </c>
      <c r="R3262">
        <v>1</v>
      </c>
      <c r="S3262">
        <v>2.7</v>
      </c>
      <c r="T3262">
        <v>0</v>
      </c>
      <c r="U3262" t="s">
        <v>22</v>
      </c>
      <c r="V3262">
        <f>IF(tbl_Customers[[#This Row],[churn]] = "yes", 1, 0)</f>
        <v>0</v>
      </c>
      <c r="W3262" t="str">
        <f>IF(tbl_Customers[[#This Row],[number_customer_service_calls]] &lt;= 1, "0-1 Calls", IF(tbl_Customers[[#This Row],[number_customer_service_calls]] &lt;= 3, "2-3 Calls", IF(tbl_Customers[[#This Row],[number_customer_service_calls]] &lt;=5, "4-5 Calls", "6+ Calls")))</f>
        <v>0-1 Calls</v>
      </c>
      <c r="X3262" t="str">
        <f>IF(tbl_Customers[[#This Row],[account_length]] &lt;= 50, "0-50", IF(tbl_Customers[[#This Row],[account_length]] &lt;=100, "51-100", IF(tbl_Customers[[#This Row],[account_length]] &lt;= 150, "101-150", "151+")))</f>
        <v>101-150</v>
      </c>
      <c r="Y3262" t="str">
        <f>IF(tbl_Customers[[#This Row],[total_intl_charge]] &lt;= 3, "Low Charges", "High Charges")</f>
        <v>Low Charges</v>
      </c>
      <c r="Z3262" t="str">
        <f>IF(tbl_Customers[[#This Row],[total_eve_calls]]&lt;=80,"Low Calls",
IF(tbl_Customers[[#This Row],[total_eve_calls]]&lt;=120,"Medium Calls","High Calls"))</f>
        <v>Low Calls</v>
      </c>
      <c r="AA3262" t="str">
        <f>IF(tbl_Customers[[#This Row],[total_eve_charge]]&lt;=15,"Low Charges",
IF(tbl_Customers[[#This Row],[total_eve_charge]]&lt;=20,"Medium Charges","High Charges"))</f>
        <v>Medium Charges</v>
      </c>
      <c r="AB32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262" t="str">
        <f>IF(tbl_Customers[[#This Row],[number_vmail_messages]] = 0, "No Usage", IF(tbl_Customers[[#This Row],[number_vmail_messages]] &lt;= 20, "Low Usage", IF(tbl_Customers[[#This Row],[number_vmail_messages]] &lt;= 40, "Medium Usgae", "High Usage")))</f>
        <v>Medium Usgae</v>
      </c>
      <c r="AD3262" t="str">
        <f>IF(tbl_Customers[[#This Row],[total_day_minutes]]&lt;=150,"Low Usage", IF(tbl_Customers[[#This Row],[total_day_minutes]]&lt;=200,"Medium Usage", IF(tbl_Customers[[#This Row],[total_day_minutes]]&lt;=250,"High Usage","Very High Usage")))</f>
        <v>Low Usage</v>
      </c>
      <c r="AE3262" t="str">
        <f>IF(tbl_Customers[[#This Row],[total_intl_calls]]&lt;=5,"Low Calls", IF(tbl_Customers[[#This Row],[total_intl_calls]]&lt;=10, "Medium Calls", "High Calls"))</f>
        <v>Low Calls</v>
      </c>
      <c r="AF32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62" s="36" t="str">
        <f>IF(tbl_Customers[[#This Row],[Churn_Risk_Score]]&gt;=10,"High Risk", IF(tbl_Customers[[#This Row],[Churn_Risk_Score]]&gt;=5,"Medium Risk","Low Risk"))</f>
        <v>Low Risk</v>
      </c>
    </row>
    <row r="3263" spans="1:33" x14ac:dyDescent="0.35">
      <c r="A3263">
        <v>3262</v>
      </c>
      <c r="B3263" t="s">
        <v>26</v>
      </c>
      <c r="C3263">
        <v>99</v>
      </c>
      <c r="D3263" t="s">
        <v>25</v>
      </c>
      <c r="E3263" t="s">
        <v>22</v>
      </c>
      <c r="F3263" t="s">
        <v>22</v>
      </c>
      <c r="G3263">
        <v>0</v>
      </c>
      <c r="H3263">
        <v>155.6</v>
      </c>
      <c r="I3263">
        <v>90</v>
      </c>
      <c r="J3263">
        <v>26.45</v>
      </c>
      <c r="K3263">
        <v>240.1</v>
      </c>
      <c r="L3263">
        <v>117</v>
      </c>
      <c r="M3263">
        <v>20.41</v>
      </c>
      <c r="N3263">
        <v>230.8</v>
      </c>
      <c r="O3263">
        <v>88</v>
      </c>
      <c r="P3263">
        <v>10.39</v>
      </c>
      <c r="Q3263">
        <v>10.8</v>
      </c>
      <c r="R3263">
        <v>4</v>
      </c>
      <c r="S3263">
        <v>2.92</v>
      </c>
      <c r="T3263">
        <v>3</v>
      </c>
      <c r="U3263" t="s">
        <v>22</v>
      </c>
      <c r="V3263">
        <f>IF(tbl_Customers[[#This Row],[churn]] = "yes", 1, 0)</f>
        <v>0</v>
      </c>
      <c r="W3263" t="str">
        <f>IF(tbl_Customers[[#This Row],[number_customer_service_calls]] &lt;= 1, "0-1 Calls", IF(tbl_Customers[[#This Row],[number_customer_service_calls]] &lt;= 3, "2-3 Calls", IF(tbl_Customers[[#This Row],[number_customer_service_calls]] &lt;=5, "4-5 Calls", "6+ Calls")))</f>
        <v>2-3 Calls</v>
      </c>
      <c r="X3263" t="str">
        <f>IF(tbl_Customers[[#This Row],[account_length]] &lt;= 50, "0-50", IF(tbl_Customers[[#This Row],[account_length]] &lt;=100, "51-100", IF(tbl_Customers[[#This Row],[account_length]] &lt;= 150, "101-150", "151+")))</f>
        <v>51-100</v>
      </c>
      <c r="Y3263" t="str">
        <f>IF(tbl_Customers[[#This Row],[total_intl_charge]] &lt;= 3, "Low Charges", "High Charges")</f>
        <v>Low Charges</v>
      </c>
      <c r="Z3263" t="str">
        <f>IF(tbl_Customers[[#This Row],[total_eve_calls]]&lt;=80,"Low Calls",
IF(tbl_Customers[[#This Row],[total_eve_calls]]&lt;=120,"Medium Calls","High Calls"))</f>
        <v>Medium Calls</v>
      </c>
      <c r="AA3263" t="str">
        <f>IF(tbl_Customers[[#This Row],[total_eve_charge]]&lt;=15,"Low Charges",
IF(tbl_Customers[[#This Row],[total_eve_charge]]&lt;=20,"Medium Charges","High Charges"))</f>
        <v>High Charges</v>
      </c>
      <c r="AB32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63" t="str">
        <f>IF(tbl_Customers[[#This Row],[number_vmail_messages]] = 0, "No Usage", IF(tbl_Customers[[#This Row],[number_vmail_messages]] &lt;= 20, "Low Usage", IF(tbl_Customers[[#This Row],[number_vmail_messages]] &lt;= 40, "Medium Usgae", "High Usage")))</f>
        <v>No Usage</v>
      </c>
      <c r="AD3263" t="str">
        <f>IF(tbl_Customers[[#This Row],[total_day_minutes]]&lt;=150,"Low Usage", IF(tbl_Customers[[#This Row],[total_day_minutes]]&lt;=200,"Medium Usage", IF(tbl_Customers[[#This Row],[total_day_minutes]]&lt;=250,"High Usage","Very High Usage")))</f>
        <v>Medium Usage</v>
      </c>
      <c r="AE3263" t="str">
        <f>IF(tbl_Customers[[#This Row],[total_intl_calls]]&lt;=5,"Low Calls", IF(tbl_Customers[[#This Row],[total_intl_calls]]&lt;=10, "Medium Calls", "High Calls"))</f>
        <v>Low Calls</v>
      </c>
      <c r="AF32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63" s="36" t="str">
        <f>IF(tbl_Customers[[#This Row],[Churn_Risk_Score]]&gt;=10,"High Risk", IF(tbl_Customers[[#This Row],[Churn_Risk_Score]]&gt;=5,"Medium Risk","Low Risk"))</f>
        <v>Low Risk</v>
      </c>
    </row>
    <row r="3264" spans="1:33" x14ac:dyDescent="0.35">
      <c r="A3264">
        <v>3263</v>
      </c>
      <c r="B3264" t="s">
        <v>37</v>
      </c>
      <c r="C3264">
        <v>61</v>
      </c>
      <c r="D3264" t="s">
        <v>21</v>
      </c>
      <c r="E3264" t="s">
        <v>22</v>
      </c>
      <c r="F3264" t="s">
        <v>22</v>
      </c>
      <c r="G3264">
        <v>0</v>
      </c>
      <c r="H3264">
        <v>234.6</v>
      </c>
      <c r="I3264">
        <v>126</v>
      </c>
      <c r="J3264">
        <v>39.880000000000003</v>
      </c>
      <c r="K3264">
        <v>200.7</v>
      </c>
      <c r="L3264">
        <v>76</v>
      </c>
      <c r="M3264">
        <v>17.059999999999999</v>
      </c>
      <c r="N3264">
        <v>171.1</v>
      </c>
      <c r="O3264">
        <v>81</v>
      </c>
      <c r="P3264">
        <v>7.7</v>
      </c>
      <c r="Q3264">
        <v>8.1</v>
      </c>
      <c r="R3264">
        <v>2</v>
      </c>
      <c r="S3264">
        <v>2.19</v>
      </c>
      <c r="T3264">
        <v>0</v>
      </c>
      <c r="U3264" t="s">
        <v>22</v>
      </c>
      <c r="V3264">
        <f>IF(tbl_Customers[[#This Row],[churn]] = "yes", 1, 0)</f>
        <v>0</v>
      </c>
      <c r="W3264" t="str">
        <f>IF(tbl_Customers[[#This Row],[number_customer_service_calls]] &lt;= 1, "0-1 Calls", IF(tbl_Customers[[#This Row],[number_customer_service_calls]] &lt;= 3, "2-3 Calls", IF(tbl_Customers[[#This Row],[number_customer_service_calls]] &lt;=5, "4-5 Calls", "6+ Calls")))</f>
        <v>0-1 Calls</v>
      </c>
      <c r="X3264" t="str">
        <f>IF(tbl_Customers[[#This Row],[account_length]] &lt;= 50, "0-50", IF(tbl_Customers[[#This Row],[account_length]] &lt;=100, "51-100", IF(tbl_Customers[[#This Row],[account_length]] &lt;= 150, "101-150", "151+")))</f>
        <v>51-100</v>
      </c>
      <c r="Y3264" t="str">
        <f>IF(tbl_Customers[[#This Row],[total_intl_charge]] &lt;= 3, "Low Charges", "High Charges")</f>
        <v>Low Charges</v>
      </c>
      <c r="Z3264" t="str">
        <f>IF(tbl_Customers[[#This Row],[total_eve_calls]]&lt;=80,"Low Calls",
IF(tbl_Customers[[#This Row],[total_eve_calls]]&lt;=120,"Medium Calls","High Calls"))</f>
        <v>Low Calls</v>
      </c>
      <c r="AA3264" t="str">
        <f>IF(tbl_Customers[[#This Row],[total_eve_charge]]&lt;=15,"Low Charges",
IF(tbl_Customers[[#This Row],[total_eve_charge]]&lt;=20,"Medium Charges","High Charges"))</f>
        <v>Medium Charges</v>
      </c>
      <c r="AB32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64" t="str">
        <f>IF(tbl_Customers[[#This Row],[number_vmail_messages]] = 0, "No Usage", IF(tbl_Customers[[#This Row],[number_vmail_messages]] &lt;= 20, "Low Usage", IF(tbl_Customers[[#This Row],[number_vmail_messages]] &lt;= 40, "Medium Usgae", "High Usage")))</f>
        <v>No Usage</v>
      </c>
      <c r="AD3264" t="str">
        <f>IF(tbl_Customers[[#This Row],[total_day_minutes]]&lt;=150,"Low Usage", IF(tbl_Customers[[#This Row],[total_day_minutes]]&lt;=200,"Medium Usage", IF(tbl_Customers[[#This Row],[total_day_minutes]]&lt;=250,"High Usage","Very High Usage")))</f>
        <v>High Usage</v>
      </c>
      <c r="AE3264" t="str">
        <f>IF(tbl_Customers[[#This Row],[total_intl_calls]]&lt;=5,"Low Calls", IF(tbl_Customers[[#This Row],[total_intl_calls]]&lt;=10, "Medium Calls", "High Calls"))</f>
        <v>Low Calls</v>
      </c>
      <c r="AF32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64" s="36" t="str">
        <f>IF(tbl_Customers[[#This Row],[Churn_Risk_Score]]&gt;=10,"High Risk", IF(tbl_Customers[[#This Row],[Churn_Risk_Score]]&gt;=5,"Medium Risk","Low Risk"))</f>
        <v>Low Risk</v>
      </c>
    </row>
    <row r="3265" spans="1:33" x14ac:dyDescent="0.35">
      <c r="A3265">
        <v>3264</v>
      </c>
      <c r="B3265" t="s">
        <v>54</v>
      </c>
      <c r="C3265">
        <v>137</v>
      </c>
      <c r="D3265" t="s">
        <v>21</v>
      </c>
      <c r="E3265" t="s">
        <v>22</v>
      </c>
      <c r="F3265" t="s">
        <v>22</v>
      </c>
      <c r="G3265">
        <v>0</v>
      </c>
      <c r="H3265">
        <v>115.5</v>
      </c>
      <c r="I3265">
        <v>101</v>
      </c>
      <c r="J3265">
        <v>19.64</v>
      </c>
      <c r="K3265">
        <v>226.2</v>
      </c>
      <c r="L3265">
        <v>81</v>
      </c>
      <c r="M3265">
        <v>19.23</v>
      </c>
      <c r="N3265">
        <v>179.1</v>
      </c>
      <c r="O3265">
        <v>123</v>
      </c>
      <c r="P3265">
        <v>8.06</v>
      </c>
      <c r="Q3265">
        <v>13.6</v>
      </c>
      <c r="R3265">
        <v>4</v>
      </c>
      <c r="S3265">
        <v>3.67</v>
      </c>
      <c r="T3265">
        <v>0</v>
      </c>
      <c r="U3265" t="s">
        <v>22</v>
      </c>
      <c r="V3265">
        <f>IF(tbl_Customers[[#This Row],[churn]] = "yes", 1, 0)</f>
        <v>0</v>
      </c>
      <c r="W3265" t="str">
        <f>IF(tbl_Customers[[#This Row],[number_customer_service_calls]] &lt;= 1, "0-1 Calls", IF(tbl_Customers[[#This Row],[number_customer_service_calls]] &lt;= 3, "2-3 Calls", IF(tbl_Customers[[#This Row],[number_customer_service_calls]] &lt;=5, "4-5 Calls", "6+ Calls")))</f>
        <v>0-1 Calls</v>
      </c>
      <c r="X3265" t="str">
        <f>IF(tbl_Customers[[#This Row],[account_length]] &lt;= 50, "0-50", IF(tbl_Customers[[#This Row],[account_length]] &lt;=100, "51-100", IF(tbl_Customers[[#This Row],[account_length]] &lt;= 150, "101-150", "151+")))</f>
        <v>101-150</v>
      </c>
      <c r="Y3265" t="str">
        <f>IF(tbl_Customers[[#This Row],[total_intl_charge]] &lt;= 3, "Low Charges", "High Charges")</f>
        <v>High Charges</v>
      </c>
      <c r="Z3265" t="str">
        <f>IF(tbl_Customers[[#This Row],[total_eve_calls]]&lt;=80,"Low Calls",
IF(tbl_Customers[[#This Row],[total_eve_calls]]&lt;=120,"Medium Calls","High Calls"))</f>
        <v>Medium Calls</v>
      </c>
      <c r="AA3265" t="str">
        <f>IF(tbl_Customers[[#This Row],[total_eve_charge]]&lt;=15,"Low Charges",
IF(tbl_Customers[[#This Row],[total_eve_charge]]&lt;=20,"Medium Charges","High Charges"))</f>
        <v>Medium Charges</v>
      </c>
      <c r="AB32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65" t="str">
        <f>IF(tbl_Customers[[#This Row],[number_vmail_messages]] = 0, "No Usage", IF(tbl_Customers[[#This Row],[number_vmail_messages]] &lt;= 20, "Low Usage", IF(tbl_Customers[[#This Row],[number_vmail_messages]] &lt;= 40, "Medium Usgae", "High Usage")))</f>
        <v>No Usage</v>
      </c>
      <c r="AD3265" t="str">
        <f>IF(tbl_Customers[[#This Row],[total_day_minutes]]&lt;=150,"Low Usage", IF(tbl_Customers[[#This Row],[total_day_minutes]]&lt;=200,"Medium Usage", IF(tbl_Customers[[#This Row],[total_day_minutes]]&lt;=250,"High Usage","Very High Usage")))</f>
        <v>Low Usage</v>
      </c>
      <c r="AE3265" t="str">
        <f>IF(tbl_Customers[[#This Row],[total_intl_calls]]&lt;=5,"Low Calls", IF(tbl_Customers[[#This Row],[total_intl_calls]]&lt;=10, "Medium Calls", "High Calls"))</f>
        <v>Low Calls</v>
      </c>
      <c r="AF32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65" s="36" t="str">
        <f>IF(tbl_Customers[[#This Row],[Churn_Risk_Score]]&gt;=10,"High Risk", IF(tbl_Customers[[#This Row],[Churn_Risk_Score]]&gt;=5,"Medium Risk","Low Risk"))</f>
        <v>Low Risk</v>
      </c>
    </row>
    <row r="3266" spans="1:33" x14ac:dyDescent="0.35">
      <c r="A3266">
        <v>3265</v>
      </c>
      <c r="B3266" t="s">
        <v>59</v>
      </c>
      <c r="C3266">
        <v>49</v>
      </c>
      <c r="D3266" t="s">
        <v>28</v>
      </c>
      <c r="E3266" t="s">
        <v>22</v>
      </c>
      <c r="F3266" t="s">
        <v>23</v>
      </c>
      <c r="G3266">
        <v>42</v>
      </c>
      <c r="H3266">
        <v>159</v>
      </c>
      <c r="I3266">
        <v>67</v>
      </c>
      <c r="J3266">
        <v>27.03</v>
      </c>
      <c r="K3266">
        <v>126.3</v>
      </c>
      <c r="L3266">
        <v>125</v>
      </c>
      <c r="M3266">
        <v>10.74</v>
      </c>
      <c r="N3266">
        <v>206.8</v>
      </c>
      <c r="O3266">
        <v>88</v>
      </c>
      <c r="P3266">
        <v>9.31</v>
      </c>
      <c r="Q3266">
        <v>7.4</v>
      </c>
      <c r="R3266">
        <v>3</v>
      </c>
      <c r="S3266">
        <v>2</v>
      </c>
      <c r="T3266">
        <v>2</v>
      </c>
      <c r="U3266" t="s">
        <v>22</v>
      </c>
      <c r="V3266">
        <f>IF(tbl_Customers[[#This Row],[churn]] = "yes", 1, 0)</f>
        <v>0</v>
      </c>
      <c r="W3266" t="str">
        <f>IF(tbl_Customers[[#This Row],[number_customer_service_calls]] &lt;= 1, "0-1 Calls", IF(tbl_Customers[[#This Row],[number_customer_service_calls]] &lt;= 3, "2-3 Calls", IF(tbl_Customers[[#This Row],[number_customer_service_calls]] &lt;=5, "4-5 Calls", "6+ Calls")))</f>
        <v>2-3 Calls</v>
      </c>
      <c r="X3266" t="str">
        <f>IF(tbl_Customers[[#This Row],[account_length]] &lt;= 50, "0-50", IF(tbl_Customers[[#This Row],[account_length]] &lt;=100, "51-100", IF(tbl_Customers[[#This Row],[account_length]] &lt;= 150, "101-150", "151+")))</f>
        <v>0-50</v>
      </c>
      <c r="Y3266" t="str">
        <f>IF(tbl_Customers[[#This Row],[total_intl_charge]] &lt;= 3, "Low Charges", "High Charges")</f>
        <v>Low Charges</v>
      </c>
      <c r="Z3266" t="str">
        <f>IF(tbl_Customers[[#This Row],[total_eve_calls]]&lt;=80,"Low Calls",
IF(tbl_Customers[[#This Row],[total_eve_calls]]&lt;=120,"Medium Calls","High Calls"))</f>
        <v>High Calls</v>
      </c>
      <c r="AA3266" t="str">
        <f>IF(tbl_Customers[[#This Row],[total_eve_charge]]&lt;=15,"Low Charges",
IF(tbl_Customers[[#This Row],[total_eve_charge]]&lt;=20,"Medium Charges","High Charges"))</f>
        <v>Low Charges</v>
      </c>
      <c r="AB32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66" t="str">
        <f>IF(tbl_Customers[[#This Row],[number_vmail_messages]] = 0, "No Usage", IF(tbl_Customers[[#This Row],[number_vmail_messages]] &lt;= 20, "Low Usage", IF(tbl_Customers[[#This Row],[number_vmail_messages]] &lt;= 40, "Medium Usgae", "High Usage")))</f>
        <v>High Usage</v>
      </c>
      <c r="AD3266" t="str">
        <f>IF(tbl_Customers[[#This Row],[total_day_minutes]]&lt;=150,"Low Usage", IF(tbl_Customers[[#This Row],[total_day_minutes]]&lt;=200,"Medium Usage", IF(tbl_Customers[[#This Row],[total_day_minutes]]&lt;=250,"High Usage","Very High Usage")))</f>
        <v>Medium Usage</v>
      </c>
      <c r="AE3266" t="str">
        <f>IF(tbl_Customers[[#This Row],[total_intl_calls]]&lt;=5,"Low Calls", IF(tbl_Customers[[#This Row],[total_intl_calls]]&lt;=10, "Medium Calls", "High Calls"))</f>
        <v>Low Calls</v>
      </c>
      <c r="AF32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66" s="36" t="str">
        <f>IF(tbl_Customers[[#This Row],[Churn_Risk_Score]]&gt;=10,"High Risk", IF(tbl_Customers[[#This Row],[Churn_Risk_Score]]&gt;=5,"Medium Risk","Low Risk"))</f>
        <v>Low Risk</v>
      </c>
    </row>
    <row r="3267" spans="1:33" x14ac:dyDescent="0.35">
      <c r="A3267">
        <v>3266</v>
      </c>
      <c r="B3267" t="s">
        <v>27</v>
      </c>
      <c r="C3267">
        <v>83</v>
      </c>
      <c r="D3267" t="s">
        <v>25</v>
      </c>
      <c r="E3267" t="s">
        <v>22</v>
      </c>
      <c r="F3267" t="s">
        <v>22</v>
      </c>
      <c r="G3267">
        <v>0</v>
      </c>
      <c r="H3267">
        <v>286.60000000000002</v>
      </c>
      <c r="I3267">
        <v>114</v>
      </c>
      <c r="J3267">
        <v>48.72</v>
      </c>
      <c r="K3267">
        <v>101</v>
      </c>
      <c r="L3267">
        <v>138</v>
      </c>
      <c r="M3267">
        <v>8.59</v>
      </c>
      <c r="N3267">
        <v>199.6</v>
      </c>
      <c r="O3267">
        <v>146</v>
      </c>
      <c r="P3267">
        <v>8.98</v>
      </c>
      <c r="Q3267">
        <v>13.2</v>
      </c>
      <c r="R3267">
        <v>4</v>
      </c>
      <c r="S3267">
        <v>3.56</v>
      </c>
      <c r="T3267">
        <v>1</v>
      </c>
      <c r="U3267" t="s">
        <v>22</v>
      </c>
      <c r="V3267">
        <f>IF(tbl_Customers[[#This Row],[churn]] = "yes", 1, 0)</f>
        <v>0</v>
      </c>
      <c r="W3267" t="str">
        <f>IF(tbl_Customers[[#This Row],[number_customer_service_calls]] &lt;= 1, "0-1 Calls", IF(tbl_Customers[[#This Row],[number_customer_service_calls]] &lt;= 3, "2-3 Calls", IF(tbl_Customers[[#This Row],[number_customer_service_calls]] &lt;=5, "4-5 Calls", "6+ Calls")))</f>
        <v>0-1 Calls</v>
      </c>
      <c r="X3267" t="str">
        <f>IF(tbl_Customers[[#This Row],[account_length]] &lt;= 50, "0-50", IF(tbl_Customers[[#This Row],[account_length]] &lt;=100, "51-100", IF(tbl_Customers[[#This Row],[account_length]] &lt;= 150, "101-150", "151+")))</f>
        <v>51-100</v>
      </c>
      <c r="Y3267" t="str">
        <f>IF(tbl_Customers[[#This Row],[total_intl_charge]] &lt;= 3, "Low Charges", "High Charges")</f>
        <v>High Charges</v>
      </c>
      <c r="Z3267" t="str">
        <f>IF(tbl_Customers[[#This Row],[total_eve_calls]]&lt;=80,"Low Calls",
IF(tbl_Customers[[#This Row],[total_eve_calls]]&lt;=120,"Medium Calls","High Calls"))</f>
        <v>High Calls</v>
      </c>
      <c r="AA3267" t="str">
        <f>IF(tbl_Customers[[#This Row],[total_eve_charge]]&lt;=15,"Low Charges",
IF(tbl_Customers[[#This Row],[total_eve_charge]]&lt;=20,"Medium Charges","High Charges"))</f>
        <v>Low Charges</v>
      </c>
      <c r="AB32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67" t="str">
        <f>IF(tbl_Customers[[#This Row],[number_vmail_messages]] = 0, "No Usage", IF(tbl_Customers[[#This Row],[number_vmail_messages]] &lt;= 20, "Low Usage", IF(tbl_Customers[[#This Row],[number_vmail_messages]] &lt;= 40, "Medium Usgae", "High Usage")))</f>
        <v>No Usage</v>
      </c>
      <c r="AD3267" t="str">
        <f>IF(tbl_Customers[[#This Row],[total_day_minutes]]&lt;=150,"Low Usage", IF(tbl_Customers[[#This Row],[total_day_minutes]]&lt;=200,"Medium Usage", IF(tbl_Customers[[#This Row],[total_day_minutes]]&lt;=250,"High Usage","Very High Usage")))</f>
        <v>Very High Usage</v>
      </c>
      <c r="AE3267" t="str">
        <f>IF(tbl_Customers[[#This Row],[total_intl_calls]]&lt;=5,"Low Calls", IF(tbl_Customers[[#This Row],[total_intl_calls]]&lt;=10, "Medium Calls", "High Calls"))</f>
        <v>Low Calls</v>
      </c>
      <c r="AF32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267" s="36" t="str">
        <f>IF(tbl_Customers[[#This Row],[Churn_Risk_Score]]&gt;=10,"High Risk", IF(tbl_Customers[[#This Row],[Churn_Risk_Score]]&gt;=5,"Medium Risk","Low Risk"))</f>
        <v>Medium Risk</v>
      </c>
    </row>
    <row r="3268" spans="1:33" x14ac:dyDescent="0.35">
      <c r="A3268">
        <v>3267</v>
      </c>
      <c r="B3268" t="s">
        <v>40</v>
      </c>
      <c r="C3268">
        <v>105</v>
      </c>
      <c r="D3268" t="s">
        <v>25</v>
      </c>
      <c r="E3268" t="s">
        <v>22</v>
      </c>
      <c r="F3268" t="s">
        <v>22</v>
      </c>
      <c r="G3268">
        <v>0</v>
      </c>
      <c r="H3268">
        <v>181.9</v>
      </c>
      <c r="I3268">
        <v>70</v>
      </c>
      <c r="J3268">
        <v>30.92</v>
      </c>
      <c r="K3268">
        <v>233.5</v>
      </c>
      <c r="L3268">
        <v>83</v>
      </c>
      <c r="M3268">
        <v>19.850000000000001</v>
      </c>
      <c r="N3268">
        <v>194.6</v>
      </c>
      <c r="O3268">
        <v>80</v>
      </c>
      <c r="P3268">
        <v>8.76</v>
      </c>
      <c r="Q3268">
        <v>8.1</v>
      </c>
      <c r="R3268">
        <v>9</v>
      </c>
      <c r="S3268">
        <v>2.19</v>
      </c>
      <c r="T3268">
        <v>1</v>
      </c>
      <c r="U3268" t="s">
        <v>22</v>
      </c>
      <c r="V3268">
        <f>IF(tbl_Customers[[#This Row],[churn]] = "yes", 1, 0)</f>
        <v>0</v>
      </c>
      <c r="W3268" t="str">
        <f>IF(tbl_Customers[[#This Row],[number_customer_service_calls]] &lt;= 1, "0-1 Calls", IF(tbl_Customers[[#This Row],[number_customer_service_calls]] &lt;= 3, "2-3 Calls", IF(tbl_Customers[[#This Row],[number_customer_service_calls]] &lt;=5, "4-5 Calls", "6+ Calls")))</f>
        <v>0-1 Calls</v>
      </c>
      <c r="X3268" t="str">
        <f>IF(tbl_Customers[[#This Row],[account_length]] &lt;= 50, "0-50", IF(tbl_Customers[[#This Row],[account_length]] &lt;=100, "51-100", IF(tbl_Customers[[#This Row],[account_length]] &lt;= 150, "101-150", "151+")))</f>
        <v>101-150</v>
      </c>
      <c r="Y3268" t="str">
        <f>IF(tbl_Customers[[#This Row],[total_intl_charge]] &lt;= 3, "Low Charges", "High Charges")</f>
        <v>Low Charges</v>
      </c>
      <c r="Z3268" t="str">
        <f>IF(tbl_Customers[[#This Row],[total_eve_calls]]&lt;=80,"Low Calls",
IF(tbl_Customers[[#This Row],[total_eve_calls]]&lt;=120,"Medium Calls","High Calls"))</f>
        <v>Medium Calls</v>
      </c>
      <c r="AA3268" t="str">
        <f>IF(tbl_Customers[[#This Row],[total_eve_charge]]&lt;=15,"Low Charges",
IF(tbl_Customers[[#This Row],[total_eve_charge]]&lt;=20,"Medium Charges","High Charges"))</f>
        <v>Medium Charges</v>
      </c>
      <c r="AB32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68" t="str">
        <f>IF(tbl_Customers[[#This Row],[number_vmail_messages]] = 0, "No Usage", IF(tbl_Customers[[#This Row],[number_vmail_messages]] &lt;= 20, "Low Usage", IF(tbl_Customers[[#This Row],[number_vmail_messages]] &lt;= 40, "Medium Usgae", "High Usage")))</f>
        <v>No Usage</v>
      </c>
      <c r="AD3268" t="str">
        <f>IF(tbl_Customers[[#This Row],[total_day_minutes]]&lt;=150,"Low Usage", IF(tbl_Customers[[#This Row],[total_day_minutes]]&lt;=200,"Medium Usage", IF(tbl_Customers[[#This Row],[total_day_minutes]]&lt;=250,"High Usage","Very High Usage")))</f>
        <v>Medium Usage</v>
      </c>
      <c r="AE3268" t="str">
        <f>IF(tbl_Customers[[#This Row],[total_intl_calls]]&lt;=5,"Low Calls", IF(tbl_Customers[[#This Row],[total_intl_calls]]&lt;=10, "Medium Calls", "High Calls"))</f>
        <v>Medium Calls</v>
      </c>
      <c r="AF32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68" s="36" t="str">
        <f>IF(tbl_Customers[[#This Row],[Churn_Risk_Score]]&gt;=10,"High Risk", IF(tbl_Customers[[#This Row],[Churn_Risk_Score]]&gt;=5,"Medium Risk","Low Risk"))</f>
        <v>Low Risk</v>
      </c>
    </row>
    <row r="3269" spans="1:33" x14ac:dyDescent="0.35">
      <c r="A3269">
        <v>3268</v>
      </c>
      <c r="B3269" t="s">
        <v>50</v>
      </c>
      <c r="C3269">
        <v>90</v>
      </c>
      <c r="D3269" t="s">
        <v>25</v>
      </c>
      <c r="E3269" t="s">
        <v>22</v>
      </c>
      <c r="F3269" t="s">
        <v>22</v>
      </c>
      <c r="G3269">
        <v>0</v>
      </c>
      <c r="H3269">
        <v>235</v>
      </c>
      <c r="I3269">
        <v>77</v>
      </c>
      <c r="J3269">
        <v>39.950000000000003</v>
      </c>
      <c r="K3269">
        <v>267.3</v>
      </c>
      <c r="L3269">
        <v>94</v>
      </c>
      <c r="M3269">
        <v>22.72</v>
      </c>
      <c r="N3269">
        <v>222.1</v>
      </c>
      <c r="O3269">
        <v>119</v>
      </c>
      <c r="P3269">
        <v>9.99</v>
      </c>
      <c r="Q3269">
        <v>5.3</v>
      </c>
      <c r="R3269">
        <v>4</v>
      </c>
      <c r="S3269">
        <v>1.43</v>
      </c>
      <c r="T3269">
        <v>3</v>
      </c>
      <c r="U3269" t="s">
        <v>23</v>
      </c>
      <c r="V3269">
        <f>IF(tbl_Customers[[#This Row],[churn]] = "yes", 1, 0)</f>
        <v>1</v>
      </c>
      <c r="W3269" t="str">
        <f>IF(tbl_Customers[[#This Row],[number_customer_service_calls]] &lt;= 1, "0-1 Calls", IF(tbl_Customers[[#This Row],[number_customer_service_calls]] &lt;= 3, "2-3 Calls", IF(tbl_Customers[[#This Row],[number_customer_service_calls]] &lt;=5, "4-5 Calls", "6+ Calls")))</f>
        <v>2-3 Calls</v>
      </c>
      <c r="X3269" t="str">
        <f>IF(tbl_Customers[[#This Row],[account_length]] &lt;= 50, "0-50", IF(tbl_Customers[[#This Row],[account_length]] &lt;=100, "51-100", IF(tbl_Customers[[#This Row],[account_length]] &lt;= 150, "101-150", "151+")))</f>
        <v>51-100</v>
      </c>
      <c r="Y3269" t="str">
        <f>IF(tbl_Customers[[#This Row],[total_intl_charge]] &lt;= 3, "Low Charges", "High Charges")</f>
        <v>Low Charges</v>
      </c>
      <c r="Z3269" t="str">
        <f>IF(tbl_Customers[[#This Row],[total_eve_calls]]&lt;=80,"Low Calls",
IF(tbl_Customers[[#This Row],[total_eve_calls]]&lt;=120,"Medium Calls","High Calls"))</f>
        <v>Medium Calls</v>
      </c>
      <c r="AA3269" t="str">
        <f>IF(tbl_Customers[[#This Row],[total_eve_charge]]&lt;=15,"Low Charges",
IF(tbl_Customers[[#This Row],[total_eve_charge]]&lt;=20,"Medium Charges","High Charges"))</f>
        <v>High Charges</v>
      </c>
      <c r="AB32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69" t="str">
        <f>IF(tbl_Customers[[#This Row],[number_vmail_messages]] = 0, "No Usage", IF(tbl_Customers[[#This Row],[number_vmail_messages]] &lt;= 20, "Low Usage", IF(tbl_Customers[[#This Row],[number_vmail_messages]] &lt;= 40, "Medium Usgae", "High Usage")))</f>
        <v>No Usage</v>
      </c>
      <c r="AD3269" t="str">
        <f>IF(tbl_Customers[[#This Row],[total_day_minutes]]&lt;=150,"Low Usage", IF(tbl_Customers[[#This Row],[total_day_minutes]]&lt;=200,"Medium Usage", IF(tbl_Customers[[#This Row],[total_day_minutes]]&lt;=250,"High Usage","Very High Usage")))</f>
        <v>High Usage</v>
      </c>
      <c r="AE3269" t="str">
        <f>IF(tbl_Customers[[#This Row],[total_intl_calls]]&lt;=5,"Low Calls", IF(tbl_Customers[[#This Row],[total_intl_calls]]&lt;=10, "Medium Calls", "High Calls"))</f>
        <v>Low Calls</v>
      </c>
      <c r="AF32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69" s="36" t="str">
        <f>IF(tbl_Customers[[#This Row],[Churn_Risk_Score]]&gt;=10,"High Risk", IF(tbl_Customers[[#This Row],[Churn_Risk_Score]]&gt;=5,"Medium Risk","Low Risk"))</f>
        <v>Low Risk</v>
      </c>
    </row>
    <row r="3270" spans="1:33" x14ac:dyDescent="0.35">
      <c r="A3270">
        <v>3269</v>
      </c>
      <c r="B3270" t="s">
        <v>68</v>
      </c>
      <c r="C3270">
        <v>111</v>
      </c>
      <c r="D3270" t="s">
        <v>21</v>
      </c>
      <c r="E3270" t="s">
        <v>22</v>
      </c>
      <c r="F3270" t="s">
        <v>22</v>
      </c>
      <c r="G3270">
        <v>0</v>
      </c>
      <c r="H3270">
        <v>187.8</v>
      </c>
      <c r="I3270">
        <v>107</v>
      </c>
      <c r="J3270">
        <v>31.93</v>
      </c>
      <c r="K3270">
        <v>246</v>
      </c>
      <c r="L3270">
        <v>70</v>
      </c>
      <c r="M3270">
        <v>20.91</v>
      </c>
      <c r="N3270">
        <v>175.9</v>
      </c>
      <c r="O3270">
        <v>88</v>
      </c>
      <c r="P3270">
        <v>7.92</v>
      </c>
      <c r="Q3270">
        <v>10.5</v>
      </c>
      <c r="R3270">
        <v>7</v>
      </c>
      <c r="S3270">
        <v>2.84</v>
      </c>
      <c r="T3270">
        <v>0</v>
      </c>
      <c r="U3270" t="s">
        <v>22</v>
      </c>
      <c r="V3270">
        <f>IF(tbl_Customers[[#This Row],[churn]] = "yes", 1, 0)</f>
        <v>0</v>
      </c>
      <c r="W3270" t="str">
        <f>IF(tbl_Customers[[#This Row],[number_customer_service_calls]] &lt;= 1, "0-1 Calls", IF(tbl_Customers[[#This Row],[number_customer_service_calls]] &lt;= 3, "2-3 Calls", IF(tbl_Customers[[#This Row],[number_customer_service_calls]] &lt;=5, "4-5 Calls", "6+ Calls")))</f>
        <v>0-1 Calls</v>
      </c>
      <c r="X3270" t="str">
        <f>IF(tbl_Customers[[#This Row],[account_length]] &lt;= 50, "0-50", IF(tbl_Customers[[#This Row],[account_length]] &lt;=100, "51-100", IF(tbl_Customers[[#This Row],[account_length]] &lt;= 150, "101-150", "151+")))</f>
        <v>101-150</v>
      </c>
      <c r="Y3270" t="str">
        <f>IF(tbl_Customers[[#This Row],[total_intl_charge]] &lt;= 3, "Low Charges", "High Charges")</f>
        <v>Low Charges</v>
      </c>
      <c r="Z3270" t="str">
        <f>IF(tbl_Customers[[#This Row],[total_eve_calls]]&lt;=80,"Low Calls",
IF(tbl_Customers[[#This Row],[total_eve_calls]]&lt;=120,"Medium Calls","High Calls"))</f>
        <v>Low Calls</v>
      </c>
      <c r="AA3270" t="str">
        <f>IF(tbl_Customers[[#This Row],[total_eve_charge]]&lt;=15,"Low Charges",
IF(tbl_Customers[[#This Row],[total_eve_charge]]&lt;=20,"Medium Charges","High Charges"))</f>
        <v>High Charges</v>
      </c>
      <c r="AB32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70" t="str">
        <f>IF(tbl_Customers[[#This Row],[number_vmail_messages]] = 0, "No Usage", IF(tbl_Customers[[#This Row],[number_vmail_messages]] &lt;= 20, "Low Usage", IF(tbl_Customers[[#This Row],[number_vmail_messages]] &lt;= 40, "Medium Usgae", "High Usage")))</f>
        <v>No Usage</v>
      </c>
      <c r="AD3270" t="str">
        <f>IF(tbl_Customers[[#This Row],[total_day_minutes]]&lt;=150,"Low Usage", IF(tbl_Customers[[#This Row],[total_day_minutes]]&lt;=200,"Medium Usage", IF(tbl_Customers[[#This Row],[total_day_minutes]]&lt;=250,"High Usage","Very High Usage")))</f>
        <v>Medium Usage</v>
      </c>
      <c r="AE3270" t="str">
        <f>IF(tbl_Customers[[#This Row],[total_intl_calls]]&lt;=5,"Low Calls", IF(tbl_Customers[[#This Row],[total_intl_calls]]&lt;=10, "Medium Calls", "High Calls"))</f>
        <v>Medium Calls</v>
      </c>
      <c r="AF32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70" s="36" t="str">
        <f>IF(tbl_Customers[[#This Row],[Churn_Risk_Score]]&gt;=10,"High Risk", IF(tbl_Customers[[#This Row],[Churn_Risk_Score]]&gt;=5,"Medium Risk","Low Risk"))</f>
        <v>Low Risk</v>
      </c>
    </row>
    <row r="3271" spans="1:33" x14ac:dyDescent="0.35">
      <c r="A3271">
        <v>3270</v>
      </c>
      <c r="B3271" t="s">
        <v>56</v>
      </c>
      <c r="C3271">
        <v>135</v>
      </c>
      <c r="D3271" t="s">
        <v>25</v>
      </c>
      <c r="E3271" t="s">
        <v>22</v>
      </c>
      <c r="F3271" t="s">
        <v>22</v>
      </c>
      <c r="G3271">
        <v>0</v>
      </c>
      <c r="H3271">
        <v>167.1</v>
      </c>
      <c r="I3271">
        <v>105</v>
      </c>
      <c r="J3271">
        <v>28.41</v>
      </c>
      <c r="K3271">
        <v>131.6</v>
      </c>
      <c r="L3271">
        <v>120</v>
      </c>
      <c r="M3271">
        <v>11.19</v>
      </c>
      <c r="N3271">
        <v>242.6</v>
      </c>
      <c r="O3271">
        <v>83</v>
      </c>
      <c r="P3271">
        <v>10.92</v>
      </c>
      <c r="Q3271">
        <v>10.4</v>
      </c>
      <c r="R3271">
        <v>2</v>
      </c>
      <c r="S3271">
        <v>2.81</v>
      </c>
      <c r="T3271">
        <v>3</v>
      </c>
      <c r="U3271" t="s">
        <v>22</v>
      </c>
      <c r="V3271">
        <f>IF(tbl_Customers[[#This Row],[churn]] = "yes", 1, 0)</f>
        <v>0</v>
      </c>
      <c r="W3271" t="str">
        <f>IF(tbl_Customers[[#This Row],[number_customer_service_calls]] &lt;= 1, "0-1 Calls", IF(tbl_Customers[[#This Row],[number_customer_service_calls]] &lt;= 3, "2-3 Calls", IF(tbl_Customers[[#This Row],[number_customer_service_calls]] &lt;=5, "4-5 Calls", "6+ Calls")))</f>
        <v>2-3 Calls</v>
      </c>
      <c r="X3271" t="str">
        <f>IF(tbl_Customers[[#This Row],[account_length]] &lt;= 50, "0-50", IF(tbl_Customers[[#This Row],[account_length]] &lt;=100, "51-100", IF(tbl_Customers[[#This Row],[account_length]] &lt;= 150, "101-150", "151+")))</f>
        <v>101-150</v>
      </c>
      <c r="Y3271" t="str">
        <f>IF(tbl_Customers[[#This Row],[total_intl_charge]] &lt;= 3, "Low Charges", "High Charges")</f>
        <v>Low Charges</v>
      </c>
      <c r="Z3271" t="str">
        <f>IF(tbl_Customers[[#This Row],[total_eve_calls]]&lt;=80,"Low Calls",
IF(tbl_Customers[[#This Row],[total_eve_calls]]&lt;=120,"Medium Calls","High Calls"))</f>
        <v>Medium Calls</v>
      </c>
      <c r="AA3271" t="str">
        <f>IF(tbl_Customers[[#This Row],[total_eve_charge]]&lt;=15,"Low Charges",
IF(tbl_Customers[[#This Row],[total_eve_charge]]&lt;=20,"Medium Charges","High Charges"))</f>
        <v>Low Charges</v>
      </c>
      <c r="AB32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71" t="str">
        <f>IF(tbl_Customers[[#This Row],[number_vmail_messages]] = 0, "No Usage", IF(tbl_Customers[[#This Row],[number_vmail_messages]] &lt;= 20, "Low Usage", IF(tbl_Customers[[#This Row],[number_vmail_messages]] &lt;= 40, "Medium Usgae", "High Usage")))</f>
        <v>No Usage</v>
      </c>
      <c r="AD3271" t="str">
        <f>IF(tbl_Customers[[#This Row],[total_day_minutes]]&lt;=150,"Low Usage", IF(tbl_Customers[[#This Row],[total_day_minutes]]&lt;=200,"Medium Usage", IF(tbl_Customers[[#This Row],[total_day_minutes]]&lt;=250,"High Usage","Very High Usage")))</f>
        <v>Medium Usage</v>
      </c>
      <c r="AE3271" t="str">
        <f>IF(tbl_Customers[[#This Row],[total_intl_calls]]&lt;=5,"Low Calls", IF(tbl_Customers[[#This Row],[total_intl_calls]]&lt;=10, "Medium Calls", "High Calls"))</f>
        <v>Low Calls</v>
      </c>
      <c r="AF32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71" s="36" t="str">
        <f>IF(tbl_Customers[[#This Row],[Churn_Risk_Score]]&gt;=10,"High Risk", IF(tbl_Customers[[#This Row],[Churn_Risk_Score]]&gt;=5,"Medium Risk","Low Risk"))</f>
        <v>Low Risk</v>
      </c>
    </row>
    <row r="3272" spans="1:33" x14ac:dyDescent="0.35">
      <c r="A3272">
        <v>3271</v>
      </c>
      <c r="B3272" t="s">
        <v>33</v>
      </c>
      <c r="C3272">
        <v>121</v>
      </c>
      <c r="D3272" t="s">
        <v>21</v>
      </c>
      <c r="E3272" t="s">
        <v>22</v>
      </c>
      <c r="F3272" t="s">
        <v>23</v>
      </c>
      <c r="G3272">
        <v>22</v>
      </c>
      <c r="H3272">
        <v>212.3</v>
      </c>
      <c r="I3272">
        <v>107</v>
      </c>
      <c r="J3272">
        <v>36.090000000000003</v>
      </c>
      <c r="K3272">
        <v>238</v>
      </c>
      <c r="L3272">
        <v>94</v>
      </c>
      <c r="M3272">
        <v>20.23</v>
      </c>
      <c r="N3272">
        <v>332.8</v>
      </c>
      <c r="O3272">
        <v>114</v>
      </c>
      <c r="P3272">
        <v>14.98</v>
      </c>
      <c r="Q3272">
        <v>10.4</v>
      </c>
      <c r="R3272">
        <v>2</v>
      </c>
      <c r="S3272">
        <v>2.81</v>
      </c>
      <c r="T3272">
        <v>1</v>
      </c>
      <c r="U3272" t="s">
        <v>22</v>
      </c>
      <c r="V3272">
        <f>IF(tbl_Customers[[#This Row],[churn]] = "yes", 1, 0)</f>
        <v>0</v>
      </c>
      <c r="W3272" t="str">
        <f>IF(tbl_Customers[[#This Row],[number_customer_service_calls]] &lt;= 1, "0-1 Calls", IF(tbl_Customers[[#This Row],[number_customer_service_calls]] &lt;= 3, "2-3 Calls", IF(tbl_Customers[[#This Row],[number_customer_service_calls]] &lt;=5, "4-5 Calls", "6+ Calls")))</f>
        <v>0-1 Calls</v>
      </c>
      <c r="X3272" t="str">
        <f>IF(tbl_Customers[[#This Row],[account_length]] &lt;= 50, "0-50", IF(tbl_Customers[[#This Row],[account_length]] &lt;=100, "51-100", IF(tbl_Customers[[#This Row],[account_length]] &lt;= 150, "101-150", "151+")))</f>
        <v>101-150</v>
      </c>
      <c r="Y3272" t="str">
        <f>IF(tbl_Customers[[#This Row],[total_intl_charge]] &lt;= 3, "Low Charges", "High Charges")</f>
        <v>Low Charges</v>
      </c>
      <c r="Z3272" t="str">
        <f>IF(tbl_Customers[[#This Row],[total_eve_calls]]&lt;=80,"Low Calls",
IF(tbl_Customers[[#This Row],[total_eve_calls]]&lt;=120,"Medium Calls","High Calls"))</f>
        <v>Medium Calls</v>
      </c>
      <c r="AA3272" t="str">
        <f>IF(tbl_Customers[[#This Row],[total_eve_charge]]&lt;=15,"Low Charges",
IF(tbl_Customers[[#This Row],[total_eve_charge]]&lt;=20,"Medium Charges","High Charges"))</f>
        <v>High Charges</v>
      </c>
      <c r="AB32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72" t="str">
        <f>IF(tbl_Customers[[#This Row],[number_vmail_messages]] = 0, "No Usage", IF(tbl_Customers[[#This Row],[number_vmail_messages]] &lt;= 20, "Low Usage", IF(tbl_Customers[[#This Row],[number_vmail_messages]] &lt;= 40, "Medium Usgae", "High Usage")))</f>
        <v>Medium Usgae</v>
      </c>
      <c r="AD3272" t="str">
        <f>IF(tbl_Customers[[#This Row],[total_day_minutes]]&lt;=150,"Low Usage", IF(tbl_Customers[[#This Row],[total_day_minutes]]&lt;=200,"Medium Usage", IF(tbl_Customers[[#This Row],[total_day_minutes]]&lt;=250,"High Usage","Very High Usage")))</f>
        <v>High Usage</v>
      </c>
      <c r="AE3272" t="str">
        <f>IF(tbl_Customers[[#This Row],[total_intl_calls]]&lt;=5,"Low Calls", IF(tbl_Customers[[#This Row],[total_intl_calls]]&lt;=10, "Medium Calls", "High Calls"))</f>
        <v>Low Calls</v>
      </c>
      <c r="AF32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72" s="36" t="str">
        <f>IF(tbl_Customers[[#This Row],[Churn_Risk_Score]]&gt;=10,"High Risk", IF(tbl_Customers[[#This Row],[Churn_Risk_Score]]&gt;=5,"Medium Risk","Low Risk"))</f>
        <v>Low Risk</v>
      </c>
    </row>
    <row r="3273" spans="1:33" x14ac:dyDescent="0.35">
      <c r="A3273">
        <v>3272</v>
      </c>
      <c r="B3273" t="s">
        <v>75</v>
      </c>
      <c r="C3273">
        <v>57</v>
      </c>
      <c r="D3273" t="s">
        <v>21</v>
      </c>
      <c r="E3273" t="s">
        <v>23</v>
      </c>
      <c r="F3273" t="s">
        <v>22</v>
      </c>
      <c r="G3273">
        <v>0</v>
      </c>
      <c r="H3273">
        <v>227.4</v>
      </c>
      <c r="I3273">
        <v>94</v>
      </c>
      <c r="J3273">
        <v>38.659999999999997</v>
      </c>
      <c r="K3273">
        <v>146.4</v>
      </c>
      <c r="L3273">
        <v>115</v>
      </c>
      <c r="M3273">
        <v>12.44</v>
      </c>
      <c r="N3273">
        <v>211.4</v>
      </c>
      <c r="O3273">
        <v>92</v>
      </c>
      <c r="P3273">
        <v>9.51</v>
      </c>
      <c r="Q3273">
        <v>8.3000000000000007</v>
      </c>
      <c r="R3273">
        <v>5</v>
      </c>
      <c r="S3273">
        <v>2.2400000000000002</v>
      </c>
      <c r="T3273">
        <v>1</v>
      </c>
      <c r="U3273" t="s">
        <v>22</v>
      </c>
      <c r="V3273">
        <f>IF(tbl_Customers[[#This Row],[churn]] = "yes", 1, 0)</f>
        <v>0</v>
      </c>
      <c r="W3273" t="str">
        <f>IF(tbl_Customers[[#This Row],[number_customer_service_calls]] &lt;= 1, "0-1 Calls", IF(tbl_Customers[[#This Row],[number_customer_service_calls]] &lt;= 3, "2-3 Calls", IF(tbl_Customers[[#This Row],[number_customer_service_calls]] &lt;=5, "4-5 Calls", "6+ Calls")))</f>
        <v>0-1 Calls</v>
      </c>
      <c r="X3273" t="str">
        <f>IF(tbl_Customers[[#This Row],[account_length]] &lt;= 50, "0-50", IF(tbl_Customers[[#This Row],[account_length]] &lt;=100, "51-100", IF(tbl_Customers[[#This Row],[account_length]] &lt;= 150, "101-150", "151+")))</f>
        <v>51-100</v>
      </c>
      <c r="Y3273" t="str">
        <f>IF(tbl_Customers[[#This Row],[total_intl_charge]] &lt;= 3, "Low Charges", "High Charges")</f>
        <v>Low Charges</v>
      </c>
      <c r="Z3273" t="str">
        <f>IF(tbl_Customers[[#This Row],[total_eve_calls]]&lt;=80,"Low Calls",
IF(tbl_Customers[[#This Row],[total_eve_calls]]&lt;=120,"Medium Calls","High Calls"))</f>
        <v>Medium Calls</v>
      </c>
      <c r="AA3273" t="str">
        <f>IF(tbl_Customers[[#This Row],[total_eve_charge]]&lt;=15,"Low Charges",
IF(tbl_Customers[[#This Row],[total_eve_charge]]&lt;=20,"Medium Charges","High Charges"))</f>
        <v>Low Charges</v>
      </c>
      <c r="AB32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73" t="str">
        <f>IF(tbl_Customers[[#This Row],[number_vmail_messages]] = 0, "No Usage", IF(tbl_Customers[[#This Row],[number_vmail_messages]] &lt;= 20, "Low Usage", IF(tbl_Customers[[#This Row],[number_vmail_messages]] &lt;= 40, "Medium Usgae", "High Usage")))</f>
        <v>No Usage</v>
      </c>
      <c r="AD3273" t="str">
        <f>IF(tbl_Customers[[#This Row],[total_day_minutes]]&lt;=150,"Low Usage", IF(tbl_Customers[[#This Row],[total_day_minutes]]&lt;=200,"Medium Usage", IF(tbl_Customers[[#This Row],[total_day_minutes]]&lt;=250,"High Usage","Very High Usage")))</f>
        <v>High Usage</v>
      </c>
      <c r="AE3273" t="str">
        <f>IF(tbl_Customers[[#This Row],[total_intl_calls]]&lt;=5,"Low Calls", IF(tbl_Customers[[#This Row],[total_intl_calls]]&lt;=10, "Medium Calls", "High Calls"))</f>
        <v>Low Calls</v>
      </c>
      <c r="AF32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73" s="36" t="str">
        <f>IF(tbl_Customers[[#This Row],[Churn_Risk_Score]]&gt;=10,"High Risk", IF(tbl_Customers[[#This Row],[Churn_Risk_Score]]&gt;=5,"Medium Risk","Low Risk"))</f>
        <v>Low Risk</v>
      </c>
    </row>
    <row r="3274" spans="1:33" x14ac:dyDescent="0.35">
      <c r="A3274">
        <v>3273</v>
      </c>
      <c r="B3274" t="s">
        <v>35</v>
      </c>
      <c r="C3274">
        <v>63</v>
      </c>
      <c r="D3274" t="s">
        <v>21</v>
      </c>
      <c r="E3274" t="s">
        <v>22</v>
      </c>
      <c r="F3274" t="s">
        <v>22</v>
      </c>
      <c r="G3274">
        <v>0</v>
      </c>
      <c r="H3274">
        <v>162.5</v>
      </c>
      <c r="I3274">
        <v>86</v>
      </c>
      <c r="J3274">
        <v>27.63</v>
      </c>
      <c r="K3274">
        <v>165.4</v>
      </c>
      <c r="L3274">
        <v>112</v>
      </c>
      <c r="M3274">
        <v>14.06</v>
      </c>
      <c r="N3274">
        <v>163.69999999999999</v>
      </c>
      <c r="O3274">
        <v>67</v>
      </c>
      <c r="P3274">
        <v>7.37</v>
      </c>
      <c r="Q3274">
        <v>13.4</v>
      </c>
      <c r="R3274">
        <v>6</v>
      </c>
      <c r="S3274">
        <v>3.62</v>
      </c>
      <c r="T3274">
        <v>4</v>
      </c>
      <c r="U3274" t="s">
        <v>23</v>
      </c>
      <c r="V3274">
        <f>IF(tbl_Customers[[#This Row],[churn]] = "yes", 1, 0)</f>
        <v>1</v>
      </c>
      <c r="W3274" t="str">
        <f>IF(tbl_Customers[[#This Row],[number_customer_service_calls]] &lt;= 1, "0-1 Calls", IF(tbl_Customers[[#This Row],[number_customer_service_calls]] &lt;= 3, "2-3 Calls", IF(tbl_Customers[[#This Row],[number_customer_service_calls]] &lt;=5, "4-5 Calls", "6+ Calls")))</f>
        <v>4-5 Calls</v>
      </c>
      <c r="X3274" t="str">
        <f>IF(tbl_Customers[[#This Row],[account_length]] &lt;= 50, "0-50", IF(tbl_Customers[[#This Row],[account_length]] &lt;=100, "51-100", IF(tbl_Customers[[#This Row],[account_length]] &lt;= 150, "101-150", "151+")))</f>
        <v>51-100</v>
      </c>
      <c r="Y3274" t="str">
        <f>IF(tbl_Customers[[#This Row],[total_intl_charge]] &lt;= 3, "Low Charges", "High Charges")</f>
        <v>High Charges</v>
      </c>
      <c r="Z3274" t="str">
        <f>IF(tbl_Customers[[#This Row],[total_eve_calls]]&lt;=80,"Low Calls",
IF(tbl_Customers[[#This Row],[total_eve_calls]]&lt;=120,"Medium Calls","High Calls"))</f>
        <v>Medium Calls</v>
      </c>
      <c r="AA3274" t="str">
        <f>IF(tbl_Customers[[#This Row],[total_eve_charge]]&lt;=15,"Low Charges",
IF(tbl_Customers[[#This Row],[total_eve_charge]]&lt;=20,"Medium Charges","High Charges"))</f>
        <v>Low Charges</v>
      </c>
      <c r="AB32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74" t="str">
        <f>IF(tbl_Customers[[#This Row],[number_vmail_messages]] = 0, "No Usage", IF(tbl_Customers[[#This Row],[number_vmail_messages]] &lt;= 20, "Low Usage", IF(tbl_Customers[[#This Row],[number_vmail_messages]] &lt;= 40, "Medium Usgae", "High Usage")))</f>
        <v>No Usage</v>
      </c>
      <c r="AD3274" t="str">
        <f>IF(tbl_Customers[[#This Row],[total_day_minutes]]&lt;=150,"Low Usage", IF(tbl_Customers[[#This Row],[total_day_minutes]]&lt;=200,"Medium Usage", IF(tbl_Customers[[#This Row],[total_day_minutes]]&lt;=250,"High Usage","Very High Usage")))</f>
        <v>Medium Usage</v>
      </c>
      <c r="AE3274" t="str">
        <f>IF(tbl_Customers[[#This Row],[total_intl_calls]]&lt;=5,"Low Calls", IF(tbl_Customers[[#This Row],[total_intl_calls]]&lt;=10, "Medium Calls", "High Calls"))</f>
        <v>Medium Calls</v>
      </c>
      <c r="AF32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274" s="36" t="str">
        <f>IF(tbl_Customers[[#This Row],[Churn_Risk_Score]]&gt;=10,"High Risk", IF(tbl_Customers[[#This Row],[Churn_Risk_Score]]&gt;=5,"Medium Risk","Low Risk"))</f>
        <v>Medium Risk</v>
      </c>
    </row>
    <row r="3275" spans="1:33" x14ac:dyDescent="0.35">
      <c r="A3275">
        <v>3274</v>
      </c>
      <c r="B3275" t="s">
        <v>24</v>
      </c>
      <c r="C3275">
        <v>97</v>
      </c>
      <c r="D3275" t="s">
        <v>21</v>
      </c>
      <c r="E3275" t="s">
        <v>22</v>
      </c>
      <c r="F3275" t="s">
        <v>22</v>
      </c>
      <c r="G3275">
        <v>0</v>
      </c>
      <c r="H3275">
        <v>259.60000000000002</v>
      </c>
      <c r="I3275">
        <v>138</v>
      </c>
      <c r="J3275">
        <v>44.13</v>
      </c>
      <c r="K3275">
        <v>233.9</v>
      </c>
      <c r="L3275">
        <v>91</v>
      </c>
      <c r="M3275">
        <v>19.88</v>
      </c>
      <c r="N3275">
        <v>140.6</v>
      </c>
      <c r="O3275">
        <v>119</v>
      </c>
      <c r="P3275">
        <v>6.33</v>
      </c>
      <c r="Q3275">
        <v>13</v>
      </c>
      <c r="R3275">
        <v>4</v>
      </c>
      <c r="S3275">
        <v>3.51</v>
      </c>
      <c r="T3275">
        <v>1</v>
      </c>
      <c r="U3275" t="s">
        <v>22</v>
      </c>
      <c r="V3275">
        <f>IF(tbl_Customers[[#This Row],[churn]] = "yes", 1, 0)</f>
        <v>0</v>
      </c>
      <c r="W3275" t="str">
        <f>IF(tbl_Customers[[#This Row],[number_customer_service_calls]] &lt;= 1, "0-1 Calls", IF(tbl_Customers[[#This Row],[number_customer_service_calls]] &lt;= 3, "2-3 Calls", IF(tbl_Customers[[#This Row],[number_customer_service_calls]] &lt;=5, "4-5 Calls", "6+ Calls")))</f>
        <v>0-1 Calls</v>
      </c>
      <c r="X3275" t="str">
        <f>IF(tbl_Customers[[#This Row],[account_length]] &lt;= 50, "0-50", IF(tbl_Customers[[#This Row],[account_length]] &lt;=100, "51-100", IF(tbl_Customers[[#This Row],[account_length]] &lt;= 150, "101-150", "151+")))</f>
        <v>51-100</v>
      </c>
      <c r="Y3275" t="str">
        <f>IF(tbl_Customers[[#This Row],[total_intl_charge]] &lt;= 3, "Low Charges", "High Charges")</f>
        <v>High Charges</v>
      </c>
      <c r="Z3275" t="str">
        <f>IF(tbl_Customers[[#This Row],[total_eve_calls]]&lt;=80,"Low Calls",
IF(tbl_Customers[[#This Row],[total_eve_calls]]&lt;=120,"Medium Calls","High Calls"))</f>
        <v>Medium Calls</v>
      </c>
      <c r="AA3275" t="str">
        <f>IF(tbl_Customers[[#This Row],[total_eve_charge]]&lt;=15,"Low Charges",
IF(tbl_Customers[[#This Row],[total_eve_charge]]&lt;=20,"Medium Charges","High Charges"))</f>
        <v>Medium Charges</v>
      </c>
      <c r="AB32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75" t="str">
        <f>IF(tbl_Customers[[#This Row],[number_vmail_messages]] = 0, "No Usage", IF(tbl_Customers[[#This Row],[number_vmail_messages]] &lt;= 20, "Low Usage", IF(tbl_Customers[[#This Row],[number_vmail_messages]] &lt;= 40, "Medium Usgae", "High Usage")))</f>
        <v>No Usage</v>
      </c>
      <c r="AD3275" t="str">
        <f>IF(tbl_Customers[[#This Row],[total_day_minutes]]&lt;=150,"Low Usage", IF(tbl_Customers[[#This Row],[total_day_minutes]]&lt;=200,"Medium Usage", IF(tbl_Customers[[#This Row],[total_day_minutes]]&lt;=250,"High Usage","Very High Usage")))</f>
        <v>Very High Usage</v>
      </c>
      <c r="AE3275" t="str">
        <f>IF(tbl_Customers[[#This Row],[total_intl_calls]]&lt;=5,"Low Calls", IF(tbl_Customers[[#This Row],[total_intl_calls]]&lt;=10, "Medium Calls", "High Calls"))</f>
        <v>Low Calls</v>
      </c>
      <c r="AF32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275" s="36" t="str">
        <f>IF(tbl_Customers[[#This Row],[Churn_Risk_Score]]&gt;=10,"High Risk", IF(tbl_Customers[[#This Row],[Churn_Risk_Score]]&gt;=5,"Medium Risk","Low Risk"))</f>
        <v>Medium Risk</v>
      </c>
    </row>
    <row r="3276" spans="1:33" x14ac:dyDescent="0.35">
      <c r="A3276">
        <v>3275</v>
      </c>
      <c r="B3276" t="s">
        <v>26</v>
      </c>
      <c r="C3276">
        <v>134</v>
      </c>
      <c r="D3276" t="s">
        <v>25</v>
      </c>
      <c r="E3276" t="s">
        <v>22</v>
      </c>
      <c r="F3276" t="s">
        <v>23</v>
      </c>
      <c r="G3276">
        <v>10</v>
      </c>
      <c r="H3276">
        <v>159.4</v>
      </c>
      <c r="I3276">
        <v>79</v>
      </c>
      <c r="J3276">
        <v>27.1</v>
      </c>
      <c r="K3276">
        <v>91</v>
      </c>
      <c r="L3276">
        <v>94</v>
      </c>
      <c r="M3276">
        <v>7.74</v>
      </c>
      <c r="N3276">
        <v>199.5</v>
      </c>
      <c r="O3276">
        <v>137</v>
      </c>
      <c r="P3276">
        <v>8.98</v>
      </c>
      <c r="Q3276">
        <v>10</v>
      </c>
      <c r="R3276">
        <v>3</v>
      </c>
      <c r="S3276">
        <v>2.7</v>
      </c>
      <c r="T3276">
        <v>2</v>
      </c>
      <c r="U3276" t="s">
        <v>22</v>
      </c>
      <c r="V3276">
        <f>IF(tbl_Customers[[#This Row],[churn]] = "yes", 1, 0)</f>
        <v>0</v>
      </c>
      <c r="W3276" t="str">
        <f>IF(tbl_Customers[[#This Row],[number_customer_service_calls]] &lt;= 1, "0-1 Calls", IF(tbl_Customers[[#This Row],[number_customer_service_calls]] &lt;= 3, "2-3 Calls", IF(tbl_Customers[[#This Row],[number_customer_service_calls]] &lt;=5, "4-5 Calls", "6+ Calls")))</f>
        <v>2-3 Calls</v>
      </c>
      <c r="X3276" t="str">
        <f>IF(tbl_Customers[[#This Row],[account_length]] &lt;= 50, "0-50", IF(tbl_Customers[[#This Row],[account_length]] &lt;=100, "51-100", IF(tbl_Customers[[#This Row],[account_length]] &lt;= 150, "101-150", "151+")))</f>
        <v>101-150</v>
      </c>
      <c r="Y3276" t="str">
        <f>IF(tbl_Customers[[#This Row],[total_intl_charge]] &lt;= 3, "Low Charges", "High Charges")</f>
        <v>Low Charges</v>
      </c>
      <c r="Z3276" t="str">
        <f>IF(tbl_Customers[[#This Row],[total_eve_calls]]&lt;=80,"Low Calls",
IF(tbl_Customers[[#This Row],[total_eve_calls]]&lt;=120,"Medium Calls","High Calls"))</f>
        <v>Medium Calls</v>
      </c>
      <c r="AA3276" t="str">
        <f>IF(tbl_Customers[[#This Row],[total_eve_charge]]&lt;=15,"Low Charges",
IF(tbl_Customers[[#This Row],[total_eve_charge]]&lt;=20,"Medium Charges","High Charges"))</f>
        <v>Low Charges</v>
      </c>
      <c r="AB32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276" t="str">
        <f>IF(tbl_Customers[[#This Row],[number_vmail_messages]] = 0, "No Usage", IF(tbl_Customers[[#This Row],[number_vmail_messages]] &lt;= 20, "Low Usage", IF(tbl_Customers[[#This Row],[number_vmail_messages]] &lt;= 40, "Medium Usgae", "High Usage")))</f>
        <v>Low Usage</v>
      </c>
      <c r="AD3276" t="str">
        <f>IF(tbl_Customers[[#This Row],[total_day_minutes]]&lt;=150,"Low Usage", IF(tbl_Customers[[#This Row],[total_day_minutes]]&lt;=200,"Medium Usage", IF(tbl_Customers[[#This Row],[total_day_minutes]]&lt;=250,"High Usage","Very High Usage")))</f>
        <v>Medium Usage</v>
      </c>
      <c r="AE3276" t="str">
        <f>IF(tbl_Customers[[#This Row],[total_intl_calls]]&lt;=5,"Low Calls", IF(tbl_Customers[[#This Row],[total_intl_calls]]&lt;=10, "Medium Calls", "High Calls"))</f>
        <v>Low Calls</v>
      </c>
      <c r="AF32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76" s="36" t="str">
        <f>IF(tbl_Customers[[#This Row],[Churn_Risk_Score]]&gt;=10,"High Risk", IF(tbl_Customers[[#This Row],[Churn_Risk_Score]]&gt;=5,"Medium Risk","Low Risk"))</f>
        <v>Low Risk</v>
      </c>
    </row>
    <row r="3277" spans="1:33" x14ac:dyDescent="0.35">
      <c r="A3277">
        <v>3276</v>
      </c>
      <c r="B3277" t="s">
        <v>66</v>
      </c>
      <c r="C3277">
        <v>57</v>
      </c>
      <c r="D3277" t="s">
        <v>28</v>
      </c>
      <c r="E3277" t="s">
        <v>22</v>
      </c>
      <c r="F3277" t="s">
        <v>23</v>
      </c>
      <c r="G3277">
        <v>37</v>
      </c>
      <c r="H3277">
        <v>69.5</v>
      </c>
      <c r="I3277">
        <v>94</v>
      </c>
      <c r="J3277">
        <v>11.82</v>
      </c>
      <c r="K3277">
        <v>220.9</v>
      </c>
      <c r="L3277">
        <v>76</v>
      </c>
      <c r="M3277">
        <v>18.78</v>
      </c>
      <c r="N3277">
        <v>218.5</v>
      </c>
      <c r="O3277">
        <v>113</v>
      </c>
      <c r="P3277">
        <v>9.83</v>
      </c>
      <c r="Q3277">
        <v>11.9</v>
      </c>
      <c r="R3277">
        <v>3</v>
      </c>
      <c r="S3277">
        <v>3.21</v>
      </c>
      <c r="T3277">
        <v>0</v>
      </c>
      <c r="U3277" t="s">
        <v>22</v>
      </c>
      <c r="V3277">
        <f>IF(tbl_Customers[[#This Row],[churn]] = "yes", 1, 0)</f>
        <v>0</v>
      </c>
      <c r="W3277" t="str">
        <f>IF(tbl_Customers[[#This Row],[number_customer_service_calls]] &lt;= 1, "0-1 Calls", IF(tbl_Customers[[#This Row],[number_customer_service_calls]] &lt;= 3, "2-3 Calls", IF(tbl_Customers[[#This Row],[number_customer_service_calls]] &lt;=5, "4-5 Calls", "6+ Calls")))</f>
        <v>0-1 Calls</v>
      </c>
      <c r="X3277" t="str">
        <f>IF(tbl_Customers[[#This Row],[account_length]] &lt;= 50, "0-50", IF(tbl_Customers[[#This Row],[account_length]] &lt;=100, "51-100", IF(tbl_Customers[[#This Row],[account_length]] &lt;= 150, "101-150", "151+")))</f>
        <v>51-100</v>
      </c>
      <c r="Y3277" t="str">
        <f>IF(tbl_Customers[[#This Row],[total_intl_charge]] &lt;= 3, "Low Charges", "High Charges")</f>
        <v>High Charges</v>
      </c>
      <c r="Z3277" t="str">
        <f>IF(tbl_Customers[[#This Row],[total_eve_calls]]&lt;=80,"Low Calls",
IF(tbl_Customers[[#This Row],[total_eve_calls]]&lt;=120,"Medium Calls","High Calls"))</f>
        <v>Low Calls</v>
      </c>
      <c r="AA3277" t="str">
        <f>IF(tbl_Customers[[#This Row],[total_eve_charge]]&lt;=15,"Low Charges",
IF(tbl_Customers[[#This Row],[total_eve_charge]]&lt;=20,"Medium Charges","High Charges"))</f>
        <v>Medium Charges</v>
      </c>
      <c r="AB32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77" t="str">
        <f>IF(tbl_Customers[[#This Row],[number_vmail_messages]] = 0, "No Usage", IF(tbl_Customers[[#This Row],[number_vmail_messages]] &lt;= 20, "Low Usage", IF(tbl_Customers[[#This Row],[number_vmail_messages]] &lt;= 40, "Medium Usgae", "High Usage")))</f>
        <v>Medium Usgae</v>
      </c>
      <c r="AD3277" t="str">
        <f>IF(tbl_Customers[[#This Row],[total_day_minutes]]&lt;=150,"Low Usage", IF(tbl_Customers[[#This Row],[total_day_minutes]]&lt;=200,"Medium Usage", IF(tbl_Customers[[#This Row],[total_day_minutes]]&lt;=250,"High Usage","Very High Usage")))</f>
        <v>Low Usage</v>
      </c>
      <c r="AE3277" t="str">
        <f>IF(tbl_Customers[[#This Row],[total_intl_calls]]&lt;=5,"Low Calls", IF(tbl_Customers[[#This Row],[total_intl_calls]]&lt;=10, "Medium Calls", "High Calls"))</f>
        <v>Low Calls</v>
      </c>
      <c r="AF32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77" s="36" t="str">
        <f>IF(tbl_Customers[[#This Row],[Churn_Risk_Score]]&gt;=10,"High Risk", IF(tbl_Customers[[#This Row],[Churn_Risk_Score]]&gt;=5,"Medium Risk","Low Risk"))</f>
        <v>Low Risk</v>
      </c>
    </row>
    <row r="3278" spans="1:33" x14ac:dyDescent="0.35">
      <c r="A3278">
        <v>3277</v>
      </c>
      <c r="B3278" t="s">
        <v>26</v>
      </c>
      <c r="C3278">
        <v>109</v>
      </c>
      <c r="D3278" t="s">
        <v>21</v>
      </c>
      <c r="E3278" t="s">
        <v>23</v>
      </c>
      <c r="F3278" t="s">
        <v>22</v>
      </c>
      <c r="G3278">
        <v>0</v>
      </c>
      <c r="H3278">
        <v>166.5</v>
      </c>
      <c r="I3278">
        <v>101</v>
      </c>
      <c r="J3278">
        <v>28.31</v>
      </c>
      <c r="K3278">
        <v>268.39999999999998</v>
      </c>
      <c r="L3278">
        <v>119</v>
      </c>
      <c r="M3278">
        <v>22.81</v>
      </c>
      <c r="N3278">
        <v>126.2</v>
      </c>
      <c r="O3278">
        <v>112</v>
      </c>
      <c r="P3278">
        <v>5.68</v>
      </c>
      <c r="Q3278">
        <v>10.199999999999999</v>
      </c>
      <c r="R3278">
        <v>3</v>
      </c>
      <c r="S3278">
        <v>2.75</v>
      </c>
      <c r="T3278">
        <v>3</v>
      </c>
      <c r="U3278" t="s">
        <v>22</v>
      </c>
      <c r="V3278">
        <f>IF(tbl_Customers[[#This Row],[churn]] = "yes", 1, 0)</f>
        <v>0</v>
      </c>
      <c r="W3278" t="str">
        <f>IF(tbl_Customers[[#This Row],[number_customer_service_calls]] &lt;= 1, "0-1 Calls", IF(tbl_Customers[[#This Row],[number_customer_service_calls]] &lt;= 3, "2-3 Calls", IF(tbl_Customers[[#This Row],[number_customer_service_calls]] &lt;=5, "4-5 Calls", "6+ Calls")))</f>
        <v>2-3 Calls</v>
      </c>
      <c r="X3278" t="str">
        <f>IF(tbl_Customers[[#This Row],[account_length]] &lt;= 50, "0-50", IF(tbl_Customers[[#This Row],[account_length]] &lt;=100, "51-100", IF(tbl_Customers[[#This Row],[account_length]] &lt;= 150, "101-150", "151+")))</f>
        <v>101-150</v>
      </c>
      <c r="Y3278" t="str">
        <f>IF(tbl_Customers[[#This Row],[total_intl_charge]] &lt;= 3, "Low Charges", "High Charges")</f>
        <v>Low Charges</v>
      </c>
      <c r="Z3278" t="str">
        <f>IF(tbl_Customers[[#This Row],[total_eve_calls]]&lt;=80,"Low Calls",
IF(tbl_Customers[[#This Row],[total_eve_calls]]&lt;=120,"Medium Calls","High Calls"))</f>
        <v>Medium Calls</v>
      </c>
      <c r="AA3278" t="str">
        <f>IF(tbl_Customers[[#This Row],[total_eve_charge]]&lt;=15,"Low Charges",
IF(tbl_Customers[[#This Row],[total_eve_charge]]&lt;=20,"Medium Charges","High Charges"))</f>
        <v>High Charges</v>
      </c>
      <c r="AB32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78" t="str">
        <f>IF(tbl_Customers[[#This Row],[number_vmail_messages]] = 0, "No Usage", IF(tbl_Customers[[#This Row],[number_vmail_messages]] &lt;= 20, "Low Usage", IF(tbl_Customers[[#This Row],[number_vmail_messages]] &lt;= 40, "Medium Usgae", "High Usage")))</f>
        <v>No Usage</v>
      </c>
      <c r="AD3278" t="str">
        <f>IF(tbl_Customers[[#This Row],[total_day_minutes]]&lt;=150,"Low Usage", IF(tbl_Customers[[#This Row],[total_day_minutes]]&lt;=200,"Medium Usage", IF(tbl_Customers[[#This Row],[total_day_minutes]]&lt;=250,"High Usage","Very High Usage")))</f>
        <v>Medium Usage</v>
      </c>
      <c r="AE3278" t="str">
        <f>IF(tbl_Customers[[#This Row],[total_intl_calls]]&lt;=5,"Low Calls", IF(tbl_Customers[[#This Row],[total_intl_calls]]&lt;=10, "Medium Calls", "High Calls"))</f>
        <v>Low Calls</v>
      </c>
      <c r="AF32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78" s="36" t="str">
        <f>IF(tbl_Customers[[#This Row],[Churn_Risk_Score]]&gt;=10,"High Risk", IF(tbl_Customers[[#This Row],[Churn_Risk_Score]]&gt;=5,"Medium Risk","Low Risk"))</f>
        <v>Low Risk</v>
      </c>
    </row>
    <row r="3279" spans="1:33" x14ac:dyDescent="0.35">
      <c r="A3279">
        <v>3278</v>
      </c>
      <c r="B3279" t="s">
        <v>72</v>
      </c>
      <c r="C3279">
        <v>66</v>
      </c>
      <c r="D3279" t="s">
        <v>21</v>
      </c>
      <c r="E3279" t="s">
        <v>22</v>
      </c>
      <c r="F3279" t="s">
        <v>23</v>
      </c>
      <c r="G3279">
        <v>21</v>
      </c>
      <c r="H3279">
        <v>134.4</v>
      </c>
      <c r="I3279">
        <v>110</v>
      </c>
      <c r="J3279">
        <v>22.85</v>
      </c>
      <c r="K3279">
        <v>136.19999999999999</v>
      </c>
      <c r="L3279">
        <v>104</v>
      </c>
      <c r="M3279">
        <v>11.58</v>
      </c>
      <c r="N3279">
        <v>215.6</v>
      </c>
      <c r="O3279">
        <v>105</v>
      </c>
      <c r="P3279">
        <v>9.6999999999999993</v>
      </c>
      <c r="Q3279">
        <v>9.6999999999999993</v>
      </c>
      <c r="R3279">
        <v>4</v>
      </c>
      <c r="S3279">
        <v>2.62</v>
      </c>
      <c r="T3279">
        <v>3</v>
      </c>
      <c r="U3279" t="s">
        <v>22</v>
      </c>
      <c r="V3279">
        <f>IF(tbl_Customers[[#This Row],[churn]] = "yes", 1, 0)</f>
        <v>0</v>
      </c>
      <c r="W3279" t="str">
        <f>IF(tbl_Customers[[#This Row],[number_customer_service_calls]] &lt;= 1, "0-1 Calls", IF(tbl_Customers[[#This Row],[number_customer_service_calls]] &lt;= 3, "2-3 Calls", IF(tbl_Customers[[#This Row],[number_customer_service_calls]] &lt;=5, "4-5 Calls", "6+ Calls")))</f>
        <v>2-3 Calls</v>
      </c>
      <c r="X3279" t="str">
        <f>IF(tbl_Customers[[#This Row],[account_length]] &lt;= 50, "0-50", IF(tbl_Customers[[#This Row],[account_length]] &lt;=100, "51-100", IF(tbl_Customers[[#This Row],[account_length]] &lt;= 150, "101-150", "151+")))</f>
        <v>51-100</v>
      </c>
      <c r="Y3279" t="str">
        <f>IF(tbl_Customers[[#This Row],[total_intl_charge]] &lt;= 3, "Low Charges", "High Charges")</f>
        <v>Low Charges</v>
      </c>
      <c r="Z3279" t="str">
        <f>IF(tbl_Customers[[#This Row],[total_eve_calls]]&lt;=80,"Low Calls",
IF(tbl_Customers[[#This Row],[total_eve_calls]]&lt;=120,"Medium Calls","High Calls"))</f>
        <v>Medium Calls</v>
      </c>
      <c r="AA3279" t="str">
        <f>IF(tbl_Customers[[#This Row],[total_eve_charge]]&lt;=15,"Low Charges",
IF(tbl_Customers[[#This Row],[total_eve_charge]]&lt;=20,"Medium Charges","High Charges"))</f>
        <v>Low Charges</v>
      </c>
      <c r="AB32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79" t="str">
        <f>IF(tbl_Customers[[#This Row],[number_vmail_messages]] = 0, "No Usage", IF(tbl_Customers[[#This Row],[number_vmail_messages]] &lt;= 20, "Low Usage", IF(tbl_Customers[[#This Row],[number_vmail_messages]] &lt;= 40, "Medium Usgae", "High Usage")))</f>
        <v>Medium Usgae</v>
      </c>
      <c r="AD3279" t="str">
        <f>IF(tbl_Customers[[#This Row],[total_day_minutes]]&lt;=150,"Low Usage", IF(tbl_Customers[[#This Row],[total_day_minutes]]&lt;=200,"Medium Usage", IF(tbl_Customers[[#This Row],[total_day_minutes]]&lt;=250,"High Usage","Very High Usage")))</f>
        <v>Low Usage</v>
      </c>
      <c r="AE3279" t="str">
        <f>IF(tbl_Customers[[#This Row],[total_intl_calls]]&lt;=5,"Low Calls", IF(tbl_Customers[[#This Row],[total_intl_calls]]&lt;=10, "Medium Calls", "High Calls"))</f>
        <v>Low Calls</v>
      </c>
      <c r="AF32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79" s="36" t="str">
        <f>IF(tbl_Customers[[#This Row],[Churn_Risk_Score]]&gt;=10,"High Risk", IF(tbl_Customers[[#This Row],[Churn_Risk_Score]]&gt;=5,"Medium Risk","Low Risk"))</f>
        <v>Low Risk</v>
      </c>
    </row>
    <row r="3280" spans="1:33" x14ac:dyDescent="0.35">
      <c r="A3280">
        <v>3279</v>
      </c>
      <c r="B3280" t="s">
        <v>48</v>
      </c>
      <c r="C3280">
        <v>162</v>
      </c>
      <c r="D3280" t="s">
        <v>25</v>
      </c>
      <c r="E3280" t="s">
        <v>22</v>
      </c>
      <c r="F3280" t="s">
        <v>23</v>
      </c>
      <c r="G3280">
        <v>21</v>
      </c>
      <c r="H3280">
        <v>205.2</v>
      </c>
      <c r="I3280">
        <v>128</v>
      </c>
      <c r="J3280">
        <v>34.880000000000003</v>
      </c>
      <c r="K3280">
        <v>231.7</v>
      </c>
      <c r="L3280">
        <v>128</v>
      </c>
      <c r="M3280">
        <v>19.690000000000001</v>
      </c>
      <c r="N3280">
        <v>180.3</v>
      </c>
      <c r="O3280">
        <v>100</v>
      </c>
      <c r="P3280">
        <v>8.11</v>
      </c>
      <c r="Q3280">
        <v>10.6</v>
      </c>
      <c r="R3280">
        <v>3</v>
      </c>
      <c r="S3280">
        <v>2.86</v>
      </c>
      <c r="T3280">
        <v>2</v>
      </c>
      <c r="U3280" t="s">
        <v>22</v>
      </c>
      <c r="V3280">
        <f>IF(tbl_Customers[[#This Row],[churn]] = "yes", 1, 0)</f>
        <v>0</v>
      </c>
      <c r="W3280" t="str">
        <f>IF(tbl_Customers[[#This Row],[number_customer_service_calls]] &lt;= 1, "0-1 Calls", IF(tbl_Customers[[#This Row],[number_customer_service_calls]] &lt;= 3, "2-3 Calls", IF(tbl_Customers[[#This Row],[number_customer_service_calls]] &lt;=5, "4-5 Calls", "6+ Calls")))</f>
        <v>2-3 Calls</v>
      </c>
      <c r="X3280" t="str">
        <f>IF(tbl_Customers[[#This Row],[account_length]] &lt;= 50, "0-50", IF(tbl_Customers[[#This Row],[account_length]] &lt;=100, "51-100", IF(tbl_Customers[[#This Row],[account_length]] &lt;= 150, "101-150", "151+")))</f>
        <v>151+</v>
      </c>
      <c r="Y3280" t="str">
        <f>IF(tbl_Customers[[#This Row],[total_intl_charge]] &lt;= 3, "Low Charges", "High Charges")</f>
        <v>Low Charges</v>
      </c>
      <c r="Z3280" t="str">
        <f>IF(tbl_Customers[[#This Row],[total_eve_calls]]&lt;=80,"Low Calls",
IF(tbl_Customers[[#This Row],[total_eve_calls]]&lt;=120,"Medium Calls","High Calls"))</f>
        <v>High Calls</v>
      </c>
      <c r="AA3280" t="str">
        <f>IF(tbl_Customers[[#This Row],[total_eve_charge]]&lt;=15,"Low Charges",
IF(tbl_Customers[[#This Row],[total_eve_charge]]&lt;=20,"Medium Charges","High Charges"))</f>
        <v>Medium Charges</v>
      </c>
      <c r="AB32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80" t="str">
        <f>IF(tbl_Customers[[#This Row],[number_vmail_messages]] = 0, "No Usage", IF(tbl_Customers[[#This Row],[number_vmail_messages]] &lt;= 20, "Low Usage", IF(tbl_Customers[[#This Row],[number_vmail_messages]] &lt;= 40, "Medium Usgae", "High Usage")))</f>
        <v>Medium Usgae</v>
      </c>
      <c r="AD3280" t="str">
        <f>IF(tbl_Customers[[#This Row],[total_day_minutes]]&lt;=150,"Low Usage", IF(tbl_Customers[[#This Row],[total_day_minutes]]&lt;=200,"Medium Usage", IF(tbl_Customers[[#This Row],[total_day_minutes]]&lt;=250,"High Usage","Very High Usage")))</f>
        <v>High Usage</v>
      </c>
      <c r="AE3280" t="str">
        <f>IF(tbl_Customers[[#This Row],[total_intl_calls]]&lt;=5,"Low Calls", IF(tbl_Customers[[#This Row],[total_intl_calls]]&lt;=10, "Medium Calls", "High Calls"))</f>
        <v>Low Calls</v>
      </c>
      <c r="AF32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280" s="36" t="str">
        <f>IF(tbl_Customers[[#This Row],[Churn_Risk_Score]]&gt;=10,"High Risk", IF(tbl_Customers[[#This Row],[Churn_Risk_Score]]&gt;=5,"Medium Risk","Low Risk"))</f>
        <v>Low Risk</v>
      </c>
    </row>
    <row r="3281" spans="1:33" x14ac:dyDescent="0.35">
      <c r="A3281">
        <v>3280</v>
      </c>
      <c r="B3281" t="s">
        <v>58</v>
      </c>
      <c r="C3281">
        <v>115</v>
      </c>
      <c r="D3281" t="s">
        <v>21</v>
      </c>
      <c r="E3281" t="s">
        <v>22</v>
      </c>
      <c r="F3281" t="s">
        <v>23</v>
      </c>
      <c r="G3281">
        <v>26</v>
      </c>
      <c r="H3281">
        <v>132.30000000000001</v>
      </c>
      <c r="I3281">
        <v>142</v>
      </c>
      <c r="J3281">
        <v>22.49</v>
      </c>
      <c r="K3281">
        <v>273.39999999999998</v>
      </c>
      <c r="L3281">
        <v>89</v>
      </c>
      <c r="M3281">
        <v>23.24</v>
      </c>
      <c r="N3281">
        <v>195.7</v>
      </c>
      <c r="O3281">
        <v>77</v>
      </c>
      <c r="P3281">
        <v>8.81</v>
      </c>
      <c r="Q3281">
        <v>14.8</v>
      </c>
      <c r="R3281">
        <v>7</v>
      </c>
      <c r="S3281">
        <v>4</v>
      </c>
      <c r="T3281">
        <v>0</v>
      </c>
      <c r="U3281" t="s">
        <v>22</v>
      </c>
      <c r="V3281">
        <f>IF(tbl_Customers[[#This Row],[churn]] = "yes", 1, 0)</f>
        <v>0</v>
      </c>
      <c r="W3281" t="str">
        <f>IF(tbl_Customers[[#This Row],[number_customer_service_calls]] &lt;= 1, "0-1 Calls", IF(tbl_Customers[[#This Row],[number_customer_service_calls]] &lt;= 3, "2-3 Calls", IF(tbl_Customers[[#This Row],[number_customer_service_calls]] &lt;=5, "4-5 Calls", "6+ Calls")))</f>
        <v>0-1 Calls</v>
      </c>
      <c r="X3281" t="str">
        <f>IF(tbl_Customers[[#This Row],[account_length]] &lt;= 50, "0-50", IF(tbl_Customers[[#This Row],[account_length]] &lt;=100, "51-100", IF(tbl_Customers[[#This Row],[account_length]] &lt;= 150, "101-150", "151+")))</f>
        <v>101-150</v>
      </c>
      <c r="Y3281" t="str">
        <f>IF(tbl_Customers[[#This Row],[total_intl_charge]] &lt;= 3, "Low Charges", "High Charges")</f>
        <v>High Charges</v>
      </c>
      <c r="Z3281" t="str">
        <f>IF(tbl_Customers[[#This Row],[total_eve_calls]]&lt;=80,"Low Calls",
IF(tbl_Customers[[#This Row],[total_eve_calls]]&lt;=120,"Medium Calls","High Calls"))</f>
        <v>Medium Calls</v>
      </c>
      <c r="AA3281" t="str">
        <f>IF(tbl_Customers[[#This Row],[total_eve_charge]]&lt;=15,"Low Charges",
IF(tbl_Customers[[#This Row],[total_eve_charge]]&lt;=20,"Medium Charges","High Charges"))</f>
        <v>High Charges</v>
      </c>
      <c r="AB32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81" t="str">
        <f>IF(tbl_Customers[[#This Row],[number_vmail_messages]] = 0, "No Usage", IF(tbl_Customers[[#This Row],[number_vmail_messages]] &lt;= 20, "Low Usage", IF(tbl_Customers[[#This Row],[number_vmail_messages]] &lt;= 40, "Medium Usgae", "High Usage")))</f>
        <v>Medium Usgae</v>
      </c>
      <c r="AD3281" t="str">
        <f>IF(tbl_Customers[[#This Row],[total_day_minutes]]&lt;=150,"Low Usage", IF(tbl_Customers[[#This Row],[total_day_minutes]]&lt;=200,"Medium Usage", IF(tbl_Customers[[#This Row],[total_day_minutes]]&lt;=250,"High Usage","Very High Usage")))</f>
        <v>Low Usage</v>
      </c>
      <c r="AE3281" t="str">
        <f>IF(tbl_Customers[[#This Row],[total_intl_calls]]&lt;=5,"Low Calls", IF(tbl_Customers[[#This Row],[total_intl_calls]]&lt;=10, "Medium Calls", "High Calls"))</f>
        <v>Medium Calls</v>
      </c>
      <c r="AF32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81" s="36" t="str">
        <f>IF(tbl_Customers[[#This Row],[Churn_Risk_Score]]&gt;=10,"High Risk", IF(tbl_Customers[[#This Row],[Churn_Risk_Score]]&gt;=5,"Medium Risk","Low Risk"))</f>
        <v>Low Risk</v>
      </c>
    </row>
    <row r="3282" spans="1:33" x14ac:dyDescent="0.35">
      <c r="A3282">
        <v>3281</v>
      </c>
      <c r="B3282" t="s">
        <v>45</v>
      </c>
      <c r="C3282">
        <v>132</v>
      </c>
      <c r="D3282" t="s">
        <v>21</v>
      </c>
      <c r="E3282" t="s">
        <v>22</v>
      </c>
      <c r="F3282" t="s">
        <v>22</v>
      </c>
      <c r="G3282">
        <v>0</v>
      </c>
      <c r="H3282">
        <v>140.30000000000001</v>
      </c>
      <c r="I3282">
        <v>144</v>
      </c>
      <c r="J3282">
        <v>23.85</v>
      </c>
      <c r="K3282">
        <v>294.8</v>
      </c>
      <c r="L3282">
        <v>89</v>
      </c>
      <c r="M3282">
        <v>25.06</v>
      </c>
      <c r="N3282">
        <v>153.5</v>
      </c>
      <c r="O3282">
        <v>126</v>
      </c>
      <c r="P3282">
        <v>6.91</v>
      </c>
      <c r="Q3282">
        <v>11.7</v>
      </c>
      <c r="R3282">
        <v>4</v>
      </c>
      <c r="S3282">
        <v>3.16</v>
      </c>
      <c r="T3282">
        <v>2</v>
      </c>
      <c r="U3282" t="s">
        <v>22</v>
      </c>
      <c r="V3282">
        <f>IF(tbl_Customers[[#This Row],[churn]] = "yes", 1, 0)</f>
        <v>0</v>
      </c>
      <c r="W3282" t="str">
        <f>IF(tbl_Customers[[#This Row],[number_customer_service_calls]] &lt;= 1, "0-1 Calls", IF(tbl_Customers[[#This Row],[number_customer_service_calls]] &lt;= 3, "2-3 Calls", IF(tbl_Customers[[#This Row],[number_customer_service_calls]] &lt;=5, "4-5 Calls", "6+ Calls")))</f>
        <v>2-3 Calls</v>
      </c>
      <c r="X3282" t="str">
        <f>IF(tbl_Customers[[#This Row],[account_length]] &lt;= 50, "0-50", IF(tbl_Customers[[#This Row],[account_length]] &lt;=100, "51-100", IF(tbl_Customers[[#This Row],[account_length]] &lt;= 150, "101-150", "151+")))</f>
        <v>101-150</v>
      </c>
      <c r="Y3282" t="str">
        <f>IF(tbl_Customers[[#This Row],[total_intl_charge]] &lt;= 3, "Low Charges", "High Charges")</f>
        <v>High Charges</v>
      </c>
      <c r="Z3282" t="str">
        <f>IF(tbl_Customers[[#This Row],[total_eve_calls]]&lt;=80,"Low Calls",
IF(tbl_Customers[[#This Row],[total_eve_calls]]&lt;=120,"Medium Calls","High Calls"))</f>
        <v>Medium Calls</v>
      </c>
      <c r="AA3282" t="str">
        <f>IF(tbl_Customers[[#This Row],[total_eve_charge]]&lt;=15,"Low Charges",
IF(tbl_Customers[[#This Row],[total_eve_charge]]&lt;=20,"Medium Charges","High Charges"))</f>
        <v>High Charges</v>
      </c>
      <c r="AB32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82" t="str">
        <f>IF(tbl_Customers[[#This Row],[number_vmail_messages]] = 0, "No Usage", IF(tbl_Customers[[#This Row],[number_vmail_messages]] &lt;= 20, "Low Usage", IF(tbl_Customers[[#This Row],[number_vmail_messages]] &lt;= 40, "Medium Usgae", "High Usage")))</f>
        <v>No Usage</v>
      </c>
      <c r="AD3282" t="str">
        <f>IF(tbl_Customers[[#This Row],[total_day_minutes]]&lt;=150,"Low Usage", IF(tbl_Customers[[#This Row],[total_day_minutes]]&lt;=200,"Medium Usage", IF(tbl_Customers[[#This Row],[total_day_minutes]]&lt;=250,"High Usage","Very High Usage")))</f>
        <v>Low Usage</v>
      </c>
      <c r="AE3282" t="str">
        <f>IF(tbl_Customers[[#This Row],[total_intl_calls]]&lt;=5,"Low Calls", IF(tbl_Customers[[#This Row],[total_intl_calls]]&lt;=10, "Medium Calls", "High Calls"))</f>
        <v>Low Calls</v>
      </c>
      <c r="AF32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82" s="36" t="str">
        <f>IF(tbl_Customers[[#This Row],[Churn_Risk_Score]]&gt;=10,"High Risk", IF(tbl_Customers[[#This Row],[Churn_Risk_Score]]&gt;=5,"Medium Risk","Low Risk"))</f>
        <v>Low Risk</v>
      </c>
    </row>
    <row r="3283" spans="1:33" x14ac:dyDescent="0.35">
      <c r="A3283">
        <v>3282</v>
      </c>
      <c r="B3283" t="s">
        <v>26</v>
      </c>
      <c r="C3283">
        <v>152</v>
      </c>
      <c r="D3283" t="s">
        <v>21</v>
      </c>
      <c r="E3283" t="s">
        <v>22</v>
      </c>
      <c r="F3283" t="s">
        <v>22</v>
      </c>
      <c r="G3283">
        <v>0</v>
      </c>
      <c r="H3283">
        <v>284.60000000000002</v>
      </c>
      <c r="I3283">
        <v>113</v>
      </c>
      <c r="J3283">
        <v>48.38</v>
      </c>
      <c r="K3283">
        <v>141.80000000000001</v>
      </c>
      <c r="L3283">
        <v>101</v>
      </c>
      <c r="M3283">
        <v>12.05</v>
      </c>
      <c r="N3283">
        <v>127.4</v>
      </c>
      <c r="O3283">
        <v>78</v>
      </c>
      <c r="P3283">
        <v>5.73</v>
      </c>
      <c r="Q3283">
        <v>12.6</v>
      </c>
      <c r="R3283">
        <v>5</v>
      </c>
      <c r="S3283">
        <v>3.4</v>
      </c>
      <c r="T3283">
        <v>0</v>
      </c>
      <c r="U3283" t="s">
        <v>22</v>
      </c>
      <c r="V3283">
        <f>IF(tbl_Customers[[#This Row],[churn]] = "yes", 1, 0)</f>
        <v>0</v>
      </c>
      <c r="W3283" t="str">
        <f>IF(tbl_Customers[[#This Row],[number_customer_service_calls]] &lt;= 1, "0-1 Calls", IF(tbl_Customers[[#This Row],[number_customer_service_calls]] &lt;= 3, "2-3 Calls", IF(tbl_Customers[[#This Row],[number_customer_service_calls]] &lt;=5, "4-5 Calls", "6+ Calls")))</f>
        <v>0-1 Calls</v>
      </c>
      <c r="X3283" t="str">
        <f>IF(tbl_Customers[[#This Row],[account_length]] &lt;= 50, "0-50", IF(tbl_Customers[[#This Row],[account_length]] &lt;=100, "51-100", IF(tbl_Customers[[#This Row],[account_length]] &lt;= 150, "101-150", "151+")))</f>
        <v>151+</v>
      </c>
      <c r="Y3283" t="str">
        <f>IF(tbl_Customers[[#This Row],[total_intl_charge]] &lt;= 3, "Low Charges", "High Charges")</f>
        <v>High Charges</v>
      </c>
      <c r="Z3283" t="str">
        <f>IF(tbl_Customers[[#This Row],[total_eve_calls]]&lt;=80,"Low Calls",
IF(tbl_Customers[[#This Row],[total_eve_calls]]&lt;=120,"Medium Calls","High Calls"))</f>
        <v>Medium Calls</v>
      </c>
      <c r="AA3283" t="str">
        <f>IF(tbl_Customers[[#This Row],[total_eve_charge]]&lt;=15,"Low Charges",
IF(tbl_Customers[[#This Row],[total_eve_charge]]&lt;=20,"Medium Charges","High Charges"))</f>
        <v>Low Charges</v>
      </c>
      <c r="AB32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83" t="str">
        <f>IF(tbl_Customers[[#This Row],[number_vmail_messages]] = 0, "No Usage", IF(tbl_Customers[[#This Row],[number_vmail_messages]] &lt;= 20, "Low Usage", IF(tbl_Customers[[#This Row],[number_vmail_messages]] &lt;= 40, "Medium Usgae", "High Usage")))</f>
        <v>No Usage</v>
      </c>
      <c r="AD3283" t="str">
        <f>IF(tbl_Customers[[#This Row],[total_day_minutes]]&lt;=150,"Low Usage", IF(tbl_Customers[[#This Row],[total_day_minutes]]&lt;=200,"Medium Usage", IF(tbl_Customers[[#This Row],[total_day_minutes]]&lt;=250,"High Usage","Very High Usage")))</f>
        <v>Very High Usage</v>
      </c>
      <c r="AE3283" t="str">
        <f>IF(tbl_Customers[[#This Row],[total_intl_calls]]&lt;=5,"Low Calls", IF(tbl_Customers[[#This Row],[total_intl_calls]]&lt;=10, "Medium Calls", "High Calls"))</f>
        <v>Low Calls</v>
      </c>
      <c r="AF32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283" s="36" t="str">
        <f>IF(tbl_Customers[[#This Row],[Churn_Risk_Score]]&gt;=10,"High Risk", IF(tbl_Customers[[#This Row],[Churn_Risk_Score]]&gt;=5,"Medium Risk","Low Risk"))</f>
        <v>Medium Risk</v>
      </c>
    </row>
    <row r="3284" spans="1:33" x14ac:dyDescent="0.35">
      <c r="A3284">
        <v>3283</v>
      </c>
      <c r="B3284" t="s">
        <v>63</v>
      </c>
      <c r="C3284">
        <v>86</v>
      </c>
      <c r="D3284" t="s">
        <v>21</v>
      </c>
      <c r="E3284" t="s">
        <v>22</v>
      </c>
      <c r="F3284" t="s">
        <v>23</v>
      </c>
      <c r="G3284">
        <v>29</v>
      </c>
      <c r="H3284">
        <v>189.3</v>
      </c>
      <c r="I3284">
        <v>107</v>
      </c>
      <c r="J3284">
        <v>32.18</v>
      </c>
      <c r="K3284">
        <v>221.3</v>
      </c>
      <c r="L3284">
        <v>101</v>
      </c>
      <c r="M3284">
        <v>18.809999999999999</v>
      </c>
      <c r="N3284">
        <v>325.60000000000002</v>
      </c>
      <c r="O3284">
        <v>137</v>
      </c>
      <c r="P3284">
        <v>14.65</v>
      </c>
      <c r="Q3284">
        <v>13.8</v>
      </c>
      <c r="R3284">
        <v>3</v>
      </c>
      <c r="S3284">
        <v>3.73</v>
      </c>
      <c r="T3284">
        <v>1</v>
      </c>
      <c r="U3284" t="s">
        <v>22</v>
      </c>
      <c r="V3284">
        <f>IF(tbl_Customers[[#This Row],[churn]] = "yes", 1, 0)</f>
        <v>0</v>
      </c>
      <c r="W3284" t="str">
        <f>IF(tbl_Customers[[#This Row],[number_customer_service_calls]] &lt;= 1, "0-1 Calls", IF(tbl_Customers[[#This Row],[number_customer_service_calls]] &lt;= 3, "2-3 Calls", IF(tbl_Customers[[#This Row],[number_customer_service_calls]] &lt;=5, "4-5 Calls", "6+ Calls")))</f>
        <v>0-1 Calls</v>
      </c>
      <c r="X3284" t="str">
        <f>IF(tbl_Customers[[#This Row],[account_length]] &lt;= 50, "0-50", IF(tbl_Customers[[#This Row],[account_length]] &lt;=100, "51-100", IF(tbl_Customers[[#This Row],[account_length]] &lt;= 150, "101-150", "151+")))</f>
        <v>51-100</v>
      </c>
      <c r="Y3284" t="str">
        <f>IF(tbl_Customers[[#This Row],[total_intl_charge]] &lt;= 3, "Low Charges", "High Charges")</f>
        <v>High Charges</v>
      </c>
      <c r="Z3284" t="str">
        <f>IF(tbl_Customers[[#This Row],[total_eve_calls]]&lt;=80,"Low Calls",
IF(tbl_Customers[[#This Row],[total_eve_calls]]&lt;=120,"Medium Calls","High Calls"))</f>
        <v>Medium Calls</v>
      </c>
      <c r="AA3284" t="str">
        <f>IF(tbl_Customers[[#This Row],[total_eve_charge]]&lt;=15,"Low Charges",
IF(tbl_Customers[[#This Row],[total_eve_charge]]&lt;=20,"Medium Charges","High Charges"))</f>
        <v>Medium Charges</v>
      </c>
      <c r="AB32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84" t="str">
        <f>IF(tbl_Customers[[#This Row],[number_vmail_messages]] = 0, "No Usage", IF(tbl_Customers[[#This Row],[number_vmail_messages]] &lt;= 20, "Low Usage", IF(tbl_Customers[[#This Row],[number_vmail_messages]] &lt;= 40, "Medium Usgae", "High Usage")))</f>
        <v>Medium Usgae</v>
      </c>
      <c r="AD3284" t="str">
        <f>IF(tbl_Customers[[#This Row],[total_day_minutes]]&lt;=150,"Low Usage", IF(tbl_Customers[[#This Row],[total_day_minutes]]&lt;=200,"Medium Usage", IF(tbl_Customers[[#This Row],[total_day_minutes]]&lt;=250,"High Usage","Very High Usage")))</f>
        <v>Medium Usage</v>
      </c>
      <c r="AE3284" t="str">
        <f>IF(tbl_Customers[[#This Row],[total_intl_calls]]&lt;=5,"Low Calls", IF(tbl_Customers[[#This Row],[total_intl_calls]]&lt;=10, "Medium Calls", "High Calls"))</f>
        <v>Low Calls</v>
      </c>
      <c r="AF32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84" s="36" t="str">
        <f>IF(tbl_Customers[[#This Row],[Churn_Risk_Score]]&gt;=10,"High Risk", IF(tbl_Customers[[#This Row],[Churn_Risk_Score]]&gt;=5,"Medium Risk","Low Risk"))</f>
        <v>Low Risk</v>
      </c>
    </row>
    <row r="3285" spans="1:33" x14ac:dyDescent="0.35">
      <c r="A3285">
        <v>3284</v>
      </c>
      <c r="B3285" t="s">
        <v>43</v>
      </c>
      <c r="C3285">
        <v>36</v>
      </c>
      <c r="D3285" t="s">
        <v>21</v>
      </c>
      <c r="E3285" t="s">
        <v>22</v>
      </c>
      <c r="F3285" t="s">
        <v>22</v>
      </c>
      <c r="G3285">
        <v>0</v>
      </c>
      <c r="H3285">
        <v>184.6</v>
      </c>
      <c r="I3285">
        <v>132</v>
      </c>
      <c r="J3285">
        <v>31.38</v>
      </c>
      <c r="K3285">
        <v>193.7</v>
      </c>
      <c r="L3285">
        <v>69</v>
      </c>
      <c r="M3285">
        <v>16.46</v>
      </c>
      <c r="N3285">
        <v>283.5</v>
      </c>
      <c r="O3285">
        <v>83</v>
      </c>
      <c r="P3285">
        <v>12.76</v>
      </c>
      <c r="Q3285">
        <v>5.9</v>
      </c>
      <c r="R3285">
        <v>3</v>
      </c>
      <c r="S3285">
        <v>1.59</v>
      </c>
      <c r="T3285">
        <v>1</v>
      </c>
      <c r="U3285" t="s">
        <v>22</v>
      </c>
      <c r="V3285">
        <f>IF(tbl_Customers[[#This Row],[churn]] = "yes", 1, 0)</f>
        <v>0</v>
      </c>
      <c r="W3285" t="str">
        <f>IF(tbl_Customers[[#This Row],[number_customer_service_calls]] &lt;= 1, "0-1 Calls", IF(tbl_Customers[[#This Row],[number_customer_service_calls]] &lt;= 3, "2-3 Calls", IF(tbl_Customers[[#This Row],[number_customer_service_calls]] &lt;=5, "4-5 Calls", "6+ Calls")))</f>
        <v>0-1 Calls</v>
      </c>
      <c r="X3285" t="str">
        <f>IF(tbl_Customers[[#This Row],[account_length]] &lt;= 50, "0-50", IF(tbl_Customers[[#This Row],[account_length]] &lt;=100, "51-100", IF(tbl_Customers[[#This Row],[account_length]] &lt;= 150, "101-150", "151+")))</f>
        <v>0-50</v>
      </c>
      <c r="Y3285" t="str">
        <f>IF(tbl_Customers[[#This Row],[total_intl_charge]] &lt;= 3, "Low Charges", "High Charges")</f>
        <v>Low Charges</v>
      </c>
      <c r="Z3285" t="str">
        <f>IF(tbl_Customers[[#This Row],[total_eve_calls]]&lt;=80,"Low Calls",
IF(tbl_Customers[[#This Row],[total_eve_calls]]&lt;=120,"Medium Calls","High Calls"))</f>
        <v>Low Calls</v>
      </c>
      <c r="AA3285" t="str">
        <f>IF(tbl_Customers[[#This Row],[total_eve_charge]]&lt;=15,"Low Charges",
IF(tbl_Customers[[#This Row],[total_eve_charge]]&lt;=20,"Medium Charges","High Charges"))</f>
        <v>Medium Charges</v>
      </c>
      <c r="AB32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85" t="str">
        <f>IF(tbl_Customers[[#This Row],[number_vmail_messages]] = 0, "No Usage", IF(tbl_Customers[[#This Row],[number_vmail_messages]] &lt;= 20, "Low Usage", IF(tbl_Customers[[#This Row],[number_vmail_messages]] &lt;= 40, "Medium Usgae", "High Usage")))</f>
        <v>No Usage</v>
      </c>
      <c r="AD3285" t="str">
        <f>IF(tbl_Customers[[#This Row],[total_day_minutes]]&lt;=150,"Low Usage", IF(tbl_Customers[[#This Row],[total_day_minutes]]&lt;=200,"Medium Usage", IF(tbl_Customers[[#This Row],[total_day_minutes]]&lt;=250,"High Usage","Very High Usage")))</f>
        <v>Medium Usage</v>
      </c>
      <c r="AE3285" t="str">
        <f>IF(tbl_Customers[[#This Row],[total_intl_calls]]&lt;=5,"Low Calls", IF(tbl_Customers[[#This Row],[total_intl_calls]]&lt;=10, "Medium Calls", "High Calls"))</f>
        <v>Low Calls</v>
      </c>
      <c r="AF32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85" s="36" t="str">
        <f>IF(tbl_Customers[[#This Row],[Churn_Risk_Score]]&gt;=10,"High Risk", IF(tbl_Customers[[#This Row],[Churn_Risk_Score]]&gt;=5,"Medium Risk","Low Risk"))</f>
        <v>Low Risk</v>
      </c>
    </row>
    <row r="3286" spans="1:33" x14ac:dyDescent="0.35">
      <c r="A3286">
        <v>3285</v>
      </c>
      <c r="B3286" t="s">
        <v>60</v>
      </c>
      <c r="C3286">
        <v>118</v>
      </c>
      <c r="D3286" t="s">
        <v>21</v>
      </c>
      <c r="E3286" t="s">
        <v>22</v>
      </c>
      <c r="F3286" t="s">
        <v>22</v>
      </c>
      <c r="G3286">
        <v>0</v>
      </c>
      <c r="H3286">
        <v>161.6</v>
      </c>
      <c r="I3286">
        <v>96</v>
      </c>
      <c r="J3286">
        <v>27.47</v>
      </c>
      <c r="K3286">
        <v>223.9</v>
      </c>
      <c r="L3286">
        <v>113</v>
      </c>
      <c r="M3286">
        <v>19.03</v>
      </c>
      <c r="N3286">
        <v>240.6</v>
      </c>
      <c r="O3286">
        <v>137</v>
      </c>
      <c r="P3286">
        <v>10.83</v>
      </c>
      <c r="Q3286">
        <v>6.8</v>
      </c>
      <c r="R3286">
        <v>2</v>
      </c>
      <c r="S3286">
        <v>1.84</v>
      </c>
      <c r="T3286">
        <v>0</v>
      </c>
      <c r="U3286" t="s">
        <v>22</v>
      </c>
      <c r="V3286">
        <f>IF(tbl_Customers[[#This Row],[churn]] = "yes", 1, 0)</f>
        <v>0</v>
      </c>
      <c r="W3286" t="str">
        <f>IF(tbl_Customers[[#This Row],[number_customer_service_calls]] &lt;= 1, "0-1 Calls", IF(tbl_Customers[[#This Row],[number_customer_service_calls]] &lt;= 3, "2-3 Calls", IF(tbl_Customers[[#This Row],[number_customer_service_calls]] &lt;=5, "4-5 Calls", "6+ Calls")))</f>
        <v>0-1 Calls</v>
      </c>
      <c r="X3286" t="str">
        <f>IF(tbl_Customers[[#This Row],[account_length]] &lt;= 50, "0-50", IF(tbl_Customers[[#This Row],[account_length]] &lt;=100, "51-100", IF(tbl_Customers[[#This Row],[account_length]] &lt;= 150, "101-150", "151+")))</f>
        <v>101-150</v>
      </c>
      <c r="Y3286" t="str">
        <f>IF(tbl_Customers[[#This Row],[total_intl_charge]] &lt;= 3, "Low Charges", "High Charges")</f>
        <v>Low Charges</v>
      </c>
      <c r="Z3286" t="str">
        <f>IF(tbl_Customers[[#This Row],[total_eve_calls]]&lt;=80,"Low Calls",
IF(tbl_Customers[[#This Row],[total_eve_calls]]&lt;=120,"Medium Calls","High Calls"))</f>
        <v>Medium Calls</v>
      </c>
      <c r="AA3286" t="str">
        <f>IF(tbl_Customers[[#This Row],[total_eve_charge]]&lt;=15,"Low Charges",
IF(tbl_Customers[[#This Row],[total_eve_charge]]&lt;=20,"Medium Charges","High Charges"))</f>
        <v>Medium Charges</v>
      </c>
      <c r="AB32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86" t="str">
        <f>IF(tbl_Customers[[#This Row],[number_vmail_messages]] = 0, "No Usage", IF(tbl_Customers[[#This Row],[number_vmail_messages]] &lt;= 20, "Low Usage", IF(tbl_Customers[[#This Row],[number_vmail_messages]] &lt;= 40, "Medium Usgae", "High Usage")))</f>
        <v>No Usage</v>
      </c>
      <c r="AD3286" t="str">
        <f>IF(tbl_Customers[[#This Row],[total_day_minutes]]&lt;=150,"Low Usage", IF(tbl_Customers[[#This Row],[total_day_minutes]]&lt;=200,"Medium Usage", IF(tbl_Customers[[#This Row],[total_day_minutes]]&lt;=250,"High Usage","Very High Usage")))</f>
        <v>Medium Usage</v>
      </c>
      <c r="AE3286" t="str">
        <f>IF(tbl_Customers[[#This Row],[total_intl_calls]]&lt;=5,"Low Calls", IF(tbl_Customers[[#This Row],[total_intl_calls]]&lt;=10, "Medium Calls", "High Calls"))</f>
        <v>Low Calls</v>
      </c>
      <c r="AF32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86" s="36" t="str">
        <f>IF(tbl_Customers[[#This Row],[Churn_Risk_Score]]&gt;=10,"High Risk", IF(tbl_Customers[[#This Row],[Churn_Risk_Score]]&gt;=5,"Medium Risk","Low Risk"))</f>
        <v>Low Risk</v>
      </c>
    </row>
    <row r="3287" spans="1:33" x14ac:dyDescent="0.35">
      <c r="A3287">
        <v>3286</v>
      </c>
      <c r="B3287" t="s">
        <v>45</v>
      </c>
      <c r="C3287">
        <v>137</v>
      </c>
      <c r="D3287" t="s">
        <v>28</v>
      </c>
      <c r="E3287" t="s">
        <v>22</v>
      </c>
      <c r="F3287" t="s">
        <v>23</v>
      </c>
      <c r="G3287">
        <v>20</v>
      </c>
      <c r="H3287">
        <v>268.5</v>
      </c>
      <c r="I3287">
        <v>91</v>
      </c>
      <c r="J3287">
        <v>45.65</v>
      </c>
      <c r="K3287">
        <v>128.80000000000001</v>
      </c>
      <c r="L3287">
        <v>121</v>
      </c>
      <c r="M3287">
        <v>10.95</v>
      </c>
      <c r="N3287">
        <v>146.4</v>
      </c>
      <c r="O3287">
        <v>98</v>
      </c>
      <c r="P3287">
        <v>6.59</v>
      </c>
      <c r="Q3287">
        <v>12.7</v>
      </c>
      <c r="R3287">
        <v>6</v>
      </c>
      <c r="S3287">
        <v>3.43</v>
      </c>
      <c r="T3287">
        <v>1</v>
      </c>
      <c r="U3287" t="s">
        <v>22</v>
      </c>
      <c r="V3287">
        <f>IF(tbl_Customers[[#This Row],[churn]] = "yes", 1, 0)</f>
        <v>0</v>
      </c>
      <c r="W3287" t="str">
        <f>IF(tbl_Customers[[#This Row],[number_customer_service_calls]] &lt;= 1, "0-1 Calls", IF(tbl_Customers[[#This Row],[number_customer_service_calls]] &lt;= 3, "2-3 Calls", IF(tbl_Customers[[#This Row],[number_customer_service_calls]] &lt;=5, "4-5 Calls", "6+ Calls")))</f>
        <v>0-1 Calls</v>
      </c>
      <c r="X3287" t="str">
        <f>IF(tbl_Customers[[#This Row],[account_length]] &lt;= 50, "0-50", IF(tbl_Customers[[#This Row],[account_length]] &lt;=100, "51-100", IF(tbl_Customers[[#This Row],[account_length]] &lt;= 150, "101-150", "151+")))</f>
        <v>101-150</v>
      </c>
      <c r="Y3287" t="str">
        <f>IF(tbl_Customers[[#This Row],[total_intl_charge]] &lt;= 3, "Low Charges", "High Charges")</f>
        <v>High Charges</v>
      </c>
      <c r="Z3287" t="str">
        <f>IF(tbl_Customers[[#This Row],[total_eve_calls]]&lt;=80,"Low Calls",
IF(tbl_Customers[[#This Row],[total_eve_calls]]&lt;=120,"Medium Calls","High Calls"))</f>
        <v>High Calls</v>
      </c>
      <c r="AA3287" t="str">
        <f>IF(tbl_Customers[[#This Row],[total_eve_charge]]&lt;=15,"Low Charges",
IF(tbl_Customers[[#This Row],[total_eve_charge]]&lt;=20,"Medium Charges","High Charges"))</f>
        <v>Low Charges</v>
      </c>
      <c r="AB32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87" t="str">
        <f>IF(tbl_Customers[[#This Row],[number_vmail_messages]] = 0, "No Usage", IF(tbl_Customers[[#This Row],[number_vmail_messages]] &lt;= 20, "Low Usage", IF(tbl_Customers[[#This Row],[number_vmail_messages]] &lt;= 40, "Medium Usgae", "High Usage")))</f>
        <v>Low Usage</v>
      </c>
      <c r="AD3287" t="str">
        <f>IF(tbl_Customers[[#This Row],[total_day_minutes]]&lt;=150,"Low Usage", IF(tbl_Customers[[#This Row],[total_day_minutes]]&lt;=200,"Medium Usage", IF(tbl_Customers[[#This Row],[total_day_minutes]]&lt;=250,"High Usage","Very High Usage")))</f>
        <v>Very High Usage</v>
      </c>
      <c r="AE3287" t="str">
        <f>IF(tbl_Customers[[#This Row],[total_intl_calls]]&lt;=5,"Low Calls", IF(tbl_Customers[[#This Row],[total_intl_calls]]&lt;=10, "Medium Calls", "High Calls"))</f>
        <v>Medium Calls</v>
      </c>
      <c r="AF32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287" s="36" t="str">
        <f>IF(tbl_Customers[[#This Row],[Churn_Risk_Score]]&gt;=10,"High Risk", IF(tbl_Customers[[#This Row],[Churn_Risk_Score]]&gt;=5,"Medium Risk","Low Risk"))</f>
        <v>Medium Risk</v>
      </c>
    </row>
    <row r="3288" spans="1:33" x14ac:dyDescent="0.35">
      <c r="A3288">
        <v>3287</v>
      </c>
      <c r="B3288" t="s">
        <v>24</v>
      </c>
      <c r="C3288">
        <v>67</v>
      </c>
      <c r="D3288" t="s">
        <v>21</v>
      </c>
      <c r="E3288" t="s">
        <v>22</v>
      </c>
      <c r="F3288" t="s">
        <v>22</v>
      </c>
      <c r="G3288">
        <v>0</v>
      </c>
      <c r="H3288">
        <v>178</v>
      </c>
      <c r="I3288">
        <v>77</v>
      </c>
      <c r="J3288">
        <v>30.26</v>
      </c>
      <c r="K3288">
        <v>233.6</v>
      </c>
      <c r="L3288">
        <v>88</v>
      </c>
      <c r="M3288">
        <v>19.86</v>
      </c>
      <c r="N3288">
        <v>175.6</v>
      </c>
      <c r="O3288">
        <v>88</v>
      </c>
      <c r="P3288">
        <v>7.9</v>
      </c>
      <c r="Q3288">
        <v>6.3</v>
      </c>
      <c r="R3288">
        <v>4</v>
      </c>
      <c r="S3288">
        <v>1.7</v>
      </c>
      <c r="T3288">
        <v>2</v>
      </c>
      <c r="U3288" t="s">
        <v>22</v>
      </c>
      <c r="V3288">
        <f>IF(tbl_Customers[[#This Row],[churn]] = "yes", 1, 0)</f>
        <v>0</v>
      </c>
      <c r="W3288" t="str">
        <f>IF(tbl_Customers[[#This Row],[number_customer_service_calls]] &lt;= 1, "0-1 Calls", IF(tbl_Customers[[#This Row],[number_customer_service_calls]] &lt;= 3, "2-3 Calls", IF(tbl_Customers[[#This Row],[number_customer_service_calls]] &lt;=5, "4-5 Calls", "6+ Calls")))</f>
        <v>2-3 Calls</v>
      </c>
      <c r="X3288" t="str">
        <f>IF(tbl_Customers[[#This Row],[account_length]] &lt;= 50, "0-50", IF(tbl_Customers[[#This Row],[account_length]] &lt;=100, "51-100", IF(tbl_Customers[[#This Row],[account_length]] &lt;= 150, "101-150", "151+")))</f>
        <v>51-100</v>
      </c>
      <c r="Y3288" t="str">
        <f>IF(tbl_Customers[[#This Row],[total_intl_charge]] &lt;= 3, "Low Charges", "High Charges")</f>
        <v>Low Charges</v>
      </c>
      <c r="Z3288" t="str">
        <f>IF(tbl_Customers[[#This Row],[total_eve_calls]]&lt;=80,"Low Calls",
IF(tbl_Customers[[#This Row],[total_eve_calls]]&lt;=120,"Medium Calls","High Calls"))</f>
        <v>Medium Calls</v>
      </c>
      <c r="AA3288" t="str">
        <f>IF(tbl_Customers[[#This Row],[total_eve_charge]]&lt;=15,"Low Charges",
IF(tbl_Customers[[#This Row],[total_eve_charge]]&lt;=20,"Medium Charges","High Charges"))</f>
        <v>Medium Charges</v>
      </c>
      <c r="AB32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88" t="str">
        <f>IF(tbl_Customers[[#This Row],[number_vmail_messages]] = 0, "No Usage", IF(tbl_Customers[[#This Row],[number_vmail_messages]] &lt;= 20, "Low Usage", IF(tbl_Customers[[#This Row],[number_vmail_messages]] &lt;= 40, "Medium Usgae", "High Usage")))</f>
        <v>No Usage</v>
      </c>
      <c r="AD3288" t="str">
        <f>IF(tbl_Customers[[#This Row],[total_day_minutes]]&lt;=150,"Low Usage", IF(tbl_Customers[[#This Row],[total_day_minutes]]&lt;=200,"Medium Usage", IF(tbl_Customers[[#This Row],[total_day_minutes]]&lt;=250,"High Usage","Very High Usage")))</f>
        <v>Medium Usage</v>
      </c>
      <c r="AE3288" t="str">
        <f>IF(tbl_Customers[[#This Row],[total_intl_calls]]&lt;=5,"Low Calls", IF(tbl_Customers[[#This Row],[total_intl_calls]]&lt;=10, "Medium Calls", "High Calls"))</f>
        <v>Low Calls</v>
      </c>
      <c r="AF32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88" s="36" t="str">
        <f>IF(tbl_Customers[[#This Row],[Churn_Risk_Score]]&gt;=10,"High Risk", IF(tbl_Customers[[#This Row],[Churn_Risk_Score]]&gt;=5,"Medium Risk","Low Risk"))</f>
        <v>Low Risk</v>
      </c>
    </row>
    <row r="3289" spans="1:33" x14ac:dyDescent="0.35">
      <c r="A3289">
        <v>3288</v>
      </c>
      <c r="B3289" t="s">
        <v>53</v>
      </c>
      <c r="C3289">
        <v>164</v>
      </c>
      <c r="D3289" t="s">
        <v>21</v>
      </c>
      <c r="E3289" t="s">
        <v>22</v>
      </c>
      <c r="F3289" t="s">
        <v>22</v>
      </c>
      <c r="G3289">
        <v>0</v>
      </c>
      <c r="H3289">
        <v>215.6</v>
      </c>
      <c r="I3289">
        <v>90</v>
      </c>
      <c r="J3289">
        <v>36.65</v>
      </c>
      <c r="K3289">
        <v>171.6</v>
      </c>
      <c r="L3289">
        <v>99</v>
      </c>
      <c r="M3289">
        <v>14.59</v>
      </c>
      <c r="N3289">
        <v>110.4</v>
      </c>
      <c r="O3289">
        <v>105</v>
      </c>
      <c r="P3289">
        <v>4.97</v>
      </c>
      <c r="Q3289">
        <v>11.3</v>
      </c>
      <c r="R3289">
        <v>6</v>
      </c>
      <c r="S3289">
        <v>3.05</v>
      </c>
      <c r="T3289">
        <v>1</v>
      </c>
      <c r="U3289" t="s">
        <v>22</v>
      </c>
      <c r="V3289">
        <f>IF(tbl_Customers[[#This Row],[churn]] = "yes", 1, 0)</f>
        <v>0</v>
      </c>
      <c r="W3289" t="str">
        <f>IF(tbl_Customers[[#This Row],[number_customer_service_calls]] &lt;= 1, "0-1 Calls", IF(tbl_Customers[[#This Row],[number_customer_service_calls]] &lt;= 3, "2-3 Calls", IF(tbl_Customers[[#This Row],[number_customer_service_calls]] &lt;=5, "4-5 Calls", "6+ Calls")))</f>
        <v>0-1 Calls</v>
      </c>
      <c r="X3289" t="str">
        <f>IF(tbl_Customers[[#This Row],[account_length]] &lt;= 50, "0-50", IF(tbl_Customers[[#This Row],[account_length]] &lt;=100, "51-100", IF(tbl_Customers[[#This Row],[account_length]] &lt;= 150, "101-150", "151+")))</f>
        <v>151+</v>
      </c>
      <c r="Y3289" t="str">
        <f>IF(tbl_Customers[[#This Row],[total_intl_charge]] &lt;= 3, "Low Charges", "High Charges")</f>
        <v>High Charges</v>
      </c>
      <c r="Z3289" t="str">
        <f>IF(tbl_Customers[[#This Row],[total_eve_calls]]&lt;=80,"Low Calls",
IF(tbl_Customers[[#This Row],[total_eve_calls]]&lt;=120,"Medium Calls","High Calls"))</f>
        <v>Medium Calls</v>
      </c>
      <c r="AA3289" t="str">
        <f>IF(tbl_Customers[[#This Row],[total_eve_charge]]&lt;=15,"Low Charges",
IF(tbl_Customers[[#This Row],[total_eve_charge]]&lt;=20,"Medium Charges","High Charges"))</f>
        <v>Low Charges</v>
      </c>
      <c r="AB32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89" t="str">
        <f>IF(tbl_Customers[[#This Row],[number_vmail_messages]] = 0, "No Usage", IF(tbl_Customers[[#This Row],[number_vmail_messages]] &lt;= 20, "Low Usage", IF(tbl_Customers[[#This Row],[number_vmail_messages]] &lt;= 40, "Medium Usgae", "High Usage")))</f>
        <v>No Usage</v>
      </c>
      <c r="AD3289" t="str">
        <f>IF(tbl_Customers[[#This Row],[total_day_minutes]]&lt;=150,"Low Usage", IF(tbl_Customers[[#This Row],[total_day_minutes]]&lt;=200,"Medium Usage", IF(tbl_Customers[[#This Row],[total_day_minutes]]&lt;=250,"High Usage","Very High Usage")))</f>
        <v>High Usage</v>
      </c>
      <c r="AE3289" t="str">
        <f>IF(tbl_Customers[[#This Row],[total_intl_calls]]&lt;=5,"Low Calls", IF(tbl_Customers[[#This Row],[total_intl_calls]]&lt;=10, "Medium Calls", "High Calls"))</f>
        <v>Medium Calls</v>
      </c>
      <c r="AF32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89" s="36" t="str">
        <f>IF(tbl_Customers[[#This Row],[Churn_Risk_Score]]&gt;=10,"High Risk", IF(tbl_Customers[[#This Row],[Churn_Risk_Score]]&gt;=5,"Medium Risk","Low Risk"))</f>
        <v>Low Risk</v>
      </c>
    </row>
    <row r="3290" spans="1:33" x14ac:dyDescent="0.35">
      <c r="A3290">
        <v>3289</v>
      </c>
      <c r="B3290" t="s">
        <v>55</v>
      </c>
      <c r="C3290">
        <v>180</v>
      </c>
      <c r="D3290" t="s">
        <v>28</v>
      </c>
      <c r="E3290" t="s">
        <v>22</v>
      </c>
      <c r="F3290" t="s">
        <v>22</v>
      </c>
      <c r="G3290">
        <v>0</v>
      </c>
      <c r="H3290">
        <v>253.9</v>
      </c>
      <c r="I3290">
        <v>69</v>
      </c>
      <c r="J3290">
        <v>43.16</v>
      </c>
      <c r="K3290">
        <v>184.2</v>
      </c>
      <c r="L3290">
        <v>138</v>
      </c>
      <c r="M3290">
        <v>15.66</v>
      </c>
      <c r="N3290">
        <v>174.3</v>
      </c>
      <c r="O3290">
        <v>83</v>
      </c>
      <c r="P3290">
        <v>7.84</v>
      </c>
      <c r="Q3290">
        <v>0.4</v>
      </c>
      <c r="R3290">
        <v>7</v>
      </c>
      <c r="S3290">
        <v>0.11</v>
      </c>
      <c r="T3290">
        <v>1</v>
      </c>
      <c r="U3290" t="s">
        <v>22</v>
      </c>
      <c r="V3290">
        <f>IF(tbl_Customers[[#This Row],[churn]] = "yes", 1, 0)</f>
        <v>0</v>
      </c>
      <c r="W3290" t="str">
        <f>IF(tbl_Customers[[#This Row],[number_customer_service_calls]] &lt;= 1, "0-1 Calls", IF(tbl_Customers[[#This Row],[number_customer_service_calls]] &lt;= 3, "2-3 Calls", IF(tbl_Customers[[#This Row],[number_customer_service_calls]] &lt;=5, "4-5 Calls", "6+ Calls")))</f>
        <v>0-1 Calls</v>
      </c>
      <c r="X3290" t="str">
        <f>IF(tbl_Customers[[#This Row],[account_length]] &lt;= 50, "0-50", IF(tbl_Customers[[#This Row],[account_length]] &lt;=100, "51-100", IF(tbl_Customers[[#This Row],[account_length]] &lt;= 150, "101-150", "151+")))</f>
        <v>151+</v>
      </c>
      <c r="Y3290" t="str">
        <f>IF(tbl_Customers[[#This Row],[total_intl_charge]] &lt;= 3, "Low Charges", "High Charges")</f>
        <v>Low Charges</v>
      </c>
      <c r="Z3290" t="str">
        <f>IF(tbl_Customers[[#This Row],[total_eve_calls]]&lt;=80,"Low Calls",
IF(tbl_Customers[[#This Row],[total_eve_calls]]&lt;=120,"Medium Calls","High Calls"))</f>
        <v>High Calls</v>
      </c>
      <c r="AA3290" t="str">
        <f>IF(tbl_Customers[[#This Row],[total_eve_charge]]&lt;=15,"Low Charges",
IF(tbl_Customers[[#This Row],[total_eve_charge]]&lt;=20,"Medium Charges","High Charges"))</f>
        <v>Medium Charges</v>
      </c>
      <c r="AB32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90" t="str">
        <f>IF(tbl_Customers[[#This Row],[number_vmail_messages]] = 0, "No Usage", IF(tbl_Customers[[#This Row],[number_vmail_messages]] &lt;= 20, "Low Usage", IF(tbl_Customers[[#This Row],[number_vmail_messages]] &lt;= 40, "Medium Usgae", "High Usage")))</f>
        <v>No Usage</v>
      </c>
      <c r="AD3290" t="str">
        <f>IF(tbl_Customers[[#This Row],[total_day_minutes]]&lt;=150,"Low Usage", IF(tbl_Customers[[#This Row],[total_day_minutes]]&lt;=200,"Medium Usage", IF(tbl_Customers[[#This Row],[total_day_minutes]]&lt;=250,"High Usage","Very High Usage")))</f>
        <v>Very High Usage</v>
      </c>
      <c r="AE3290" t="str">
        <f>IF(tbl_Customers[[#This Row],[total_intl_calls]]&lt;=5,"Low Calls", IF(tbl_Customers[[#This Row],[total_intl_calls]]&lt;=10, "Medium Calls", "High Calls"))</f>
        <v>Medium Calls</v>
      </c>
      <c r="AF32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290" s="36" t="str">
        <f>IF(tbl_Customers[[#This Row],[Churn_Risk_Score]]&gt;=10,"High Risk", IF(tbl_Customers[[#This Row],[Churn_Risk_Score]]&gt;=5,"Medium Risk","Low Risk"))</f>
        <v>Medium Risk</v>
      </c>
    </row>
    <row r="3291" spans="1:33" x14ac:dyDescent="0.35">
      <c r="A3291">
        <v>3290</v>
      </c>
      <c r="B3291" t="s">
        <v>34</v>
      </c>
      <c r="C3291">
        <v>80</v>
      </c>
      <c r="D3291" t="s">
        <v>25</v>
      </c>
      <c r="E3291" t="s">
        <v>22</v>
      </c>
      <c r="F3291" t="s">
        <v>23</v>
      </c>
      <c r="G3291">
        <v>22</v>
      </c>
      <c r="H3291">
        <v>182.8</v>
      </c>
      <c r="I3291">
        <v>142</v>
      </c>
      <c r="J3291">
        <v>31.08</v>
      </c>
      <c r="K3291">
        <v>229.3</v>
      </c>
      <c r="L3291">
        <v>111</v>
      </c>
      <c r="M3291">
        <v>19.489999999999998</v>
      </c>
      <c r="N3291">
        <v>313.8</v>
      </c>
      <c r="O3291">
        <v>85</v>
      </c>
      <c r="P3291">
        <v>14.12</v>
      </c>
      <c r="Q3291">
        <v>11.3</v>
      </c>
      <c r="R3291">
        <v>2</v>
      </c>
      <c r="S3291">
        <v>3.05</v>
      </c>
      <c r="T3291">
        <v>1</v>
      </c>
      <c r="U3291" t="s">
        <v>22</v>
      </c>
      <c r="V3291">
        <f>IF(tbl_Customers[[#This Row],[churn]] = "yes", 1, 0)</f>
        <v>0</v>
      </c>
      <c r="W3291" t="str">
        <f>IF(tbl_Customers[[#This Row],[number_customer_service_calls]] &lt;= 1, "0-1 Calls", IF(tbl_Customers[[#This Row],[number_customer_service_calls]] &lt;= 3, "2-3 Calls", IF(tbl_Customers[[#This Row],[number_customer_service_calls]] &lt;=5, "4-5 Calls", "6+ Calls")))</f>
        <v>0-1 Calls</v>
      </c>
      <c r="X3291" t="str">
        <f>IF(tbl_Customers[[#This Row],[account_length]] &lt;= 50, "0-50", IF(tbl_Customers[[#This Row],[account_length]] &lt;=100, "51-100", IF(tbl_Customers[[#This Row],[account_length]] &lt;= 150, "101-150", "151+")))</f>
        <v>51-100</v>
      </c>
      <c r="Y3291" t="str">
        <f>IF(tbl_Customers[[#This Row],[total_intl_charge]] &lt;= 3, "Low Charges", "High Charges")</f>
        <v>High Charges</v>
      </c>
      <c r="Z3291" t="str">
        <f>IF(tbl_Customers[[#This Row],[total_eve_calls]]&lt;=80,"Low Calls",
IF(tbl_Customers[[#This Row],[total_eve_calls]]&lt;=120,"Medium Calls","High Calls"))</f>
        <v>Medium Calls</v>
      </c>
      <c r="AA3291" t="str">
        <f>IF(tbl_Customers[[#This Row],[total_eve_charge]]&lt;=15,"Low Charges",
IF(tbl_Customers[[#This Row],[total_eve_charge]]&lt;=20,"Medium Charges","High Charges"))</f>
        <v>Medium Charges</v>
      </c>
      <c r="AB32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91" t="str">
        <f>IF(tbl_Customers[[#This Row],[number_vmail_messages]] = 0, "No Usage", IF(tbl_Customers[[#This Row],[number_vmail_messages]] &lt;= 20, "Low Usage", IF(tbl_Customers[[#This Row],[number_vmail_messages]] &lt;= 40, "Medium Usgae", "High Usage")))</f>
        <v>Medium Usgae</v>
      </c>
      <c r="AD3291" t="str">
        <f>IF(tbl_Customers[[#This Row],[total_day_minutes]]&lt;=150,"Low Usage", IF(tbl_Customers[[#This Row],[total_day_minutes]]&lt;=200,"Medium Usage", IF(tbl_Customers[[#This Row],[total_day_minutes]]&lt;=250,"High Usage","Very High Usage")))</f>
        <v>Medium Usage</v>
      </c>
      <c r="AE3291" t="str">
        <f>IF(tbl_Customers[[#This Row],[total_intl_calls]]&lt;=5,"Low Calls", IF(tbl_Customers[[#This Row],[total_intl_calls]]&lt;=10, "Medium Calls", "High Calls"))</f>
        <v>Low Calls</v>
      </c>
      <c r="AF32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291" s="36" t="str">
        <f>IF(tbl_Customers[[#This Row],[Churn_Risk_Score]]&gt;=10,"High Risk", IF(tbl_Customers[[#This Row],[Churn_Risk_Score]]&gt;=5,"Medium Risk","Low Risk"))</f>
        <v>Low Risk</v>
      </c>
    </row>
    <row r="3292" spans="1:33" x14ac:dyDescent="0.35">
      <c r="A3292">
        <v>3291</v>
      </c>
      <c r="B3292" t="s">
        <v>41</v>
      </c>
      <c r="C3292">
        <v>126</v>
      </c>
      <c r="D3292" t="s">
        <v>21</v>
      </c>
      <c r="E3292" t="s">
        <v>22</v>
      </c>
      <c r="F3292" t="s">
        <v>22</v>
      </c>
      <c r="G3292">
        <v>0</v>
      </c>
      <c r="H3292">
        <v>120</v>
      </c>
      <c r="I3292">
        <v>82</v>
      </c>
      <c r="J3292">
        <v>20.399999999999999</v>
      </c>
      <c r="K3292">
        <v>213.6</v>
      </c>
      <c r="L3292">
        <v>111</v>
      </c>
      <c r="M3292">
        <v>18.16</v>
      </c>
      <c r="N3292">
        <v>312.89999999999998</v>
      </c>
      <c r="O3292">
        <v>136</v>
      </c>
      <c r="P3292">
        <v>14.08</v>
      </c>
      <c r="Q3292">
        <v>7.5</v>
      </c>
      <c r="R3292">
        <v>6</v>
      </c>
      <c r="S3292">
        <v>2.0299999999999998</v>
      </c>
      <c r="T3292">
        <v>1</v>
      </c>
      <c r="U3292" t="s">
        <v>22</v>
      </c>
      <c r="V3292">
        <f>IF(tbl_Customers[[#This Row],[churn]] = "yes", 1, 0)</f>
        <v>0</v>
      </c>
      <c r="W3292" t="str">
        <f>IF(tbl_Customers[[#This Row],[number_customer_service_calls]] &lt;= 1, "0-1 Calls", IF(tbl_Customers[[#This Row],[number_customer_service_calls]] &lt;= 3, "2-3 Calls", IF(tbl_Customers[[#This Row],[number_customer_service_calls]] &lt;=5, "4-5 Calls", "6+ Calls")))</f>
        <v>0-1 Calls</v>
      </c>
      <c r="X3292" t="str">
        <f>IF(tbl_Customers[[#This Row],[account_length]] &lt;= 50, "0-50", IF(tbl_Customers[[#This Row],[account_length]] &lt;=100, "51-100", IF(tbl_Customers[[#This Row],[account_length]] &lt;= 150, "101-150", "151+")))</f>
        <v>101-150</v>
      </c>
      <c r="Y3292" t="str">
        <f>IF(tbl_Customers[[#This Row],[total_intl_charge]] &lt;= 3, "Low Charges", "High Charges")</f>
        <v>Low Charges</v>
      </c>
      <c r="Z3292" t="str">
        <f>IF(tbl_Customers[[#This Row],[total_eve_calls]]&lt;=80,"Low Calls",
IF(tbl_Customers[[#This Row],[total_eve_calls]]&lt;=120,"Medium Calls","High Calls"))</f>
        <v>Medium Calls</v>
      </c>
      <c r="AA3292" t="str">
        <f>IF(tbl_Customers[[#This Row],[total_eve_charge]]&lt;=15,"Low Charges",
IF(tbl_Customers[[#This Row],[total_eve_charge]]&lt;=20,"Medium Charges","High Charges"))</f>
        <v>Medium Charges</v>
      </c>
      <c r="AB32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92" t="str">
        <f>IF(tbl_Customers[[#This Row],[number_vmail_messages]] = 0, "No Usage", IF(tbl_Customers[[#This Row],[number_vmail_messages]] &lt;= 20, "Low Usage", IF(tbl_Customers[[#This Row],[number_vmail_messages]] &lt;= 40, "Medium Usgae", "High Usage")))</f>
        <v>No Usage</v>
      </c>
      <c r="AD3292" t="str">
        <f>IF(tbl_Customers[[#This Row],[total_day_minutes]]&lt;=150,"Low Usage", IF(tbl_Customers[[#This Row],[total_day_minutes]]&lt;=200,"Medium Usage", IF(tbl_Customers[[#This Row],[total_day_minutes]]&lt;=250,"High Usage","Very High Usage")))</f>
        <v>Low Usage</v>
      </c>
      <c r="AE3292" t="str">
        <f>IF(tbl_Customers[[#This Row],[total_intl_calls]]&lt;=5,"Low Calls", IF(tbl_Customers[[#This Row],[total_intl_calls]]&lt;=10, "Medium Calls", "High Calls"))</f>
        <v>Medium Calls</v>
      </c>
      <c r="AF32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92" s="36" t="str">
        <f>IF(tbl_Customers[[#This Row],[Churn_Risk_Score]]&gt;=10,"High Risk", IF(tbl_Customers[[#This Row],[Churn_Risk_Score]]&gt;=5,"Medium Risk","Low Risk"))</f>
        <v>Low Risk</v>
      </c>
    </row>
    <row r="3293" spans="1:33" x14ac:dyDescent="0.35">
      <c r="A3293">
        <v>3292</v>
      </c>
      <c r="B3293" t="s">
        <v>67</v>
      </c>
      <c r="C3293">
        <v>138</v>
      </c>
      <c r="D3293" t="s">
        <v>25</v>
      </c>
      <c r="E3293" t="s">
        <v>22</v>
      </c>
      <c r="F3293" t="s">
        <v>22</v>
      </c>
      <c r="G3293">
        <v>0</v>
      </c>
      <c r="H3293">
        <v>138.69999999999999</v>
      </c>
      <c r="I3293">
        <v>124</v>
      </c>
      <c r="J3293">
        <v>23.58</v>
      </c>
      <c r="K3293">
        <v>280.3</v>
      </c>
      <c r="L3293">
        <v>64</v>
      </c>
      <c r="M3293">
        <v>23.83</v>
      </c>
      <c r="N3293">
        <v>206.7</v>
      </c>
      <c r="O3293">
        <v>98</v>
      </c>
      <c r="P3293">
        <v>9.3000000000000007</v>
      </c>
      <c r="Q3293">
        <v>10.4</v>
      </c>
      <c r="R3293">
        <v>4</v>
      </c>
      <c r="S3293">
        <v>2.81</v>
      </c>
      <c r="T3293">
        <v>1</v>
      </c>
      <c r="U3293" t="s">
        <v>22</v>
      </c>
      <c r="V3293">
        <f>IF(tbl_Customers[[#This Row],[churn]] = "yes", 1, 0)</f>
        <v>0</v>
      </c>
      <c r="W3293" t="str">
        <f>IF(tbl_Customers[[#This Row],[number_customer_service_calls]] &lt;= 1, "0-1 Calls", IF(tbl_Customers[[#This Row],[number_customer_service_calls]] &lt;= 3, "2-3 Calls", IF(tbl_Customers[[#This Row],[number_customer_service_calls]] &lt;=5, "4-5 Calls", "6+ Calls")))</f>
        <v>0-1 Calls</v>
      </c>
      <c r="X3293" t="str">
        <f>IF(tbl_Customers[[#This Row],[account_length]] &lt;= 50, "0-50", IF(tbl_Customers[[#This Row],[account_length]] &lt;=100, "51-100", IF(tbl_Customers[[#This Row],[account_length]] &lt;= 150, "101-150", "151+")))</f>
        <v>101-150</v>
      </c>
      <c r="Y3293" t="str">
        <f>IF(tbl_Customers[[#This Row],[total_intl_charge]] &lt;= 3, "Low Charges", "High Charges")</f>
        <v>Low Charges</v>
      </c>
      <c r="Z3293" t="str">
        <f>IF(tbl_Customers[[#This Row],[total_eve_calls]]&lt;=80,"Low Calls",
IF(tbl_Customers[[#This Row],[total_eve_calls]]&lt;=120,"Medium Calls","High Calls"))</f>
        <v>Low Calls</v>
      </c>
      <c r="AA3293" t="str">
        <f>IF(tbl_Customers[[#This Row],[total_eve_charge]]&lt;=15,"Low Charges",
IF(tbl_Customers[[#This Row],[total_eve_charge]]&lt;=20,"Medium Charges","High Charges"))</f>
        <v>High Charges</v>
      </c>
      <c r="AB32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93" t="str">
        <f>IF(tbl_Customers[[#This Row],[number_vmail_messages]] = 0, "No Usage", IF(tbl_Customers[[#This Row],[number_vmail_messages]] &lt;= 20, "Low Usage", IF(tbl_Customers[[#This Row],[number_vmail_messages]] &lt;= 40, "Medium Usgae", "High Usage")))</f>
        <v>No Usage</v>
      </c>
      <c r="AD3293" t="str">
        <f>IF(tbl_Customers[[#This Row],[total_day_minutes]]&lt;=150,"Low Usage", IF(tbl_Customers[[#This Row],[total_day_minutes]]&lt;=200,"Medium Usage", IF(tbl_Customers[[#This Row],[total_day_minutes]]&lt;=250,"High Usage","Very High Usage")))</f>
        <v>Low Usage</v>
      </c>
      <c r="AE3293" t="str">
        <f>IF(tbl_Customers[[#This Row],[total_intl_calls]]&lt;=5,"Low Calls", IF(tbl_Customers[[#This Row],[total_intl_calls]]&lt;=10, "Medium Calls", "High Calls"))</f>
        <v>Low Calls</v>
      </c>
      <c r="AF32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93" s="36" t="str">
        <f>IF(tbl_Customers[[#This Row],[Churn_Risk_Score]]&gt;=10,"High Risk", IF(tbl_Customers[[#This Row],[Churn_Risk_Score]]&gt;=5,"Medium Risk","Low Risk"))</f>
        <v>Low Risk</v>
      </c>
    </row>
    <row r="3294" spans="1:33" x14ac:dyDescent="0.35">
      <c r="A3294">
        <v>3293</v>
      </c>
      <c r="B3294" t="s">
        <v>27</v>
      </c>
      <c r="C3294">
        <v>101</v>
      </c>
      <c r="D3294" t="s">
        <v>25</v>
      </c>
      <c r="E3294" t="s">
        <v>22</v>
      </c>
      <c r="F3294" t="s">
        <v>22</v>
      </c>
      <c r="G3294">
        <v>0</v>
      </c>
      <c r="H3294">
        <v>189</v>
      </c>
      <c r="I3294">
        <v>122</v>
      </c>
      <c r="J3294">
        <v>32.130000000000003</v>
      </c>
      <c r="K3294">
        <v>179.2</v>
      </c>
      <c r="L3294">
        <v>91</v>
      </c>
      <c r="M3294">
        <v>15.23</v>
      </c>
      <c r="N3294">
        <v>186.8</v>
      </c>
      <c r="O3294">
        <v>170</v>
      </c>
      <c r="P3294">
        <v>8.41</v>
      </c>
      <c r="Q3294">
        <v>11.1</v>
      </c>
      <c r="R3294">
        <v>6</v>
      </c>
      <c r="S3294">
        <v>3</v>
      </c>
      <c r="T3294">
        <v>0</v>
      </c>
      <c r="U3294" t="s">
        <v>22</v>
      </c>
      <c r="V3294">
        <f>IF(tbl_Customers[[#This Row],[churn]] = "yes", 1, 0)</f>
        <v>0</v>
      </c>
      <c r="W3294" t="str">
        <f>IF(tbl_Customers[[#This Row],[number_customer_service_calls]] &lt;= 1, "0-1 Calls", IF(tbl_Customers[[#This Row],[number_customer_service_calls]] &lt;= 3, "2-3 Calls", IF(tbl_Customers[[#This Row],[number_customer_service_calls]] &lt;=5, "4-5 Calls", "6+ Calls")))</f>
        <v>0-1 Calls</v>
      </c>
      <c r="X3294" t="str">
        <f>IF(tbl_Customers[[#This Row],[account_length]] &lt;= 50, "0-50", IF(tbl_Customers[[#This Row],[account_length]] &lt;=100, "51-100", IF(tbl_Customers[[#This Row],[account_length]] &lt;= 150, "101-150", "151+")))</f>
        <v>101-150</v>
      </c>
      <c r="Y3294" t="str">
        <f>IF(tbl_Customers[[#This Row],[total_intl_charge]] &lt;= 3, "Low Charges", "High Charges")</f>
        <v>Low Charges</v>
      </c>
      <c r="Z3294" t="str">
        <f>IF(tbl_Customers[[#This Row],[total_eve_calls]]&lt;=80,"Low Calls",
IF(tbl_Customers[[#This Row],[total_eve_calls]]&lt;=120,"Medium Calls","High Calls"))</f>
        <v>Medium Calls</v>
      </c>
      <c r="AA3294" t="str">
        <f>IF(tbl_Customers[[#This Row],[total_eve_charge]]&lt;=15,"Low Charges",
IF(tbl_Customers[[#This Row],[total_eve_charge]]&lt;=20,"Medium Charges","High Charges"))</f>
        <v>Medium Charges</v>
      </c>
      <c r="AB32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94" t="str">
        <f>IF(tbl_Customers[[#This Row],[number_vmail_messages]] = 0, "No Usage", IF(tbl_Customers[[#This Row],[number_vmail_messages]] &lt;= 20, "Low Usage", IF(tbl_Customers[[#This Row],[number_vmail_messages]] &lt;= 40, "Medium Usgae", "High Usage")))</f>
        <v>No Usage</v>
      </c>
      <c r="AD3294" t="str">
        <f>IF(tbl_Customers[[#This Row],[total_day_minutes]]&lt;=150,"Low Usage", IF(tbl_Customers[[#This Row],[total_day_minutes]]&lt;=200,"Medium Usage", IF(tbl_Customers[[#This Row],[total_day_minutes]]&lt;=250,"High Usage","Very High Usage")))</f>
        <v>Medium Usage</v>
      </c>
      <c r="AE3294" t="str">
        <f>IF(tbl_Customers[[#This Row],[total_intl_calls]]&lt;=5,"Low Calls", IF(tbl_Customers[[#This Row],[total_intl_calls]]&lt;=10, "Medium Calls", "High Calls"))</f>
        <v>Medium Calls</v>
      </c>
      <c r="AF32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94" s="36" t="str">
        <f>IF(tbl_Customers[[#This Row],[Churn_Risk_Score]]&gt;=10,"High Risk", IF(tbl_Customers[[#This Row],[Churn_Risk_Score]]&gt;=5,"Medium Risk","Low Risk"))</f>
        <v>Low Risk</v>
      </c>
    </row>
    <row r="3295" spans="1:33" x14ac:dyDescent="0.35">
      <c r="A3295">
        <v>3294</v>
      </c>
      <c r="B3295" t="s">
        <v>36</v>
      </c>
      <c r="C3295">
        <v>147</v>
      </c>
      <c r="D3295" t="s">
        <v>25</v>
      </c>
      <c r="E3295" t="s">
        <v>22</v>
      </c>
      <c r="F3295" t="s">
        <v>22</v>
      </c>
      <c r="G3295">
        <v>0</v>
      </c>
      <c r="H3295">
        <v>134.6</v>
      </c>
      <c r="I3295">
        <v>91</v>
      </c>
      <c r="J3295">
        <v>22.88</v>
      </c>
      <c r="K3295">
        <v>175.1</v>
      </c>
      <c r="L3295">
        <v>83</v>
      </c>
      <c r="M3295">
        <v>14.88</v>
      </c>
      <c r="N3295">
        <v>201.1</v>
      </c>
      <c r="O3295">
        <v>114</v>
      </c>
      <c r="P3295">
        <v>9.0500000000000007</v>
      </c>
      <c r="Q3295">
        <v>8.9</v>
      </c>
      <c r="R3295">
        <v>3</v>
      </c>
      <c r="S3295">
        <v>2.4</v>
      </c>
      <c r="T3295">
        <v>0</v>
      </c>
      <c r="U3295" t="s">
        <v>22</v>
      </c>
      <c r="V3295">
        <f>IF(tbl_Customers[[#This Row],[churn]] = "yes", 1, 0)</f>
        <v>0</v>
      </c>
      <c r="W3295" t="str">
        <f>IF(tbl_Customers[[#This Row],[number_customer_service_calls]] &lt;= 1, "0-1 Calls", IF(tbl_Customers[[#This Row],[number_customer_service_calls]] &lt;= 3, "2-3 Calls", IF(tbl_Customers[[#This Row],[number_customer_service_calls]] &lt;=5, "4-5 Calls", "6+ Calls")))</f>
        <v>0-1 Calls</v>
      </c>
      <c r="X3295" t="str">
        <f>IF(tbl_Customers[[#This Row],[account_length]] &lt;= 50, "0-50", IF(tbl_Customers[[#This Row],[account_length]] &lt;=100, "51-100", IF(tbl_Customers[[#This Row],[account_length]] &lt;= 150, "101-150", "151+")))</f>
        <v>101-150</v>
      </c>
      <c r="Y3295" t="str">
        <f>IF(tbl_Customers[[#This Row],[total_intl_charge]] &lt;= 3, "Low Charges", "High Charges")</f>
        <v>Low Charges</v>
      </c>
      <c r="Z3295" t="str">
        <f>IF(tbl_Customers[[#This Row],[total_eve_calls]]&lt;=80,"Low Calls",
IF(tbl_Customers[[#This Row],[total_eve_calls]]&lt;=120,"Medium Calls","High Calls"))</f>
        <v>Medium Calls</v>
      </c>
      <c r="AA3295" t="str">
        <f>IF(tbl_Customers[[#This Row],[total_eve_charge]]&lt;=15,"Low Charges",
IF(tbl_Customers[[#This Row],[total_eve_charge]]&lt;=20,"Medium Charges","High Charges"))</f>
        <v>Low Charges</v>
      </c>
      <c r="AB32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95" t="str">
        <f>IF(tbl_Customers[[#This Row],[number_vmail_messages]] = 0, "No Usage", IF(tbl_Customers[[#This Row],[number_vmail_messages]] &lt;= 20, "Low Usage", IF(tbl_Customers[[#This Row],[number_vmail_messages]] &lt;= 40, "Medium Usgae", "High Usage")))</f>
        <v>No Usage</v>
      </c>
      <c r="AD3295" t="str">
        <f>IF(tbl_Customers[[#This Row],[total_day_minutes]]&lt;=150,"Low Usage", IF(tbl_Customers[[#This Row],[total_day_minutes]]&lt;=200,"Medium Usage", IF(tbl_Customers[[#This Row],[total_day_minutes]]&lt;=250,"High Usage","Very High Usage")))</f>
        <v>Low Usage</v>
      </c>
      <c r="AE3295" t="str">
        <f>IF(tbl_Customers[[#This Row],[total_intl_calls]]&lt;=5,"Low Calls", IF(tbl_Customers[[#This Row],[total_intl_calls]]&lt;=10, "Medium Calls", "High Calls"))</f>
        <v>Low Calls</v>
      </c>
      <c r="AF32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95" s="36" t="str">
        <f>IF(tbl_Customers[[#This Row],[Churn_Risk_Score]]&gt;=10,"High Risk", IF(tbl_Customers[[#This Row],[Churn_Risk_Score]]&gt;=5,"Medium Risk","Low Risk"))</f>
        <v>Low Risk</v>
      </c>
    </row>
    <row r="3296" spans="1:33" x14ac:dyDescent="0.35">
      <c r="A3296">
        <v>3295</v>
      </c>
      <c r="B3296" t="s">
        <v>38</v>
      </c>
      <c r="C3296">
        <v>58</v>
      </c>
      <c r="D3296" t="s">
        <v>25</v>
      </c>
      <c r="E3296" t="s">
        <v>22</v>
      </c>
      <c r="F3296" t="s">
        <v>22</v>
      </c>
      <c r="G3296">
        <v>0</v>
      </c>
      <c r="H3296">
        <v>181.4</v>
      </c>
      <c r="I3296">
        <v>106</v>
      </c>
      <c r="J3296">
        <v>30.84</v>
      </c>
      <c r="K3296">
        <v>145.80000000000001</v>
      </c>
      <c r="L3296">
        <v>77</v>
      </c>
      <c r="M3296">
        <v>12.39</v>
      </c>
      <c r="N3296">
        <v>200.3</v>
      </c>
      <c r="O3296">
        <v>85</v>
      </c>
      <c r="P3296">
        <v>9.01</v>
      </c>
      <c r="Q3296">
        <v>7.9</v>
      </c>
      <c r="R3296">
        <v>3</v>
      </c>
      <c r="S3296">
        <v>2.13</v>
      </c>
      <c r="T3296">
        <v>0</v>
      </c>
      <c r="U3296" t="s">
        <v>22</v>
      </c>
      <c r="V3296">
        <f>IF(tbl_Customers[[#This Row],[churn]] = "yes", 1, 0)</f>
        <v>0</v>
      </c>
      <c r="W3296" t="str">
        <f>IF(tbl_Customers[[#This Row],[number_customer_service_calls]] &lt;= 1, "0-1 Calls", IF(tbl_Customers[[#This Row],[number_customer_service_calls]] &lt;= 3, "2-3 Calls", IF(tbl_Customers[[#This Row],[number_customer_service_calls]] &lt;=5, "4-5 Calls", "6+ Calls")))</f>
        <v>0-1 Calls</v>
      </c>
      <c r="X3296" t="str">
        <f>IF(tbl_Customers[[#This Row],[account_length]] &lt;= 50, "0-50", IF(tbl_Customers[[#This Row],[account_length]] &lt;=100, "51-100", IF(tbl_Customers[[#This Row],[account_length]] &lt;= 150, "101-150", "151+")))</f>
        <v>51-100</v>
      </c>
      <c r="Y3296" t="str">
        <f>IF(tbl_Customers[[#This Row],[total_intl_charge]] &lt;= 3, "Low Charges", "High Charges")</f>
        <v>Low Charges</v>
      </c>
      <c r="Z3296" t="str">
        <f>IF(tbl_Customers[[#This Row],[total_eve_calls]]&lt;=80,"Low Calls",
IF(tbl_Customers[[#This Row],[total_eve_calls]]&lt;=120,"Medium Calls","High Calls"))</f>
        <v>Low Calls</v>
      </c>
      <c r="AA3296" t="str">
        <f>IF(tbl_Customers[[#This Row],[total_eve_charge]]&lt;=15,"Low Charges",
IF(tbl_Customers[[#This Row],[total_eve_charge]]&lt;=20,"Medium Charges","High Charges"))</f>
        <v>Low Charges</v>
      </c>
      <c r="AB32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296" t="str">
        <f>IF(tbl_Customers[[#This Row],[number_vmail_messages]] = 0, "No Usage", IF(tbl_Customers[[#This Row],[number_vmail_messages]] &lt;= 20, "Low Usage", IF(tbl_Customers[[#This Row],[number_vmail_messages]] &lt;= 40, "Medium Usgae", "High Usage")))</f>
        <v>No Usage</v>
      </c>
      <c r="AD3296" t="str">
        <f>IF(tbl_Customers[[#This Row],[total_day_minutes]]&lt;=150,"Low Usage", IF(tbl_Customers[[#This Row],[total_day_minutes]]&lt;=200,"Medium Usage", IF(tbl_Customers[[#This Row],[total_day_minutes]]&lt;=250,"High Usage","Very High Usage")))</f>
        <v>Medium Usage</v>
      </c>
      <c r="AE3296" t="str">
        <f>IF(tbl_Customers[[#This Row],[total_intl_calls]]&lt;=5,"Low Calls", IF(tbl_Customers[[#This Row],[total_intl_calls]]&lt;=10, "Medium Calls", "High Calls"))</f>
        <v>Low Calls</v>
      </c>
      <c r="AF32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296" s="36" t="str">
        <f>IF(tbl_Customers[[#This Row],[Churn_Risk_Score]]&gt;=10,"High Risk", IF(tbl_Customers[[#This Row],[Churn_Risk_Score]]&gt;=5,"Medium Risk","Low Risk"))</f>
        <v>Low Risk</v>
      </c>
    </row>
    <row r="3297" spans="1:33" x14ac:dyDescent="0.35">
      <c r="A3297">
        <v>3296</v>
      </c>
      <c r="B3297" t="s">
        <v>32</v>
      </c>
      <c r="C3297">
        <v>35</v>
      </c>
      <c r="D3297" t="s">
        <v>28</v>
      </c>
      <c r="E3297" t="s">
        <v>22</v>
      </c>
      <c r="F3297" t="s">
        <v>23</v>
      </c>
      <c r="G3297">
        <v>23</v>
      </c>
      <c r="H3297">
        <v>194.6</v>
      </c>
      <c r="I3297">
        <v>106</v>
      </c>
      <c r="J3297">
        <v>33.08</v>
      </c>
      <c r="K3297">
        <v>199.8</v>
      </c>
      <c r="L3297">
        <v>132</v>
      </c>
      <c r="M3297">
        <v>16.98</v>
      </c>
      <c r="N3297">
        <v>189.6</v>
      </c>
      <c r="O3297">
        <v>88</v>
      </c>
      <c r="P3297">
        <v>8.5299999999999994</v>
      </c>
      <c r="Q3297">
        <v>10.1</v>
      </c>
      <c r="R3297">
        <v>7</v>
      </c>
      <c r="S3297">
        <v>2.73</v>
      </c>
      <c r="T3297">
        <v>4</v>
      </c>
      <c r="U3297" t="s">
        <v>22</v>
      </c>
      <c r="V3297">
        <f>IF(tbl_Customers[[#This Row],[churn]] = "yes", 1, 0)</f>
        <v>0</v>
      </c>
      <c r="W3297" t="str">
        <f>IF(tbl_Customers[[#This Row],[number_customer_service_calls]] &lt;= 1, "0-1 Calls", IF(tbl_Customers[[#This Row],[number_customer_service_calls]] &lt;= 3, "2-3 Calls", IF(tbl_Customers[[#This Row],[number_customer_service_calls]] &lt;=5, "4-5 Calls", "6+ Calls")))</f>
        <v>4-5 Calls</v>
      </c>
      <c r="X3297" t="str">
        <f>IF(tbl_Customers[[#This Row],[account_length]] &lt;= 50, "0-50", IF(tbl_Customers[[#This Row],[account_length]] &lt;=100, "51-100", IF(tbl_Customers[[#This Row],[account_length]] &lt;= 150, "101-150", "151+")))</f>
        <v>0-50</v>
      </c>
      <c r="Y3297" t="str">
        <f>IF(tbl_Customers[[#This Row],[total_intl_charge]] &lt;= 3, "Low Charges", "High Charges")</f>
        <v>Low Charges</v>
      </c>
      <c r="Z3297" t="str">
        <f>IF(tbl_Customers[[#This Row],[total_eve_calls]]&lt;=80,"Low Calls",
IF(tbl_Customers[[#This Row],[total_eve_calls]]&lt;=120,"Medium Calls","High Calls"))</f>
        <v>High Calls</v>
      </c>
      <c r="AA3297" t="str">
        <f>IF(tbl_Customers[[#This Row],[total_eve_charge]]&lt;=15,"Low Charges",
IF(tbl_Customers[[#This Row],[total_eve_charge]]&lt;=20,"Medium Charges","High Charges"))</f>
        <v>Medium Charges</v>
      </c>
      <c r="AB32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97" t="str">
        <f>IF(tbl_Customers[[#This Row],[number_vmail_messages]] = 0, "No Usage", IF(tbl_Customers[[#This Row],[number_vmail_messages]] &lt;= 20, "Low Usage", IF(tbl_Customers[[#This Row],[number_vmail_messages]] &lt;= 40, "Medium Usgae", "High Usage")))</f>
        <v>Medium Usgae</v>
      </c>
      <c r="AD3297" t="str">
        <f>IF(tbl_Customers[[#This Row],[total_day_minutes]]&lt;=150,"Low Usage", IF(tbl_Customers[[#This Row],[total_day_minutes]]&lt;=200,"Medium Usage", IF(tbl_Customers[[#This Row],[total_day_minutes]]&lt;=250,"High Usage","Very High Usage")))</f>
        <v>Medium Usage</v>
      </c>
      <c r="AE3297" t="str">
        <f>IF(tbl_Customers[[#This Row],[total_intl_calls]]&lt;=5,"Low Calls", IF(tbl_Customers[[#This Row],[total_intl_calls]]&lt;=10, "Medium Calls", "High Calls"))</f>
        <v>Medium Calls</v>
      </c>
      <c r="AF32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297" s="36" t="str">
        <f>IF(tbl_Customers[[#This Row],[Churn_Risk_Score]]&gt;=10,"High Risk", IF(tbl_Customers[[#This Row],[Churn_Risk_Score]]&gt;=5,"Medium Risk","Low Risk"))</f>
        <v>Low Risk</v>
      </c>
    </row>
    <row r="3298" spans="1:33" x14ac:dyDescent="0.35">
      <c r="A3298">
        <v>3297</v>
      </c>
      <c r="B3298" t="s">
        <v>46</v>
      </c>
      <c r="C3298">
        <v>163</v>
      </c>
      <c r="D3298" t="s">
        <v>21</v>
      </c>
      <c r="E3298" t="s">
        <v>22</v>
      </c>
      <c r="F3298" t="s">
        <v>23</v>
      </c>
      <c r="G3298">
        <v>39</v>
      </c>
      <c r="H3298">
        <v>268.10000000000002</v>
      </c>
      <c r="I3298">
        <v>104</v>
      </c>
      <c r="J3298">
        <v>45.58</v>
      </c>
      <c r="K3298">
        <v>216.6</v>
      </c>
      <c r="L3298">
        <v>65</v>
      </c>
      <c r="M3298">
        <v>18.41</v>
      </c>
      <c r="N3298">
        <v>359.9</v>
      </c>
      <c r="O3298">
        <v>118</v>
      </c>
      <c r="P3298">
        <v>16.2</v>
      </c>
      <c r="Q3298">
        <v>11.4</v>
      </c>
      <c r="R3298">
        <v>4</v>
      </c>
      <c r="S3298">
        <v>3.08</v>
      </c>
      <c r="T3298">
        <v>0</v>
      </c>
      <c r="U3298" t="s">
        <v>22</v>
      </c>
      <c r="V3298">
        <f>IF(tbl_Customers[[#This Row],[churn]] = "yes", 1, 0)</f>
        <v>0</v>
      </c>
      <c r="W3298" t="str">
        <f>IF(tbl_Customers[[#This Row],[number_customer_service_calls]] &lt;= 1, "0-1 Calls", IF(tbl_Customers[[#This Row],[number_customer_service_calls]] &lt;= 3, "2-3 Calls", IF(tbl_Customers[[#This Row],[number_customer_service_calls]] &lt;=5, "4-5 Calls", "6+ Calls")))</f>
        <v>0-1 Calls</v>
      </c>
      <c r="X3298" t="str">
        <f>IF(tbl_Customers[[#This Row],[account_length]] &lt;= 50, "0-50", IF(tbl_Customers[[#This Row],[account_length]] &lt;=100, "51-100", IF(tbl_Customers[[#This Row],[account_length]] &lt;= 150, "101-150", "151+")))</f>
        <v>151+</v>
      </c>
      <c r="Y3298" t="str">
        <f>IF(tbl_Customers[[#This Row],[total_intl_charge]] &lt;= 3, "Low Charges", "High Charges")</f>
        <v>High Charges</v>
      </c>
      <c r="Z3298" t="str">
        <f>IF(tbl_Customers[[#This Row],[total_eve_calls]]&lt;=80,"Low Calls",
IF(tbl_Customers[[#This Row],[total_eve_calls]]&lt;=120,"Medium Calls","High Calls"))</f>
        <v>Low Calls</v>
      </c>
      <c r="AA3298" t="str">
        <f>IF(tbl_Customers[[#This Row],[total_eve_charge]]&lt;=15,"Low Charges",
IF(tbl_Customers[[#This Row],[total_eve_charge]]&lt;=20,"Medium Charges","High Charges"))</f>
        <v>Medium Charges</v>
      </c>
      <c r="AB32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298" t="str">
        <f>IF(tbl_Customers[[#This Row],[number_vmail_messages]] = 0, "No Usage", IF(tbl_Customers[[#This Row],[number_vmail_messages]] &lt;= 20, "Low Usage", IF(tbl_Customers[[#This Row],[number_vmail_messages]] &lt;= 40, "Medium Usgae", "High Usage")))</f>
        <v>Medium Usgae</v>
      </c>
      <c r="AD3298" t="str">
        <f>IF(tbl_Customers[[#This Row],[total_day_minutes]]&lt;=150,"Low Usage", IF(tbl_Customers[[#This Row],[total_day_minutes]]&lt;=200,"Medium Usage", IF(tbl_Customers[[#This Row],[total_day_minutes]]&lt;=250,"High Usage","Very High Usage")))</f>
        <v>Very High Usage</v>
      </c>
      <c r="AE3298" t="str">
        <f>IF(tbl_Customers[[#This Row],[total_intl_calls]]&lt;=5,"Low Calls", IF(tbl_Customers[[#This Row],[total_intl_calls]]&lt;=10, "Medium Calls", "High Calls"))</f>
        <v>Low Calls</v>
      </c>
      <c r="AF32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298" s="36" t="str">
        <f>IF(tbl_Customers[[#This Row],[Churn_Risk_Score]]&gt;=10,"High Risk", IF(tbl_Customers[[#This Row],[Churn_Risk_Score]]&gt;=5,"Medium Risk","Low Risk"))</f>
        <v>Medium Risk</v>
      </c>
    </row>
    <row r="3299" spans="1:33" x14ac:dyDescent="0.35">
      <c r="A3299">
        <v>3298</v>
      </c>
      <c r="B3299" t="s">
        <v>47</v>
      </c>
      <c r="C3299">
        <v>152</v>
      </c>
      <c r="D3299" t="s">
        <v>28</v>
      </c>
      <c r="E3299" t="s">
        <v>22</v>
      </c>
      <c r="F3299" t="s">
        <v>22</v>
      </c>
      <c r="G3299">
        <v>0</v>
      </c>
      <c r="H3299">
        <v>302.8</v>
      </c>
      <c r="I3299">
        <v>143</v>
      </c>
      <c r="J3299">
        <v>51.48</v>
      </c>
      <c r="K3299">
        <v>189.8</v>
      </c>
      <c r="L3299">
        <v>69</v>
      </c>
      <c r="M3299">
        <v>16.13</v>
      </c>
      <c r="N3299">
        <v>214.9</v>
      </c>
      <c r="O3299">
        <v>114</v>
      </c>
      <c r="P3299">
        <v>9.67</v>
      </c>
      <c r="Q3299">
        <v>10.9</v>
      </c>
      <c r="R3299">
        <v>4</v>
      </c>
      <c r="S3299">
        <v>2.94</v>
      </c>
      <c r="T3299">
        <v>2</v>
      </c>
      <c r="U3299" t="s">
        <v>23</v>
      </c>
      <c r="V3299">
        <f>IF(tbl_Customers[[#This Row],[churn]] = "yes", 1, 0)</f>
        <v>1</v>
      </c>
      <c r="W3299" t="str">
        <f>IF(tbl_Customers[[#This Row],[number_customer_service_calls]] &lt;= 1, "0-1 Calls", IF(tbl_Customers[[#This Row],[number_customer_service_calls]] &lt;= 3, "2-3 Calls", IF(tbl_Customers[[#This Row],[number_customer_service_calls]] &lt;=5, "4-5 Calls", "6+ Calls")))</f>
        <v>2-3 Calls</v>
      </c>
      <c r="X3299" t="str">
        <f>IF(tbl_Customers[[#This Row],[account_length]] &lt;= 50, "0-50", IF(tbl_Customers[[#This Row],[account_length]] &lt;=100, "51-100", IF(tbl_Customers[[#This Row],[account_length]] &lt;= 150, "101-150", "151+")))</f>
        <v>151+</v>
      </c>
      <c r="Y3299" t="str">
        <f>IF(tbl_Customers[[#This Row],[total_intl_charge]] &lt;= 3, "Low Charges", "High Charges")</f>
        <v>Low Charges</v>
      </c>
      <c r="Z3299" t="str">
        <f>IF(tbl_Customers[[#This Row],[total_eve_calls]]&lt;=80,"Low Calls",
IF(tbl_Customers[[#This Row],[total_eve_calls]]&lt;=120,"Medium Calls","High Calls"))</f>
        <v>Low Calls</v>
      </c>
      <c r="AA3299" t="str">
        <f>IF(tbl_Customers[[#This Row],[total_eve_charge]]&lt;=15,"Low Charges",
IF(tbl_Customers[[#This Row],[total_eve_charge]]&lt;=20,"Medium Charges","High Charges"))</f>
        <v>Medium Charges</v>
      </c>
      <c r="AB32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299" t="str">
        <f>IF(tbl_Customers[[#This Row],[number_vmail_messages]] = 0, "No Usage", IF(tbl_Customers[[#This Row],[number_vmail_messages]] &lt;= 20, "Low Usage", IF(tbl_Customers[[#This Row],[number_vmail_messages]] &lt;= 40, "Medium Usgae", "High Usage")))</f>
        <v>No Usage</v>
      </c>
      <c r="AD3299" t="str">
        <f>IF(tbl_Customers[[#This Row],[total_day_minutes]]&lt;=150,"Low Usage", IF(tbl_Customers[[#This Row],[total_day_minutes]]&lt;=200,"Medium Usage", IF(tbl_Customers[[#This Row],[total_day_minutes]]&lt;=250,"High Usage","Very High Usage")))</f>
        <v>Very High Usage</v>
      </c>
      <c r="AE3299" t="str">
        <f>IF(tbl_Customers[[#This Row],[total_intl_calls]]&lt;=5,"Low Calls", IF(tbl_Customers[[#This Row],[total_intl_calls]]&lt;=10, "Medium Calls", "High Calls"))</f>
        <v>Low Calls</v>
      </c>
      <c r="AF32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299" s="36" t="str">
        <f>IF(tbl_Customers[[#This Row],[Churn_Risk_Score]]&gt;=10,"High Risk", IF(tbl_Customers[[#This Row],[Churn_Risk_Score]]&gt;=5,"Medium Risk","Low Risk"))</f>
        <v>Medium Risk</v>
      </c>
    </row>
    <row r="3300" spans="1:33" x14ac:dyDescent="0.35">
      <c r="A3300">
        <v>3299</v>
      </c>
      <c r="B3300" t="s">
        <v>31</v>
      </c>
      <c r="C3300">
        <v>44</v>
      </c>
      <c r="D3300" t="s">
        <v>25</v>
      </c>
      <c r="E3300" t="s">
        <v>22</v>
      </c>
      <c r="F3300" t="s">
        <v>22</v>
      </c>
      <c r="G3300">
        <v>0</v>
      </c>
      <c r="H3300">
        <v>213.2</v>
      </c>
      <c r="I3300">
        <v>85</v>
      </c>
      <c r="J3300">
        <v>36.24</v>
      </c>
      <c r="K3300">
        <v>224</v>
      </c>
      <c r="L3300">
        <v>128</v>
      </c>
      <c r="M3300">
        <v>19.04</v>
      </c>
      <c r="N3300">
        <v>137.80000000000001</v>
      </c>
      <c r="O3300">
        <v>74</v>
      </c>
      <c r="P3300">
        <v>6.2</v>
      </c>
      <c r="Q3300">
        <v>12.5</v>
      </c>
      <c r="R3300">
        <v>5</v>
      </c>
      <c r="S3300">
        <v>3.38</v>
      </c>
      <c r="T3300">
        <v>1</v>
      </c>
      <c r="U3300" t="s">
        <v>22</v>
      </c>
      <c r="V3300">
        <f>IF(tbl_Customers[[#This Row],[churn]] = "yes", 1, 0)</f>
        <v>0</v>
      </c>
      <c r="W3300" t="str">
        <f>IF(tbl_Customers[[#This Row],[number_customer_service_calls]] &lt;= 1, "0-1 Calls", IF(tbl_Customers[[#This Row],[number_customer_service_calls]] &lt;= 3, "2-3 Calls", IF(tbl_Customers[[#This Row],[number_customer_service_calls]] &lt;=5, "4-5 Calls", "6+ Calls")))</f>
        <v>0-1 Calls</v>
      </c>
      <c r="X3300" t="str">
        <f>IF(tbl_Customers[[#This Row],[account_length]] &lt;= 50, "0-50", IF(tbl_Customers[[#This Row],[account_length]] &lt;=100, "51-100", IF(tbl_Customers[[#This Row],[account_length]] &lt;= 150, "101-150", "151+")))</f>
        <v>0-50</v>
      </c>
      <c r="Y3300" t="str">
        <f>IF(tbl_Customers[[#This Row],[total_intl_charge]] &lt;= 3, "Low Charges", "High Charges")</f>
        <v>High Charges</v>
      </c>
      <c r="Z3300" t="str">
        <f>IF(tbl_Customers[[#This Row],[total_eve_calls]]&lt;=80,"Low Calls",
IF(tbl_Customers[[#This Row],[total_eve_calls]]&lt;=120,"Medium Calls","High Calls"))</f>
        <v>High Calls</v>
      </c>
      <c r="AA3300" t="str">
        <f>IF(tbl_Customers[[#This Row],[total_eve_charge]]&lt;=15,"Low Charges",
IF(tbl_Customers[[#This Row],[total_eve_charge]]&lt;=20,"Medium Charges","High Charges"))</f>
        <v>Medium Charges</v>
      </c>
      <c r="AB33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00" t="str">
        <f>IF(tbl_Customers[[#This Row],[number_vmail_messages]] = 0, "No Usage", IF(tbl_Customers[[#This Row],[number_vmail_messages]] &lt;= 20, "Low Usage", IF(tbl_Customers[[#This Row],[number_vmail_messages]] &lt;= 40, "Medium Usgae", "High Usage")))</f>
        <v>No Usage</v>
      </c>
      <c r="AD3300" t="str">
        <f>IF(tbl_Customers[[#This Row],[total_day_minutes]]&lt;=150,"Low Usage", IF(tbl_Customers[[#This Row],[total_day_minutes]]&lt;=200,"Medium Usage", IF(tbl_Customers[[#This Row],[total_day_minutes]]&lt;=250,"High Usage","Very High Usage")))</f>
        <v>High Usage</v>
      </c>
      <c r="AE3300" t="str">
        <f>IF(tbl_Customers[[#This Row],[total_intl_calls]]&lt;=5,"Low Calls", IF(tbl_Customers[[#This Row],[total_intl_calls]]&lt;=10, "Medium Calls", "High Calls"))</f>
        <v>Low Calls</v>
      </c>
      <c r="AF33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00" s="36" t="str">
        <f>IF(tbl_Customers[[#This Row],[Churn_Risk_Score]]&gt;=10,"High Risk", IF(tbl_Customers[[#This Row],[Churn_Risk_Score]]&gt;=5,"Medium Risk","Low Risk"))</f>
        <v>Low Risk</v>
      </c>
    </row>
    <row r="3301" spans="1:33" x14ac:dyDescent="0.35">
      <c r="A3301">
        <v>3300</v>
      </c>
      <c r="B3301" t="s">
        <v>61</v>
      </c>
      <c r="C3301">
        <v>103</v>
      </c>
      <c r="D3301" t="s">
        <v>25</v>
      </c>
      <c r="E3301" t="s">
        <v>22</v>
      </c>
      <c r="F3301" t="s">
        <v>22</v>
      </c>
      <c r="G3301">
        <v>0</v>
      </c>
      <c r="H3301">
        <v>107.9</v>
      </c>
      <c r="I3301">
        <v>111</v>
      </c>
      <c r="J3301">
        <v>18.34</v>
      </c>
      <c r="K3301">
        <v>166.9</v>
      </c>
      <c r="L3301">
        <v>129</v>
      </c>
      <c r="M3301">
        <v>14.19</v>
      </c>
      <c r="N3301">
        <v>208.5</v>
      </c>
      <c r="O3301">
        <v>78</v>
      </c>
      <c r="P3301">
        <v>9.3800000000000008</v>
      </c>
      <c r="Q3301">
        <v>9.6999999999999993</v>
      </c>
      <c r="R3301">
        <v>3</v>
      </c>
      <c r="S3301">
        <v>2.62</v>
      </c>
      <c r="T3301">
        <v>1</v>
      </c>
      <c r="U3301" t="s">
        <v>22</v>
      </c>
      <c r="V3301">
        <f>IF(tbl_Customers[[#This Row],[churn]] = "yes", 1, 0)</f>
        <v>0</v>
      </c>
      <c r="W3301" t="str">
        <f>IF(tbl_Customers[[#This Row],[number_customer_service_calls]] &lt;= 1, "0-1 Calls", IF(tbl_Customers[[#This Row],[number_customer_service_calls]] &lt;= 3, "2-3 Calls", IF(tbl_Customers[[#This Row],[number_customer_service_calls]] &lt;=5, "4-5 Calls", "6+ Calls")))</f>
        <v>0-1 Calls</v>
      </c>
      <c r="X3301" t="str">
        <f>IF(tbl_Customers[[#This Row],[account_length]] &lt;= 50, "0-50", IF(tbl_Customers[[#This Row],[account_length]] &lt;=100, "51-100", IF(tbl_Customers[[#This Row],[account_length]] &lt;= 150, "101-150", "151+")))</f>
        <v>101-150</v>
      </c>
      <c r="Y3301" t="str">
        <f>IF(tbl_Customers[[#This Row],[total_intl_charge]] &lt;= 3, "Low Charges", "High Charges")</f>
        <v>Low Charges</v>
      </c>
      <c r="Z3301" t="str">
        <f>IF(tbl_Customers[[#This Row],[total_eve_calls]]&lt;=80,"Low Calls",
IF(tbl_Customers[[#This Row],[total_eve_calls]]&lt;=120,"Medium Calls","High Calls"))</f>
        <v>High Calls</v>
      </c>
      <c r="AA3301" t="str">
        <f>IF(tbl_Customers[[#This Row],[total_eve_charge]]&lt;=15,"Low Charges",
IF(tbl_Customers[[#This Row],[total_eve_charge]]&lt;=20,"Medium Charges","High Charges"))</f>
        <v>Low Charges</v>
      </c>
      <c r="AB33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01" t="str">
        <f>IF(tbl_Customers[[#This Row],[number_vmail_messages]] = 0, "No Usage", IF(tbl_Customers[[#This Row],[number_vmail_messages]] &lt;= 20, "Low Usage", IF(tbl_Customers[[#This Row],[number_vmail_messages]] &lt;= 40, "Medium Usgae", "High Usage")))</f>
        <v>No Usage</v>
      </c>
      <c r="AD3301" t="str">
        <f>IF(tbl_Customers[[#This Row],[total_day_minutes]]&lt;=150,"Low Usage", IF(tbl_Customers[[#This Row],[total_day_minutes]]&lt;=200,"Medium Usage", IF(tbl_Customers[[#This Row],[total_day_minutes]]&lt;=250,"High Usage","Very High Usage")))</f>
        <v>Low Usage</v>
      </c>
      <c r="AE3301" t="str">
        <f>IF(tbl_Customers[[#This Row],[total_intl_calls]]&lt;=5,"Low Calls", IF(tbl_Customers[[#This Row],[total_intl_calls]]&lt;=10, "Medium Calls", "High Calls"))</f>
        <v>Low Calls</v>
      </c>
      <c r="AF33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01" s="36" t="str">
        <f>IF(tbl_Customers[[#This Row],[Churn_Risk_Score]]&gt;=10,"High Risk", IF(tbl_Customers[[#This Row],[Churn_Risk_Score]]&gt;=5,"Medium Risk","Low Risk"))</f>
        <v>Low Risk</v>
      </c>
    </row>
    <row r="3302" spans="1:33" x14ac:dyDescent="0.35">
      <c r="A3302">
        <v>3301</v>
      </c>
      <c r="B3302" t="s">
        <v>33</v>
      </c>
      <c r="C3302">
        <v>126</v>
      </c>
      <c r="D3302" t="s">
        <v>28</v>
      </c>
      <c r="E3302" t="s">
        <v>22</v>
      </c>
      <c r="F3302" t="s">
        <v>22</v>
      </c>
      <c r="G3302">
        <v>0</v>
      </c>
      <c r="H3302">
        <v>181.7</v>
      </c>
      <c r="I3302">
        <v>102</v>
      </c>
      <c r="J3302">
        <v>30.89</v>
      </c>
      <c r="K3302">
        <v>216.3</v>
      </c>
      <c r="L3302">
        <v>114</v>
      </c>
      <c r="M3302">
        <v>18.39</v>
      </c>
      <c r="N3302">
        <v>317.89999999999998</v>
      </c>
      <c r="O3302">
        <v>83</v>
      </c>
      <c r="P3302">
        <v>14.31</v>
      </c>
      <c r="Q3302">
        <v>12.4</v>
      </c>
      <c r="R3302">
        <v>6</v>
      </c>
      <c r="S3302">
        <v>3.35</v>
      </c>
      <c r="T3302">
        <v>1</v>
      </c>
      <c r="U3302" t="s">
        <v>22</v>
      </c>
      <c r="V3302">
        <f>IF(tbl_Customers[[#This Row],[churn]] = "yes", 1, 0)</f>
        <v>0</v>
      </c>
      <c r="W3302" t="str">
        <f>IF(tbl_Customers[[#This Row],[number_customer_service_calls]] &lt;= 1, "0-1 Calls", IF(tbl_Customers[[#This Row],[number_customer_service_calls]] &lt;= 3, "2-3 Calls", IF(tbl_Customers[[#This Row],[number_customer_service_calls]] &lt;=5, "4-5 Calls", "6+ Calls")))</f>
        <v>0-1 Calls</v>
      </c>
      <c r="X3302" t="str">
        <f>IF(tbl_Customers[[#This Row],[account_length]] &lt;= 50, "0-50", IF(tbl_Customers[[#This Row],[account_length]] &lt;=100, "51-100", IF(tbl_Customers[[#This Row],[account_length]] &lt;= 150, "101-150", "151+")))</f>
        <v>101-150</v>
      </c>
      <c r="Y3302" t="str">
        <f>IF(tbl_Customers[[#This Row],[total_intl_charge]] &lt;= 3, "Low Charges", "High Charges")</f>
        <v>High Charges</v>
      </c>
      <c r="Z3302" t="str">
        <f>IF(tbl_Customers[[#This Row],[total_eve_calls]]&lt;=80,"Low Calls",
IF(tbl_Customers[[#This Row],[total_eve_calls]]&lt;=120,"Medium Calls","High Calls"))</f>
        <v>Medium Calls</v>
      </c>
      <c r="AA3302" t="str">
        <f>IF(tbl_Customers[[#This Row],[total_eve_charge]]&lt;=15,"Low Charges",
IF(tbl_Customers[[#This Row],[total_eve_charge]]&lt;=20,"Medium Charges","High Charges"))</f>
        <v>Medium Charges</v>
      </c>
      <c r="AB33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02" t="str">
        <f>IF(tbl_Customers[[#This Row],[number_vmail_messages]] = 0, "No Usage", IF(tbl_Customers[[#This Row],[number_vmail_messages]] &lt;= 20, "Low Usage", IF(tbl_Customers[[#This Row],[number_vmail_messages]] &lt;= 40, "Medium Usgae", "High Usage")))</f>
        <v>No Usage</v>
      </c>
      <c r="AD3302" t="str">
        <f>IF(tbl_Customers[[#This Row],[total_day_minutes]]&lt;=150,"Low Usage", IF(tbl_Customers[[#This Row],[total_day_minutes]]&lt;=200,"Medium Usage", IF(tbl_Customers[[#This Row],[total_day_minutes]]&lt;=250,"High Usage","Very High Usage")))</f>
        <v>Medium Usage</v>
      </c>
      <c r="AE3302" t="str">
        <f>IF(tbl_Customers[[#This Row],[total_intl_calls]]&lt;=5,"Low Calls", IF(tbl_Customers[[#This Row],[total_intl_calls]]&lt;=10, "Medium Calls", "High Calls"))</f>
        <v>Medium Calls</v>
      </c>
      <c r="AF33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02" s="36" t="str">
        <f>IF(tbl_Customers[[#This Row],[Churn_Risk_Score]]&gt;=10,"High Risk", IF(tbl_Customers[[#This Row],[Churn_Risk_Score]]&gt;=5,"Medium Risk","Low Risk"))</f>
        <v>Low Risk</v>
      </c>
    </row>
    <row r="3303" spans="1:33" x14ac:dyDescent="0.35">
      <c r="A3303">
        <v>3302</v>
      </c>
      <c r="B3303" t="s">
        <v>70</v>
      </c>
      <c r="C3303">
        <v>104</v>
      </c>
      <c r="D3303" t="s">
        <v>25</v>
      </c>
      <c r="E3303" t="s">
        <v>22</v>
      </c>
      <c r="F3303" t="s">
        <v>22</v>
      </c>
      <c r="G3303">
        <v>0</v>
      </c>
      <c r="H3303">
        <v>191.8</v>
      </c>
      <c r="I3303">
        <v>105</v>
      </c>
      <c r="J3303">
        <v>32.61</v>
      </c>
      <c r="K3303">
        <v>148.69999999999999</v>
      </c>
      <c r="L3303">
        <v>96</v>
      </c>
      <c r="M3303">
        <v>12.64</v>
      </c>
      <c r="N3303">
        <v>234.8</v>
      </c>
      <c r="O3303">
        <v>123</v>
      </c>
      <c r="P3303">
        <v>10.57</v>
      </c>
      <c r="Q3303">
        <v>19.3</v>
      </c>
      <c r="R3303">
        <v>4</v>
      </c>
      <c r="S3303">
        <v>5.21</v>
      </c>
      <c r="T3303">
        <v>1</v>
      </c>
      <c r="U3303" t="s">
        <v>22</v>
      </c>
      <c r="V3303">
        <f>IF(tbl_Customers[[#This Row],[churn]] = "yes", 1, 0)</f>
        <v>0</v>
      </c>
      <c r="W3303" t="str">
        <f>IF(tbl_Customers[[#This Row],[number_customer_service_calls]] &lt;= 1, "0-1 Calls", IF(tbl_Customers[[#This Row],[number_customer_service_calls]] &lt;= 3, "2-3 Calls", IF(tbl_Customers[[#This Row],[number_customer_service_calls]] &lt;=5, "4-5 Calls", "6+ Calls")))</f>
        <v>0-1 Calls</v>
      </c>
      <c r="X3303" t="str">
        <f>IF(tbl_Customers[[#This Row],[account_length]] &lt;= 50, "0-50", IF(tbl_Customers[[#This Row],[account_length]] &lt;=100, "51-100", IF(tbl_Customers[[#This Row],[account_length]] &lt;= 150, "101-150", "151+")))</f>
        <v>101-150</v>
      </c>
      <c r="Y3303" t="str">
        <f>IF(tbl_Customers[[#This Row],[total_intl_charge]] &lt;= 3, "Low Charges", "High Charges")</f>
        <v>High Charges</v>
      </c>
      <c r="Z3303" t="str">
        <f>IF(tbl_Customers[[#This Row],[total_eve_calls]]&lt;=80,"Low Calls",
IF(tbl_Customers[[#This Row],[total_eve_calls]]&lt;=120,"Medium Calls","High Calls"))</f>
        <v>Medium Calls</v>
      </c>
      <c r="AA3303" t="str">
        <f>IF(tbl_Customers[[#This Row],[total_eve_charge]]&lt;=15,"Low Charges",
IF(tbl_Customers[[#This Row],[total_eve_charge]]&lt;=20,"Medium Charges","High Charges"))</f>
        <v>Low Charges</v>
      </c>
      <c r="AB33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03" t="str">
        <f>IF(tbl_Customers[[#This Row],[number_vmail_messages]] = 0, "No Usage", IF(tbl_Customers[[#This Row],[number_vmail_messages]] &lt;= 20, "Low Usage", IF(tbl_Customers[[#This Row],[number_vmail_messages]] &lt;= 40, "Medium Usgae", "High Usage")))</f>
        <v>No Usage</v>
      </c>
      <c r="AD3303" t="str">
        <f>IF(tbl_Customers[[#This Row],[total_day_minutes]]&lt;=150,"Low Usage", IF(tbl_Customers[[#This Row],[total_day_minutes]]&lt;=200,"Medium Usage", IF(tbl_Customers[[#This Row],[total_day_minutes]]&lt;=250,"High Usage","Very High Usage")))</f>
        <v>Medium Usage</v>
      </c>
      <c r="AE3303" t="str">
        <f>IF(tbl_Customers[[#This Row],[total_intl_calls]]&lt;=5,"Low Calls", IF(tbl_Customers[[#This Row],[total_intl_calls]]&lt;=10, "Medium Calls", "High Calls"))</f>
        <v>Low Calls</v>
      </c>
      <c r="AF33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03" s="36" t="str">
        <f>IF(tbl_Customers[[#This Row],[Churn_Risk_Score]]&gt;=10,"High Risk", IF(tbl_Customers[[#This Row],[Churn_Risk_Score]]&gt;=5,"Medium Risk","Low Risk"))</f>
        <v>Low Risk</v>
      </c>
    </row>
    <row r="3304" spans="1:33" x14ac:dyDescent="0.35">
      <c r="A3304">
        <v>3303</v>
      </c>
      <c r="B3304" t="s">
        <v>50</v>
      </c>
      <c r="C3304">
        <v>99</v>
      </c>
      <c r="D3304" t="s">
        <v>25</v>
      </c>
      <c r="E3304" t="s">
        <v>22</v>
      </c>
      <c r="F3304" t="s">
        <v>23</v>
      </c>
      <c r="G3304">
        <v>21</v>
      </c>
      <c r="H3304">
        <v>180.2</v>
      </c>
      <c r="I3304">
        <v>97</v>
      </c>
      <c r="J3304">
        <v>30.63</v>
      </c>
      <c r="K3304">
        <v>167.7</v>
      </c>
      <c r="L3304">
        <v>47</v>
      </c>
      <c r="M3304">
        <v>14.25</v>
      </c>
      <c r="N3304">
        <v>203.1</v>
      </c>
      <c r="O3304">
        <v>84</v>
      </c>
      <c r="P3304">
        <v>9.14</v>
      </c>
      <c r="Q3304">
        <v>14.6</v>
      </c>
      <c r="R3304">
        <v>5</v>
      </c>
      <c r="S3304">
        <v>3.94</v>
      </c>
      <c r="T3304">
        <v>2</v>
      </c>
      <c r="U3304" t="s">
        <v>22</v>
      </c>
      <c r="V3304">
        <f>IF(tbl_Customers[[#This Row],[churn]] = "yes", 1, 0)</f>
        <v>0</v>
      </c>
      <c r="W3304" t="str">
        <f>IF(tbl_Customers[[#This Row],[number_customer_service_calls]] &lt;= 1, "0-1 Calls", IF(tbl_Customers[[#This Row],[number_customer_service_calls]] &lt;= 3, "2-3 Calls", IF(tbl_Customers[[#This Row],[number_customer_service_calls]] &lt;=5, "4-5 Calls", "6+ Calls")))</f>
        <v>2-3 Calls</v>
      </c>
      <c r="X3304" t="str">
        <f>IF(tbl_Customers[[#This Row],[account_length]] &lt;= 50, "0-50", IF(tbl_Customers[[#This Row],[account_length]] &lt;=100, "51-100", IF(tbl_Customers[[#This Row],[account_length]] &lt;= 150, "101-150", "151+")))</f>
        <v>51-100</v>
      </c>
      <c r="Y3304" t="str">
        <f>IF(tbl_Customers[[#This Row],[total_intl_charge]] &lt;= 3, "Low Charges", "High Charges")</f>
        <v>High Charges</v>
      </c>
      <c r="Z3304" t="str">
        <f>IF(tbl_Customers[[#This Row],[total_eve_calls]]&lt;=80,"Low Calls",
IF(tbl_Customers[[#This Row],[total_eve_calls]]&lt;=120,"Medium Calls","High Calls"))</f>
        <v>Low Calls</v>
      </c>
      <c r="AA3304" t="str">
        <f>IF(tbl_Customers[[#This Row],[total_eve_charge]]&lt;=15,"Low Charges",
IF(tbl_Customers[[#This Row],[total_eve_charge]]&lt;=20,"Medium Charges","High Charges"))</f>
        <v>Low Charges</v>
      </c>
      <c r="AB33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04" t="str">
        <f>IF(tbl_Customers[[#This Row],[number_vmail_messages]] = 0, "No Usage", IF(tbl_Customers[[#This Row],[number_vmail_messages]] &lt;= 20, "Low Usage", IF(tbl_Customers[[#This Row],[number_vmail_messages]] &lt;= 40, "Medium Usgae", "High Usage")))</f>
        <v>Medium Usgae</v>
      </c>
      <c r="AD3304" t="str">
        <f>IF(tbl_Customers[[#This Row],[total_day_minutes]]&lt;=150,"Low Usage", IF(tbl_Customers[[#This Row],[total_day_minutes]]&lt;=200,"Medium Usage", IF(tbl_Customers[[#This Row],[total_day_minutes]]&lt;=250,"High Usage","Very High Usage")))</f>
        <v>Medium Usage</v>
      </c>
      <c r="AE3304" t="str">
        <f>IF(tbl_Customers[[#This Row],[total_intl_calls]]&lt;=5,"Low Calls", IF(tbl_Customers[[#This Row],[total_intl_calls]]&lt;=10, "Medium Calls", "High Calls"))</f>
        <v>Low Calls</v>
      </c>
      <c r="AF33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04" s="36" t="str">
        <f>IF(tbl_Customers[[#This Row],[Churn_Risk_Score]]&gt;=10,"High Risk", IF(tbl_Customers[[#This Row],[Churn_Risk_Score]]&gt;=5,"Medium Risk","Low Risk"))</f>
        <v>Low Risk</v>
      </c>
    </row>
    <row r="3305" spans="1:33" x14ac:dyDescent="0.35">
      <c r="A3305">
        <v>3304</v>
      </c>
      <c r="B3305" t="s">
        <v>46</v>
      </c>
      <c r="C3305">
        <v>119</v>
      </c>
      <c r="D3305" t="s">
        <v>25</v>
      </c>
      <c r="E3305" t="s">
        <v>22</v>
      </c>
      <c r="F3305" t="s">
        <v>22</v>
      </c>
      <c r="G3305">
        <v>0</v>
      </c>
      <c r="H3305">
        <v>215.1</v>
      </c>
      <c r="I3305">
        <v>105</v>
      </c>
      <c r="J3305">
        <v>36.57</v>
      </c>
      <c r="K3305">
        <v>249.4</v>
      </c>
      <c r="L3305">
        <v>104</v>
      </c>
      <c r="M3305">
        <v>21.2</v>
      </c>
      <c r="N3305">
        <v>249.9</v>
      </c>
      <c r="O3305">
        <v>83</v>
      </c>
      <c r="P3305">
        <v>11.25</v>
      </c>
      <c r="Q3305">
        <v>10.8</v>
      </c>
      <c r="R3305">
        <v>8</v>
      </c>
      <c r="S3305">
        <v>2.92</v>
      </c>
      <c r="T3305">
        <v>2</v>
      </c>
      <c r="U3305" t="s">
        <v>22</v>
      </c>
      <c r="V3305">
        <f>IF(tbl_Customers[[#This Row],[churn]] = "yes", 1, 0)</f>
        <v>0</v>
      </c>
      <c r="W3305" t="str">
        <f>IF(tbl_Customers[[#This Row],[number_customer_service_calls]] &lt;= 1, "0-1 Calls", IF(tbl_Customers[[#This Row],[number_customer_service_calls]] &lt;= 3, "2-3 Calls", IF(tbl_Customers[[#This Row],[number_customer_service_calls]] &lt;=5, "4-5 Calls", "6+ Calls")))</f>
        <v>2-3 Calls</v>
      </c>
      <c r="X3305" t="str">
        <f>IF(tbl_Customers[[#This Row],[account_length]] &lt;= 50, "0-50", IF(tbl_Customers[[#This Row],[account_length]] &lt;=100, "51-100", IF(tbl_Customers[[#This Row],[account_length]] &lt;= 150, "101-150", "151+")))</f>
        <v>101-150</v>
      </c>
      <c r="Y3305" t="str">
        <f>IF(tbl_Customers[[#This Row],[total_intl_charge]] &lt;= 3, "Low Charges", "High Charges")</f>
        <v>Low Charges</v>
      </c>
      <c r="Z3305" t="str">
        <f>IF(tbl_Customers[[#This Row],[total_eve_calls]]&lt;=80,"Low Calls",
IF(tbl_Customers[[#This Row],[total_eve_calls]]&lt;=120,"Medium Calls","High Calls"))</f>
        <v>Medium Calls</v>
      </c>
      <c r="AA3305" t="str">
        <f>IF(tbl_Customers[[#This Row],[total_eve_charge]]&lt;=15,"Low Charges",
IF(tbl_Customers[[#This Row],[total_eve_charge]]&lt;=20,"Medium Charges","High Charges"))</f>
        <v>High Charges</v>
      </c>
      <c r="AB33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05" t="str">
        <f>IF(tbl_Customers[[#This Row],[number_vmail_messages]] = 0, "No Usage", IF(tbl_Customers[[#This Row],[number_vmail_messages]] &lt;= 20, "Low Usage", IF(tbl_Customers[[#This Row],[number_vmail_messages]] &lt;= 40, "Medium Usgae", "High Usage")))</f>
        <v>No Usage</v>
      </c>
      <c r="AD3305" t="str">
        <f>IF(tbl_Customers[[#This Row],[total_day_minutes]]&lt;=150,"Low Usage", IF(tbl_Customers[[#This Row],[total_day_minutes]]&lt;=200,"Medium Usage", IF(tbl_Customers[[#This Row],[total_day_minutes]]&lt;=250,"High Usage","Very High Usage")))</f>
        <v>High Usage</v>
      </c>
      <c r="AE3305" t="str">
        <f>IF(tbl_Customers[[#This Row],[total_intl_calls]]&lt;=5,"Low Calls", IF(tbl_Customers[[#This Row],[total_intl_calls]]&lt;=10, "Medium Calls", "High Calls"))</f>
        <v>Medium Calls</v>
      </c>
      <c r="AF33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05" s="36" t="str">
        <f>IF(tbl_Customers[[#This Row],[Churn_Risk_Score]]&gt;=10,"High Risk", IF(tbl_Customers[[#This Row],[Churn_Risk_Score]]&gt;=5,"Medium Risk","Low Risk"))</f>
        <v>Low Risk</v>
      </c>
    </row>
    <row r="3306" spans="1:33" x14ac:dyDescent="0.35">
      <c r="A3306">
        <v>3305</v>
      </c>
      <c r="B3306" t="s">
        <v>65</v>
      </c>
      <c r="C3306">
        <v>155</v>
      </c>
      <c r="D3306" t="s">
        <v>28</v>
      </c>
      <c r="E3306" t="s">
        <v>23</v>
      </c>
      <c r="F3306" t="s">
        <v>23</v>
      </c>
      <c r="G3306">
        <v>38</v>
      </c>
      <c r="H3306">
        <v>234.6</v>
      </c>
      <c r="I3306">
        <v>84</v>
      </c>
      <c r="J3306">
        <v>39.880000000000003</v>
      </c>
      <c r="K3306">
        <v>214.9</v>
      </c>
      <c r="L3306">
        <v>119</v>
      </c>
      <c r="M3306">
        <v>18.27</v>
      </c>
      <c r="N3306">
        <v>196.7</v>
      </c>
      <c r="O3306">
        <v>69</v>
      </c>
      <c r="P3306">
        <v>8.85</v>
      </c>
      <c r="Q3306">
        <v>8</v>
      </c>
      <c r="R3306">
        <v>2</v>
      </c>
      <c r="S3306">
        <v>2.16</v>
      </c>
      <c r="T3306">
        <v>1</v>
      </c>
      <c r="U3306" t="s">
        <v>23</v>
      </c>
      <c r="V3306">
        <f>IF(tbl_Customers[[#This Row],[churn]] = "yes", 1, 0)</f>
        <v>1</v>
      </c>
      <c r="W3306" t="str">
        <f>IF(tbl_Customers[[#This Row],[number_customer_service_calls]] &lt;= 1, "0-1 Calls", IF(tbl_Customers[[#This Row],[number_customer_service_calls]] &lt;= 3, "2-3 Calls", IF(tbl_Customers[[#This Row],[number_customer_service_calls]] &lt;=5, "4-5 Calls", "6+ Calls")))</f>
        <v>0-1 Calls</v>
      </c>
      <c r="X3306" t="str">
        <f>IF(tbl_Customers[[#This Row],[account_length]] &lt;= 50, "0-50", IF(tbl_Customers[[#This Row],[account_length]] &lt;=100, "51-100", IF(tbl_Customers[[#This Row],[account_length]] &lt;= 150, "101-150", "151+")))</f>
        <v>151+</v>
      </c>
      <c r="Y3306" t="str">
        <f>IF(tbl_Customers[[#This Row],[total_intl_charge]] &lt;= 3, "Low Charges", "High Charges")</f>
        <v>Low Charges</v>
      </c>
      <c r="Z3306" t="str">
        <f>IF(tbl_Customers[[#This Row],[total_eve_calls]]&lt;=80,"Low Calls",
IF(tbl_Customers[[#This Row],[total_eve_calls]]&lt;=120,"Medium Calls","High Calls"))</f>
        <v>Medium Calls</v>
      </c>
      <c r="AA3306" t="str">
        <f>IF(tbl_Customers[[#This Row],[total_eve_charge]]&lt;=15,"Low Charges",
IF(tbl_Customers[[#This Row],[total_eve_charge]]&lt;=20,"Medium Charges","High Charges"))</f>
        <v>Medium Charges</v>
      </c>
      <c r="AB33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06" t="str">
        <f>IF(tbl_Customers[[#This Row],[number_vmail_messages]] = 0, "No Usage", IF(tbl_Customers[[#This Row],[number_vmail_messages]] &lt;= 20, "Low Usage", IF(tbl_Customers[[#This Row],[number_vmail_messages]] &lt;= 40, "Medium Usgae", "High Usage")))</f>
        <v>Medium Usgae</v>
      </c>
      <c r="AD3306" t="str">
        <f>IF(tbl_Customers[[#This Row],[total_day_minutes]]&lt;=150,"Low Usage", IF(tbl_Customers[[#This Row],[total_day_minutes]]&lt;=200,"Medium Usage", IF(tbl_Customers[[#This Row],[total_day_minutes]]&lt;=250,"High Usage","Very High Usage")))</f>
        <v>High Usage</v>
      </c>
      <c r="AE3306" t="str">
        <f>IF(tbl_Customers[[#This Row],[total_intl_calls]]&lt;=5,"Low Calls", IF(tbl_Customers[[#This Row],[total_intl_calls]]&lt;=10, "Medium Calls", "High Calls"))</f>
        <v>Low Calls</v>
      </c>
      <c r="AF33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06" s="36" t="str">
        <f>IF(tbl_Customers[[#This Row],[Churn_Risk_Score]]&gt;=10,"High Risk", IF(tbl_Customers[[#This Row],[Churn_Risk_Score]]&gt;=5,"Medium Risk","Low Risk"))</f>
        <v>Low Risk</v>
      </c>
    </row>
    <row r="3307" spans="1:33" x14ac:dyDescent="0.35">
      <c r="A3307">
        <v>3306</v>
      </c>
      <c r="B3307" t="s">
        <v>70</v>
      </c>
      <c r="C3307">
        <v>51</v>
      </c>
      <c r="D3307" t="s">
        <v>21</v>
      </c>
      <c r="E3307" t="s">
        <v>22</v>
      </c>
      <c r="F3307" t="s">
        <v>23</v>
      </c>
      <c r="G3307">
        <v>43</v>
      </c>
      <c r="H3307">
        <v>158.19999999999999</v>
      </c>
      <c r="I3307">
        <v>94</v>
      </c>
      <c r="J3307">
        <v>26.89</v>
      </c>
      <c r="K3307">
        <v>213.2</v>
      </c>
      <c r="L3307">
        <v>105</v>
      </c>
      <c r="M3307">
        <v>18.12</v>
      </c>
      <c r="N3307">
        <v>190.4</v>
      </c>
      <c r="O3307">
        <v>91</v>
      </c>
      <c r="P3307">
        <v>8.57</v>
      </c>
      <c r="Q3307">
        <v>8.5</v>
      </c>
      <c r="R3307">
        <v>2</v>
      </c>
      <c r="S3307">
        <v>2.2999999999999998</v>
      </c>
      <c r="T3307">
        <v>2</v>
      </c>
      <c r="U3307" t="s">
        <v>22</v>
      </c>
      <c r="V3307">
        <f>IF(tbl_Customers[[#This Row],[churn]] = "yes", 1, 0)</f>
        <v>0</v>
      </c>
      <c r="W3307" t="str">
        <f>IF(tbl_Customers[[#This Row],[number_customer_service_calls]] &lt;= 1, "0-1 Calls", IF(tbl_Customers[[#This Row],[number_customer_service_calls]] &lt;= 3, "2-3 Calls", IF(tbl_Customers[[#This Row],[number_customer_service_calls]] &lt;=5, "4-5 Calls", "6+ Calls")))</f>
        <v>2-3 Calls</v>
      </c>
      <c r="X3307" t="str">
        <f>IF(tbl_Customers[[#This Row],[account_length]] &lt;= 50, "0-50", IF(tbl_Customers[[#This Row],[account_length]] &lt;=100, "51-100", IF(tbl_Customers[[#This Row],[account_length]] &lt;= 150, "101-150", "151+")))</f>
        <v>51-100</v>
      </c>
      <c r="Y3307" t="str">
        <f>IF(tbl_Customers[[#This Row],[total_intl_charge]] &lt;= 3, "Low Charges", "High Charges")</f>
        <v>Low Charges</v>
      </c>
      <c r="Z3307" t="str">
        <f>IF(tbl_Customers[[#This Row],[total_eve_calls]]&lt;=80,"Low Calls",
IF(tbl_Customers[[#This Row],[total_eve_calls]]&lt;=120,"Medium Calls","High Calls"))</f>
        <v>Medium Calls</v>
      </c>
      <c r="AA3307" t="str">
        <f>IF(tbl_Customers[[#This Row],[total_eve_charge]]&lt;=15,"Low Charges",
IF(tbl_Customers[[#This Row],[total_eve_charge]]&lt;=20,"Medium Charges","High Charges"))</f>
        <v>Medium Charges</v>
      </c>
      <c r="AB33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07" t="str">
        <f>IF(tbl_Customers[[#This Row],[number_vmail_messages]] = 0, "No Usage", IF(tbl_Customers[[#This Row],[number_vmail_messages]] &lt;= 20, "Low Usage", IF(tbl_Customers[[#This Row],[number_vmail_messages]] &lt;= 40, "Medium Usgae", "High Usage")))</f>
        <v>High Usage</v>
      </c>
      <c r="AD3307" t="str">
        <f>IF(tbl_Customers[[#This Row],[total_day_minutes]]&lt;=150,"Low Usage", IF(tbl_Customers[[#This Row],[total_day_minutes]]&lt;=200,"Medium Usage", IF(tbl_Customers[[#This Row],[total_day_minutes]]&lt;=250,"High Usage","Very High Usage")))</f>
        <v>Medium Usage</v>
      </c>
      <c r="AE3307" t="str">
        <f>IF(tbl_Customers[[#This Row],[total_intl_calls]]&lt;=5,"Low Calls", IF(tbl_Customers[[#This Row],[total_intl_calls]]&lt;=10, "Medium Calls", "High Calls"))</f>
        <v>Low Calls</v>
      </c>
      <c r="AF33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07" s="36" t="str">
        <f>IF(tbl_Customers[[#This Row],[Churn_Risk_Score]]&gt;=10,"High Risk", IF(tbl_Customers[[#This Row],[Churn_Risk_Score]]&gt;=5,"Medium Risk","Low Risk"))</f>
        <v>Low Risk</v>
      </c>
    </row>
    <row r="3308" spans="1:33" x14ac:dyDescent="0.35">
      <c r="A3308">
        <v>3307</v>
      </c>
      <c r="B3308" t="s">
        <v>43</v>
      </c>
      <c r="C3308">
        <v>142</v>
      </c>
      <c r="D3308" t="s">
        <v>28</v>
      </c>
      <c r="E3308" t="s">
        <v>22</v>
      </c>
      <c r="F3308" t="s">
        <v>22</v>
      </c>
      <c r="G3308">
        <v>0</v>
      </c>
      <c r="H3308">
        <v>204.2</v>
      </c>
      <c r="I3308">
        <v>98</v>
      </c>
      <c r="J3308">
        <v>34.71</v>
      </c>
      <c r="K3308">
        <v>188.9</v>
      </c>
      <c r="L3308">
        <v>85</v>
      </c>
      <c r="M3308">
        <v>16.059999999999999</v>
      </c>
      <c r="N3308">
        <v>231.2</v>
      </c>
      <c r="O3308">
        <v>136</v>
      </c>
      <c r="P3308">
        <v>10.4</v>
      </c>
      <c r="Q3308">
        <v>6.5</v>
      </c>
      <c r="R3308">
        <v>6</v>
      </c>
      <c r="S3308">
        <v>1.76</v>
      </c>
      <c r="T3308">
        <v>1</v>
      </c>
      <c r="U3308" t="s">
        <v>22</v>
      </c>
      <c r="V3308">
        <f>IF(tbl_Customers[[#This Row],[churn]] = "yes", 1, 0)</f>
        <v>0</v>
      </c>
      <c r="W3308" t="str">
        <f>IF(tbl_Customers[[#This Row],[number_customer_service_calls]] &lt;= 1, "0-1 Calls", IF(tbl_Customers[[#This Row],[number_customer_service_calls]] &lt;= 3, "2-3 Calls", IF(tbl_Customers[[#This Row],[number_customer_service_calls]] &lt;=5, "4-5 Calls", "6+ Calls")))</f>
        <v>0-1 Calls</v>
      </c>
      <c r="X3308" t="str">
        <f>IF(tbl_Customers[[#This Row],[account_length]] &lt;= 50, "0-50", IF(tbl_Customers[[#This Row],[account_length]] &lt;=100, "51-100", IF(tbl_Customers[[#This Row],[account_length]] &lt;= 150, "101-150", "151+")))</f>
        <v>101-150</v>
      </c>
      <c r="Y3308" t="str">
        <f>IF(tbl_Customers[[#This Row],[total_intl_charge]] &lt;= 3, "Low Charges", "High Charges")</f>
        <v>Low Charges</v>
      </c>
      <c r="Z3308" t="str">
        <f>IF(tbl_Customers[[#This Row],[total_eve_calls]]&lt;=80,"Low Calls",
IF(tbl_Customers[[#This Row],[total_eve_calls]]&lt;=120,"Medium Calls","High Calls"))</f>
        <v>Medium Calls</v>
      </c>
      <c r="AA3308" t="str">
        <f>IF(tbl_Customers[[#This Row],[total_eve_charge]]&lt;=15,"Low Charges",
IF(tbl_Customers[[#This Row],[total_eve_charge]]&lt;=20,"Medium Charges","High Charges"))</f>
        <v>Medium Charges</v>
      </c>
      <c r="AB33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08" t="str">
        <f>IF(tbl_Customers[[#This Row],[number_vmail_messages]] = 0, "No Usage", IF(tbl_Customers[[#This Row],[number_vmail_messages]] &lt;= 20, "Low Usage", IF(tbl_Customers[[#This Row],[number_vmail_messages]] &lt;= 40, "Medium Usgae", "High Usage")))</f>
        <v>No Usage</v>
      </c>
      <c r="AD3308" t="str">
        <f>IF(tbl_Customers[[#This Row],[total_day_minutes]]&lt;=150,"Low Usage", IF(tbl_Customers[[#This Row],[total_day_minutes]]&lt;=200,"Medium Usage", IF(tbl_Customers[[#This Row],[total_day_minutes]]&lt;=250,"High Usage","Very High Usage")))</f>
        <v>High Usage</v>
      </c>
      <c r="AE3308" t="str">
        <f>IF(tbl_Customers[[#This Row],[total_intl_calls]]&lt;=5,"Low Calls", IF(tbl_Customers[[#This Row],[total_intl_calls]]&lt;=10, "Medium Calls", "High Calls"))</f>
        <v>Medium Calls</v>
      </c>
      <c r="AF33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08" s="36" t="str">
        <f>IF(tbl_Customers[[#This Row],[Churn_Risk_Score]]&gt;=10,"High Risk", IF(tbl_Customers[[#This Row],[Churn_Risk_Score]]&gt;=5,"Medium Risk","Low Risk"))</f>
        <v>Low Risk</v>
      </c>
    </row>
    <row r="3309" spans="1:33" x14ac:dyDescent="0.35">
      <c r="A3309">
        <v>3308</v>
      </c>
      <c r="B3309" t="s">
        <v>37</v>
      </c>
      <c r="C3309">
        <v>108</v>
      </c>
      <c r="D3309" t="s">
        <v>21</v>
      </c>
      <c r="E3309" t="s">
        <v>22</v>
      </c>
      <c r="F3309" t="s">
        <v>22</v>
      </c>
      <c r="G3309">
        <v>0</v>
      </c>
      <c r="H3309">
        <v>221.8</v>
      </c>
      <c r="I3309">
        <v>105</v>
      </c>
      <c r="J3309">
        <v>37.71</v>
      </c>
      <c r="K3309">
        <v>108.2</v>
      </c>
      <c r="L3309">
        <v>107</v>
      </c>
      <c r="M3309">
        <v>9.1999999999999993</v>
      </c>
      <c r="N3309">
        <v>207.1</v>
      </c>
      <c r="O3309">
        <v>87</v>
      </c>
      <c r="P3309">
        <v>9.32</v>
      </c>
      <c r="Q3309">
        <v>12.1</v>
      </c>
      <c r="R3309">
        <v>3</v>
      </c>
      <c r="S3309">
        <v>3.27</v>
      </c>
      <c r="T3309">
        <v>2</v>
      </c>
      <c r="U3309" t="s">
        <v>22</v>
      </c>
      <c r="V3309">
        <f>IF(tbl_Customers[[#This Row],[churn]] = "yes", 1, 0)</f>
        <v>0</v>
      </c>
      <c r="W3309" t="str">
        <f>IF(tbl_Customers[[#This Row],[number_customer_service_calls]] &lt;= 1, "0-1 Calls", IF(tbl_Customers[[#This Row],[number_customer_service_calls]] &lt;= 3, "2-3 Calls", IF(tbl_Customers[[#This Row],[number_customer_service_calls]] &lt;=5, "4-5 Calls", "6+ Calls")))</f>
        <v>2-3 Calls</v>
      </c>
      <c r="X3309" t="str">
        <f>IF(tbl_Customers[[#This Row],[account_length]] &lt;= 50, "0-50", IF(tbl_Customers[[#This Row],[account_length]] &lt;=100, "51-100", IF(tbl_Customers[[#This Row],[account_length]] &lt;= 150, "101-150", "151+")))</f>
        <v>101-150</v>
      </c>
      <c r="Y3309" t="str">
        <f>IF(tbl_Customers[[#This Row],[total_intl_charge]] &lt;= 3, "Low Charges", "High Charges")</f>
        <v>High Charges</v>
      </c>
      <c r="Z3309" t="str">
        <f>IF(tbl_Customers[[#This Row],[total_eve_calls]]&lt;=80,"Low Calls",
IF(tbl_Customers[[#This Row],[total_eve_calls]]&lt;=120,"Medium Calls","High Calls"))</f>
        <v>Medium Calls</v>
      </c>
      <c r="AA3309" t="str">
        <f>IF(tbl_Customers[[#This Row],[total_eve_charge]]&lt;=15,"Low Charges",
IF(tbl_Customers[[#This Row],[total_eve_charge]]&lt;=20,"Medium Charges","High Charges"))</f>
        <v>Low Charges</v>
      </c>
      <c r="AB33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09" t="str">
        <f>IF(tbl_Customers[[#This Row],[number_vmail_messages]] = 0, "No Usage", IF(tbl_Customers[[#This Row],[number_vmail_messages]] &lt;= 20, "Low Usage", IF(tbl_Customers[[#This Row],[number_vmail_messages]] &lt;= 40, "Medium Usgae", "High Usage")))</f>
        <v>No Usage</v>
      </c>
      <c r="AD3309" t="str">
        <f>IF(tbl_Customers[[#This Row],[total_day_minutes]]&lt;=150,"Low Usage", IF(tbl_Customers[[#This Row],[total_day_minutes]]&lt;=200,"Medium Usage", IF(tbl_Customers[[#This Row],[total_day_minutes]]&lt;=250,"High Usage","Very High Usage")))</f>
        <v>High Usage</v>
      </c>
      <c r="AE3309" t="str">
        <f>IF(tbl_Customers[[#This Row],[total_intl_calls]]&lt;=5,"Low Calls", IF(tbl_Customers[[#This Row],[total_intl_calls]]&lt;=10, "Medium Calls", "High Calls"))</f>
        <v>Low Calls</v>
      </c>
      <c r="AF33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09" s="36" t="str">
        <f>IF(tbl_Customers[[#This Row],[Churn_Risk_Score]]&gt;=10,"High Risk", IF(tbl_Customers[[#This Row],[Churn_Risk_Score]]&gt;=5,"Medium Risk","Low Risk"))</f>
        <v>Low Risk</v>
      </c>
    </row>
    <row r="3310" spans="1:33" x14ac:dyDescent="0.35">
      <c r="A3310">
        <v>3309</v>
      </c>
      <c r="B3310" t="s">
        <v>20</v>
      </c>
      <c r="C3310">
        <v>154</v>
      </c>
      <c r="D3310" t="s">
        <v>21</v>
      </c>
      <c r="E3310" t="s">
        <v>22</v>
      </c>
      <c r="F3310" t="s">
        <v>23</v>
      </c>
      <c r="G3310">
        <v>14</v>
      </c>
      <c r="H3310">
        <v>183</v>
      </c>
      <c r="I3310">
        <v>113</v>
      </c>
      <c r="J3310">
        <v>31.11</v>
      </c>
      <c r="K3310">
        <v>187</v>
      </c>
      <c r="L3310">
        <v>144</v>
      </c>
      <c r="M3310">
        <v>15.9</v>
      </c>
      <c r="N3310">
        <v>181.1</v>
      </c>
      <c r="O3310">
        <v>112</v>
      </c>
      <c r="P3310">
        <v>8.15</v>
      </c>
      <c r="Q3310">
        <v>10.199999999999999</v>
      </c>
      <c r="R3310">
        <v>3</v>
      </c>
      <c r="S3310">
        <v>2.75</v>
      </c>
      <c r="T3310">
        <v>1</v>
      </c>
      <c r="U3310" t="s">
        <v>22</v>
      </c>
      <c r="V3310">
        <f>IF(tbl_Customers[[#This Row],[churn]] = "yes", 1, 0)</f>
        <v>0</v>
      </c>
      <c r="W3310" t="str">
        <f>IF(tbl_Customers[[#This Row],[number_customer_service_calls]] &lt;= 1, "0-1 Calls", IF(tbl_Customers[[#This Row],[number_customer_service_calls]] &lt;= 3, "2-3 Calls", IF(tbl_Customers[[#This Row],[number_customer_service_calls]] &lt;=5, "4-5 Calls", "6+ Calls")))</f>
        <v>0-1 Calls</v>
      </c>
      <c r="X3310" t="str">
        <f>IF(tbl_Customers[[#This Row],[account_length]] &lt;= 50, "0-50", IF(tbl_Customers[[#This Row],[account_length]] &lt;=100, "51-100", IF(tbl_Customers[[#This Row],[account_length]] &lt;= 150, "101-150", "151+")))</f>
        <v>151+</v>
      </c>
      <c r="Y3310" t="str">
        <f>IF(tbl_Customers[[#This Row],[total_intl_charge]] &lt;= 3, "Low Charges", "High Charges")</f>
        <v>Low Charges</v>
      </c>
      <c r="Z3310" t="str">
        <f>IF(tbl_Customers[[#This Row],[total_eve_calls]]&lt;=80,"Low Calls",
IF(tbl_Customers[[#This Row],[total_eve_calls]]&lt;=120,"Medium Calls","High Calls"))</f>
        <v>High Calls</v>
      </c>
      <c r="AA3310" t="str">
        <f>IF(tbl_Customers[[#This Row],[total_eve_charge]]&lt;=15,"Low Charges",
IF(tbl_Customers[[#This Row],[total_eve_charge]]&lt;=20,"Medium Charges","High Charges"))</f>
        <v>Medium Charges</v>
      </c>
      <c r="AB33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10" t="str">
        <f>IF(tbl_Customers[[#This Row],[number_vmail_messages]] = 0, "No Usage", IF(tbl_Customers[[#This Row],[number_vmail_messages]] &lt;= 20, "Low Usage", IF(tbl_Customers[[#This Row],[number_vmail_messages]] &lt;= 40, "Medium Usgae", "High Usage")))</f>
        <v>Low Usage</v>
      </c>
      <c r="AD3310" t="str">
        <f>IF(tbl_Customers[[#This Row],[total_day_minutes]]&lt;=150,"Low Usage", IF(tbl_Customers[[#This Row],[total_day_minutes]]&lt;=200,"Medium Usage", IF(tbl_Customers[[#This Row],[total_day_minutes]]&lt;=250,"High Usage","Very High Usage")))</f>
        <v>Medium Usage</v>
      </c>
      <c r="AE3310" t="str">
        <f>IF(tbl_Customers[[#This Row],[total_intl_calls]]&lt;=5,"Low Calls", IF(tbl_Customers[[#This Row],[total_intl_calls]]&lt;=10, "Medium Calls", "High Calls"))</f>
        <v>Low Calls</v>
      </c>
      <c r="AF33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10" s="36" t="str">
        <f>IF(tbl_Customers[[#This Row],[Churn_Risk_Score]]&gt;=10,"High Risk", IF(tbl_Customers[[#This Row],[Churn_Risk_Score]]&gt;=5,"Medium Risk","Low Risk"))</f>
        <v>Low Risk</v>
      </c>
    </row>
    <row r="3311" spans="1:33" x14ac:dyDescent="0.35">
      <c r="A3311">
        <v>3310</v>
      </c>
      <c r="B3311" t="s">
        <v>68</v>
      </c>
      <c r="C3311">
        <v>171</v>
      </c>
      <c r="D3311" t="s">
        <v>28</v>
      </c>
      <c r="E3311" t="s">
        <v>22</v>
      </c>
      <c r="F3311" t="s">
        <v>22</v>
      </c>
      <c r="G3311">
        <v>0</v>
      </c>
      <c r="H3311">
        <v>221.5</v>
      </c>
      <c r="I3311">
        <v>103</v>
      </c>
      <c r="J3311">
        <v>37.659999999999997</v>
      </c>
      <c r="K3311">
        <v>109.5</v>
      </c>
      <c r="L3311">
        <v>58</v>
      </c>
      <c r="M3311">
        <v>9.31</v>
      </c>
      <c r="N3311">
        <v>134.6</v>
      </c>
      <c r="O3311">
        <v>115</v>
      </c>
      <c r="P3311">
        <v>6.06</v>
      </c>
      <c r="Q3311">
        <v>11.6</v>
      </c>
      <c r="R3311">
        <v>4</v>
      </c>
      <c r="S3311">
        <v>3.13</v>
      </c>
      <c r="T3311">
        <v>1</v>
      </c>
      <c r="U3311" t="s">
        <v>22</v>
      </c>
      <c r="V3311">
        <f>IF(tbl_Customers[[#This Row],[churn]] = "yes", 1, 0)</f>
        <v>0</v>
      </c>
      <c r="W3311" t="str">
        <f>IF(tbl_Customers[[#This Row],[number_customer_service_calls]] &lt;= 1, "0-1 Calls", IF(tbl_Customers[[#This Row],[number_customer_service_calls]] &lt;= 3, "2-3 Calls", IF(tbl_Customers[[#This Row],[number_customer_service_calls]] &lt;=5, "4-5 Calls", "6+ Calls")))</f>
        <v>0-1 Calls</v>
      </c>
      <c r="X3311" t="str">
        <f>IF(tbl_Customers[[#This Row],[account_length]] &lt;= 50, "0-50", IF(tbl_Customers[[#This Row],[account_length]] &lt;=100, "51-100", IF(tbl_Customers[[#This Row],[account_length]] &lt;= 150, "101-150", "151+")))</f>
        <v>151+</v>
      </c>
      <c r="Y3311" t="str">
        <f>IF(tbl_Customers[[#This Row],[total_intl_charge]] &lt;= 3, "Low Charges", "High Charges")</f>
        <v>High Charges</v>
      </c>
      <c r="Z3311" t="str">
        <f>IF(tbl_Customers[[#This Row],[total_eve_calls]]&lt;=80,"Low Calls",
IF(tbl_Customers[[#This Row],[total_eve_calls]]&lt;=120,"Medium Calls","High Calls"))</f>
        <v>Low Calls</v>
      </c>
      <c r="AA3311" t="str">
        <f>IF(tbl_Customers[[#This Row],[total_eve_charge]]&lt;=15,"Low Charges",
IF(tbl_Customers[[#This Row],[total_eve_charge]]&lt;=20,"Medium Charges","High Charges"))</f>
        <v>Low Charges</v>
      </c>
      <c r="AB33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11" t="str">
        <f>IF(tbl_Customers[[#This Row],[number_vmail_messages]] = 0, "No Usage", IF(tbl_Customers[[#This Row],[number_vmail_messages]] &lt;= 20, "Low Usage", IF(tbl_Customers[[#This Row],[number_vmail_messages]] &lt;= 40, "Medium Usgae", "High Usage")))</f>
        <v>No Usage</v>
      </c>
      <c r="AD3311" t="str">
        <f>IF(tbl_Customers[[#This Row],[total_day_minutes]]&lt;=150,"Low Usage", IF(tbl_Customers[[#This Row],[total_day_minutes]]&lt;=200,"Medium Usage", IF(tbl_Customers[[#This Row],[total_day_minutes]]&lt;=250,"High Usage","Very High Usage")))</f>
        <v>High Usage</v>
      </c>
      <c r="AE3311" t="str">
        <f>IF(tbl_Customers[[#This Row],[total_intl_calls]]&lt;=5,"Low Calls", IF(tbl_Customers[[#This Row],[total_intl_calls]]&lt;=10, "Medium Calls", "High Calls"))</f>
        <v>Low Calls</v>
      </c>
      <c r="AF33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11" s="36" t="str">
        <f>IF(tbl_Customers[[#This Row],[Churn_Risk_Score]]&gt;=10,"High Risk", IF(tbl_Customers[[#This Row],[Churn_Risk_Score]]&gt;=5,"Medium Risk","Low Risk"))</f>
        <v>Low Risk</v>
      </c>
    </row>
    <row r="3312" spans="1:33" x14ac:dyDescent="0.35">
      <c r="A3312">
        <v>3311</v>
      </c>
      <c r="B3312" t="s">
        <v>70</v>
      </c>
      <c r="C3312">
        <v>33</v>
      </c>
      <c r="D3312" t="s">
        <v>21</v>
      </c>
      <c r="E3312" t="s">
        <v>22</v>
      </c>
      <c r="F3312" t="s">
        <v>22</v>
      </c>
      <c r="G3312">
        <v>0</v>
      </c>
      <c r="H3312">
        <v>228.1</v>
      </c>
      <c r="I3312">
        <v>77</v>
      </c>
      <c r="J3312">
        <v>38.78</v>
      </c>
      <c r="K3312">
        <v>176.3</v>
      </c>
      <c r="L3312">
        <v>102</v>
      </c>
      <c r="M3312">
        <v>14.99</v>
      </c>
      <c r="N3312">
        <v>224.5</v>
      </c>
      <c r="O3312">
        <v>119</v>
      </c>
      <c r="P3312">
        <v>10.1</v>
      </c>
      <c r="Q3312">
        <v>7.5</v>
      </c>
      <c r="R3312">
        <v>1</v>
      </c>
      <c r="S3312">
        <v>2.0299999999999998</v>
      </c>
      <c r="T3312">
        <v>0</v>
      </c>
      <c r="U3312" t="s">
        <v>22</v>
      </c>
      <c r="V3312">
        <f>IF(tbl_Customers[[#This Row],[churn]] = "yes", 1, 0)</f>
        <v>0</v>
      </c>
      <c r="W3312" t="str">
        <f>IF(tbl_Customers[[#This Row],[number_customer_service_calls]] &lt;= 1, "0-1 Calls", IF(tbl_Customers[[#This Row],[number_customer_service_calls]] &lt;= 3, "2-3 Calls", IF(tbl_Customers[[#This Row],[number_customer_service_calls]] &lt;=5, "4-5 Calls", "6+ Calls")))</f>
        <v>0-1 Calls</v>
      </c>
      <c r="X3312" t="str">
        <f>IF(tbl_Customers[[#This Row],[account_length]] &lt;= 50, "0-50", IF(tbl_Customers[[#This Row],[account_length]] &lt;=100, "51-100", IF(tbl_Customers[[#This Row],[account_length]] &lt;= 150, "101-150", "151+")))</f>
        <v>0-50</v>
      </c>
      <c r="Y3312" t="str">
        <f>IF(tbl_Customers[[#This Row],[total_intl_charge]] &lt;= 3, "Low Charges", "High Charges")</f>
        <v>Low Charges</v>
      </c>
      <c r="Z3312" t="str">
        <f>IF(tbl_Customers[[#This Row],[total_eve_calls]]&lt;=80,"Low Calls",
IF(tbl_Customers[[#This Row],[total_eve_calls]]&lt;=120,"Medium Calls","High Calls"))</f>
        <v>Medium Calls</v>
      </c>
      <c r="AA3312" t="str">
        <f>IF(tbl_Customers[[#This Row],[total_eve_charge]]&lt;=15,"Low Charges",
IF(tbl_Customers[[#This Row],[total_eve_charge]]&lt;=20,"Medium Charges","High Charges"))</f>
        <v>Low Charges</v>
      </c>
      <c r="AB33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12" t="str">
        <f>IF(tbl_Customers[[#This Row],[number_vmail_messages]] = 0, "No Usage", IF(tbl_Customers[[#This Row],[number_vmail_messages]] &lt;= 20, "Low Usage", IF(tbl_Customers[[#This Row],[number_vmail_messages]] &lt;= 40, "Medium Usgae", "High Usage")))</f>
        <v>No Usage</v>
      </c>
      <c r="AD3312" t="str">
        <f>IF(tbl_Customers[[#This Row],[total_day_minutes]]&lt;=150,"Low Usage", IF(tbl_Customers[[#This Row],[total_day_minutes]]&lt;=200,"Medium Usage", IF(tbl_Customers[[#This Row],[total_day_minutes]]&lt;=250,"High Usage","Very High Usage")))</f>
        <v>High Usage</v>
      </c>
      <c r="AE3312" t="str">
        <f>IF(tbl_Customers[[#This Row],[total_intl_calls]]&lt;=5,"Low Calls", IF(tbl_Customers[[#This Row],[total_intl_calls]]&lt;=10, "Medium Calls", "High Calls"))</f>
        <v>Low Calls</v>
      </c>
      <c r="AF33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12" s="36" t="str">
        <f>IF(tbl_Customers[[#This Row],[Churn_Risk_Score]]&gt;=10,"High Risk", IF(tbl_Customers[[#This Row],[Churn_Risk_Score]]&gt;=5,"Medium Risk","Low Risk"))</f>
        <v>Low Risk</v>
      </c>
    </row>
    <row r="3313" spans="1:33" x14ac:dyDescent="0.35">
      <c r="A3313">
        <v>3312</v>
      </c>
      <c r="B3313" t="s">
        <v>74</v>
      </c>
      <c r="C3313">
        <v>68</v>
      </c>
      <c r="D3313" t="s">
        <v>28</v>
      </c>
      <c r="E3313" t="s">
        <v>23</v>
      </c>
      <c r="F3313" t="s">
        <v>22</v>
      </c>
      <c r="G3313">
        <v>0</v>
      </c>
      <c r="H3313">
        <v>197.7</v>
      </c>
      <c r="I3313">
        <v>99</v>
      </c>
      <c r="J3313">
        <v>33.61</v>
      </c>
      <c r="K3313">
        <v>188.8</v>
      </c>
      <c r="L3313">
        <v>106</v>
      </c>
      <c r="M3313">
        <v>16.05</v>
      </c>
      <c r="N3313">
        <v>254.6</v>
      </c>
      <c r="O3313">
        <v>80</v>
      </c>
      <c r="P3313">
        <v>11.46</v>
      </c>
      <c r="Q3313">
        <v>19.2</v>
      </c>
      <c r="R3313">
        <v>4</v>
      </c>
      <c r="S3313">
        <v>5.18</v>
      </c>
      <c r="T3313">
        <v>3</v>
      </c>
      <c r="U3313" t="s">
        <v>23</v>
      </c>
      <c r="V3313">
        <f>IF(tbl_Customers[[#This Row],[churn]] = "yes", 1, 0)</f>
        <v>1</v>
      </c>
      <c r="W3313" t="str">
        <f>IF(tbl_Customers[[#This Row],[number_customer_service_calls]] &lt;= 1, "0-1 Calls", IF(tbl_Customers[[#This Row],[number_customer_service_calls]] &lt;= 3, "2-3 Calls", IF(tbl_Customers[[#This Row],[number_customer_service_calls]] &lt;=5, "4-5 Calls", "6+ Calls")))</f>
        <v>2-3 Calls</v>
      </c>
      <c r="X3313" t="str">
        <f>IF(tbl_Customers[[#This Row],[account_length]] &lt;= 50, "0-50", IF(tbl_Customers[[#This Row],[account_length]] &lt;=100, "51-100", IF(tbl_Customers[[#This Row],[account_length]] &lt;= 150, "101-150", "151+")))</f>
        <v>51-100</v>
      </c>
      <c r="Y3313" t="str">
        <f>IF(tbl_Customers[[#This Row],[total_intl_charge]] &lt;= 3, "Low Charges", "High Charges")</f>
        <v>High Charges</v>
      </c>
      <c r="Z3313" t="str">
        <f>IF(tbl_Customers[[#This Row],[total_eve_calls]]&lt;=80,"Low Calls",
IF(tbl_Customers[[#This Row],[total_eve_calls]]&lt;=120,"Medium Calls","High Calls"))</f>
        <v>Medium Calls</v>
      </c>
      <c r="AA3313" t="str">
        <f>IF(tbl_Customers[[#This Row],[total_eve_charge]]&lt;=15,"Low Charges",
IF(tbl_Customers[[#This Row],[total_eve_charge]]&lt;=20,"Medium Charges","High Charges"))</f>
        <v>Medium Charges</v>
      </c>
      <c r="AB33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13" t="str">
        <f>IF(tbl_Customers[[#This Row],[number_vmail_messages]] = 0, "No Usage", IF(tbl_Customers[[#This Row],[number_vmail_messages]] &lt;= 20, "Low Usage", IF(tbl_Customers[[#This Row],[number_vmail_messages]] &lt;= 40, "Medium Usgae", "High Usage")))</f>
        <v>No Usage</v>
      </c>
      <c r="AD3313" t="str">
        <f>IF(tbl_Customers[[#This Row],[total_day_minutes]]&lt;=150,"Low Usage", IF(tbl_Customers[[#This Row],[total_day_minutes]]&lt;=200,"Medium Usage", IF(tbl_Customers[[#This Row],[total_day_minutes]]&lt;=250,"High Usage","Very High Usage")))</f>
        <v>Medium Usage</v>
      </c>
      <c r="AE3313" t="str">
        <f>IF(tbl_Customers[[#This Row],[total_intl_calls]]&lt;=5,"Low Calls", IF(tbl_Customers[[#This Row],[total_intl_calls]]&lt;=10, "Medium Calls", "High Calls"))</f>
        <v>Low Calls</v>
      </c>
      <c r="AF33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313" s="36" t="str">
        <f>IF(tbl_Customers[[#This Row],[Churn_Risk_Score]]&gt;=10,"High Risk", IF(tbl_Customers[[#This Row],[Churn_Risk_Score]]&gt;=5,"Medium Risk","Low Risk"))</f>
        <v>Medium Risk</v>
      </c>
    </row>
    <row r="3314" spans="1:33" x14ac:dyDescent="0.35">
      <c r="A3314">
        <v>3313</v>
      </c>
      <c r="B3314" t="s">
        <v>44</v>
      </c>
      <c r="C3314">
        <v>65</v>
      </c>
      <c r="D3314" t="s">
        <v>21</v>
      </c>
      <c r="E3314" t="s">
        <v>22</v>
      </c>
      <c r="F3314" t="s">
        <v>23</v>
      </c>
      <c r="G3314">
        <v>21</v>
      </c>
      <c r="H3314">
        <v>135.1</v>
      </c>
      <c r="I3314">
        <v>120</v>
      </c>
      <c r="J3314">
        <v>22.97</v>
      </c>
      <c r="K3314">
        <v>238.4</v>
      </c>
      <c r="L3314">
        <v>90</v>
      </c>
      <c r="M3314">
        <v>20.260000000000002</v>
      </c>
      <c r="N3314">
        <v>286.39999999999998</v>
      </c>
      <c r="O3314">
        <v>93</v>
      </c>
      <c r="P3314">
        <v>12.89</v>
      </c>
      <c r="Q3314">
        <v>11</v>
      </c>
      <c r="R3314">
        <v>9</v>
      </c>
      <c r="S3314">
        <v>2.97</v>
      </c>
      <c r="T3314">
        <v>4</v>
      </c>
      <c r="U3314" t="s">
        <v>22</v>
      </c>
      <c r="V3314">
        <f>IF(tbl_Customers[[#This Row],[churn]] = "yes", 1, 0)</f>
        <v>0</v>
      </c>
      <c r="W3314" t="str">
        <f>IF(tbl_Customers[[#This Row],[number_customer_service_calls]] &lt;= 1, "0-1 Calls", IF(tbl_Customers[[#This Row],[number_customer_service_calls]] &lt;= 3, "2-3 Calls", IF(tbl_Customers[[#This Row],[number_customer_service_calls]] &lt;=5, "4-5 Calls", "6+ Calls")))</f>
        <v>4-5 Calls</v>
      </c>
      <c r="X3314" t="str">
        <f>IF(tbl_Customers[[#This Row],[account_length]] &lt;= 50, "0-50", IF(tbl_Customers[[#This Row],[account_length]] &lt;=100, "51-100", IF(tbl_Customers[[#This Row],[account_length]] &lt;= 150, "101-150", "151+")))</f>
        <v>51-100</v>
      </c>
      <c r="Y3314" t="str">
        <f>IF(tbl_Customers[[#This Row],[total_intl_charge]] &lt;= 3, "Low Charges", "High Charges")</f>
        <v>Low Charges</v>
      </c>
      <c r="Z3314" t="str">
        <f>IF(tbl_Customers[[#This Row],[total_eve_calls]]&lt;=80,"Low Calls",
IF(tbl_Customers[[#This Row],[total_eve_calls]]&lt;=120,"Medium Calls","High Calls"))</f>
        <v>Medium Calls</v>
      </c>
      <c r="AA3314" t="str">
        <f>IF(tbl_Customers[[#This Row],[total_eve_charge]]&lt;=15,"Low Charges",
IF(tbl_Customers[[#This Row],[total_eve_charge]]&lt;=20,"Medium Charges","High Charges"))</f>
        <v>High Charges</v>
      </c>
      <c r="AB33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14" t="str">
        <f>IF(tbl_Customers[[#This Row],[number_vmail_messages]] = 0, "No Usage", IF(tbl_Customers[[#This Row],[number_vmail_messages]] &lt;= 20, "Low Usage", IF(tbl_Customers[[#This Row],[number_vmail_messages]] &lt;= 40, "Medium Usgae", "High Usage")))</f>
        <v>Medium Usgae</v>
      </c>
      <c r="AD3314" t="str">
        <f>IF(tbl_Customers[[#This Row],[total_day_minutes]]&lt;=150,"Low Usage", IF(tbl_Customers[[#This Row],[total_day_minutes]]&lt;=200,"Medium Usage", IF(tbl_Customers[[#This Row],[total_day_minutes]]&lt;=250,"High Usage","Very High Usage")))</f>
        <v>Low Usage</v>
      </c>
      <c r="AE3314" t="str">
        <f>IF(tbl_Customers[[#This Row],[total_intl_calls]]&lt;=5,"Low Calls", IF(tbl_Customers[[#This Row],[total_intl_calls]]&lt;=10, "Medium Calls", "High Calls"))</f>
        <v>Medium Calls</v>
      </c>
      <c r="AF33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14" s="36" t="str">
        <f>IF(tbl_Customers[[#This Row],[Churn_Risk_Score]]&gt;=10,"High Risk", IF(tbl_Customers[[#This Row],[Churn_Risk_Score]]&gt;=5,"Medium Risk","Low Risk"))</f>
        <v>Low Risk</v>
      </c>
    </row>
    <row r="3315" spans="1:33" x14ac:dyDescent="0.35">
      <c r="A3315">
        <v>3314</v>
      </c>
      <c r="B3315" t="s">
        <v>62</v>
      </c>
      <c r="C3315">
        <v>95</v>
      </c>
      <c r="D3315" t="s">
        <v>21</v>
      </c>
      <c r="E3315" t="s">
        <v>22</v>
      </c>
      <c r="F3315" t="s">
        <v>23</v>
      </c>
      <c r="G3315">
        <v>35</v>
      </c>
      <c r="H3315">
        <v>238.3</v>
      </c>
      <c r="I3315">
        <v>86</v>
      </c>
      <c r="J3315">
        <v>40.51</v>
      </c>
      <c r="K3315">
        <v>258.10000000000002</v>
      </c>
      <c r="L3315">
        <v>132</v>
      </c>
      <c r="M3315">
        <v>21.94</v>
      </c>
      <c r="N3315">
        <v>194.9</v>
      </c>
      <c r="O3315">
        <v>72</v>
      </c>
      <c r="P3315">
        <v>8.77</v>
      </c>
      <c r="Q3315">
        <v>13.1</v>
      </c>
      <c r="R3315">
        <v>4</v>
      </c>
      <c r="S3315">
        <v>3.54</v>
      </c>
      <c r="T3315">
        <v>5</v>
      </c>
      <c r="U3315" t="s">
        <v>22</v>
      </c>
      <c r="V3315">
        <f>IF(tbl_Customers[[#This Row],[churn]] = "yes", 1, 0)</f>
        <v>0</v>
      </c>
      <c r="W3315" t="str">
        <f>IF(tbl_Customers[[#This Row],[number_customer_service_calls]] &lt;= 1, "0-1 Calls", IF(tbl_Customers[[#This Row],[number_customer_service_calls]] &lt;= 3, "2-3 Calls", IF(tbl_Customers[[#This Row],[number_customer_service_calls]] &lt;=5, "4-5 Calls", "6+ Calls")))</f>
        <v>4-5 Calls</v>
      </c>
      <c r="X3315" t="str">
        <f>IF(tbl_Customers[[#This Row],[account_length]] &lt;= 50, "0-50", IF(tbl_Customers[[#This Row],[account_length]] &lt;=100, "51-100", IF(tbl_Customers[[#This Row],[account_length]] &lt;= 150, "101-150", "151+")))</f>
        <v>51-100</v>
      </c>
      <c r="Y3315" t="str">
        <f>IF(tbl_Customers[[#This Row],[total_intl_charge]] &lt;= 3, "Low Charges", "High Charges")</f>
        <v>High Charges</v>
      </c>
      <c r="Z3315" t="str">
        <f>IF(tbl_Customers[[#This Row],[total_eve_calls]]&lt;=80,"Low Calls",
IF(tbl_Customers[[#This Row],[total_eve_calls]]&lt;=120,"Medium Calls","High Calls"))</f>
        <v>High Calls</v>
      </c>
      <c r="AA3315" t="str">
        <f>IF(tbl_Customers[[#This Row],[total_eve_charge]]&lt;=15,"Low Charges",
IF(tbl_Customers[[#This Row],[total_eve_charge]]&lt;=20,"Medium Charges","High Charges"))</f>
        <v>High Charges</v>
      </c>
      <c r="AB33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15" t="str">
        <f>IF(tbl_Customers[[#This Row],[number_vmail_messages]] = 0, "No Usage", IF(tbl_Customers[[#This Row],[number_vmail_messages]] &lt;= 20, "Low Usage", IF(tbl_Customers[[#This Row],[number_vmail_messages]] &lt;= 40, "Medium Usgae", "High Usage")))</f>
        <v>Medium Usgae</v>
      </c>
      <c r="AD3315" t="str">
        <f>IF(tbl_Customers[[#This Row],[total_day_minutes]]&lt;=150,"Low Usage", IF(tbl_Customers[[#This Row],[total_day_minutes]]&lt;=200,"Medium Usage", IF(tbl_Customers[[#This Row],[total_day_minutes]]&lt;=250,"High Usage","Very High Usage")))</f>
        <v>High Usage</v>
      </c>
      <c r="AE3315" t="str">
        <f>IF(tbl_Customers[[#This Row],[total_intl_calls]]&lt;=5,"Low Calls", IF(tbl_Customers[[#This Row],[total_intl_calls]]&lt;=10, "Medium Calls", "High Calls"))</f>
        <v>Low Calls</v>
      </c>
      <c r="AF33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315" s="36" t="str">
        <f>IF(tbl_Customers[[#This Row],[Churn_Risk_Score]]&gt;=10,"High Risk", IF(tbl_Customers[[#This Row],[Churn_Risk_Score]]&gt;=5,"Medium Risk","Low Risk"))</f>
        <v>Medium Risk</v>
      </c>
    </row>
    <row r="3316" spans="1:33" x14ac:dyDescent="0.35">
      <c r="A3316">
        <v>3315</v>
      </c>
      <c r="B3316" t="s">
        <v>37</v>
      </c>
      <c r="C3316">
        <v>47</v>
      </c>
      <c r="D3316" t="s">
        <v>21</v>
      </c>
      <c r="E3316" t="s">
        <v>22</v>
      </c>
      <c r="F3316" t="s">
        <v>23</v>
      </c>
      <c r="G3316">
        <v>28</v>
      </c>
      <c r="H3316">
        <v>196.2</v>
      </c>
      <c r="I3316">
        <v>88</v>
      </c>
      <c r="J3316">
        <v>33.35</v>
      </c>
      <c r="K3316">
        <v>194.8</v>
      </c>
      <c r="L3316">
        <v>106</v>
      </c>
      <c r="M3316">
        <v>16.559999999999999</v>
      </c>
      <c r="N3316">
        <v>243</v>
      </c>
      <c r="O3316">
        <v>103</v>
      </c>
      <c r="P3316">
        <v>10.93</v>
      </c>
      <c r="Q3316">
        <v>10.5</v>
      </c>
      <c r="R3316">
        <v>10</v>
      </c>
      <c r="S3316">
        <v>2.84</v>
      </c>
      <c r="T3316">
        <v>0</v>
      </c>
      <c r="U3316" t="s">
        <v>22</v>
      </c>
      <c r="V3316">
        <f>IF(tbl_Customers[[#This Row],[churn]] = "yes", 1, 0)</f>
        <v>0</v>
      </c>
      <c r="W3316" t="str">
        <f>IF(tbl_Customers[[#This Row],[number_customer_service_calls]] &lt;= 1, "0-1 Calls", IF(tbl_Customers[[#This Row],[number_customer_service_calls]] &lt;= 3, "2-3 Calls", IF(tbl_Customers[[#This Row],[number_customer_service_calls]] &lt;=5, "4-5 Calls", "6+ Calls")))</f>
        <v>0-1 Calls</v>
      </c>
      <c r="X3316" t="str">
        <f>IF(tbl_Customers[[#This Row],[account_length]] &lt;= 50, "0-50", IF(tbl_Customers[[#This Row],[account_length]] &lt;=100, "51-100", IF(tbl_Customers[[#This Row],[account_length]] &lt;= 150, "101-150", "151+")))</f>
        <v>0-50</v>
      </c>
      <c r="Y3316" t="str">
        <f>IF(tbl_Customers[[#This Row],[total_intl_charge]] &lt;= 3, "Low Charges", "High Charges")</f>
        <v>Low Charges</v>
      </c>
      <c r="Z3316" t="str">
        <f>IF(tbl_Customers[[#This Row],[total_eve_calls]]&lt;=80,"Low Calls",
IF(tbl_Customers[[#This Row],[total_eve_calls]]&lt;=120,"Medium Calls","High Calls"))</f>
        <v>Medium Calls</v>
      </c>
      <c r="AA3316" t="str">
        <f>IF(tbl_Customers[[#This Row],[total_eve_charge]]&lt;=15,"Low Charges",
IF(tbl_Customers[[#This Row],[total_eve_charge]]&lt;=20,"Medium Charges","High Charges"))</f>
        <v>Medium Charges</v>
      </c>
      <c r="AB33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16" t="str">
        <f>IF(tbl_Customers[[#This Row],[number_vmail_messages]] = 0, "No Usage", IF(tbl_Customers[[#This Row],[number_vmail_messages]] &lt;= 20, "Low Usage", IF(tbl_Customers[[#This Row],[number_vmail_messages]] &lt;= 40, "Medium Usgae", "High Usage")))</f>
        <v>Medium Usgae</v>
      </c>
      <c r="AD3316" t="str">
        <f>IF(tbl_Customers[[#This Row],[total_day_minutes]]&lt;=150,"Low Usage", IF(tbl_Customers[[#This Row],[total_day_minutes]]&lt;=200,"Medium Usage", IF(tbl_Customers[[#This Row],[total_day_minutes]]&lt;=250,"High Usage","Very High Usage")))</f>
        <v>Medium Usage</v>
      </c>
      <c r="AE3316" t="str">
        <f>IF(tbl_Customers[[#This Row],[total_intl_calls]]&lt;=5,"Low Calls", IF(tbl_Customers[[#This Row],[total_intl_calls]]&lt;=10, "Medium Calls", "High Calls"))</f>
        <v>Medium Calls</v>
      </c>
      <c r="AF33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16" s="36" t="str">
        <f>IF(tbl_Customers[[#This Row],[Churn_Risk_Score]]&gt;=10,"High Risk", IF(tbl_Customers[[#This Row],[Churn_Risk_Score]]&gt;=5,"Medium Risk","Low Risk"))</f>
        <v>Low Risk</v>
      </c>
    </row>
    <row r="3317" spans="1:33" x14ac:dyDescent="0.35">
      <c r="A3317">
        <v>3316</v>
      </c>
      <c r="B3317" t="s">
        <v>32</v>
      </c>
      <c r="C3317">
        <v>49</v>
      </c>
      <c r="D3317" t="s">
        <v>21</v>
      </c>
      <c r="E3317" t="s">
        <v>22</v>
      </c>
      <c r="F3317" t="s">
        <v>23</v>
      </c>
      <c r="G3317">
        <v>20</v>
      </c>
      <c r="H3317">
        <v>205.9</v>
      </c>
      <c r="I3317">
        <v>109</v>
      </c>
      <c r="J3317">
        <v>35</v>
      </c>
      <c r="K3317">
        <v>298.39999999999998</v>
      </c>
      <c r="L3317">
        <v>105</v>
      </c>
      <c r="M3317">
        <v>25.36</v>
      </c>
      <c r="N3317">
        <v>142.1</v>
      </c>
      <c r="O3317">
        <v>91</v>
      </c>
      <c r="P3317">
        <v>6.39</v>
      </c>
      <c r="Q3317">
        <v>12.3</v>
      </c>
      <c r="R3317">
        <v>3</v>
      </c>
      <c r="S3317">
        <v>3.32</v>
      </c>
      <c r="T3317">
        <v>4</v>
      </c>
      <c r="U3317" t="s">
        <v>22</v>
      </c>
      <c r="V3317">
        <f>IF(tbl_Customers[[#This Row],[churn]] = "yes", 1, 0)</f>
        <v>0</v>
      </c>
      <c r="W3317" t="str">
        <f>IF(tbl_Customers[[#This Row],[number_customer_service_calls]] &lt;= 1, "0-1 Calls", IF(tbl_Customers[[#This Row],[number_customer_service_calls]] &lt;= 3, "2-3 Calls", IF(tbl_Customers[[#This Row],[number_customer_service_calls]] &lt;=5, "4-5 Calls", "6+ Calls")))</f>
        <v>4-5 Calls</v>
      </c>
      <c r="X3317" t="str">
        <f>IF(tbl_Customers[[#This Row],[account_length]] &lt;= 50, "0-50", IF(tbl_Customers[[#This Row],[account_length]] &lt;=100, "51-100", IF(tbl_Customers[[#This Row],[account_length]] &lt;= 150, "101-150", "151+")))</f>
        <v>0-50</v>
      </c>
      <c r="Y3317" t="str">
        <f>IF(tbl_Customers[[#This Row],[total_intl_charge]] &lt;= 3, "Low Charges", "High Charges")</f>
        <v>High Charges</v>
      </c>
      <c r="Z3317" t="str">
        <f>IF(tbl_Customers[[#This Row],[total_eve_calls]]&lt;=80,"Low Calls",
IF(tbl_Customers[[#This Row],[total_eve_calls]]&lt;=120,"Medium Calls","High Calls"))</f>
        <v>Medium Calls</v>
      </c>
      <c r="AA3317" t="str">
        <f>IF(tbl_Customers[[#This Row],[total_eve_charge]]&lt;=15,"Low Charges",
IF(tbl_Customers[[#This Row],[total_eve_charge]]&lt;=20,"Medium Charges","High Charges"))</f>
        <v>High Charges</v>
      </c>
      <c r="AB33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17" t="str">
        <f>IF(tbl_Customers[[#This Row],[number_vmail_messages]] = 0, "No Usage", IF(tbl_Customers[[#This Row],[number_vmail_messages]] &lt;= 20, "Low Usage", IF(tbl_Customers[[#This Row],[number_vmail_messages]] &lt;= 40, "Medium Usgae", "High Usage")))</f>
        <v>Low Usage</v>
      </c>
      <c r="AD3317" t="str">
        <f>IF(tbl_Customers[[#This Row],[total_day_minutes]]&lt;=150,"Low Usage", IF(tbl_Customers[[#This Row],[total_day_minutes]]&lt;=200,"Medium Usage", IF(tbl_Customers[[#This Row],[total_day_minutes]]&lt;=250,"High Usage","Very High Usage")))</f>
        <v>High Usage</v>
      </c>
      <c r="AE3317" t="str">
        <f>IF(tbl_Customers[[#This Row],[total_intl_calls]]&lt;=5,"Low Calls", IF(tbl_Customers[[#This Row],[total_intl_calls]]&lt;=10, "Medium Calls", "High Calls"))</f>
        <v>Low Calls</v>
      </c>
      <c r="AF33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317" s="36" t="str">
        <f>IF(tbl_Customers[[#This Row],[Churn_Risk_Score]]&gt;=10,"High Risk", IF(tbl_Customers[[#This Row],[Churn_Risk_Score]]&gt;=5,"Medium Risk","Low Risk"))</f>
        <v>Medium Risk</v>
      </c>
    </row>
    <row r="3318" spans="1:33" x14ac:dyDescent="0.35">
      <c r="A3318">
        <v>3317</v>
      </c>
      <c r="B3318" t="s">
        <v>47</v>
      </c>
      <c r="C3318">
        <v>104</v>
      </c>
      <c r="D3318" t="s">
        <v>21</v>
      </c>
      <c r="E3318" t="s">
        <v>22</v>
      </c>
      <c r="F3318" t="s">
        <v>22</v>
      </c>
      <c r="G3318">
        <v>0</v>
      </c>
      <c r="H3318">
        <v>174.1</v>
      </c>
      <c r="I3318">
        <v>97</v>
      </c>
      <c r="J3318">
        <v>29.6</v>
      </c>
      <c r="K3318">
        <v>174.6</v>
      </c>
      <c r="L3318">
        <v>104</v>
      </c>
      <c r="M3318">
        <v>14.84</v>
      </c>
      <c r="N3318">
        <v>182.7</v>
      </c>
      <c r="O3318">
        <v>158</v>
      </c>
      <c r="P3318">
        <v>8.2200000000000006</v>
      </c>
      <c r="Q3318">
        <v>9.3000000000000007</v>
      </c>
      <c r="R3318">
        <v>4</v>
      </c>
      <c r="S3318">
        <v>2.5099999999999998</v>
      </c>
      <c r="T3318">
        <v>3</v>
      </c>
      <c r="U3318" t="s">
        <v>22</v>
      </c>
      <c r="V3318">
        <f>IF(tbl_Customers[[#This Row],[churn]] = "yes", 1, 0)</f>
        <v>0</v>
      </c>
      <c r="W3318" t="str">
        <f>IF(tbl_Customers[[#This Row],[number_customer_service_calls]] &lt;= 1, "0-1 Calls", IF(tbl_Customers[[#This Row],[number_customer_service_calls]] &lt;= 3, "2-3 Calls", IF(tbl_Customers[[#This Row],[number_customer_service_calls]] &lt;=5, "4-5 Calls", "6+ Calls")))</f>
        <v>2-3 Calls</v>
      </c>
      <c r="X3318" t="str">
        <f>IF(tbl_Customers[[#This Row],[account_length]] &lt;= 50, "0-50", IF(tbl_Customers[[#This Row],[account_length]] &lt;=100, "51-100", IF(tbl_Customers[[#This Row],[account_length]] &lt;= 150, "101-150", "151+")))</f>
        <v>101-150</v>
      </c>
      <c r="Y3318" t="str">
        <f>IF(tbl_Customers[[#This Row],[total_intl_charge]] &lt;= 3, "Low Charges", "High Charges")</f>
        <v>Low Charges</v>
      </c>
      <c r="Z3318" t="str">
        <f>IF(tbl_Customers[[#This Row],[total_eve_calls]]&lt;=80,"Low Calls",
IF(tbl_Customers[[#This Row],[total_eve_calls]]&lt;=120,"Medium Calls","High Calls"))</f>
        <v>Medium Calls</v>
      </c>
      <c r="AA3318" t="str">
        <f>IF(tbl_Customers[[#This Row],[total_eve_charge]]&lt;=15,"Low Charges",
IF(tbl_Customers[[#This Row],[total_eve_charge]]&lt;=20,"Medium Charges","High Charges"))</f>
        <v>Low Charges</v>
      </c>
      <c r="AB33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18" t="str">
        <f>IF(tbl_Customers[[#This Row],[number_vmail_messages]] = 0, "No Usage", IF(tbl_Customers[[#This Row],[number_vmail_messages]] &lt;= 20, "Low Usage", IF(tbl_Customers[[#This Row],[number_vmail_messages]] &lt;= 40, "Medium Usgae", "High Usage")))</f>
        <v>No Usage</v>
      </c>
      <c r="AD3318" t="str">
        <f>IF(tbl_Customers[[#This Row],[total_day_minutes]]&lt;=150,"Low Usage", IF(tbl_Customers[[#This Row],[total_day_minutes]]&lt;=200,"Medium Usage", IF(tbl_Customers[[#This Row],[total_day_minutes]]&lt;=250,"High Usage","Very High Usage")))</f>
        <v>Medium Usage</v>
      </c>
      <c r="AE3318" t="str">
        <f>IF(tbl_Customers[[#This Row],[total_intl_calls]]&lt;=5,"Low Calls", IF(tbl_Customers[[#This Row],[total_intl_calls]]&lt;=10, "Medium Calls", "High Calls"))</f>
        <v>Low Calls</v>
      </c>
      <c r="AF33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18" s="36" t="str">
        <f>IF(tbl_Customers[[#This Row],[Churn_Risk_Score]]&gt;=10,"High Risk", IF(tbl_Customers[[#This Row],[Churn_Risk_Score]]&gt;=5,"Medium Risk","Low Risk"))</f>
        <v>Low Risk</v>
      </c>
    </row>
    <row r="3319" spans="1:33" x14ac:dyDescent="0.35">
      <c r="A3319">
        <v>3318</v>
      </c>
      <c r="B3319" t="s">
        <v>50</v>
      </c>
      <c r="C3319">
        <v>173</v>
      </c>
      <c r="D3319" t="s">
        <v>25</v>
      </c>
      <c r="E3319" t="s">
        <v>22</v>
      </c>
      <c r="F3319" t="s">
        <v>22</v>
      </c>
      <c r="G3319">
        <v>0</v>
      </c>
      <c r="H3319">
        <v>154.6</v>
      </c>
      <c r="I3319">
        <v>81</v>
      </c>
      <c r="J3319">
        <v>26.28</v>
      </c>
      <c r="K3319">
        <v>147.30000000000001</v>
      </c>
      <c r="L3319">
        <v>100</v>
      </c>
      <c r="M3319">
        <v>12.52</v>
      </c>
      <c r="N3319">
        <v>132.9</v>
      </c>
      <c r="O3319">
        <v>99</v>
      </c>
      <c r="P3319">
        <v>5.98</v>
      </c>
      <c r="Q3319">
        <v>6.9</v>
      </c>
      <c r="R3319">
        <v>5</v>
      </c>
      <c r="S3319">
        <v>1.86</v>
      </c>
      <c r="T3319">
        <v>0</v>
      </c>
      <c r="U3319" t="s">
        <v>22</v>
      </c>
      <c r="V3319">
        <f>IF(tbl_Customers[[#This Row],[churn]] = "yes", 1, 0)</f>
        <v>0</v>
      </c>
      <c r="W3319" t="str">
        <f>IF(tbl_Customers[[#This Row],[number_customer_service_calls]] &lt;= 1, "0-1 Calls", IF(tbl_Customers[[#This Row],[number_customer_service_calls]] &lt;= 3, "2-3 Calls", IF(tbl_Customers[[#This Row],[number_customer_service_calls]] &lt;=5, "4-5 Calls", "6+ Calls")))</f>
        <v>0-1 Calls</v>
      </c>
      <c r="X3319" t="str">
        <f>IF(tbl_Customers[[#This Row],[account_length]] &lt;= 50, "0-50", IF(tbl_Customers[[#This Row],[account_length]] &lt;=100, "51-100", IF(tbl_Customers[[#This Row],[account_length]] &lt;= 150, "101-150", "151+")))</f>
        <v>151+</v>
      </c>
      <c r="Y3319" t="str">
        <f>IF(tbl_Customers[[#This Row],[total_intl_charge]] &lt;= 3, "Low Charges", "High Charges")</f>
        <v>Low Charges</v>
      </c>
      <c r="Z3319" t="str">
        <f>IF(tbl_Customers[[#This Row],[total_eve_calls]]&lt;=80,"Low Calls",
IF(tbl_Customers[[#This Row],[total_eve_calls]]&lt;=120,"Medium Calls","High Calls"))</f>
        <v>Medium Calls</v>
      </c>
      <c r="AA3319" t="str">
        <f>IF(tbl_Customers[[#This Row],[total_eve_charge]]&lt;=15,"Low Charges",
IF(tbl_Customers[[#This Row],[total_eve_charge]]&lt;=20,"Medium Charges","High Charges"))</f>
        <v>Low Charges</v>
      </c>
      <c r="AB33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19" t="str">
        <f>IF(tbl_Customers[[#This Row],[number_vmail_messages]] = 0, "No Usage", IF(tbl_Customers[[#This Row],[number_vmail_messages]] &lt;= 20, "Low Usage", IF(tbl_Customers[[#This Row],[number_vmail_messages]] &lt;= 40, "Medium Usgae", "High Usage")))</f>
        <v>No Usage</v>
      </c>
      <c r="AD3319" t="str">
        <f>IF(tbl_Customers[[#This Row],[total_day_minutes]]&lt;=150,"Low Usage", IF(tbl_Customers[[#This Row],[total_day_minutes]]&lt;=200,"Medium Usage", IF(tbl_Customers[[#This Row],[total_day_minutes]]&lt;=250,"High Usage","Very High Usage")))</f>
        <v>Medium Usage</v>
      </c>
      <c r="AE3319" t="str">
        <f>IF(tbl_Customers[[#This Row],[total_intl_calls]]&lt;=5,"Low Calls", IF(tbl_Customers[[#This Row],[total_intl_calls]]&lt;=10, "Medium Calls", "High Calls"))</f>
        <v>Low Calls</v>
      </c>
      <c r="AF33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19" s="36" t="str">
        <f>IF(tbl_Customers[[#This Row],[Churn_Risk_Score]]&gt;=10,"High Risk", IF(tbl_Customers[[#This Row],[Churn_Risk_Score]]&gt;=5,"Medium Risk","Low Risk"))</f>
        <v>Low Risk</v>
      </c>
    </row>
    <row r="3320" spans="1:33" x14ac:dyDescent="0.35">
      <c r="A3320">
        <v>3319</v>
      </c>
      <c r="B3320" t="s">
        <v>51</v>
      </c>
      <c r="C3320">
        <v>98</v>
      </c>
      <c r="D3320" t="s">
        <v>21</v>
      </c>
      <c r="E3320" t="s">
        <v>23</v>
      </c>
      <c r="F3320" t="s">
        <v>23</v>
      </c>
      <c r="G3320">
        <v>20</v>
      </c>
      <c r="H3320">
        <v>186.2</v>
      </c>
      <c r="I3320">
        <v>112</v>
      </c>
      <c r="J3320">
        <v>31.65</v>
      </c>
      <c r="K3320">
        <v>145.30000000000001</v>
      </c>
      <c r="L3320">
        <v>65</v>
      </c>
      <c r="M3320">
        <v>12.35</v>
      </c>
      <c r="N3320">
        <v>142.80000000000001</v>
      </c>
      <c r="O3320">
        <v>104</v>
      </c>
      <c r="P3320">
        <v>6.43</v>
      </c>
      <c r="Q3320">
        <v>10.9</v>
      </c>
      <c r="R3320">
        <v>4</v>
      </c>
      <c r="S3320">
        <v>2.94</v>
      </c>
      <c r="T3320">
        <v>3</v>
      </c>
      <c r="U3320" t="s">
        <v>22</v>
      </c>
      <c r="V3320">
        <f>IF(tbl_Customers[[#This Row],[churn]] = "yes", 1, 0)</f>
        <v>0</v>
      </c>
      <c r="W3320" t="str">
        <f>IF(tbl_Customers[[#This Row],[number_customer_service_calls]] &lt;= 1, "0-1 Calls", IF(tbl_Customers[[#This Row],[number_customer_service_calls]] &lt;= 3, "2-3 Calls", IF(tbl_Customers[[#This Row],[number_customer_service_calls]] &lt;=5, "4-5 Calls", "6+ Calls")))</f>
        <v>2-3 Calls</v>
      </c>
      <c r="X3320" t="str">
        <f>IF(tbl_Customers[[#This Row],[account_length]] &lt;= 50, "0-50", IF(tbl_Customers[[#This Row],[account_length]] &lt;=100, "51-100", IF(tbl_Customers[[#This Row],[account_length]] &lt;= 150, "101-150", "151+")))</f>
        <v>51-100</v>
      </c>
      <c r="Y3320" t="str">
        <f>IF(tbl_Customers[[#This Row],[total_intl_charge]] &lt;= 3, "Low Charges", "High Charges")</f>
        <v>Low Charges</v>
      </c>
      <c r="Z3320" t="str">
        <f>IF(tbl_Customers[[#This Row],[total_eve_calls]]&lt;=80,"Low Calls",
IF(tbl_Customers[[#This Row],[total_eve_calls]]&lt;=120,"Medium Calls","High Calls"))</f>
        <v>Low Calls</v>
      </c>
      <c r="AA3320" t="str">
        <f>IF(tbl_Customers[[#This Row],[total_eve_charge]]&lt;=15,"Low Charges",
IF(tbl_Customers[[#This Row],[total_eve_charge]]&lt;=20,"Medium Charges","High Charges"))</f>
        <v>Low Charges</v>
      </c>
      <c r="AB33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0" t="str">
        <f>IF(tbl_Customers[[#This Row],[number_vmail_messages]] = 0, "No Usage", IF(tbl_Customers[[#This Row],[number_vmail_messages]] &lt;= 20, "Low Usage", IF(tbl_Customers[[#This Row],[number_vmail_messages]] &lt;= 40, "Medium Usgae", "High Usage")))</f>
        <v>Low Usage</v>
      </c>
      <c r="AD3320" t="str">
        <f>IF(tbl_Customers[[#This Row],[total_day_minutes]]&lt;=150,"Low Usage", IF(tbl_Customers[[#This Row],[total_day_minutes]]&lt;=200,"Medium Usage", IF(tbl_Customers[[#This Row],[total_day_minutes]]&lt;=250,"High Usage","Very High Usage")))</f>
        <v>Medium Usage</v>
      </c>
      <c r="AE3320" t="str">
        <f>IF(tbl_Customers[[#This Row],[total_intl_calls]]&lt;=5,"Low Calls", IF(tbl_Customers[[#This Row],[total_intl_calls]]&lt;=10, "Medium Calls", "High Calls"))</f>
        <v>Low Calls</v>
      </c>
      <c r="AF33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20" s="36" t="str">
        <f>IF(tbl_Customers[[#This Row],[Churn_Risk_Score]]&gt;=10,"High Risk", IF(tbl_Customers[[#This Row],[Churn_Risk_Score]]&gt;=5,"Medium Risk","Low Risk"))</f>
        <v>Low Risk</v>
      </c>
    </row>
    <row r="3321" spans="1:33" x14ac:dyDescent="0.35">
      <c r="A3321">
        <v>3320</v>
      </c>
      <c r="B3321" t="s">
        <v>32</v>
      </c>
      <c r="C3321">
        <v>81</v>
      </c>
      <c r="D3321" t="s">
        <v>21</v>
      </c>
      <c r="E3321" t="s">
        <v>22</v>
      </c>
      <c r="F3321" t="s">
        <v>22</v>
      </c>
      <c r="G3321">
        <v>0</v>
      </c>
      <c r="H3321">
        <v>176.1</v>
      </c>
      <c r="I3321">
        <v>113</v>
      </c>
      <c r="J3321">
        <v>29.94</v>
      </c>
      <c r="K3321">
        <v>162</v>
      </c>
      <c r="L3321">
        <v>80</v>
      </c>
      <c r="M3321">
        <v>13.77</v>
      </c>
      <c r="N3321">
        <v>160.9</v>
      </c>
      <c r="O3321">
        <v>83</v>
      </c>
      <c r="P3321">
        <v>7.24</v>
      </c>
      <c r="Q3321">
        <v>11.9</v>
      </c>
      <c r="R3321">
        <v>4</v>
      </c>
      <c r="S3321">
        <v>3.21</v>
      </c>
      <c r="T3321">
        <v>1</v>
      </c>
      <c r="U3321" t="s">
        <v>22</v>
      </c>
      <c r="V3321">
        <f>IF(tbl_Customers[[#This Row],[churn]] = "yes", 1, 0)</f>
        <v>0</v>
      </c>
      <c r="W3321" t="str">
        <f>IF(tbl_Customers[[#This Row],[number_customer_service_calls]] &lt;= 1, "0-1 Calls", IF(tbl_Customers[[#This Row],[number_customer_service_calls]] &lt;= 3, "2-3 Calls", IF(tbl_Customers[[#This Row],[number_customer_service_calls]] &lt;=5, "4-5 Calls", "6+ Calls")))</f>
        <v>0-1 Calls</v>
      </c>
      <c r="X3321" t="str">
        <f>IF(tbl_Customers[[#This Row],[account_length]] &lt;= 50, "0-50", IF(tbl_Customers[[#This Row],[account_length]] &lt;=100, "51-100", IF(tbl_Customers[[#This Row],[account_length]] &lt;= 150, "101-150", "151+")))</f>
        <v>51-100</v>
      </c>
      <c r="Y3321" t="str">
        <f>IF(tbl_Customers[[#This Row],[total_intl_charge]] &lt;= 3, "Low Charges", "High Charges")</f>
        <v>High Charges</v>
      </c>
      <c r="Z3321" t="str">
        <f>IF(tbl_Customers[[#This Row],[total_eve_calls]]&lt;=80,"Low Calls",
IF(tbl_Customers[[#This Row],[total_eve_calls]]&lt;=120,"Medium Calls","High Calls"))</f>
        <v>Low Calls</v>
      </c>
      <c r="AA3321" t="str">
        <f>IF(tbl_Customers[[#This Row],[total_eve_charge]]&lt;=15,"Low Charges",
IF(tbl_Customers[[#This Row],[total_eve_charge]]&lt;=20,"Medium Charges","High Charges"))</f>
        <v>Low Charges</v>
      </c>
      <c r="AB33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1" t="str">
        <f>IF(tbl_Customers[[#This Row],[number_vmail_messages]] = 0, "No Usage", IF(tbl_Customers[[#This Row],[number_vmail_messages]] &lt;= 20, "Low Usage", IF(tbl_Customers[[#This Row],[number_vmail_messages]] &lt;= 40, "Medium Usgae", "High Usage")))</f>
        <v>No Usage</v>
      </c>
      <c r="AD3321" t="str">
        <f>IF(tbl_Customers[[#This Row],[total_day_minutes]]&lt;=150,"Low Usage", IF(tbl_Customers[[#This Row],[total_day_minutes]]&lt;=200,"Medium Usage", IF(tbl_Customers[[#This Row],[total_day_minutes]]&lt;=250,"High Usage","Very High Usage")))</f>
        <v>Medium Usage</v>
      </c>
      <c r="AE3321" t="str">
        <f>IF(tbl_Customers[[#This Row],[total_intl_calls]]&lt;=5,"Low Calls", IF(tbl_Customers[[#This Row],[total_intl_calls]]&lt;=10, "Medium Calls", "High Calls"))</f>
        <v>Low Calls</v>
      </c>
      <c r="AF33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21" s="36" t="str">
        <f>IF(tbl_Customers[[#This Row],[Churn_Risk_Score]]&gt;=10,"High Risk", IF(tbl_Customers[[#This Row],[Churn_Risk_Score]]&gt;=5,"Medium Risk","Low Risk"))</f>
        <v>Low Risk</v>
      </c>
    </row>
    <row r="3322" spans="1:33" x14ac:dyDescent="0.35">
      <c r="A3322">
        <v>3321</v>
      </c>
      <c r="B3322" t="s">
        <v>42</v>
      </c>
      <c r="C3322">
        <v>63</v>
      </c>
      <c r="D3322" t="s">
        <v>21</v>
      </c>
      <c r="E3322" t="s">
        <v>22</v>
      </c>
      <c r="F3322" t="s">
        <v>23</v>
      </c>
      <c r="G3322">
        <v>19</v>
      </c>
      <c r="H3322">
        <v>163</v>
      </c>
      <c r="I3322">
        <v>75</v>
      </c>
      <c r="J3322">
        <v>27.71</v>
      </c>
      <c r="K3322">
        <v>238.4</v>
      </c>
      <c r="L3322">
        <v>103</v>
      </c>
      <c r="M3322">
        <v>20.260000000000002</v>
      </c>
      <c r="N3322">
        <v>171.8</v>
      </c>
      <c r="O3322">
        <v>100</v>
      </c>
      <c r="P3322">
        <v>7.73</v>
      </c>
      <c r="Q3322">
        <v>11.3</v>
      </c>
      <c r="R3322">
        <v>3</v>
      </c>
      <c r="S3322">
        <v>3.05</v>
      </c>
      <c r="T3322">
        <v>3</v>
      </c>
      <c r="U3322" t="s">
        <v>22</v>
      </c>
      <c r="V3322">
        <f>IF(tbl_Customers[[#This Row],[churn]] = "yes", 1, 0)</f>
        <v>0</v>
      </c>
      <c r="W3322" t="str">
        <f>IF(tbl_Customers[[#This Row],[number_customer_service_calls]] &lt;= 1, "0-1 Calls", IF(tbl_Customers[[#This Row],[number_customer_service_calls]] &lt;= 3, "2-3 Calls", IF(tbl_Customers[[#This Row],[number_customer_service_calls]] &lt;=5, "4-5 Calls", "6+ Calls")))</f>
        <v>2-3 Calls</v>
      </c>
      <c r="X3322" t="str">
        <f>IF(tbl_Customers[[#This Row],[account_length]] &lt;= 50, "0-50", IF(tbl_Customers[[#This Row],[account_length]] &lt;=100, "51-100", IF(tbl_Customers[[#This Row],[account_length]] &lt;= 150, "101-150", "151+")))</f>
        <v>51-100</v>
      </c>
      <c r="Y3322" t="str">
        <f>IF(tbl_Customers[[#This Row],[total_intl_charge]] &lt;= 3, "Low Charges", "High Charges")</f>
        <v>High Charges</v>
      </c>
      <c r="Z3322" t="str">
        <f>IF(tbl_Customers[[#This Row],[total_eve_calls]]&lt;=80,"Low Calls",
IF(tbl_Customers[[#This Row],[total_eve_calls]]&lt;=120,"Medium Calls","High Calls"))</f>
        <v>Medium Calls</v>
      </c>
      <c r="AA3322" t="str">
        <f>IF(tbl_Customers[[#This Row],[total_eve_charge]]&lt;=15,"Low Charges",
IF(tbl_Customers[[#This Row],[total_eve_charge]]&lt;=20,"Medium Charges","High Charges"))</f>
        <v>High Charges</v>
      </c>
      <c r="AB33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2" t="str">
        <f>IF(tbl_Customers[[#This Row],[number_vmail_messages]] = 0, "No Usage", IF(tbl_Customers[[#This Row],[number_vmail_messages]] &lt;= 20, "Low Usage", IF(tbl_Customers[[#This Row],[number_vmail_messages]] &lt;= 40, "Medium Usgae", "High Usage")))</f>
        <v>Low Usage</v>
      </c>
      <c r="AD3322" t="str">
        <f>IF(tbl_Customers[[#This Row],[total_day_minutes]]&lt;=150,"Low Usage", IF(tbl_Customers[[#This Row],[total_day_minutes]]&lt;=200,"Medium Usage", IF(tbl_Customers[[#This Row],[total_day_minutes]]&lt;=250,"High Usage","Very High Usage")))</f>
        <v>Medium Usage</v>
      </c>
      <c r="AE3322" t="str">
        <f>IF(tbl_Customers[[#This Row],[total_intl_calls]]&lt;=5,"Low Calls", IF(tbl_Customers[[#This Row],[total_intl_calls]]&lt;=10, "Medium Calls", "High Calls"))</f>
        <v>Low Calls</v>
      </c>
      <c r="AF33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22" s="36" t="str">
        <f>IF(tbl_Customers[[#This Row],[Churn_Risk_Score]]&gt;=10,"High Risk", IF(tbl_Customers[[#This Row],[Churn_Risk_Score]]&gt;=5,"Medium Risk","Low Risk"))</f>
        <v>Low Risk</v>
      </c>
    </row>
    <row r="3323" spans="1:33" x14ac:dyDescent="0.35">
      <c r="A3323">
        <v>3322</v>
      </c>
      <c r="B3323" t="s">
        <v>32</v>
      </c>
      <c r="C3323">
        <v>32</v>
      </c>
      <c r="D3323" t="s">
        <v>21</v>
      </c>
      <c r="E3323" t="s">
        <v>22</v>
      </c>
      <c r="F3323" t="s">
        <v>22</v>
      </c>
      <c r="G3323">
        <v>0</v>
      </c>
      <c r="H3323">
        <v>103.6</v>
      </c>
      <c r="I3323">
        <v>78</v>
      </c>
      <c r="J3323">
        <v>17.61</v>
      </c>
      <c r="K3323">
        <v>238.5</v>
      </c>
      <c r="L3323">
        <v>115</v>
      </c>
      <c r="M3323">
        <v>20.27</v>
      </c>
      <c r="N3323">
        <v>186.9</v>
      </c>
      <c r="O3323">
        <v>70</v>
      </c>
      <c r="P3323">
        <v>8.41</v>
      </c>
      <c r="Q3323">
        <v>11</v>
      </c>
      <c r="R3323">
        <v>4</v>
      </c>
      <c r="S3323">
        <v>2.97</v>
      </c>
      <c r="T3323">
        <v>2</v>
      </c>
      <c r="U3323" t="s">
        <v>22</v>
      </c>
      <c r="V3323">
        <f>IF(tbl_Customers[[#This Row],[churn]] = "yes", 1, 0)</f>
        <v>0</v>
      </c>
      <c r="W3323" t="str">
        <f>IF(tbl_Customers[[#This Row],[number_customer_service_calls]] &lt;= 1, "0-1 Calls", IF(tbl_Customers[[#This Row],[number_customer_service_calls]] &lt;= 3, "2-3 Calls", IF(tbl_Customers[[#This Row],[number_customer_service_calls]] &lt;=5, "4-5 Calls", "6+ Calls")))</f>
        <v>2-3 Calls</v>
      </c>
      <c r="X3323" t="str">
        <f>IF(tbl_Customers[[#This Row],[account_length]] &lt;= 50, "0-50", IF(tbl_Customers[[#This Row],[account_length]] &lt;=100, "51-100", IF(tbl_Customers[[#This Row],[account_length]] &lt;= 150, "101-150", "151+")))</f>
        <v>0-50</v>
      </c>
      <c r="Y3323" t="str">
        <f>IF(tbl_Customers[[#This Row],[total_intl_charge]] &lt;= 3, "Low Charges", "High Charges")</f>
        <v>Low Charges</v>
      </c>
      <c r="Z3323" t="str">
        <f>IF(tbl_Customers[[#This Row],[total_eve_calls]]&lt;=80,"Low Calls",
IF(tbl_Customers[[#This Row],[total_eve_calls]]&lt;=120,"Medium Calls","High Calls"))</f>
        <v>Medium Calls</v>
      </c>
      <c r="AA3323" t="str">
        <f>IF(tbl_Customers[[#This Row],[total_eve_charge]]&lt;=15,"Low Charges",
IF(tbl_Customers[[#This Row],[total_eve_charge]]&lt;=20,"Medium Charges","High Charges"))</f>
        <v>High Charges</v>
      </c>
      <c r="AB33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3" t="str">
        <f>IF(tbl_Customers[[#This Row],[number_vmail_messages]] = 0, "No Usage", IF(tbl_Customers[[#This Row],[number_vmail_messages]] &lt;= 20, "Low Usage", IF(tbl_Customers[[#This Row],[number_vmail_messages]] &lt;= 40, "Medium Usgae", "High Usage")))</f>
        <v>No Usage</v>
      </c>
      <c r="AD3323" t="str">
        <f>IF(tbl_Customers[[#This Row],[total_day_minutes]]&lt;=150,"Low Usage", IF(tbl_Customers[[#This Row],[total_day_minutes]]&lt;=200,"Medium Usage", IF(tbl_Customers[[#This Row],[total_day_minutes]]&lt;=250,"High Usage","Very High Usage")))</f>
        <v>Low Usage</v>
      </c>
      <c r="AE3323" t="str">
        <f>IF(tbl_Customers[[#This Row],[total_intl_calls]]&lt;=5,"Low Calls", IF(tbl_Customers[[#This Row],[total_intl_calls]]&lt;=10, "Medium Calls", "High Calls"))</f>
        <v>Low Calls</v>
      </c>
      <c r="AF33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23" s="36" t="str">
        <f>IF(tbl_Customers[[#This Row],[Churn_Risk_Score]]&gt;=10,"High Risk", IF(tbl_Customers[[#This Row],[Churn_Risk_Score]]&gt;=5,"Medium Risk","Low Risk"))</f>
        <v>Low Risk</v>
      </c>
    </row>
    <row r="3324" spans="1:33" x14ac:dyDescent="0.35">
      <c r="A3324">
        <v>3323</v>
      </c>
      <c r="B3324" t="s">
        <v>58</v>
      </c>
      <c r="C3324">
        <v>111</v>
      </c>
      <c r="D3324" t="s">
        <v>21</v>
      </c>
      <c r="E3324" t="s">
        <v>22</v>
      </c>
      <c r="F3324" t="s">
        <v>22</v>
      </c>
      <c r="G3324">
        <v>0</v>
      </c>
      <c r="H3324">
        <v>162.1</v>
      </c>
      <c r="I3324">
        <v>98</v>
      </c>
      <c r="J3324">
        <v>27.56</v>
      </c>
      <c r="K3324">
        <v>217.6</v>
      </c>
      <c r="L3324">
        <v>87</v>
      </c>
      <c r="M3324">
        <v>18.5</v>
      </c>
      <c r="N3324">
        <v>264.10000000000002</v>
      </c>
      <c r="O3324">
        <v>107</v>
      </c>
      <c r="P3324">
        <v>11.88</v>
      </c>
      <c r="Q3324">
        <v>7.7</v>
      </c>
      <c r="R3324">
        <v>1</v>
      </c>
      <c r="S3324">
        <v>2.08</v>
      </c>
      <c r="T3324">
        <v>0</v>
      </c>
      <c r="U3324" t="s">
        <v>22</v>
      </c>
      <c r="V3324">
        <f>IF(tbl_Customers[[#This Row],[churn]] = "yes", 1, 0)</f>
        <v>0</v>
      </c>
      <c r="W3324" t="str">
        <f>IF(tbl_Customers[[#This Row],[number_customer_service_calls]] &lt;= 1, "0-1 Calls", IF(tbl_Customers[[#This Row],[number_customer_service_calls]] &lt;= 3, "2-3 Calls", IF(tbl_Customers[[#This Row],[number_customer_service_calls]] &lt;=5, "4-5 Calls", "6+ Calls")))</f>
        <v>0-1 Calls</v>
      </c>
      <c r="X3324" t="str">
        <f>IF(tbl_Customers[[#This Row],[account_length]] &lt;= 50, "0-50", IF(tbl_Customers[[#This Row],[account_length]] &lt;=100, "51-100", IF(tbl_Customers[[#This Row],[account_length]] &lt;= 150, "101-150", "151+")))</f>
        <v>101-150</v>
      </c>
      <c r="Y3324" t="str">
        <f>IF(tbl_Customers[[#This Row],[total_intl_charge]] &lt;= 3, "Low Charges", "High Charges")</f>
        <v>Low Charges</v>
      </c>
      <c r="Z3324" t="str">
        <f>IF(tbl_Customers[[#This Row],[total_eve_calls]]&lt;=80,"Low Calls",
IF(tbl_Customers[[#This Row],[total_eve_calls]]&lt;=120,"Medium Calls","High Calls"))</f>
        <v>Medium Calls</v>
      </c>
      <c r="AA3324" t="str">
        <f>IF(tbl_Customers[[#This Row],[total_eve_charge]]&lt;=15,"Low Charges",
IF(tbl_Customers[[#This Row],[total_eve_charge]]&lt;=20,"Medium Charges","High Charges"))</f>
        <v>Medium Charges</v>
      </c>
      <c r="AB33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24" t="str">
        <f>IF(tbl_Customers[[#This Row],[number_vmail_messages]] = 0, "No Usage", IF(tbl_Customers[[#This Row],[number_vmail_messages]] &lt;= 20, "Low Usage", IF(tbl_Customers[[#This Row],[number_vmail_messages]] &lt;= 40, "Medium Usgae", "High Usage")))</f>
        <v>No Usage</v>
      </c>
      <c r="AD3324" t="str">
        <f>IF(tbl_Customers[[#This Row],[total_day_minutes]]&lt;=150,"Low Usage", IF(tbl_Customers[[#This Row],[total_day_minutes]]&lt;=200,"Medium Usage", IF(tbl_Customers[[#This Row],[total_day_minutes]]&lt;=250,"High Usage","Very High Usage")))</f>
        <v>Medium Usage</v>
      </c>
      <c r="AE3324" t="str">
        <f>IF(tbl_Customers[[#This Row],[total_intl_calls]]&lt;=5,"Low Calls", IF(tbl_Customers[[#This Row],[total_intl_calls]]&lt;=10, "Medium Calls", "High Calls"))</f>
        <v>Low Calls</v>
      </c>
      <c r="AF33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24" s="36" t="str">
        <f>IF(tbl_Customers[[#This Row],[Churn_Risk_Score]]&gt;=10,"High Risk", IF(tbl_Customers[[#This Row],[Churn_Risk_Score]]&gt;=5,"Medium Risk","Low Risk"))</f>
        <v>Low Risk</v>
      </c>
    </row>
    <row r="3325" spans="1:33" x14ac:dyDescent="0.35">
      <c r="A3325">
        <v>3324</v>
      </c>
      <c r="B3325" t="s">
        <v>49</v>
      </c>
      <c r="C3325">
        <v>96</v>
      </c>
      <c r="D3325" t="s">
        <v>21</v>
      </c>
      <c r="E3325" t="s">
        <v>22</v>
      </c>
      <c r="F3325" t="s">
        <v>22</v>
      </c>
      <c r="G3325">
        <v>0</v>
      </c>
      <c r="H3325">
        <v>149.19999999999999</v>
      </c>
      <c r="I3325">
        <v>125</v>
      </c>
      <c r="J3325">
        <v>25.36</v>
      </c>
      <c r="K3325">
        <v>210.6</v>
      </c>
      <c r="L3325">
        <v>119</v>
      </c>
      <c r="M3325">
        <v>17.899999999999999</v>
      </c>
      <c r="N3325">
        <v>290.5</v>
      </c>
      <c r="O3325">
        <v>102</v>
      </c>
      <c r="P3325">
        <v>13.07</v>
      </c>
      <c r="Q3325">
        <v>9.4</v>
      </c>
      <c r="R3325">
        <v>3</v>
      </c>
      <c r="S3325">
        <v>2.54</v>
      </c>
      <c r="T3325">
        <v>4</v>
      </c>
      <c r="U3325" t="s">
        <v>22</v>
      </c>
      <c r="V3325">
        <f>IF(tbl_Customers[[#This Row],[churn]] = "yes", 1, 0)</f>
        <v>0</v>
      </c>
      <c r="W3325" t="str">
        <f>IF(tbl_Customers[[#This Row],[number_customer_service_calls]] &lt;= 1, "0-1 Calls", IF(tbl_Customers[[#This Row],[number_customer_service_calls]] &lt;= 3, "2-3 Calls", IF(tbl_Customers[[#This Row],[number_customer_service_calls]] &lt;=5, "4-5 Calls", "6+ Calls")))</f>
        <v>4-5 Calls</v>
      </c>
      <c r="X3325" t="str">
        <f>IF(tbl_Customers[[#This Row],[account_length]] &lt;= 50, "0-50", IF(tbl_Customers[[#This Row],[account_length]] &lt;=100, "51-100", IF(tbl_Customers[[#This Row],[account_length]] &lt;= 150, "101-150", "151+")))</f>
        <v>51-100</v>
      </c>
      <c r="Y3325" t="str">
        <f>IF(tbl_Customers[[#This Row],[total_intl_charge]] &lt;= 3, "Low Charges", "High Charges")</f>
        <v>Low Charges</v>
      </c>
      <c r="Z3325" t="str">
        <f>IF(tbl_Customers[[#This Row],[total_eve_calls]]&lt;=80,"Low Calls",
IF(tbl_Customers[[#This Row],[total_eve_calls]]&lt;=120,"Medium Calls","High Calls"))</f>
        <v>Medium Calls</v>
      </c>
      <c r="AA3325" t="str">
        <f>IF(tbl_Customers[[#This Row],[total_eve_charge]]&lt;=15,"Low Charges",
IF(tbl_Customers[[#This Row],[total_eve_charge]]&lt;=20,"Medium Charges","High Charges"))</f>
        <v>Medium Charges</v>
      </c>
      <c r="AB33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25" t="str">
        <f>IF(tbl_Customers[[#This Row],[number_vmail_messages]] = 0, "No Usage", IF(tbl_Customers[[#This Row],[number_vmail_messages]] &lt;= 20, "Low Usage", IF(tbl_Customers[[#This Row],[number_vmail_messages]] &lt;= 40, "Medium Usgae", "High Usage")))</f>
        <v>No Usage</v>
      </c>
      <c r="AD3325" t="str">
        <f>IF(tbl_Customers[[#This Row],[total_day_minutes]]&lt;=150,"Low Usage", IF(tbl_Customers[[#This Row],[total_day_minutes]]&lt;=200,"Medium Usage", IF(tbl_Customers[[#This Row],[total_day_minutes]]&lt;=250,"High Usage","Very High Usage")))</f>
        <v>Low Usage</v>
      </c>
      <c r="AE3325" t="str">
        <f>IF(tbl_Customers[[#This Row],[total_intl_calls]]&lt;=5,"Low Calls", IF(tbl_Customers[[#This Row],[total_intl_calls]]&lt;=10, "Medium Calls", "High Calls"))</f>
        <v>Low Calls</v>
      </c>
      <c r="AF33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25" s="36" t="str">
        <f>IF(tbl_Customers[[#This Row],[Churn_Risk_Score]]&gt;=10,"High Risk", IF(tbl_Customers[[#This Row],[Churn_Risk_Score]]&gt;=5,"Medium Risk","Low Risk"))</f>
        <v>Medium Risk</v>
      </c>
    </row>
    <row r="3326" spans="1:33" x14ac:dyDescent="0.35">
      <c r="A3326">
        <v>3325</v>
      </c>
      <c r="B3326" t="s">
        <v>61</v>
      </c>
      <c r="C3326">
        <v>79</v>
      </c>
      <c r="D3326" t="s">
        <v>21</v>
      </c>
      <c r="E3326" t="s">
        <v>22</v>
      </c>
      <c r="F3326" t="s">
        <v>22</v>
      </c>
      <c r="G3326">
        <v>0</v>
      </c>
      <c r="H3326">
        <v>187.3</v>
      </c>
      <c r="I3326">
        <v>108</v>
      </c>
      <c r="J3326">
        <v>31.84</v>
      </c>
      <c r="K3326">
        <v>177.1</v>
      </c>
      <c r="L3326">
        <v>72</v>
      </c>
      <c r="M3326">
        <v>15.05</v>
      </c>
      <c r="N3326">
        <v>269.2</v>
      </c>
      <c r="O3326">
        <v>135</v>
      </c>
      <c r="P3326">
        <v>12.11</v>
      </c>
      <c r="Q3326">
        <v>9.5</v>
      </c>
      <c r="R3326">
        <v>3</v>
      </c>
      <c r="S3326">
        <v>2.57</v>
      </c>
      <c r="T3326">
        <v>3</v>
      </c>
      <c r="U3326" t="s">
        <v>22</v>
      </c>
      <c r="V3326">
        <f>IF(tbl_Customers[[#This Row],[churn]] = "yes", 1, 0)</f>
        <v>0</v>
      </c>
      <c r="W3326" t="str">
        <f>IF(tbl_Customers[[#This Row],[number_customer_service_calls]] &lt;= 1, "0-1 Calls", IF(tbl_Customers[[#This Row],[number_customer_service_calls]] &lt;= 3, "2-3 Calls", IF(tbl_Customers[[#This Row],[number_customer_service_calls]] &lt;=5, "4-5 Calls", "6+ Calls")))</f>
        <v>2-3 Calls</v>
      </c>
      <c r="X3326" t="str">
        <f>IF(tbl_Customers[[#This Row],[account_length]] &lt;= 50, "0-50", IF(tbl_Customers[[#This Row],[account_length]] &lt;=100, "51-100", IF(tbl_Customers[[#This Row],[account_length]] &lt;= 150, "101-150", "151+")))</f>
        <v>51-100</v>
      </c>
      <c r="Y3326" t="str">
        <f>IF(tbl_Customers[[#This Row],[total_intl_charge]] &lt;= 3, "Low Charges", "High Charges")</f>
        <v>Low Charges</v>
      </c>
      <c r="Z3326" t="str">
        <f>IF(tbl_Customers[[#This Row],[total_eve_calls]]&lt;=80,"Low Calls",
IF(tbl_Customers[[#This Row],[total_eve_calls]]&lt;=120,"Medium Calls","High Calls"))</f>
        <v>Low Calls</v>
      </c>
      <c r="AA3326" t="str">
        <f>IF(tbl_Customers[[#This Row],[total_eve_charge]]&lt;=15,"Low Charges",
IF(tbl_Customers[[#This Row],[total_eve_charge]]&lt;=20,"Medium Charges","High Charges"))</f>
        <v>Medium Charges</v>
      </c>
      <c r="AB33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26" t="str">
        <f>IF(tbl_Customers[[#This Row],[number_vmail_messages]] = 0, "No Usage", IF(tbl_Customers[[#This Row],[number_vmail_messages]] &lt;= 20, "Low Usage", IF(tbl_Customers[[#This Row],[number_vmail_messages]] &lt;= 40, "Medium Usgae", "High Usage")))</f>
        <v>No Usage</v>
      </c>
      <c r="AD3326" t="str">
        <f>IF(tbl_Customers[[#This Row],[total_day_minutes]]&lt;=150,"Low Usage", IF(tbl_Customers[[#This Row],[total_day_minutes]]&lt;=200,"Medium Usage", IF(tbl_Customers[[#This Row],[total_day_minutes]]&lt;=250,"High Usage","Very High Usage")))</f>
        <v>Medium Usage</v>
      </c>
      <c r="AE3326" t="str">
        <f>IF(tbl_Customers[[#This Row],[total_intl_calls]]&lt;=5,"Low Calls", IF(tbl_Customers[[#This Row],[total_intl_calls]]&lt;=10, "Medium Calls", "High Calls"))</f>
        <v>Low Calls</v>
      </c>
      <c r="AF33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26" s="36" t="str">
        <f>IF(tbl_Customers[[#This Row],[Churn_Risk_Score]]&gt;=10,"High Risk", IF(tbl_Customers[[#This Row],[Churn_Risk_Score]]&gt;=5,"Medium Risk","Low Risk"))</f>
        <v>Low Risk</v>
      </c>
    </row>
    <row r="3327" spans="1:33" x14ac:dyDescent="0.35">
      <c r="A3327">
        <v>3326</v>
      </c>
      <c r="B3327" t="s">
        <v>20</v>
      </c>
      <c r="C3327">
        <v>123</v>
      </c>
      <c r="D3327" t="s">
        <v>28</v>
      </c>
      <c r="E3327" t="s">
        <v>22</v>
      </c>
      <c r="F3327" t="s">
        <v>22</v>
      </c>
      <c r="G3327">
        <v>0</v>
      </c>
      <c r="H3327">
        <v>222.4</v>
      </c>
      <c r="I3327">
        <v>90</v>
      </c>
      <c r="J3327">
        <v>37.81</v>
      </c>
      <c r="K3327">
        <v>286.3</v>
      </c>
      <c r="L3327">
        <v>104</v>
      </c>
      <c r="M3327">
        <v>24.34</v>
      </c>
      <c r="N3327">
        <v>300.8</v>
      </c>
      <c r="O3327">
        <v>95</v>
      </c>
      <c r="P3327">
        <v>13.54</v>
      </c>
      <c r="Q3327">
        <v>9.9</v>
      </c>
      <c r="R3327">
        <v>3</v>
      </c>
      <c r="S3327">
        <v>2.67</v>
      </c>
      <c r="T3327">
        <v>2</v>
      </c>
      <c r="U3327" t="s">
        <v>23</v>
      </c>
      <c r="V3327">
        <f>IF(tbl_Customers[[#This Row],[churn]] = "yes", 1, 0)</f>
        <v>1</v>
      </c>
      <c r="W3327" t="str">
        <f>IF(tbl_Customers[[#This Row],[number_customer_service_calls]] &lt;= 1, "0-1 Calls", IF(tbl_Customers[[#This Row],[number_customer_service_calls]] &lt;= 3, "2-3 Calls", IF(tbl_Customers[[#This Row],[number_customer_service_calls]] &lt;=5, "4-5 Calls", "6+ Calls")))</f>
        <v>2-3 Calls</v>
      </c>
      <c r="X3327" t="str">
        <f>IF(tbl_Customers[[#This Row],[account_length]] &lt;= 50, "0-50", IF(tbl_Customers[[#This Row],[account_length]] &lt;=100, "51-100", IF(tbl_Customers[[#This Row],[account_length]] &lt;= 150, "101-150", "151+")))</f>
        <v>101-150</v>
      </c>
      <c r="Y3327" t="str">
        <f>IF(tbl_Customers[[#This Row],[total_intl_charge]] &lt;= 3, "Low Charges", "High Charges")</f>
        <v>Low Charges</v>
      </c>
      <c r="Z3327" t="str">
        <f>IF(tbl_Customers[[#This Row],[total_eve_calls]]&lt;=80,"Low Calls",
IF(tbl_Customers[[#This Row],[total_eve_calls]]&lt;=120,"Medium Calls","High Calls"))</f>
        <v>Medium Calls</v>
      </c>
      <c r="AA3327" t="str">
        <f>IF(tbl_Customers[[#This Row],[total_eve_charge]]&lt;=15,"Low Charges",
IF(tbl_Customers[[#This Row],[total_eve_charge]]&lt;=20,"Medium Charges","High Charges"))</f>
        <v>High Charges</v>
      </c>
      <c r="AB33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27" t="str">
        <f>IF(tbl_Customers[[#This Row],[number_vmail_messages]] = 0, "No Usage", IF(tbl_Customers[[#This Row],[number_vmail_messages]] &lt;= 20, "Low Usage", IF(tbl_Customers[[#This Row],[number_vmail_messages]] &lt;= 40, "Medium Usgae", "High Usage")))</f>
        <v>No Usage</v>
      </c>
      <c r="AD3327" t="str">
        <f>IF(tbl_Customers[[#This Row],[total_day_minutes]]&lt;=150,"Low Usage", IF(tbl_Customers[[#This Row],[total_day_minutes]]&lt;=200,"Medium Usage", IF(tbl_Customers[[#This Row],[total_day_minutes]]&lt;=250,"High Usage","Very High Usage")))</f>
        <v>High Usage</v>
      </c>
      <c r="AE3327" t="str">
        <f>IF(tbl_Customers[[#This Row],[total_intl_calls]]&lt;=5,"Low Calls", IF(tbl_Customers[[#This Row],[total_intl_calls]]&lt;=10, "Medium Calls", "High Calls"))</f>
        <v>Low Calls</v>
      </c>
      <c r="AF33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27" s="36" t="str">
        <f>IF(tbl_Customers[[#This Row],[Churn_Risk_Score]]&gt;=10,"High Risk", IF(tbl_Customers[[#This Row],[Churn_Risk_Score]]&gt;=5,"Medium Risk","Low Risk"))</f>
        <v>Low Risk</v>
      </c>
    </row>
    <row r="3328" spans="1:33" x14ac:dyDescent="0.35">
      <c r="A3328">
        <v>3327</v>
      </c>
      <c r="B3328" t="s">
        <v>32</v>
      </c>
      <c r="C3328">
        <v>88</v>
      </c>
      <c r="D3328" t="s">
        <v>21</v>
      </c>
      <c r="E3328" t="s">
        <v>22</v>
      </c>
      <c r="F3328" t="s">
        <v>22</v>
      </c>
      <c r="G3328">
        <v>0</v>
      </c>
      <c r="H3328">
        <v>82.7</v>
      </c>
      <c r="I3328">
        <v>94</v>
      </c>
      <c r="J3328">
        <v>14.06</v>
      </c>
      <c r="K3328">
        <v>157.5</v>
      </c>
      <c r="L3328">
        <v>130</v>
      </c>
      <c r="M3328">
        <v>13.39</v>
      </c>
      <c r="N3328">
        <v>205.9</v>
      </c>
      <c r="O3328">
        <v>81</v>
      </c>
      <c r="P3328">
        <v>9.27</v>
      </c>
      <c r="Q3328">
        <v>10.6</v>
      </c>
      <c r="R3328">
        <v>4</v>
      </c>
      <c r="S3328">
        <v>2.86</v>
      </c>
      <c r="T3328">
        <v>0</v>
      </c>
      <c r="U3328" t="s">
        <v>23</v>
      </c>
      <c r="V3328">
        <f>IF(tbl_Customers[[#This Row],[churn]] = "yes", 1, 0)</f>
        <v>1</v>
      </c>
      <c r="W3328" t="str">
        <f>IF(tbl_Customers[[#This Row],[number_customer_service_calls]] &lt;= 1, "0-1 Calls", IF(tbl_Customers[[#This Row],[number_customer_service_calls]] &lt;= 3, "2-3 Calls", IF(tbl_Customers[[#This Row],[number_customer_service_calls]] &lt;=5, "4-5 Calls", "6+ Calls")))</f>
        <v>0-1 Calls</v>
      </c>
      <c r="X3328" t="str">
        <f>IF(tbl_Customers[[#This Row],[account_length]] &lt;= 50, "0-50", IF(tbl_Customers[[#This Row],[account_length]] &lt;=100, "51-100", IF(tbl_Customers[[#This Row],[account_length]] &lt;= 150, "101-150", "151+")))</f>
        <v>51-100</v>
      </c>
      <c r="Y3328" t="str">
        <f>IF(tbl_Customers[[#This Row],[total_intl_charge]] &lt;= 3, "Low Charges", "High Charges")</f>
        <v>Low Charges</v>
      </c>
      <c r="Z3328" t="str">
        <f>IF(tbl_Customers[[#This Row],[total_eve_calls]]&lt;=80,"Low Calls",
IF(tbl_Customers[[#This Row],[total_eve_calls]]&lt;=120,"Medium Calls","High Calls"))</f>
        <v>High Calls</v>
      </c>
      <c r="AA3328" t="str">
        <f>IF(tbl_Customers[[#This Row],[total_eve_charge]]&lt;=15,"Low Charges",
IF(tbl_Customers[[#This Row],[total_eve_charge]]&lt;=20,"Medium Charges","High Charges"))</f>
        <v>Low Charges</v>
      </c>
      <c r="AB33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8" t="str">
        <f>IF(tbl_Customers[[#This Row],[number_vmail_messages]] = 0, "No Usage", IF(tbl_Customers[[#This Row],[number_vmail_messages]] &lt;= 20, "Low Usage", IF(tbl_Customers[[#This Row],[number_vmail_messages]] &lt;= 40, "Medium Usgae", "High Usage")))</f>
        <v>No Usage</v>
      </c>
      <c r="AD3328" t="str">
        <f>IF(tbl_Customers[[#This Row],[total_day_minutes]]&lt;=150,"Low Usage", IF(tbl_Customers[[#This Row],[total_day_minutes]]&lt;=200,"Medium Usage", IF(tbl_Customers[[#This Row],[total_day_minutes]]&lt;=250,"High Usage","Very High Usage")))</f>
        <v>Low Usage</v>
      </c>
      <c r="AE3328" t="str">
        <f>IF(tbl_Customers[[#This Row],[total_intl_calls]]&lt;=5,"Low Calls", IF(tbl_Customers[[#This Row],[total_intl_calls]]&lt;=10, "Medium Calls", "High Calls"))</f>
        <v>Low Calls</v>
      </c>
      <c r="AF33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28" s="36" t="str">
        <f>IF(tbl_Customers[[#This Row],[Churn_Risk_Score]]&gt;=10,"High Risk", IF(tbl_Customers[[#This Row],[Churn_Risk_Score]]&gt;=5,"Medium Risk","Low Risk"))</f>
        <v>Low Risk</v>
      </c>
    </row>
    <row r="3329" spans="1:33" x14ac:dyDescent="0.35">
      <c r="A3329">
        <v>3328</v>
      </c>
      <c r="B3329" t="s">
        <v>38</v>
      </c>
      <c r="C3329">
        <v>182</v>
      </c>
      <c r="D3329" t="s">
        <v>25</v>
      </c>
      <c r="E3329" t="s">
        <v>22</v>
      </c>
      <c r="F3329" t="s">
        <v>23</v>
      </c>
      <c r="G3329">
        <v>24</v>
      </c>
      <c r="H3329">
        <v>215.2</v>
      </c>
      <c r="I3329">
        <v>73</v>
      </c>
      <c r="J3329">
        <v>36.58</v>
      </c>
      <c r="K3329">
        <v>133.1</v>
      </c>
      <c r="L3329">
        <v>85</v>
      </c>
      <c r="M3329">
        <v>11.31</v>
      </c>
      <c r="N3329">
        <v>205.1</v>
      </c>
      <c r="O3329">
        <v>79</v>
      </c>
      <c r="P3329">
        <v>9.23</v>
      </c>
      <c r="Q3329">
        <v>10.9</v>
      </c>
      <c r="R3329">
        <v>7</v>
      </c>
      <c r="S3329">
        <v>2.94</v>
      </c>
      <c r="T3329">
        <v>0</v>
      </c>
      <c r="U3329" t="s">
        <v>22</v>
      </c>
      <c r="V3329">
        <f>IF(tbl_Customers[[#This Row],[churn]] = "yes", 1, 0)</f>
        <v>0</v>
      </c>
      <c r="W3329" t="str">
        <f>IF(tbl_Customers[[#This Row],[number_customer_service_calls]] &lt;= 1, "0-1 Calls", IF(tbl_Customers[[#This Row],[number_customer_service_calls]] &lt;= 3, "2-3 Calls", IF(tbl_Customers[[#This Row],[number_customer_service_calls]] &lt;=5, "4-5 Calls", "6+ Calls")))</f>
        <v>0-1 Calls</v>
      </c>
      <c r="X3329" t="str">
        <f>IF(tbl_Customers[[#This Row],[account_length]] &lt;= 50, "0-50", IF(tbl_Customers[[#This Row],[account_length]] &lt;=100, "51-100", IF(tbl_Customers[[#This Row],[account_length]] &lt;= 150, "101-150", "151+")))</f>
        <v>151+</v>
      </c>
      <c r="Y3329" t="str">
        <f>IF(tbl_Customers[[#This Row],[total_intl_charge]] &lt;= 3, "Low Charges", "High Charges")</f>
        <v>Low Charges</v>
      </c>
      <c r="Z3329" t="str">
        <f>IF(tbl_Customers[[#This Row],[total_eve_calls]]&lt;=80,"Low Calls",
IF(tbl_Customers[[#This Row],[total_eve_calls]]&lt;=120,"Medium Calls","High Calls"))</f>
        <v>Medium Calls</v>
      </c>
      <c r="AA3329" t="str">
        <f>IF(tbl_Customers[[#This Row],[total_eve_charge]]&lt;=15,"Low Charges",
IF(tbl_Customers[[#This Row],[total_eve_charge]]&lt;=20,"Medium Charges","High Charges"))</f>
        <v>Low Charges</v>
      </c>
      <c r="AB33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29" t="str">
        <f>IF(tbl_Customers[[#This Row],[number_vmail_messages]] = 0, "No Usage", IF(tbl_Customers[[#This Row],[number_vmail_messages]] &lt;= 20, "Low Usage", IF(tbl_Customers[[#This Row],[number_vmail_messages]] &lt;= 40, "Medium Usgae", "High Usage")))</f>
        <v>Medium Usgae</v>
      </c>
      <c r="AD3329" t="str">
        <f>IF(tbl_Customers[[#This Row],[total_day_minutes]]&lt;=150,"Low Usage", IF(tbl_Customers[[#This Row],[total_day_minutes]]&lt;=200,"Medium Usage", IF(tbl_Customers[[#This Row],[total_day_minutes]]&lt;=250,"High Usage","Very High Usage")))</f>
        <v>High Usage</v>
      </c>
      <c r="AE3329" t="str">
        <f>IF(tbl_Customers[[#This Row],[total_intl_calls]]&lt;=5,"Low Calls", IF(tbl_Customers[[#This Row],[total_intl_calls]]&lt;=10, "Medium Calls", "High Calls"))</f>
        <v>Medium Calls</v>
      </c>
      <c r="AF33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29" s="36" t="str">
        <f>IF(tbl_Customers[[#This Row],[Churn_Risk_Score]]&gt;=10,"High Risk", IF(tbl_Customers[[#This Row],[Churn_Risk_Score]]&gt;=5,"Medium Risk","Low Risk"))</f>
        <v>Low Risk</v>
      </c>
    </row>
    <row r="3330" spans="1:33" x14ac:dyDescent="0.35">
      <c r="A3330">
        <v>3329</v>
      </c>
      <c r="B3330" t="s">
        <v>68</v>
      </c>
      <c r="C3330">
        <v>109</v>
      </c>
      <c r="D3330" t="s">
        <v>21</v>
      </c>
      <c r="E3330" t="s">
        <v>22</v>
      </c>
      <c r="F3330" t="s">
        <v>22</v>
      </c>
      <c r="G3330">
        <v>0</v>
      </c>
      <c r="H3330">
        <v>168</v>
      </c>
      <c r="I3330">
        <v>103</v>
      </c>
      <c r="J3330">
        <v>28.56</v>
      </c>
      <c r="K3330">
        <v>190.8</v>
      </c>
      <c r="L3330">
        <v>100</v>
      </c>
      <c r="M3330">
        <v>16.22</v>
      </c>
      <c r="N3330">
        <v>196.9</v>
      </c>
      <c r="O3330">
        <v>65</v>
      </c>
      <c r="P3330">
        <v>8.86</v>
      </c>
      <c r="Q3330">
        <v>7.1</v>
      </c>
      <c r="R3330">
        <v>4</v>
      </c>
      <c r="S3330">
        <v>1.92</v>
      </c>
      <c r="T3330">
        <v>0</v>
      </c>
      <c r="U3330" t="s">
        <v>22</v>
      </c>
      <c r="V3330">
        <f>IF(tbl_Customers[[#This Row],[churn]] = "yes", 1, 0)</f>
        <v>0</v>
      </c>
      <c r="W3330" t="str">
        <f>IF(tbl_Customers[[#This Row],[number_customer_service_calls]] &lt;= 1, "0-1 Calls", IF(tbl_Customers[[#This Row],[number_customer_service_calls]] &lt;= 3, "2-3 Calls", IF(tbl_Customers[[#This Row],[number_customer_service_calls]] &lt;=5, "4-5 Calls", "6+ Calls")))</f>
        <v>0-1 Calls</v>
      </c>
      <c r="X3330" t="str">
        <f>IF(tbl_Customers[[#This Row],[account_length]] &lt;= 50, "0-50", IF(tbl_Customers[[#This Row],[account_length]] &lt;=100, "51-100", IF(tbl_Customers[[#This Row],[account_length]] &lt;= 150, "101-150", "151+")))</f>
        <v>101-150</v>
      </c>
      <c r="Y3330" t="str">
        <f>IF(tbl_Customers[[#This Row],[total_intl_charge]] &lt;= 3, "Low Charges", "High Charges")</f>
        <v>Low Charges</v>
      </c>
      <c r="Z3330" t="str">
        <f>IF(tbl_Customers[[#This Row],[total_eve_calls]]&lt;=80,"Low Calls",
IF(tbl_Customers[[#This Row],[total_eve_calls]]&lt;=120,"Medium Calls","High Calls"))</f>
        <v>Medium Calls</v>
      </c>
      <c r="AA3330" t="str">
        <f>IF(tbl_Customers[[#This Row],[total_eve_charge]]&lt;=15,"Low Charges",
IF(tbl_Customers[[#This Row],[total_eve_charge]]&lt;=20,"Medium Charges","High Charges"))</f>
        <v>Medium Charges</v>
      </c>
      <c r="AB33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30" t="str">
        <f>IF(tbl_Customers[[#This Row],[number_vmail_messages]] = 0, "No Usage", IF(tbl_Customers[[#This Row],[number_vmail_messages]] &lt;= 20, "Low Usage", IF(tbl_Customers[[#This Row],[number_vmail_messages]] &lt;= 40, "Medium Usgae", "High Usage")))</f>
        <v>No Usage</v>
      </c>
      <c r="AD3330" t="str">
        <f>IF(tbl_Customers[[#This Row],[total_day_minutes]]&lt;=150,"Low Usage", IF(tbl_Customers[[#This Row],[total_day_minutes]]&lt;=200,"Medium Usage", IF(tbl_Customers[[#This Row],[total_day_minutes]]&lt;=250,"High Usage","Very High Usage")))</f>
        <v>Medium Usage</v>
      </c>
      <c r="AE3330" t="str">
        <f>IF(tbl_Customers[[#This Row],[total_intl_calls]]&lt;=5,"Low Calls", IF(tbl_Customers[[#This Row],[total_intl_calls]]&lt;=10, "Medium Calls", "High Calls"))</f>
        <v>Low Calls</v>
      </c>
      <c r="AF33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30" s="36" t="str">
        <f>IF(tbl_Customers[[#This Row],[Churn_Risk_Score]]&gt;=10,"High Risk", IF(tbl_Customers[[#This Row],[Churn_Risk_Score]]&gt;=5,"Medium Risk","Low Risk"))</f>
        <v>Low Risk</v>
      </c>
    </row>
    <row r="3331" spans="1:33" x14ac:dyDescent="0.35">
      <c r="A3331">
        <v>3330</v>
      </c>
      <c r="B3331" t="s">
        <v>34</v>
      </c>
      <c r="C3331">
        <v>79</v>
      </c>
      <c r="D3331" t="s">
        <v>21</v>
      </c>
      <c r="E3331" t="s">
        <v>22</v>
      </c>
      <c r="F3331" t="s">
        <v>23</v>
      </c>
      <c r="G3331">
        <v>12</v>
      </c>
      <c r="H3331">
        <v>62.4</v>
      </c>
      <c r="I3331">
        <v>119</v>
      </c>
      <c r="J3331">
        <v>10.61</v>
      </c>
      <c r="K3331">
        <v>237.6</v>
      </c>
      <c r="L3331">
        <v>96</v>
      </c>
      <c r="M3331">
        <v>20.2</v>
      </c>
      <c r="N3331">
        <v>193.4</v>
      </c>
      <c r="O3331">
        <v>116</v>
      </c>
      <c r="P3331">
        <v>8.6999999999999993</v>
      </c>
      <c r="Q3331">
        <v>7.8</v>
      </c>
      <c r="R3331">
        <v>2</v>
      </c>
      <c r="S3331">
        <v>2.11</v>
      </c>
      <c r="T3331">
        <v>0</v>
      </c>
      <c r="U3331" t="s">
        <v>22</v>
      </c>
      <c r="V3331">
        <f>IF(tbl_Customers[[#This Row],[churn]] = "yes", 1, 0)</f>
        <v>0</v>
      </c>
      <c r="W3331" t="str">
        <f>IF(tbl_Customers[[#This Row],[number_customer_service_calls]] &lt;= 1, "0-1 Calls", IF(tbl_Customers[[#This Row],[number_customer_service_calls]] &lt;= 3, "2-3 Calls", IF(tbl_Customers[[#This Row],[number_customer_service_calls]] &lt;=5, "4-5 Calls", "6+ Calls")))</f>
        <v>0-1 Calls</v>
      </c>
      <c r="X3331" t="str">
        <f>IF(tbl_Customers[[#This Row],[account_length]] &lt;= 50, "0-50", IF(tbl_Customers[[#This Row],[account_length]] &lt;=100, "51-100", IF(tbl_Customers[[#This Row],[account_length]] &lt;= 150, "101-150", "151+")))</f>
        <v>51-100</v>
      </c>
      <c r="Y3331" t="str">
        <f>IF(tbl_Customers[[#This Row],[total_intl_charge]] &lt;= 3, "Low Charges", "High Charges")</f>
        <v>Low Charges</v>
      </c>
      <c r="Z3331" t="str">
        <f>IF(tbl_Customers[[#This Row],[total_eve_calls]]&lt;=80,"Low Calls",
IF(tbl_Customers[[#This Row],[total_eve_calls]]&lt;=120,"Medium Calls","High Calls"))</f>
        <v>Medium Calls</v>
      </c>
      <c r="AA3331" t="str">
        <f>IF(tbl_Customers[[#This Row],[total_eve_charge]]&lt;=15,"Low Charges",
IF(tbl_Customers[[#This Row],[total_eve_charge]]&lt;=20,"Medium Charges","High Charges"))</f>
        <v>High Charges</v>
      </c>
      <c r="AB33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31" t="str">
        <f>IF(tbl_Customers[[#This Row],[number_vmail_messages]] = 0, "No Usage", IF(tbl_Customers[[#This Row],[number_vmail_messages]] &lt;= 20, "Low Usage", IF(tbl_Customers[[#This Row],[number_vmail_messages]] &lt;= 40, "Medium Usgae", "High Usage")))</f>
        <v>Low Usage</v>
      </c>
      <c r="AD3331" t="str">
        <f>IF(tbl_Customers[[#This Row],[total_day_minutes]]&lt;=150,"Low Usage", IF(tbl_Customers[[#This Row],[total_day_minutes]]&lt;=200,"Medium Usage", IF(tbl_Customers[[#This Row],[total_day_minutes]]&lt;=250,"High Usage","Very High Usage")))</f>
        <v>Low Usage</v>
      </c>
      <c r="AE3331" t="str">
        <f>IF(tbl_Customers[[#This Row],[total_intl_calls]]&lt;=5,"Low Calls", IF(tbl_Customers[[#This Row],[total_intl_calls]]&lt;=10, "Medium Calls", "High Calls"))</f>
        <v>Low Calls</v>
      </c>
      <c r="AF33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31" s="36" t="str">
        <f>IF(tbl_Customers[[#This Row],[Churn_Risk_Score]]&gt;=10,"High Risk", IF(tbl_Customers[[#This Row],[Churn_Risk_Score]]&gt;=5,"Medium Risk","Low Risk"))</f>
        <v>Low Risk</v>
      </c>
    </row>
    <row r="3332" spans="1:33" x14ac:dyDescent="0.35">
      <c r="A3332">
        <v>3331</v>
      </c>
      <c r="B3332" t="s">
        <v>38</v>
      </c>
      <c r="C3332">
        <v>68</v>
      </c>
      <c r="D3332" t="s">
        <v>21</v>
      </c>
      <c r="E3332" t="s">
        <v>22</v>
      </c>
      <c r="F3332" t="s">
        <v>23</v>
      </c>
      <c r="G3332">
        <v>41</v>
      </c>
      <c r="H3332">
        <v>226</v>
      </c>
      <c r="I3332">
        <v>113</v>
      </c>
      <c r="J3332">
        <v>38.42</v>
      </c>
      <c r="K3332">
        <v>149.80000000000001</v>
      </c>
      <c r="L3332">
        <v>115</v>
      </c>
      <c r="M3332">
        <v>12.73</v>
      </c>
      <c r="N3332">
        <v>184.9</v>
      </c>
      <c r="O3332">
        <v>88</v>
      </c>
      <c r="P3332">
        <v>8.32</v>
      </c>
      <c r="Q3332">
        <v>11.5</v>
      </c>
      <c r="R3332">
        <v>2</v>
      </c>
      <c r="S3332">
        <v>3.11</v>
      </c>
      <c r="T3332">
        <v>2</v>
      </c>
      <c r="U3332" t="s">
        <v>22</v>
      </c>
      <c r="V3332">
        <f>IF(tbl_Customers[[#This Row],[churn]] = "yes", 1, 0)</f>
        <v>0</v>
      </c>
      <c r="W3332" t="str">
        <f>IF(tbl_Customers[[#This Row],[number_customer_service_calls]] &lt;= 1, "0-1 Calls", IF(tbl_Customers[[#This Row],[number_customer_service_calls]] &lt;= 3, "2-3 Calls", IF(tbl_Customers[[#This Row],[number_customer_service_calls]] &lt;=5, "4-5 Calls", "6+ Calls")))</f>
        <v>2-3 Calls</v>
      </c>
      <c r="X3332" t="str">
        <f>IF(tbl_Customers[[#This Row],[account_length]] &lt;= 50, "0-50", IF(tbl_Customers[[#This Row],[account_length]] &lt;=100, "51-100", IF(tbl_Customers[[#This Row],[account_length]] &lt;= 150, "101-150", "151+")))</f>
        <v>51-100</v>
      </c>
      <c r="Y3332" t="str">
        <f>IF(tbl_Customers[[#This Row],[total_intl_charge]] &lt;= 3, "Low Charges", "High Charges")</f>
        <v>High Charges</v>
      </c>
      <c r="Z3332" t="str">
        <f>IF(tbl_Customers[[#This Row],[total_eve_calls]]&lt;=80,"Low Calls",
IF(tbl_Customers[[#This Row],[total_eve_calls]]&lt;=120,"Medium Calls","High Calls"))</f>
        <v>Medium Calls</v>
      </c>
      <c r="AA3332" t="str">
        <f>IF(tbl_Customers[[#This Row],[total_eve_charge]]&lt;=15,"Low Charges",
IF(tbl_Customers[[#This Row],[total_eve_charge]]&lt;=20,"Medium Charges","High Charges"))</f>
        <v>Low Charges</v>
      </c>
      <c r="AB33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32" t="str">
        <f>IF(tbl_Customers[[#This Row],[number_vmail_messages]] = 0, "No Usage", IF(tbl_Customers[[#This Row],[number_vmail_messages]] &lt;= 20, "Low Usage", IF(tbl_Customers[[#This Row],[number_vmail_messages]] &lt;= 40, "Medium Usgae", "High Usage")))</f>
        <v>High Usage</v>
      </c>
      <c r="AD3332" t="str">
        <f>IF(tbl_Customers[[#This Row],[total_day_minutes]]&lt;=150,"Low Usage", IF(tbl_Customers[[#This Row],[total_day_minutes]]&lt;=200,"Medium Usage", IF(tbl_Customers[[#This Row],[total_day_minutes]]&lt;=250,"High Usage","Very High Usage")))</f>
        <v>High Usage</v>
      </c>
      <c r="AE3332" t="str">
        <f>IF(tbl_Customers[[#This Row],[total_intl_calls]]&lt;=5,"Low Calls", IF(tbl_Customers[[#This Row],[total_intl_calls]]&lt;=10, "Medium Calls", "High Calls"))</f>
        <v>Low Calls</v>
      </c>
      <c r="AF33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32" s="36" t="str">
        <f>IF(tbl_Customers[[#This Row],[Churn_Risk_Score]]&gt;=10,"High Risk", IF(tbl_Customers[[#This Row],[Churn_Risk_Score]]&gt;=5,"Medium Risk","Low Risk"))</f>
        <v>Low Risk</v>
      </c>
    </row>
    <row r="3333" spans="1:33" x14ac:dyDescent="0.35">
      <c r="A3333">
        <v>3332</v>
      </c>
      <c r="B3333" t="s">
        <v>62</v>
      </c>
      <c r="C3333">
        <v>70</v>
      </c>
      <c r="D3333" t="s">
        <v>21</v>
      </c>
      <c r="E3333" t="s">
        <v>22</v>
      </c>
      <c r="F3333" t="s">
        <v>22</v>
      </c>
      <c r="G3333">
        <v>0</v>
      </c>
      <c r="H3333">
        <v>205.7</v>
      </c>
      <c r="I3333">
        <v>80</v>
      </c>
      <c r="J3333">
        <v>34.97</v>
      </c>
      <c r="K3333">
        <v>221.4</v>
      </c>
      <c r="L3333">
        <v>103</v>
      </c>
      <c r="M3333">
        <v>18.82</v>
      </c>
      <c r="N3333">
        <v>206.2</v>
      </c>
      <c r="O3333">
        <v>117</v>
      </c>
      <c r="P3333">
        <v>9.2799999999999994</v>
      </c>
      <c r="Q3333">
        <v>14.2</v>
      </c>
      <c r="R3333">
        <v>5</v>
      </c>
      <c r="S3333">
        <v>3.83</v>
      </c>
      <c r="T3333">
        <v>2</v>
      </c>
      <c r="U3333" t="s">
        <v>22</v>
      </c>
      <c r="V3333">
        <f>IF(tbl_Customers[[#This Row],[churn]] = "yes", 1, 0)</f>
        <v>0</v>
      </c>
      <c r="W3333" t="str">
        <f>IF(tbl_Customers[[#This Row],[number_customer_service_calls]] &lt;= 1, "0-1 Calls", IF(tbl_Customers[[#This Row],[number_customer_service_calls]] &lt;= 3, "2-3 Calls", IF(tbl_Customers[[#This Row],[number_customer_service_calls]] &lt;=5, "4-5 Calls", "6+ Calls")))</f>
        <v>2-3 Calls</v>
      </c>
      <c r="X3333" t="str">
        <f>IF(tbl_Customers[[#This Row],[account_length]] &lt;= 50, "0-50", IF(tbl_Customers[[#This Row],[account_length]] &lt;=100, "51-100", IF(tbl_Customers[[#This Row],[account_length]] &lt;= 150, "101-150", "151+")))</f>
        <v>51-100</v>
      </c>
      <c r="Y3333" t="str">
        <f>IF(tbl_Customers[[#This Row],[total_intl_charge]] &lt;= 3, "Low Charges", "High Charges")</f>
        <v>High Charges</v>
      </c>
      <c r="Z3333" t="str">
        <f>IF(tbl_Customers[[#This Row],[total_eve_calls]]&lt;=80,"Low Calls",
IF(tbl_Customers[[#This Row],[total_eve_calls]]&lt;=120,"Medium Calls","High Calls"))</f>
        <v>Medium Calls</v>
      </c>
      <c r="AA3333" t="str">
        <f>IF(tbl_Customers[[#This Row],[total_eve_charge]]&lt;=15,"Low Charges",
IF(tbl_Customers[[#This Row],[total_eve_charge]]&lt;=20,"Medium Charges","High Charges"))</f>
        <v>Medium Charges</v>
      </c>
      <c r="AB33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33" t="str">
        <f>IF(tbl_Customers[[#This Row],[number_vmail_messages]] = 0, "No Usage", IF(tbl_Customers[[#This Row],[number_vmail_messages]] &lt;= 20, "Low Usage", IF(tbl_Customers[[#This Row],[number_vmail_messages]] &lt;= 40, "Medium Usgae", "High Usage")))</f>
        <v>No Usage</v>
      </c>
      <c r="AD3333" t="str">
        <f>IF(tbl_Customers[[#This Row],[total_day_minutes]]&lt;=150,"Low Usage", IF(tbl_Customers[[#This Row],[total_day_minutes]]&lt;=200,"Medium Usage", IF(tbl_Customers[[#This Row],[total_day_minutes]]&lt;=250,"High Usage","Very High Usage")))</f>
        <v>High Usage</v>
      </c>
      <c r="AE3333" t="str">
        <f>IF(tbl_Customers[[#This Row],[total_intl_calls]]&lt;=5,"Low Calls", IF(tbl_Customers[[#This Row],[total_intl_calls]]&lt;=10, "Medium Calls", "High Calls"))</f>
        <v>Low Calls</v>
      </c>
      <c r="AF33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33" s="36" t="str">
        <f>IF(tbl_Customers[[#This Row],[Churn_Risk_Score]]&gt;=10,"High Risk", IF(tbl_Customers[[#This Row],[Churn_Risk_Score]]&gt;=5,"Medium Risk","Low Risk"))</f>
        <v>Low Risk</v>
      </c>
    </row>
    <row r="3334" spans="1:33" x14ac:dyDescent="0.35">
      <c r="A3334">
        <v>3333</v>
      </c>
      <c r="B3334" t="s">
        <v>44</v>
      </c>
      <c r="C3334">
        <v>44</v>
      </c>
      <c r="D3334" t="s">
        <v>21</v>
      </c>
      <c r="E3334" t="s">
        <v>22</v>
      </c>
      <c r="F3334" t="s">
        <v>23</v>
      </c>
      <c r="G3334">
        <v>20</v>
      </c>
      <c r="H3334">
        <v>184.8</v>
      </c>
      <c r="I3334">
        <v>105</v>
      </c>
      <c r="J3334">
        <v>31.42</v>
      </c>
      <c r="K3334">
        <v>195</v>
      </c>
      <c r="L3334">
        <v>169</v>
      </c>
      <c r="M3334">
        <v>16.579999999999998</v>
      </c>
      <c r="N3334">
        <v>130.1</v>
      </c>
      <c r="O3334">
        <v>121</v>
      </c>
      <c r="P3334">
        <v>5.85</v>
      </c>
      <c r="Q3334">
        <v>11.6</v>
      </c>
      <c r="R3334">
        <v>3</v>
      </c>
      <c r="S3334">
        <v>3.13</v>
      </c>
      <c r="T3334">
        <v>1</v>
      </c>
      <c r="U3334" t="s">
        <v>22</v>
      </c>
      <c r="V3334">
        <f>IF(tbl_Customers[[#This Row],[churn]] = "yes", 1, 0)</f>
        <v>0</v>
      </c>
      <c r="W3334" t="str">
        <f>IF(tbl_Customers[[#This Row],[number_customer_service_calls]] &lt;= 1, "0-1 Calls", IF(tbl_Customers[[#This Row],[number_customer_service_calls]] &lt;= 3, "2-3 Calls", IF(tbl_Customers[[#This Row],[number_customer_service_calls]] &lt;=5, "4-5 Calls", "6+ Calls")))</f>
        <v>0-1 Calls</v>
      </c>
      <c r="X3334" t="str">
        <f>IF(tbl_Customers[[#This Row],[account_length]] &lt;= 50, "0-50", IF(tbl_Customers[[#This Row],[account_length]] &lt;=100, "51-100", IF(tbl_Customers[[#This Row],[account_length]] &lt;= 150, "101-150", "151+")))</f>
        <v>0-50</v>
      </c>
      <c r="Y3334" t="str">
        <f>IF(tbl_Customers[[#This Row],[total_intl_charge]] &lt;= 3, "Low Charges", "High Charges")</f>
        <v>High Charges</v>
      </c>
      <c r="Z3334" t="str">
        <f>IF(tbl_Customers[[#This Row],[total_eve_calls]]&lt;=80,"Low Calls",
IF(tbl_Customers[[#This Row],[total_eve_calls]]&lt;=120,"Medium Calls","High Calls"))</f>
        <v>High Calls</v>
      </c>
      <c r="AA3334" t="str">
        <f>IF(tbl_Customers[[#This Row],[total_eve_charge]]&lt;=15,"Low Charges",
IF(tbl_Customers[[#This Row],[total_eve_charge]]&lt;=20,"Medium Charges","High Charges"))</f>
        <v>Medium Charges</v>
      </c>
      <c r="AB33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34" t="str">
        <f>IF(tbl_Customers[[#This Row],[number_vmail_messages]] = 0, "No Usage", IF(tbl_Customers[[#This Row],[number_vmail_messages]] &lt;= 20, "Low Usage", IF(tbl_Customers[[#This Row],[number_vmail_messages]] &lt;= 40, "Medium Usgae", "High Usage")))</f>
        <v>Low Usage</v>
      </c>
      <c r="AD3334" t="str">
        <f>IF(tbl_Customers[[#This Row],[total_day_minutes]]&lt;=150,"Low Usage", IF(tbl_Customers[[#This Row],[total_day_minutes]]&lt;=200,"Medium Usage", IF(tbl_Customers[[#This Row],[total_day_minutes]]&lt;=250,"High Usage","Very High Usage")))</f>
        <v>Medium Usage</v>
      </c>
      <c r="AE3334" t="str">
        <f>IF(tbl_Customers[[#This Row],[total_intl_calls]]&lt;=5,"Low Calls", IF(tbl_Customers[[#This Row],[total_intl_calls]]&lt;=10, "Medium Calls", "High Calls"))</f>
        <v>Low Calls</v>
      </c>
      <c r="AF33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34" s="36" t="str">
        <f>IF(tbl_Customers[[#This Row],[Churn_Risk_Score]]&gt;=10,"High Risk", IF(tbl_Customers[[#This Row],[Churn_Risk_Score]]&gt;=5,"Medium Risk","Low Risk"))</f>
        <v>Low Risk</v>
      </c>
    </row>
    <row r="3335" spans="1:33" x14ac:dyDescent="0.35">
      <c r="A3335">
        <v>3334</v>
      </c>
      <c r="B3335" t="s">
        <v>27</v>
      </c>
      <c r="C3335">
        <v>113</v>
      </c>
      <c r="D3335" t="s">
        <v>28</v>
      </c>
      <c r="E3335" t="s">
        <v>22</v>
      </c>
      <c r="F3335" t="s">
        <v>22</v>
      </c>
      <c r="G3335">
        <v>0</v>
      </c>
      <c r="H3335">
        <v>193.1</v>
      </c>
      <c r="I3335">
        <v>93</v>
      </c>
      <c r="J3335">
        <v>32.83</v>
      </c>
      <c r="K3335">
        <v>206.4</v>
      </c>
      <c r="L3335">
        <v>85</v>
      </c>
      <c r="M3335">
        <v>17.54</v>
      </c>
      <c r="N3335">
        <v>215.9</v>
      </c>
      <c r="O3335">
        <v>102</v>
      </c>
      <c r="P3335">
        <v>9.7200000000000006</v>
      </c>
      <c r="Q3335">
        <v>11.1</v>
      </c>
      <c r="R3335">
        <v>2</v>
      </c>
      <c r="S3335">
        <v>3</v>
      </c>
      <c r="T3335">
        <v>1</v>
      </c>
      <c r="U3335" t="s">
        <v>22</v>
      </c>
      <c r="V3335">
        <f>IF(tbl_Customers[[#This Row],[churn]] = "yes", 1, 0)</f>
        <v>0</v>
      </c>
      <c r="W3335" t="str">
        <f>IF(tbl_Customers[[#This Row],[number_customer_service_calls]] &lt;= 1, "0-1 Calls", IF(tbl_Customers[[#This Row],[number_customer_service_calls]] &lt;= 3, "2-3 Calls", IF(tbl_Customers[[#This Row],[number_customer_service_calls]] &lt;=5, "4-5 Calls", "6+ Calls")))</f>
        <v>0-1 Calls</v>
      </c>
      <c r="X3335" t="str">
        <f>IF(tbl_Customers[[#This Row],[account_length]] &lt;= 50, "0-50", IF(tbl_Customers[[#This Row],[account_length]] &lt;=100, "51-100", IF(tbl_Customers[[#This Row],[account_length]] &lt;= 150, "101-150", "151+")))</f>
        <v>101-150</v>
      </c>
      <c r="Y3335" t="str">
        <f>IF(tbl_Customers[[#This Row],[total_intl_charge]] &lt;= 3, "Low Charges", "High Charges")</f>
        <v>Low Charges</v>
      </c>
      <c r="Z3335" t="str">
        <f>IF(tbl_Customers[[#This Row],[total_eve_calls]]&lt;=80,"Low Calls",
IF(tbl_Customers[[#This Row],[total_eve_calls]]&lt;=120,"Medium Calls","High Calls"))</f>
        <v>Medium Calls</v>
      </c>
      <c r="AA3335" t="str">
        <f>IF(tbl_Customers[[#This Row],[total_eve_charge]]&lt;=15,"Low Charges",
IF(tbl_Customers[[#This Row],[total_eve_charge]]&lt;=20,"Medium Charges","High Charges"))</f>
        <v>Medium Charges</v>
      </c>
      <c r="AB33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35" t="str">
        <f>IF(tbl_Customers[[#This Row],[number_vmail_messages]] = 0, "No Usage", IF(tbl_Customers[[#This Row],[number_vmail_messages]] &lt;= 20, "Low Usage", IF(tbl_Customers[[#This Row],[number_vmail_messages]] &lt;= 40, "Medium Usgae", "High Usage")))</f>
        <v>No Usage</v>
      </c>
      <c r="AD3335" t="str">
        <f>IF(tbl_Customers[[#This Row],[total_day_minutes]]&lt;=150,"Low Usage", IF(tbl_Customers[[#This Row],[total_day_minutes]]&lt;=200,"Medium Usage", IF(tbl_Customers[[#This Row],[total_day_minutes]]&lt;=250,"High Usage","Very High Usage")))</f>
        <v>Medium Usage</v>
      </c>
      <c r="AE3335" t="str">
        <f>IF(tbl_Customers[[#This Row],[total_intl_calls]]&lt;=5,"Low Calls", IF(tbl_Customers[[#This Row],[total_intl_calls]]&lt;=10, "Medium Calls", "High Calls"))</f>
        <v>Low Calls</v>
      </c>
      <c r="AF33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35" s="36" t="str">
        <f>IF(tbl_Customers[[#This Row],[Churn_Risk_Score]]&gt;=10,"High Risk", IF(tbl_Customers[[#This Row],[Churn_Risk_Score]]&gt;=5,"Medium Risk","Low Risk"))</f>
        <v>Low Risk</v>
      </c>
    </row>
    <row r="3336" spans="1:33" x14ac:dyDescent="0.35">
      <c r="A3336">
        <v>3335</v>
      </c>
      <c r="B3336" t="s">
        <v>55</v>
      </c>
      <c r="C3336">
        <v>86</v>
      </c>
      <c r="D3336" t="s">
        <v>28</v>
      </c>
      <c r="E3336" t="s">
        <v>23</v>
      </c>
      <c r="F3336" t="s">
        <v>23</v>
      </c>
      <c r="G3336">
        <v>41</v>
      </c>
      <c r="H3336">
        <v>225.5</v>
      </c>
      <c r="I3336">
        <v>95</v>
      </c>
      <c r="J3336">
        <v>38.340000000000003</v>
      </c>
      <c r="K3336">
        <v>229.3</v>
      </c>
      <c r="L3336">
        <v>101</v>
      </c>
      <c r="M3336">
        <v>19.489999999999998</v>
      </c>
      <c r="N3336">
        <v>134</v>
      </c>
      <c r="O3336">
        <v>82</v>
      </c>
      <c r="P3336">
        <v>6.03</v>
      </c>
      <c r="Q3336">
        <v>11.6</v>
      </c>
      <c r="R3336">
        <v>10</v>
      </c>
      <c r="S3336">
        <v>3.13</v>
      </c>
      <c r="T3336">
        <v>2</v>
      </c>
      <c r="U3336" t="s">
        <v>22</v>
      </c>
      <c r="V3336">
        <f>IF(tbl_Customers[[#This Row],[churn]] = "yes", 1, 0)</f>
        <v>0</v>
      </c>
      <c r="W3336" t="str">
        <f>IF(tbl_Customers[[#This Row],[number_customer_service_calls]] &lt;= 1, "0-1 Calls", IF(tbl_Customers[[#This Row],[number_customer_service_calls]] &lt;= 3, "2-3 Calls", IF(tbl_Customers[[#This Row],[number_customer_service_calls]] &lt;=5, "4-5 Calls", "6+ Calls")))</f>
        <v>2-3 Calls</v>
      </c>
      <c r="X3336" t="str">
        <f>IF(tbl_Customers[[#This Row],[account_length]] &lt;= 50, "0-50", IF(tbl_Customers[[#This Row],[account_length]] &lt;=100, "51-100", IF(tbl_Customers[[#This Row],[account_length]] &lt;= 150, "101-150", "151+")))</f>
        <v>51-100</v>
      </c>
      <c r="Y3336" t="str">
        <f>IF(tbl_Customers[[#This Row],[total_intl_charge]] &lt;= 3, "Low Charges", "High Charges")</f>
        <v>High Charges</v>
      </c>
      <c r="Z3336" t="str">
        <f>IF(tbl_Customers[[#This Row],[total_eve_calls]]&lt;=80,"Low Calls",
IF(tbl_Customers[[#This Row],[total_eve_calls]]&lt;=120,"Medium Calls","High Calls"))</f>
        <v>Medium Calls</v>
      </c>
      <c r="AA3336" t="str">
        <f>IF(tbl_Customers[[#This Row],[total_eve_charge]]&lt;=15,"Low Charges",
IF(tbl_Customers[[#This Row],[total_eve_charge]]&lt;=20,"Medium Charges","High Charges"))</f>
        <v>Medium Charges</v>
      </c>
      <c r="AB33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36" t="str">
        <f>IF(tbl_Customers[[#This Row],[number_vmail_messages]] = 0, "No Usage", IF(tbl_Customers[[#This Row],[number_vmail_messages]] &lt;= 20, "Low Usage", IF(tbl_Customers[[#This Row],[number_vmail_messages]] &lt;= 40, "Medium Usgae", "High Usage")))</f>
        <v>High Usage</v>
      </c>
      <c r="AD3336" t="str">
        <f>IF(tbl_Customers[[#This Row],[total_day_minutes]]&lt;=150,"Low Usage", IF(tbl_Customers[[#This Row],[total_day_minutes]]&lt;=200,"Medium Usage", IF(tbl_Customers[[#This Row],[total_day_minutes]]&lt;=250,"High Usage","Very High Usage")))</f>
        <v>High Usage</v>
      </c>
      <c r="AE3336" t="str">
        <f>IF(tbl_Customers[[#This Row],[total_intl_calls]]&lt;=5,"Low Calls", IF(tbl_Customers[[#This Row],[total_intl_calls]]&lt;=10, "Medium Calls", "High Calls"))</f>
        <v>Medium Calls</v>
      </c>
      <c r="AF33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336" s="36" t="str">
        <f>IF(tbl_Customers[[#This Row],[Churn_Risk_Score]]&gt;=10,"High Risk", IF(tbl_Customers[[#This Row],[Churn_Risk_Score]]&gt;=5,"Medium Risk","Low Risk"))</f>
        <v>Medium Risk</v>
      </c>
    </row>
    <row r="3337" spans="1:33" x14ac:dyDescent="0.35">
      <c r="A3337">
        <v>3336</v>
      </c>
      <c r="B3337" t="s">
        <v>46</v>
      </c>
      <c r="C3337">
        <v>59</v>
      </c>
      <c r="D3337" t="s">
        <v>21</v>
      </c>
      <c r="E3337" t="s">
        <v>22</v>
      </c>
      <c r="F3337" t="s">
        <v>22</v>
      </c>
      <c r="G3337">
        <v>0</v>
      </c>
      <c r="H3337">
        <v>163.5</v>
      </c>
      <c r="I3337">
        <v>107</v>
      </c>
      <c r="J3337">
        <v>27.8</v>
      </c>
      <c r="K3337">
        <v>187.1</v>
      </c>
      <c r="L3337">
        <v>91</v>
      </c>
      <c r="M3337">
        <v>15.9</v>
      </c>
      <c r="N3337">
        <v>179.1</v>
      </c>
      <c r="O3337">
        <v>100</v>
      </c>
      <c r="P3337">
        <v>8.06</v>
      </c>
      <c r="Q3337">
        <v>10.3</v>
      </c>
      <c r="R3337">
        <v>1</v>
      </c>
      <c r="S3337">
        <v>2.78</v>
      </c>
      <c r="T3337">
        <v>2</v>
      </c>
      <c r="U3337" t="s">
        <v>22</v>
      </c>
      <c r="V3337">
        <f>IF(tbl_Customers[[#This Row],[churn]] = "yes", 1, 0)</f>
        <v>0</v>
      </c>
      <c r="W3337" t="str">
        <f>IF(tbl_Customers[[#This Row],[number_customer_service_calls]] &lt;= 1, "0-1 Calls", IF(tbl_Customers[[#This Row],[number_customer_service_calls]] &lt;= 3, "2-3 Calls", IF(tbl_Customers[[#This Row],[number_customer_service_calls]] &lt;=5, "4-5 Calls", "6+ Calls")))</f>
        <v>2-3 Calls</v>
      </c>
      <c r="X3337" t="str">
        <f>IF(tbl_Customers[[#This Row],[account_length]] &lt;= 50, "0-50", IF(tbl_Customers[[#This Row],[account_length]] &lt;=100, "51-100", IF(tbl_Customers[[#This Row],[account_length]] &lt;= 150, "101-150", "151+")))</f>
        <v>51-100</v>
      </c>
      <c r="Y3337" t="str">
        <f>IF(tbl_Customers[[#This Row],[total_intl_charge]] &lt;= 3, "Low Charges", "High Charges")</f>
        <v>Low Charges</v>
      </c>
      <c r="Z3337" t="str">
        <f>IF(tbl_Customers[[#This Row],[total_eve_calls]]&lt;=80,"Low Calls",
IF(tbl_Customers[[#This Row],[total_eve_calls]]&lt;=120,"Medium Calls","High Calls"))</f>
        <v>Medium Calls</v>
      </c>
      <c r="AA3337" t="str">
        <f>IF(tbl_Customers[[#This Row],[total_eve_charge]]&lt;=15,"Low Charges",
IF(tbl_Customers[[#This Row],[total_eve_charge]]&lt;=20,"Medium Charges","High Charges"))</f>
        <v>Medium Charges</v>
      </c>
      <c r="AB33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37" t="str">
        <f>IF(tbl_Customers[[#This Row],[number_vmail_messages]] = 0, "No Usage", IF(tbl_Customers[[#This Row],[number_vmail_messages]] &lt;= 20, "Low Usage", IF(tbl_Customers[[#This Row],[number_vmail_messages]] &lt;= 40, "Medium Usgae", "High Usage")))</f>
        <v>No Usage</v>
      </c>
      <c r="AD3337" t="str">
        <f>IF(tbl_Customers[[#This Row],[total_day_minutes]]&lt;=150,"Low Usage", IF(tbl_Customers[[#This Row],[total_day_minutes]]&lt;=200,"Medium Usage", IF(tbl_Customers[[#This Row],[total_day_minutes]]&lt;=250,"High Usage","Very High Usage")))</f>
        <v>Medium Usage</v>
      </c>
      <c r="AE3337" t="str">
        <f>IF(tbl_Customers[[#This Row],[total_intl_calls]]&lt;=5,"Low Calls", IF(tbl_Customers[[#This Row],[total_intl_calls]]&lt;=10, "Medium Calls", "High Calls"))</f>
        <v>Low Calls</v>
      </c>
      <c r="AF33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37" s="36" t="str">
        <f>IF(tbl_Customers[[#This Row],[Churn_Risk_Score]]&gt;=10,"High Risk", IF(tbl_Customers[[#This Row],[Churn_Risk_Score]]&gt;=5,"Medium Risk","Low Risk"))</f>
        <v>Low Risk</v>
      </c>
    </row>
    <row r="3338" spans="1:33" x14ac:dyDescent="0.35">
      <c r="A3338">
        <v>3337</v>
      </c>
      <c r="B3338" t="s">
        <v>24</v>
      </c>
      <c r="C3338">
        <v>112</v>
      </c>
      <c r="D3338" t="s">
        <v>28</v>
      </c>
      <c r="E3338" t="s">
        <v>22</v>
      </c>
      <c r="F3338" t="s">
        <v>23</v>
      </c>
      <c r="G3338">
        <v>22</v>
      </c>
      <c r="H3338">
        <v>244.7</v>
      </c>
      <c r="I3338">
        <v>104</v>
      </c>
      <c r="J3338">
        <v>41.6</v>
      </c>
      <c r="K3338">
        <v>203.1</v>
      </c>
      <c r="L3338">
        <v>88</v>
      </c>
      <c r="M3338">
        <v>17.260000000000002</v>
      </c>
      <c r="N3338">
        <v>222</v>
      </c>
      <c r="O3338">
        <v>84</v>
      </c>
      <c r="P3338">
        <v>9.99</v>
      </c>
      <c r="Q3338">
        <v>7.4</v>
      </c>
      <c r="R3338">
        <v>6</v>
      </c>
      <c r="S3338">
        <v>2</v>
      </c>
      <c r="T3338">
        <v>0</v>
      </c>
      <c r="U3338" t="s">
        <v>22</v>
      </c>
      <c r="V3338">
        <f>IF(tbl_Customers[[#This Row],[churn]] = "yes", 1, 0)</f>
        <v>0</v>
      </c>
      <c r="W3338" t="str">
        <f>IF(tbl_Customers[[#This Row],[number_customer_service_calls]] &lt;= 1, "0-1 Calls", IF(tbl_Customers[[#This Row],[number_customer_service_calls]] &lt;= 3, "2-3 Calls", IF(tbl_Customers[[#This Row],[number_customer_service_calls]] &lt;=5, "4-5 Calls", "6+ Calls")))</f>
        <v>0-1 Calls</v>
      </c>
      <c r="X3338" t="str">
        <f>IF(tbl_Customers[[#This Row],[account_length]] &lt;= 50, "0-50", IF(tbl_Customers[[#This Row],[account_length]] &lt;=100, "51-100", IF(tbl_Customers[[#This Row],[account_length]] &lt;= 150, "101-150", "151+")))</f>
        <v>101-150</v>
      </c>
      <c r="Y3338" t="str">
        <f>IF(tbl_Customers[[#This Row],[total_intl_charge]] &lt;= 3, "Low Charges", "High Charges")</f>
        <v>Low Charges</v>
      </c>
      <c r="Z3338" t="str">
        <f>IF(tbl_Customers[[#This Row],[total_eve_calls]]&lt;=80,"Low Calls",
IF(tbl_Customers[[#This Row],[total_eve_calls]]&lt;=120,"Medium Calls","High Calls"))</f>
        <v>Medium Calls</v>
      </c>
      <c r="AA3338" t="str">
        <f>IF(tbl_Customers[[#This Row],[total_eve_charge]]&lt;=15,"Low Charges",
IF(tbl_Customers[[#This Row],[total_eve_charge]]&lt;=20,"Medium Charges","High Charges"))</f>
        <v>Medium Charges</v>
      </c>
      <c r="AB33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38" t="str">
        <f>IF(tbl_Customers[[#This Row],[number_vmail_messages]] = 0, "No Usage", IF(tbl_Customers[[#This Row],[number_vmail_messages]] &lt;= 20, "Low Usage", IF(tbl_Customers[[#This Row],[number_vmail_messages]] &lt;= 40, "Medium Usgae", "High Usage")))</f>
        <v>Medium Usgae</v>
      </c>
      <c r="AD3338" t="str">
        <f>IF(tbl_Customers[[#This Row],[total_day_minutes]]&lt;=150,"Low Usage", IF(tbl_Customers[[#This Row],[total_day_minutes]]&lt;=200,"Medium Usage", IF(tbl_Customers[[#This Row],[total_day_minutes]]&lt;=250,"High Usage","Very High Usage")))</f>
        <v>High Usage</v>
      </c>
      <c r="AE3338" t="str">
        <f>IF(tbl_Customers[[#This Row],[total_intl_calls]]&lt;=5,"Low Calls", IF(tbl_Customers[[#This Row],[total_intl_calls]]&lt;=10, "Medium Calls", "High Calls"))</f>
        <v>Medium Calls</v>
      </c>
      <c r="AF33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38" s="36" t="str">
        <f>IF(tbl_Customers[[#This Row],[Churn_Risk_Score]]&gt;=10,"High Risk", IF(tbl_Customers[[#This Row],[Churn_Risk_Score]]&gt;=5,"Medium Risk","Low Risk"))</f>
        <v>Low Risk</v>
      </c>
    </row>
    <row r="3339" spans="1:33" x14ac:dyDescent="0.35">
      <c r="A3339">
        <v>3338</v>
      </c>
      <c r="B3339" t="s">
        <v>27</v>
      </c>
      <c r="C3339">
        <v>152</v>
      </c>
      <c r="D3339" t="s">
        <v>25</v>
      </c>
      <c r="E3339" t="s">
        <v>22</v>
      </c>
      <c r="F3339" t="s">
        <v>22</v>
      </c>
      <c r="G3339">
        <v>0</v>
      </c>
      <c r="H3339">
        <v>216.7</v>
      </c>
      <c r="I3339">
        <v>70</v>
      </c>
      <c r="J3339">
        <v>36.840000000000003</v>
      </c>
      <c r="K3339">
        <v>152.69999999999999</v>
      </c>
      <c r="L3339">
        <v>102</v>
      </c>
      <c r="M3339">
        <v>12.98</v>
      </c>
      <c r="N3339">
        <v>181.2</v>
      </c>
      <c r="O3339">
        <v>99</v>
      </c>
      <c r="P3339">
        <v>8.15</v>
      </c>
      <c r="Q3339">
        <v>11.6</v>
      </c>
      <c r="R3339">
        <v>6</v>
      </c>
      <c r="S3339">
        <v>3.13</v>
      </c>
      <c r="T3339">
        <v>1</v>
      </c>
      <c r="U3339" t="s">
        <v>22</v>
      </c>
      <c r="V3339">
        <f>IF(tbl_Customers[[#This Row],[churn]] = "yes", 1, 0)</f>
        <v>0</v>
      </c>
      <c r="W3339" t="str">
        <f>IF(tbl_Customers[[#This Row],[number_customer_service_calls]] &lt;= 1, "0-1 Calls", IF(tbl_Customers[[#This Row],[number_customer_service_calls]] &lt;= 3, "2-3 Calls", IF(tbl_Customers[[#This Row],[number_customer_service_calls]] &lt;=5, "4-5 Calls", "6+ Calls")))</f>
        <v>0-1 Calls</v>
      </c>
      <c r="X3339" t="str">
        <f>IF(tbl_Customers[[#This Row],[account_length]] &lt;= 50, "0-50", IF(tbl_Customers[[#This Row],[account_length]] &lt;=100, "51-100", IF(tbl_Customers[[#This Row],[account_length]] &lt;= 150, "101-150", "151+")))</f>
        <v>151+</v>
      </c>
      <c r="Y3339" t="str">
        <f>IF(tbl_Customers[[#This Row],[total_intl_charge]] &lt;= 3, "Low Charges", "High Charges")</f>
        <v>High Charges</v>
      </c>
      <c r="Z3339" t="str">
        <f>IF(tbl_Customers[[#This Row],[total_eve_calls]]&lt;=80,"Low Calls",
IF(tbl_Customers[[#This Row],[total_eve_calls]]&lt;=120,"Medium Calls","High Calls"))</f>
        <v>Medium Calls</v>
      </c>
      <c r="AA3339" t="str">
        <f>IF(tbl_Customers[[#This Row],[total_eve_charge]]&lt;=15,"Low Charges",
IF(tbl_Customers[[#This Row],[total_eve_charge]]&lt;=20,"Medium Charges","High Charges"))</f>
        <v>Low Charges</v>
      </c>
      <c r="AB33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39" t="str">
        <f>IF(tbl_Customers[[#This Row],[number_vmail_messages]] = 0, "No Usage", IF(tbl_Customers[[#This Row],[number_vmail_messages]] &lt;= 20, "Low Usage", IF(tbl_Customers[[#This Row],[number_vmail_messages]] &lt;= 40, "Medium Usgae", "High Usage")))</f>
        <v>No Usage</v>
      </c>
      <c r="AD3339" t="str">
        <f>IF(tbl_Customers[[#This Row],[total_day_minutes]]&lt;=150,"Low Usage", IF(tbl_Customers[[#This Row],[total_day_minutes]]&lt;=200,"Medium Usage", IF(tbl_Customers[[#This Row],[total_day_minutes]]&lt;=250,"High Usage","Very High Usage")))</f>
        <v>High Usage</v>
      </c>
      <c r="AE3339" t="str">
        <f>IF(tbl_Customers[[#This Row],[total_intl_calls]]&lt;=5,"Low Calls", IF(tbl_Customers[[#This Row],[total_intl_calls]]&lt;=10, "Medium Calls", "High Calls"))</f>
        <v>Medium Calls</v>
      </c>
      <c r="AF33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39" s="36" t="str">
        <f>IF(tbl_Customers[[#This Row],[Churn_Risk_Score]]&gt;=10,"High Risk", IF(tbl_Customers[[#This Row],[Churn_Risk_Score]]&gt;=5,"Medium Risk","Low Risk"))</f>
        <v>Low Risk</v>
      </c>
    </row>
    <row r="3340" spans="1:33" x14ac:dyDescent="0.35">
      <c r="A3340">
        <v>3339</v>
      </c>
      <c r="B3340" t="s">
        <v>48</v>
      </c>
      <c r="C3340">
        <v>108</v>
      </c>
      <c r="D3340" t="s">
        <v>21</v>
      </c>
      <c r="E3340" t="s">
        <v>22</v>
      </c>
      <c r="F3340" t="s">
        <v>23</v>
      </c>
      <c r="G3340">
        <v>15</v>
      </c>
      <c r="H3340">
        <v>196.8</v>
      </c>
      <c r="I3340">
        <v>79</v>
      </c>
      <c r="J3340">
        <v>33.46</v>
      </c>
      <c r="K3340">
        <v>173.5</v>
      </c>
      <c r="L3340">
        <v>99</v>
      </c>
      <c r="M3340">
        <v>14.75</v>
      </c>
      <c r="N3340">
        <v>274.7</v>
      </c>
      <c r="O3340">
        <v>108</v>
      </c>
      <c r="P3340">
        <v>12.36</v>
      </c>
      <c r="Q3340">
        <v>14.6</v>
      </c>
      <c r="R3340">
        <v>5</v>
      </c>
      <c r="S3340">
        <v>3.94</v>
      </c>
      <c r="T3340">
        <v>1</v>
      </c>
      <c r="U3340" t="s">
        <v>22</v>
      </c>
      <c r="V3340">
        <f>IF(tbl_Customers[[#This Row],[churn]] = "yes", 1, 0)</f>
        <v>0</v>
      </c>
      <c r="W3340" t="str">
        <f>IF(tbl_Customers[[#This Row],[number_customer_service_calls]] &lt;= 1, "0-1 Calls", IF(tbl_Customers[[#This Row],[number_customer_service_calls]] &lt;= 3, "2-3 Calls", IF(tbl_Customers[[#This Row],[number_customer_service_calls]] &lt;=5, "4-5 Calls", "6+ Calls")))</f>
        <v>0-1 Calls</v>
      </c>
      <c r="X3340" t="str">
        <f>IF(tbl_Customers[[#This Row],[account_length]] &lt;= 50, "0-50", IF(tbl_Customers[[#This Row],[account_length]] &lt;=100, "51-100", IF(tbl_Customers[[#This Row],[account_length]] &lt;= 150, "101-150", "151+")))</f>
        <v>101-150</v>
      </c>
      <c r="Y3340" t="str">
        <f>IF(tbl_Customers[[#This Row],[total_intl_charge]] &lt;= 3, "Low Charges", "High Charges")</f>
        <v>High Charges</v>
      </c>
      <c r="Z3340" t="str">
        <f>IF(tbl_Customers[[#This Row],[total_eve_calls]]&lt;=80,"Low Calls",
IF(tbl_Customers[[#This Row],[total_eve_calls]]&lt;=120,"Medium Calls","High Calls"))</f>
        <v>Medium Calls</v>
      </c>
      <c r="AA3340" t="str">
        <f>IF(tbl_Customers[[#This Row],[total_eve_charge]]&lt;=15,"Low Charges",
IF(tbl_Customers[[#This Row],[total_eve_charge]]&lt;=20,"Medium Charges","High Charges"))</f>
        <v>Low Charges</v>
      </c>
      <c r="AB33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40" t="str">
        <f>IF(tbl_Customers[[#This Row],[number_vmail_messages]] = 0, "No Usage", IF(tbl_Customers[[#This Row],[number_vmail_messages]] &lt;= 20, "Low Usage", IF(tbl_Customers[[#This Row],[number_vmail_messages]] &lt;= 40, "Medium Usgae", "High Usage")))</f>
        <v>Low Usage</v>
      </c>
      <c r="AD3340" t="str">
        <f>IF(tbl_Customers[[#This Row],[total_day_minutes]]&lt;=150,"Low Usage", IF(tbl_Customers[[#This Row],[total_day_minutes]]&lt;=200,"Medium Usage", IF(tbl_Customers[[#This Row],[total_day_minutes]]&lt;=250,"High Usage","Very High Usage")))</f>
        <v>Medium Usage</v>
      </c>
      <c r="AE3340" t="str">
        <f>IF(tbl_Customers[[#This Row],[total_intl_calls]]&lt;=5,"Low Calls", IF(tbl_Customers[[#This Row],[total_intl_calls]]&lt;=10, "Medium Calls", "High Calls"))</f>
        <v>Low Calls</v>
      </c>
      <c r="AF33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40" s="36" t="str">
        <f>IF(tbl_Customers[[#This Row],[Churn_Risk_Score]]&gt;=10,"High Risk", IF(tbl_Customers[[#This Row],[Churn_Risk_Score]]&gt;=5,"Medium Risk","Low Risk"))</f>
        <v>Low Risk</v>
      </c>
    </row>
    <row r="3341" spans="1:33" x14ac:dyDescent="0.35">
      <c r="A3341">
        <v>3340</v>
      </c>
      <c r="B3341" t="s">
        <v>47</v>
      </c>
      <c r="C3341">
        <v>91</v>
      </c>
      <c r="D3341" t="s">
        <v>28</v>
      </c>
      <c r="E3341" t="s">
        <v>22</v>
      </c>
      <c r="F3341" t="s">
        <v>22</v>
      </c>
      <c r="G3341">
        <v>0</v>
      </c>
      <c r="H3341">
        <v>197.3</v>
      </c>
      <c r="I3341">
        <v>120</v>
      </c>
      <c r="J3341">
        <v>33.54</v>
      </c>
      <c r="K3341">
        <v>202.4</v>
      </c>
      <c r="L3341">
        <v>89</v>
      </c>
      <c r="M3341">
        <v>17.2</v>
      </c>
      <c r="N3341">
        <v>290.5</v>
      </c>
      <c r="O3341">
        <v>128</v>
      </c>
      <c r="P3341">
        <v>13.07</v>
      </c>
      <c r="Q3341">
        <v>15.3</v>
      </c>
      <c r="R3341">
        <v>7</v>
      </c>
      <c r="S3341">
        <v>4.13</v>
      </c>
      <c r="T3341">
        <v>1</v>
      </c>
      <c r="U3341" t="s">
        <v>22</v>
      </c>
      <c r="V3341">
        <f>IF(tbl_Customers[[#This Row],[churn]] = "yes", 1, 0)</f>
        <v>0</v>
      </c>
      <c r="W3341" t="str">
        <f>IF(tbl_Customers[[#This Row],[number_customer_service_calls]] &lt;= 1, "0-1 Calls", IF(tbl_Customers[[#This Row],[number_customer_service_calls]] &lt;= 3, "2-3 Calls", IF(tbl_Customers[[#This Row],[number_customer_service_calls]] &lt;=5, "4-5 Calls", "6+ Calls")))</f>
        <v>0-1 Calls</v>
      </c>
      <c r="X3341" t="str">
        <f>IF(tbl_Customers[[#This Row],[account_length]] &lt;= 50, "0-50", IF(tbl_Customers[[#This Row],[account_length]] &lt;=100, "51-100", IF(tbl_Customers[[#This Row],[account_length]] &lt;= 150, "101-150", "151+")))</f>
        <v>51-100</v>
      </c>
      <c r="Y3341" t="str">
        <f>IF(tbl_Customers[[#This Row],[total_intl_charge]] &lt;= 3, "Low Charges", "High Charges")</f>
        <v>High Charges</v>
      </c>
      <c r="Z3341" t="str">
        <f>IF(tbl_Customers[[#This Row],[total_eve_calls]]&lt;=80,"Low Calls",
IF(tbl_Customers[[#This Row],[total_eve_calls]]&lt;=120,"Medium Calls","High Calls"))</f>
        <v>Medium Calls</v>
      </c>
      <c r="AA3341" t="str">
        <f>IF(tbl_Customers[[#This Row],[total_eve_charge]]&lt;=15,"Low Charges",
IF(tbl_Customers[[#This Row],[total_eve_charge]]&lt;=20,"Medium Charges","High Charges"))</f>
        <v>Medium Charges</v>
      </c>
      <c r="AB33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41" t="str">
        <f>IF(tbl_Customers[[#This Row],[number_vmail_messages]] = 0, "No Usage", IF(tbl_Customers[[#This Row],[number_vmail_messages]] &lt;= 20, "Low Usage", IF(tbl_Customers[[#This Row],[number_vmail_messages]] &lt;= 40, "Medium Usgae", "High Usage")))</f>
        <v>No Usage</v>
      </c>
      <c r="AD3341" t="str">
        <f>IF(tbl_Customers[[#This Row],[total_day_minutes]]&lt;=150,"Low Usage", IF(tbl_Customers[[#This Row],[total_day_minutes]]&lt;=200,"Medium Usage", IF(tbl_Customers[[#This Row],[total_day_minutes]]&lt;=250,"High Usage","Very High Usage")))</f>
        <v>Medium Usage</v>
      </c>
      <c r="AE3341" t="str">
        <f>IF(tbl_Customers[[#This Row],[total_intl_calls]]&lt;=5,"Low Calls", IF(tbl_Customers[[#This Row],[total_intl_calls]]&lt;=10, "Medium Calls", "High Calls"))</f>
        <v>Medium Calls</v>
      </c>
      <c r="AF33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41" s="36" t="str">
        <f>IF(tbl_Customers[[#This Row],[Churn_Risk_Score]]&gt;=10,"High Risk", IF(tbl_Customers[[#This Row],[Churn_Risk_Score]]&gt;=5,"Medium Risk","Low Risk"))</f>
        <v>Low Risk</v>
      </c>
    </row>
    <row r="3342" spans="1:33" x14ac:dyDescent="0.35">
      <c r="A3342">
        <v>3341</v>
      </c>
      <c r="B3342" t="s">
        <v>50</v>
      </c>
      <c r="C3342">
        <v>57</v>
      </c>
      <c r="D3342" t="s">
        <v>21</v>
      </c>
      <c r="E3342" t="s">
        <v>22</v>
      </c>
      <c r="F3342" t="s">
        <v>23</v>
      </c>
      <c r="G3342">
        <v>23</v>
      </c>
      <c r="H3342">
        <v>208.7</v>
      </c>
      <c r="I3342">
        <v>57</v>
      </c>
      <c r="J3342">
        <v>35.479999999999997</v>
      </c>
      <c r="K3342">
        <v>233.4</v>
      </c>
      <c r="L3342">
        <v>132</v>
      </c>
      <c r="M3342">
        <v>19.84</v>
      </c>
      <c r="N3342">
        <v>108.8</v>
      </c>
      <c r="O3342">
        <v>117</v>
      </c>
      <c r="P3342">
        <v>4.9000000000000004</v>
      </c>
      <c r="Q3342">
        <v>9.1</v>
      </c>
      <c r="R3342">
        <v>5</v>
      </c>
      <c r="S3342">
        <v>2.46</v>
      </c>
      <c r="T3342">
        <v>1</v>
      </c>
      <c r="U3342" t="s">
        <v>22</v>
      </c>
      <c r="V3342">
        <f>IF(tbl_Customers[[#This Row],[churn]] = "yes", 1, 0)</f>
        <v>0</v>
      </c>
      <c r="W3342" t="str">
        <f>IF(tbl_Customers[[#This Row],[number_customer_service_calls]] &lt;= 1, "0-1 Calls", IF(tbl_Customers[[#This Row],[number_customer_service_calls]] &lt;= 3, "2-3 Calls", IF(tbl_Customers[[#This Row],[number_customer_service_calls]] &lt;=5, "4-5 Calls", "6+ Calls")))</f>
        <v>0-1 Calls</v>
      </c>
      <c r="X3342" t="str">
        <f>IF(tbl_Customers[[#This Row],[account_length]] &lt;= 50, "0-50", IF(tbl_Customers[[#This Row],[account_length]] &lt;=100, "51-100", IF(tbl_Customers[[#This Row],[account_length]] &lt;= 150, "101-150", "151+")))</f>
        <v>51-100</v>
      </c>
      <c r="Y3342" t="str">
        <f>IF(tbl_Customers[[#This Row],[total_intl_charge]] &lt;= 3, "Low Charges", "High Charges")</f>
        <v>Low Charges</v>
      </c>
      <c r="Z3342" t="str">
        <f>IF(tbl_Customers[[#This Row],[total_eve_calls]]&lt;=80,"Low Calls",
IF(tbl_Customers[[#This Row],[total_eve_calls]]&lt;=120,"Medium Calls","High Calls"))</f>
        <v>High Calls</v>
      </c>
      <c r="AA3342" t="str">
        <f>IF(tbl_Customers[[#This Row],[total_eve_charge]]&lt;=15,"Low Charges",
IF(tbl_Customers[[#This Row],[total_eve_charge]]&lt;=20,"Medium Charges","High Charges"))</f>
        <v>Medium Charges</v>
      </c>
      <c r="AB33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42" t="str">
        <f>IF(tbl_Customers[[#This Row],[number_vmail_messages]] = 0, "No Usage", IF(tbl_Customers[[#This Row],[number_vmail_messages]] &lt;= 20, "Low Usage", IF(tbl_Customers[[#This Row],[number_vmail_messages]] &lt;= 40, "Medium Usgae", "High Usage")))</f>
        <v>Medium Usgae</v>
      </c>
      <c r="AD3342" t="str">
        <f>IF(tbl_Customers[[#This Row],[total_day_minutes]]&lt;=150,"Low Usage", IF(tbl_Customers[[#This Row],[total_day_minutes]]&lt;=200,"Medium Usage", IF(tbl_Customers[[#This Row],[total_day_minutes]]&lt;=250,"High Usage","Very High Usage")))</f>
        <v>High Usage</v>
      </c>
      <c r="AE3342" t="str">
        <f>IF(tbl_Customers[[#This Row],[total_intl_calls]]&lt;=5,"Low Calls", IF(tbl_Customers[[#This Row],[total_intl_calls]]&lt;=10, "Medium Calls", "High Calls"))</f>
        <v>Low Calls</v>
      </c>
      <c r="AF33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42" s="36" t="str">
        <f>IF(tbl_Customers[[#This Row],[Churn_Risk_Score]]&gt;=10,"High Risk", IF(tbl_Customers[[#This Row],[Churn_Risk_Score]]&gt;=5,"Medium Risk","Low Risk"))</f>
        <v>Low Risk</v>
      </c>
    </row>
    <row r="3343" spans="1:33" x14ac:dyDescent="0.35">
      <c r="A3343">
        <v>3342</v>
      </c>
      <c r="B3343" t="s">
        <v>31</v>
      </c>
      <c r="C3343">
        <v>112</v>
      </c>
      <c r="D3343" t="s">
        <v>25</v>
      </c>
      <c r="E3343" t="s">
        <v>22</v>
      </c>
      <c r="F3343" t="s">
        <v>22</v>
      </c>
      <c r="G3343">
        <v>0</v>
      </c>
      <c r="H3343">
        <v>168.4</v>
      </c>
      <c r="I3343">
        <v>53</v>
      </c>
      <c r="J3343">
        <v>28.63</v>
      </c>
      <c r="K3343">
        <v>187.5</v>
      </c>
      <c r="L3343">
        <v>68</v>
      </c>
      <c r="M3343">
        <v>15.94</v>
      </c>
      <c r="N3343">
        <v>204.5</v>
      </c>
      <c r="O3343">
        <v>125</v>
      </c>
      <c r="P3343">
        <v>9.1999999999999993</v>
      </c>
      <c r="Q3343">
        <v>9.8000000000000007</v>
      </c>
      <c r="R3343">
        <v>3</v>
      </c>
      <c r="S3343">
        <v>2.65</v>
      </c>
      <c r="T3343">
        <v>1</v>
      </c>
      <c r="U3343" t="s">
        <v>22</v>
      </c>
      <c r="V3343">
        <f>IF(tbl_Customers[[#This Row],[churn]] = "yes", 1, 0)</f>
        <v>0</v>
      </c>
      <c r="W3343" t="str">
        <f>IF(tbl_Customers[[#This Row],[number_customer_service_calls]] &lt;= 1, "0-1 Calls", IF(tbl_Customers[[#This Row],[number_customer_service_calls]] &lt;= 3, "2-3 Calls", IF(tbl_Customers[[#This Row],[number_customer_service_calls]] &lt;=5, "4-5 Calls", "6+ Calls")))</f>
        <v>0-1 Calls</v>
      </c>
      <c r="X3343" t="str">
        <f>IF(tbl_Customers[[#This Row],[account_length]] &lt;= 50, "0-50", IF(tbl_Customers[[#This Row],[account_length]] &lt;=100, "51-100", IF(tbl_Customers[[#This Row],[account_length]] &lt;= 150, "101-150", "151+")))</f>
        <v>101-150</v>
      </c>
      <c r="Y3343" t="str">
        <f>IF(tbl_Customers[[#This Row],[total_intl_charge]] &lt;= 3, "Low Charges", "High Charges")</f>
        <v>Low Charges</v>
      </c>
      <c r="Z3343" t="str">
        <f>IF(tbl_Customers[[#This Row],[total_eve_calls]]&lt;=80,"Low Calls",
IF(tbl_Customers[[#This Row],[total_eve_calls]]&lt;=120,"Medium Calls","High Calls"))</f>
        <v>Low Calls</v>
      </c>
      <c r="AA3343" t="str">
        <f>IF(tbl_Customers[[#This Row],[total_eve_charge]]&lt;=15,"Low Charges",
IF(tbl_Customers[[#This Row],[total_eve_charge]]&lt;=20,"Medium Charges","High Charges"))</f>
        <v>Medium Charges</v>
      </c>
      <c r="AB33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43" t="str">
        <f>IF(tbl_Customers[[#This Row],[number_vmail_messages]] = 0, "No Usage", IF(tbl_Customers[[#This Row],[number_vmail_messages]] &lt;= 20, "Low Usage", IF(tbl_Customers[[#This Row],[number_vmail_messages]] &lt;= 40, "Medium Usgae", "High Usage")))</f>
        <v>No Usage</v>
      </c>
      <c r="AD3343" t="str">
        <f>IF(tbl_Customers[[#This Row],[total_day_minutes]]&lt;=150,"Low Usage", IF(tbl_Customers[[#This Row],[total_day_minutes]]&lt;=200,"Medium Usage", IF(tbl_Customers[[#This Row],[total_day_minutes]]&lt;=250,"High Usage","Very High Usage")))</f>
        <v>Medium Usage</v>
      </c>
      <c r="AE3343" t="str">
        <f>IF(tbl_Customers[[#This Row],[total_intl_calls]]&lt;=5,"Low Calls", IF(tbl_Customers[[#This Row],[total_intl_calls]]&lt;=10, "Medium Calls", "High Calls"))</f>
        <v>Low Calls</v>
      </c>
      <c r="AF33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43" s="36" t="str">
        <f>IF(tbl_Customers[[#This Row],[Churn_Risk_Score]]&gt;=10,"High Risk", IF(tbl_Customers[[#This Row],[Churn_Risk_Score]]&gt;=5,"Medium Risk","Low Risk"))</f>
        <v>Low Risk</v>
      </c>
    </row>
    <row r="3344" spans="1:33" x14ac:dyDescent="0.35">
      <c r="A3344">
        <v>3343</v>
      </c>
      <c r="B3344" t="s">
        <v>52</v>
      </c>
      <c r="C3344">
        <v>100</v>
      </c>
      <c r="D3344" t="s">
        <v>21</v>
      </c>
      <c r="E3344" t="s">
        <v>22</v>
      </c>
      <c r="F3344" t="s">
        <v>22</v>
      </c>
      <c r="G3344">
        <v>0</v>
      </c>
      <c r="H3344">
        <v>129.4</v>
      </c>
      <c r="I3344">
        <v>69</v>
      </c>
      <c r="J3344">
        <v>22</v>
      </c>
      <c r="K3344">
        <v>251.3</v>
      </c>
      <c r="L3344">
        <v>73</v>
      </c>
      <c r="M3344">
        <v>21.36</v>
      </c>
      <c r="N3344">
        <v>157.1</v>
      </c>
      <c r="O3344">
        <v>92</v>
      </c>
      <c r="P3344">
        <v>7.07</v>
      </c>
      <c r="Q3344">
        <v>10.4</v>
      </c>
      <c r="R3344">
        <v>3</v>
      </c>
      <c r="S3344">
        <v>2.81</v>
      </c>
      <c r="T3344">
        <v>1</v>
      </c>
      <c r="U3344" t="s">
        <v>22</v>
      </c>
      <c r="V3344">
        <f>IF(tbl_Customers[[#This Row],[churn]] = "yes", 1, 0)</f>
        <v>0</v>
      </c>
      <c r="W3344" t="str">
        <f>IF(tbl_Customers[[#This Row],[number_customer_service_calls]] &lt;= 1, "0-1 Calls", IF(tbl_Customers[[#This Row],[number_customer_service_calls]] &lt;= 3, "2-3 Calls", IF(tbl_Customers[[#This Row],[number_customer_service_calls]] &lt;=5, "4-5 Calls", "6+ Calls")))</f>
        <v>0-1 Calls</v>
      </c>
      <c r="X3344" t="str">
        <f>IF(tbl_Customers[[#This Row],[account_length]] &lt;= 50, "0-50", IF(tbl_Customers[[#This Row],[account_length]] &lt;=100, "51-100", IF(tbl_Customers[[#This Row],[account_length]] &lt;= 150, "101-150", "151+")))</f>
        <v>51-100</v>
      </c>
      <c r="Y3344" t="str">
        <f>IF(tbl_Customers[[#This Row],[total_intl_charge]] &lt;= 3, "Low Charges", "High Charges")</f>
        <v>Low Charges</v>
      </c>
      <c r="Z3344" t="str">
        <f>IF(tbl_Customers[[#This Row],[total_eve_calls]]&lt;=80,"Low Calls",
IF(tbl_Customers[[#This Row],[total_eve_calls]]&lt;=120,"Medium Calls","High Calls"))</f>
        <v>Low Calls</v>
      </c>
      <c r="AA3344" t="str">
        <f>IF(tbl_Customers[[#This Row],[total_eve_charge]]&lt;=15,"Low Charges",
IF(tbl_Customers[[#This Row],[total_eve_charge]]&lt;=20,"Medium Charges","High Charges"))</f>
        <v>High Charges</v>
      </c>
      <c r="AB33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44" t="str">
        <f>IF(tbl_Customers[[#This Row],[number_vmail_messages]] = 0, "No Usage", IF(tbl_Customers[[#This Row],[number_vmail_messages]] &lt;= 20, "Low Usage", IF(tbl_Customers[[#This Row],[number_vmail_messages]] &lt;= 40, "Medium Usgae", "High Usage")))</f>
        <v>No Usage</v>
      </c>
      <c r="AD3344" t="str">
        <f>IF(tbl_Customers[[#This Row],[total_day_minutes]]&lt;=150,"Low Usage", IF(tbl_Customers[[#This Row],[total_day_minutes]]&lt;=200,"Medium Usage", IF(tbl_Customers[[#This Row],[total_day_minutes]]&lt;=250,"High Usage","Very High Usage")))</f>
        <v>Low Usage</v>
      </c>
      <c r="AE3344" t="str">
        <f>IF(tbl_Customers[[#This Row],[total_intl_calls]]&lt;=5,"Low Calls", IF(tbl_Customers[[#This Row],[total_intl_calls]]&lt;=10, "Medium Calls", "High Calls"))</f>
        <v>Low Calls</v>
      </c>
      <c r="AF33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44" s="36" t="str">
        <f>IF(tbl_Customers[[#This Row],[Churn_Risk_Score]]&gt;=10,"High Risk", IF(tbl_Customers[[#This Row],[Churn_Risk_Score]]&gt;=5,"Medium Risk","Low Risk"))</f>
        <v>Low Risk</v>
      </c>
    </row>
    <row r="3345" spans="1:33" x14ac:dyDescent="0.35">
      <c r="A3345">
        <v>3344</v>
      </c>
      <c r="B3345" t="s">
        <v>37</v>
      </c>
      <c r="C3345">
        <v>42</v>
      </c>
      <c r="D3345" t="s">
        <v>28</v>
      </c>
      <c r="E3345" t="s">
        <v>23</v>
      </c>
      <c r="F3345" t="s">
        <v>22</v>
      </c>
      <c r="G3345">
        <v>0</v>
      </c>
      <c r="H3345">
        <v>260.89999999999998</v>
      </c>
      <c r="I3345">
        <v>94</v>
      </c>
      <c r="J3345">
        <v>44.35</v>
      </c>
      <c r="K3345">
        <v>152.80000000000001</v>
      </c>
      <c r="L3345">
        <v>123</v>
      </c>
      <c r="M3345">
        <v>12.99</v>
      </c>
      <c r="N3345">
        <v>212.6</v>
      </c>
      <c r="O3345">
        <v>94</v>
      </c>
      <c r="P3345">
        <v>9.57</v>
      </c>
      <c r="Q3345">
        <v>11.1</v>
      </c>
      <c r="R3345">
        <v>4</v>
      </c>
      <c r="S3345">
        <v>3</v>
      </c>
      <c r="T3345">
        <v>1</v>
      </c>
      <c r="U3345" t="s">
        <v>22</v>
      </c>
      <c r="V3345">
        <f>IF(tbl_Customers[[#This Row],[churn]] = "yes", 1, 0)</f>
        <v>0</v>
      </c>
      <c r="W3345" t="str">
        <f>IF(tbl_Customers[[#This Row],[number_customer_service_calls]] &lt;= 1, "0-1 Calls", IF(tbl_Customers[[#This Row],[number_customer_service_calls]] &lt;= 3, "2-3 Calls", IF(tbl_Customers[[#This Row],[number_customer_service_calls]] &lt;=5, "4-5 Calls", "6+ Calls")))</f>
        <v>0-1 Calls</v>
      </c>
      <c r="X3345" t="str">
        <f>IF(tbl_Customers[[#This Row],[account_length]] &lt;= 50, "0-50", IF(tbl_Customers[[#This Row],[account_length]] &lt;=100, "51-100", IF(tbl_Customers[[#This Row],[account_length]] &lt;= 150, "101-150", "151+")))</f>
        <v>0-50</v>
      </c>
      <c r="Y3345" t="str">
        <f>IF(tbl_Customers[[#This Row],[total_intl_charge]] &lt;= 3, "Low Charges", "High Charges")</f>
        <v>Low Charges</v>
      </c>
      <c r="Z3345" t="str">
        <f>IF(tbl_Customers[[#This Row],[total_eve_calls]]&lt;=80,"Low Calls",
IF(tbl_Customers[[#This Row],[total_eve_calls]]&lt;=120,"Medium Calls","High Calls"))</f>
        <v>High Calls</v>
      </c>
      <c r="AA3345" t="str">
        <f>IF(tbl_Customers[[#This Row],[total_eve_charge]]&lt;=15,"Low Charges",
IF(tbl_Customers[[#This Row],[total_eve_charge]]&lt;=20,"Medium Charges","High Charges"))</f>
        <v>Low Charges</v>
      </c>
      <c r="AB33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45" t="str">
        <f>IF(tbl_Customers[[#This Row],[number_vmail_messages]] = 0, "No Usage", IF(tbl_Customers[[#This Row],[number_vmail_messages]] &lt;= 20, "Low Usage", IF(tbl_Customers[[#This Row],[number_vmail_messages]] &lt;= 40, "Medium Usgae", "High Usage")))</f>
        <v>No Usage</v>
      </c>
      <c r="AD3345" t="str">
        <f>IF(tbl_Customers[[#This Row],[total_day_minutes]]&lt;=150,"Low Usage", IF(tbl_Customers[[#This Row],[total_day_minutes]]&lt;=200,"Medium Usage", IF(tbl_Customers[[#This Row],[total_day_minutes]]&lt;=250,"High Usage","Very High Usage")))</f>
        <v>Very High Usage</v>
      </c>
      <c r="AE3345" t="str">
        <f>IF(tbl_Customers[[#This Row],[total_intl_calls]]&lt;=5,"Low Calls", IF(tbl_Customers[[#This Row],[total_intl_calls]]&lt;=10, "Medium Calls", "High Calls"))</f>
        <v>Low Calls</v>
      </c>
      <c r="AF33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45" s="36" t="str">
        <f>IF(tbl_Customers[[#This Row],[Churn_Risk_Score]]&gt;=10,"High Risk", IF(tbl_Customers[[#This Row],[Churn_Risk_Score]]&gt;=5,"Medium Risk","Low Risk"))</f>
        <v>Medium Risk</v>
      </c>
    </row>
    <row r="3346" spans="1:33" x14ac:dyDescent="0.35">
      <c r="A3346">
        <v>3345</v>
      </c>
      <c r="B3346" t="s">
        <v>36</v>
      </c>
      <c r="C3346">
        <v>68</v>
      </c>
      <c r="D3346" t="s">
        <v>21</v>
      </c>
      <c r="E3346" t="s">
        <v>22</v>
      </c>
      <c r="F3346" t="s">
        <v>22</v>
      </c>
      <c r="G3346">
        <v>0</v>
      </c>
      <c r="H3346">
        <v>267.89999999999998</v>
      </c>
      <c r="I3346">
        <v>80</v>
      </c>
      <c r="J3346">
        <v>45.54</v>
      </c>
      <c r="K3346">
        <v>145.4</v>
      </c>
      <c r="L3346">
        <v>143</v>
      </c>
      <c r="M3346">
        <v>12.36</v>
      </c>
      <c r="N3346">
        <v>273.3</v>
      </c>
      <c r="O3346">
        <v>119</v>
      </c>
      <c r="P3346">
        <v>12.3</v>
      </c>
      <c r="Q3346">
        <v>14.9</v>
      </c>
      <c r="R3346">
        <v>1</v>
      </c>
      <c r="S3346">
        <v>4.0199999999999996</v>
      </c>
      <c r="T3346">
        <v>3</v>
      </c>
      <c r="U3346" t="s">
        <v>23</v>
      </c>
      <c r="V3346">
        <f>IF(tbl_Customers[[#This Row],[churn]] = "yes", 1, 0)</f>
        <v>1</v>
      </c>
      <c r="W3346" t="str">
        <f>IF(tbl_Customers[[#This Row],[number_customer_service_calls]] &lt;= 1, "0-1 Calls", IF(tbl_Customers[[#This Row],[number_customer_service_calls]] &lt;= 3, "2-3 Calls", IF(tbl_Customers[[#This Row],[number_customer_service_calls]] &lt;=5, "4-5 Calls", "6+ Calls")))</f>
        <v>2-3 Calls</v>
      </c>
      <c r="X3346" t="str">
        <f>IF(tbl_Customers[[#This Row],[account_length]] &lt;= 50, "0-50", IF(tbl_Customers[[#This Row],[account_length]] &lt;=100, "51-100", IF(tbl_Customers[[#This Row],[account_length]] &lt;= 150, "101-150", "151+")))</f>
        <v>51-100</v>
      </c>
      <c r="Y3346" t="str">
        <f>IF(tbl_Customers[[#This Row],[total_intl_charge]] &lt;= 3, "Low Charges", "High Charges")</f>
        <v>High Charges</v>
      </c>
      <c r="Z3346" t="str">
        <f>IF(tbl_Customers[[#This Row],[total_eve_calls]]&lt;=80,"Low Calls",
IF(tbl_Customers[[#This Row],[total_eve_calls]]&lt;=120,"Medium Calls","High Calls"))</f>
        <v>High Calls</v>
      </c>
      <c r="AA3346" t="str">
        <f>IF(tbl_Customers[[#This Row],[total_eve_charge]]&lt;=15,"Low Charges",
IF(tbl_Customers[[#This Row],[total_eve_charge]]&lt;=20,"Medium Charges","High Charges"))</f>
        <v>Low Charges</v>
      </c>
      <c r="AB33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46" t="str">
        <f>IF(tbl_Customers[[#This Row],[number_vmail_messages]] = 0, "No Usage", IF(tbl_Customers[[#This Row],[number_vmail_messages]] &lt;= 20, "Low Usage", IF(tbl_Customers[[#This Row],[number_vmail_messages]] &lt;= 40, "Medium Usgae", "High Usage")))</f>
        <v>No Usage</v>
      </c>
      <c r="AD3346" t="str">
        <f>IF(tbl_Customers[[#This Row],[total_day_minutes]]&lt;=150,"Low Usage", IF(tbl_Customers[[#This Row],[total_day_minutes]]&lt;=200,"Medium Usage", IF(tbl_Customers[[#This Row],[total_day_minutes]]&lt;=250,"High Usage","Very High Usage")))</f>
        <v>Very High Usage</v>
      </c>
      <c r="AE3346" t="str">
        <f>IF(tbl_Customers[[#This Row],[total_intl_calls]]&lt;=5,"Low Calls", IF(tbl_Customers[[#This Row],[total_intl_calls]]&lt;=10, "Medium Calls", "High Calls"))</f>
        <v>Low Calls</v>
      </c>
      <c r="AF33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46" s="36" t="str">
        <f>IF(tbl_Customers[[#This Row],[Churn_Risk_Score]]&gt;=10,"High Risk", IF(tbl_Customers[[#This Row],[Churn_Risk_Score]]&gt;=5,"Medium Risk","Low Risk"))</f>
        <v>Medium Risk</v>
      </c>
    </row>
    <row r="3347" spans="1:33" x14ac:dyDescent="0.35">
      <c r="A3347">
        <v>3346</v>
      </c>
      <c r="B3347" t="s">
        <v>65</v>
      </c>
      <c r="C3347">
        <v>132</v>
      </c>
      <c r="D3347" t="s">
        <v>21</v>
      </c>
      <c r="E3347" t="s">
        <v>22</v>
      </c>
      <c r="F3347" t="s">
        <v>22</v>
      </c>
      <c r="G3347">
        <v>0</v>
      </c>
      <c r="H3347">
        <v>172.7</v>
      </c>
      <c r="I3347">
        <v>90</v>
      </c>
      <c r="J3347">
        <v>29.36</v>
      </c>
      <c r="K3347">
        <v>344</v>
      </c>
      <c r="L3347">
        <v>62</v>
      </c>
      <c r="M3347">
        <v>29.24</v>
      </c>
      <c r="N3347">
        <v>301.60000000000002</v>
      </c>
      <c r="O3347">
        <v>113</v>
      </c>
      <c r="P3347">
        <v>13.57</v>
      </c>
      <c r="Q3347">
        <v>5.5</v>
      </c>
      <c r="R3347">
        <v>4</v>
      </c>
      <c r="S3347">
        <v>1.49</v>
      </c>
      <c r="T3347">
        <v>0</v>
      </c>
      <c r="U3347" t="s">
        <v>22</v>
      </c>
      <c r="V3347">
        <f>IF(tbl_Customers[[#This Row],[churn]] = "yes", 1, 0)</f>
        <v>0</v>
      </c>
      <c r="W3347" t="str">
        <f>IF(tbl_Customers[[#This Row],[number_customer_service_calls]] &lt;= 1, "0-1 Calls", IF(tbl_Customers[[#This Row],[number_customer_service_calls]] &lt;= 3, "2-3 Calls", IF(tbl_Customers[[#This Row],[number_customer_service_calls]] &lt;=5, "4-5 Calls", "6+ Calls")))</f>
        <v>0-1 Calls</v>
      </c>
      <c r="X3347" t="str">
        <f>IF(tbl_Customers[[#This Row],[account_length]] &lt;= 50, "0-50", IF(tbl_Customers[[#This Row],[account_length]] &lt;=100, "51-100", IF(tbl_Customers[[#This Row],[account_length]] &lt;= 150, "101-150", "151+")))</f>
        <v>101-150</v>
      </c>
      <c r="Y3347" t="str">
        <f>IF(tbl_Customers[[#This Row],[total_intl_charge]] &lt;= 3, "Low Charges", "High Charges")</f>
        <v>Low Charges</v>
      </c>
      <c r="Z3347" t="str">
        <f>IF(tbl_Customers[[#This Row],[total_eve_calls]]&lt;=80,"Low Calls",
IF(tbl_Customers[[#This Row],[total_eve_calls]]&lt;=120,"Medium Calls","High Calls"))</f>
        <v>Low Calls</v>
      </c>
      <c r="AA3347" t="str">
        <f>IF(tbl_Customers[[#This Row],[total_eve_charge]]&lt;=15,"Low Charges",
IF(tbl_Customers[[#This Row],[total_eve_charge]]&lt;=20,"Medium Charges","High Charges"))</f>
        <v>High Charges</v>
      </c>
      <c r="AB33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47" t="str">
        <f>IF(tbl_Customers[[#This Row],[number_vmail_messages]] = 0, "No Usage", IF(tbl_Customers[[#This Row],[number_vmail_messages]] &lt;= 20, "Low Usage", IF(tbl_Customers[[#This Row],[number_vmail_messages]] &lt;= 40, "Medium Usgae", "High Usage")))</f>
        <v>No Usage</v>
      </c>
      <c r="AD3347" t="str">
        <f>IF(tbl_Customers[[#This Row],[total_day_minutes]]&lt;=150,"Low Usage", IF(tbl_Customers[[#This Row],[total_day_minutes]]&lt;=200,"Medium Usage", IF(tbl_Customers[[#This Row],[total_day_minutes]]&lt;=250,"High Usage","Very High Usage")))</f>
        <v>Medium Usage</v>
      </c>
      <c r="AE3347" t="str">
        <f>IF(tbl_Customers[[#This Row],[total_intl_calls]]&lt;=5,"Low Calls", IF(tbl_Customers[[#This Row],[total_intl_calls]]&lt;=10, "Medium Calls", "High Calls"))</f>
        <v>Low Calls</v>
      </c>
      <c r="AF33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47" s="36" t="str">
        <f>IF(tbl_Customers[[#This Row],[Churn_Risk_Score]]&gt;=10,"High Risk", IF(tbl_Customers[[#This Row],[Churn_Risk_Score]]&gt;=5,"Medium Risk","Low Risk"))</f>
        <v>Low Risk</v>
      </c>
    </row>
    <row r="3348" spans="1:33" x14ac:dyDescent="0.35">
      <c r="A3348">
        <v>3347</v>
      </c>
      <c r="B3348" t="s">
        <v>33</v>
      </c>
      <c r="C3348">
        <v>137</v>
      </c>
      <c r="D3348" t="s">
        <v>25</v>
      </c>
      <c r="E3348" t="s">
        <v>23</v>
      </c>
      <c r="F3348" t="s">
        <v>22</v>
      </c>
      <c r="G3348">
        <v>0</v>
      </c>
      <c r="H3348">
        <v>159.1</v>
      </c>
      <c r="I3348">
        <v>80</v>
      </c>
      <c r="J3348">
        <v>27.05</v>
      </c>
      <c r="K3348">
        <v>239.8</v>
      </c>
      <c r="L3348">
        <v>81</v>
      </c>
      <c r="M3348">
        <v>20.38</v>
      </c>
      <c r="N3348">
        <v>249</v>
      </c>
      <c r="O3348">
        <v>96</v>
      </c>
      <c r="P3348">
        <v>11.21</v>
      </c>
      <c r="Q3348">
        <v>8.5</v>
      </c>
      <c r="R3348">
        <v>5</v>
      </c>
      <c r="S3348">
        <v>2.2999999999999998</v>
      </c>
      <c r="T3348">
        <v>0</v>
      </c>
      <c r="U3348" t="s">
        <v>22</v>
      </c>
      <c r="V3348">
        <f>IF(tbl_Customers[[#This Row],[churn]] = "yes", 1, 0)</f>
        <v>0</v>
      </c>
      <c r="W3348" t="str">
        <f>IF(tbl_Customers[[#This Row],[number_customer_service_calls]] &lt;= 1, "0-1 Calls", IF(tbl_Customers[[#This Row],[number_customer_service_calls]] &lt;= 3, "2-3 Calls", IF(tbl_Customers[[#This Row],[number_customer_service_calls]] &lt;=5, "4-5 Calls", "6+ Calls")))</f>
        <v>0-1 Calls</v>
      </c>
      <c r="X3348" t="str">
        <f>IF(tbl_Customers[[#This Row],[account_length]] &lt;= 50, "0-50", IF(tbl_Customers[[#This Row],[account_length]] &lt;=100, "51-100", IF(tbl_Customers[[#This Row],[account_length]] &lt;= 150, "101-150", "151+")))</f>
        <v>101-150</v>
      </c>
      <c r="Y3348" t="str">
        <f>IF(tbl_Customers[[#This Row],[total_intl_charge]] &lt;= 3, "Low Charges", "High Charges")</f>
        <v>Low Charges</v>
      </c>
      <c r="Z3348" t="str">
        <f>IF(tbl_Customers[[#This Row],[total_eve_calls]]&lt;=80,"Low Calls",
IF(tbl_Customers[[#This Row],[total_eve_calls]]&lt;=120,"Medium Calls","High Calls"))</f>
        <v>Medium Calls</v>
      </c>
      <c r="AA3348" t="str">
        <f>IF(tbl_Customers[[#This Row],[total_eve_charge]]&lt;=15,"Low Charges",
IF(tbl_Customers[[#This Row],[total_eve_charge]]&lt;=20,"Medium Charges","High Charges"))</f>
        <v>High Charges</v>
      </c>
      <c r="AB33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48" t="str">
        <f>IF(tbl_Customers[[#This Row],[number_vmail_messages]] = 0, "No Usage", IF(tbl_Customers[[#This Row],[number_vmail_messages]] &lt;= 20, "Low Usage", IF(tbl_Customers[[#This Row],[number_vmail_messages]] &lt;= 40, "Medium Usgae", "High Usage")))</f>
        <v>No Usage</v>
      </c>
      <c r="AD3348" t="str">
        <f>IF(tbl_Customers[[#This Row],[total_day_minutes]]&lt;=150,"Low Usage", IF(tbl_Customers[[#This Row],[total_day_minutes]]&lt;=200,"Medium Usage", IF(tbl_Customers[[#This Row],[total_day_minutes]]&lt;=250,"High Usage","Very High Usage")))</f>
        <v>Medium Usage</v>
      </c>
      <c r="AE3348" t="str">
        <f>IF(tbl_Customers[[#This Row],[total_intl_calls]]&lt;=5,"Low Calls", IF(tbl_Customers[[#This Row],[total_intl_calls]]&lt;=10, "Medium Calls", "High Calls"))</f>
        <v>Low Calls</v>
      </c>
      <c r="AF33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48" s="36" t="str">
        <f>IF(tbl_Customers[[#This Row],[Churn_Risk_Score]]&gt;=10,"High Risk", IF(tbl_Customers[[#This Row],[Churn_Risk_Score]]&gt;=5,"Medium Risk","Low Risk"))</f>
        <v>Low Risk</v>
      </c>
    </row>
    <row r="3349" spans="1:33" x14ac:dyDescent="0.35">
      <c r="A3349">
        <v>3348</v>
      </c>
      <c r="B3349" t="s">
        <v>37</v>
      </c>
      <c r="C3349">
        <v>42</v>
      </c>
      <c r="D3349" t="s">
        <v>28</v>
      </c>
      <c r="E3349" t="s">
        <v>22</v>
      </c>
      <c r="F3349" t="s">
        <v>22</v>
      </c>
      <c r="G3349">
        <v>0</v>
      </c>
      <c r="H3349">
        <v>166.8</v>
      </c>
      <c r="I3349">
        <v>138</v>
      </c>
      <c r="J3349">
        <v>28.36</v>
      </c>
      <c r="K3349">
        <v>212.4</v>
      </c>
      <c r="L3349">
        <v>78</v>
      </c>
      <c r="M3349">
        <v>18.05</v>
      </c>
      <c r="N3349">
        <v>194.7</v>
      </c>
      <c r="O3349">
        <v>70</v>
      </c>
      <c r="P3349">
        <v>8.76</v>
      </c>
      <c r="Q3349">
        <v>12.4</v>
      </c>
      <c r="R3349">
        <v>9</v>
      </c>
      <c r="S3349">
        <v>3.35</v>
      </c>
      <c r="T3349">
        <v>2</v>
      </c>
      <c r="U3349" t="s">
        <v>22</v>
      </c>
      <c r="V3349">
        <f>IF(tbl_Customers[[#This Row],[churn]] = "yes", 1, 0)</f>
        <v>0</v>
      </c>
      <c r="W3349" t="str">
        <f>IF(tbl_Customers[[#This Row],[number_customer_service_calls]] &lt;= 1, "0-1 Calls", IF(tbl_Customers[[#This Row],[number_customer_service_calls]] &lt;= 3, "2-3 Calls", IF(tbl_Customers[[#This Row],[number_customer_service_calls]] &lt;=5, "4-5 Calls", "6+ Calls")))</f>
        <v>2-3 Calls</v>
      </c>
      <c r="X3349" t="str">
        <f>IF(tbl_Customers[[#This Row],[account_length]] &lt;= 50, "0-50", IF(tbl_Customers[[#This Row],[account_length]] &lt;=100, "51-100", IF(tbl_Customers[[#This Row],[account_length]] &lt;= 150, "101-150", "151+")))</f>
        <v>0-50</v>
      </c>
      <c r="Y3349" t="str">
        <f>IF(tbl_Customers[[#This Row],[total_intl_charge]] &lt;= 3, "Low Charges", "High Charges")</f>
        <v>High Charges</v>
      </c>
      <c r="Z3349" t="str">
        <f>IF(tbl_Customers[[#This Row],[total_eve_calls]]&lt;=80,"Low Calls",
IF(tbl_Customers[[#This Row],[total_eve_calls]]&lt;=120,"Medium Calls","High Calls"))</f>
        <v>Low Calls</v>
      </c>
      <c r="AA3349" t="str">
        <f>IF(tbl_Customers[[#This Row],[total_eve_charge]]&lt;=15,"Low Charges",
IF(tbl_Customers[[#This Row],[total_eve_charge]]&lt;=20,"Medium Charges","High Charges"))</f>
        <v>Medium Charges</v>
      </c>
      <c r="AB33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49" t="str">
        <f>IF(tbl_Customers[[#This Row],[number_vmail_messages]] = 0, "No Usage", IF(tbl_Customers[[#This Row],[number_vmail_messages]] &lt;= 20, "Low Usage", IF(tbl_Customers[[#This Row],[number_vmail_messages]] &lt;= 40, "Medium Usgae", "High Usage")))</f>
        <v>No Usage</v>
      </c>
      <c r="AD3349" t="str">
        <f>IF(tbl_Customers[[#This Row],[total_day_minutes]]&lt;=150,"Low Usage", IF(tbl_Customers[[#This Row],[total_day_minutes]]&lt;=200,"Medium Usage", IF(tbl_Customers[[#This Row],[total_day_minutes]]&lt;=250,"High Usage","Very High Usage")))</f>
        <v>Medium Usage</v>
      </c>
      <c r="AE3349" t="str">
        <f>IF(tbl_Customers[[#This Row],[total_intl_calls]]&lt;=5,"Low Calls", IF(tbl_Customers[[#This Row],[total_intl_calls]]&lt;=10, "Medium Calls", "High Calls"))</f>
        <v>Medium Calls</v>
      </c>
      <c r="AF33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49" s="36" t="str">
        <f>IF(tbl_Customers[[#This Row],[Churn_Risk_Score]]&gt;=10,"High Risk", IF(tbl_Customers[[#This Row],[Churn_Risk_Score]]&gt;=5,"Medium Risk","Low Risk"))</f>
        <v>Low Risk</v>
      </c>
    </row>
    <row r="3350" spans="1:33" x14ac:dyDescent="0.35">
      <c r="A3350">
        <v>3349</v>
      </c>
      <c r="B3350" t="s">
        <v>46</v>
      </c>
      <c r="C3350">
        <v>81</v>
      </c>
      <c r="D3350" t="s">
        <v>21</v>
      </c>
      <c r="E3350" t="s">
        <v>22</v>
      </c>
      <c r="F3350" t="s">
        <v>23</v>
      </c>
      <c r="G3350">
        <v>17</v>
      </c>
      <c r="H3350">
        <v>145.69999999999999</v>
      </c>
      <c r="I3350">
        <v>89</v>
      </c>
      <c r="J3350">
        <v>24.77</v>
      </c>
      <c r="K3350">
        <v>202.9</v>
      </c>
      <c r="L3350">
        <v>70</v>
      </c>
      <c r="M3350">
        <v>17.25</v>
      </c>
      <c r="N3350">
        <v>212.4</v>
      </c>
      <c r="O3350">
        <v>92</v>
      </c>
      <c r="P3350">
        <v>9.56</v>
      </c>
      <c r="Q3350">
        <v>9.5</v>
      </c>
      <c r="R3350">
        <v>5</v>
      </c>
      <c r="S3350">
        <v>2.57</v>
      </c>
      <c r="T3350">
        <v>1</v>
      </c>
      <c r="U3350" t="s">
        <v>22</v>
      </c>
      <c r="V3350">
        <f>IF(tbl_Customers[[#This Row],[churn]] = "yes", 1, 0)</f>
        <v>0</v>
      </c>
      <c r="W3350" t="str">
        <f>IF(tbl_Customers[[#This Row],[number_customer_service_calls]] &lt;= 1, "0-1 Calls", IF(tbl_Customers[[#This Row],[number_customer_service_calls]] &lt;= 3, "2-3 Calls", IF(tbl_Customers[[#This Row],[number_customer_service_calls]] &lt;=5, "4-5 Calls", "6+ Calls")))</f>
        <v>0-1 Calls</v>
      </c>
      <c r="X3350" t="str">
        <f>IF(tbl_Customers[[#This Row],[account_length]] &lt;= 50, "0-50", IF(tbl_Customers[[#This Row],[account_length]] &lt;=100, "51-100", IF(tbl_Customers[[#This Row],[account_length]] &lt;= 150, "101-150", "151+")))</f>
        <v>51-100</v>
      </c>
      <c r="Y3350" t="str">
        <f>IF(tbl_Customers[[#This Row],[total_intl_charge]] &lt;= 3, "Low Charges", "High Charges")</f>
        <v>Low Charges</v>
      </c>
      <c r="Z3350" t="str">
        <f>IF(tbl_Customers[[#This Row],[total_eve_calls]]&lt;=80,"Low Calls",
IF(tbl_Customers[[#This Row],[total_eve_calls]]&lt;=120,"Medium Calls","High Calls"))</f>
        <v>Low Calls</v>
      </c>
      <c r="AA3350" t="str">
        <f>IF(tbl_Customers[[#This Row],[total_eve_charge]]&lt;=15,"Low Charges",
IF(tbl_Customers[[#This Row],[total_eve_charge]]&lt;=20,"Medium Charges","High Charges"))</f>
        <v>Medium Charges</v>
      </c>
      <c r="AB33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50" t="str">
        <f>IF(tbl_Customers[[#This Row],[number_vmail_messages]] = 0, "No Usage", IF(tbl_Customers[[#This Row],[number_vmail_messages]] &lt;= 20, "Low Usage", IF(tbl_Customers[[#This Row],[number_vmail_messages]] &lt;= 40, "Medium Usgae", "High Usage")))</f>
        <v>Low Usage</v>
      </c>
      <c r="AD3350" t="str">
        <f>IF(tbl_Customers[[#This Row],[total_day_minutes]]&lt;=150,"Low Usage", IF(tbl_Customers[[#This Row],[total_day_minutes]]&lt;=200,"Medium Usage", IF(tbl_Customers[[#This Row],[total_day_minutes]]&lt;=250,"High Usage","Very High Usage")))</f>
        <v>Low Usage</v>
      </c>
      <c r="AE3350" t="str">
        <f>IF(tbl_Customers[[#This Row],[total_intl_calls]]&lt;=5,"Low Calls", IF(tbl_Customers[[#This Row],[total_intl_calls]]&lt;=10, "Medium Calls", "High Calls"))</f>
        <v>Low Calls</v>
      </c>
      <c r="AF33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50" s="36" t="str">
        <f>IF(tbl_Customers[[#This Row],[Churn_Risk_Score]]&gt;=10,"High Risk", IF(tbl_Customers[[#This Row],[Churn_Risk_Score]]&gt;=5,"Medium Risk","Low Risk"))</f>
        <v>Low Risk</v>
      </c>
    </row>
    <row r="3351" spans="1:33" x14ac:dyDescent="0.35">
      <c r="A3351">
        <v>3350</v>
      </c>
      <c r="B3351" t="s">
        <v>41</v>
      </c>
      <c r="C3351">
        <v>135</v>
      </c>
      <c r="D3351" t="s">
        <v>25</v>
      </c>
      <c r="E3351" t="s">
        <v>22</v>
      </c>
      <c r="F3351" t="s">
        <v>22</v>
      </c>
      <c r="G3351">
        <v>0</v>
      </c>
      <c r="H3351">
        <v>129.4</v>
      </c>
      <c r="I3351">
        <v>104</v>
      </c>
      <c r="J3351">
        <v>22</v>
      </c>
      <c r="K3351">
        <v>199</v>
      </c>
      <c r="L3351">
        <v>96</v>
      </c>
      <c r="M3351">
        <v>16.920000000000002</v>
      </c>
      <c r="N3351">
        <v>142.4</v>
      </c>
      <c r="O3351">
        <v>81</v>
      </c>
      <c r="P3351">
        <v>6.41</v>
      </c>
      <c r="Q3351">
        <v>12.3</v>
      </c>
      <c r="R3351">
        <v>4</v>
      </c>
      <c r="S3351">
        <v>3.32</v>
      </c>
      <c r="T3351">
        <v>1</v>
      </c>
      <c r="U3351" t="s">
        <v>22</v>
      </c>
      <c r="V3351">
        <f>IF(tbl_Customers[[#This Row],[churn]] = "yes", 1, 0)</f>
        <v>0</v>
      </c>
      <c r="W3351" t="str">
        <f>IF(tbl_Customers[[#This Row],[number_customer_service_calls]] &lt;= 1, "0-1 Calls", IF(tbl_Customers[[#This Row],[number_customer_service_calls]] &lt;= 3, "2-3 Calls", IF(tbl_Customers[[#This Row],[number_customer_service_calls]] &lt;=5, "4-5 Calls", "6+ Calls")))</f>
        <v>0-1 Calls</v>
      </c>
      <c r="X3351" t="str">
        <f>IF(tbl_Customers[[#This Row],[account_length]] &lt;= 50, "0-50", IF(tbl_Customers[[#This Row],[account_length]] &lt;=100, "51-100", IF(tbl_Customers[[#This Row],[account_length]] &lt;= 150, "101-150", "151+")))</f>
        <v>101-150</v>
      </c>
      <c r="Y3351" t="str">
        <f>IF(tbl_Customers[[#This Row],[total_intl_charge]] &lt;= 3, "Low Charges", "High Charges")</f>
        <v>High Charges</v>
      </c>
      <c r="Z3351" t="str">
        <f>IF(tbl_Customers[[#This Row],[total_eve_calls]]&lt;=80,"Low Calls",
IF(tbl_Customers[[#This Row],[total_eve_calls]]&lt;=120,"Medium Calls","High Calls"))</f>
        <v>Medium Calls</v>
      </c>
      <c r="AA3351" t="str">
        <f>IF(tbl_Customers[[#This Row],[total_eve_charge]]&lt;=15,"Low Charges",
IF(tbl_Customers[[#This Row],[total_eve_charge]]&lt;=20,"Medium Charges","High Charges"))</f>
        <v>Medium Charges</v>
      </c>
      <c r="AB33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51" t="str">
        <f>IF(tbl_Customers[[#This Row],[number_vmail_messages]] = 0, "No Usage", IF(tbl_Customers[[#This Row],[number_vmail_messages]] &lt;= 20, "Low Usage", IF(tbl_Customers[[#This Row],[number_vmail_messages]] &lt;= 40, "Medium Usgae", "High Usage")))</f>
        <v>No Usage</v>
      </c>
      <c r="AD3351" t="str">
        <f>IF(tbl_Customers[[#This Row],[total_day_minutes]]&lt;=150,"Low Usage", IF(tbl_Customers[[#This Row],[total_day_minutes]]&lt;=200,"Medium Usage", IF(tbl_Customers[[#This Row],[total_day_minutes]]&lt;=250,"High Usage","Very High Usage")))</f>
        <v>Low Usage</v>
      </c>
      <c r="AE3351" t="str">
        <f>IF(tbl_Customers[[#This Row],[total_intl_calls]]&lt;=5,"Low Calls", IF(tbl_Customers[[#This Row],[total_intl_calls]]&lt;=10, "Medium Calls", "High Calls"))</f>
        <v>Low Calls</v>
      </c>
      <c r="AF33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51" s="36" t="str">
        <f>IF(tbl_Customers[[#This Row],[Churn_Risk_Score]]&gt;=10,"High Risk", IF(tbl_Customers[[#This Row],[Churn_Risk_Score]]&gt;=5,"Medium Risk","Low Risk"))</f>
        <v>Low Risk</v>
      </c>
    </row>
    <row r="3352" spans="1:33" x14ac:dyDescent="0.35">
      <c r="A3352">
        <v>3351</v>
      </c>
      <c r="B3352" t="s">
        <v>34</v>
      </c>
      <c r="C3352">
        <v>102</v>
      </c>
      <c r="D3352" t="s">
        <v>28</v>
      </c>
      <c r="E3352" t="s">
        <v>22</v>
      </c>
      <c r="F3352" t="s">
        <v>22</v>
      </c>
      <c r="G3352">
        <v>0</v>
      </c>
      <c r="H3352">
        <v>171.5</v>
      </c>
      <c r="I3352">
        <v>77</v>
      </c>
      <c r="J3352">
        <v>29.16</v>
      </c>
      <c r="K3352">
        <v>261</v>
      </c>
      <c r="L3352">
        <v>107</v>
      </c>
      <c r="M3352">
        <v>22.19</v>
      </c>
      <c r="N3352">
        <v>328.8</v>
      </c>
      <c r="O3352">
        <v>72</v>
      </c>
      <c r="P3352">
        <v>14.8</v>
      </c>
      <c r="Q3352">
        <v>10.199999999999999</v>
      </c>
      <c r="R3352">
        <v>1</v>
      </c>
      <c r="S3352">
        <v>2.75</v>
      </c>
      <c r="T3352">
        <v>0</v>
      </c>
      <c r="U3352" t="s">
        <v>22</v>
      </c>
      <c r="V3352">
        <f>IF(tbl_Customers[[#This Row],[churn]] = "yes", 1, 0)</f>
        <v>0</v>
      </c>
      <c r="W3352" t="str">
        <f>IF(tbl_Customers[[#This Row],[number_customer_service_calls]] &lt;= 1, "0-1 Calls", IF(tbl_Customers[[#This Row],[number_customer_service_calls]] &lt;= 3, "2-3 Calls", IF(tbl_Customers[[#This Row],[number_customer_service_calls]] &lt;=5, "4-5 Calls", "6+ Calls")))</f>
        <v>0-1 Calls</v>
      </c>
      <c r="X3352" t="str">
        <f>IF(tbl_Customers[[#This Row],[account_length]] &lt;= 50, "0-50", IF(tbl_Customers[[#This Row],[account_length]] &lt;=100, "51-100", IF(tbl_Customers[[#This Row],[account_length]] &lt;= 150, "101-150", "151+")))</f>
        <v>101-150</v>
      </c>
      <c r="Y3352" t="str">
        <f>IF(tbl_Customers[[#This Row],[total_intl_charge]] &lt;= 3, "Low Charges", "High Charges")</f>
        <v>Low Charges</v>
      </c>
      <c r="Z3352" t="str">
        <f>IF(tbl_Customers[[#This Row],[total_eve_calls]]&lt;=80,"Low Calls",
IF(tbl_Customers[[#This Row],[total_eve_calls]]&lt;=120,"Medium Calls","High Calls"))</f>
        <v>Medium Calls</v>
      </c>
      <c r="AA3352" t="str">
        <f>IF(tbl_Customers[[#This Row],[total_eve_charge]]&lt;=15,"Low Charges",
IF(tbl_Customers[[#This Row],[total_eve_charge]]&lt;=20,"Medium Charges","High Charges"))</f>
        <v>High Charges</v>
      </c>
      <c r="AB33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52" t="str">
        <f>IF(tbl_Customers[[#This Row],[number_vmail_messages]] = 0, "No Usage", IF(tbl_Customers[[#This Row],[number_vmail_messages]] &lt;= 20, "Low Usage", IF(tbl_Customers[[#This Row],[number_vmail_messages]] &lt;= 40, "Medium Usgae", "High Usage")))</f>
        <v>No Usage</v>
      </c>
      <c r="AD3352" t="str">
        <f>IF(tbl_Customers[[#This Row],[total_day_minutes]]&lt;=150,"Low Usage", IF(tbl_Customers[[#This Row],[total_day_minutes]]&lt;=200,"Medium Usage", IF(tbl_Customers[[#This Row],[total_day_minutes]]&lt;=250,"High Usage","Very High Usage")))</f>
        <v>Medium Usage</v>
      </c>
      <c r="AE3352" t="str">
        <f>IF(tbl_Customers[[#This Row],[total_intl_calls]]&lt;=5,"Low Calls", IF(tbl_Customers[[#This Row],[total_intl_calls]]&lt;=10, "Medium Calls", "High Calls"))</f>
        <v>Low Calls</v>
      </c>
      <c r="AF33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52" s="36" t="str">
        <f>IF(tbl_Customers[[#This Row],[Churn_Risk_Score]]&gt;=10,"High Risk", IF(tbl_Customers[[#This Row],[Churn_Risk_Score]]&gt;=5,"Medium Risk","Low Risk"))</f>
        <v>Low Risk</v>
      </c>
    </row>
    <row r="3353" spans="1:33" x14ac:dyDescent="0.35">
      <c r="A3353">
        <v>3352</v>
      </c>
      <c r="B3353" t="s">
        <v>35</v>
      </c>
      <c r="C3353">
        <v>117</v>
      </c>
      <c r="D3353" t="s">
        <v>28</v>
      </c>
      <c r="E3353" t="s">
        <v>22</v>
      </c>
      <c r="F3353" t="s">
        <v>22</v>
      </c>
      <c r="G3353">
        <v>0</v>
      </c>
      <c r="H3353">
        <v>180.6</v>
      </c>
      <c r="I3353">
        <v>134</v>
      </c>
      <c r="J3353">
        <v>30.7</v>
      </c>
      <c r="K3353">
        <v>216.6</v>
      </c>
      <c r="L3353">
        <v>96</v>
      </c>
      <c r="M3353">
        <v>18.41</v>
      </c>
      <c r="N3353">
        <v>101</v>
      </c>
      <c r="O3353">
        <v>122</v>
      </c>
      <c r="P3353">
        <v>4.55</v>
      </c>
      <c r="Q3353">
        <v>10.6</v>
      </c>
      <c r="R3353">
        <v>6</v>
      </c>
      <c r="S3353">
        <v>2.86</v>
      </c>
      <c r="T3353">
        <v>4</v>
      </c>
      <c r="U3353" t="s">
        <v>23</v>
      </c>
      <c r="V3353">
        <f>IF(tbl_Customers[[#This Row],[churn]] = "yes", 1, 0)</f>
        <v>1</v>
      </c>
      <c r="W3353" t="str">
        <f>IF(tbl_Customers[[#This Row],[number_customer_service_calls]] &lt;= 1, "0-1 Calls", IF(tbl_Customers[[#This Row],[number_customer_service_calls]] &lt;= 3, "2-3 Calls", IF(tbl_Customers[[#This Row],[number_customer_service_calls]] &lt;=5, "4-5 Calls", "6+ Calls")))</f>
        <v>4-5 Calls</v>
      </c>
      <c r="X3353" t="str">
        <f>IF(tbl_Customers[[#This Row],[account_length]] &lt;= 50, "0-50", IF(tbl_Customers[[#This Row],[account_length]] &lt;=100, "51-100", IF(tbl_Customers[[#This Row],[account_length]] &lt;= 150, "101-150", "151+")))</f>
        <v>101-150</v>
      </c>
      <c r="Y3353" t="str">
        <f>IF(tbl_Customers[[#This Row],[total_intl_charge]] &lt;= 3, "Low Charges", "High Charges")</f>
        <v>Low Charges</v>
      </c>
      <c r="Z3353" t="str">
        <f>IF(tbl_Customers[[#This Row],[total_eve_calls]]&lt;=80,"Low Calls",
IF(tbl_Customers[[#This Row],[total_eve_calls]]&lt;=120,"Medium Calls","High Calls"))</f>
        <v>Medium Calls</v>
      </c>
      <c r="AA3353" t="str">
        <f>IF(tbl_Customers[[#This Row],[total_eve_charge]]&lt;=15,"Low Charges",
IF(tbl_Customers[[#This Row],[total_eve_charge]]&lt;=20,"Medium Charges","High Charges"))</f>
        <v>Medium Charges</v>
      </c>
      <c r="AB33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53" t="str">
        <f>IF(tbl_Customers[[#This Row],[number_vmail_messages]] = 0, "No Usage", IF(tbl_Customers[[#This Row],[number_vmail_messages]] &lt;= 20, "Low Usage", IF(tbl_Customers[[#This Row],[number_vmail_messages]] &lt;= 40, "Medium Usgae", "High Usage")))</f>
        <v>No Usage</v>
      </c>
      <c r="AD3353" t="str">
        <f>IF(tbl_Customers[[#This Row],[total_day_minutes]]&lt;=150,"Low Usage", IF(tbl_Customers[[#This Row],[total_day_minutes]]&lt;=200,"Medium Usage", IF(tbl_Customers[[#This Row],[total_day_minutes]]&lt;=250,"High Usage","Very High Usage")))</f>
        <v>Medium Usage</v>
      </c>
      <c r="AE3353" t="str">
        <f>IF(tbl_Customers[[#This Row],[total_intl_calls]]&lt;=5,"Low Calls", IF(tbl_Customers[[#This Row],[total_intl_calls]]&lt;=10, "Medium Calls", "High Calls"))</f>
        <v>Medium Calls</v>
      </c>
      <c r="AF33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53" s="36" t="str">
        <f>IF(tbl_Customers[[#This Row],[Churn_Risk_Score]]&gt;=10,"High Risk", IF(tbl_Customers[[#This Row],[Churn_Risk_Score]]&gt;=5,"Medium Risk","Low Risk"))</f>
        <v>Medium Risk</v>
      </c>
    </row>
    <row r="3354" spans="1:33" x14ac:dyDescent="0.35">
      <c r="A3354">
        <v>3353</v>
      </c>
      <c r="B3354" t="s">
        <v>44</v>
      </c>
      <c r="C3354">
        <v>37</v>
      </c>
      <c r="D3354" t="s">
        <v>28</v>
      </c>
      <c r="E3354" t="s">
        <v>22</v>
      </c>
      <c r="F3354" t="s">
        <v>23</v>
      </c>
      <c r="G3354">
        <v>33</v>
      </c>
      <c r="H3354">
        <v>225.7</v>
      </c>
      <c r="I3354">
        <v>133</v>
      </c>
      <c r="J3354">
        <v>38.369999999999997</v>
      </c>
      <c r="K3354">
        <v>223.9</v>
      </c>
      <c r="L3354">
        <v>115</v>
      </c>
      <c r="M3354">
        <v>19.03</v>
      </c>
      <c r="N3354">
        <v>192.7</v>
      </c>
      <c r="O3354">
        <v>131</v>
      </c>
      <c r="P3354">
        <v>8.67</v>
      </c>
      <c r="Q3354">
        <v>11.2</v>
      </c>
      <c r="R3354">
        <v>5</v>
      </c>
      <c r="S3354">
        <v>3.02</v>
      </c>
      <c r="T3354">
        <v>3</v>
      </c>
      <c r="U3354" t="s">
        <v>22</v>
      </c>
      <c r="V3354">
        <f>IF(tbl_Customers[[#This Row],[churn]] = "yes", 1, 0)</f>
        <v>0</v>
      </c>
      <c r="W3354" t="str">
        <f>IF(tbl_Customers[[#This Row],[number_customer_service_calls]] &lt;= 1, "0-1 Calls", IF(tbl_Customers[[#This Row],[number_customer_service_calls]] &lt;= 3, "2-3 Calls", IF(tbl_Customers[[#This Row],[number_customer_service_calls]] &lt;=5, "4-5 Calls", "6+ Calls")))</f>
        <v>2-3 Calls</v>
      </c>
      <c r="X3354" t="str">
        <f>IF(tbl_Customers[[#This Row],[account_length]] &lt;= 50, "0-50", IF(tbl_Customers[[#This Row],[account_length]] &lt;=100, "51-100", IF(tbl_Customers[[#This Row],[account_length]] &lt;= 150, "101-150", "151+")))</f>
        <v>0-50</v>
      </c>
      <c r="Y3354" t="str">
        <f>IF(tbl_Customers[[#This Row],[total_intl_charge]] &lt;= 3, "Low Charges", "High Charges")</f>
        <v>High Charges</v>
      </c>
      <c r="Z3354" t="str">
        <f>IF(tbl_Customers[[#This Row],[total_eve_calls]]&lt;=80,"Low Calls",
IF(tbl_Customers[[#This Row],[total_eve_calls]]&lt;=120,"Medium Calls","High Calls"))</f>
        <v>Medium Calls</v>
      </c>
      <c r="AA3354" t="str">
        <f>IF(tbl_Customers[[#This Row],[total_eve_charge]]&lt;=15,"Low Charges",
IF(tbl_Customers[[#This Row],[total_eve_charge]]&lt;=20,"Medium Charges","High Charges"))</f>
        <v>Medium Charges</v>
      </c>
      <c r="AB33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54" t="str">
        <f>IF(tbl_Customers[[#This Row],[number_vmail_messages]] = 0, "No Usage", IF(tbl_Customers[[#This Row],[number_vmail_messages]] &lt;= 20, "Low Usage", IF(tbl_Customers[[#This Row],[number_vmail_messages]] &lt;= 40, "Medium Usgae", "High Usage")))</f>
        <v>Medium Usgae</v>
      </c>
      <c r="AD3354" t="str">
        <f>IF(tbl_Customers[[#This Row],[total_day_minutes]]&lt;=150,"Low Usage", IF(tbl_Customers[[#This Row],[total_day_minutes]]&lt;=200,"Medium Usage", IF(tbl_Customers[[#This Row],[total_day_minutes]]&lt;=250,"High Usage","Very High Usage")))</f>
        <v>High Usage</v>
      </c>
      <c r="AE3354" t="str">
        <f>IF(tbl_Customers[[#This Row],[total_intl_calls]]&lt;=5,"Low Calls", IF(tbl_Customers[[#This Row],[total_intl_calls]]&lt;=10, "Medium Calls", "High Calls"))</f>
        <v>Low Calls</v>
      </c>
      <c r="AF33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54" s="36" t="str">
        <f>IF(tbl_Customers[[#This Row],[Churn_Risk_Score]]&gt;=10,"High Risk", IF(tbl_Customers[[#This Row],[Churn_Risk_Score]]&gt;=5,"Medium Risk","Low Risk"))</f>
        <v>Low Risk</v>
      </c>
    </row>
    <row r="3355" spans="1:33" x14ac:dyDescent="0.35">
      <c r="A3355">
        <v>3354</v>
      </c>
      <c r="B3355" t="s">
        <v>51</v>
      </c>
      <c r="C3355">
        <v>48</v>
      </c>
      <c r="D3355" t="s">
        <v>28</v>
      </c>
      <c r="E3355" t="s">
        <v>22</v>
      </c>
      <c r="F3355" t="s">
        <v>22</v>
      </c>
      <c r="G3355">
        <v>0</v>
      </c>
      <c r="H3355">
        <v>176.9</v>
      </c>
      <c r="I3355">
        <v>110</v>
      </c>
      <c r="J3355">
        <v>30.07</v>
      </c>
      <c r="K3355">
        <v>274.3</v>
      </c>
      <c r="L3355">
        <v>114</v>
      </c>
      <c r="M3355">
        <v>23.32</v>
      </c>
      <c r="N3355">
        <v>115.3</v>
      </c>
      <c r="O3355">
        <v>125</v>
      </c>
      <c r="P3355">
        <v>5.19</v>
      </c>
      <c r="Q3355">
        <v>11</v>
      </c>
      <c r="R3355">
        <v>2</v>
      </c>
      <c r="S3355">
        <v>2.97</v>
      </c>
      <c r="T3355">
        <v>1</v>
      </c>
      <c r="U3355" t="s">
        <v>22</v>
      </c>
      <c r="V3355">
        <f>IF(tbl_Customers[[#This Row],[churn]] = "yes", 1, 0)</f>
        <v>0</v>
      </c>
      <c r="W3355" t="str">
        <f>IF(tbl_Customers[[#This Row],[number_customer_service_calls]] &lt;= 1, "0-1 Calls", IF(tbl_Customers[[#This Row],[number_customer_service_calls]] &lt;= 3, "2-3 Calls", IF(tbl_Customers[[#This Row],[number_customer_service_calls]] &lt;=5, "4-5 Calls", "6+ Calls")))</f>
        <v>0-1 Calls</v>
      </c>
      <c r="X3355" t="str">
        <f>IF(tbl_Customers[[#This Row],[account_length]] &lt;= 50, "0-50", IF(tbl_Customers[[#This Row],[account_length]] &lt;=100, "51-100", IF(tbl_Customers[[#This Row],[account_length]] &lt;= 150, "101-150", "151+")))</f>
        <v>0-50</v>
      </c>
      <c r="Y3355" t="str">
        <f>IF(tbl_Customers[[#This Row],[total_intl_charge]] &lt;= 3, "Low Charges", "High Charges")</f>
        <v>Low Charges</v>
      </c>
      <c r="Z3355" t="str">
        <f>IF(tbl_Customers[[#This Row],[total_eve_calls]]&lt;=80,"Low Calls",
IF(tbl_Customers[[#This Row],[total_eve_calls]]&lt;=120,"Medium Calls","High Calls"))</f>
        <v>Medium Calls</v>
      </c>
      <c r="AA3355" t="str">
        <f>IF(tbl_Customers[[#This Row],[total_eve_charge]]&lt;=15,"Low Charges",
IF(tbl_Customers[[#This Row],[total_eve_charge]]&lt;=20,"Medium Charges","High Charges"))</f>
        <v>High Charges</v>
      </c>
      <c r="AB33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55" t="str">
        <f>IF(tbl_Customers[[#This Row],[number_vmail_messages]] = 0, "No Usage", IF(tbl_Customers[[#This Row],[number_vmail_messages]] &lt;= 20, "Low Usage", IF(tbl_Customers[[#This Row],[number_vmail_messages]] &lt;= 40, "Medium Usgae", "High Usage")))</f>
        <v>No Usage</v>
      </c>
      <c r="AD3355" t="str">
        <f>IF(tbl_Customers[[#This Row],[total_day_minutes]]&lt;=150,"Low Usage", IF(tbl_Customers[[#This Row],[total_day_minutes]]&lt;=200,"Medium Usage", IF(tbl_Customers[[#This Row],[total_day_minutes]]&lt;=250,"High Usage","Very High Usage")))</f>
        <v>Medium Usage</v>
      </c>
      <c r="AE3355" t="str">
        <f>IF(tbl_Customers[[#This Row],[total_intl_calls]]&lt;=5,"Low Calls", IF(tbl_Customers[[#This Row],[total_intl_calls]]&lt;=10, "Medium Calls", "High Calls"))</f>
        <v>Low Calls</v>
      </c>
      <c r="AF33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55" s="36" t="str">
        <f>IF(tbl_Customers[[#This Row],[Churn_Risk_Score]]&gt;=10,"High Risk", IF(tbl_Customers[[#This Row],[Churn_Risk_Score]]&gt;=5,"Medium Risk","Low Risk"))</f>
        <v>Low Risk</v>
      </c>
    </row>
    <row r="3356" spans="1:33" x14ac:dyDescent="0.35">
      <c r="A3356">
        <v>3355</v>
      </c>
      <c r="B3356" t="s">
        <v>54</v>
      </c>
      <c r="C3356">
        <v>155</v>
      </c>
      <c r="D3356" t="s">
        <v>21</v>
      </c>
      <c r="E3356" t="s">
        <v>22</v>
      </c>
      <c r="F3356" t="s">
        <v>22</v>
      </c>
      <c r="G3356">
        <v>0</v>
      </c>
      <c r="H3356">
        <v>250.5</v>
      </c>
      <c r="I3356">
        <v>89</v>
      </c>
      <c r="J3356">
        <v>42.59</v>
      </c>
      <c r="K3356">
        <v>146.1</v>
      </c>
      <c r="L3356">
        <v>84</v>
      </c>
      <c r="M3356">
        <v>12.42</v>
      </c>
      <c r="N3356">
        <v>164.2</v>
      </c>
      <c r="O3356">
        <v>60</v>
      </c>
      <c r="P3356">
        <v>7.39</v>
      </c>
      <c r="Q3356">
        <v>8.4</v>
      </c>
      <c r="R3356">
        <v>3</v>
      </c>
      <c r="S3356">
        <v>2.27</v>
      </c>
      <c r="T3356">
        <v>1</v>
      </c>
      <c r="U3356" t="s">
        <v>22</v>
      </c>
      <c r="V3356">
        <f>IF(tbl_Customers[[#This Row],[churn]] = "yes", 1, 0)</f>
        <v>0</v>
      </c>
      <c r="W3356" t="str">
        <f>IF(tbl_Customers[[#This Row],[number_customer_service_calls]] &lt;= 1, "0-1 Calls", IF(tbl_Customers[[#This Row],[number_customer_service_calls]] &lt;= 3, "2-3 Calls", IF(tbl_Customers[[#This Row],[number_customer_service_calls]] &lt;=5, "4-5 Calls", "6+ Calls")))</f>
        <v>0-1 Calls</v>
      </c>
      <c r="X3356" t="str">
        <f>IF(tbl_Customers[[#This Row],[account_length]] &lt;= 50, "0-50", IF(tbl_Customers[[#This Row],[account_length]] &lt;=100, "51-100", IF(tbl_Customers[[#This Row],[account_length]] &lt;= 150, "101-150", "151+")))</f>
        <v>151+</v>
      </c>
      <c r="Y3356" t="str">
        <f>IF(tbl_Customers[[#This Row],[total_intl_charge]] &lt;= 3, "Low Charges", "High Charges")</f>
        <v>Low Charges</v>
      </c>
      <c r="Z3356" t="str">
        <f>IF(tbl_Customers[[#This Row],[total_eve_calls]]&lt;=80,"Low Calls",
IF(tbl_Customers[[#This Row],[total_eve_calls]]&lt;=120,"Medium Calls","High Calls"))</f>
        <v>Medium Calls</v>
      </c>
      <c r="AA3356" t="str">
        <f>IF(tbl_Customers[[#This Row],[total_eve_charge]]&lt;=15,"Low Charges",
IF(tbl_Customers[[#This Row],[total_eve_charge]]&lt;=20,"Medium Charges","High Charges"))</f>
        <v>Low Charges</v>
      </c>
      <c r="AB33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56" t="str">
        <f>IF(tbl_Customers[[#This Row],[number_vmail_messages]] = 0, "No Usage", IF(tbl_Customers[[#This Row],[number_vmail_messages]] &lt;= 20, "Low Usage", IF(tbl_Customers[[#This Row],[number_vmail_messages]] &lt;= 40, "Medium Usgae", "High Usage")))</f>
        <v>No Usage</v>
      </c>
      <c r="AD3356" t="str">
        <f>IF(tbl_Customers[[#This Row],[total_day_minutes]]&lt;=150,"Low Usage", IF(tbl_Customers[[#This Row],[total_day_minutes]]&lt;=200,"Medium Usage", IF(tbl_Customers[[#This Row],[total_day_minutes]]&lt;=250,"High Usage","Very High Usage")))</f>
        <v>Very High Usage</v>
      </c>
      <c r="AE3356" t="str">
        <f>IF(tbl_Customers[[#This Row],[total_intl_calls]]&lt;=5,"Low Calls", IF(tbl_Customers[[#This Row],[total_intl_calls]]&lt;=10, "Medium Calls", "High Calls"))</f>
        <v>Low Calls</v>
      </c>
      <c r="AF33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56" s="36" t="str">
        <f>IF(tbl_Customers[[#This Row],[Churn_Risk_Score]]&gt;=10,"High Risk", IF(tbl_Customers[[#This Row],[Churn_Risk_Score]]&gt;=5,"Medium Risk","Low Risk"))</f>
        <v>Medium Risk</v>
      </c>
    </row>
    <row r="3357" spans="1:33" x14ac:dyDescent="0.35">
      <c r="A3357">
        <v>3356</v>
      </c>
      <c r="B3357" t="s">
        <v>59</v>
      </c>
      <c r="C3357">
        <v>124</v>
      </c>
      <c r="D3357" t="s">
        <v>25</v>
      </c>
      <c r="E3357" t="s">
        <v>22</v>
      </c>
      <c r="F3357" t="s">
        <v>22</v>
      </c>
      <c r="G3357">
        <v>0</v>
      </c>
      <c r="H3357">
        <v>282.8</v>
      </c>
      <c r="I3357">
        <v>108</v>
      </c>
      <c r="J3357">
        <v>48.08</v>
      </c>
      <c r="K3357">
        <v>246.3</v>
      </c>
      <c r="L3357">
        <v>89</v>
      </c>
      <c r="M3357">
        <v>20.94</v>
      </c>
      <c r="N3357">
        <v>256.39999999999998</v>
      </c>
      <c r="O3357">
        <v>96</v>
      </c>
      <c r="P3357">
        <v>11.54</v>
      </c>
      <c r="Q3357">
        <v>10.3</v>
      </c>
      <c r="R3357">
        <v>1</v>
      </c>
      <c r="S3357">
        <v>2.78</v>
      </c>
      <c r="T3357">
        <v>3</v>
      </c>
      <c r="U3357" t="s">
        <v>23</v>
      </c>
      <c r="V3357">
        <f>IF(tbl_Customers[[#This Row],[churn]] = "yes", 1, 0)</f>
        <v>1</v>
      </c>
      <c r="W3357" t="str">
        <f>IF(tbl_Customers[[#This Row],[number_customer_service_calls]] &lt;= 1, "0-1 Calls", IF(tbl_Customers[[#This Row],[number_customer_service_calls]] &lt;= 3, "2-3 Calls", IF(tbl_Customers[[#This Row],[number_customer_service_calls]] &lt;=5, "4-5 Calls", "6+ Calls")))</f>
        <v>2-3 Calls</v>
      </c>
      <c r="X3357" t="str">
        <f>IF(tbl_Customers[[#This Row],[account_length]] &lt;= 50, "0-50", IF(tbl_Customers[[#This Row],[account_length]] &lt;=100, "51-100", IF(tbl_Customers[[#This Row],[account_length]] &lt;= 150, "101-150", "151+")))</f>
        <v>101-150</v>
      </c>
      <c r="Y3357" t="str">
        <f>IF(tbl_Customers[[#This Row],[total_intl_charge]] &lt;= 3, "Low Charges", "High Charges")</f>
        <v>Low Charges</v>
      </c>
      <c r="Z3357" t="str">
        <f>IF(tbl_Customers[[#This Row],[total_eve_calls]]&lt;=80,"Low Calls",
IF(tbl_Customers[[#This Row],[total_eve_calls]]&lt;=120,"Medium Calls","High Calls"))</f>
        <v>Medium Calls</v>
      </c>
      <c r="AA3357" t="str">
        <f>IF(tbl_Customers[[#This Row],[total_eve_charge]]&lt;=15,"Low Charges",
IF(tbl_Customers[[#This Row],[total_eve_charge]]&lt;=20,"Medium Charges","High Charges"))</f>
        <v>High Charges</v>
      </c>
      <c r="AB33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57" t="str">
        <f>IF(tbl_Customers[[#This Row],[number_vmail_messages]] = 0, "No Usage", IF(tbl_Customers[[#This Row],[number_vmail_messages]] &lt;= 20, "Low Usage", IF(tbl_Customers[[#This Row],[number_vmail_messages]] &lt;= 40, "Medium Usgae", "High Usage")))</f>
        <v>No Usage</v>
      </c>
      <c r="AD3357" t="str">
        <f>IF(tbl_Customers[[#This Row],[total_day_minutes]]&lt;=150,"Low Usage", IF(tbl_Customers[[#This Row],[total_day_minutes]]&lt;=200,"Medium Usage", IF(tbl_Customers[[#This Row],[total_day_minutes]]&lt;=250,"High Usage","Very High Usage")))</f>
        <v>Very High Usage</v>
      </c>
      <c r="AE3357" t="str">
        <f>IF(tbl_Customers[[#This Row],[total_intl_calls]]&lt;=5,"Low Calls", IF(tbl_Customers[[#This Row],[total_intl_calls]]&lt;=10, "Medium Calls", "High Calls"))</f>
        <v>Low Calls</v>
      </c>
      <c r="AF33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57" s="36" t="str">
        <f>IF(tbl_Customers[[#This Row],[Churn_Risk_Score]]&gt;=10,"High Risk", IF(tbl_Customers[[#This Row],[Churn_Risk_Score]]&gt;=5,"Medium Risk","Low Risk"))</f>
        <v>Medium Risk</v>
      </c>
    </row>
    <row r="3358" spans="1:33" x14ac:dyDescent="0.35">
      <c r="A3358">
        <v>3357</v>
      </c>
      <c r="B3358" t="s">
        <v>55</v>
      </c>
      <c r="C3358">
        <v>91</v>
      </c>
      <c r="D3358" t="s">
        <v>28</v>
      </c>
      <c r="E3358" t="s">
        <v>22</v>
      </c>
      <c r="F3358" t="s">
        <v>22</v>
      </c>
      <c r="G3358">
        <v>0</v>
      </c>
      <c r="H3358">
        <v>142.6</v>
      </c>
      <c r="I3358">
        <v>90</v>
      </c>
      <c r="J3358">
        <v>24.24</v>
      </c>
      <c r="K3358">
        <v>286.8</v>
      </c>
      <c r="L3358">
        <v>102</v>
      </c>
      <c r="M3358">
        <v>24.38</v>
      </c>
      <c r="N3358">
        <v>222.2</v>
      </c>
      <c r="O3358">
        <v>113</v>
      </c>
      <c r="P3358">
        <v>10</v>
      </c>
      <c r="Q3358">
        <v>14.8</v>
      </c>
      <c r="R3358">
        <v>3</v>
      </c>
      <c r="S3358">
        <v>4</v>
      </c>
      <c r="T3358">
        <v>0</v>
      </c>
      <c r="U3358" t="s">
        <v>22</v>
      </c>
      <c r="V3358">
        <f>IF(tbl_Customers[[#This Row],[churn]] = "yes", 1, 0)</f>
        <v>0</v>
      </c>
      <c r="W3358" t="str">
        <f>IF(tbl_Customers[[#This Row],[number_customer_service_calls]] &lt;= 1, "0-1 Calls", IF(tbl_Customers[[#This Row],[number_customer_service_calls]] &lt;= 3, "2-3 Calls", IF(tbl_Customers[[#This Row],[number_customer_service_calls]] &lt;=5, "4-5 Calls", "6+ Calls")))</f>
        <v>0-1 Calls</v>
      </c>
      <c r="X3358" t="str">
        <f>IF(tbl_Customers[[#This Row],[account_length]] &lt;= 50, "0-50", IF(tbl_Customers[[#This Row],[account_length]] &lt;=100, "51-100", IF(tbl_Customers[[#This Row],[account_length]] &lt;= 150, "101-150", "151+")))</f>
        <v>51-100</v>
      </c>
      <c r="Y3358" t="str">
        <f>IF(tbl_Customers[[#This Row],[total_intl_charge]] &lt;= 3, "Low Charges", "High Charges")</f>
        <v>High Charges</v>
      </c>
      <c r="Z3358" t="str">
        <f>IF(tbl_Customers[[#This Row],[total_eve_calls]]&lt;=80,"Low Calls",
IF(tbl_Customers[[#This Row],[total_eve_calls]]&lt;=120,"Medium Calls","High Calls"))</f>
        <v>Medium Calls</v>
      </c>
      <c r="AA3358" t="str">
        <f>IF(tbl_Customers[[#This Row],[total_eve_charge]]&lt;=15,"Low Charges",
IF(tbl_Customers[[#This Row],[total_eve_charge]]&lt;=20,"Medium Charges","High Charges"))</f>
        <v>High Charges</v>
      </c>
      <c r="AB33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58" t="str">
        <f>IF(tbl_Customers[[#This Row],[number_vmail_messages]] = 0, "No Usage", IF(tbl_Customers[[#This Row],[number_vmail_messages]] &lt;= 20, "Low Usage", IF(tbl_Customers[[#This Row],[number_vmail_messages]] &lt;= 40, "Medium Usgae", "High Usage")))</f>
        <v>No Usage</v>
      </c>
      <c r="AD3358" t="str">
        <f>IF(tbl_Customers[[#This Row],[total_day_minutes]]&lt;=150,"Low Usage", IF(tbl_Customers[[#This Row],[total_day_minutes]]&lt;=200,"Medium Usage", IF(tbl_Customers[[#This Row],[total_day_minutes]]&lt;=250,"High Usage","Very High Usage")))</f>
        <v>Low Usage</v>
      </c>
      <c r="AE3358" t="str">
        <f>IF(tbl_Customers[[#This Row],[total_intl_calls]]&lt;=5,"Low Calls", IF(tbl_Customers[[#This Row],[total_intl_calls]]&lt;=10, "Medium Calls", "High Calls"))</f>
        <v>Low Calls</v>
      </c>
      <c r="AF33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58" s="36" t="str">
        <f>IF(tbl_Customers[[#This Row],[Churn_Risk_Score]]&gt;=10,"High Risk", IF(tbl_Customers[[#This Row],[Churn_Risk_Score]]&gt;=5,"Medium Risk","Low Risk"))</f>
        <v>Low Risk</v>
      </c>
    </row>
    <row r="3359" spans="1:33" x14ac:dyDescent="0.35">
      <c r="A3359">
        <v>3358</v>
      </c>
      <c r="B3359" t="s">
        <v>65</v>
      </c>
      <c r="C3359">
        <v>169</v>
      </c>
      <c r="D3359" t="s">
        <v>28</v>
      </c>
      <c r="E3359" t="s">
        <v>22</v>
      </c>
      <c r="F3359" t="s">
        <v>22</v>
      </c>
      <c r="G3359">
        <v>0</v>
      </c>
      <c r="H3359">
        <v>276.10000000000002</v>
      </c>
      <c r="I3359">
        <v>120</v>
      </c>
      <c r="J3359">
        <v>46.94</v>
      </c>
      <c r="K3359">
        <v>123.5</v>
      </c>
      <c r="L3359">
        <v>88</v>
      </c>
      <c r="M3359">
        <v>10.5</v>
      </c>
      <c r="N3359">
        <v>261.89999999999998</v>
      </c>
      <c r="O3359">
        <v>116</v>
      </c>
      <c r="P3359">
        <v>11.79</v>
      </c>
      <c r="Q3359">
        <v>11.9</v>
      </c>
      <c r="R3359">
        <v>5</v>
      </c>
      <c r="S3359">
        <v>3.21</v>
      </c>
      <c r="T3359">
        <v>1</v>
      </c>
      <c r="U3359" t="s">
        <v>22</v>
      </c>
      <c r="V3359">
        <f>IF(tbl_Customers[[#This Row],[churn]] = "yes", 1, 0)</f>
        <v>0</v>
      </c>
      <c r="W3359" t="str">
        <f>IF(tbl_Customers[[#This Row],[number_customer_service_calls]] &lt;= 1, "0-1 Calls", IF(tbl_Customers[[#This Row],[number_customer_service_calls]] &lt;= 3, "2-3 Calls", IF(tbl_Customers[[#This Row],[number_customer_service_calls]] &lt;=5, "4-5 Calls", "6+ Calls")))</f>
        <v>0-1 Calls</v>
      </c>
      <c r="X3359" t="str">
        <f>IF(tbl_Customers[[#This Row],[account_length]] &lt;= 50, "0-50", IF(tbl_Customers[[#This Row],[account_length]] &lt;=100, "51-100", IF(tbl_Customers[[#This Row],[account_length]] &lt;= 150, "101-150", "151+")))</f>
        <v>151+</v>
      </c>
      <c r="Y3359" t="str">
        <f>IF(tbl_Customers[[#This Row],[total_intl_charge]] &lt;= 3, "Low Charges", "High Charges")</f>
        <v>High Charges</v>
      </c>
      <c r="Z3359" t="str">
        <f>IF(tbl_Customers[[#This Row],[total_eve_calls]]&lt;=80,"Low Calls",
IF(tbl_Customers[[#This Row],[total_eve_calls]]&lt;=120,"Medium Calls","High Calls"))</f>
        <v>Medium Calls</v>
      </c>
      <c r="AA3359" t="str">
        <f>IF(tbl_Customers[[#This Row],[total_eve_charge]]&lt;=15,"Low Charges",
IF(tbl_Customers[[#This Row],[total_eve_charge]]&lt;=20,"Medium Charges","High Charges"))</f>
        <v>Low Charges</v>
      </c>
      <c r="AB33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59" t="str">
        <f>IF(tbl_Customers[[#This Row],[number_vmail_messages]] = 0, "No Usage", IF(tbl_Customers[[#This Row],[number_vmail_messages]] &lt;= 20, "Low Usage", IF(tbl_Customers[[#This Row],[number_vmail_messages]] &lt;= 40, "Medium Usgae", "High Usage")))</f>
        <v>No Usage</v>
      </c>
      <c r="AD3359" t="str">
        <f>IF(tbl_Customers[[#This Row],[total_day_minutes]]&lt;=150,"Low Usage", IF(tbl_Customers[[#This Row],[total_day_minutes]]&lt;=200,"Medium Usage", IF(tbl_Customers[[#This Row],[total_day_minutes]]&lt;=250,"High Usage","Very High Usage")))</f>
        <v>Very High Usage</v>
      </c>
      <c r="AE3359" t="str">
        <f>IF(tbl_Customers[[#This Row],[total_intl_calls]]&lt;=5,"Low Calls", IF(tbl_Customers[[#This Row],[total_intl_calls]]&lt;=10, "Medium Calls", "High Calls"))</f>
        <v>Low Calls</v>
      </c>
      <c r="AF33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59" s="36" t="str">
        <f>IF(tbl_Customers[[#This Row],[Churn_Risk_Score]]&gt;=10,"High Risk", IF(tbl_Customers[[#This Row],[Churn_Risk_Score]]&gt;=5,"Medium Risk","Low Risk"))</f>
        <v>Medium Risk</v>
      </c>
    </row>
    <row r="3360" spans="1:33" x14ac:dyDescent="0.35">
      <c r="A3360">
        <v>3359</v>
      </c>
      <c r="B3360" t="s">
        <v>46</v>
      </c>
      <c r="C3360">
        <v>74</v>
      </c>
      <c r="D3360" t="s">
        <v>28</v>
      </c>
      <c r="E3360" t="s">
        <v>22</v>
      </c>
      <c r="F3360" t="s">
        <v>22</v>
      </c>
      <c r="G3360">
        <v>0</v>
      </c>
      <c r="H3360">
        <v>154.30000000000001</v>
      </c>
      <c r="I3360">
        <v>71</v>
      </c>
      <c r="J3360">
        <v>26.23</v>
      </c>
      <c r="K3360">
        <v>262.3</v>
      </c>
      <c r="L3360">
        <v>105</v>
      </c>
      <c r="M3360">
        <v>22.3</v>
      </c>
      <c r="N3360">
        <v>235.3</v>
      </c>
      <c r="O3360">
        <v>99</v>
      </c>
      <c r="P3360">
        <v>10.59</v>
      </c>
      <c r="Q3360">
        <v>13.9</v>
      </c>
      <c r="R3360">
        <v>4</v>
      </c>
      <c r="S3360">
        <v>3.75</v>
      </c>
      <c r="T3360">
        <v>0</v>
      </c>
      <c r="U3360" t="s">
        <v>22</v>
      </c>
      <c r="V3360">
        <f>IF(tbl_Customers[[#This Row],[churn]] = "yes", 1, 0)</f>
        <v>0</v>
      </c>
      <c r="W3360" t="str">
        <f>IF(tbl_Customers[[#This Row],[number_customer_service_calls]] &lt;= 1, "0-1 Calls", IF(tbl_Customers[[#This Row],[number_customer_service_calls]] &lt;= 3, "2-3 Calls", IF(tbl_Customers[[#This Row],[number_customer_service_calls]] &lt;=5, "4-5 Calls", "6+ Calls")))</f>
        <v>0-1 Calls</v>
      </c>
      <c r="X3360" t="str">
        <f>IF(tbl_Customers[[#This Row],[account_length]] &lt;= 50, "0-50", IF(tbl_Customers[[#This Row],[account_length]] &lt;=100, "51-100", IF(tbl_Customers[[#This Row],[account_length]] &lt;= 150, "101-150", "151+")))</f>
        <v>51-100</v>
      </c>
      <c r="Y3360" t="str">
        <f>IF(tbl_Customers[[#This Row],[total_intl_charge]] &lt;= 3, "Low Charges", "High Charges")</f>
        <v>High Charges</v>
      </c>
      <c r="Z3360" t="str">
        <f>IF(tbl_Customers[[#This Row],[total_eve_calls]]&lt;=80,"Low Calls",
IF(tbl_Customers[[#This Row],[total_eve_calls]]&lt;=120,"Medium Calls","High Calls"))</f>
        <v>Medium Calls</v>
      </c>
      <c r="AA3360" t="str">
        <f>IF(tbl_Customers[[#This Row],[total_eve_charge]]&lt;=15,"Low Charges",
IF(tbl_Customers[[#This Row],[total_eve_charge]]&lt;=20,"Medium Charges","High Charges"))</f>
        <v>High Charges</v>
      </c>
      <c r="AB33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60" t="str">
        <f>IF(tbl_Customers[[#This Row],[number_vmail_messages]] = 0, "No Usage", IF(tbl_Customers[[#This Row],[number_vmail_messages]] &lt;= 20, "Low Usage", IF(tbl_Customers[[#This Row],[number_vmail_messages]] &lt;= 40, "Medium Usgae", "High Usage")))</f>
        <v>No Usage</v>
      </c>
      <c r="AD3360" t="str">
        <f>IF(tbl_Customers[[#This Row],[total_day_minutes]]&lt;=150,"Low Usage", IF(tbl_Customers[[#This Row],[total_day_minutes]]&lt;=200,"Medium Usage", IF(tbl_Customers[[#This Row],[total_day_minutes]]&lt;=250,"High Usage","Very High Usage")))</f>
        <v>Medium Usage</v>
      </c>
      <c r="AE3360" t="str">
        <f>IF(tbl_Customers[[#This Row],[total_intl_calls]]&lt;=5,"Low Calls", IF(tbl_Customers[[#This Row],[total_intl_calls]]&lt;=10, "Medium Calls", "High Calls"))</f>
        <v>Low Calls</v>
      </c>
      <c r="AF33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60" s="36" t="str">
        <f>IF(tbl_Customers[[#This Row],[Churn_Risk_Score]]&gt;=10,"High Risk", IF(tbl_Customers[[#This Row],[Churn_Risk_Score]]&gt;=5,"Medium Risk","Low Risk"))</f>
        <v>Low Risk</v>
      </c>
    </row>
    <row r="3361" spans="1:33" x14ac:dyDescent="0.35">
      <c r="A3361">
        <v>3360</v>
      </c>
      <c r="B3361" t="s">
        <v>33</v>
      </c>
      <c r="C3361">
        <v>101</v>
      </c>
      <c r="D3361" t="s">
        <v>25</v>
      </c>
      <c r="E3361" t="s">
        <v>23</v>
      </c>
      <c r="F3361" t="s">
        <v>23</v>
      </c>
      <c r="G3361">
        <v>35</v>
      </c>
      <c r="H3361">
        <v>181</v>
      </c>
      <c r="I3361">
        <v>88</v>
      </c>
      <c r="J3361">
        <v>30.77</v>
      </c>
      <c r="K3361">
        <v>222.5</v>
      </c>
      <c r="L3361">
        <v>113</v>
      </c>
      <c r="M3361">
        <v>18.91</v>
      </c>
      <c r="N3361">
        <v>217.8</v>
      </c>
      <c r="O3361">
        <v>103</v>
      </c>
      <c r="P3361">
        <v>9.8000000000000007</v>
      </c>
      <c r="Q3361">
        <v>11.1</v>
      </c>
      <c r="R3361">
        <v>3</v>
      </c>
      <c r="S3361">
        <v>3</v>
      </c>
      <c r="T3361">
        <v>1</v>
      </c>
      <c r="U3361" t="s">
        <v>22</v>
      </c>
      <c r="V3361">
        <f>IF(tbl_Customers[[#This Row],[churn]] = "yes", 1, 0)</f>
        <v>0</v>
      </c>
      <c r="W3361" t="str">
        <f>IF(tbl_Customers[[#This Row],[number_customer_service_calls]] &lt;= 1, "0-1 Calls", IF(tbl_Customers[[#This Row],[number_customer_service_calls]] &lt;= 3, "2-3 Calls", IF(tbl_Customers[[#This Row],[number_customer_service_calls]] &lt;=5, "4-5 Calls", "6+ Calls")))</f>
        <v>0-1 Calls</v>
      </c>
      <c r="X3361" t="str">
        <f>IF(tbl_Customers[[#This Row],[account_length]] &lt;= 50, "0-50", IF(tbl_Customers[[#This Row],[account_length]] &lt;=100, "51-100", IF(tbl_Customers[[#This Row],[account_length]] &lt;= 150, "101-150", "151+")))</f>
        <v>101-150</v>
      </c>
      <c r="Y3361" t="str">
        <f>IF(tbl_Customers[[#This Row],[total_intl_charge]] &lt;= 3, "Low Charges", "High Charges")</f>
        <v>Low Charges</v>
      </c>
      <c r="Z3361" t="str">
        <f>IF(tbl_Customers[[#This Row],[total_eve_calls]]&lt;=80,"Low Calls",
IF(tbl_Customers[[#This Row],[total_eve_calls]]&lt;=120,"Medium Calls","High Calls"))</f>
        <v>Medium Calls</v>
      </c>
      <c r="AA3361" t="str">
        <f>IF(tbl_Customers[[#This Row],[total_eve_charge]]&lt;=15,"Low Charges",
IF(tbl_Customers[[#This Row],[total_eve_charge]]&lt;=20,"Medium Charges","High Charges"))</f>
        <v>Medium Charges</v>
      </c>
      <c r="AB33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61" t="str">
        <f>IF(tbl_Customers[[#This Row],[number_vmail_messages]] = 0, "No Usage", IF(tbl_Customers[[#This Row],[number_vmail_messages]] &lt;= 20, "Low Usage", IF(tbl_Customers[[#This Row],[number_vmail_messages]] &lt;= 40, "Medium Usgae", "High Usage")))</f>
        <v>Medium Usgae</v>
      </c>
      <c r="AD3361" t="str">
        <f>IF(tbl_Customers[[#This Row],[total_day_minutes]]&lt;=150,"Low Usage", IF(tbl_Customers[[#This Row],[total_day_minutes]]&lt;=200,"Medium Usage", IF(tbl_Customers[[#This Row],[total_day_minutes]]&lt;=250,"High Usage","Very High Usage")))</f>
        <v>Medium Usage</v>
      </c>
      <c r="AE3361" t="str">
        <f>IF(tbl_Customers[[#This Row],[total_intl_calls]]&lt;=5,"Low Calls", IF(tbl_Customers[[#This Row],[total_intl_calls]]&lt;=10, "Medium Calls", "High Calls"))</f>
        <v>Low Calls</v>
      </c>
      <c r="AF33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61" s="36" t="str">
        <f>IF(tbl_Customers[[#This Row],[Churn_Risk_Score]]&gt;=10,"High Risk", IF(tbl_Customers[[#This Row],[Churn_Risk_Score]]&gt;=5,"Medium Risk","Low Risk"))</f>
        <v>Low Risk</v>
      </c>
    </row>
    <row r="3362" spans="1:33" x14ac:dyDescent="0.35">
      <c r="A3362">
        <v>3361</v>
      </c>
      <c r="B3362" t="s">
        <v>56</v>
      </c>
      <c r="C3362">
        <v>142</v>
      </c>
      <c r="D3362" t="s">
        <v>21</v>
      </c>
      <c r="E3362" t="s">
        <v>22</v>
      </c>
      <c r="F3362" t="s">
        <v>22</v>
      </c>
      <c r="G3362">
        <v>0</v>
      </c>
      <c r="H3362">
        <v>108.1</v>
      </c>
      <c r="I3362">
        <v>81</v>
      </c>
      <c r="J3362">
        <v>18.38</v>
      </c>
      <c r="K3362">
        <v>146.9</v>
      </c>
      <c r="L3362">
        <v>115</v>
      </c>
      <c r="M3362">
        <v>12.49</v>
      </c>
      <c r="N3362">
        <v>197.6</v>
      </c>
      <c r="O3362">
        <v>84</v>
      </c>
      <c r="P3362">
        <v>8.89</v>
      </c>
      <c r="Q3362">
        <v>9</v>
      </c>
      <c r="R3362">
        <v>7</v>
      </c>
      <c r="S3362">
        <v>2.4300000000000002</v>
      </c>
      <c r="T3362">
        <v>1</v>
      </c>
      <c r="U3362" t="s">
        <v>22</v>
      </c>
      <c r="V3362">
        <f>IF(tbl_Customers[[#This Row],[churn]] = "yes", 1, 0)</f>
        <v>0</v>
      </c>
      <c r="W3362" t="str">
        <f>IF(tbl_Customers[[#This Row],[number_customer_service_calls]] &lt;= 1, "0-1 Calls", IF(tbl_Customers[[#This Row],[number_customer_service_calls]] &lt;= 3, "2-3 Calls", IF(tbl_Customers[[#This Row],[number_customer_service_calls]] &lt;=5, "4-5 Calls", "6+ Calls")))</f>
        <v>0-1 Calls</v>
      </c>
      <c r="X3362" t="str">
        <f>IF(tbl_Customers[[#This Row],[account_length]] &lt;= 50, "0-50", IF(tbl_Customers[[#This Row],[account_length]] &lt;=100, "51-100", IF(tbl_Customers[[#This Row],[account_length]] &lt;= 150, "101-150", "151+")))</f>
        <v>101-150</v>
      </c>
      <c r="Y3362" t="str">
        <f>IF(tbl_Customers[[#This Row],[total_intl_charge]] &lt;= 3, "Low Charges", "High Charges")</f>
        <v>Low Charges</v>
      </c>
      <c r="Z3362" t="str">
        <f>IF(tbl_Customers[[#This Row],[total_eve_calls]]&lt;=80,"Low Calls",
IF(tbl_Customers[[#This Row],[total_eve_calls]]&lt;=120,"Medium Calls","High Calls"))</f>
        <v>Medium Calls</v>
      </c>
      <c r="AA3362" t="str">
        <f>IF(tbl_Customers[[#This Row],[total_eve_charge]]&lt;=15,"Low Charges",
IF(tbl_Customers[[#This Row],[total_eve_charge]]&lt;=20,"Medium Charges","High Charges"))</f>
        <v>Low Charges</v>
      </c>
      <c r="AB33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62" t="str">
        <f>IF(tbl_Customers[[#This Row],[number_vmail_messages]] = 0, "No Usage", IF(tbl_Customers[[#This Row],[number_vmail_messages]] &lt;= 20, "Low Usage", IF(tbl_Customers[[#This Row],[number_vmail_messages]] &lt;= 40, "Medium Usgae", "High Usage")))</f>
        <v>No Usage</v>
      </c>
      <c r="AD3362" t="str">
        <f>IF(tbl_Customers[[#This Row],[total_day_minutes]]&lt;=150,"Low Usage", IF(tbl_Customers[[#This Row],[total_day_minutes]]&lt;=200,"Medium Usage", IF(tbl_Customers[[#This Row],[total_day_minutes]]&lt;=250,"High Usage","Very High Usage")))</f>
        <v>Low Usage</v>
      </c>
      <c r="AE3362" t="str">
        <f>IF(tbl_Customers[[#This Row],[total_intl_calls]]&lt;=5,"Low Calls", IF(tbl_Customers[[#This Row],[total_intl_calls]]&lt;=10, "Medium Calls", "High Calls"))</f>
        <v>Medium Calls</v>
      </c>
      <c r="AF33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62" s="36" t="str">
        <f>IF(tbl_Customers[[#This Row],[Churn_Risk_Score]]&gt;=10,"High Risk", IF(tbl_Customers[[#This Row],[Churn_Risk_Score]]&gt;=5,"Medium Risk","Low Risk"))</f>
        <v>Low Risk</v>
      </c>
    </row>
    <row r="3363" spans="1:33" x14ac:dyDescent="0.35">
      <c r="A3363">
        <v>3362</v>
      </c>
      <c r="B3363" t="s">
        <v>73</v>
      </c>
      <c r="C3363">
        <v>61</v>
      </c>
      <c r="D3363" t="s">
        <v>21</v>
      </c>
      <c r="E3363" t="s">
        <v>22</v>
      </c>
      <c r="F3363" t="s">
        <v>23</v>
      </c>
      <c r="G3363">
        <v>31</v>
      </c>
      <c r="H3363">
        <v>252.1</v>
      </c>
      <c r="I3363">
        <v>98</v>
      </c>
      <c r="J3363">
        <v>42.86</v>
      </c>
      <c r="K3363">
        <v>215.7</v>
      </c>
      <c r="L3363">
        <v>149</v>
      </c>
      <c r="M3363">
        <v>18.329999999999998</v>
      </c>
      <c r="N3363">
        <v>135.69999999999999</v>
      </c>
      <c r="O3363">
        <v>117</v>
      </c>
      <c r="P3363">
        <v>6.11</v>
      </c>
      <c r="Q3363">
        <v>5.0999999999999996</v>
      </c>
      <c r="R3363">
        <v>4</v>
      </c>
      <c r="S3363">
        <v>1.38</v>
      </c>
      <c r="T3363">
        <v>2</v>
      </c>
      <c r="U3363" t="s">
        <v>22</v>
      </c>
      <c r="V3363">
        <f>IF(tbl_Customers[[#This Row],[churn]] = "yes", 1, 0)</f>
        <v>0</v>
      </c>
      <c r="W3363" t="str">
        <f>IF(tbl_Customers[[#This Row],[number_customer_service_calls]] &lt;= 1, "0-1 Calls", IF(tbl_Customers[[#This Row],[number_customer_service_calls]] &lt;= 3, "2-3 Calls", IF(tbl_Customers[[#This Row],[number_customer_service_calls]] &lt;=5, "4-5 Calls", "6+ Calls")))</f>
        <v>2-3 Calls</v>
      </c>
      <c r="X3363" t="str">
        <f>IF(tbl_Customers[[#This Row],[account_length]] &lt;= 50, "0-50", IF(tbl_Customers[[#This Row],[account_length]] &lt;=100, "51-100", IF(tbl_Customers[[#This Row],[account_length]] &lt;= 150, "101-150", "151+")))</f>
        <v>51-100</v>
      </c>
      <c r="Y3363" t="str">
        <f>IF(tbl_Customers[[#This Row],[total_intl_charge]] &lt;= 3, "Low Charges", "High Charges")</f>
        <v>Low Charges</v>
      </c>
      <c r="Z3363" t="str">
        <f>IF(tbl_Customers[[#This Row],[total_eve_calls]]&lt;=80,"Low Calls",
IF(tbl_Customers[[#This Row],[total_eve_calls]]&lt;=120,"Medium Calls","High Calls"))</f>
        <v>High Calls</v>
      </c>
      <c r="AA3363" t="str">
        <f>IF(tbl_Customers[[#This Row],[total_eve_charge]]&lt;=15,"Low Charges",
IF(tbl_Customers[[#This Row],[total_eve_charge]]&lt;=20,"Medium Charges","High Charges"))</f>
        <v>Medium Charges</v>
      </c>
      <c r="AB33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63" t="str">
        <f>IF(tbl_Customers[[#This Row],[number_vmail_messages]] = 0, "No Usage", IF(tbl_Customers[[#This Row],[number_vmail_messages]] &lt;= 20, "Low Usage", IF(tbl_Customers[[#This Row],[number_vmail_messages]] &lt;= 40, "Medium Usgae", "High Usage")))</f>
        <v>Medium Usgae</v>
      </c>
      <c r="AD3363" t="str">
        <f>IF(tbl_Customers[[#This Row],[total_day_minutes]]&lt;=150,"Low Usage", IF(tbl_Customers[[#This Row],[total_day_minutes]]&lt;=200,"Medium Usage", IF(tbl_Customers[[#This Row],[total_day_minutes]]&lt;=250,"High Usage","Very High Usage")))</f>
        <v>Very High Usage</v>
      </c>
      <c r="AE3363" t="str">
        <f>IF(tbl_Customers[[#This Row],[total_intl_calls]]&lt;=5,"Low Calls", IF(tbl_Customers[[#This Row],[total_intl_calls]]&lt;=10, "Medium Calls", "High Calls"))</f>
        <v>Low Calls</v>
      </c>
      <c r="AF33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63" s="36" t="str">
        <f>IF(tbl_Customers[[#This Row],[Churn_Risk_Score]]&gt;=10,"High Risk", IF(tbl_Customers[[#This Row],[Churn_Risk_Score]]&gt;=5,"Medium Risk","Low Risk"))</f>
        <v>Low Risk</v>
      </c>
    </row>
    <row r="3364" spans="1:33" x14ac:dyDescent="0.35">
      <c r="A3364">
        <v>3363</v>
      </c>
      <c r="B3364" t="s">
        <v>27</v>
      </c>
      <c r="C3364">
        <v>50</v>
      </c>
      <c r="D3364" t="s">
        <v>28</v>
      </c>
      <c r="E3364" t="s">
        <v>22</v>
      </c>
      <c r="F3364" t="s">
        <v>22</v>
      </c>
      <c r="G3364">
        <v>0</v>
      </c>
      <c r="H3364">
        <v>160.1</v>
      </c>
      <c r="I3364">
        <v>64</v>
      </c>
      <c r="J3364">
        <v>27.22</v>
      </c>
      <c r="K3364">
        <v>208.7</v>
      </c>
      <c r="L3364">
        <v>123</v>
      </c>
      <c r="M3364">
        <v>17.739999999999998</v>
      </c>
      <c r="N3364">
        <v>199.7</v>
      </c>
      <c r="O3364">
        <v>84</v>
      </c>
      <c r="P3364">
        <v>8.99</v>
      </c>
      <c r="Q3364">
        <v>7.6</v>
      </c>
      <c r="R3364">
        <v>12</v>
      </c>
      <c r="S3364">
        <v>2.0499999999999998</v>
      </c>
      <c r="T3364">
        <v>5</v>
      </c>
      <c r="U3364" t="s">
        <v>23</v>
      </c>
      <c r="V3364">
        <f>IF(tbl_Customers[[#This Row],[churn]] = "yes", 1, 0)</f>
        <v>1</v>
      </c>
      <c r="W3364" t="str">
        <f>IF(tbl_Customers[[#This Row],[number_customer_service_calls]] &lt;= 1, "0-1 Calls", IF(tbl_Customers[[#This Row],[number_customer_service_calls]] &lt;= 3, "2-3 Calls", IF(tbl_Customers[[#This Row],[number_customer_service_calls]] &lt;=5, "4-5 Calls", "6+ Calls")))</f>
        <v>4-5 Calls</v>
      </c>
      <c r="X3364" t="str">
        <f>IF(tbl_Customers[[#This Row],[account_length]] &lt;= 50, "0-50", IF(tbl_Customers[[#This Row],[account_length]] &lt;=100, "51-100", IF(tbl_Customers[[#This Row],[account_length]] &lt;= 150, "101-150", "151+")))</f>
        <v>0-50</v>
      </c>
      <c r="Y3364" t="str">
        <f>IF(tbl_Customers[[#This Row],[total_intl_charge]] &lt;= 3, "Low Charges", "High Charges")</f>
        <v>Low Charges</v>
      </c>
      <c r="Z3364" t="str">
        <f>IF(tbl_Customers[[#This Row],[total_eve_calls]]&lt;=80,"Low Calls",
IF(tbl_Customers[[#This Row],[total_eve_calls]]&lt;=120,"Medium Calls","High Calls"))</f>
        <v>High Calls</v>
      </c>
      <c r="AA3364" t="str">
        <f>IF(tbl_Customers[[#This Row],[total_eve_charge]]&lt;=15,"Low Charges",
IF(tbl_Customers[[#This Row],[total_eve_charge]]&lt;=20,"Medium Charges","High Charges"))</f>
        <v>Medium Charges</v>
      </c>
      <c r="AB33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64" t="str">
        <f>IF(tbl_Customers[[#This Row],[number_vmail_messages]] = 0, "No Usage", IF(tbl_Customers[[#This Row],[number_vmail_messages]] &lt;= 20, "Low Usage", IF(tbl_Customers[[#This Row],[number_vmail_messages]] &lt;= 40, "Medium Usgae", "High Usage")))</f>
        <v>No Usage</v>
      </c>
      <c r="AD3364" t="str">
        <f>IF(tbl_Customers[[#This Row],[total_day_minutes]]&lt;=150,"Low Usage", IF(tbl_Customers[[#This Row],[total_day_minutes]]&lt;=200,"Medium Usage", IF(tbl_Customers[[#This Row],[total_day_minutes]]&lt;=250,"High Usage","Very High Usage")))</f>
        <v>Medium Usage</v>
      </c>
      <c r="AE3364" t="str">
        <f>IF(tbl_Customers[[#This Row],[total_intl_calls]]&lt;=5,"Low Calls", IF(tbl_Customers[[#This Row],[total_intl_calls]]&lt;=10, "Medium Calls", "High Calls"))</f>
        <v>High Calls</v>
      </c>
      <c r="AF33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64" s="36" t="str">
        <f>IF(tbl_Customers[[#This Row],[Churn_Risk_Score]]&gt;=10,"High Risk", IF(tbl_Customers[[#This Row],[Churn_Risk_Score]]&gt;=5,"Medium Risk","Low Risk"))</f>
        <v>Medium Risk</v>
      </c>
    </row>
    <row r="3365" spans="1:33" x14ac:dyDescent="0.35">
      <c r="A3365">
        <v>3364</v>
      </c>
      <c r="B3365" t="s">
        <v>51</v>
      </c>
      <c r="C3365">
        <v>82</v>
      </c>
      <c r="D3365" t="s">
        <v>25</v>
      </c>
      <c r="E3365" t="s">
        <v>22</v>
      </c>
      <c r="F3365" t="s">
        <v>22</v>
      </c>
      <c r="G3365">
        <v>0</v>
      </c>
      <c r="H3365">
        <v>217.6</v>
      </c>
      <c r="I3365">
        <v>82</v>
      </c>
      <c r="J3365">
        <v>36.99</v>
      </c>
      <c r="K3365">
        <v>169.4</v>
      </c>
      <c r="L3365">
        <v>101</v>
      </c>
      <c r="M3365">
        <v>14.4</v>
      </c>
      <c r="N3365">
        <v>248.9</v>
      </c>
      <c r="O3365">
        <v>124</v>
      </c>
      <c r="P3365">
        <v>11.2</v>
      </c>
      <c r="Q3365">
        <v>12.7</v>
      </c>
      <c r="R3365">
        <v>3</v>
      </c>
      <c r="S3365">
        <v>3.43</v>
      </c>
      <c r="T3365">
        <v>0</v>
      </c>
      <c r="U3365" t="s">
        <v>22</v>
      </c>
      <c r="V3365">
        <f>IF(tbl_Customers[[#This Row],[churn]] = "yes", 1, 0)</f>
        <v>0</v>
      </c>
      <c r="W3365" t="str">
        <f>IF(tbl_Customers[[#This Row],[number_customer_service_calls]] &lt;= 1, "0-1 Calls", IF(tbl_Customers[[#This Row],[number_customer_service_calls]] &lt;= 3, "2-3 Calls", IF(tbl_Customers[[#This Row],[number_customer_service_calls]] &lt;=5, "4-5 Calls", "6+ Calls")))</f>
        <v>0-1 Calls</v>
      </c>
      <c r="X3365" t="str">
        <f>IF(tbl_Customers[[#This Row],[account_length]] &lt;= 50, "0-50", IF(tbl_Customers[[#This Row],[account_length]] &lt;=100, "51-100", IF(tbl_Customers[[#This Row],[account_length]] &lt;= 150, "101-150", "151+")))</f>
        <v>51-100</v>
      </c>
      <c r="Y3365" t="str">
        <f>IF(tbl_Customers[[#This Row],[total_intl_charge]] &lt;= 3, "Low Charges", "High Charges")</f>
        <v>High Charges</v>
      </c>
      <c r="Z3365" t="str">
        <f>IF(tbl_Customers[[#This Row],[total_eve_calls]]&lt;=80,"Low Calls",
IF(tbl_Customers[[#This Row],[total_eve_calls]]&lt;=120,"Medium Calls","High Calls"))</f>
        <v>Medium Calls</v>
      </c>
      <c r="AA3365" t="str">
        <f>IF(tbl_Customers[[#This Row],[total_eve_charge]]&lt;=15,"Low Charges",
IF(tbl_Customers[[#This Row],[total_eve_charge]]&lt;=20,"Medium Charges","High Charges"))</f>
        <v>Low Charges</v>
      </c>
      <c r="AB33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65" t="str">
        <f>IF(tbl_Customers[[#This Row],[number_vmail_messages]] = 0, "No Usage", IF(tbl_Customers[[#This Row],[number_vmail_messages]] &lt;= 20, "Low Usage", IF(tbl_Customers[[#This Row],[number_vmail_messages]] &lt;= 40, "Medium Usgae", "High Usage")))</f>
        <v>No Usage</v>
      </c>
      <c r="AD3365" t="str">
        <f>IF(tbl_Customers[[#This Row],[total_day_minutes]]&lt;=150,"Low Usage", IF(tbl_Customers[[#This Row],[total_day_minutes]]&lt;=200,"Medium Usage", IF(tbl_Customers[[#This Row],[total_day_minutes]]&lt;=250,"High Usage","Very High Usage")))</f>
        <v>High Usage</v>
      </c>
      <c r="AE3365" t="str">
        <f>IF(tbl_Customers[[#This Row],[total_intl_calls]]&lt;=5,"Low Calls", IF(tbl_Customers[[#This Row],[total_intl_calls]]&lt;=10, "Medium Calls", "High Calls"))</f>
        <v>Low Calls</v>
      </c>
      <c r="AF33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65" s="36" t="str">
        <f>IF(tbl_Customers[[#This Row],[Churn_Risk_Score]]&gt;=10,"High Risk", IF(tbl_Customers[[#This Row],[Churn_Risk_Score]]&gt;=5,"Medium Risk","Low Risk"))</f>
        <v>Low Risk</v>
      </c>
    </row>
    <row r="3366" spans="1:33" x14ac:dyDescent="0.35">
      <c r="A3366">
        <v>3365</v>
      </c>
      <c r="B3366" t="s">
        <v>35</v>
      </c>
      <c r="C3366">
        <v>142</v>
      </c>
      <c r="D3366" t="s">
        <v>21</v>
      </c>
      <c r="E3366" t="s">
        <v>22</v>
      </c>
      <c r="F3366" t="s">
        <v>23</v>
      </c>
      <c r="G3366">
        <v>22</v>
      </c>
      <c r="H3366">
        <v>198.3</v>
      </c>
      <c r="I3366">
        <v>144</v>
      </c>
      <c r="J3366">
        <v>33.71</v>
      </c>
      <c r="K3366">
        <v>157.19999999999999</v>
      </c>
      <c r="L3366">
        <v>96</v>
      </c>
      <c r="M3366">
        <v>13.36</v>
      </c>
      <c r="N3366">
        <v>180.9</v>
      </c>
      <c r="O3366">
        <v>114</v>
      </c>
      <c r="P3366">
        <v>8.14</v>
      </c>
      <c r="Q3366">
        <v>11.1</v>
      </c>
      <c r="R3366">
        <v>4</v>
      </c>
      <c r="S3366">
        <v>3</v>
      </c>
      <c r="T3366">
        <v>2</v>
      </c>
      <c r="U3366" t="s">
        <v>22</v>
      </c>
      <c r="V3366">
        <f>IF(tbl_Customers[[#This Row],[churn]] = "yes", 1, 0)</f>
        <v>0</v>
      </c>
      <c r="W3366" t="str">
        <f>IF(tbl_Customers[[#This Row],[number_customer_service_calls]] &lt;= 1, "0-1 Calls", IF(tbl_Customers[[#This Row],[number_customer_service_calls]] &lt;= 3, "2-3 Calls", IF(tbl_Customers[[#This Row],[number_customer_service_calls]] &lt;=5, "4-5 Calls", "6+ Calls")))</f>
        <v>2-3 Calls</v>
      </c>
      <c r="X3366" t="str">
        <f>IF(tbl_Customers[[#This Row],[account_length]] &lt;= 50, "0-50", IF(tbl_Customers[[#This Row],[account_length]] &lt;=100, "51-100", IF(tbl_Customers[[#This Row],[account_length]] &lt;= 150, "101-150", "151+")))</f>
        <v>101-150</v>
      </c>
      <c r="Y3366" t="str">
        <f>IF(tbl_Customers[[#This Row],[total_intl_charge]] &lt;= 3, "Low Charges", "High Charges")</f>
        <v>Low Charges</v>
      </c>
      <c r="Z3366" t="str">
        <f>IF(tbl_Customers[[#This Row],[total_eve_calls]]&lt;=80,"Low Calls",
IF(tbl_Customers[[#This Row],[total_eve_calls]]&lt;=120,"Medium Calls","High Calls"))</f>
        <v>Medium Calls</v>
      </c>
      <c r="AA3366" t="str">
        <f>IF(tbl_Customers[[#This Row],[total_eve_charge]]&lt;=15,"Low Charges",
IF(tbl_Customers[[#This Row],[total_eve_charge]]&lt;=20,"Medium Charges","High Charges"))</f>
        <v>Low Charges</v>
      </c>
      <c r="AB33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66" t="str">
        <f>IF(tbl_Customers[[#This Row],[number_vmail_messages]] = 0, "No Usage", IF(tbl_Customers[[#This Row],[number_vmail_messages]] &lt;= 20, "Low Usage", IF(tbl_Customers[[#This Row],[number_vmail_messages]] &lt;= 40, "Medium Usgae", "High Usage")))</f>
        <v>Medium Usgae</v>
      </c>
      <c r="AD3366" t="str">
        <f>IF(tbl_Customers[[#This Row],[total_day_minutes]]&lt;=150,"Low Usage", IF(tbl_Customers[[#This Row],[total_day_minutes]]&lt;=200,"Medium Usage", IF(tbl_Customers[[#This Row],[total_day_minutes]]&lt;=250,"High Usage","Very High Usage")))</f>
        <v>Medium Usage</v>
      </c>
      <c r="AE3366" t="str">
        <f>IF(tbl_Customers[[#This Row],[total_intl_calls]]&lt;=5,"Low Calls", IF(tbl_Customers[[#This Row],[total_intl_calls]]&lt;=10, "Medium Calls", "High Calls"))</f>
        <v>Low Calls</v>
      </c>
      <c r="AF33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66" s="36" t="str">
        <f>IF(tbl_Customers[[#This Row],[Churn_Risk_Score]]&gt;=10,"High Risk", IF(tbl_Customers[[#This Row],[Churn_Risk_Score]]&gt;=5,"Medium Risk","Low Risk"))</f>
        <v>Low Risk</v>
      </c>
    </row>
    <row r="3367" spans="1:33" x14ac:dyDescent="0.35">
      <c r="A3367">
        <v>3366</v>
      </c>
      <c r="B3367" t="s">
        <v>48</v>
      </c>
      <c r="C3367">
        <v>27</v>
      </c>
      <c r="D3367" t="s">
        <v>21</v>
      </c>
      <c r="E3367" t="s">
        <v>22</v>
      </c>
      <c r="F3367" t="s">
        <v>23</v>
      </c>
      <c r="G3367">
        <v>32</v>
      </c>
      <c r="H3367">
        <v>190.3</v>
      </c>
      <c r="I3367">
        <v>97</v>
      </c>
      <c r="J3367">
        <v>32.35</v>
      </c>
      <c r="K3367">
        <v>279</v>
      </c>
      <c r="L3367">
        <v>77</v>
      </c>
      <c r="M3367">
        <v>23.72</v>
      </c>
      <c r="N3367">
        <v>133.80000000000001</v>
      </c>
      <c r="O3367">
        <v>117</v>
      </c>
      <c r="P3367">
        <v>6.02</v>
      </c>
      <c r="Q3367">
        <v>8.4</v>
      </c>
      <c r="R3367">
        <v>3</v>
      </c>
      <c r="S3367">
        <v>2.27</v>
      </c>
      <c r="T3367">
        <v>2</v>
      </c>
      <c r="U3367" t="s">
        <v>22</v>
      </c>
      <c r="V3367">
        <f>IF(tbl_Customers[[#This Row],[churn]] = "yes", 1, 0)</f>
        <v>0</v>
      </c>
      <c r="W3367" t="str">
        <f>IF(tbl_Customers[[#This Row],[number_customer_service_calls]] &lt;= 1, "0-1 Calls", IF(tbl_Customers[[#This Row],[number_customer_service_calls]] &lt;= 3, "2-3 Calls", IF(tbl_Customers[[#This Row],[number_customer_service_calls]] &lt;=5, "4-5 Calls", "6+ Calls")))</f>
        <v>2-3 Calls</v>
      </c>
      <c r="X3367" t="str">
        <f>IF(tbl_Customers[[#This Row],[account_length]] &lt;= 50, "0-50", IF(tbl_Customers[[#This Row],[account_length]] &lt;=100, "51-100", IF(tbl_Customers[[#This Row],[account_length]] &lt;= 150, "101-150", "151+")))</f>
        <v>0-50</v>
      </c>
      <c r="Y3367" t="str">
        <f>IF(tbl_Customers[[#This Row],[total_intl_charge]] &lt;= 3, "Low Charges", "High Charges")</f>
        <v>Low Charges</v>
      </c>
      <c r="Z3367" t="str">
        <f>IF(tbl_Customers[[#This Row],[total_eve_calls]]&lt;=80,"Low Calls",
IF(tbl_Customers[[#This Row],[total_eve_calls]]&lt;=120,"Medium Calls","High Calls"))</f>
        <v>Low Calls</v>
      </c>
      <c r="AA3367" t="str">
        <f>IF(tbl_Customers[[#This Row],[total_eve_charge]]&lt;=15,"Low Charges",
IF(tbl_Customers[[#This Row],[total_eve_charge]]&lt;=20,"Medium Charges","High Charges"))</f>
        <v>High Charges</v>
      </c>
      <c r="AB33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67" t="str">
        <f>IF(tbl_Customers[[#This Row],[number_vmail_messages]] = 0, "No Usage", IF(tbl_Customers[[#This Row],[number_vmail_messages]] &lt;= 20, "Low Usage", IF(tbl_Customers[[#This Row],[number_vmail_messages]] &lt;= 40, "Medium Usgae", "High Usage")))</f>
        <v>Medium Usgae</v>
      </c>
      <c r="AD3367" t="str">
        <f>IF(tbl_Customers[[#This Row],[total_day_minutes]]&lt;=150,"Low Usage", IF(tbl_Customers[[#This Row],[total_day_minutes]]&lt;=200,"Medium Usage", IF(tbl_Customers[[#This Row],[total_day_minutes]]&lt;=250,"High Usage","Very High Usage")))</f>
        <v>Medium Usage</v>
      </c>
      <c r="AE3367" t="str">
        <f>IF(tbl_Customers[[#This Row],[total_intl_calls]]&lt;=5,"Low Calls", IF(tbl_Customers[[#This Row],[total_intl_calls]]&lt;=10, "Medium Calls", "High Calls"))</f>
        <v>Low Calls</v>
      </c>
      <c r="AF33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67" s="36" t="str">
        <f>IF(tbl_Customers[[#This Row],[Churn_Risk_Score]]&gt;=10,"High Risk", IF(tbl_Customers[[#This Row],[Churn_Risk_Score]]&gt;=5,"Medium Risk","Low Risk"))</f>
        <v>Low Risk</v>
      </c>
    </row>
    <row r="3368" spans="1:33" x14ac:dyDescent="0.35">
      <c r="A3368">
        <v>3367</v>
      </c>
      <c r="B3368" t="s">
        <v>42</v>
      </c>
      <c r="C3368">
        <v>165</v>
      </c>
      <c r="D3368" t="s">
        <v>25</v>
      </c>
      <c r="E3368" t="s">
        <v>22</v>
      </c>
      <c r="F3368" t="s">
        <v>23</v>
      </c>
      <c r="G3368">
        <v>23</v>
      </c>
      <c r="H3368">
        <v>184.7</v>
      </c>
      <c r="I3368">
        <v>63</v>
      </c>
      <c r="J3368">
        <v>31.4</v>
      </c>
      <c r="K3368">
        <v>168</v>
      </c>
      <c r="L3368">
        <v>62</v>
      </c>
      <c r="M3368">
        <v>14.28</v>
      </c>
      <c r="N3368">
        <v>176.1</v>
      </c>
      <c r="O3368">
        <v>125</v>
      </c>
      <c r="P3368">
        <v>7.92</v>
      </c>
      <c r="Q3368">
        <v>8.6999999999999993</v>
      </c>
      <c r="R3368">
        <v>5</v>
      </c>
      <c r="S3368">
        <v>2.35</v>
      </c>
      <c r="T3368">
        <v>1</v>
      </c>
      <c r="U3368" t="s">
        <v>22</v>
      </c>
      <c r="V3368">
        <f>IF(tbl_Customers[[#This Row],[churn]] = "yes", 1, 0)</f>
        <v>0</v>
      </c>
      <c r="W3368" t="str">
        <f>IF(tbl_Customers[[#This Row],[number_customer_service_calls]] &lt;= 1, "0-1 Calls", IF(tbl_Customers[[#This Row],[number_customer_service_calls]] &lt;= 3, "2-3 Calls", IF(tbl_Customers[[#This Row],[number_customer_service_calls]] &lt;=5, "4-5 Calls", "6+ Calls")))</f>
        <v>0-1 Calls</v>
      </c>
      <c r="X3368" t="str">
        <f>IF(tbl_Customers[[#This Row],[account_length]] &lt;= 50, "0-50", IF(tbl_Customers[[#This Row],[account_length]] &lt;=100, "51-100", IF(tbl_Customers[[#This Row],[account_length]] &lt;= 150, "101-150", "151+")))</f>
        <v>151+</v>
      </c>
      <c r="Y3368" t="str">
        <f>IF(tbl_Customers[[#This Row],[total_intl_charge]] &lt;= 3, "Low Charges", "High Charges")</f>
        <v>Low Charges</v>
      </c>
      <c r="Z3368" t="str">
        <f>IF(tbl_Customers[[#This Row],[total_eve_calls]]&lt;=80,"Low Calls",
IF(tbl_Customers[[#This Row],[total_eve_calls]]&lt;=120,"Medium Calls","High Calls"))</f>
        <v>Low Calls</v>
      </c>
      <c r="AA3368" t="str">
        <f>IF(tbl_Customers[[#This Row],[total_eve_charge]]&lt;=15,"Low Charges",
IF(tbl_Customers[[#This Row],[total_eve_charge]]&lt;=20,"Medium Charges","High Charges"))</f>
        <v>Low Charges</v>
      </c>
      <c r="AB33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68" t="str">
        <f>IF(tbl_Customers[[#This Row],[number_vmail_messages]] = 0, "No Usage", IF(tbl_Customers[[#This Row],[number_vmail_messages]] &lt;= 20, "Low Usage", IF(tbl_Customers[[#This Row],[number_vmail_messages]] &lt;= 40, "Medium Usgae", "High Usage")))</f>
        <v>Medium Usgae</v>
      </c>
      <c r="AD3368" t="str">
        <f>IF(tbl_Customers[[#This Row],[total_day_minutes]]&lt;=150,"Low Usage", IF(tbl_Customers[[#This Row],[total_day_minutes]]&lt;=200,"Medium Usage", IF(tbl_Customers[[#This Row],[total_day_minutes]]&lt;=250,"High Usage","Very High Usage")))</f>
        <v>Medium Usage</v>
      </c>
      <c r="AE3368" t="str">
        <f>IF(tbl_Customers[[#This Row],[total_intl_calls]]&lt;=5,"Low Calls", IF(tbl_Customers[[#This Row],[total_intl_calls]]&lt;=10, "Medium Calls", "High Calls"))</f>
        <v>Low Calls</v>
      </c>
      <c r="AF33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68" s="36" t="str">
        <f>IF(tbl_Customers[[#This Row],[Churn_Risk_Score]]&gt;=10,"High Risk", IF(tbl_Customers[[#This Row],[Churn_Risk_Score]]&gt;=5,"Medium Risk","Low Risk"))</f>
        <v>Low Risk</v>
      </c>
    </row>
    <row r="3369" spans="1:33" x14ac:dyDescent="0.35">
      <c r="A3369">
        <v>3368</v>
      </c>
      <c r="B3369" t="s">
        <v>66</v>
      </c>
      <c r="C3369">
        <v>33</v>
      </c>
      <c r="D3369" t="s">
        <v>28</v>
      </c>
      <c r="E3369" t="s">
        <v>22</v>
      </c>
      <c r="F3369" t="s">
        <v>23</v>
      </c>
      <c r="G3369">
        <v>16</v>
      </c>
      <c r="H3369">
        <v>125.1</v>
      </c>
      <c r="I3369">
        <v>56</v>
      </c>
      <c r="J3369">
        <v>21.27</v>
      </c>
      <c r="K3369">
        <v>246.6</v>
      </c>
      <c r="L3369">
        <v>140</v>
      </c>
      <c r="M3369">
        <v>20.96</v>
      </c>
      <c r="N3369">
        <v>235.4</v>
      </c>
      <c r="O3369">
        <v>109</v>
      </c>
      <c r="P3369">
        <v>10.59</v>
      </c>
      <c r="Q3369">
        <v>12.1</v>
      </c>
      <c r="R3369">
        <v>2</v>
      </c>
      <c r="S3369">
        <v>3.27</v>
      </c>
      <c r="T3369">
        <v>0</v>
      </c>
      <c r="U3369" t="s">
        <v>22</v>
      </c>
      <c r="V3369">
        <f>IF(tbl_Customers[[#This Row],[churn]] = "yes", 1, 0)</f>
        <v>0</v>
      </c>
      <c r="W3369" t="str">
        <f>IF(tbl_Customers[[#This Row],[number_customer_service_calls]] &lt;= 1, "0-1 Calls", IF(tbl_Customers[[#This Row],[number_customer_service_calls]] &lt;= 3, "2-3 Calls", IF(tbl_Customers[[#This Row],[number_customer_service_calls]] &lt;=5, "4-5 Calls", "6+ Calls")))</f>
        <v>0-1 Calls</v>
      </c>
      <c r="X3369" t="str">
        <f>IF(tbl_Customers[[#This Row],[account_length]] &lt;= 50, "0-50", IF(tbl_Customers[[#This Row],[account_length]] &lt;=100, "51-100", IF(tbl_Customers[[#This Row],[account_length]] &lt;= 150, "101-150", "151+")))</f>
        <v>0-50</v>
      </c>
      <c r="Y3369" t="str">
        <f>IF(tbl_Customers[[#This Row],[total_intl_charge]] &lt;= 3, "Low Charges", "High Charges")</f>
        <v>High Charges</v>
      </c>
      <c r="Z3369" t="str">
        <f>IF(tbl_Customers[[#This Row],[total_eve_calls]]&lt;=80,"Low Calls",
IF(tbl_Customers[[#This Row],[total_eve_calls]]&lt;=120,"Medium Calls","High Calls"))</f>
        <v>High Calls</v>
      </c>
      <c r="AA3369" t="str">
        <f>IF(tbl_Customers[[#This Row],[total_eve_charge]]&lt;=15,"Low Charges",
IF(tbl_Customers[[#This Row],[total_eve_charge]]&lt;=20,"Medium Charges","High Charges"))</f>
        <v>High Charges</v>
      </c>
      <c r="AB33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69" t="str">
        <f>IF(tbl_Customers[[#This Row],[number_vmail_messages]] = 0, "No Usage", IF(tbl_Customers[[#This Row],[number_vmail_messages]] &lt;= 20, "Low Usage", IF(tbl_Customers[[#This Row],[number_vmail_messages]] &lt;= 40, "Medium Usgae", "High Usage")))</f>
        <v>Low Usage</v>
      </c>
      <c r="AD3369" t="str">
        <f>IF(tbl_Customers[[#This Row],[total_day_minutes]]&lt;=150,"Low Usage", IF(tbl_Customers[[#This Row],[total_day_minutes]]&lt;=200,"Medium Usage", IF(tbl_Customers[[#This Row],[total_day_minutes]]&lt;=250,"High Usage","Very High Usage")))</f>
        <v>Low Usage</v>
      </c>
      <c r="AE3369" t="str">
        <f>IF(tbl_Customers[[#This Row],[total_intl_calls]]&lt;=5,"Low Calls", IF(tbl_Customers[[#This Row],[total_intl_calls]]&lt;=10, "Medium Calls", "High Calls"))</f>
        <v>Low Calls</v>
      </c>
      <c r="AF33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69" s="36" t="str">
        <f>IF(tbl_Customers[[#This Row],[Churn_Risk_Score]]&gt;=10,"High Risk", IF(tbl_Customers[[#This Row],[Churn_Risk_Score]]&gt;=5,"Medium Risk","Low Risk"))</f>
        <v>Low Risk</v>
      </c>
    </row>
    <row r="3370" spans="1:33" x14ac:dyDescent="0.35">
      <c r="A3370">
        <v>3369</v>
      </c>
      <c r="B3370" t="s">
        <v>66</v>
      </c>
      <c r="C3370">
        <v>55</v>
      </c>
      <c r="D3370" t="s">
        <v>28</v>
      </c>
      <c r="E3370" t="s">
        <v>22</v>
      </c>
      <c r="F3370" t="s">
        <v>22</v>
      </c>
      <c r="G3370">
        <v>0</v>
      </c>
      <c r="H3370">
        <v>181.3</v>
      </c>
      <c r="I3370">
        <v>100</v>
      </c>
      <c r="J3370">
        <v>30.82</v>
      </c>
      <c r="K3370">
        <v>200.5</v>
      </c>
      <c r="L3370">
        <v>122</v>
      </c>
      <c r="M3370">
        <v>17.04</v>
      </c>
      <c r="N3370">
        <v>226.9</v>
      </c>
      <c r="O3370">
        <v>99</v>
      </c>
      <c r="P3370">
        <v>10.210000000000001</v>
      </c>
      <c r="Q3370">
        <v>10.9</v>
      </c>
      <c r="R3370">
        <v>2</v>
      </c>
      <c r="S3370">
        <v>2.94</v>
      </c>
      <c r="T3370">
        <v>1</v>
      </c>
      <c r="U3370" t="s">
        <v>22</v>
      </c>
      <c r="V3370">
        <f>IF(tbl_Customers[[#This Row],[churn]] = "yes", 1, 0)</f>
        <v>0</v>
      </c>
      <c r="W3370" t="str">
        <f>IF(tbl_Customers[[#This Row],[number_customer_service_calls]] &lt;= 1, "0-1 Calls", IF(tbl_Customers[[#This Row],[number_customer_service_calls]] &lt;= 3, "2-3 Calls", IF(tbl_Customers[[#This Row],[number_customer_service_calls]] &lt;=5, "4-5 Calls", "6+ Calls")))</f>
        <v>0-1 Calls</v>
      </c>
      <c r="X3370" t="str">
        <f>IF(tbl_Customers[[#This Row],[account_length]] &lt;= 50, "0-50", IF(tbl_Customers[[#This Row],[account_length]] &lt;=100, "51-100", IF(tbl_Customers[[#This Row],[account_length]] &lt;= 150, "101-150", "151+")))</f>
        <v>51-100</v>
      </c>
      <c r="Y3370" t="str">
        <f>IF(tbl_Customers[[#This Row],[total_intl_charge]] &lt;= 3, "Low Charges", "High Charges")</f>
        <v>Low Charges</v>
      </c>
      <c r="Z3370" t="str">
        <f>IF(tbl_Customers[[#This Row],[total_eve_calls]]&lt;=80,"Low Calls",
IF(tbl_Customers[[#This Row],[total_eve_calls]]&lt;=120,"Medium Calls","High Calls"))</f>
        <v>High Calls</v>
      </c>
      <c r="AA3370" t="str">
        <f>IF(tbl_Customers[[#This Row],[total_eve_charge]]&lt;=15,"Low Charges",
IF(tbl_Customers[[#This Row],[total_eve_charge]]&lt;=20,"Medium Charges","High Charges"))</f>
        <v>Medium Charges</v>
      </c>
      <c r="AB33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70" t="str">
        <f>IF(tbl_Customers[[#This Row],[number_vmail_messages]] = 0, "No Usage", IF(tbl_Customers[[#This Row],[number_vmail_messages]] &lt;= 20, "Low Usage", IF(tbl_Customers[[#This Row],[number_vmail_messages]] &lt;= 40, "Medium Usgae", "High Usage")))</f>
        <v>No Usage</v>
      </c>
      <c r="AD3370" t="str">
        <f>IF(tbl_Customers[[#This Row],[total_day_minutes]]&lt;=150,"Low Usage", IF(tbl_Customers[[#This Row],[total_day_minutes]]&lt;=200,"Medium Usage", IF(tbl_Customers[[#This Row],[total_day_minutes]]&lt;=250,"High Usage","Very High Usage")))</f>
        <v>Medium Usage</v>
      </c>
      <c r="AE3370" t="str">
        <f>IF(tbl_Customers[[#This Row],[total_intl_calls]]&lt;=5,"Low Calls", IF(tbl_Customers[[#This Row],[total_intl_calls]]&lt;=10, "Medium Calls", "High Calls"))</f>
        <v>Low Calls</v>
      </c>
      <c r="AF33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70" s="36" t="str">
        <f>IF(tbl_Customers[[#This Row],[Churn_Risk_Score]]&gt;=10,"High Risk", IF(tbl_Customers[[#This Row],[Churn_Risk_Score]]&gt;=5,"Medium Risk","Low Risk"))</f>
        <v>Low Risk</v>
      </c>
    </row>
    <row r="3371" spans="1:33" x14ac:dyDescent="0.35">
      <c r="A3371">
        <v>3370</v>
      </c>
      <c r="B3371" t="s">
        <v>55</v>
      </c>
      <c r="C3371">
        <v>96</v>
      </c>
      <c r="D3371" t="s">
        <v>28</v>
      </c>
      <c r="E3371" t="s">
        <v>23</v>
      </c>
      <c r="F3371" t="s">
        <v>22</v>
      </c>
      <c r="G3371">
        <v>0</v>
      </c>
      <c r="H3371">
        <v>99.8</v>
      </c>
      <c r="I3371">
        <v>101</v>
      </c>
      <c r="J3371">
        <v>16.97</v>
      </c>
      <c r="K3371">
        <v>253.6</v>
      </c>
      <c r="L3371">
        <v>83</v>
      </c>
      <c r="M3371">
        <v>21.56</v>
      </c>
      <c r="N3371">
        <v>112.5</v>
      </c>
      <c r="O3371">
        <v>75</v>
      </c>
      <c r="P3371">
        <v>5.0599999999999996</v>
      </c>
      <c r="Q3371">
        <v>7.5</v>
      </c>
      <c r="R3371">
        <v>6</v>
      </c>
      <c r="S3371">
        <v>2.0299999999999998</v>
      </c>
      <c r="T3371">
        <v>0</v>
      </c>
      <c r="U3371" t="s">
        <v>22</v>
      </c>
      <c r="V3371">
        <f>IF(tbl_Customers[[#This Row],[churn]] = "yes", 1, 0)</f>
        <v>0</v>
      </c>
      <c r="W3371" t="str">
        <f>IF(tbl_Customers[[#This Row],[number_customer_service_calls]] &lt;= 1, "0-1 Calls", IF(tbl_Customers[[#This Row],[number_customer_service_calls]] &lt;= 3, "2-3 Calls", IF(tbl_Customers[[#This Row],[number_customer_service_calls]] &lt;=5, "4-5 Calls", "6+ Calls")))</f>
        <v>0-1 Calls</v>
      </c>
      <c r="X3371" t="str">
        <f>IF(tbl_Customers[[#This Row],[account_length]] &lt;= 50, "0-50", IF(tbl_Customers[[#This Row],[account_length]] &lt;=100, "51-100", IF(tbl_Customers[[#This Row],[account_length]] &lt;= 150, "101-150", "151+")))</f>
        <v>51-100</v>
      </c>
      <c r="Y3371" t="str">
        <f>IF(tbl_Customers[[#This Row],[total_intl_charge]] &lt;= 3, "Low Charges", "High Charges")</f>
        <v>Low Charges</v>
      </c>
      <c r="Z3371" t="str">
        <f>IF(tbl_Customers[[#This Row],[total_eve_calls]]&lt;=80,"Low Calls",
IF(tbl_Customers[[#This Row],[total_eve_calls]]&lt;=120,"Medium Calls","High Calls"))</f>
        <v>Medium Calls</v>
      </c>
      <c r="AA3371" t="str">
        <f>IF(tbl_Customers[[#This Row],[total_eve_charge]]&lt;=15,"Low Charges",
IF(tbl_Customers[[#This Row],[total_eve_charge]]&lt;=20,"Medium Charges","High Charges"))</f>
        <v>High Charges</v>
      </c>
      <c r="AB33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71" t="str">
        <f>IF(tbl_Customers[[#This Row],[number_vmail_messages]] = 0, "No Usage", IF(tbl_Customers[[#This Row],[number_vmail_messages]] &lt;= 20, "Low Usage", IF(tbl_Customers[[#This Row],[number_vmail_messages]] &lt;= 40, "Medium Usgae", "High Usage")))</f>
        <v>No Usage</v>
      </c>
      <c r="AD3371" t="str">
        <f>IF(tbl_Customers[[#This Row],[total_day_minutes]]&lt;=150,"Low Usage", IF(tbl_Customers[[#This Row],[total_day_minutes]]&lt;=200,"Medium Usage", IF(tbl_Customers[[#This Row],[total_day_minutes]]&lt;=250,"High Usage","Very High Usage")))</f>
        <v>Low Usage</v>
      </c>
      <c r="AE3371" t="str">
        <f>IF(tbl_Customers[[#This Row],[total_intl_calls]]&lt;=5,"Low Calls", IF(tbl_Customers[[#This Row],[total_intl_calls]]&lt;=10, "Medium Calls", "High Calls"))</f>
        <v>Medium Calls</v>
      </c>
      <c r="AF33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71" s="36" t="str">
        <f>IF(tbl_Customers[[#This Row],[Churn_Risk_Score]]&gt;=10,"High Risk", IF(tbl_Customers[[#This Row],[Churn_Risk_Score]]&gt;=5,"Medium Risk","Low Risk"))</f>
        <v>Low Risk</v>
      </c>
    </row>
    <row r="3372" spans="1:33" x14ac:dyDescent="0.35">
      <c r="A3372">
        <v>3371</v>
      </c>
      <c r="B3372" t="s">
        <v>49</v>
      </c>
      <c r="C3372">
        <v>115</v>
      </c>
      <c r="D3372" t="s">
        <v>25</v>
      </c>
      <c r="E3372" t="s">
        <v>22</v>
      </c>
      <c r="F3372" t="s">
        <v>22</v>
      </c>
      <c r="G3372">
        <v>0</v>
      </c>
      <c r="H3372">
        <v>254.8</v>
      </c>
      <c r="I3372">
        <v>97</v>
      </c>
      <c r="J3372">
        <v>43.32</v>
      </c>
      <c r="K3372">
        <v>153.5</v>
      </c>
      <c r="L3372">
        <v>110</v>
      </c>
      <c r="M3372">
        <v>13.05</v>
      </c>
      <c r="N3372">
        <v>217.6</v>
      </c>
      <c r="O3372">
        <v>117</v>
      </c>
      <c r="P3372">
        <v>9.7899999999999991</v>
      </c>
      <c r="Q3372">
        <v>9</v>
      </c>
      <c r="R3372">
        <v>4</v>
      </c>
      <c r="S3372">
        <v>2.4300000000000002</v>
      </c>
      <c r="T3372">
        <v>1</v>
      </c>
      <c r="U3372" t="s">
        <v>22</v>
      </c>
      <c r="V3372">
        <f>IF(tbl_Customers[[#This Row],[churn]] = "yes", 1, 0)</f>
        <v>0</v>
      </c>
      <c r="W3372" t="str">
        <f>IF(tbl_Customers[[#This Row],[number_customer_service_calls]] &lt;= 1, "0-1 Calls", IF(tbl_Customers[[#This Row],[number_customer_service_calls]] &lt;= 3, "2-3 Calls", IF(tbl_Customers[[#This Row],[number_customer_service_calls]] &lt;=5, "4-5 Calls", "6+ Calls")))</f>
        <v>0-1 Calls</v>
      </c>
      <c r="X3372" t="str">
        <f>IF(tbl_Customers[[#This Row],[account_length]] &lt;= 50, "0-50", IF(tbl_Customers[[#This Row],[account_length]] &lt;=100, "51-100", IF(tbl_Customers[[#This Row],[account_length]] &lt;= 150, "101-150", "151+")))</f>
        <v>101-150</v>
      </c>
      <c r="Y3372" t="str">
        <f>IF(tbl_Customers[[#This Row],[total_intl_charge]] &lt;= 3, "Low Charges", "High Charges")</f>
        <v>Low Charges</v>
      </c>
      <c r="Z3372" t="str">
        <f>IF(tbl_Customers[[#This Row],[total_eve_calls]]&lt;=80,"Low Calls",
IF(tbl_Customers[[#This Row],[total_eve_calls]]&lt;=120,"Medium Calls","High Calls"))</f>
        <v>Medium Calls</v>
      </c>
      <c r="AA3372" t="str">
        <f>IF(tbl_Customers[[#This Row],[total_eve_charge]]&lt;=15,"Low Charges",
IF(tbl_Customers[[#This Row],[total_eve_charge]]&lt;=20,"Medium Charges","High Charges"))</f>
        <v>Low Charges</v>
      </c>
      <c r="AB33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72" t="str">
        <f>IF(tbl_Customers[[#This Row],[number_vmail_messages]] = 0, "No Usage", IF(tbl_Customers[[#This Row],[number_vmail_messages]] &lt;= 20, "Low Usage", IF(tbl_Customers[[#This Row],[number_vmail_messages]] &lt;= 40, "Medium Usgae", "High Usage")))</f>
        <v>No Usage</v>
      </c>
      <c r="AD3372" t="str">
        <f>IF(tbl_Customers[[#This Row],[total_day_minutes]]&lt;=150,"Low Usage", IF(tbl_Customers[[#This Row],[total_day_minutes]]&lt;=200,"Medium Usage", IF(tbl_Customers[[#This Row],[total_day_minutes]]&lt;=250,"High Usage","Very High Usage")))</f>
        <v>Very High Usage</v>
      </c>
      <c r="AE3372" t="str">
        <f>IF(tbl_Customers[[#This Row],[total_intl_calls]]&lt;=5,"Low Calls", IF(tbl_Customers[[#This Row],[total_intl_calls]]&lt;=10, "Medium Calls", "High Calls"))</f>
        <v>Low Calls</v>
      </c>
      <c r="AF33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72" s="36" t="str">
        <f>IF(tbl_Customers[[#This Row],[Churn_Risk_Score]]&gt;=10,"High Risk", IF(tbl_Customers[[#This Row],[Churn_Risk_Score]]&gt;=5,"Medium Risk","Low Risk"))</f>
        <v>Medium Risk</v>
      </c>
    </row>
    <row r="3373" spans="1:33" x14ac:dyDescent="0.35">
      <c r="A3373">
        <v>3372</v>
      </c>
      <c r="B3373" t="s">
        <v>63</v>
      </c>
      <c r="C3373">
        <v>65</v>
      </c>
      <c r="D3373" t="s">
        <v>25</v>
      </c>
      <c r="E3373" t="s">
        <v>22</v>
      </c>
      <c r="F3373" t="s">
        <v>22</v>
      </c>
      <c r="G3373">
        <v>0</v>
      </c>
      <c r="H3373">
        <v>244.5</v>
      </c>
      <c r="I3373">
        <v>72</v>
      </c>
      <c r="J3373">
        <v>41.57</v>
      </c>
      <c r="K3373">
        <v>206.2</v>
      </c>
      <c r="L3373">
        <v>88</v>
      </c>
      <c r="M3373">
        <v>17.53</v>
      </c>
      <c r="N3373">
        <v>299.8</v>
      </c>
      <c r="O3373">
        <v>110</v>
      </c>
      <c r="P3373">
        <v>13.49</v>
      </c>
      <c r="Q3373">
        <v>7.6</v>
      </c>
      <c r="R3373">
        <v>1</v>
      </c>
      <c r="S3373">
        <v>2.0499999999999998</v>
      </c>
      <c r="T3373">
        <v>5</v>
      </c>
      <c r="U3373" t="s">
        <v>23</v>
      </c>
      <c r="V3373">
        <f>IF(tbl_Customers[[#This Row],[churn]] = "yes", 1, 0)</f>
        <v>1</v>
      </c>
      <c r="W3373" t="str">
        <f>IF(tbl_Customers[[#This Row],[number_customer_service_calls]] &lt;= 1, "0-1 Calls", IF(tbl_Customers[[#This Row],[number_customer_service_calls]] &lt;= 3, "2-3 Calls", IF(tbl_Customers[[#This Row],[number_customer_service_calls]] &lt;=5, "4-5 Calls", "6+ Calls")))</f>
        <v>4-5 Calls</v>
      </c>
      <c r="X3373" t="str">
        <f>IF(tbl_Customers[[#This Row],[account_length]] &lt;= 50, "0-50", IF(tbl_Customers[[#This Row],[account_length]] &lt;=100, "51-100", IF(tbl_Customers[[#This Row],[account_length]] &lt;= 150, "101-150", "151+")))</f>
        <v>51-100</v>
      </c>
      <c r="Y3373" t="str">
        <f>IF(tbl_Customers[[#This Row],[total_intl_charge]] &lt;= 3, "Low Charges", "High Charges")</f>
        <v>Low Charges</v>
      </c>
      <c r="Z3373" t="str">
        <f>IF(tbl_Customers[[#This Row],[total_eve_calls]]&lt;=80,"Low Calls",
IF(tbl_Customers[[#This Row],[total_eve_calls]]&lt;=120,"Medium Calls","High Calls"))</f>
        <v>Medium Calls</v>
      </c>
      <c r="AA3373" t="str">
        <f>IF(tbl_Customers[[#This Row],[total_eve_charge]]&lt;=15,"Low Charges",
IF(tbl_Customers[[#This Row],[total_eve_charge]]&lt;=20,"Medium Charges","High Charges"))</f>
        <v>Medium Charges</v>
      </c>
      <c r="AB33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73" t="str">
        <f>IF(tbl_Customers[[#This Row],[number_vmail_messages]] = 0, "No Usage", IF(tbl_Customers[[#This Row],[number_vmail_messages]] &lt;= 20, "Low Usage", IF(tbl_Customers[[#This Row],[number_vmail_messages]] &lt;= 40, "Medium Usgae", "High Usage")))</f>
        <v>No Usage</v>
      </c>
      <c r="AD3373" t="str">
        <f>IF(tbl_Customers[[#This Row],[total_day_minutes]]&lt;=150,"Low Usage", IF(tbl_Customers[[#This Row],[total_day_minutes]]&lt;=200,"Medium Usage", IF(tbl_Customers[[#This Row],[total_day_minutes]]&lt;=250,"High Usage","Very High Usage")))</f>
        <v>High Usage</v>
      </c>
      <c r="AE3373" t="str">
        <f>IF(tbl_Customers[[#This Row],[total_intl_calls]]&lt;=5,"Low Calls", IF(tbl_Customers[[#This Row],[total_intl_calls]]&lt;=10, "Medium Calls", "High Calls"))</f>
        <v>Low Calls</v>
      </c>
      <c r="AF33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73" s="36" t="str">
        <f>IF(tbl_Customers[[#This Row],[Churn_Risk_Score]]&gt;=10,"High Risk", IF(tbl_Customers[[#This Row],[Churn_Risk_Score]]&gt;=5,"Medium Risk","Low Risk"))</f>
        <v>Medium Risk</v>
      </c>
    </row>
    <row r="3374" spans="1:33" x14ac:dyDescent="0.35">
      <c r="A3374">
        <v>3373</v>
      </c>
      <c r="B3374" t="s">
        <v>20</v>
      </c>
      <c r="C3374">
        <v>50</v>
      </c>
      <c r="D3374" t="s">
        <v>25</v>
      </c>
      <c r="E3374" t="s">
        <v>22</v>
      </c>
      <c r="F3374" t="s">
        <v>22</v>
      </c>
      <c r="G3374">
        <v>0</v>
      </c>
      <c r="H3374">
        <v>167.7</v>
      </c>
      <c r="I3374">
        <v>74</v>
      </c>
      <c r="J3374">
        <v>28.51</v>
      </c>
      <c r="K3374">
        <v>179.9</v>
      </c>
      <c r="L3374">
        <v>98</v>
      </c>
      <c r="M3374">
        <v>15.29</v>
      </c>
      <c r="N3374">
        <v>166.5</v>
      </c>
      <c r="O3374">
        <v>73</v>
      </c>
      <c r="P3374">
        <v>7.49</v>
      </c>
      <c r="Q3374">
        <v>10.9</v>
      </c>
      <c r="R3374">
        <v>2</v>
      </c>
      <c r="S3374">
        <v>2.94</v>
      </c>
      <c r="T3374">
        <v>1</v>
      </c>
      <c r="U3374" t="s">
        <v>22</v>
      </c>
      <c r="V3374">
        <f>IF(tbl_Customers[[#This Row],[churn]] = "yes", 1, 0)</f>
        <v>0</v>
      </c>
      <c r="W3374" t="str">
        <f>IF(tbl_Customers[[#This Row],[number_customer_service_calls]] &lt;= 1, "0-1 Calls", IF(tbl_Customers[[#This Row],[number_customer_service_calls]] &lt;= 3, "2-3 Calls", IF(tbl_Customers[[#This Row],[number_customer_service_calls]] &lt;=5, "4-5 Calls", "6+ Calls")))</f>
        <v>0-1 Calls</v>
      </c>
      <c r="X3374" t="str">
        <f>IF(tbl_Customers[[#This Row],[account_length]] &lt;= 50, "0-50", IF(tbl_Customers[[#This Row],[account_length]] &lt;=100, "51-100", IF(tbl_Customers[[#This Row],[account_length]] &lt;= 150, "101-150", "151+")))</f>
        <v>0-50</v>
      </c>
      <c r="Y3374" t="str">
        <f>IF(tbl_Customers[[#This Row],[total_intl_charge]] &lt;= 3, "Low Charges", "High Charges")</f>
        <v>Low Charges</v>
      </c>
      <c r="Z3374" t="str">
        <f>IF(tbl_Customers[[#This Row],[total_eve_calls]]&lt;=80,"Low Calls",
IF(tbl_Customers[[#This Row],[total_eve_calls]]&lt;=120,"Medium Calls","High Calls"))</f>
        <v>Medium Calls</v>
      </c>
      <c r="AA3374" t="str">
        <f>IF(tbl_Customers[[#This Row],[total_eve_charge]]&lt;=15,"Low Charges",
IF(tbl_Customers[[#This Row],[total_eve_charge]]&lt;=20,"Medium Charges","High Charges"))</f>
        <v>Medium Charges</v>
      </c>
      <c r="AB33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74" t="str">
        <f>IF(tbl_Customers[[#This Row],[number_vmail_messages]] = 0, "No Usage", IF(tbl_Customers[[#This Row],[number_vmail_messages]] &lt;= 20, "Low Usage", IF(tbl_Customers[[#This Row],[number_vmail_messages]] &lt;= 40, "Medium Usgae", "High Usage")))</f>
        <v>No Usage</v>
      </c>
      <c r="AD3374" t="str">
        <f>IF(tbl_Customers[[#This Row],[total_day_minutes]]&lt;=150,"Low Usage", IF(tbl_Customers[[#This Row],[total_day_minutes]]&lt;=200,"Medium Usage", IF(tbl_Customers[[#This Row],[total_day_minutes]]&lt;=250,"High Usage","Very High Usage")))</f>
        <v>Medium Usage</v>
      </c>
      <c r="AE3374" t="str">
        <f>IF(tbl_Customers[[#This Row],[total_intl_calls]]&lt;=5,"Low Calls", IF(tbl_Customers[[#This Row],[total_intl_calls]]&lt;=10, "Medium Calls", "High Calls"))</f>
        <v>Low Calls</v>
      </c>
      <c r="AF33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74" s="36" t="str">
        <f>IF(tbl_Customers[[#This Row],[Churn_Risk_Score]]&gt;=10,"High Risk", IF(tbl_Customers[[#This Row],[Churn_Risk_Score]]&gt;=5,"Medium Risk","Low Risk"))</f>
        <v>Low Risk</v>
      </c>
    </row>
    <row r="3375" spans="1:33" x14ac:dyDescent="0.35">
      <c r="A3375">
        <v>3374</v>
      </c>
      <c r="B3375" t="s">
        <v>29</v>
      </c>
      <c r="C3375">
        <v>137</v>
      </c>
      <c r="D3375" t="s">
        <v>28</v>
      </c>
      <c r="E3375" t="s">
        <v>22</v>
      </c>
      <c r="F3375" t="s">
        <v>22</v>
      </c>
      <c r="G3375">
        <v>0</v>
      </c>
      <c r="H3375">
        <v>79.5</v>
      </c>
      <c r="I3375">
        <v>121</v>
      </c>
      <c r="J3375">
        <v>13.52</v>
      </c>
      <c r="K3375">
        <v>164.1</v>
      </c>
      <c r="L3375">
        <v>86</v>
      </c>
      <c r="M3375">
        <v>13.95</v>
      </c>
      <c r="N3375">
        <v>121.8</v>
      </c>
      <c r="O3375">
        <v>108</v>
      </c>
      <c r="P3375">
        <v>5.48</v>
      </c>
      <c r="Q3375">
        <v>11.7</v>
      </c>
      <c r="R3375">
        <v>7</v>
      </c>
      <c r="S3375">
        <v>3.16</v>
      </c>
      <c r="T3375">
        <v>2</v>
      </c>
      <c r="U3375" t="s">
        <v>22</v>
      </c>
      <c r="V3375">
        <f>IF(tbl_Customers[[#This Row],[churn]] = "yes", 1, 0)</f>
        <v>0</v>
      </c>
      <c r="W3375" t="str">
        <f>IF(tbl_Customers[[#This Row],[number_customer_service_calls]] &lt;= 1, "0-1 Calls", IF(tbl_Customers[[#This Row],[number_customer_service_calls]] &lt;= 3, "2-3 Calls", IF(tbl_Customers[[#This Row],[number_customer_service_calls]] &lt;=5, "4-5 Calls", "6+ Calls")))</f>
        <v>2-3 Calls</v>
      </c>
      <c r="X3375" t="str">
        <f>IF(tbl_Customers[[#This Row],[account_length]] &lt;= 50, "0-50", IF(tbl_Customers[[#This Row],[account_length]] &lt;=100, "51-100", IF(tbl_Customers[[#This Row],[account_length]] &lt;= 150, "101-150", "151+")))</f>
        <v>101-150</v>
      </c>
      <c r="Y3375" t="str">
        <f>IF(tbl_Customers[[#This Row],[total_intl_charge]] &lt;= 3, "Low Charges", "High Charges")</f>
        <v>High Charges</v>
      </c>
      <c r="Z3375" t="str">
        <f>IF(tbl_Customers[[#This Row],[total_eve_calls]]&lt;=80,"Low Calls",
IF(tbl_Customers[[#This Row],[total_eve_calls]]&lt;=120,"Medium Calls","High Calls"))</f>
        <v>Medium Calls</v>
      </c>
      <c r="AA3375" t="str">
        <f>IF(tbl_Customers[[#This Row],[total_eve_charge]]&lt;=15,"Low Charges",
IF(tbl_Customers[[#This Row],[total_eve_charge]]&lt;=20,"Medium Charges","High Charges"))</f>
        <v>Low Charges</v>
      </c>
      <c r="AB33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75" t="str">
        <f>IF(tbl_Customers[[#This Row],[number_vmail_messages]] = 0, "No Usage", IF(tbl_Customers[[#This Row],[number_vmail_messages]] &lt;= 20, "Low Usage", IF(tbl_Customers[[#This Row],[number_vmail_messages]] &lt;= 40, "Medium Usgae", "High Usage")))</f>
        <v>No Usage</v>
      </c>
      <c r="AD3375" t="str">
        <f>IF(tbl_Customers[[#This Row],[total_day_minutes]]&lt;=150,"Low Usage", IF(tbl_Customers[[#This Row],[total_day_minutes]]&lt;=200,"Medium Usage", IF(tbl_Customers[[#This Row],[total_day_minutes]]&lt;=250,"High Usage","Very High Usage")))</f>
        <v>Low Usage</v>
      </c>
      <c r="AE3375" t="str">
        <f>IF(tbl_Customers[[#This Row],[total_intl_calls]]&lt;=5,"Low Calls", IF(tbl_Customers[[#This Row],[total_intl_calls]]&lt;=10, "Medium Calls", "High Calls"))</f>
        <v>Medium Calls</v>
      </c>
      <c r="AF33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75" s="36" t="str">
        <f>IF(tbl_Customers[[#This Row],[Churn_Risk_Score]]&gt;=10,"High Risk", IF(tbl_Customers[[#This Row],[Churn_Risk_Score]]&gt;=5,"Medium Risk","Low Risk"))</f>
        <v>Low Risk</v>
      </c>
    </row>
    <row r="3376" spans="1:33" x14ac:dyDescent="0.35">
      <c r="A3376">
        <v>3375</v>
      </c>
      <c r="B3376" t="s">
        <v>37</v>
      </c>
      <c r="C3376">
        <v>95</v>
      </c>
      <c r="D3376" t="s">
        <v>25</v>
      </c>
      <c r="E3376" t="s">
        <v>22</v>
      </c>
      <c r="F3376" t="s">
        <v>22</v>
      </c>
      <c r="G3376">
        <v>0</v>
      </c>
      <c r="H3376">
        <v>133</v>
      </c>
      <c r="I3376">
        <v>94</v>
      </c>
      <c r="J3376">
        <v>22.61</v>
      </c>
      <c r="K3376">
        <v>196.6</v>
      </c>
      <c r="L3376">
        <v>126</v>
      </c>
      <c r="M3376">
        <v>16.71</v>
      </c>
      <c r="N3376">
        <v>181</v>
      </c>
      <c r="O3376">
        <v>128</v>
      </c>
      <c r="P3376">
        <v>8.15</v>
      </c>
      <c r="Q3376">
        <v>9.9</v>
      </c>
      <c r="R3376">
        <v>3</v>
      </c>
      <c r="S3376">
        <v>2.67</v>
      </c>
      <c r="T3376">
        <v>4</v>
      </c>
      <c r="U3376" t="s">
        <v>23</v>
      </c>
      <c r="V3376">
        <f>IF(tbl_Customers[[#This Row],[churn]] = "yes", 1, 0)</f>
        <v>1</v>
      </c>
      <c r="W3376" t="str">
        <f>IF(tbl_Customers[[#This Row],[number_customer_service_calls]] &lt;= 1, "0-1 Calls", IF(tbl_Customers[[#This Row],[number_customer_service_calls]] &lt;= 3, "2-3 Calls", IF(tbl_Customers[[#This Row],[number_customer_service_calls]] &lt;=5, "4-5 Calls", "6+ Calls")))</f>
        <v>4-5 Calls</v>
      </c>
      <c r="X3376" t="str">
        <f>IF(tbl_Customers[[#This Row],[account_length]] &lt;= 50, "0-50", IF(tbl_Customers[[#This Row],[account_length]] &lt;=100, "51-100", IF(tbl_Customers[[#This Row],[account_length]] &lt;= 150, "101-150", "151+")))</f>
        <v>51-100</v>
      </c>
      <c r="Y3376" t="str">
        <f>IF(tbl_Customers[[#This Row],[total_intl_charge]] &lt;= 3, "Low Charges", "High Charges")</f>
        <v>Low Charges</v>
      </c>
      <c r="Z3376" t="str">
        <f>IF(tbl_Customers[[#This Row],[total_eve_calls]]&lt;=80,"Low Calls",
IF(tbl_Customers[[#This Row],[total_eve_calls]]&lt;=120,"Medium Calls","High Calls"))</f>
        <v>High Calls</v>
      </c>
      <c r="AA3376" t="str">
        <f>IF(tbl_Customers[[#This Row],[total_eve_charge]]&lt;=15,"Low Charges",
IF(tbl_Customers[[#This Row],[total_eve_charge]]&lt;=20,"Medium Charges","High Charges"))</f>
        <v>Medium Charges</v>
      </c>
      <c r="AB33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76" t="str">
        <f>IF(tbl_Customers[[#This Row],[number_vmail_messages]] = 0, "No Usage", IF(tbl_Customers[[#This Row],[number_vmail_messages]] &lt;= 20, "Low Usage", IF(tbl_Customers[[#This Row],[number_vmail_messages]] &lt;= 40, "Medium Usgae", "High Usage")))</f>
        <v>No Usage</v>
      </c>
      <c r="AD3376" t="str">
        <f>IF(tbl_Customers[[#This Row],[total_day_minutes]]&lt;=150,"Low Usage", IF(tbl_Customers[[#This Row],[total_day_minutes]]&lt;=200,"Medium Usage", IF(tbl_Customers[[#This Row],[total_day_minutes]]&lt;=250,"High Usage","Very High Usage")))</f>
        <v>Low Usage</v>
      </c>
      <c r="AE3376" t="str">
        <f>IF(tbl_Customers[[#This Row],[total_intl_calls]]&lt;=5,"Low Calls", IF(tbl_Customers[[#This Row],[total_intl_calls]]&lt;=10, "Medium Calls", "High Calls"))</f>
        <v>Low Calls</v>
      </c>
      <c r="AF33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76" s="36" t="str">
        <f>IF(tbl_Customers[[#This Row],[Churn_Risk_Score]]&gt;=10,"High Risk", IF(tbl_Customers[[#This Row],[Churn_Risk_Score]]&gt;=5,"Medium Risk","Low Risk"))</f>
        <v>Medium Risk</v>
      </c>
    </row>
    <row r="3377" spans="1:33" x14ac:dyDescent="0.35">
      <c r="A3377">
        <v>3376</v>
      </c>
      <c r="B3377" t="s">
        <v>59</v>
      </c>
      <c r="C3377">
        <v>118</v>
      </c>
      <c r="D3377" t="s">
        <v>25</v>
      </c>
      <c r="E3377" t="s">
        <v>22</v>
      </c>
      <c r="F3377" t="s">
        <v>22</v>
      </c>
      <c r="G3377">
        <v>0</v>
      </c>
      <c r="H3377">
        <v>297.2</v>
      </c>
      <c r="I3377">
        <v>113</v>
      </c>
      <c r="J3377">
        <v>50.52</v>
      </c>
      <c r="K3377">
        <v>188.8</v>
      </c>
      <c r="L3377">
        <v>114</v>
      </c>
      <c r="M3377">
        <v>16.05</v>
      </c>
      <c r="N3377">
        <v>188.9</v>
      </c>
      <c r="O3377">
        <v>100</v>
      </c>
      <c r="P3377">
        <v>8.5</v>
      </c>
      <c r="Q3377">
        <v>12.4</v>
      </c>
      <c r="R3377">
        <v>6</v>
      </c>
      <c r="S3377">
        <v>3.35</v>
      </c>
      <c r="T3377">
        <v>1</v>
      </c>
      <c r="U3377" t="s">
        <v>23</v>
      </c>
      <c r="V3377">
        <f>IF(tbl_Customers[[#This Row],[churn]] = "yes", 1, 0)</f>
        <v>1</v>
      </c>
      <c r="W3377" t="str">
        <f>IF(tbl_Customers[[#This Row],[number_customer_service_calls]] &lt;= 1, "0-1 Calls", IF(tbl_Customers[[#This Row],[number_customer_service_calls]] &lt;= 3, "2-3 Calls", IF(tbl_Customers[[#This Row],[number_customer_service_calls]] &lt;=5, "4-5 Calls", "6+ Calls")))</f>
        <v>0-1 Calls</v>
      </c>
      <c r="X3377" t="str">
        <f>IF(tbl_Customers[[#This Row],[account_length]] &lt;= 50, "0-50", IF(tbl_Customers[[#This Row],[account_length]] &lt;=100, "51-100", IF(tbl_Customers[[#This Row],[account_length]] &lt;= 150, "101-150", "151+")))</f>
        <v>101-150</v>
      </c>
      <c r="Y3377" t="str">
        <f>IF(tbl_Customers[[#This Row],[total_intl_charge]] &lt;= 3, "Low Charges", "High Charges")</f>
        <v>High Charges</v>
      </c>
      <c r="Z3377" t="str">
        <f>IF(tbl_Customers[[#This Row],[total_eve_calls]]&lt;=80,"Low Calls",
IF(tbl_Customers[[#This Row],[total_eve_calls]]&lt;=120,"Medium Calls","High Calls"))</f>
        <v>Medium Calls</v>
      </c>
      <c r="AA3377" t="str">
        <f>IF(tbl_Customers[[#This Row],[total_eve_charge]]&lt;=15,"Low Charges",
IF(tbl_Customers[[#This Row],[total_eve_charge]]&lt;=20,"Medium Charges","High Charges"))</f>
        <v>Medium Charges</v>
      </c>
      <c r="AB33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77" t="str">
        <f>IF(tbl_Customers[[#This Row],[number_vmail_messages]] = 0, "No Usage", IF(tbl_Customers[[#This Row],[number_vmail_messages]] &lt;= 20, "Low Usage", IF(tbl_Customers[[#This Row],[number_vmail_messages]] &lt;= 40, "Medium Usgae", "High Usage")))</f>
        <v>No Usage</v>
      </c>
      <c r="AD3377" t="str">
        <f>IF(tbl_Customers[[#This Row],[total_day_minutes]]&lt;=150,"Low Usage", IF(tbl_Customers[[#This Row],[total_day_minutes]]&lt;=200,"Medium Usage", IF(tbl_Customers[[#This Row],[total_day_minutes]]&lt;=250,"High Usage","Very High Usage")))</f>
        <v>Very High Usage</v>
      </c>
      <c r="AE3377" t="str">
        <f>IF(tbl_Customers[[#This Row],[total_intl_calls]]&lt;=5,"Low Calls", IF(tbl_Customers[[#This Row],[total_intl_calls]]&lt;=10, "Medium Calls", "High Calls"))</f>
        <v>Medium Calls</v>
      </c>
      <c r="AF33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77" s="36" t="str">
        <f>IF(tbl_Customers[[#This Row],[Churn_Risk_Score]]&gt;=10,"High Risk", IF(tbl_Customers[[#This Row],[Churn_Risk_Score]]&gt;=5,"Medium Risk","Low Risk"))</f>
        <v>Medium Risk</v>
      </c>
    </row>
    <row r="3378" spans="1:33" x14ac:dyDescent="0.35">
      <c r="A3378">
        <v>3377</v>
      </c>
      <c r="B3378" t="s">
        <v>36</v>
      </c>
      <c r="C3378">
        <v>84</v>
      </c>
      <c r="D3378" t="s">
        <v>21</v>
      </c>
      <c r="E3378" t="s">
        <v>22</v>
      </c>
      <c r="F3378" t="s">
        <v>22</v>
      </c>
      <c r="G3378">
        <v>0</v>
      </c>
      <c r="H3378">
        <v>214.9</v>
      </c>
      <c r="I3378">
        <v>72</v>
      </c>
      <c r="J3378">
        <v>36.53</v>
      </c>
      <c r="K3378">
        <v>197.7</v>
      </c>
      <c r="L3378">
        <v>92</v>
      </c>
      <c r="M3378">
        <v>16.8</v>
      </c>
      <c r="N3378">
        <v>153.1</v>
      </c>
      <c r="O3378">
        <v>79</v>
      </c>
      <c r="P3378">
        <v>6.89</v>
      </c>
      <c r="Q3378">
        <v>11.9</v>
      </c>
      <c r="R3378">
        <v>2</v>
      </c>
      <c r="S3378">
        <v>3.21</v>
      </c>
      <c r="T3378">
        <v>2</v>
      </c>
      <c r="U3378" t="s">
        <v>22</v>
      </c>
      <c r="V3378">
        <f>IF(tbl_Customers[[#This Row],[churn]] = "yes", 1, 0)</f>
        <v>0</v>
      </c>
      <c r="W3378" t="str">
        <f>IF(tbl_Customers[[#This Row],[number_customer_service_calls]] &lt;= 1, "0-1 Calls", IF(tbl_Customers[[#This Row],[number_customer_service_calls]] &lt;= 3, "2-3 Calls", IF(tbl_Customers[[#This Row],[number_customer_service_calls]] &lt;=5, "4-5 Calls", "6+ Calls")))</f>
        <v>2-3 Calls</v>
      </c>
      <c r="X3378" t="str">
        <f>IF(tbl_Customers[[#This Row],[account_length]] &lt;= 50, "0-50", IF(tbl_Customers[[#This Row],[account_length]] &lt;=100, "51-100", IF(tbl_Customers[[#This Row],[account_length]] &lt;= 150, "101-150", "151+")))</f>
        <v>51-100</v>
      </c>
      <c r="Y3378" t="str">
        <f>IF(tbl_Customers[[#This Row],[total_intl_charge]] &lt;= 3, "Low Charges", "High Charges")</f>
        <v>High Charges</v>
      </c>
      <c r="Z3378" t="str">
        <f>IF(tbl_Customers[[#This Row],[total_eve_calls]]&lt;=80,"Low Calls",
IF(tbl_Customers[[#This Row],[total_eve_calls]]&lt;=120,"Medium Calls","High Calls"))</f>
        <v>Medium Calls</v>
      </c>
      <c r="AA3378" t="str">
        <f>IF(tbl_Customers[[#This Row],[total_eve_charge]]&lt;=15,"Low Charges",
IF(tbl_Customers[[#This Row],[total_eve_charge]]&lt;=20,"Medium Charges","High Charges"))</f>
        <v>Medium Charges</v>
      </c>
      <c r="AB33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78" t="str">
        <f>IF(tbl_Customers[[#This Row],[number_vmail_messages]] = 0, "No Usage", IF(tbl_Customers[[#This Row],[number_vmail_messages]] &lt;= 20, "Low Usage", IF(tbl_Customers[[#This Row],[number_vmail_messages]] &lt;= 40, "Medium Usgae", "High Usage")))</f>
        <v>No Usage</v>
      </c>
      <c r="AD3378" t="str">
        <f>IF(tbl_Customers[[#This Row],[total_day_minutes]]&lt;=150,"Low Usage", IF(tbl_Customers[[#This Row],[total_day_minutes]]&lt;=200,"Medium Usage", IF(tbl_Customers[[#This Row],[total_day_minutes]]&lt;=250,"High Usage","Very High Usage")))</f>
        <v>High Usage</v>
      </c>
      <c r="AE3378" t="str">
        <f>IF(tbl_Customers[[#This Row],[total_intl_calls]]&lt;=5,"Low Calls", IF(tbl_Customers[[#This Row],[total_intl_calls]]&lt;=10, "Medium Calls", "High Calls"))</f>
        <v>Low Calls</v>
      </c>
      <c r="AF33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78" s="36" t="str">
        <f>IF(tbl_Customers[[#This Row],[Churn_Risk_Score]]&gt;=10,"High Risk", IF(tbl_Customers[[#This Row],[Churn_Risk_Score]]&gt;=5,"Medium Risk","Low Risk"))</f>
        <v>Low Risk</v>
      </c>
    </row>
    <row r="3379" spans="1:33" x14ac:dyDescent="0.35">
      <c r="A3379">
        <v>3378</v>
      </c>
      <c r="B3379" t="s">
        <v>24</v>
      </c>
      <c r="C3379">
        <v>42</v>
      </c>
      <c r="D3379" t="s">
        <v>25</v>
      </c>
      <c r="E3379" t="s">
        <v>22</v>
      </c>
      <c r="F3379" t="s">
        <v>22</v>
      </c>
      <c r="G3379">
        <v>0</v>
      </c>
      <c r="H3379">
        <v>269.89999999999998</v>
      </c>
      <c r="I3379">
        <v>99</v>
      </c>
      <c r="J3379">
        <v>45.88</v>
      </c>
      <c r="K3379">
        <v>37.799999999999997</v>
      </c>
      <c r="L3379">
        <v>76</v>
      </c>
      <c r="M3379">
        <v>3.21</v>
      </c>
      <c r="N3379">
        <v>166.6</v>
      </c>
      <c r="O3379">
        <v>139</v>
      </c>
      <c r="P3379">
        <v>7.5</v>
      </c>
      <c r="Q3379">
        <v>13.8</v>
      </c>
      <c r="R3379">
        <v>1</v>
      </c>
      <c r="S3379">
        <v>3.73</v>
      </c>
      <c r="T3379">
        <v>1</v>
      </c>
      <c r="U3379" t="s">
        <v>22</v>
      </c>
      <c r="V3379">
        <f>IF(tbl_Customers[[#This Row],[churn]] = "yes", 1, 0)</f>
        <v>0</v>
      </c>
      <c r="W3379" t="str">
        <f>IF(tbl_Customers[[#This Row],[number_customer_service_calls]] &lt;= 1, "0-1 Calls", IF(tbl_Customers[[#This Row],[number_customer_service_calls]] &lt;= 3, "2-3 Calls", IF(tbl_Customers[[#This Row],[number_customer_service_calls]] &lt;=5, "4-5 Calls", "6+ Calls")))</f>
        <v>0-1 Calls</v>
      </c>
      <c r="X3379" t="str">
        <f>IF(tbl_Customers[[#This Row],[account_length]] &lt;= 50, "0-50", IF(tbl_Customers[[#This Row],[account_length]] &lt;=100, "51-100", IF(tbl_Customers[[#This Row],[account_length]] &lt;= 150, "101-150", "151+")))</f>
        <v>0-50</v>
      </c>
      <c r="Y3379" t="str">
        <f>IF(tbl_Customers[[#This Row],[total_intl_charge]] &lt;= 3, "Low Charges", "High Charges")</f>
        <v>High Charges</v>
      </c>
      <c r="Z3379" t="str">
        <f>IF(tbl_Customers[[#This Row],[total_eve_calls]]&lt;=80,"Low Calls",
IF(tbl_Customers[[#This Row],[total_eve_calls]]&lt;=120,"Medium Calls","High Calls"))</f>
        <v>Low Calls</v>
      </c>
      <c r="AA3379" t="str">
        <f>IF(tbl_Customers[[#This Row],[total_eve_charge]]&lt;=15,"Low Charges",
IF(tbl_Customers[[#This Row],[total_eve_charge]]&lt;=20,"Medium Charges","High Charges"))</f>
        <v>Low Charges</v>
      </c>
      <c r="AB33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79" t="str">
        <f>IF(tbl_Customers[[#This Row],[number_vmail_messages]] = 0, "No Usage", IF(tbl_Customers[[#This Row],[number_vmail_messages]] &lt;= 20, "Low Usage", IF(tbl_Customers[[#This Row],[number_vmail_messages]] &lt;= 40, "Medium Usgae", "High Usage")))</f>
        <v>No Usage</v>
      </c>
      <c r="AD3379" t="str">
        <f>IF(tbl_Customers[[#This Row],[total_day_minutes]]&lt;=150,"Low Usage", IF(tbl_Customers[[#This Row],[total_day_minutes]]&lt;=200,"Medium Usage", IF(tbl_Customers[[#This Row],[total_day_minutes]]&lt;=250,"High Usage","Very High Usage")))</f>
        <v>Very High Usage</v>
      </c>
      <c r="AE3379" t="str">
        <f>IF(tbl_Customers[[#This Row],[total_intl_calls]]&lt;=5,"Low Calls", IF(tbl_Customers[[#This Row],[total_intl_calls]]&lt;=10, "Medium Calls", "High Calls"))</f>
        <v>Low Calls</v>
      </c>
      <c r="AF33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79" s="36" t="str">
        <f>IF(tbl_Customers[[#This Row],[Churn_Risk_Score]]&gt;=10,"High Risk", IF(tbl_Customers[[#This Row],[Churn_Risk_Score]]&gt;=5,"Medium Risk","Low Risk"))</f>
        <v>Medium Risk</v>
      </c>
    </row>
    <row r="3380" spans="1:33" x14ac:dyDescent="0.35">
      <c r="A3380">
        <v>3379</v>
      </c>
      <c r="B3380" t="s">
        <v>61</v>
      </c>
      <c r="C3380">
        <v>53</v>
      </c>
      <c r="D3380" t="s">
        <v>21</v>
      </c>
      <c r="E3380" t="s">
        <v>22</v>
      </c>
      <c r="F3380" t="s">
        <v>22</v>
      </c>
      <c r="G3380">
        <v>0</v>
      </c>
      <c r="H3380">
        <v>143.80000000000001</v>
      </c>
      <c r="I3380">
        <v>102</v>
      </c>
      <c r="J3380">
        <v>24.45</v>
      </c>
      <c r="K3380">
        <v>199.6</v>
      </c>
      <c r="L3380">
        <v>124</v>
      </c>
      <c r="M3380">
        <v>16.97</v>
      </c>
      <c r="N3380">
        <v>177.8</v>
      </c>
      <c r="O3380">
        <v>65</v>
      </c>
      <c r="P3380">
        <v>8</v>
      </c>
      <c r="Q3380">
        <v>7.8</v>
      </c>
      <c r="R3380">
        <v>4</v>
      </c>
      <c r="S3380">
        <v>2.11</v>
      </c>
      <c r="T3380">
        <v>1</v>
      </c>
      <c r="U3380" t="s">
        <v>22</v>
      </c>
      <c r="V3380">
        <f>IF(tbl_Customers[[#This Row],[churn]] = "yes", 1, 0)</f>
        <v>0</v>
      </c>
      <c r="W3380" t="str">
        <f>IF(tbl_Customers[[#This Row],[number_customer_service_calls]] &lt;= 1, "0-1 Calls", IF(tbl_Customers[[#This Row],[number_customer_service_calls]] &lt;= 3, "2-3 Calls", IF(tbl_Customers[[#This Row],[number_customer_service_calls]] &lt;=5, "4-5 Calls", "6+ Calls")))</f>
        <v>0-1 Calls</v>
      </c>
      <c r="X3380" t="str">
        <f>IF(tbl_Customers[[#This Row],[account_length]] &lt;= 50, "0-50", IF(tbl_Customers[[#This Row],[account_length]] &lt;=100, "51-100", IF(tbl_Customers[[#This Row],[account_length]] &lt;= 150, "101-150", "151+")))</f>
        <v>51-100</v>
      </c>
      <c r="Y3380" t="str">
        <f>IF(tbl_Customers[[#This Row],[total_intl_charge]] &lt;= 3, "Low Charges", "High Charges")</f>
        <v>Low Charges</v>
      </c>
      <c r="Z3380" t="str">
        <f>IF(tbl_Customers[[#This Row],[total_eve_calls]]&lt;=80,"Low Calls",
IF(tbl_Customers[[#This Row],[total_eve_calls]]&lt;=120,"Medium Calls","High Calls"))</f>
        <v>High Calls</v>
      </c>
      <c r="AA3380" t="str">
        <f>IF(tbl_Customers[[#This Row],[total_eve_charge]]&lt;=15,"Low Charges",
IF(tbl_Customers[[#This Row],[total_eve_charge]]&lt;=20,"Medium Charges","High Charges"))</f>
        <v>Medium Charges</v>
      </c>
      <c r="AB33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380" t="str">
        <f>IF(tbl_Customers[[#This Row],[number_vmail_messages]] = 0, "No Usage", IF(tbl_Customers[[#This Row],[number_vmail_messages]] &lt;= 20, "Low Usage", IF(tbl_Customers[[#This Row],[number_vmail_messages]] &lt;= 40, "Medium Usgae", "High Usage")))</f>
        <v>No Usage</v>
      </c>
      <c r="AD3380" t="str">
        <f>IF(tbl_Customers[[#This Row],[total_day_minutes]]&lt;=150,"Low Usage", IF(tbl_Customers[[#This Row],[total_day_minutes]]&lt;=200,"Medium Usage", IF(tbl_Customers[[#This Row],[total_day_minutes]]&lt;=250,"High Usage","Very High Usage")))</f>
        <v>Low Usage</v>
      </c>
      <c r="AE3380" t="str">
        <f>IF(tbl_Customers[[#This Row],[total_intl_calls]]&lt;=5,"Low Calls", IF(tbl_Customers[[#This Row],[total_intl_calls]]&lt;=10, "Medium Calls", "High Calls"))</f>
        <v>Low Calls</v>
      </c>
      <c r="AF33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80" s="36" t="str">
        <f>IF(tbl_Customers[[#This Row],[Churn_Risk_Score]]&gt;=10,"High Risk", IF(tbl_Customers[[#This Row],[Churn_Risk_Score]]&gt;=5,"Medium Risk","Low Risk"))</f>
        <v>Low Risk</v>
      </c>
    </row>
    <row r="3381" spans="1:33" x14ac:dyDescent="0.35">
      <c r="A3381">
        <v>3380</v>
      </c>
      <c r="B3381" t="s">
        <v>37</v>
      </c>
      <c r="C3381">
        <v>123</v>
      </c>
      <c r="D3381" t="s">
        <v>21</v>
      </c>
      <c r="E3381" t="s">
        <v>22</v>
      </c>
      <c r="F3381" t="s">
        <v>22</v>
      </c>
      <c r="G3381">
        <v>0</v>
      </c>
      <c r="H3381">
        <v>132.19999999999999</v>
      </c>
      <c r="I3381">
        <v>122</v>
      </c>
      <c r="J3381">
        <v>22.47</v>
      </c>
      <c r="K3381">
        <v>169.9</v>
      </c>
      <c r="L3381">
        <v>101</v>
      </c>
      <c r="M3381">
        <v>14.44</v>
      </c>
      <c r="N3381">
        <v>150.1</v>
      </c>
      <c r="O3381">
        <v>123</v>
      </c>
      <c r="P3381">
        <v>6.75</v>
      </c>
      <c r="Q3381">
        <v>12.9</v>
      </c>
      <c r="R3381">
        <v>11</v>
      </c>
      <c r="S3381">
        <v>3.48</v>
      </c>
      <c r="T3381">
        <v>3</v>
      </c>
      <c r="U3381" t="s">
        <v>23</v>
      </c>
      <c r="V3381">
        <f>IF(tbl_Customers[[#This Row],[churn]] = "yes", 1, 0)</f>
        <v>1</v>
      </c>
      <c r="W3381" t="str">
        <f>IF(tbl_Customers[[#This Row],[number_customer_service_calls]] &lt;= 1, "0-1 Calls", IF(tbl_Customers[[#This Row],[number_customer_service_calls]] &lt;= 3, "2-3 Calls", IF(tbl_Customers[[#This Row],[number_customer_service_calls]] &lt;=5, "4-5 Calls", "6+ Calls")))</f>
        <v>2-3 Calls</v>
      </c>
      <c r="X3381" t="str">
        <f>IF(tbl_Customers[[#This Row],[account_length]] &lt;= 50, "0-50", IF(tbl_Customers[[#This Row],[account_length]] &lt;=100, "51-100", IF(tbl_Customers[[#This Row],[account_length]] &lt;= 150, "101-150", "151+")))</f>
        <v>101-150</v>
      </c>
      <c r="Y3381" t="str">
        <f>IF(tbl_Customers[[#This Row],[total_intl_charge]] &lt;= 3, "Low Charges", "High Charges")</f>
        <v>High Charges</v>
      </c>
      <c r="Z3381" t="str">
        <f>IF(tbl_Customers[[#This Row],[total_eve_calls]]&lt;=80,"Low Calls",
IF(tbl_Customers[[#This Row],[total_eve_calls]]&lt;=120,"Medium Calls","High Calls"))</f>
        <v>Medium Calls</v>
      </c>
      <c r="AA3381" t="str">
        <f>IF(tbl_Customers[[#This Row],[total_eve_charge]]&lt;=15,"Low Charges",
IF(tbl_Customers[[#This Row],[total_eve_charge]]&lt;=20,"Medium Charges","High Charges"))</f>
        <v>Low Charges</v>
      </c>
      <c r="AB33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81" t="str">
        <f>IF(tbl_Customers[[#This Row],[number_vmail_messages]] = 0, "No Usage", IF(tbl_Customers[[#This Row],[number_vmail_messages]] &lt;= 20, "Low Usage", IF(tbl_Customers[[#This Row],[number_vmail_messages]] &lt;= 40, "Medium Usgae", "High Usage")))</f>
        <v>No Usage</v>
      </c>
      <c r="AD3381" t="str">
        <f>IF(tbl_Customers[[#This Row],[total_day_minutes]]&lt;=150,"Low Usage", IF(tbl_Customers[[#This Row],[total_day_minutes]]&lt;=200,"Medium Usage", IF(tbl_Customers[[#This Row],[total_day_minutes]]&lt;=250,"High Usage","Very High Usage")))</f>
        <v>Low Usage</v>
      </c>
      <c r="AE3381" t="str">
        <f>IF(tbl_Customers[[#This Row],[total_intl_calls]]&lt;=5,"Low Calls", IF(tbl_Customers[[#This Row],[total_intl_calls]]&lt;=10, "Medium Calls", "High Calls"))</f>
        <v>High Calls</v>
      </c>
      <c r="AF33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81" s="36" t="str">
        <f>IF(tbl_Customers[[#This Row],[Churn_Risk_Score]]&gt;=10,"High Risk", IF(tbl_Customers[[#This Row],[Churn_Risk_Score]]&gt;=5,"Medium Risk","Low Risk"))</f>
        <v>Low Risk</v>
      </c>
    </row>
    <row r="3382" spans="1:33" x14ac:dyDescent="0.35">
      <c r="A3382">
        <v>3381</v>
      </c>
      <c r="B3382" t="s">
        <v>29</v>
      </c>
      <c r="C3382">
        <v>60</v>
      </c>
      <c r="D3382" t="s">
        <v>25</v>
      </c>
      <c r="E3382" t="s">
        <v>22</v>
      </c>
      <c r="F3382" t="s">
        <v>22</v>
      </c>
      <c r="G3382">
        <v>0</v>
      </c>
      <c r="H3382">
        <v>162.80000000000001</v>
      </c>
      <c r="I3382">
        <v>117</v>
      </c>
      <c r="J3382">
        <v>27.68</v>
      </c>
      <c r="K3382">
        <v>163.19999999999999</v>
      </c>
      <c r="L3382">
        <v>121</v>
      </c>
      <c r="M3382">
        <v>13.87</v>
      </c>
      <c r="N3382">
        <v>242.4</v>
      </c>
      <c r="O3382">
        <v>140</v>
      </c>
      <c r="P3382">
        <v>10.91</v>
      </c>
      <c r="Q3382">
        <v>14.2</v>
      </c>
      <c r="R3382">
        <v>2</v>
      </c>
      <c r="S3382">
        <v>3.83</v>
      </c>
      <c r="T3382">
        <v>1</v>
      </c>
      <c r="U3382" t="s">
        <v>22</v>
      </c>
      <c r="V3382">
        <f>IF(tbl_Customers[[#This Row],[churn]] = "yes", 1, 0)</f>
        <v>0</v>
      </c>
      <c r="W3382" t="str">
        <f>IF(tbl_Customers[[#This Row],[number_customer_service_calls]] &lt;= 1, "0-1 Calls", IF(tbl_Customers[[#This Row],[number_customer_service_calls]] &lt;= 3, "2-3 Calls", IF(tbl_Customers[[#This Row],[number_customer_service_calls]] &lt;=5, "4-5 Calls", "6+ Calls")))</f>
        <v>0-1 Calls</v>
      </c>
      <c r="X3382" t="str">
        <f>IF(tbl_Customers[[#This Row],[account_length]] &lt;= 50, "0-50", IF(tbl_Customers[[#This Row],[account_length]] &lt;=100, "51-100", IF(tbl_Customers[[#This Row],[account_length]] &lt;= 150, "101-150", "151+")))</f>
        <v>51-100</v>
      </c>
      <c r="Y3382" t="str">
        <f>IF(tbl_Customers[[#This Row],[total_intl_charge]] &lt;= 3, "Low Charges", "High Charges")</f>
        <v>High Charges</v>
      </c>
      <c r="Z3382" t="str">
        <f>IF(tbl_Customers[[#This Row],[total_eve_calls]]&lt;=80,"Low Calls",
IF(tbl_Customers[[#This Row],[total_eve_calls]]&lt;=120,"Medium Calls","High Calls"))</f>
        <v>High Calls</v>
      </c>
      <c r="AA3382" t="str">
        <f>IF(tbl_Customers[[#This Row],[total_eve_charge]]&lt;=15,"Low Charges",
IF(tbl_Customers[[#This Row],[total_eve_charge]]&lt;=20,"Medium Charges","High Charges"))</f>
        <v>Low Charges</v>
      </c>
      <c r="AB33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82" t="str">
        <f>IF(tbl_Customers[[#This Row],[number_vmail_messages]] = 0, "No Usage", IF(tbl_Customers[[#This Row],[number_vmail_messages]] &lt;= 20, "Low Usage", IF(tbl_Customers[[#This Row],[number_vmail_messages]] &lt;= 40, "Medium Usgae", "High Usage")))</f>
        <v>No Usage</v>
      </c>
      <c r="AD3382" t="str">
        <f>IF(tbl_Customers[[#This Row],[total_day_minutes]]&lt;=150,"Low Usage", IF(tbl_Customers[[#This Row],[total_day_minutes]]&lt;=200,"Medium Usage", IF(tbl_Customers[[#This Row],[total_day_minutes]]&lt;=250,"High Usage","Very High Usage")))</f>
        <v>Medium Usage</v>
      </c>
      <c r="AE3382" t="str">
        <f>IF(tbl_Customers[[#This Row],[total_intl_calls]]&lt;=5,"Low Calls", IF(tbl_Customers[[#This Row],[total_intl_calls]]&lt;=10, "Medium Calls", "High Calls"))</f>
        <v>Low Calls</v>
      </c>
      <c r="AF33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82" s="36" t="str">
        <f>IF(tbl_Customers[[#This Row],[Churn_Risk_Score]]&gt;=10,"High Risk", IF(tbl_Customers[[#This Row],[Churn_Risk_Score]]&gt;=5,"Medium Risk","Low Risk"))</f>
        <v>Low Risk</v>
      </c>
    </row>
    <row r="3383" spans="1:33" x14ac:dyDescent="0.35">
      <c r="A3383">
        <v>3382</v>
      </c>
      <c r="B3383" t="s">
        <v>24</v>
      </c>
      <c r="C3383">
        <v>112</v>
      </c>
      <c r="D3383" t="s">
        <v>25</v>
      </c>
      <c r="E3383" t="s">
        <v>22</v>
      </c>
      <c r="F3383" t="s">
        <v>22</v>
      </c>
      <c r="G3383">
        <v>0</v>
      </c>
      <c r="H3383">
        <v>351.5</v>
      </c>
      <c r="I3383">
        <v>95</v>
      </c>
      <c r="J3383">
        <v>59.76</v>
      </c>
      <c r="K3383">
        <v>206.8</v>
      </c>
      <c r="L3383">
        <v>108</v>
      </c>
      <c r="M3383">
        <v>17.579999999999998</v>
      </c>
      <c r="N3383">
        <v>275.8</v>
      </c>
      <c r="O3383">
        <v>146</v>
      </c>
      <c r="P3383">
        <v>12.41</v>
      </c>
      <c r="Q3383">
        <v>11.9</v>
      </c>
      <c r="R3383">
        <v>4</v>
      </c>
      <c r="S3383">
        <v>3.21</v>
      </c>
      <c r="T3383">
        <v>1</v>
      </c>
      <c r="U3383" t="s">
        <v>23</v>
      </c>
      <c r="V3383">
        <f>IF(tbl_Customers[[#This Row],[churn]] = "yes", 1, 0)</f>
        <v>1</v>
      </c>
      <c r="W3383" t="str">
        <f>IF(tbl_Customers[[#This Row],[number_customer_service_calls]] &lt;= 1, "0-1 Calls", IF(tbl_Customers[[#This Row],[number_customer_service_calls]] &lt;= 3, "2-3 Calls", IF(tbl_Customers[[#This Row],[number_customer_service_calls]] &lt;=5, "4-5 Calls", "6+ Calls")))</f>
        <v>0-1 Calls</v>
      </c>
      <c r="X3383" t="str">
        <f>IF(tbl_Customers[[#This Row],[account_length]] &lt;= 50, "0-50", IF(tbl_Customers[[#This Row],[account_length]] &lt;=100, "51-100", IF(tbl_Customers[[#This Row],[account_length]] &lt;= 150, "101-150", "151+")))</f>
        <v>101-150</v>
      </c>
      <c r="Y3383" t="str">
        <f>IF(tbl_Customers[[#This Row],[total_intl_charge]] &lt;= 3, "Low Charges", "High Charges")</f>
        <v>High Charges</v>
      </c>
      <c r="Z3383" t="str">
        <f>IF(tbl_Customers[[#This Row],[total_eve_calls]]&lt;=80,"Low Calls",
IF(tbl_Customers[[#This Row],[total_eve_calls]]&lt;=120,"Medium Calls","High Calls"))</f>
        <v>Medium Calls</v>
      </c>
      <c r="AA3383" t="str">
        <f>IF(tbl_Customers[[#This Row],[total_eve_charge]]&lt;=15,"Low Charges",
IF(tbl_Customers[[#This Row],[total_eve_charge]]&lt;=20,"Medium Charges","High Charges"))</f>
        <v>Medium Charges</v>
      </c>
      <c r="AB33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83" t="str">
        <f>IF(tbl_Customers[[#This Row],[number_vmail_messages]] = 0, "No Usage", IF(tbl_Customers[[#This Row],[number_vmail_messages]] &lt;= 20, "Low Usage", IF(tbl_Customers[[#This Row],[number_vmail_messages]] &lt;= 40, "Medium Usgae", "High Usage")))</f>
        <v>No Usage</v>
      </c>
      <c r="AD3383" t="str">
        <f>IF(tbl_Customers[[#This Row],[total_day_minutes]]&lt;=150,"Low Usage", IF(tbl_Customers[[#This Row],[total_day_minutes]]&lt;=200,"Medium Usage", IF(tbl_Customers[[#This Row],[total_day_minutes]]&lt;=250,"High Usage","Very High Usage")))</f>
        <v>Very High Usage</v>
      </c>
      <c r="AE3383" t="str">
        <f>IF(tbl_Customers[[#This Row],[total_intl_calls]]&lt;=5,"Low Calls", IF(tbl_Customers[[#This Row],[total_intl_calls]]&lt;=10, "Medium Calls", "High Calls"))</f>
        <v>Low Calls</v>
      </c>
      <c r="AF33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383" s="36" t="str">
        <f>IF(tbl_Customers[[#This Row],[Churn_Risk_Score]]&gt;=10,"High Risk", IF(tbl_Customers[[#This Row],[Churn_Risk_Score]]&gt;=5,"Medium Risk","Low Risk"))</f>
        <v>Medium Risk</v>
      </c>
    </row>
    <row r="3384" spans="1:33" x14ac:dyDescent="0.35">
      <c r="A3384">
        <v>3383</v>
      </c>
      <c r="B3384" t="s">
        <v>58</v>
      </c>
      <c r="C3384">
        <v>43</v>
      </c>
      <c r="D3384" t="s">
        <v>21</v>
      </c>
      <c r="E3384" t="s">
        <v>22</v>
      </c>
      <c r="F3384" t="s">
        <v>22</v>
      </c>
      <c r="G3384">
        <v>0</v>
      </c>
      <c r="H3384">
        <v>165.8</v>
      </c>
      <c r="I3384">
        <v>96</v>
      </c>
      <c r="J3384">
        <v>28.19</v>
      </c>
      <c r="K3384">
        <v>132</v>
      </c>
      <c r="L3384">
        <v>105</v>
      </c>
      <c r="M3384">
        <v>11.22</v>
      </c>
      <c r="N3384">
        <v>323.2</v>
      </c>
      <c r="O3384">
        <v>62</v>
      </c>
      <c r="P3384">
        <v>14.54</v>
      </c>
      <c r="Q3384">
        <v>10.7</v>
      </c>
      <c r="R3384">
        <v>6</v>
      </c>
      <c r="S3384">
        <v>2.89</v>
      </c>
      <c r="T3384">
        <v>0</v>
      </c>
      <c r="U3384" t="s">
        <v>22</v>
      </c>
      <c r="V3384">
        <f>IF(tbl_Customers[[#This Row],[churn]] = "yes", 1, 0)</f>
        <v>0</v>
      </c>
      <c r="W3384" t="str">
        <f>IF(tbl_Customers[[#This Row],[number_customer_service_calls]] &lt;= 1, "0-1 Calls", IF(tbl_Customers[[#This Row],[number_customer_service_calls]] &lt;= 3, "2-3 Calls", IF(tbl_Customers[[#This Row],[number_customer_service_calls]] &lt;=5, "4-5 Calls", "6+ Calls")))</f>
        <v>0-1 Calls</v>
      </c>
      <c r="X3384" t="str">
        <f>IF(tbl_Customers[[#This Row],[account_length]] &lt;= 50, "0-50", IF(tbl_Customers[[#This Row],[account_length]] &lt;=100, "51-100", IF(tbl_Customers[[#This Row],[account_length]] &lt;= 150, "101-150", "151+")))</f>
        <v>0-50</v>
      </c>
      <c r="Y3384" t="str">
        <f>IF(tbl_Customers[[#This Row],[total_intl_charge]] &lt;= 3, "Low Charges", "High Charges")</f>
        <v>Low Charges</v>
      </c>
      <c r="Z3384" t="str">
        <f>IF(tbl_Customers[[#This Row],[total_eve_calls]]&lt;=80,"Low Calls",
IF(tbl_Customers[[#This Row],[total_eve_calls]]&lt;=120,"Medium Calls","High Calls"))</f>
        <v>Medium Calls</v>
      </c>
      <c r="AA3384" t="str">
        <f>IF(tbl_Customers[[#This Row],[total_eve_charge]]&lt;=15,"Low Charges",
IF(tbl_Customers[[#This Row],[total_eve_charge]]&lt;=20,"Medium Charges","High Charges"))</f>
        <v>Low Charges</v>
      </c>
      <c r="AB33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84" t="str">
        <f>IF(tbl_Customers[[#This Row],[number_vmail_messages]] = 0, "No Usage", IF(tbl_Customers[[#This Row],[number_vmail_messages]] &lt;= 20, "Low Usage", IF(tbl_Customers[[#This Row],[number_vmail_messages]] &lt;= 40, "Medium Usgae", "High Usage")))</f>
        <v>No Usage</v>
      </c>
      <c r="AD3384" t="str">
        <f>IF(tbl_Customers[[#This Row],[total_day_minutes]]&lt;=150,"Low Usage", IF(tbl_Customers[[#This Row],[total_day_minutes]]&lt;=200,"Medium Usage", IF(tbl_Customers[[#This Row],[total_day_minutes]]&lt;=250,"High Usage","Very High Usage")))</f>
        <v>Medium Usage</v>
      </c>
      <c r="AE3384" t="str">
        <f>IF(tbl_Customers[[#This Row],[total_intl_calls]]&lt;=5,"Low Calls", IF(tbl_Customers[[#This Row],[total_intl_calls]]&lt;=10, "Medium Calls", "High Calls"))</f>
        <v>Medium Calls</v>
      </c>
      <c r="AF33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84" s="36" t="str">
        <f>IF(tbl_Customers[[#This Row],[Churn_Risk_Score]]&gt;=10,"High Risk", IF(tbl_Customers[[#This Row],[Churn_Risk_Score]]&gt;=5,"Medium Risk","Low Risk"))</f>
        <v>Low Risk</v>
      </c>
    </row>
    <row r="3385" spans="1:33" x14ac:dyDescent="0.35">
      <c r="A3385">
        <v>3384</v>
      </c>
      <c r="B3385" t="s">
        <v>65</v>
      </c>
      <c r="C3385">
        <v>150</v>
      </c>
      <c r="D3385" t="s">
        <v>21</v>
      </c>
      <c r="E3385" t="s">
        <v>22</v>
      </c>
      <c r="F3385" t="s">
        <v>23</v>
      </c>
      <c r="G3385">
        <v>24</v>
      </c>
      <c r="H3385">
        <v>195.7</v>
      </c>
      <c r="I3385">
        <v>108</v>
      </c>
      <c r="J3385">
        <v>33.270000000000003</v>
      </c>
      <c r="K3385">
        <v>208.8</v>
      </c>
      <c r="L3385">
        <v>110</v>
      </c>
      <c r="M3385">
        <v>17.75</v>
      </c>
      <c r="N3385">
        <v>177</v>
      </c>
      <c r="O3385">
        <v>84</v>
      </c>
      <c r="P3385">
        <v>7.97</v>
      </c>
      <c r="Q3385">
        <v>11.7</v>
      </c>
      <c r="R3385">
        <v>2</v>
      </c>
      <c r="S3385">
        <v>3.16</v>
      </c>
      <c r="T3385">
        <v>2</v>
      </c>
      <c r="U3385" t="s">
        <v>22</v>
      </c>
      <c r="V3385">
        <f>IF(tbl_Customers[[#This Row],[churn]] = "yes", 1, 0)</f>
        <v>0</v>
      </c>
      <c r="W3385" t="str">
        <f>IF(tbl_Customers[[#This Row],[number_customer_service_calls]] &lt;= 1, "0-1 Calls", IF(tbl_Customers[[#This Row],[number_customer_service_calls]] &lt;= 3, "2-3 Calls", IF(tbl_Customers[[#This Row],[number_customer_service_calls]] &lt;=5, "4-5 Calls", "6+ Calls")))</f>
        <v>2-3 Calls</v>
      </c>
      <c r="X3385" t="str">
        <f>IF(tbl_Customers[[#This Row],[account_length]] &lt;= 50, "0-50", IF(tbl_Customers[[#This Row],[account_length]] &lt;=100, "51-100", IF(tbl_Customers[[#This Row],[account_length]] &lt;= 150, "101-150", "151+")))</f>
        <v>101-150</v>
      </c>
      <c r="Y3385" t="str">
        <f>IF(tbl_Customers[[#This Row],[total_intl_charge]] &lt;= 3, "Low Charges", "High Charges")</f>
        <v>High Charges</v>
      </c>
      <c r="Z3385" t="str">
        <f>IF(tbl_Customers[[#This Row],[total_eve_calls]]&lt;=80,"Low Calls",
IF(tbl_Customers[[#This Row],[total_eve_calls]]&lt;=120,"Medium Calls","High Calls"))</f>
        <v>Medium Calls</v>
      </c>
      <c r="AA3385" t="str">
        <f>IF(tbl_Customers[[#This Row],[total_eve_charge]]&lt;=15,"Low Charges",
IF(tbl_Customers[[#This Row],[total_eve_charge]]&lt;=20,"Medium Charges","High Charges"))</f>
        <v>Medium Charges</v>
      </c>
      <c r="AB33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85" t="str">
        <f>IF(tbl_Customers[[#This Row],[number_vmail_messages]] = 0, "No Usage", IF(tbl_Customers[[#This Row],[number_vmail_messages]] &lt;= 20, "Low Usage", IF(tbl_Customers[[#This Row],[number_vmail_messages]] &lt;= 40, "Medium Usgae", "High Usage")))</f>
        <v>Medium Usgae</v>
      </c>
      <c r="AD3385" t="str">
        <f>IF(tbl_Customers[[#This Row],[total_day_minutes]]&lt;=150,"Low Usage", IF(tbl_Customers[[#This Row],[total_day_minutes]]&lt;=200,"Medium Usage", IF(tbl_Customers[[#This Row],[total_day_minutes]]&lt;=250,"High Usage","Very High Usage")))</f>
        <v>Medium Usage</v>
      </c>
      <c r="AE3385" t="str">
        <f>IF(tbl_Customers[[#This Row],[total_intl_calls]]&lt;=5,"Low Calls", IF(tbl_Customers[[#This Row],[total_intl_calls]]&lt;=10, "Medium Calls", "High Calls"))</f>
        <v>Low Calls</v>
      </c>
      <c r="AF33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85" s="36" t="str">
        <f>IF(tbl_Customers[[#This Row],[Churn_Risk_Score]]&gt;=10,"High Risk", IF(tbl_Customers[[#This Row],[Churn_Risk_Score]]&gt;=5,"Medium Risk","Low Risk"))</f>
        <v>Low Risk</v>
      </c>
    </row>
    <row r="3386" spans="1:33" x14ac:dyDescent="0.35">
      <c r="A3386">
        <v>3385</v>
      </c>
      <c r="B3386" t="s">
        <v>74</v>
      </c>
      <c r="C3386">
        <v>92</v>
      </c>
      <c r="D3386" t="s">
        <v>25</v>
      </c>
      <c r="E3386" t="s">
        <v>22</v>
      </c>
      <c r="F3386" t="s">
        <v>22</v>
      </c>
      <c r="G3386">
        <v>0</v>
      </c>
      <c r="H3386">
        <v>250.6</v>
      </c>
      <c r="I3386">
        <v>100</v>
      </c>
      <c r="J3386">
        <v>42.6</v>
      </c>
      <c r="K3386">
        <v>41.7</v>
      </c>
      <c r="L3386">
        <v>94</v>
      </c>
      <c r="M3386">
        <v>3.54</v>
      </c>
      <c r="N3386">
        <v>186.2</v>
      </c>
      <c r="O3386">
        <v>100</v>
      </c>
      <c r="P3386">
        <v>8.3800000000000008</v>
      </c>
      <c r="Q3386">
        <v>9.6999999999999993</v>
      </c>
      <c r="R3386">
        <v>6</v>
      </c>
      <c r="S3386">
        <v>2.62</v>
      </c>
      <c r="T3386">
        <v>2</v>
      </c>
      <c r="U3386" t="s">
        <v>22</v>
      </c>
      <c r="V3386">
        <f>IF(tbl_Customers[[#This Row],[churn]] = "yes", 1, 0)</f>
        <v>0</v>
      </c>
      <c r="W3386" t="str">
        <f>IF(tbl_Customers[[#This Row],[number_customer_service_calls]] &lt;= 1, "0-1 Calls", IF(tbl_Customers[[#This Row],[number_customer_service_calls]] &lt;= 3, "2-3 Calls", IF(tbl_Customers[[#This Row],[number_customer_service_calls]] &lt;=5, "4-5 Calls", "6+ Calls")))</f>
        <v>2-3 Calls</v>
      </c>
      <c r="X3386" t="str">
        <f>IF(tbl_Customers[[#This Row],[account_length]] &lt;= 50, "0-50", IF(tbl_Customers[[#This Row],[account_length]] &lt;=100, "51-100", IF(tbl_Customers[[#This Row],[account_length]] &lt;= 150, "101-150", "151+")))</f>
        <v>51-100</v>
      </c>
      <c r="Y3386" t="str">
        <f>IF(tbl_Customers[[#This Row],[total_intl_charge]] &lt;= 3, "Low Charges", "High Charges")</f>
        <v>Low Charges</v>
      </c>
      <c r="Z3386" t="str">
        <f>IF(tbl_Customers[[#This Row],[total_eve_calls]]&lt;=80,"Low Calls",
IF(tbl_Customers[[#This Row],[total_eve_calls]]&lt;=120,"Medium Calls","High Calls"))</f>
        <v>Medium Calls</v>
      </c>
      <c r="AA3386" t="str">
        <f>IF(tbl_Customers[[#This Row],[total_eve_charge]]&lt;=15,"Low Charges",
IF(tbl_Customers[[#This Row],[total_eve_charge]]&lt;=20,"Medium Charges","High Charges"))</f>
        <v>Low Charges</v>
      </c>
      <c r="AB33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86" t="str">
        <f>IF(tbl_Customers[[#This Row],[number_vmail_messages]] = 0, "No Usage", IF(tbl_Customers[[#This Row],[number_vmail_messages]] &lt;= 20, "Low Usage", IF(tbl_Customers[[#This Row],[number_vmail_messages]] &lt;= 40, "Medium Usgae", "High Usage")))</f>
        <v>No Usage</v>
      </c>
      <c r="AD3386" t="str">
        <f>IF(tbl_Customers[[#This Row],[total_day_minutes]]&lt;=150,"Low Usage", IF(tbl_Customers[[#This Row],[total_day_minutes]]&lt;=200,"Medium Usage", IF(tbl_Customers[[#This Row],[total_day_minutes]]&lt;=250,"High Usage","Very High Usage")))</f>
        <v>Very High Usage</v>
      </c>
      <c r="AE3386" t="str">
        <f>IF(tbl_Customers[[#This Row],[total_intl_calls]]&lt;=5,"Low Calls", IF(tbl_Customers[[#This Row],[total_intl_calls]]&lt;=10, "Medium Calls", "High Calls"))</f>
        <v>Medium Calls</v>
      </c>
      <c r="AF33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86" s="36" t="str">
        <f>IF(tbl_Customers[[#This Row],[Churn_Risk_Score]]&gt;=10,"High Risk", IF(tbl_Customers[[#This Row],[Churn_Risk_Score]]&gt;=5,"Medium Risk","Low Risk"))</f>
        <v>Medium Risk</v>
      </c>
    </row>
    <row r="3387" spans="1:33" x14ac:dyDescent="0.35">
      <c r="A3387">
        <v>3386</v>
      </c>
      <c r="B3387" t="s">
        <v>36</v>
      </c>
      <c r="C3387">
        <v>68</v>
      </c>
      <c r="D3387" t="s">
        <v>28</v>
      </c>
      <c r="E3387" t="s">
        <v>22</v>
      </c>
      <c r="F3387" t="s">
        <v>22</v>
      </c>
      <c r="G3387">
        <v>0</v>
      </c>
      <c r="H3387">
        <v>141.9</v>
      </c>
      <c r="I3387">
        <v>112</v>
      </c>
      <c r="J3387">
        <v>24.12</v>
      </c>
      <c r="K3387">
        <v>166.2</v>
      </c>
      <c r="L3387">
        <v>94</v>
      </c>
      <c r="M3387">
        <v>14.13</v>
      </c>
      <c r="N3387">
        <v>223.5</v>
      </c>
      <c r="O3387">
        <v>77</v>
      </c>
      <c r="P3387">
        <v>10.06</v>
      </c>
      <c r="Q3387">
        <v>9.1999999999999993</v>
      </c>
      <c r="R3387">
        <v>6</v>
      </c>
      <c r="S3387">
        <v>2.48</v>
      </c>
      <c r="T3387">
        <v>1</v>
      </c>
      <c r="U3387" t="s">
        <v>22</v>
      </c>
      <c r="V3387">
        <f>IF(tbl_Customers[[#This Row],[churn]] = "yes", 1, 0)</f>
        <v>0</v>
      </c>
      <c r="W3387" t="str">
        <f>IF(tbl_Customers[[#This Row],[number_customer_service_calls]] &lt;= 1, "0-1 Calls", IF(tbl_Customers[[#This Row],[number_customer_service_calls]] &lt;= 3, "2-3 Calls", IF(tbl_Customers[[#This Row],[number_customer_service_calls]] &lt;=5, "4-5 Calls", "6+ Calls")))</f>
        <v>0-1 Calls</v>
      </c>
      <c r="X3387" t="str">
        <f>IF(tbl_Customers[[#This Row],[account_length]] &lt;= 50, "0-50", IF(tbl_Customers[[#This Row],[account_length]] &lt;=100, "51-100", IF(tbl_Customers[[#This Row],[account_length]] &lt;= 150, "101-150", "151+")))</f>
        <v>51-100</v>
      </c>
      <c r="Y3387" t="str">
        <f>IF(tbl_Customers[[#This Row],[total_intl_charge]] &lt;= 3, "Low Charges", "High Charges")</f>
        <v>Low Charges</v>
      </c>
      <c r="Z3387" t="str">
        <f>IF(tbl_Customers[[#This Row],[total_eve_calls]]&lt;=80,"Low Calls",
IF(tbl_Customers[[#This Row],[total_eve_calls]]&lt;=120,"Medium Calls","High Calls"))</f>
        <v>Medium Calls</v>
      </c>
      <c r="AA3387" t="str">
        <f>IF(tbl_Customers[[#This Row],[total_eve_charge]]&lt;=15,"Low Charges",
IF(tbl_Customers[[#This Row],[total_eve_charge]]&lt;=20,"Medium Charges","High Charges"))</f>
        <v>Low Charges</v>
      </c>
      <c r="AB33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87" t="str">
        <f>IF(tbl_Customers[[#This Row],[number_vmail_messages]] = 0, "No Usage", IF(tbl_Customers[[#This Row],[number_vmail_messages]] &lt;= 20, "Low Usage", IF(tbl_Customers[[#This Row],[number_vmail_messages]] &lt;= 40, "Medium Usgae", "High Usage")))</f>
        <v>No Usage</v>
      </c>
      <c r="AD3387" t="str">
        <f>IF(tbl_Customers[[#This Row],[total_day_minutes]]&lt;=150,"Low Usage", IF(tbl_Customers[[#This Row],[total_day_minutes]]&lt;=200,"Medium Usage", IF(tbl_Customers[[#This Row],[total_day_minutes]]&lt;=250,"High Usage","Very High Usage")))</f>
        <v>Low Usage</v>
      </c>
      <c r="AE3387" t="str">
        <f>IF(tbl_Customers[[#This Row],[total_intl_calls]]&lt;=5,"Low Calls", IF(tbl_Customers[[#This Row],[total_intl_calls]]&lt;=10, "Medium Calls", "High Calls"))</f>
        <v>Medium Calls</v>
      </c>
      <c r="AF33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87" s="36" t="str">
        <f>IF(tbl_Customers[[#This Row],[Churn_Risk_Score]]&gt;=10,"High Risk", IF(tbl_Customers[[#This Row],[Churn_Risk_Score]]&gt;=5,"Medium Risk","Low Risk"))</f>
        <v>Low Risk</v>
      </c>
    </row>
    <row r="3388" spans="1:33" x14ac:dyDescent="0.35">
      <c r="A3388">
        <v>3387</v>
      </c>
      <c r="B3388" t="s">
        <v>20</v>
      </c>
      <c r="C3388">
        <v>159</v>
      </c>
      <c r="D3388" t="s">
        <v>28</v>
      </c>
      <c r="E3388" t="s">
        <v>22</v>
      </c>
      <c r="F3388" t="s">
        <v>22</v>
      </c>
      <c r="G3388">
        <v>0</v>
      </c>
      <c r="H3388">
        <v>168.5</v>
      </c>
      <c r="I3388">
        <v>80</v>
      </c>
      <c r="J3388">
        <v>28.65</v>
      </c>
      <c r="K3388">
        <v>203.9</v>
      </c>
      <c r="L3388">
        <v>119</v>
      </c>
      <c r="M3388">
        <v>17.329999999999998</v>
      </c>
      <c r="N3388">
        <v>199.1</v>
      </c>
      <c r="O3388">
        <v>126</v>
      </c>
      <c r="P3388">
        <v>8.9600000000000009</v>
      </c>
      <c r="Q3388">
        <v>8.1</v>
      </c>
      <c r="R3388">
        <v>2</v>
      </c>
      <c r="S3388">
        <v>2.19</v>
      </c>
      <c r="T3388">
        <v>1</v>
      </c>
      <c r="U3388" t="s">
        <v>22</v>
      </c>
      <c r="V3388">
        <f>IF(tbl_Customers[[#This Row],[churn]] = "yes", 1, 0)</f>
        <v>0</v>
      </c>
      <c r="W3388" t="str">
        <f>IF(tbl_Customers[[#This Row],[number_customer_service_calls]] &lt;= 1, "0-1 Calls", IF(tbl_Customers[[#This Row],[number_customer_service_calls]] &lt;= 3, "2-3 Calls", IF(tbl_Customers[[#This Row],[number_customer_service_calls]] &lt;=5, "4-5 Calls", "6+ Calls")))</f>
        <v>0-1 Calls</v>
      </c>
      <c r="X3388" t="str">
        <f>IF(tbl_Customers[[#This Row],[account_length]] &lt;= 50, "0-50", IF(tbl_Customers[[#This Row],[account_length]] &lt;=100, "51-100", IF(tbl_Customers[[#This Row],[account_length]] &lt;= 150, "101-150", "151+")))</f>
        <v>151+</v>
      </c>
      <c r="Y3388" t="str">
        <f>IF(tbl_Customers[[#This Row],[total_intl_charge]] &lt;= 3, "Low Charges", "High Charges")</f>
        <v>Low Charges</v>
      </c>
      <c r="Z3388" t="str">
        <f>IF(tbl_Customers[[#This Row],[total_eve_calls]]&lt;=80,"Low Calls",
IF(tbl_Customers[[#This Row],[total_eve_calls]]&lt;=120,"Medium Calls","High Calls"))</f>
        <v>Medium Calls</v>
      </c>
      <c r="AA3388" t="str">
        <f>IF(tbl_Customers[[#This Row],[total_eve_charge]]&lt;=15,"Low Charges",
IF(tbl_Customers[[#This Row],[total_eve_charge]]&lt;=20,"Medium Charges","High Charges"))</f>
        <v>Medium Charges</v>
      </c>
      <c r="AB33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88" t="str">
        <f>IF(tbl_Customers[[#This Row],[number_vmail_messages]] = 0, "No Usage", IF(tbl_Customers[[#This Row],[number_vmail_messages]] &lt;= 20, "Low Usage", IF(tbl_Customers[[#This Row],[number_vmail_messages]] &lt;= 40, "Medium Usgae", "High Usage")))</f>
        <v>No Usage</v>
      </c>
      <c r="AD3388" t="str">
        <f>IF(tbl_Customers[[#This Row],[total_day_minutes]]&lt;=150,"Low Usage", IF(tbl_Customers[[#This Row],[total_day_minutes]]&lt;=200,"Medium Usage", IF(tbl_Customers[[#This Row],[total_day_minutes]]&lt;=250,"High Usage","Very High Usage")))</f>
        <v>Medium Usage</v>
      </c>
      <c r="AE3388" t="str">
        <f>IF(tbl_Customers[[#This Row],[total_intl_calls]]&lt;=5,"Low Calls", IF(tbl_Customers[[#This Row],[total_intl_calls]]&lt;=10, "Medium Calls", "High Calls"))</f>
        <v>Low Calls</v>
      </c>
      <c r="AF33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88" s="36" t="str">
        <f>IF(tbl_Customers[[#This Row],[Churn_Risk_Score]]&gt;=10,"High Risk", IF(tbl_Customers[[#This Row],[Churn_Risk_Score]]&gt;=5,"Medium Risk","Low Risk"))</f>
        <v>Low Risk</v>
      </c>
    </row>
    <row r="3389" spans="1:33" x14ac:dyDescent="0.35">
      <c r="A3389">
        <v>3388</v>
      </c>
      <c r="B3389" t="s">
        <v>72</v>
      </c>
      <c r="C3389">
        <v>158</v>
      </c>
      <c r="D3389" t="s">
        <v>21</v>
      </c>
      <c r="E3389" t="s">
        <v>22</v>
      </c>
      <c r="F3389" t="s">
        <v>23</v>
      </c>
      <c r="G3389">
        <v>19</v>
      </c>
      <c r="H3389">
        <v>127.6</v>
      </c>
      <c r="I3389">
        <v>88</v>
      </c>
      <c r="J3389">
        <v>21.69</v>
      </c>
      <c r="K3389">
        <v>235.2</v>
      </c>
      <c r="L3389">
        <v>82</v>
      </c>
      <c r="M3389">
        <v>19.989999999999998</v>
      </c>
      <c r="N3389">
        <v>195</v>
      </c>
      <c r="O3389">
        <v>87</v>
      </c>
      <c r="P3389">
        <v>8.7799999999999994</v>
      </c>
      <c r="Q3389">
        <v>10.1</v>
      </c>
      <c r="R3389">
        <v>3</v>
      </c>
      <c r="S3389">
        <v>2.73</v>
      </c>
      <c r="T3389">
        <v>0</v>
      </c>
      <c r="U3389" t="s">
        <v>22</v>
      </c>
      <c r="V3389">
        <f>IF(tbl_Customers[[#This Row],[churn]] = "yes", 1, 0)</f>
        <v>0</v>
      </c>
      <c r="W3389" t="str">
        <f>IF(tbl_Customers[[#This Row],[number_customer_service_calls]] &lt;= 1, "0-1 Calls", IF(tbl_Customers[[#This Row],[number_customer_service_calls]] &lt;= 3, "2-3 Calls", IF(tbl_Customers[[#This Row],[number_customer_service_calls]] &lt;=5, "4-5 Calls", "6+ Calls")))</f>
        <v>0-1 Calls</v>
      </c>
      <c r="X3389" t="str">
        <f>IF(tbl_Customers[[#This Row],[account_length]] &lt;= 50, "0-50", IF(tbl_Customers[[#This Row],[account_length]] &lt;=100, "51-100", IF(tbl_Customers[[#This Row],[account_length]] &lt;= 150, "101-150", "151+")))</f>
        <v>151+</v>
      </c>
      <c r="Y3389" t="str">
        <f>IF(tbl_Customers[[#This Row],[total_intl_charge]] &lt;= 3, "Low Charges", "High Charges")</f>
        <v>Low Charges</v>
      </c>
      <c r="Z3389" t="str">
        <f>IF(tbl_Customers[[#This Row],[total_eve_calls]]&lt;=80,"Low Calls",
IF(tbl_Customers[[#This Row],[total_eve_calls]]&lt;=120,"Medium Calls","High Calls"))</f>
        <v>Medium Calls</v>
      </c>
      <c r="AA3389" t="str">
        <f>IF(tbl_Customers[[#This Row],[total_eve_charge]]&lt;=15,"Low Charges",
IF(tbl_Customers[[#This Row],[total_eve_charge]]&lt;=20,"Medium Charges","High Charges"))</f>
        <v>Medium Charges</v>
      </c>
      <c r="AB33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89" t="str">
        <f>IF(tbl_Customers[[#This Row],[number_vmail_messages]] = 0, "No Usage", IF(tbl_Customers[[#This Row],[number_vmail_messages]] &lt;= 20, "Low Usage", IF(tbl_Customers[[#This Row],[number_vmail_messages]] &lt;= 40, "Medium Usgae", "High Usage")))</f>
        <v>Low Usage</v>
      </c>
      <c r="AD3389" t="str">
        <f>IF(tbl_Customers[[#This Row],[total_day_minutes]]&lt;=150,"Low Usage", IF(tbl_Customers[[#This Row],[total_day_minutes]]&lt;=200,"Medium Usage", IF(tbl_Customers[[#This Row],[total_day_minutes]]&lt;=250,"High Usage","Very High Usage")))</f>
        <v>Low Usage</v>
      </c>
      <c r="AE3389" t="str">
        <f>IF(tbl_Customers[[#This Row],[total_intl_calls]]&lt;=5,"Low Calls", IF(tbl_Customers[[#This Row],[total_intl_calls]]&lt;=10, "Medium Calls", "High Calls"))</f>
        <v>Low Calls</v>
      </c>
      <c r="AF33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89" s="36" t="str">
        <f>IF(tbl_Customers[[#This Row],[Churn_Risk_Score]]&gt;=10,"High Risk", IF(tbl_Customers[[#This Row],[Churn_Risk_Score]]&gt;=5,"Medium Risk","Low Risk"))</f>
        <v>Low Risk</v>
      </c>
    </row>
    <row r="3390" spans="1:33" x14ac:dyDescent="0.35">
      <c r="A3390">
        <v>3389</v>
      </c>
      <c r="B3390" t="s">
        <v>72</v>
      </c>
      <c r="C3390">
        <v>119</v>
      </c>
      <c r="D3390" t="s">
        <v>25</v>
      </c>
      <c r="E3390" t="s">
        <v>22</v>
      </c>
      <c r="F3390" t="s">
        <v>22</v>
      </c>
      <c r="G3390">
        <v>0</v>
      </c>
      <c r="H3390">
        <v>197.2</v>
      </c>
      <c r="I3390">
        <v>111</v>
      </c>
      <c r="J3390">
        <v>33.520000000000003</v>
      </c>
      <c r="K3390">
        <v>168.1</v>
      </c>
      <c r="L3390">
        <v>78</v>
      </c>
      <c r="M3390">
        <v>14.29</v>
      </c>
      <c r="N3390">
        <v>209.8</v>
      </c>
      <c r="O3390">
        <v>84</v>
      </c>
      <c r="P3390">
        <v>9.44</v>
      </c>
      <c r="Q3390">
        <v>4.2</v>
      </c>
      <c r="R3390">
        <v>2</v>
      </c>
      <c r="S3390">
        <v>1.1299999999999999</v>
      </c>
      <c r="T3390">
        <v>1</v>
      </c>
      <c r="U3390" t="s">
        <v>22</v>
      </c>
      <c r="V3390">
        <f>IF(tbl_Customers[[#This Row],[churn]] = "yes", 1, 0)</f>
        <v>0</v>
      </c>
      <c r="W3390" t="str">
        <f>IF(tbl_Customers[[#This Row],[number_customer_service_calls]] &lt;= 1, "0-1 Calls", IF(tbl_Customers[[#This Row],[number_customer_service_calls]] &lt;= 3, "2-3 Calls", IF(tbl_Customers[[#This Row],[number_customer_service_calls]] &lt;=5, "4-5 Calls", "6+ Calls")))</f>
        <v>0-1 Calls</v>
      </c>
      <c r="X3390" t="str">
        <f>IF(tbl_Customers[[#This Row],[account_length]] &lt;= 50, "0-50", IF(tbl_Customers[[#This Row],[account_length]] &lt;=100, "51-100", IF(tbl_Customers[[#This Row],[account_length]] &lt;= 150, "101-150", "151+")))</f>
        <v>101-150</v>
      </c>
      <c r="Y3390" t="str">
        <f>IF(tbl_Customers[[#This Row],[total_intl_charge]] &lt;= 3, "Low Charges", "High Charges")</f>
        <v>Low Charges</v>
      </c>
      <c r="Z3390" t="str">
        <f>IF(tbl_Customers[[#This Row],[total_eve_calls]]&lt;=80,"Low Calls",
IF(tbl_Customers[[#This Row],[total_eve_calls]]&lt;=120,"Medium Calls","High Calls"))</f>
        <v>Low Calls</v>
      </c>
      <c r="AA3390" t="str">
        <f>IF(tbl_Customers[[#This Row],[total_eve_charge]]&lt;=15,"Low Charges",
IF(tbl_Customers[[#This Row],[total_eve_charge]]&lt;=20,"Medium Charges","High Charges"))</f>
        <v>Low Charges</v>
      </c>
      <c r="AB33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90" t="str">
        <f>IF(tbl_Customers[[#This Row],[number_vmail_messages]] = 0, "No Usage", IF(tbl_Customers[[#This Row],[number_vmail_messages]] &lt;= 20, "Low Usage", IF(tbl_Customers[[#This Row],[number_vmail_messages]] &lt;= 40, "Medium Usgae", "High Usage")))</f>
        <v>No Usage</v>
      </c>
      <c r="AD3390" t="str">
        <f>IF(tbl_Customers[[#This Row],[total_day_minutes]]&lt;=150,"Low Usage", IF(tbl_Customers[[#This Row],[total_day_minutes]]&lt;=200,"Medium Usage", IF(tbl_Customers[[#This Row],[total_day_minutes]]&lt;=250,"High Usage","Very High Usage")))</f>
        <v>Medium Usage</v>
      </c>
      <c r="AE3390" t="str">
        <f>IF(tbl_Customers[[#This Row],[total_intl_calls]]&lt;=5,"Low Calls", IF(tbl_Customers[[#This Row],[total_intl_calls]]&lt;=10, "Medium Calls", "High Calls"))</f>
        <v>Low Calls</v>
      </c>
      <c r="AF33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90" s="36" t="str">
        <f>IF(tbl_Customers[[#This Row],[Churn_Risk_Score]]&gt;=10,"High Risk", IF(tbl_Customers[[#This Row],[Churn_Risk_Score]]&gt;=5,"Medium Risk","Low Risk"))</f>
        <v>Low Risk</v>
      </c>
    </row>
    <row r="3391" spans="1:33" x14ac:dyDescent="0.35">
      <c r="A3391">
        <v>3390</v>
      </c>
      <c r="B3391" t="s">
        <v>59</v>
      </c>
      <c r="C3391">
        <v>54</v>
      </c>
      <c r="D3391" t="s">
        <v>21</v>
      </c>
      <c r="E3391" t="s">
        <v>22</v>
      </c>
      <c r="F3391" t="s">
        <v>23</v>
      </c>
      <c r="G3391">
        <v>28</v>
      </c>
      <c r="H3391">
        <v>217.4</v>
      </c>
      <c r="I3391">
        <v>98</v>
      </c>
      <c r="J3391">
        <v>36.96</v>
      </c>
      <c r="K3391">
        <v>246.2</v>
      </c>
      <c r="L3391">
        <v>120</v>
      </c>
      <c r="M3391">
        <v>20.93</v>
      </c>
      <c r="N3391">
        <v>127</v>
      </c>
      <c r="O3391">
        <v>92</v>
      </c>
      <c r="P3391">
        <v>5.72</v>
      </c>
      <c r="Q3391">
        <v>7.5</v>
      </c>
      <c r="R3391">
        <v>8</v>
      </c>
      <c r="S3391">
        <v>2.0299999999999998</v>
      </c>
      <c r="T3391">
        <v>1</v>
      </c>
      <c r="U3391" t="s">
        <v>22</v>
      </c>
      <c r="V3391">
        <f>IF(tbl_Customers[[#This Row],[churn]] = "yes", 1, 0)</f>
        <v>0</v>
      </c>
      <c r="W3391" t="str">
        <f>IF(tbl_Customers[[#This Row],[number_customer_service_calls]] &lt;= 1, "0-1 Calls", IF(tbl_Customers[[#This Row],[number_customer_service_calls]] &lt;= 3, "2-3 Calls", IF(tbl_Customers[[#This Row],[number_customer_service_calls]] &lt;=5, "4-5 Calls", "6+ Calls")))</f>
        <v>0-1 Calls</v>
      </c>
      <c r="X3391" t="str">
        <f>IF(tbl_Customers[[#This Row],[account_length]] &lt;= 50, "0-50", IF(tbl_Customers[[#This Row],[account_length]] &lt;=100, "51-100", IF(tbl_Customers[[#This Row],[account_length]] &lt;= 150, "101-150", "151+")))</f>
        <v>51-100</v>
      </c>
      <c r="Y3391" t="str">
        <f>IF(tbl_Customers[[#This Row],[total_intl_charge]] &lt;= 3, "Low Charges", "High Charges")</f>
        <v>Low Charges</v>
      </c>
      <c r="Z3391" t="str">
        <f>IF(tbl_Customers[[#This Row],[total_eve_calls]]&lt;=80,"Low Calls",
IF(tbl_Customers[[#This Row],[total_eve_calls]]&lt;=120,"Medium Calls","High Calls"))</f>
        <v>Medium Calls</v>
      </c>
      <c r="AA3391" t="str">
        <f>IF(tbl_Customers[[#This Row],[total_eve_charge]]&lt;=15,"Low Charges",
IF(tbl_Customers[[#This Row],[total_eve_charge]]&lt;=20,"Medium Charges","High Charges"))</f>
        <v>High Charges</v>
      </c>
      <c r="AB33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91" t="str">
        <f>IF(tbl_Customers[[#This Row],[number_vmail_messages]] = 0, "No Usage", IF(tbl_Customers[[#This Row],[number_vmail_messages]] &lt;= 20, "Low Usage", IF(tbl_Customers[[#This Row],[number_vmail_messages]] &lt;= 40, "Medium Usgae", "High Usage")))</f>
        <v>Medium Usgae</v>
      </c>
      <c r="AD3391" t="str">
        <f>IF(tbl_Customers[[#This Row],[total_day_minutes]]&lt;=150,"Low Usage", IF(tbl_Customers[[#This Row],[total_day_minutes]]&lt;=200,"Medium Usage", IF(tbl_Customers[[#This Row],[total_day_minutes]]&lt;=250,"High Usage","Very High Usage")))</f>
        <v>High Usage</v>
      </c>
      <c r="AE3391" t="str">
        <f>IF(tbl_Customers[[#This Row],[total_intl_calls]]&lt;=5,"Low Calls", IF(tbl_Customers[[#This Row],[total_intl_calls]]&lt;=10, "Medium Calls", "High Calls"))</f>
        <v>Medium Calls</v>
      </c>
      <c r="AF33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391" s="36" t="str">
        <f>IF(tbl_Customers[[#This Row],[Churn_Risk_Score]]&gt;=10,"High Risk", IF(tbl_Customers[[#This Row],[Churn_Risk_Score]]&gt;=5,"Medium Risk","Low Risk"))</f>
        <v>Low Risk</v>
      </c>
    </row>
    <row r="3392" spans="1:33" x14ac:dyDescent="0.35">
      <c r="A3392">
        <v>3391</v>
      </c>
      <c r="B3392" t="s">
        <v>24</v>
      </c>
      <c r="C3392">
        <v>60</v>
      </c>
      <c r="D3392" t="s">
        <v>21</v>
      </c>
      <c r="E3392" t="s">
        <v>23</v>
      </c>
      <c r="F3392" t="s">
        <v>22</v>
      </c>
      <c r="G3392">
        <v>0</v>
      </c>
      <c r="H3392">
        <v>97.2</v>
      </c>
      <c r="I3392">
        <v>91</v>
      </c>
      <c r="J3392">
        <v>16.52</v>
      </c>
      <c r="K3392">
        <v>243.7</v>
      </c>
      <c r="L3392">
        <v>93</v>
      </c>
      <c r="M3392">
        <v>20.71</v>
      </c>
      <c r="N3392">
        <v>235</v>
      </c>
      <c r="O3392">
        <v>116</v>
      </c>
      <c r="P3392">
        <v>10.58</v>
      </c>
      <c r="Q3392">
        <v>10.1</v>
      </c>
      <c r="R3392">
        <v>2</v>
      </c>
      <c r="S3392">
        <v>2.73</v>
      </c>
      <c r="T3392">
        <v>1</v>
      </c>
      <c r="U3392" t="s">
        <v>23</v>
      </c>
      <c r="V3392">
        <f>IF(tbl_Customers[[#This Row],[churn]] = "yes", 1, 0)</f>
        <v>1</v>
      </c>
      <c r="W3392" t="str">
        <f>IF(tbl_Customers[[#This Row],[number_customer_service_calls]] &lt;= 1, "0-1 Calls", IF(tbl_Customers[[#This Row],[number_customer_service_calls]] &lt;= 3, "2-3 Calls", IF(tbl_Customers[[#This Row],[number_customer_service_calls]] &lt;=5, "4-5 Calls", "6+ Calls")))</f>
        <v>0-1 Calls</v>
      </c>
      <c r="X3392" t="str">
        <f>IF(tbl_Customers[[#This Row],[account_length]] &lt;= 50, "0-50", IF(tbl_Customers[[#This Row],[account_length]] &lt;=100, "51-100", IF(tbl_Customers[[#This Row],[account_length]] &lt;= 150, "101-150", "151+")))</f>
        <v>51-100</v>
      </c>
      <c r="Y3392" t="str">
        <f>IF(tbl_Customers[[#This Row],[total_intl_charge]] &lt;= 3, "Low Charges", "High Charges")</f>
        <v>Low Charges</v>
      </c>
      <c r="Z3392" t="str">
        <f>IF(tbl_Customers[[#This Row],[total_eve_calls]]&lt;=80,"Low Calls",
IF(tbl_Customers[[#This Row],[total_eve_calls]]&lt;=120,"Medium Calls","High Calls"))</f>
        <v>Medium Calls</v>
      </c>
      <c r="AA3392" t="str">
        <f>IF(tbl_Customers[[#This Row],[total_eve_charge]]&lt;=15,"Low Charges",
IF(tbl_Customers[[#This Row],[total_eve_charge]]&lt;=20,"Medium Charges","High Charges"))</f>
        <v>High Charges</v>
      </c>
      <c r="AB33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2" t="str">
        <f>IF(tbl_Customers[[#This Row],[number_vmail_messages]] = 0, "No Usage", IF(tbl_Customers[[#This Row],[number_vmail_messages]] &lt;= 20, "Low Usage", IF(tbl_Customers[[#This Row],[number_vmail_messages]] &lt;= 40, "Medium Usgae", "High Usage")))</f>
        <v>No Usage</v>
      </c>
      <c r="AD3392" t="str">
        <f>IF(tbl_Customers[[#This Row],[total_day_minutes]]&lt;=150,"Low Usage", IF(tbl_Customers[[#This Row],[total_day_minutes]]&lt;=200,"Medium Usage", IF(tbl_Customers[[#This Row],[total_day_minutes]]&lt;=250,"High Usage","Very High Usage")))</f>
        <v>Low Usage</v>
      </c>
      <c r="AE3392" t="str">
        <f>IF(tbl_Customers[[#This Row],[total_intl_calls]]&lt;=5,"Low Calls", IF(tbl_Customers[[#This Row],[total_intl_calls]]&lt;=10, "Medium Calls", "High Calls"))</f>
        <v>Low Calls</v>
      </c>
      <c r="AF33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92" s="36" t="str">
        <f>IF(tbl_Customers[[#This Row],[Churn_Risk_Score]]&gt;=10,"High Risk", IF(tbl_Customers[[#This Row],[Churn_Risk_Score]]&gt;=5,"Medium Risk","Low Risk"))</f>
        <v>Low Risk</v>
      </c>
    </row>
    <row r="3393" spans="1:33" x14ac:dyDescent="0.35">
      <c r="A3393">
        <v>3392</v>
      </c>
      <c r="B3393" t="s">
        <v>51</v>
      </c>
      <c r="C3393">
        <v>111</v>
      </c>
      <c r="D3393" t="s">
        <v>21</v>
      </c>
      <c r="E3393" t="s">
        <v>22</v>
      </c>
      <c r="F3393" t="s">
        <v>23</v>
      </c>
      <c r="G3393">
        <v>23</v>
      </c>
      <c r="H3393">
        <v>87.7</v>
      </c>
      <c r="I3393">
        <v>91</v>
      </c>
      <c r="J3393">
        <v>14.91</v>
      </c>
      <c r="K3393">
        <v>218.3</v>
      </c>
      <c r="L3393">
        <v>118</v>
      </c>
      <c r="M3393">
        <v>18.559999999999999</v>
      </c>
      <c r="N3393">
        <v>173.1</v>
      </c>
      <c r="O3393">
        <v>87</v>
      </c>
      <c r="P3393">
        <v>7.79</v>
      </c>
      <c r="Q3393">
        <v>12.3</v>
      </c>
      <c r="R3393">
        <v>4</v>
      </c>
      <c r="S3393">
        <v>3.32</v>
      </c>
      <c r="T3393">
        <v>1</v>
      </c>
      <c r="U3393" t="s">
        <v>22</v>
      </c>
      <c r="V3393">
        <f>IF(tbl_Customers[[#This Row],[churn]] = "yes", 1, 0)</f>
        <v>0</v>
      </c>
      <c r="W3393" t="str">
        <f>IF(tbl_Customers[[#This Row],[number_customer_service_calls]] &lt;= 1, "0-1 Calls", IF(tbl_Customers[[#This Row],[number_customer_service_calls]] &lt;= 3, "2-3 Calls", IF(tbl_Customers[[#This Row],[number_customer_service_calls]] &lt;=5, "4-5 Calls", "6+ Calls")))</f>
        <v>0-1 Calls</v>
      </c>
      <c r="X3393" t="str">
        <f>IF(tbl_Customers[[#This Row],[account_length]] &lt;= 50, "0-50", IF(tbl_Customers[[#This Row],[account_length]] &lt;=100, "51-100", IF(tbl_Customers[[#This Row],[account_length]] &lt;= 150, "101-150", "151+")))</f>
        <v>101-150</v>
      </c>
      <c r="Y3393" t="str">
        <f>IF(tbl_Customers[[#This Row],[total_intl_charge]] &lt;= 3, "Low Charges", "High Charges")</f>
        <v>High Charges</v>
      </c>
      <c r="Z3393" t="str">
        <f>IF(tbl_Customers[[#This Row],[total_eve_calls]]&lt;=80,"Low Calls",
IF(tbl_Customers[[#This Row],[total_eve_calls]]&lt;=120,"Medium Calls","High Calls"))</f>
        <v>Medium Calls</v>
      </c>
      <c r="AA3393" t="str">
        <f>IF(tbl_Customers[[#This Row],[total_eve_charge]]&lt;=15,"Low Charges",
IF(tbl_Customers[[#This Row],[total_eve_charge]]&lt;=20,"Medium Charges","High Charges"))</f>
        <v>Medium Charges</v>
      </c>
      <c r="AB33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3" t="str">
        <f>IF(tbl_Customers[[#This Row],[number_vmail_messages]] = 0, "No Usage", IF(tbl_Customers[[#This Row],[number_vmail_messages]] &lt;= 20, "Low Usage", IF(tbl_Customers[[#This Row],[number_vmail_messages]] &lt;= 40, "Medium Usgae", "High Usage")))</f>
        <v>Medium Usgae</v>
      </c>
      <c r="AD3393" t="str">
        <f>IF(tbl_Customers[[#This Row],[total_day_minutes]]&lt;=150,"Low Usage", IF(tbl_Customers[[#This Row],[total_day_minutes]]&lt;=200,"Medium Usage", IF(tbl_Customers[[#This Row],[total_day_minutes]]&lt;=250,"High Usage","Very High Usage")))</f>
        <v>Low Usage</v>
      </c>
      <c r="AE3393" t="str">
        <f>IF(tbl_Customers[[#This Row],[total_intl_calls]]&lt;=5,"Low Calls", IF(tbl_Customers[[#This Row],[total_intl_calls]]&lt;=10, "Medium Calls", "High Calls"))</f>
        <v>Low Calls</v>
      </c>
      <c r="AF33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93" s="36" t="str">
        <f>IF(tbl_Customers[[#This Row],[Churn_Risk_Score]]&gt;=10,"High Risk", IF(tbl_Customers[[#This Row],[Churn_Risk_Score]]&gt;=5,"Medium Risk","Low Risk"))</f>
        <v>Low Risk</v>
      </c>
    </row>
    <row r="3394" spans="1:33" x14ac:dyDescent="0.35">
      <c r="A3394">
        <v>3393</v>
      </c>
      <c r="B3394" t="s">
        <v>31</v>
      </c>
      <c r="C3394">
        <v>119</v>
      </c>
      <c r="D3394" t="s">
        <v>21</v>
      </c>
      <c r="E3394" t="s">
        <v>22</v>
      </c>
      <c r="F3394" t="s">
        <v>23</v>
      </c>
      <c r="G3394">
        <v>32</v>
      </c>
      <c r="H3394">
        <v>186.4</v>
      </c>
      <c r="I3394">
        <v>75</v>
      </c>
      <c r="J3394">
        <v>31.69</v>
      </c>
      <c r="K3394">
        <v>206.9</v>
      </c>
      <c r="L3394">
        <v>92</v>
      </c>
      <c r="M3394">
        <v>17.59</v>
      </c>
      <c r="N3394">
        <v>150.6</v>
      </c>
      <c r="O3394">
        <v>80</v>
      </c>
      <c r="P3394">
        <v>6.78</v>
      </c>
      <c r="Q3394">
        <v>12.1</v>
      </c>
      <c r="R3394">
        <v>2</v>
      </c>
      <c r="S3394">
        <v>3.27</v>
      </c>
      <c r="T3394">
        <v>1</v>
      </c>
      <c r="U3394" t="s">
        <v>22</v>
      </c>
      <c r="V3394">
        <f>IF(tbl_Customers[[#This Row],[churn]] = "yes", 1, 0)</f>
        <v>0</v>
      </c>
      <c r="W3394" t="str">
        <f>IF(tbl_Customers[[#This Row],[number_customer_service_calls]] &lt;= 1, "0-1 Calls", IF(tbl_Customers[[#This Row],[number_customer_service_calls]] &lt;= 3, "2-3 Calls", IF(tbl_Customers[[#This Row],[number_customer_service_calls]] &lt;=5, "4-5 Calls", "6+ Calls")))</f>
        <v>0-1 Calls</v>
      </c>
      <c r="X3394" t="str">
        <f>IF(tbl_Customers[[#This Row],[account_length]] &lt;= 50, "0-50", IF(tbl_Customers[[#This Row],[account_length]] &lt;=100, "51-100", IF(tbl_Customers[[#This Row],[account_length]] &lt;= 150, "101-150", "151+")))</f>
        <v>101-150</v>
      </c>
      <c r="Y3394" t="str">
        <f>IF(tbl_Customers[[#This Row],[total_intl_charge]] &lt;= 3, "Low Charges", "High Charges")</f>
        <v>High Charges</v>
      </c>
      <c r="Z3394" t="str">
        <f>IF(tbl_Customers[[#This Row],[total_eve_calls]]&lt;=80,"Low Calls",
IF(tbl_Customers[[#This Row],[total_eve_calls]]&lt;=120,"Medium Calls","High Calls"))</f>
        <v>Medium Calls</v>
      </c>
      <c r="AA3394" t="str">
        <f>IF(tbl_Customers[[#This Row],[total_eve_charge]]&lt;=15,"Low Charges",
IF(tbl_Customers[[#This Row],[total_eve_charge]]&lt;=20,"Medium Charges","High Charges"))</f>
        <v>Medium Charges</v>
      </c>
      <c r="AB33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394" t="str">
        <f>IF(tbl_Customers[[#This Row],[number_vmail_messages]] = 0, "No Usage", IF(tbl_Customers[[#This Row],[number_vmail_messages]] &lt;= 20, "Low Usage", IF(tbl_Customers[[#This Row],[number_vmail_messages]] &lt;= 40, "Medium Usgae", "High Usage")))</f>
        <v>Medium Usgae</v>
      </c>
      <c r="AD3394" t="str">
        <f>IF(tbl_Customers[[#This Row],[total_day_minutes]]&lt;=150,"Low Usage", IF(tbl_Customers[[#This Row],[total_day_minutes]]&lt;=200,"Medium Usage", IF(tbl_Customers[[#This Row],[total_day_minutes]]&lt;=250,"High Usage","Very High Usage")))</f>
        <v>Medium Usage</v>
      </c>
      <c r="AE3394" t="str">
        <f>IF(tbl_Customers[[#This Row],[total_intl_calls]]&lt;=5,"Low Calls", IF(tbl_Customers[[#This Row],[total_intl_calls]]&lt;=10, "Medium Calls", "High Calls"))</f>
        <v>Low Calls</v>
      </c>
      <c r="AF33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394" s="36" t="str">
        <f>IF(tbl_Customers[[#This Row],[Churn_Risk_Score]]&gt;=10,"High Risk", IF(tbl_Customers[[#This Row],[Churn_Risk_Score]]&gt;=5,"Medium Risk","Low Risk"))</f>
        <v>Low Risk</v>
      </c>
    </row>
    <row r="3395" spans="1:33" x14ac:dyDescent="0.35">
      <c r="A3395">
        <v>3394</v>
      </c>
      <c r="B3395" t="s">
        <v>68</v>
      </c>
      <c r="C3395">
        <v>74</v>
      </c>
      <c r="D3395" t="s">
        <v>21</v>
      </c>
      <c r="E3395" t="s">
        <v>22</v>
      </c>
      <c r="F3395" t="s">
        <v>22</v>
      </c>
      <c r="G3395">
        <v>0</v>
      </c>
      <c r="H3395">
        <v>180</v>
      </c>
      <c r="I3395">
        <v>110</v>
      </c>
      <c r="J3395">
        <v>30.6</v>
      </c>
      <c r="K3395">
        <v>212.9</v>
      </c>
      <c r="L3395">
        <v>100</v>
      </c>
      <c r="M3395">
        <v>18.100000000000001</v>
      </c>
      <c r="N3395">
        <v>182.3</v>
      </c>
      <c r="O3395">
        <v>95</v>
      </c>
      <c r="P3395">
        <v>8.1999999999999993</v>
      </c>
      <c r="Q3395">
        <v>11.8</v>
      </c>
      <c r="R3395">
        <v>10</v>
      </c>
      <c r="S3395">
        <v>3.19</v>
      </c>
      <c r="T3395">
        <v>0</v>
      </c>
      <c r="U3395" t="s">
        <v>22</v>
      </c>
      <c r="V3395">
        <f>IF(tbl_Customers[[#This Row],[churn]] = "yes", 1, 0)</f>
        <v>0</v>
      </c>
      <c r="W3395" t="str">
        <f>IF(tbl_Customers[[#This Row],[number_customer_service_calls]] &lt;= 1, "0-1 Calls", IF(tbl_Customers[[#This Row],[number_customer_service_calls]] &lt;= 3, "2-3 Calls", IF(tbl_Customers[[#This Row],[number_customer_service_calls]] &lt;=5, "4-5 Calls", "6+ Calls")))</f>
        <v>0-1 Calls</v>
      </c>
      <c r="X3395" t="str">
        <f>IF(tbl_Customers[[#This Row],[account_length]] &lt;= 50, "0-50", IF(tbl_Customers[[#This Row],[account_length]] &lt;=100, "51-100", IF(tbl_Customers[[#This Row],[account_length]] &lt;= 150, "101-150", "151+")))</f>
        <v>51-100</v>
      </c>
      <c r="Y3395" t="str">
        <f>IF(tbl_Customers[[#This Row],[total_intl_charge]] &lt;= 3, "Low Charges", "High Charges")</f>
        <v>High Charges</v>
      </c>
      <c r="Z3395" t="str">
        <f>IF(tbl_Customers[[#This Row],[total_eve_calls]]&lt;=80,"Low Calls",
IF(tbl_Customers[[#This Row],[total_eve_calls]]&lt;=120,"Medium Calls","High Calls"))</f>
        <v>Medium Calls</v>
      </c>
      <c r="AA3395" t="str">
        <f>IF(tbl_Customers[[#This Row],[total_eve_charge]]&lt;=15,"Low Charges",
IF(tbl_Customers[[#This Row],[total_eve_charge]]&lt;=20,"Medium Charges","High Charges"))</f>
        <v>Medium Charges</v>
      </c>
      <c r="AB33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5" t="str">
        <f>IF(tbl_Customers[[#This Row],[number_vmail_messages]] = 0, "No Usage", IF(tbl_Customers[[#This Row],[number_vmail_messages]] &lt;= 20, "Low Usage", IF(tbl_Customers[[#This Row],[number_vmail_messages]] &lt;= 40, "Medium Usgae", "High Usage")))</f>
        <v>No Usage</v>
      </c>
      <c r="AD3395" t="str">
        <f>IF(tbl_Customers[[#This Row],[total_day_minutes]]&lt;=150,"Low Usage", IF(tbl_Customers[[#This Row],[total_day_minutes]]&lt;=200,"Medium Usage", IF(tbl_Customers[[#This Row],[total_day_minutes]]&lt;=250,"High Usage","Very High Usage")))</f>
        <v>Medium Usage</v>
      </c>
      <c r="AE3395" t="str">
        <f>IF(tbl_Customers[[#This Row],[total_intl_calls]]&lt;=5,"Low Calls", IF(tbl_Customers[[#This Row],[total_intl_calls]]&lt;=10, "Medium Calls", "High Calls"))</f>
        <v>Medium Calls</v>
      </c>
      <c r="AF33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95" s="36" t="str">
        <f>IF(tbl_Customers[[#This Row],[Churn_Risk_Score]]&gt;=10,"High Risk", IF(tbl_Customers[[#This Row],[Churn_Risk_Score]]&gt;=5,"Medium Risk","Low Risk"))</f>
        <v>Low Risk</v>
      </c>
    </row>
    <row r="3396" spans="1:33" x14ac:dyDescent="0.35">
      <c r="A3396">
        <v>3395</v>
      </c>
      <c r="B3396" t="s">
        <v>44</v>
      </c>
      <c r="C3396">
        <v>118</v>
      </c>
      <c r="D3396" t="s">
        <v>25</v>
      </c>
      <c r="E3396" t="s">
        <v>22</v>
      </c>
      <c r="F3396" t="s">
        <v>22</v>
      </c>
      <c r="G3396">
        <v>0</v>
      </c>
      <c r="H3396">
        <v>232.4</v>
      </c>
      <c r="I3396">
        <v>92</v>
      </c>
      <c r="J3396">
        <v>39.51</v>
      </c>
      <c r="K3396">
        <v>191</v>
      </c>
      <c r="L3396">
        <v>68</v>
      </c>
      <c r="M3396">
        <v>16.239999999999998</v>
      </c>
      <c r="N3396">
        <v>213</v>
      </c>
      <c r="O3396">
        <v>138</v>
      </c>
      <c r="P3396">
        <v>9.58</v>
      </c>
      <c r="Q3396">
        <v>7.7</v>
      </c>
      <c r="R3396">
        <v>4</v>
      </c>
      <c r="S3396">
        <v>2.08</v>
      </c>
      <c r="T3396">
        <v>1</v>
      </c>
      <c r="U3396" t="s">
        <v>22</v>
      </c>
      <c r="V3396">
        <f>IF(tbl_Customers[[#This Row],[churn]] = "yes", 1, 0)</f>
        <v>0</v>
      </c>
      <c r="W3396" t="str">
        <f>IF(tbl_Customers[[#This Row],[number_customer_service_calls]] &lt;= 1, "0-1 Calls", IF(tbl_Customers[[#This Row],[number_customer_service_calls]] &lt;= 3, "2-3 Calls", IF(tbl_Customers[[#This Row],[number_customer_service_calls]] &lt;=5, "4-5 Calls", "6+ Calls")))</f>
        <v>0-1 Calls</v>
      </c>
      <c r="X3396" t="str">
        <f>IF(tbl_Customers[[#This Row],[account_length]] &lt;= 50, "0-50", IF(tbl_Customers[[#This Row],[account_length]] &lt;=100, "51-100", IF(tbl_Customers[[#This Row],[account_length]] &lt;= 150, "101-150", "151+")))</f>
        <v>101-150</v>
      </c>
      <c r="Y3396" t="str">
        <f>IF(tbl_Customers[[#This Row],[total_intl_charge]] &lt;= 3, "Low Charges", "High Charges")</f>
        <v>Low Charges</v>
      </c>
      <c r="Z3396" t="str">
        <f>IF(tbl_Customers[[#This Row],[total_eve_calls]]&lt;=80,"Low Calls",
IF(tbl_Customers[[#This Row],[total_eve_calls]]&lt;=120,"Medium Calls","High Calls"))</f>
        <v>Low Calls</v>
      </c>
      <c r="AA3396" t="str">
        <f>IF(tbl_Customers[[#This Row],[total_eve_charge]]&lt;=15,"Low Charges",
IF(tbl_Customers[[#This Row],[total_eve_charge]]&lt;=20,"Medium Charges","High Charges"))</f>
        <v>Medium Charges</v>
      </c>
      <c r="AB33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396" t="str">
        <f>IF(tbl_Customers[[#This Row],[number_vmail_messages]] = 0, "No Usage", IF(tbl_Customers[[#This Row],[number_vmail_messages]] &lt;= 20, "Low Usage", IF(tbl_Customers[[#This Row],[number_vmail_messages]] &lt;= 40, "Medium Usgae", "High Usage")))</f>
        <v>No Usage</v>
      </c>
      <c r="AD3396" t="str">
        <f>IF(tbl_Customers[[#This Row],[total_day_minutes]]&lt;=150,"Low Usage", IF(tbl_Customers[[#This Row],[total_day_minutes]]&lt;=200,"Medium Usage", IF(tbl_Customers[[#This Row],[total_day_minutes]]&lt;=250,"High Usage","Very High Usage")))</f>
        <v>High Usage</v>
      </c>
      <c r="AE3396" t="str">
        <f>IF(tbl_Customers[[#This Row],[total_intl_calls]]&lt;=5,"Low Calls", IF(tbl_Customers[[#This Row],[total_intl_calls]]&lt;=10, "Medium Calls", "High Calls"))</f>
        <v>Low Calls</v>
      </c>
      <c r="AF33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96" s="36" t="str">
        <f>IF(tbl_Customers[[#This Row],[Churn_Risk_Score]]&gt;=10,"High Risk", IF(tbl_Customers[[#This Row],[Churn_Risk_Score]]&gt;=5,"Medium Risk","Low Risk"))</f>
        <v>Low Risk</v>
      </c>
    </row>
    <row r="3397" spans="1:33" x14ac:dyDescent="0.35">
      <c r="A3397">
        <v>3396</v>
      </c>
      <c r="B3397" t="s">
        <v>66</v>
      </c>
      <c r="C3397">
        <v>124</v>
      </c>
      <c r="D3397" t="s">
        <v>21</v>
      </c>
      <c r="E3397" t="s">
        <v>22</v>
      </c>
      <c r="F3397" t="s">
        <v>22</v>
      </c>
      <c r="G3397">
        <v>0</v>
      </c>
      <c r="H3397">
        <v>151.6</v>
      </c>
      <c r="I3397">
        <v>119</v>
      </c>
      <c r="J3397">
        <v>25.77</v>
      </c>
      <c r="K3397">
        <v>198.1</v>
      </c>
      <c r="L3397">
        <v>93</v>
      </c>
      <c r="M3397">
        <v>16.84</v>
      </c>
      <c r="N3397">
        <v>173.4</v>
      </c>
      <c r="O3397">
        <v>91</v>
      </c>
      <c r="P3397">
        <v>7.8</v>
      </c>
      <c r="Q3397">
        <v>11.6</v>
      </c>
      <c r="R3397">
        <v>3</v>
      </c>
      <c r="S3397">
        <v>3.13</v>
      </c>
      <c r="T3397">
        <v>3</v>
      </c>
      <c r="U3397" t="s">
        <v>22</v>
      </c>
      <c r="V3397">
        <f>IF(tbl_Customers[[#This Row],[churn]] = "yes", 1, 0)</f>
        <v>0</v>
      </c>
      <c r="W3397" t="str">
        <f>IF(tbl_Customers[[#This Row],[number_customer_service_calls]] &lt;= 1, "0-1 Calls", IF(tbl_Customers[[#This Row],[number_customer_service_calls]] &lt;= 3, "2-3 Calls", IF(tbl_Customers[[#This Row],[number_customer_service_calls]] &lt;=5, "4-5 Calls", "6+ Calls")))</f>
        <v>2-3 Calls</v>
      </c>
      <c r="X3397" t="str">
        <f>IF(tbl_Customers[[#This Row],[account_length]] &lt;= 50, "0-50", IF(tbl_Customers[[#This Row],[account_length]] &lt;=100, "51-100", IF(tbl_Customers[[#This Row],[account_length]] &lt;= 150, "101-150", "151+")))</f>
        <v>101-150</v>
      </c>
      <c r="Y3397" t="str">
        <f>IF(tbl_Customers[[#This Row],[total_intl_charge]] &lt;= 3, "Low Charges", "High Charges")</f>
        <v>High Charges</v>
      </c>
      <c r="Z3397" t="str">
        <f>IF(tbl_Customers[[#This Row],[total_eve_calls]]&lt;=80,"Low Calls",
IF(tbl_Customers[[#This Row],[total_eve_calls]]&lt;=120,"Medium Calls","High Calls"))</f>
        <v>Medium Calls</v>
      </c>
      <c r="AA3397" t="str">
        <f>IF(tbl_Customers[[#This Row],[total_eve_charge]]&lt;=15,"Low Charges",
IF(tbl_Customers[[#This Row],[total_eve_charge]]&lt;=20,"Medium Charges","High Charges"))</f>
        <v>Medium Charges</v>
      </c>
      <c r="AB33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7" t="str">
        <f>IF(tbl_Customers[[#This Row],[number_vmail_messages]] = 0, "No Usage", IF(tbl_Customers[[#This Row],[number_vmail_messages]] &lt;= 20, "Low Usage", IF(tbl_Customers[[#This Row],[number_vmail_messages]] &lt;= 40, "Medium Usgae", "High Usage")))</f>
        <v>No Usage</v>
      </c>
      <c r="AD3397" t="str">
        <f>IF(tbl_Customers[[#This Row],[total_day_minutes]]&lt;=150,"Low Usage", IF(tbl_Customers[[#This Row],[total_day_minutes]]&lt;=200,"Medium Usage", IF(tbl_Customers[[#This Row],[total_day_minutes]]&lt;=250,"High Usage","Very High Usage")))</f>
        <v>Medium Usage</v>
      </c>
      <c r="AE3397" t="str">
        <f>IF(tbl_Customers[[#This Row],[total_intl_calls]]&lt;=5,"Low Calls", IF(tbl_Customers[[#This Row],[total_intl_calls]]&lt;=10, "Medium Calls", "High Calls"))</f>
        <v>Low Calls</v>
      </c>
      <c r="AF33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397" s="36" t="str">
        <f>IF(tbl_Customers[[#This Row],[Churn_Risk_Score]]&gt;=10,"High Risk", IF(tbl_Customers[[#This Row],[Churn_Risk_Score]]&gt;=5,"Medium Risk","Low Risk"))</f>
        <v>Low Risk</v>
      </c>
    </row>
    <row r="3398" spans="1:33" x14ac:dyDescent="0.35">
      <c r="A3398">
        <v>3397</v>
      </c>
      <c r="B3398" t="s">
        <v>30</v>
      </c>
      <c r="C3398">
        <v>133</v>
      </c>
      <c r="D3398" t="s">
        <v>28</v>
      </c>
      <c r="E3398" t="s">
        <v>22</v>
      </c>
      <c r="F3398" t="s">
        <v>22</v>
      </c>
      <c r="G3398">
        <v>0</v>
      </c>
      <c r="H3398">
        <v>172.2</v>
      </c>
      <c r="I3398">
        <v>81</v>
      </c>
      <c r="J3398">
        <v>29.27</v>
      </c>
      <c r="K3398">
        <v>214.9</v>
      </c>
      <c r="L3398">
        <v>123</v>
      </c>
      <c r="M3398">
        <v>18.27</v>
      </c>
      <c r="N3398">
        <v>184.3</v>
      </c>
      <c r="O3398">
        <v>90</v>
      </c>
      <c r="P3398">
        <v>8.2899999999999991</v>
      </c>
      <c r="Q3398">
        <v>11.1</v>
      </c>
      <c r="R3398">
        <v>6</v>
      </c>
      <c r="S3398">
        <v>3</v>
      </c>
      <c r="T3398">
        <v>3</v>
      </c>
      <c r="U3398" t="s">
        <v>22</v>
      </c>
      <c r="V3398">
        <f>IF(tbl_Customers[[#This Row],[churn]] = "yes", 1, 0)</f>
        <v>0</v>
      </c>
      <c r="W3398" t="str">
        <f>IF(tbl_Customers[[#This Row],[number_customer_service_calls]] &lt;= 1, "0-1 Calls", IF(tbl_Customers[[#This Row],[number_customer_service_calls]] &lt;= 3, "2-3 Calls", IF(tbl_Customers[[#This Row],[number_customer_service_calls]] &lt;=5, "4-5 Calls", "6+ Calls")))</f>
        <v>2-3 Calls</v>
      </c>
      <c r="X3398" t="str">
        <f>IF(tbl_Customers[[#This Row],[account_length]] &lt;= 50, "0-50", IF(tbl_Customers[[#This Row],[account_length]] &lt;=100, "51-100", IF(tbl_Customers[[#This Row],[account_length]] &lt;= 150, "101-150", "151+")))</f>
        <v>101-150</v>
      </c>
      <c r="Y3398" t="str">
        <f>IF(tbl_Customers[[#This Row],[total_intl_charge]] &lt;= 3, "Low Charges", "High Charges")</f>
        <v>Low Charges</v>
      </c>
      <c r="Z3398" t="str">
        <f>IF(tbl_Customers[[#This Row],[total_eve_calls]]&lt;=80,"Low Calls",
IF(tbl_Customers[[#This Row],[total_eve_calls]]&lt;=120,"Medium Calls","High Calls"))</f>
        <v>High Calls</v>
      </c>
      <c r="AA3398" t="str">
        <f>IF(tbl_Customers[[#This Row],[total_eve_charge]]&lt;=15,"Low Charges",
IF(tbl_Customers[[#This Row],[total_eve_charge]]&lt;=20,"Medium Charges","High Charges"))</f>
        <v>Medium Charges</v>
      </c>
      <c r="AB33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8" t="str">
        <f>IF(tbl_Customers[[#This Row],[number_vmail_messages]] = 0, "No Usage", IF(tbl_Customers[[#This Row],[number_vmail_messages]] &lt;= 20, "Low Usage", IF(tbl_Customers[[#This Row],[number_vmail_messages]] &lt;= 40, "Medium Usgae", "High Usage")))</f>
        <v>No Usage</v>
      </c>
      <c r="AD3398" t="str">
        <f>IF(tbl_Customers[[#This Row],[total_day_minutes]]&lt;=150,"Low Usage", IF(tbl_Customers[[#This Row],[total_day_minutes]]&lt;=200,"Medium Usage", IF(tbl_Customers[[#This Row],[total_day_minutes]]&lt;=250,"High Usage","Very High Usage")))</f>
        <v>Medium Usage</v>
      </c>
      <c r="AE3398" t="str">
        <f>IF(tbl_Customers[[#This Row],[total_intl_calls]]&lt;=5,"Low Calls", IF(tbl_Customers[[#This Row],[total_intl_calls]]&lt;=10, "Medium Calls", "High Calls"))</f>
        <v>Medium Calls</v>
      </c>
      <c r="AF33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398" s="36" t="str">
        <f>IF(tbl_Customers[[#This Row],[Churn_Risk_Score]]&gt;=10,"High Risk", IF(tbl_Customers[[#This Row],[Churn_Risk_Score]]&gt;=5,"Medium Risk","Low Risk"))</f>
        <v>Low Risk</v>
      </c>
    </row>
    <row r="3399" spans="1:33" x14ac:dyDescent="0.35">
      <c r="A3399">
        <v>3398</v>
      </c>
      <c r="B3399" t="s">
        <v>51</v>
      </c>
      <c r="C3399">
        <v>49</v>
      </c>
      <c r="D3399" t="s">
        <v>25</v>
      </c>
      <c r="E3399" t="s">
        <v>22</v>
      </c>
      <c r="F3399" t="s">
        <v>22</v>
      </c>
      <c r="G3399">
        <v>0</v>
      </c>
      <c r="H3399">
        <v>260.89999999999998</v>
      </c>
      <c r="I3399">
        <v>88</v>
      </c>
      <c r="J3399">
        <v>44.35</v>
      </c>
      <c r="K3399">
        <v>174.2</v>
      </c>
      <c r="L3399">
        <v>103</v>
      </c>
      <c r="M3399">
        <v>14.81</v>
      </c>
      <c r="N3399">
        <v>262.8</v>
      </c>
      <c r="O3399">
        <v>98</v>
      </c>
      <c r="P3399">
        <v>11.83</v>
      </c>
      <c r="Q3399">
        <v>10.6</v>
      </c>
      <c r="R3399">
        <v>4</v>
      </c>
      <c r="S3399">
        <v>2.86</v>
      </c>
      <c r="T3399">
        <v>1</v>
      </c>
      <c r="U3399" t="s">
        <v>22</v>
      </c>
      <c r="V3399">
        <f>IF(tbl_Customers[[#This Row],[churn]] = "yes", 1, 0)</f>
        <v>0</v>
      </c>
      <c r="W3399" t="str">
        <f>IF(tbl_Customers[[#This Row],[number_customer_service_calls]] &lt;= 1, "0-1 Calls", IF(tbl_Customers[[#This Row],[number_customer_service_calls]] &lt;= 3, "2-3 Calls", IF(tbl_Customers[[#This Row],[number_customer_service_calls]] &lt;=5, "4-5 Calls", "6+ Calls")))</f>
        <v>0-1 Calls</v>
      </c>
      <c r="X3399" t="str">
        <f>IF(tbl_Customers[[#This Row],[account_length]] &lt;= 50, "0-50", IF(tbl_Customers[[#This Row],[account_length]] &lt;=100, "51-100", IF(tbl_Customers[[#This Row],[account_length]] &lt;= 150, "101-150", "151+")))</f>
        <v>0-50</v>
      </c>
      <c r="Y3399" t="str">
        <f>IF(tbl_Customers[[#This Row],[total_intl_charge]] &lt;= 3, "Low Charges", "High Charges")</f>
        <v>Low Charges</v>
      </c>
      <c r="Z3399" t="str">
        <f>IF(tbl_Customers[[#This Row],[total_eve_calls]]&lt;=80,"Low Calls",
IF(tbl_Customers[[#This Row],[total_eve_calls]]&lt;=120,"Medium Calls","High Calls"))</f>
        <v>Medium Calls</v>
      </c>
      <c r="AA3399" t="str">
        <f>IF(tbl_Customers[[#This Row],[total_eve_charge]]&lt;=15,"Low Charges",
IF(tbl_Customers[[#This Row],[total_eve_charge]]&lt;=20,"Medium Charges","High Charges"))</f>
        <v>Low Charges</v>
      </c>
      <c r="AB33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399" t="str">
        <f>IF(tbl_Customers[[#This Row],[number_vmail_messages]] = 0, "No Usage", IF(tbl_Customers[[#This Row],[number_vmail_messages]] &lt;= 20, "Low Usage", IF(tbl_Customers[[#This Row],[number_vmail_messages]] &lt;= 40, "Medium Usgae", "High Usage")))</f>
        <v>No Usage</v>
      </c>
      <c r="AD3399" t="str">
        <f>IF(tbl_Customers[[#This Row],[total_day_minutes]]&lt;=150,"Low Usage", IF(tbl_Customers[[#This Row],[total_day_minutes]]&lt;=200,"Medium Usage", IF(tbl_Customers[[#This Row],[total_day_minutes]]&lt;=250,"High Usage","Very High Usage")))</f>
        <v>Very High Usage</v>
      </c>
      <c r="AE3399" t="str">
        <f>IF(tbl_Customers[[#This Row],[total_intl_calls]]&lt;=5,"Low Calls", IF(tbl_Customers[[#This Row],[total_intl_calls]]&lt;=10, "Medium Calls", "High Calls"))</f>
        <v>Low Calls</v>
      </c>
      <c r="AF33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399" s="36" t="str">
        <f>IF(tbl_Customers[[#This Row],[Churn_Risk_Score]]&gt;=10,"High Risk", IF(tbl_Customers[[#This Row],[Churn_Risk_Score]]&gt;=5,"Medium Risk","Low Risk"))</f>
        <v>Medium Risk</v>
      </c>
    </row>
    <row r="3400" spans="1:33" x14ac:dyDescent="0.35">
      <c r="A3400">
        <v>3399</v>
      </c>
      <c r="B3400" t="s">
        <v>46</v>
      </c>
      <c r="C3400">
        <v>112</v>
      </c>
      <c r="D3400" t="s">
        <v>21</v>
      </c>
      <c r="E3400" t="s">
        <v>22</v>
      </c>
      <c r="F3400" t="s">
        <v>22</v>
      </c>
      <c r="G3400">
        <v>0</v>
      </c>
      <c r="H3400">
        <v>124.4</v>
      </c>
      <c r="I3400">
        <v>109</v>
      </c>
      <c r="J3400">
        <v>21.15</v>
      </c>
      <c r="K3400">
        <v>196.1</v>
      </c>
      <c r="L3400">
        <v>119</v>
      </c>
      <c r="M3400">
        <v>16.670000000000002</v>
      </c>
      <c r="N3400">
        <v>166.1</v>
      </c>
      <c r="O3400">
        <v>89</v>
      </c>
      <c r="P3400">
        <v>7.47</v>
      </c>
      <c r="Q3400">
        <v>10.199999999999999</v>
      </c>
      <c r="R3400">
        <v>4</v>
      </c>
      <c r="S3400">
        <v>2.75</v>
      </c>
      <c r="T3400">
        <v>2</v>
      </c>
      <c r="U3400" t="s">
        <v>22</v>
      </c>
      <c r="V3400">
        <f>IF(tbl_Customers[[#This Row],[churn]] = "yes", 1, 0)</f>
        <v>0</v>
      </c>
      <c r="W3400" t="str">
        <f>IF(tbl_Customers[[#This Row],[number_customer_service_calls]] &lt;= 1, "0-1 Calls", IF(tbl_Customers[[#This Row],[number_customer_service_calls]] &lt;= 3, "2-3 Calls", IF(tbl_Customers[[#This Row],[number_customer_service_calls]] &lt;=5, "4-5 Calls", "6+ Calls")))</f>
        <v>2-3 Calls</v>
      </c>
      <c r="X3400" t="str">
        <f>IF(tbl_Customers[[#This Row],[account_length]] &lt;= 50, "0-50", IF(tbl_Customers[[#This Row],[account_length]] &lt;=100, "51-100", IF(tbl_Customers[[#This Row],[account_length]] &lt;= 150, "101-150", "151+")))</f>
        <v>101-150</v>
      </c>
      <c r="Y3400" t="str">
        <f>IF(tbl_Customers[[#This Row],[total_intl_charge]] &lt;= 3, "Low Charges", "High Charges")</f>
        <v>Low Charges</v>
      </c>
      <c r="Z3400" t="str">
        <f>IF(tbl_Customers[[#This Row],[total_eve_calls]]&lt;=80,"Low Calls",
IF(tbl_Customers[[#This Row],[total_eve_calls]]&lt;=120,"Medium Calls","High Calls"))</f>
        <v>Medium Calls</v>
      </c>
      <c r="AA3400" t="str">
        <f>IF(tbl_Customers[[#This Row],[total_eve_charge]]&lt;=15,"Low Charges",
IF(tbl_Customers[[#This Row],[total_eve_charge]]&lt;=20,"Medium Charges","High Charges"))</f>
        <v>Medium Charges</v>
      </c>
      <c r="AB34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00" t="str">
        <f>IF(tbl_Customers[[#This Row],[number_vmail_messages]] = 0, "No Usage", IF(tbl_Customers[[#This Row],[number_vmail_messages]] &lt;= 20, "Low Usage", IF(tbl_Customers[[#This Row],[number_vmail_messages]] &lt;= 40, "Medium Usgae", "High Usage")))</f>
        <v>No Usage</v>
      </c>
      <c r="AD3400" t="str">
        <f>IF(tbl_Customers[[#This Row],[total_day_minutes]]&lt;=150,"Low Usage", IF(tbl_Customers[[#This Row],[total_day_minutes]]&lt;=200,"Medium Usage", IF(tbl_Customers[[#This Row],[total_day_minutes]]&lt;=250,"High Usage","Very High Usage")))</f>
        <v>Low Usage</v>
      </c>
      <c r="AE3400" t="str">
        <f>IF(tbl_Customers[[#This Row],[total_intl_calls]]&lt;=5,"Low Calls", IF(tbl_Customers[[#This Row],[total_intl_calls]]&lt;=10, "Medium Calls", "High Calls"))</f>
        <v>Low Calls</v>
      </c>
      <c r="AF34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0" s="36" t="str">
        <f>IF(tbl_Customers[[#This Row],[Churn_Risk_Score]]&gt;=10,"High Risk", IF(tbl_Customers[[#This Row],[Churn_Risk_Score]]&gt;=5,"Medium Risk","Low Risk"))</f>
        <v>Low Risk</v>
      </c>
    </row>
    <row r="3401" spans="1:33" x14ac:dyDescent="0.35">
      <c r="A3401">
        <v>3400</v>
      </c>
      <c r="B3401" t="s">
        <v>45</v>
      </c>
      <c r="C3401">
        <v>130</v>
      </c>
      <c r="D3401" t="s">
        <v>28</v>
      </c>
      <c r="E3401" t="s">
        <v>22</v>
      </c>
      <c r="F3401" t="s">
        <v>22</v>
      </c>
      <c r="G3401">
        <v>0</v>
      </c>
      <c r="H3401">
        <v>126.8</v>
      </c>
      <c r="I3401">
        <v>101</v>
      </c>
      <c r="J3401">
        <v>21.56</v>
      </c>
      <c r="K3401">
        <v>144.1</v>
      </c>
      <c r="L3401">
        <v>105</v>
      </c>
      <c r="M3401">
        <v>12.25</v>
      </c>
      <c r="N3401">
        <v>249.6</v>
      </c>
      <c r="O3401">
        <v>117</v>
      </c>
      <c r="P3401">
        <v>11.23</v>
      </c>
      <c r="Q3401">
        <v>11.4</v>
      </c>
      <c r="R3401">
        <v>8</v>
      </c>
      <c r="S3401">
        <v>3.08</v>
      </c>
      <c r="T3401">
        <v>2</v>
      </c>
      <c r="U3401" t="s">
        <v>22</v>
      </c>
      <c r="V3401">
        <f>IF(tbl_Customers[[#This Row],[churn]] = "yes", 1, 0)</f>
        <v>0</v>
      </c>
      <c r="W3401" t="str">
        <f>IF(tbl_Customers[[#This Row],[number_customer_service_calls]] &lt;= 1, "0-1 Calls", IF(tbl_Customers[[#This Row],[number_customer_service_calls]] &lt;= 3, "2-3 Calls", IF(tbl_Customers[[#This Row],[number_customer_service_calls]] &lt;=5, "4-5 Calls", "6+ Calls")))</f>
        <v>2-3 Calls</v>
      </c>
      <c r="X3401" t="str">
        <f>IF(tbl_Customers[[#This Row],[account_length]] &lt;= 50, "0-50", IF(tbl_Customers[[#This Row],[account_length]] &lt;=100, "51-100", IF(tbl_Customers[[#This Row],[account_length]] &lt;= 150, "101-150", "151+")))</f>
        <v>101-150</v>
      </c>
      <c r="Y3401" t="str">
        <f>IF(tbl_Customers[[#This Row],[total_intl_charge]] &lt;= 3, "Low Charges", "High Charges")</f>
        <v>High Charges</v>
      </c>
      <c r="Z3401" t="str">
        <f>IF(tbl_Customers[[#This Row],[total_eve_calls]]&lt;=80,"Low Calls",
IF(tbl_Customers[[#This Row],[total_eve_calls]]&lt;=120,"Medium Calls","High Calls"))</f>
        <v>Medium Calls</v>
      </c>
      <c r="AA3401" t="str">
        <f>IF(tbl_Customers[[#This Row],[total_eve_charge]]&lt;=15,"Low Charges",
IF(tbl_Customers[[#This Row],[total_eve_charge]]&lt;=20,"Medium Charges","High Charges"))</f>
        <v>Low Charges</v>
      </c>
      <c r="AB34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01" t="str">
        <f>IF(tbl_Customers[[#This Row],[number_vmail_messages]] = 0, "No Usage", IF(tbl_Customers[[#This Row],[number_vmail_messages]] &lt;= 20, "Low Usage", IF(tbl_Customers[[#This Row],[number_vmail_messages]] &lt;= 40, "Medium Usgae", "High Usage")))</f>
        <v>No Usage</v>
      </c>
      <c r="AD3401" t="str">
        <f>IF(tbl_Customers[[#This Row],[total_day_minutes]]&lt;=150,"Low Usage", IF(tbl_Customers[[#This Row],[total_day_minutes]]&lt;=200,"Medium Usage", IF(tbl_Customers[[#This Row],[total_day_minutes]]&lt;=250,"High Usage","Very High Usage")))</f>
        <v>Low Usage</v>
      </c>
      <c r="AE3401" t="str">
        <f>IF(tbl_Customers[[#This Row],[total_intl_calls]]&lt;=5,"Low Calls", IF(tbl_Customers[[#This Row],[total_intl_calls]]&lt;=10, "Medium Calls", "High Calls"))</f>
        <v>Medium Calls</v>
      </c>
      <c r="AF34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01" s="36" t="str">
        <f>IF(tbl_Customers[[#This Row],[Churn_Risk_Score]]&gt;=10,"High Risk", IF(tbl_Customers[[#This Row],[Churn_Risk_Score]]&gt;=5,"Medium Risk","Low Risk"))</f>
        <v>Low Risk</v>
      </c>
    </row>
    <row r="3402" spans="1:33" x14ac:dyDescent="0.35">
      <c r="A3402">
        <v>3401</v>
      </c>
      <c r="B3402" t="s">
        <v>31</v>
      </c>
      <c r="C3402">
        <v>130</v>
      </c>
      <c r="D3402" t="s">
        <v>28</v>
      </c>
      <c r="E3402" t="s">
        <v>22</v>
      </c>
      <c r="F3402" t="s">
        <v>22</v>
      </c>
      <c r="G3402">
        <v>0</v>
      </c>
      <c r="H3402">
        <v>110</v>
      </c>
      <c r="I3402">
        <v>107</v>
      </c>
      <c r="J3402">
        <v>18.7</v>
      </c>
      <c r="K3402">
        <v>181.9</v>
      </c>
      <c r="L3402">
        <v>85</v>
      </c>
      <c r="M3402">
        <v>15.46</v>
      </c>
      <c r="N3402">
        <v>208</v>
      </c>
      <c r="O3402">
        <v>94</v>
      </c>
      <c r="P3402">
        <v>9.36</v>
      </c>
      <c r="Q3402">
        <v>11.7</v>
      </c>
      <c r="R3402">
        <v>3</v>
      </c>
      <c r="S3402">
        <v>3.16</v>
      </c>
      <c r="T3402">
        <v>1</v>
      </c>
      <c r="U3402" t="s">
        <v>22</v>
      </c>
      <c r="V3402">
        <f>IF(tbl_Customers[[#This Row],[churn]] = "yes", 1, 0)</f>
        <v>0</v>
      </c>
      <c r="W3402" t="str">
        <f>IF(tbl_Customers[[#This Row],[number_customer_service_calls]] &lt;= 1, "0-1 Calls", IF(tbl_Customers[[#This Row],[number_customer_service_calls]] &lt;= 3, "2-3 Calls", IF(tbl_Customers[[#This Row],[number_customer_service_calls]] &lt;=5, "4-5 Calls", "6+ Calls")))</f>
        <v>0-1 Calls</v>
      </c>
      <c r="X3402" t="str">
        <f>IF(tbl_Customers[[#This Row],[account_length]] &lt;= 50, "0-50", IF(tbl_Customers[[#This Row],[account_length]] &lt;=100, "51-100", IF(tbl_Customers[[#This Row],[account_length]] &lt;= 150, "101-150", "151+")))</f>
        <v>101-150</v>
      </c>
      <c r="Y3402" t="str">
        <f>IF(tbl_Customers[[#This Row],[total_intl_charge]] &lt;= 3, "Low Charges", "High Charges")</f>
        <v>High Charges</v>
      </c>
      <c r="Z3402" t="str">
        <f>IF(tbl_Customers[[#This Row],[total_eve_calls]]&lt;=80,"Low Calls",
IF(tbl_Customers[[#This Row],[total_eve_calls]]&lt;=120,"Medium Calls","High Calls"))</f>
        <v>Medium Calls</v>
      </c>
      <c r="AA3402" t="str">
        <f>IF(tbl_Customers[[#This Row],[total_eve_charge]]&lt;=15,"Low Charges",
IF(tbl_Customers[[#This Row],[total_eve_charge]]&lt;=20,"Medium Charges","High Charges"))</f>
        <v>Medium Charges</v>
      </c>
      <c r="AB34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02" t="str">
        <f>IF(tbl_Customers[[#This Row],[number_vmail_messages]] = 0, "No Usage", IF(tbl_Customers[[#This Row],[number_vmail_messages]] &lt;= 20, "Low Usage", IF(tbl_Customers[[#This Row],[number_vmail_messages]] &lt;= 40, "Medium Usgae", "High Usage")))</f>
        <v>No Usage</v>
      </c>
      <c r="AD3402" t="str">
        <f>IF(tbl_Customers[[#This Row],[total_day_minutes]]&lt;=150,"Low Usage", IF(tbl_Customers[[#This Row],[total_day_minutes]]&lt;=200,"Medium Usage", IF(tbl_Customers[[#This Row],[total_day_minutes]]&lt;=250,"High Usage","Very High Usage")))</f>
        <v>Low Usage</v>
      </c>
      <c r="AE3402" t="str">
        <f>IF(tbl_Customers[[#This Row],[total_intl_calls]]&lt;=5,"Low Calls", IF(tbl_Customers[[#This Row],[total_intl_calls]]&lt;=10, "Medium Calls", "High Calls"))</f>
        <v>Low Calls</v>
      </c>
      <c r="AF34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02" s="36" t="str">
        <f>IF(tbl_Customers[[#This Row],[Churn_Risk_Score]]&gt;=10,"High Risk", IF(tbl_Customers[[#This Row],[Churn_Risk_Score]]&gt;=5,"Medium Risk","Low Risk"))</f>
        <v>Low Risk</v>
      </c>
    </row>
    <row r="3403" spans="1:33" x14ac:dyDescent="0.35">
      <c r="A3403">
        <v>3402</v>
      </c>
      <c r="B3403" t="s">
        <v>55</v>
      </c>
      <c r="C3403">
        <v>188</v>
      </c>
      <c r="D3403" t="s">
        <v>25</v>
      </c>
      <c r="E3403" t="s">
        <v>22</v>
      </c>
      <c r="F3403" t="s">
        <v>22</v>
      </c>
      <c r="G3403">
        <v>0</v>
      </c>
      <c r="H3403">
        <v>231.1</v>
      </c>
      <c r="I3403">
        <v>92</v>
      </c>
      <c r="J3403">
        <v>39.29</v>
      </c>
      <c r="K3403">
        <v>182.4</v>
      </c>
      <c r="L3403">
        <v>93</v>
      </c>
      <c r="M3403">
        <v>15.5</v>
      </c>
      <c r="N3403">
        <v>227.2</v>
      </c>
      <c r="O3403">
        <v>89</v>
      </c>
      <c r="P3403">
        <v>10.220000000000001</v>
      </c>
      <c r="Q3403">
        <v>9.8000000000000007</v>
      </c>
      <c r="R3403">
        <v>5</v>
      </c>
      <c r="S3403">
        <v>2.65</v>
      </c>
      <c r="T3403">
        <v>4</v>
      </c>
      <c r="U3403" t="s">
        <v>22</v>
      </c>
      <c r="V3403">
        <f>IF(tbl_Customers[[#This Row],[churn]] = "yes", 1, 0)</f>
        <v>0</v>
      </c>
      <c r="W3403" t="str">
        <f>IF(tbl_Customers[[#This Row],[number_customer_service_calls]] &lt;= 1, "0-1 Calls", IF(tbl_Customers[[#This Row],[number_customer_service_calls]] &lt;= 3, "2-3 Calls", IF(tbl_Customers[[#This Row],[number_customer_service_calls]] &lt;=5, "4-5 Calls", "6+ Calls")))</f>
        <v>4-5 Calls</v>
      </c>
      <c r="X3403" t="str">
        <f>IF(tbl_Customers[[#This Row],[account_length]] &lt;= 50, "0-50", IF(tbl_Customers[[#This Row],[account_length]] &lt;=100, "51-100", IF(tbl_Customers[[#This Row],[account_length]] &lt;= 150, "101-150", "151+")))</f>
        <v>151+</v>
      </c>
      <c r="Y3403" t="str">
        <f>IF(tbl_Customers[[#This Row],[total_intl_charge]] &lt;= 3, "Low Charges", "High Charges")</f>
        <v>Low Charges</v>
      </c>
      <c r="Z3403" t="str">
        <f>IF(tbl_Customers[[#This Row],[total_eve_calls]]&lt;=80,"Low Calls",
IF(tbl_Customers[[#This Row],[total_eve_calls]]&lt;=120,"Medium Calls","High Calls"))</f>
        <v>Medium Calls</v>
      </c>
      <c r="AA3403" t="str">
        <f>IF(tbl_Customers[[#This Row],[total_eve_charge]]&lt;=15,"Low Charges",
IF(tbl_Customers[[#This Row],[total_eve_charge]]&lt;=20,"Medium Charges","High Charges"))</f>
        <v>Medium Charges</v>
      </c>
      <c r="AB34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03" t="str">
        <f>IF(tbl_Customers[[#This Row],[number_vmail_messages]] = 0, "No Usage", IF(tbl_Customers[[#This Row],[number_vmail_messages]] &lt;= 20, "Low Usage", IF(tbl_Customers[[#This Row],[number_vmail_messages]] &lt;= 40, "Medium Usgae", "High Usage")))</f>
        <v>No Usage</v>
      </c>
      <c r="AD3403" t="str">
        <f>IF(tbl_Customers[[#This Row],[total_day_minutes]]&lt;=150,"Low Usage", IF(tbl_Customers[[#This Row],[total_day_minutes]]&lt;=200,"Medium Usage", IF(tbl_Customers[[#This Row],[total_day_minutes]]&lt;=250,"High Usage","Very High Usage")))</f>
        <v>High Usage</v>
      </c>
      <c r="AE3403" t="str">
        <f>IF(tbl_Customers[[#This Row],[total_intl_calls]]&lt;=5,"Low Calls", IF(tbl_Customers[[#This Row],[total_intl_calls]]&lt;=10, "Medium Calls", "High Calls"))</f>
        <v>Low Calls</v>
      </c>
      <c r="AF34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03" s="36" t="str">
        <f>IF(tbl_Customers[[#This Row],[Churn_Risk_Score]]&gt;=10,"High Risk", IF(tbl_Customers[[#This Row],[Churn_Risk_Score]]&gt;=5,"Medium Risk","Low Risk"))</f>
        <v>Medium Risk</v>
      </c>
    </row>
    <row r="3404" spans="1:33" x14ac:dyDescent="0.35">
      <c r="A3404">
        <v>3403</v>
      </c>
      <c r="B3404" t="s">
        <v>45</v>
      </c>
      <c r="C3404">
        <v>174</v>
      </c>
      <c r="D3404" t="s">
        <v>21</v>
      </c>
      <c r="E3404" t="s">
        <v>22</v>
      </c>
      <c r="F3404" t="s">
        <v>22</v>
      </c>
      <c r="G3404">
        <v>0</v>
      </c>
      <c r="H3404">
        <v>187.4</v>
      </c>
      <c r="I3404">
        <v>74</v>
      </c>
      <c r="J3404">
        <v>31.86</v>
      </c>
      <c r="K3404">
        <v>144.6</v>
      </c>
      <c r="L3404">
        <v>142</v>
      </c>
      <c r="M3404">
        <v>12.29</v>
      </c>
      <c r="N3404">
        <v>235.7</v>
      </c>
      <c r="O3404">
        <v>102</v>
      </c>
      <c r="P3404">
        <v>10.61</v>
      </c>
      <c r="Q3404">
        <v>10.199999999999999</v>
      </c>
      <c r="R3404">
        <v>1</v>
      </c>
      <c r="S3404">
        <v>2.75</v>
      </c>
      <c r="T3404">
        <v>1</v>
      </c>
      <c r="U3404" t="s">
        <v>22</v>
      </c>
      <c r="V3404">
        <f>IF(tbl_Customers[[#This Row],[churn]] = "yes", 1, 0)</f>
        <v>0</v>
      </c>
      <c r="W3404" t="str">
        <f>IF(tbl_Customers[[#This Row],[number_customer_service_calls]] &lt;= 1, "0-1 Calls", IF(tbl_Customers[[#This Row],[number_customer_service_calls]] &lt;= 3, "2-3 Calls", IF(tbl_Customers[[#This Row],[number_customer_service_calls]] &lt;=5, "4-5 Calls", "6+ Calls")))</f>
        <v>0-1 Calls</v>
      </c>
      <c r="X3404" t="str">
        <f>IF(tbl_Customers[[#This Row],[account_length]] &lt;= 50, "0-50", IF(tbl_Customers[[#This Row],[account_length]] &lt;=100, "51-100", IF(tbl_Customers[[#This Row],[account_length]] &lt;= 150, "101-150", "151+")))</f>
        <v>151+</v>
      </c>
      <c r="Y3404" t="str">
        <f>IF(tbl_Customers[[#This Row],[total_intl_charge]] &lt;= 3, "Low Charges", "High Charges")</f>
        <v>Low Charges</v>
      </c>
      <c r="Z3404" t="str">
        <f>IF(tbl_Customers[[#This Row],[total_eve_calls]]&lt;=80,"Low Calls",
IF(tbl_Customers[[#This Row],[total_eve_calls]]&lt;=120,"Medium Calls","High Calls"))</f>
        <v>High Calls</v>
      </c>
      <c r="AA3404" t="str">
        <f>IF(tbl_Customers[[#This Row],[total_eve_charge]]&lt;=15,"Low Charges",
IF(tbl_Customers[[#This Row],[total_eve_charge]]&lt;=20,"Medium Charges","High Charges"))</f>
        <v>Low Charges</v>
      </c>
      <c r="AB34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04" t="str">
        <f>IF(tbl_Customers[[#This Row],[number_vmail_messages]] = 0, "No Usage", IF(tbl_Customers[[#This Row],[number_vmail_messages]] &lt;= 20, "Low Usage", IF(tbl_Customers[[#This Row],[number_vmail_messages]] &lt;= 40, "Medium Usgae", "High Usage")))</f>
        <v>No Usage</v>
      </c>
      <c r="AD3404" t="str">
        <f>IF(tbl_Customers[[#This Row],[total_day_minutes]]&lt;=150,"Low Usage", IF(tbl_Customers[[#This Row],[total_day_minutes]]&lt;=200,"Medium Usage", IF(tbl_Customers[[#This Row],[total_day_minutes]]&lt;=250,"High Usage","Very High Usage")))</f>
        <v>Medium Usage</v>
      </c>
      <c r="AE3404" t="str">
        <f>IF(tbl_Customers[[#This Row],[total_intl_calls]]&lt;=5,"Low Calls", IF(tbl_Customers[[#This Row],[total_intl_calls]]&lt;=10, "Medium Calls", "High Calls"))</f>
        <v>Low Calls</v>
      </c>
      <c r="AF34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4" s="36" t="str">
        <f>IF(tbl_Customers[[#This Row],[Churn_Risk_Score]]&gt;=10,"High Risk", IF(tbl_Customers[[#This Row],[Churn_Risk_Score]]&gt;=5,"Medium Risk","Low Risk"))</f>
        <v>Low Risk</v>
      </c>
    </row>
    <row r="3405" spans="1:33" x14ac:dyDescent="0.35">
      <c r="A3405">
        <v>3404</v>
      </c>
      <c r="B3405" t="s">
        <v>64</v>
      </c>
      <c r="C3405">
        <v>57</v>
      </c>
      <c r="D3405" t="s">
        <v>21</v>
      </c>
      <c r="E3405" t="s">
        <v>22</v>
      </c>
      <c r="F3405" t="s">
        <v>22</v>
      </c>
      <c r="G3405">
        <v>0</v>
      </c>
      <c r="H3405">
        <v>166.4</v>
      </c>
      <c r="I3405">
        <v>114</v>
      </c>
      <c r="J3405">
        <v>28.29</v>
      </c>
      <c r="K3405">
        <v>76.8</v>
      </c>
      <c r="L3405">
        <v>119</v>
      </c>
      <c r="M3405">
        <v>6.53</v>
      </c>
      <c r="N3405">
        <v>260.10000000000002</v>
      </c>
      <c r="O3405">
        <v>77</v>
      </c>
      <c r="P3405">
        <v>11.7</v>
      </c>
      <c r="Q3405">
        <v>10.9</v>
      </c>
      <c r="R3405">
        <v>3</v>
      </c>
      <c r="S3405">
        <v>2.94</v>
      </c>
      <c r="T3405">
        <v>3</v>
      </c>
      <c r="U3405" t="s">
        <v>22</v>
      </c>
      <c r="V3405">
        <f>IF(tbl_Customers[[#This Row],[churn]] = "yes", 1, 0)</f>
        <v>0</v>
      </c>
      <c r="W3405" t="str">
        <f>IF(tbl_Customers[[#This Row],[number_customer_service_calls]] &lt;= 1, "0-1 Calls", IF(tbl_Customers[[#This Row],[number_customer_service_calls]] &lt;= 3, "2-3 Calls", IF(tbl_Customers[[#This Row],[number_customer_service_calls]] &lt;=5, "4-5 Calls", "6+ Calls")))</f>
        <v>2-3 Calls</v>
      </c>
      <c r="X3405" t="str">
        <f>IF(tbl_Customers[[#This Row],[account_length]] &lt;= 50, "0-50", IF(tbl_Customers[[#This Row],[account_length]] &lt;=100, "51-100", IF(tbl_Customers[[#This Row],[account_length]] &lt;= 150, "101-150", "151+")))</f>
        <v>51-100</v>
      </c>
      <c r="Y3405" t="str">
        <f>IF(tbl_Customers[[#This Row],[total_intl_charge]] &lt;= 3, "Low Charges", "High Charges")</f>
        <v>Low Charges</v>
      </c>
      <c r="Z3405" t="str">
        <f>IF(tbl_Customers[[#This Row],[total_eve_calls]]&lt;=80,"Low Calls",
IF(tbl_Customers[[#This Row],[total_eve_calls]]&lt;=120,"Medium Calls","High Calls"))</f>
        <v>Medium Calls</v>
      </c>
      <c r="AA3405" t="str">
        <f>IF(tbl_Customers[[#This Row],[total_eve_charge]]&lt;=15,"Low Charges",
IF(tbl_Customers[[#This Row],[total_eve_charge]]&lt;=20,"Medium Charges","High Charges"))</f>
        <v>Low Charges</v>
      </c>
      <c r="AB34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05" t="str">
        <f>IF(tbl_Customers[[#This Row],[number_vmail_messages]] = 0, "No Usage", IF(tbl_Customers[[#This Row],[number_vmail_messages]] &lt;= 20, "Low Usage", IF(tbl_Customers[[#This Row],[number_vmail_messages]] &lt;= 40, "Medium Usgae", "High Usage")))</f>
        <v>No Usage</v>
      </c>
      <c r="AD3405" t="str">
        <f>IF(tbl_Customers[[#This Row],[total_day_minutes]]&lt;=150,"Low Usage", IF(tbl_Customers[[#This Row],[total_day_minutes]]&lt;=200,"Medium Usage", IF(tbl_Customers[[#This Row],[total_day_minutes]]&lt;=250,"High Usage","Very High Usage")))</f>
        <v>Medium Usage</v>
      </c>
      <c r="AE3405" t="str">
        <f>IF(tbl_Customers[[#This Row],[total_intl_calls]]&lt;=5,"Low Calls", IF(tbl_Customers[[#This Row],[total_intl_calls]]&lt;=10, "Medium Calls", "High Calls"))</f>
        <v>Low Calls</v>
      </c>
      <c r="AF34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5" s="36" t="str">
        <f>IF(tbl_Customers[[#This Row],[Churn_Risk_Score]]&gt;=10,"High Risk", IF(tbl_Customers[[#This Row],[Churn_Risk_Score]]&gt;=5,"Medium Risk","Low Risk"))</f>
        <v>Low Risk</v>
      </c>
    </row>
    <row r="3406" spans="1:33" x14ac:dyDescent="0.35">
      <c r="A3406">
        <v>3405</v>
      </c>
      <c r="B3406" t="s">
        <v>49</v>
      </c>
      <c r="C3406">
        <v>105</v>
      </c>
      <c r="D3406" t="s">
        <v>25</v>
      </c>
      <c r="E3406" t="s">
        <v>22</v>
      </c>
      <c r="F3406" t="s">
        <v>22</v>
      </c>
      <c r="G3406">
        <v>0</v>
      </c>
      <c r="H3406">
        <v>141.80000000000001</v>
      </c>
      <c r="I3406">
        <v>85</v>
      </c>
      <c r="J3406">
        <v>24.11</v>
      </c>
      <c r="K3406">
        <v>191.3</v>
      </c>
      <c r="L3406">
        <v>101</v>
      </c>
      <c r="M3406">
        <v>16.260000000000002</v>
      </c>
      <c r="N3406">
        <v>133.6</v>
      </c>
      <c r="O3406">
        <v>126</v>
      </c>
      <c r="P3406">
        <v>6.01</v>
      </c>
      <c r="Q3406">
        <v>10.9</v>
      </c>
      <c r="R3406">
        <v>3</v>
      </c>
      <c r="S3406">
        <v>2.94</v>
      </c>
      <c r="T3406">
        <v>1</v>
      </c>
      <c r="U3406" t="s">
        <v>22</v>
      </c>
      <c r="V3406">
        <f>IF(tbl_Customers[[#This Row],[churn]] = "yes", 1, 0)</f>
        <v>0</v>
      </c>
      <c r="W3406" t="str">
        <f>IF(tbl_Customers[[#This Row],[number_customer_service_calls]] &lt;= 1, "0-1 Calls", IF(tbl_Customers[[#This Row],[number_customer_service_calls]] &lt;= 3, "2-3 Calls", IF(tbl_Customers[[#This Row],[number_customer_service_calls]] &lt;=5, "4-5 Calls", "6+ Calls")))</f>
        <v>0-1 Calls</v>
      </c>
      <c r="X3406" t="str">
        <f>IF(tbl_Customers[[#This Row],[account_length]] &lt;= 50, "0-50", IF(tbl_Customers[[#This Row],[account_length]] &lt;=100, "51-100", IF(tbl_Customers[[#This Row],[account_length]] &lt;= 150, "101-150", "151+")))</f>
        <v>101-150</v>
      </c>
      <c r="Y3406" t="str">
        <f>IF(tbl_Customers[[#This Row],[total_intl_charge]] &lt;= 3, "Low Charges", "High Charges")</f>
        <v>Low Charges</v>
      </c>
      <c r="Z3406" t="str">
        <f>IF(tbl_Customers[[#This Row],[total_eve_calls]]&lt;=80,"Low Calls",
IF(tbl_Customers[[#This Row],[total_eve_calls]]&lt;=120,"Medium Calls","High Calls"))</f>
        <v>Medium Calls</v>
      </c>
      <c r="AA3406" t="str">
        <f>IF(tbl_Customers[[#This Row],[total_eve_charge]]&lt;=15,"Low Charges",
IF(tbl_Customers[[#This Row],[total_eve_charge]]&lt;=20,"Medium Charges","High Charges"))</f>
        <v>Medium Charges</v>
      </c>
      <c r="AB34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06" t="str">
        <f>IF(tbl_Customers[[#This Row],[number_vmail_messages]] = 0, "No Usage", IF(tbl_Customers[[#This Row],[number_vmail_messages]] &lt;= 20, "Low Usage", IF(tbl_Customers[[#This Row],[number_vmail_messages]] &lt;= 40, "Medium Usgae", "High Usage")))</f>
        <v>No Usage</v>
      </c>
      <c r="AD3406" t="str">
        <f>IF(tbl_Customers[[#This Row],[total_day_minutes]]&lt;=150,"Low Usage", IF(tbl_Customers[[#This Row],[total_day_minutes]]&lt;=200,"Medium Usage", IF(tbl_Customers[[#This Row],[total_day_minutes]]&lt;=250,"High Usage","Very High Usage")))</f>
        <v>Low Usage</v>
      </c>
      <c r="AE3406" t="str">
        <f>IF(tbl_Customers[[#This Row],[total_intl_calls]]&lt;=5,"Low Calls", IF(tbl_Customers[[#This Row],[total_intl_calls]]&lt;=10, "Medium Calls", "High Calls"))</f>
        <v>Low Calls</v>
      </c>
      <c r="AF34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6" s="36" t="str">
        <f>IF(tbl_Customers[[#This Row],[Churn_Risk_Score]]&gt;=10,"High Risk", IF(tbl_Customers[[#This Row],[Churn_Risk_Score]]&gt;=5,"Medium Risk","Low Risk"))</f>
        <v>Low Risk</v>
      </c>
    </row>
    <row r="3407" spans="1:33" x14ac:dyDescent="0.35">
      <c r="A3407">
        <v>3406</v>
      </c>
      <c r="B3407" t="s">
        <v>71</v>
      </c>
      <c r="C3407">
        <v>175</v>
      </c>
      <c r="D3407" t="s">
        <v>25</v>
      </c>
      <c r="E3407" t="s">
        <v>23</v>
      </c>
      <c r="F3407" t="s">
        <v>23</v>
      </c>
      <c r="G3407">
        <v>35</v>
      </c>
      <c r="H3407">
        <v>159.5</v>
      </c>
      <c r="I3407">
        <v>95</v>
      </c>
      <c r="J3407">
        <v>27.12</v>
      </c>
      <c r="K3407">
        <v>140.69999999999999</v>
      </c>
      <c r="L3407">
        <v>100</v>
      </c>
      <c r="M3407">
        <v>11.96</v>
      </c>
      <c r="N3407">
        <v>176.3</v>
      </c>
      <c r="O3407">
        <v>99</v>
      </c>
      <c r="P3407">
        <v>7.93</v>
      </c>
      <c r="Q3407">
        <v>5.4</v>
      </c>
      <c r="R3407">
        <v>4</v>
      </c>
      <c r="S3407">
        <v>1.46</v>
      </c>
      <c r="T3407">
        <v>5</v>
      </c>
      <c r="U3407" t="s">
        <v>23</v>
      </c>
      <c r="V3407">
        <f>IF(tbl_Customers[[#This Row],[churn]] = "yes", 1, 0)</f>
        <v>1</v>
      </c>
      <c r="W3407" t="str">
        <f>IF(tbl_Customers[[#This Row],[number_customer_service_calls]] &lt;= 1, "0-1 Calls", IF(tbl_Customers[[#This Row],[number_customer_service_calls]] &lt;= 3, "2-3 Calls", IF(tbl_Customers[[#This Row],[number_customer_service_calls]] &lt;=5, "4-5 Calls", "6+ Calls")))</f>
        <v>4-5 Calls</v>
      </c>
      <c r="X3407" t="str">
        <f>IF(tbl_Customers[[#This Row],[account_length]] &lt;= 50, "0-50", IF(tbl_Customers[[#This Row],[account_length]] &lt;=100, "51-100", IF(tbl_Customers[[#This Row],[account_length]] &lt;= 150, "101-150", "151+")))</f>
        <v>151+</v>
      </c>
      <c r="Y3407" t="str">
        <f>IF(tbl_Customers[[#This Row],[total_intl_charge]] &lt;= 3, "Low Charges", "High Charges")</f>
        <v>Low Charges</v>
      </c>
      <c r="Z3407" t="str">
        <f>IF(tbl_Customers[[#This Row],[total_eve_calls]]&lt;=80,"Low Calls",
IF(tbl_Customers[[#This Row],[total_eve_calls]]&lt;=120,"Medium Calls","High Calls"))</f>
        <v>Medium Calls</v>
      </c>
      <c r="AA3407" t="str">
        <f>IF(tbl_Customers[[#This Row],[total_eve_charge]]&lt;=15,"Low Charges",
IF(tbl_Customers[[#This Row],[total_eve_charge]]&lt;=20,"Medium Charges","High Charges"))</f>
        <v>Low Charges</v>
      </c>
      <c r="AB34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07" t="str">
        <f>IF(tbl_Customers[[#This Row],[number_vmail_messages]] = 0, "No Usage", IF(tbl_Customers[[#This Row],[number_vmail_messages]] &lt;= 20, "Low Usage", IF(tbl_Customers[[#This Row],[number_vmail_messages]] &lt;= 40, "Medium Usgae", "High Usage")))</f>
        <v>Medium Usgae</v>
      </c>
      <c r="AD3407" t="str">
        <f>IF(tbl_Customers[[#This Row],[total_day_minutes]]&lt;=150,"Low Usage", IF(tbl_Customers[[#This Row],[total_day_minutes]]&lt;=200,"Medium Usage", IF(tbl_Customers[[#This Row],[total_day_minutes]]&lt;=250,"High Usage","Very High Usage")))</f>
        <v>Medium Usage</v>
      </c>
      <c r="AE3407" t="str">
        <f>IF(tbl_Customers[[#This Row],[total_intl_calls]]&lt;=5,"Low Calls", IF(tbl_Customers[[#This Row],[total_intl_calls]]&lt;=10, "Medium Calls", "High Calls"))</f>
        <v>Low Calls</v>
      </c>
      <c r="AF34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407" s="36" t="str">
        <f>IF(tbl_Customers[[#This Row],[Churn_Risk_Score]]&gt;=10,"High Risk", IF(tbl_Customers[[#This Row],[Churn_Risk_Score]]&gt;=5,"Medium Risk","Low Risk"))</f>
        <v>Medium Risk</v>
      </c>
    </row>
    <row r="3408" spans="1:33" x14ac:dyDescent="0.35">
      <c r="A3408">
        <v>3407</v>
      </c>
      <c r="B3408" t="s">
        <v>48</v>
      </c>
      <c r="C3408">
        <v>100</v>
      </c>
      <c r="D3408" t="s">
        <v>21</v>
      </c>
      <c r="E3408" t="s">
        <v>22</v>
      </c>
      <c r="F3408" t="s">
        <v>22</v>
      </c>
      <c r="G3408">
        <v>0</v>
      </c>
      <c r="H3408">
        <v>218.9</v>
      </c>
      <c r="I3408">
        <v>124</v>
      </c>
      <c r="J3408">
        <v>37.21</v>
      </c>
      <c r="K3408">
        <v>237.5</v>
      </c>
      <c r="L3408">
        <v>99</v>
      </c>
      <c r="M3408">
        <v>20.190000000000001</v>
      </c>
      <c r="N3408">
        <v>189.7</v>
      </c>
      <c r="O3408">
        <v>52</v>
      </c>
      <c r="P3408">
        <v>8.5399999999999991</v>
      </c>
      <c r="Q3408">
        <v>11</v>
      </c>
      <c r="R3408">
        <v>6</v>
      </c>
      <c r="S3408">
        <v>2.97</v>
      </c>
      <c r="T3408">
        <v>2</v>
      </c>
      <c r="U3408" t="s">
        <v>22</v>
      </c>
      <c r="V3408">
        <f>IF(tbl_Customers[[#This Row],[churn]] = "yes", 1, 0)</f>
        <v>0</v>
      </c>
      <c r="W3408" t="str">
        <f>IF(tbl_Customers[[#This Row],[number_customer_service_calls]] &lt;= 1, "0-1 Calls", IF(tbl_Customers[[#This Row],[number_customer_service_calls]] &lt;= 3, "2-3 Calls", IF(tbl_Customers[[#This Row],[number_customer_service_calls]] &lt;=5, "4-5 Calls", "6+ Calls")))</f>
        <v>2-3 Calls</v>
      </c>
      <c r="X3408" t="str">
        <f>IF(tbl_Customers[[#This Row],[account_length]] &lt;= 50, "0-50", IF(tbl_Customers[[#This Row],[account_length]] &lt;=100, "51-100", IF(tbl_Customers[[#This Row],[account_length]] &lt;= 150, "101-150", "151+")))</f>
        <v>51-100</v>
      </c>
      <c r="Y3408" t="str">
        <f>IF(tbl_Customers[[#This Row],[total_intl_charge]] &lt;= 3, "Low Charges", "High Charges")</f>
        <v>Low Charges</v>
      </c>
      <c r="Z3408" t="str">
        <f>IF(tbl_Customers[[#This Row],[total_eve_calls]]&lt;=80,"Low Calls",
IF(tbl_Customers[[#This Row],[total_eve_calls]]&lt;=120,"Medium Calls","High Calls"))</f>
        <v>Medium Calls</v>
      </c>
      <c r="AA3408" t="str">
        <f>IF(tbl_Customers[[#This Row],[total_eve_charge]]&lt;=15,"Low Charges",
IF(tbl_Customers[[#This Row],[total_eve_charge]]&lt;=20,"Medium Charges","High Charges"))</f>
        <v>High Charges</v>
      </c>
      <c r="AB34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08" t="str">
        <f>IF(tbl_Customers[[#This Row],[number_vmail_messages]] = 0, "No Usage", IF(tbl_Customers[[#This Row],[number_vmail_messages]] &lt;= 20, "Low Usage", IF(tbl_Customers[[#This Row],[number_vmail_messages]] &lt;= 40, "Medium Usgae", "High Usage")))</f>
        <v>No Usage</v>
      </c>
      <c r="AD3408" t="str">
        <f>IF(tbl_Customers[[#This Row],[total_day_minutes]]&lt;=150,"Low Usage", IF(tbl_Customers[[#This Row],[total_day_minutes]]&lt;=200,"Medium Usage", IF(tbl_Customers[[#This Row],[total_day_minutes]]&lt;=250,"High Usage","Very High Usage")))</f>
        <v>High Usage</v>
      </c>
      <c r="AE3408" t="str">
        <f>IF(tbl_Customers[[#This Row],[total_intl_calls]]&lt;=5,"Low Calls", IF(tbl_Customers[[#This Row],[total_intl_calls]]&lt;=10, "Medium Calls", "High Calls"))</f>
        <v>Medium Calls</v>
      </c>
      <c r="AF34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8" s="36" t="str">
        <f>IF(tbl_Customers[[#This Row],[Churn_Risk_Score]]&gt;=10,"High Risk", IF(tbl_Customers[[#This Row],[Churn_Risk_Score]]&gt;=5,"Medium Risk","Low Risk"))</f>
        <v>Low Risk</v>
      </c>
    </row>
    <row r="3409" spans="1:33" x14ac:dyDescent="0.35">
      <c r="A3409">
        <v>3408</v>
      </c>
      <c r="B3409" t="s">
        <v>27</v>
      </c>
      <c r="C3409">
        <v>132</v>
      </c>
      <c r="D3409" t="s">
        <v>21</v>
      </c>
      <c r="E3409" t="s">
        <v>22</v>
      </c>
      <c r="F3409" t="s">
        <v>22</v>
      </c>
      <c r="G3409">
        <v>0</v>
      </c>
      <c r="H3409">
        <v>138.69999999999999</v>
      </c>
      <c r="I3409">
        <v>101</v>
      </c>
      <c r="J3409">
        <v>23.58</v>
      </c>
      <c r="K3409">
        <v>257.5</v>
      </c>
      <c r="L3409">
        <v>85</v>
      </c>
      <c r="M3409">
        <v>21.89</v>
      </c>
      <c r="N3409">
        <v>165.6</v>
      </c>
      <c r="O3409">
        <v>92</v>
      </c>
      <c r="P3409">
        <v>7.45</v>
      </c>
      <c r="Q3409">
        <v>7.8</v>
      </c>
      <c r="R3409">
        <v>1</v>
      </c>
      <c r="S3409">
        <v>2.11</v>
      </c>
      <c r="T3409">
        <v>2</v>
      </c>
      <c r="U3409" t="s">
        <v>22</v>
      </c>
      <c r="V3409">
        <f>IF(tbl_Customers[[#This Row],[churn]] = "yes", 1, 0)</f>
        <v>0</v>
      </c>
      <c r="W3409" t="str">
        <f>IF(tbl_Customers[[#This Row],[number_customer_service_calls]] &lt;= 1, "0-1 Calls", IF(tbl_Customers[[#This Row],[number_customer_service_calls]] &lt;= 3, "2-3 Calls", IF(tbl_Customers[[#This Row],[number_customer_service_calls]] &lt;=5, "4-5 Calls", "6+ Calls")))</f>
        <v>2-3 Calls</v>
      </c>
      <c r="X3409" t="str">
        <f>IF(tbl_Customers[[#This Row],[account_length]] &lt;= 50, "0-50", IF(tbl_Customers[[#This Row],[account_length]] &lt;=100, "51-100", IF(tbl_Customers[[#This Row],[account_length]] &lt;= 150, "101-150", "151+")))</f>
        <v>101-150</v>
      </c>
      <c r="Y3409" t="str">
        <f>IF(tbl_Customers[[#This Row],[total_intl_charge]] &lt;= 3, "Low Charges", "High Charges")</f>
        <v>Low Charges</v>
      </c>
      <c r="Z3409" t="str">
        <f>IF(tbl_Customers[[#This Row],[total_eve_calls]]&lt;=80,"Low Calls",
IF(tbl_Customers[[#This Row],[total_eve_calls]]&lt;=120,"Medium Calls","High Calls"))</f>
        <v>Medium Calls</v>
      </c>
      <c r="AA3409" t="str">
        <f>IF(tbl_Customers[[#This Row],[total_eve_charge]]&lt;=15,"Low Charges",
IF(tbl_Customers[[#This Row],[total_eve_charge]]&lt;=20,"Medium Charges","High Charges"))</f>
        <v>High Charges</v>
      </c>
      <c r="AB34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09" t="str">
        <f>IF(tbl_Customers[[#This Row],[number_vmail_messages]] = 0, "No Usage", IF(tbl_Customers[[#This Row],[number_vmail_messages]] &lt;= 20, "Low Usage", IF(tbl_Customers[[#This Row],[number_vmail_messages]] &lt;= 40, "Medium Usgae", "High Usage")))</f>
        <v>No Usage</v>
      </c>
      <c r="AD3409" t="str">
        <f>IF(tbl_Customers[[#This Row],[total_day_minutes]]&lt;=150,"Low Usage", IF(tbl_Customers[[#This Row],[total_day_minutes]]&lt;=200,"Medium Usage", IF(tbl_Customers[[#This Row],[total_day_minutes]]&lt;=250,"High Usage","Very High Usage")))</f>
        <v>Low Usage</v>
      </c>
      <c r="AE3409" t="str">
        <f>IF(tbl_Customers[[#This Row],[total_intl_calls]]&lt;=5,"Low Calls", IF(tbl_Customers[[#This Row],[total_intl_calls]]&lt;=10, "Medium Calls", "High Calls"))</f>
        <v>Low Calls</v>
      </c>
      <c r="AF34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09" s="36" t="str">
        <f>IF(tbl_Customers[[#This Row],[Churn_Risk_Score]]&gt;=10,"High Risk", IF(tbl_Customers[[#This Row],[Churn_Risk_Score]]&gt;=5,"Medium Risk","Low Risk"))</f>
        <v>Low Risk</v>
      </c>
    </row>
    <row r="3410" spans="1:33" x14ac:dyDescent="0.35">
      <c r="A3410">
        <v>3409</v>
      </c>
      <c r="B3410" t="s">
        <v>75</v>
      </c>
      <c r="C3410">
        <v>117</v>
      </c>
      <c r="D3410" t="s">
        <v>21</v>
      </c>
      <c r="E3410" t="s">
        <v>23</v>
      </c>
      <c r="F3410" t="s">
        <v>22</v>
      </c>
      <c r="G3410">
        <v>0</v>
      </c>
      <c r="H3410">
        <v>158.1</v>
      </c>
      <c r="I3410">
        <v>101</v>
      </c>
      <c r="J3410">
        <v>26.88</v>
      </c>
      <c r="K3410">
        <v>315.10000000000002</v>
      </c>
      <c r="L3410">
        <v>96</v>
      </c>
      <c r="M3410">
        <v>26.78</v>
      </c>
      <c r="N3410">
        <v>176.1</v>
      </c>
      <c r="O3410">
        <v>108</v>
      </c>
      <c r="P3410">
        <v>7.92</v>
      </c>
      <c r="Q3410">
        <v>13.9</v>
      </c>
      <c r="R3410">
        <v>2</v>
      </c>
      <c r="S3410">
        <v>3.75</v>
      </c>
      <c r="T3410">
        <v>3</v>
      </c>
      <c r="U3410" t="s">
        <v>23</v>
      </c>
      <c r="V3410">
        <f>IF(tbl_Customers[[#This Row],[churn]] = "yes", 1, 0)</f>
        <v>1</v>
      </c>
      <c r="W3410" t="str">
        <f>IF(tbl_Customers[[#This Row],[number_customer_service_calls]] &lt;= 1, "0-1 Calls", IF(tbl_Customers[[#This Row],[number_customer_service_calls]] &lt;= 3, "2-3 Calls", IF(tbl_Customers[[#This Row],[number_customer_service_calls]] &lt;=5, "4-5 Calls", "6+ Calls")))</f>
        <v>2-3 Calls</v>
      </c>
      <c r="X3410" t="str">
        <f>IF(tbl_Customers[[#This Row],[account_length]] &lt;= 50, "0-50", IF(tbl_Customers[[#This Row],[account_length]] &lt;=100, "51-100", IF(tbl_Customers[[#This Row],[account_length]] &lt;= 150, "101-150", "151+")))</f>
        <v>101-150</v>
      </c>
      <c r="Y3410" t="str">
        <f>IF(tbl_Customers[[#This Row],[total_intl_charge]] &lt;= 3, "Low Charges", "High Charges")</f>
        <v>High Charges</v>
      </c>
      <c r="Z3410" t="str">
        <f>IF(tbl_Customers[[#This Row],[total_eve_calls]]&lt;=80,"Low Calls",
IF(tbl_Customers[[#This Row],[total_eve_calls]]&lt;=120,"Medium Calls","High Calls"))</f>
        <v>Medium Calls</v>
      </c>
      <c r="AA3410" t="str">
        <f>IF(tbl_Customers[[#This Row],[total_eve_charge]]&lt;=15,"Low Charges",
IF(tbl_Customers[[#This Row],[total_eve_charge]]&lt;=20,"Medium Charges","High Charges"))</f>
        <v>High Charges</v>
      </c>
      <c r="AB34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10" t="str">
        <f>IF(tbl_Customers[[#This Row],[number_vmail_messages]] = 0, "No Usage", IF(tbl_Customers[[#This Row],[number_vmail_messages]] &lt;= 20, "Low Usage", IF(tbl_Customers[[#This Row],[number_vmail_messages]] &lt;= 40, "Medium Usgae", "High Usage")))</f>
        <v>No Usage</v>
      </c>
      <c r="AD3410" t="str">
        <f>IF(tbl_Customers[[#This Row],[total_day_minutes]]&lt;=150,"Low Usage", IF(tbl_Customers[[#This Row],[total_day_minutes]]&lt;=200,"Medium Usage", IF(tbl_Customers[[#This Row],[total_day_minutes]]&lt;=250,"High Usage","Very High Usage")))</f>
        <v>Medium Usage</v>
      </c>
      <c r="AE3410" t="str">
        <f>IF(tbl_Customers[[#This Row],[total_intl_calls]]&lt;=5,"Low Calls", IF(tbl_Customers[[#This Row],[total_intl_calls]]&lt;=10, "Medium Calls", "High Calls"))</f>
        <v>Low Calls</v>
      </c>
      <c r="AF34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410" s="36" t="str">
        <f>IF(tbl_Customers[[#This Row],[Churn_Risk_Score]]&gt;=10,"High Risk", IF(tbl_Customers[[#This Row],[Churn_Risk_Score]]&gt;=5,"Medium Risk","Low Risk"))</f>
        <v>Medium Risk</v>
      </c>
    </row>
    <row r="3411" spans="1:33" x14ac:dyDescent="0.35">
      <c r="A3411">
        <v>3410</v>
      </c>
      <c r="B3411" t="s">
        <v>24</v>
      </c>
      <c r="C3411">
        <v>65</v>
      </c>
      <c r="D3411" t="s">
        <v>21</v>
      </c>
      <c r="E3411" t="s">
        <v>22</v>
      </c>
      <c r="F3411" t="s">
        <v>22</v>
      </c>
      <c r="G3411">
        <v>0</v>
      </c>
      <c r="H3411">
        <v>97.9</v>
      </c>
      <c r="I3411">
        <v>138</v>
      </c>
      <c r="J3411">
        <v>16.64</v>
      </c>
      <c r="K3411">
        <v>173</v>
      </c>
      <c r="L3411">
        <v>102</v>
      </c>
      <c r="M3411">
        <v>14.71</v>
      </c>
      <c r="N3411">
        <v>262.2</v>
      </c>
      <c r="O3411">
        <v>92</v>
      </c>
      <c r="P3411">
        <v>11.8</v>
      </c>
      <c r="Q3411">
        <v>9.1999999999999993</v>
      </c>
      <c r="R3411">
        <v>4</v>
      </c>
      <c r="S3411">
        <v>2.48</v>
      </c>
      <c r="T3411">
        <v>1</v>
      </c>
      <c r="U3411" t="s">
        <v>22</v>
      </c>
      <c r="V3411">
        <f>IF(tbl_Customers[[#This Row],[churn]] = "yes", 1, 0)</f>
        <v>0</v>
      </c>
      <c r="W3411" t="str">
        <f>IF(tbl_Customers[[#This Row],[number_customer_service_calls]] &lt;= 1, "0-1 Calls", IF(tbl_Customers[[#This Row],[number_customer_service_calls]] &lt;= 3, "2-3 Calls", IF(tbl_Customers[[#This Row],[number_customer_service_calls]] &lt;=5, "4-5 Calls", "6+ Calls")))</f>
        <v>0-1 Calls</v>
      </c>
      <c r="X3411" t="str">
        <f>IF(tbl_Customers[[#This Row],[account_length]] &lt;= 50, "0-50", IF(tbl_Customers[[#This Row],[account_length]] &lt;=100, "51-100", IF(tbl_Customers[[#This Row],[account_length]] &lt;= 150, "101-150", "151+")))</f>
        <v>51-100</v>
      </c>
      <c r="Y3411" t="str">
        <f>IF(tbl_Customers[[#This Row],[total_intl_charge]] &lt;= 3, "Low Charges", "High Charges")</f>
        <v>Low Charges</v>
      </c>
      <c r="Z3411" t="str">
        <f>IF(tbl_Customers[[#This Row],[total_eve_calls]]&lt;=80,"Low Calls",
IF(tbl_Customers[[#This Row],[total_eve_calls]]&lt;=120,"Medium Calls","High Calls"))</f>
        <v>Medium Calls</v>
      </c>
      <c r="AA3411" t="str">
        <f>IF(tbl_Customers[[#This Row],[total_eve_charge]]&lt;=15,"Low Charges",
IF(tbl_Customers[[#This Row],[total_eve_charge]]&lt;=20,"Medium Charges","High Charges"))</f>
        <v>Low Charges</v>
      </c>
      <c r="AB34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11" t="str">
        <f>IF(tbl_Customers[[#This Row],[number_vmail_messages]] = 0, "No Usage", IF(tbl_Customers[[#This Row],[number_vmail_messages]] &lt;= 20, "Low Usage", IF(tbl_Customers[[#This Row],[number_vmail_messages]] &lt;= 40, "Medium Usgae", "High Usage")))</f>
        <v>No Usage</v>
      </c>
      <c r="AD3411" t="str">
        <f>IF(tbl_Customers[[#This Row],[total_day_minutes]]&lt;=150,"Low Usage", IF(tbl_Customers[[#This Row],[total_day_minutes]]&lt;=200,"Medium Usage", IF(tbl_Customers[[#This Row],[total_day_minutes]]&lt;=250,"High Usage","Very High Usage")))</f>
        <v>Low Usage</v>
      </c>
      <c r="AE3411" t="str">
        <f>IF(tbl_Customers[[#This Row],[total_intl_calls]]&lt;=5,"Low Calls", IF(tbl_Customers[[#This Row],[total_intl_calls]]&lt;=10, "Medium Calls", "High Calls"))</f>
        <v>Low Calls</v>
      </c>
      <c r="AF34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11" s="36" t="str">
        <f>IF(tbl_Customers[[#This Row],[Churn_Risk_Score]]&gt;=10,"High Risk", IF(tbl_Customers[[#This Row],[Churn_Risk_Score]]&gt;=5,"Medium Risk","Low Risk"))</f>
        <v>Low Risk</v>
      </c>
    </row>
    <row r="3412" spans="1:33" x14ac:dyDescent="0.35">
      <c r="A3412">
        <v>3411</v>
      </c>
      <c r="B3412" t="s">
        <v>46</v>
      </c>
      <c r="C3412">
        <v>131</v>
      </c>
      <c r="D3412" t="s">
        <v>28</v>
      </c>
      <c r="E3412" t="s">
        <v>22</v>
      </c>
      <c r="F3412" t="s">
        <v>22</v>
      </c>
      <c r="G3412">
        <v>0</v>
      </c>
      <c r="H3412">
        <v>103.5</v>
      </c>
      <c r="I3412">
        <v>105</v>
      </c>
      <c r="J3412">
        <v>17.600000000000001</v>
      </c>
      <c r="K3412">
        <v>174.1</v>
      </c>
      <c r="L3412">
        <v>103</v>
      </c>
      <c r="M3412">
        <v>14.8</v>
      </c>
      <c r="N3412">
        <v>248.2</v>
      </c>
      <c r="O3412">
        <v>95</v>
      </c>
      <c r="P3412">
        <v>11.17</v>
      </c>
      <c r="Q3412">
        <v>11.7</v>
      </c>
      <c r="R3412">
        <v>2</v>
      </c>
      <c r="S3412">
        <v>3.16</v>
      </c>
      <c r="T3412">
        <v>5</v>
      </c>
      <c r="U3412" t="s">
        <v>23</v>
      </c>
      <c r="V3412">
        <f>IF(tbl_Customers[[#This Row],[churn]] = "yes", 1, 0)</f>
        <v>1</v>
      </c>
      <c r="W3412" t="str">
        <f>IF(tbl_Customers[[#This Row],[number_customer_service_calls]] &lt;= 1, "0-1 Calls", IF(tbl_Customers[[#This Row],[number_customer_service_calls]] &lt;= 3, "2-3 Calls", IF(tbl_Customers[[#This Row],[number_customer_service_calls]] &lt;=5, "4-5 Calls", "6+ Calls")))</f>
        <v>4-5 Calls</v>
      </c>
      <c r="X3412" t="str">
        <f>IF(tbl_Customers[[#This Row],[account_length]] &lt;= 50, "0-50", IF(tbl_Customers[[#This Row],[account_length]] &lt;=100, "51-100", IF(tbl_Customers[[#This Row],[account_length]] &lt;= 150, "101-150", "151+")))</f>
        <v>101-150</v>
      </c>
      <c r="Y3412" t="str">
        <f>IF(tbl_Customers[[#This Row],[total_intl_charge]] &lt;= 3, "Low Charges", "High Charges")</f>
        <v>High Charges</v>
      </c>
      <c r="Z3412" t="str">
        <f>IF(tbl_Customers[[#This Row],[total_eve_calls]]&lt;=80,"Low Calls",
IF(tbl_Customers[[#This Row],[total_eve_calls]]&lt;=120,"Medium Calls","High Calls"))</f>
        <v>Medium Calls</v>
      </c>
      <c r="AA3412" t="str">
        <f>IF(tbl_Customers[[#This Row],[total_eve_charge]]&lt;=15,"Low Charges",
IF(tbl_Customers[[#This Row],[total_eve_charge]]&lt;=20,"Medium Charges","High Charges"))</f>
        <v>Low Charges</v>
      </c>
      <c r="AB34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12" t="str">
        <f>IF(tbl_Customers[[#This Row],[number_vmail_messages]] = 0, "No Usage", IF(tbl_Customers[[#This Row],[number_vmail_messages]] &lt;= 20, "Low Usage", IF(tbl_Customers[[#This Row],[number_vmail_messages]] &lt;= 40, "Medium Usgae", "High Usage")))</f>
        <v>No Usage</v>
      </c>
      <c r="AD3412" t="str">
        <f>IF(tbl_Customers[[#This Row],[total_day_minutes]]&lt;=150,"Low Usage", IF(tbl_Customers[[#This Row],[total_day_minutes]]&lt;=200,"Medium Usage", IF(tbl_Customers[[#This Row],[total_day_minutes]]&lt;=250,"High Usage","Very High Usage")))</f>
        <v>Low Usage</v>
      </c>
      <c r="AE3412" t="str">
        <f>IF(tbl_Customers[[#This Row],[total_intl_calls]]&lt;=5,"Low Calls", IF(tbl_Customers[[#This Row],[total_intl_calls]]&lt;=10, "Medium Calls", "High Calls"))</f>
        <v>Low Calls</v>
      </c>
      <c r="AF34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12" s="36" t="str">
        <f>IF(tbl_Customers[[#This Row],[Churn_Risk_Score]]&gt;=10,"High Risk", IF(tbl_Customers[[#This Row],[Churn_Risk_Score]]&gt;=5,"Medium Risk","Low Risk"))</f>
        <v>Medium Risk</v>
      </c>
    </row>
    <row r="3413" spans="1:33" x14ac:dyDescent="0.35">
      <c r="A3413">
        <v>3412</v>
      </c>
      <c r="B3413" t="s">
        <v>24</v>
      </c>
      <c r="C3413">
        <v>114</v>
      </c>
      <c r="D3413" t="s">
        <v>25</v>
      </c>
      <c r="E3413" t="s">
        <v>22</v>
      </c>
      <c r="F3413" t="s">
        <v>22</v>
      </c>
      <c r="G3413">
        <v>0</v>
      </c>
      <c r="H3413">
        <v>206.3</v>
      </c>
      <c r="I3413">
        <v>113</v>
      </c>
      <c r="J3413">
        <v>35.07</v>
      </c>
      <c r="K3413">
        <v>223.5</v>
      </c>
      <c r="L3413">
        <v>97</v>
      </c>
      <c r="M3413">
        <v>19</v>
      </c>
      <c r="N3413">
        <v>234.3</v>
      </c>
      <c r="O3413">
        <v>119</v>
      </c>
      <c r="P3413">
        <v>10.54</v>
      </c>
      <c r="Q3413">
        <v>8.1</v>
      </c>
      <c r="R3413">
        <v>6</v>
      </c>
      <c r="S3413">
        <v>2.19</v>
      </c>
      <c r="T3413">
        <v>2</v>
      </c>
      <c r="U3413" t="s">
        <v>22</v>
      </c>
      <c r="V3413">
        <f>IF(tbl_Customers[[#This Row],[churn]] = "yes", 1, 0)</f>
        <v>0</v>
      </c>
      <c r="W3413" t="str">
        <f>IF(tbl_Customers[[#This Row],[number_customer_service_calls]] &lt;= 1, "0-1 Calls", IF(tbl_Customers[[#This Row],[number_customer_service_calls]] &lt;= 3, "2-3 Calls", IF(tbl_Customers[[#This Row],[number_customer_service_calls]] &lt;=5, "4-5 Calls", "6+ Calls")))</f>
        <v>2-3 Calls</v>
      </c>
      <c r="X3413" t="str">
        <f>IF(tbl_Customers[[#This Row],[account_length]] &lt;= 50, "0-50", IF(tbl_Customers[[#This Row],[account_length]] &lt;=100, "51-100", IF(tbl_Customers[[#This Row],[account_length]] &lt;= 150, "101-150", "151+")))</f>
        <v>101-150</v>
      </c>
      <c r="Y3413" t="str">
        <f>IF(tbl_Customers[[#This Row],[total_intl_charge]] &lt;= 3, "Low Charges", "High Charges")</f>
        <v>Low Charges</v>
      </c>
      <c r="Z3413" t="str">
        <f>IF(tbl_Customers[[#This Row],[total_eve_calls]]&lt;=80,"Low Calls",
IF(tbl_Customers[[#This Row],[total_eve_calls]]&lt;=120,"Medium Calls","High Calls"))</f>
        <v>Medium Calls</v>
      </c>
      <c r="AA3413" t="str">
        <f>IF(tbl_Customers[[#This Row],[total_eve_charge]]&lt;=15,"Low Charges",
IF(tbl_Customers[[#This Row],[total_eve_charge]]&lt;=20,"Medium Charges","High Charges"))</f>
        <v>Medium Charges</v>
      </c>
      <c r="AB34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13" t="str">
        <f>IF(tbl_Customers[[#This Row],[number_vmail_messages]] = 0, "No Usage", IF(tbl_Customers[[#This Row],[number_vmail_messages]] &lt;= 20, "Low Usage", IF(tbl_Customers[[#This Row],[number_vmail_messages]] &lt;= 40, "Medium Usgae", "High Usage")))</f>
        <v>No Usage</v>
      </c>
      <c r="AD3413" t="str">
        <f>IF(tbl_Customers[[#This Row],[total_day_minutes]]&lt;=150,"Low Usage", IF(tbl_Customers[[#This Row],[total_day_minutes]]&lt;=200,"Medium Usage", IF(tbl_Customers[[#This Row],[total_day_minutes]]&lt;=250,"High Usage","Very High Usage")))</f>
        <v>High Usage</v>
      </c>
      <c r="AE3413" t="str">
        <f>IF(tbl_Customers[[#This Row],[total_intl_calls]]&lt;=5,"Low Calls", IF(tbl_Customers[[#This Row],[total_intl_calls]]&lt;=10, "Medium Calls", "High Calls"))</f>
        <v>Medium Calls</v>
      </c>
      <c r="AF34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13" s="36" t="str">
        <f>IF(tbl_Customers[[#This Row],[Churn_Risk_Score]]&gt;=10,"High Risk", IF(tbl_Customers[[#This Row],[Churn_Risk_Score]]&gt;=5,"Medium Risk","Low Risk"))</f>
        <v>Low Risk</v>
      </c>
    </row>
    <row r="3414" spans="1:33" x14ac:dyDescent="0.35">
      <c r="A3414">
        <v>3413</v>
      </c>
      <c r="B3414" t="s">
        <v>40</v>
      </c>
      <c r="C3414">
        <v>127</v>
      </c>
      <c r="D3414" t="s">
        <v>21</v>
      </c>
      <c r="E3414" t="s">
        <v>22</v>
      </c>
      <c r="F3414" t="s">
        <v>23</v>
      </c>
      <c r="G3414">
        <v>24</v>
      </c>
      <c r="H3414">
        <v>211.5</v>
      </c>
      <c r="I3414">
        <v>121</v>
      </c>
      <c r="J3414">
        <v>35.96</v>
      </c>
      <c r="K3414">
        <v>183.9</v>
      </c>
      <c r="L3414">
        <v>115</v>
      </c>
      <c r="M3414">
        <v>15.63</v>
      </c>
      <c r="N3414">
        <v>186.2</v>
      </c>
      <c r="O3414">
        <v>103</v>
      </c>
      <c r="P3414">
        <v>8.3800000000000008</v>
      </c>
      <c r="Q3414">
        <v>13.5</v>
      </c>
      <c r="R3414">
        <v>1</v>
      </c>
      <c r="S3414">
        <v>3.65</v>
      </c>
      <c r="T3414">
        <v>3</v>
      </c>
      <c r="U3414" t="s">
        <v>22</v>
      </c>
      <c r="V3414">
        <f>IF(tbl_Customers[[#This Row],[churn]] = "yes", 1, 0)</f>
        <v>0</v>
      </c>
      <c r="W3414" t="str">
        <f>IF(tbl_Customers[[#This Row],[number_customer_service_calls]] &lt;= 1, "0-1 Calls", IF(tbl_Customers[[#This Row],[number_customer_service_calls]] &lt;= 3, "2-3 Calls", IF(tbl_Customers[[#This Row],[number_customer_service_calls]] &lt;=5, "4-5 Calls", "6+ Calls")))</f>
        <v>2-3 Calls</v>
      </c>
      <c r="X3414" t="str">
        <f>IF(tbl_Customers[[#This Row],[account_length]] &lt;= 50, "0-50", IF(tbl_Customers[[#This Row],[account_length]] &lt;=100, "51-100", IF(tbl_Customers[[#This Row],[account_length]] &lt;= 150, "101-150", "151+")))</f>
        <v>101-150</v>
      </c>
      <c r="Y3414" t="str">
        <f>IF(tbl_Customers[[#This Row],[total_intl_charge]] &lt;= 3, "Low Charges", "High Charges")</f>
        <v>High Charges</v>
      </c>
      <c r="Z3414" t="str">
        <f>IF(tbl_Customers[[#This Row],[total_eve_calls]]&lt;=80,"Low Calls",
IF(tbl_Customers[[#This Row],[total_eve_calls]]&lt;=120,"Medium Calls","High Calls"))</f>
        <v>Medium Calls</v>
      </c>
      <c r="AA3414" t="str">
        <f>IF(tbl_Customers[[#This Row],[total_eve_charge]]&lt;=15,"Low Charges",
IF(tbl_Customers[[#This Row],[total_eve_charge]]&lt;=20,"Medium Charges","High Charges"))</f>
        <v>Medium Charges</v>
      </c>
      <c r="AB34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14" t="str">
        <f>IF(tbl_Customers[[#This Row],[number_vmail_messages]] = 0, "No Usage", IF(tbl_Customers[[#This Row],[number_vmail_messages]] &lt;= 20, "Low Usage", IF(tbl_Customers[[#This Row],[number_vmail_messages]] &lt;= 40, "Medium Usgae", "High Usage")))</f>
        <v>Medium Usgae</v>
      </c>
      <c r="AD3414" t="str">
        <f>IF(tbl_Customers[[#This Row],[total_day_minutes]]&lt;=150,"Low Usage", IF(tbl_Customers[[#This Row],[total_day_minutes]]&lt;=200,"Medium Usage", IF(tbl_Customers[[#This Row],[total_day_minutes]]&lt;=250,"High Usage","Very High Usage")))</f>
        <v>High Usage</v>
      </c>
      <c r="AE3414" t="str">
        <f>IF(tbl_Customers[[#This Row],[total_intl_calls]]&lt;=5,"Low Calls", IF(tbl_Customers[[#This Row],[total_intl_calls]]&lt;=10, "Medium Calls", "High Calls"))</f>
        <v>Low Calls</v>
      </c>
      <c r="AF34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414" s="36" t="str">
        <f>IF(tbl_Customers[[#This Row],[Churn_Risk_Score]]&gt;=10,"High Risk", IF(tbl_Customers[[#This Row],[Churn_Risk_Score]]&gt;=5,"Medium Risk","Low Risk"))</f>
        <v>Low Risk</v>
      </c>
    </row>
    <row r="3415" spans="1:33" x14ac:dyDescent="0.35">
      <c r="A3415">
        <v>3414</v>
      </c>
      <c r="B3415" t="s">
        <v>44</v>
      </c>
      <c r="C3415">
        <v>67</v>
      </c>
      <c r="D3415" t="s">
        <v>28</v>
      </c>
      <c r="E3415" t="s">
        <v>22</v>
      </c>
      <c r="F3415" t="s">
        <v>22</v>
      </c>
      <c r="G3415">
        <v>0</v>
      </c>
      <c r="H3415">
        <v>125</v>
      </c>
      <c r="I3415">
        <v>96</v>
      </c>
      <c r="J3415">
        <v>21.25</v>
      </c>
      <c r="K3415">
        <v>294.5</v>
      </c>
      <c r="L3415">
        <v>114</v>
      </c>
      <c r="M3415">
        <v>25.03</v>
      </c>
      <c r="N3415">
        <v>205.7</v>
      </c>
      <c r="O3415">
        <v>75</v>
      </c>
      <c r="P3415">
        <v>9.26</v>
      </c>
      <c r="Q3415">
        <v>10.199999999999999</v>
      </c>
      <c r="R3415">
        <v>4</v>
      </c>
      <c r="S3415">
        <v>2.75</v>
      </c>
      <c r="T3415">
        <v>1</v>
      </c>
      <c r="U3415" t="s">
        <v>23</v>
      </c>
      <c r="V3415">
        <f>IF(tbl_Customers[[#This Row],[churn]] = "yes", 1, 0)</f>
        <v>1</v>
      </c>
      <c r="W3415" t="str">
        <f>IF(tbl_Customers[[#This Row],[number_customer_service_calls]] &lt;= 1, "0-1 Calls", IF(tbl_Customers[[#This Row],[number_customer_service_calls]] &lt;= 3, "2-3 Calls", IF(tbl_Customers[[#This Row],[number_customer_service_calls]] &lt;=5, "4-5 Calls", "6+ Calls")))</f>
        <v>0-1 Calls</v>
      </c>
      <c r="X3415" t="str">
        <f>IF(tbl_Customers[[#This Row],[account_length]] &lt;= 50, "0-50", IF(tbl_Customers[[#This Row],[account_length]] &lt;=100, "51-100", IF(tbl_Customers[[#This Row],[account_length]] &lt;= 150, "101-150", "151+")))</f>
        <v>51-100</v>
      </c>
      <c r="Y3415" t="str">
        <f>IF(tbl_Customers[[#This Row],[total_intl_charge]] &lt;= 3, "Low Charges", "High Charges")</f>
        <v>Low Charges</v>
      </c>
      <c r="Z3415" t="str">
        <f>IF(tbl_Customers[[#This Row],[total_eve_calls]]&lt;=80,"Low Calls",
IF(tbl_Customers[[#This Row],[total_eve_calls]]&lt;=120,"Medium Calls","High Calls"))</f>
        <v>Medium Calls</v>
      </c>
      <c r="AA3415" t="str">
        <f>IF(tbl_Customers[[#This Row],[total_eve_charge]]&lt;=15,"Low Charges",
IF(tbl_Customers[[#This Row],[total_eve_charge]]&lt;=20,"Medium Charges","High Charges"))</f>
        <v>High Charges</v>
      </c>
      <c r="AB34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15" t="str">
        <f>IF(tbl_Customers[[#This Row],[number_vmail_messages]] = 0, "No Usage", IF(tbl_Customers[[#This Row],[number_vmail_messages]] &lt;= 20, "Low Usage", IF(tbl_Customers[[#This Row],[number_vmail_messages]] &lt;= 40, "Medium Usgae", "High Usage")))</f>
        <v>No Usage</v>
      </c>
      <c r="AD3415" t="str">
        <f>IF(tbl_Customers[[#This Row],[total_day_minutes]]&lt;=150,"Low Usage", IF(tbl_Customers[[#This Row],[total_day_minutes]]&lt;=200,"Medium Usage", IF(tbl_Customers[[#This Row],[total_day_minutes]]&lt;=250,"High Usage","Very High Usage")))</f>
        <v>Low Usage</v>
      </c>
      <c r="AE3415" t="str">
        <f>IF(tbl_Customers[[#This Row],[total_intl_calls]]&lt;=5,"Low Calls", IF(tbl_Customers[[#This Row],[total_intl_calls]]&lt;=10, "Medium Calls", "High Calls"))</f>
        <v>Low Calls</v>
      </c>
      <c r="AF34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15" s="36" t="str">
        <f>IF(tbl_Customers[[#This Row],[Churn_Risk_Score]]&gt;=10,"High Risk", IF(tbl_Customers[[#This Row],[Churn_Risk_Score]]&gt;=5,"Medium Risk","Low Risk"))</f>
        <v>Low Risk</v>
      </c>
    </row>
    <row r="3416" spans="1:33" x14ac:dyDescent="0.35">
      <c r="A3416">
        <v>3415</v>
      </c>
      <c r="B3416" t="s">
        <v>39</v>
      </c>
      <c r="C3416">
        <v>123</v>
      </c>
      <c r="D3416" t="s">
        <v>25</v>
      </c>
      <c r="E3416" t="s">
        <v>22</v>
      </c>
      <c r="F3416" t="s">
        <v>23</v>
      </c>
      <c r="G3416">
        <v>41</v>
      </c>
      <c r="H3416">
        <v>141.30000000000001</v>
      </c>
      <c r="I3416">
        <v>127</v>
      </c>
      <c r="J3416">
        <v>24.02</v>
      </c>
      <c r="K3416">
        <v>152</v>
      </c>
      <c r="L3416">
        <v>96</v>
      </c>
      <c r="M3416">
        <v>12.92</v>
      </c>
      <c r="N3416">
        <v>218.8</v>
      </c>
      <c r="O3416">
        <v>114</v>
      </c>
      <c r="P3416">
        <v>9.85</v>
      </c>
      <c r="Q3416">
        <v>8.1</v>
      </c>
      <c r="R3416">
        <v>3</v>
      </c>
      <c r="S3416">
        <v>2.19</v>
      </c>
      <c r="T3416">
        <v>3</v>
      </c>
      <c r="U3416" t="s">
        <v>22</v>
      </c>
      <c r="V3416">
        <f>IF(tbl_Customers[[#This Row],[churn]] = "yes", 1, 0)</f>
        <v>0</v>
      </c>
      <c r="W3416" t="str">
        <f>IF(tbl_Customers[[#This Row],[number_customer_service_calls]] &lt;= 1, "0-1 Calls", IF(tbl_Customers[[#This Row],[number_customer_service_calls]] &lt;= 3, "2-3 Calls", IF(tbl_Customers[[#This Row],[number_customer_service_calls]] &lt;=5, "4-5 Calls", "6+ Calls")))</f>
        <v>2-3 Calls</v>
      </c>
      <c r="X3416" t="str">
        <f>IF(tbl_Customers[[#This Row],[account_length]] &lt;= 50, "0-50", IF(tbl_Customers[[#This Row],[account_length]] &lt;=100, "51-100", IF(tbl_Customers[[#This Row],[account_length]] &lt;= 150, "101-150", "151+")))</f>
        <v>101-150</v>
      </c>
      <c r="Y3416" t="str">
        <f>IF(tbl_Customers[[#This Row],[total_intl_charge]] &lt;= 3, "Low Charges", "High Charges")</f>
        <v>Low Charges</v>
      </c>
      <c r="Z3416" t="str">
        <f>IF(tbl_Customers[[#This Row],[total_eve_calls]]&lt;=80,"Low Calls",
IF(tbl_Customers[[#This Row],[total_eve_calls]]&lt;=120,"Medium Calls","High Calls"))</f>
        <v>Medium Calls</v>
      </c>
      <c r="AA3416" t="str">
        <f>IF(tbl_Customers[[#This Row],[total_eve_charge]]&lt;=15,"Low Charges",
IF(tbl_Customers[[#This Row],[total_eve_charge]]&lt;=20,"Medium Charges","High Charges"))</f>
        <v>Low Charges</v>
      </c>
      <c r="AB34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16" t="str">
        <f>IF(tbl_Customers[[#This Row],[number_vmail_messages]] = 0, "No Usage", IF(tbl_Customers[[#This Row],[number_vmail_messages]] &lt;= 20, "Low Usage", IF(tbl_Customers[[#This Row],[number_vmail_messages]] &lt;= 40, "Medium Usgae", "High Usage")))</f>
        <v>High Usage</v>
      </c>
      <c r="AD3416" t="str">
        <f>IF(tbl_Customers[[#This Row],[total_day_minutes]]&lt;=150,"Low Usage", IF(tbl_Customers[[#This Row],[total_day_minutes]]&lt;=200,"Medium Usage", IF(tbl_Customers[[#This Row],[total_day_minutes]]&lt;=250,"High Usage","Very High Usage")))</f>
        <v>Low Usage</v>
      </c>
      <c r="AE3416" t="str">
        <f>IF(tbl_Customers[[#This Row],[total_intl_calls]]&lt;=5,"Low Calls", IF(tbl_Customers[[#This Row],[total_intl_calls]]&lt;=10, "Medium Calls", "High Calls"))</f>
        <v>Low Calls</v>
      </c>
      <c r="AF34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16" s="36" t="str">
        <f>IF(tbl_Customers[[#This Row],[Churn_Risk_Score]]&gt;=10,"High Risk", IF(tbl_Customers[[#This Row],[Churn_Risk_Score]]&gt;=5,"Medium Risk","Low Risk"))</f>
        <v>Low Risk</v>
      </c>
    </row>
    <row r="3417" spans="1:33" x14ac:dyDescent="0.35">
      <c r="A3417">
        <v>3416</v>
      </c>
      <c r="B3417" t="s">
        <v>27</v>
      </c>
      <c r="C3417">
        <v>116</v>
      </c>
      <c r="D3417" t="s">
        <v>21</v>
      </c>
      <c r="E3417" t="s">
        <v>22</v>
      </c>
      <c r="F3417" t="s">
        <v>22</v>
      </c>
      <c r="G3417">
        <v>0</v>
      </c>
      <c r="H3417">
        <v>119</v>
      </c>
      <c r="I3417">
        <v>94</v>
      </c>
      <c r="J3417">
        <v>20.23</v>
      </c>
      <c r="K3417">
        <v>144.30000000000001</v>
      </c>
      <c r="L3417">
        <v>110</v>
      </c>
      <c r="M3417">
        <v>12.27</v>
      </c>
      <c r="N3417">
        <v>199.7</v>
      </c>
      <c r="O3417">
        <v>65</v>
      </c>
      <c r="P3417">
        <v>8.99</v>
      </c>
      <c r="Q3417">
        <v>8.8000000000000007</v>
      </c>
      <c r="R3417">
        <v>5</v>
      </c>
      <c r="S3417">
        <v>2.38</v>
      </c>
      <c r="T3417">
        <v>2</v>
      </c>
      <c r="U3417" t="s">
        <v>22</v>
      </c>
      <c r="V3417">
        <f>IF(tbl_Customers[[#This Row],[churn]] = "yes", 1, 0)</f>
        <v>0</v>
      </c>
      <c r="W3417" t="str">
        <f>IF(tbl_Customers[[#This Row],[number_customer_service_calls]] &lt;= 1, "0-1 Calls", IF(tbl_Customers[[#This Row],[number_customer_service_calls]] &lt;= 3, "2-3 Calls", IF(tbl_Customers[[#This Row],[number_customer_service_calls]] &lt;=5, "4-5 Calls", "6+ Calls")))</f>
        <v>2-3 Calls</v>
      </c>
      <c r="X3417" t="str">
        <f>IF(tbl_Customers[[#This Row],[account_length]] &lt;= 50, "0-50", IF(tbl_Customers[[#This Row],[account_length]] &lt;=100, "51-100", IF(tbl_Customers[[#This Row],[account_length]] &lt;= 150, "101-150", "151+")))</f>
        <v>101-150</v>
      </c>
      <c r="Y3417" t="str">
        <f>IF(tbl_Customers[[#This Row],[total_intl_charge]] &lt;= 3, "Low Charges", "High Charges")</f>
        <v>Low Charges</v>
      </c>
      <c r="Z3417" t="str">
        <f>IF(tbl_Customers[[#This Row],[total_eve_calls]]&lt;=80,"Low Calls",
IF(tbl_Customers[[#This Row],[total_eve_calls]]&lt;=120,"Medium Calls","High Calls"))</f>
        <v>Medium Calls</v>
      </c>
      <c r="AA3417" t="str">
        <f>IF(tbl_Customers[[#This Row],[total_eve_charge]]&lt;=15,"Low Charges",
IF(tbl_Customers[[#This Row],[total_eve_charge]]&lt;=20,"Medium Charges","High Charges"))</f>
        <v>Low Charges</v>
      </c>
      <c r="AB34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17" t="str">
        <f>IF(tbl_Customers[[#This Row],[number_vmail_messages]] = 0, "No Usage", IF(tbl_Customers[[#This Row],[number_vmail_messages]] &lt;= 20, "Low Usage", IF(tbl_Customers[[#This Row],[number_vmail_messages]] &lt;= 40, "Medium Usgae", "High Usage")))</f>
        <v>No Usage</v>
      </c>
      <c r="AD3417" t="str">
        <f>IF(tbl_Customers[[#This Row],[total_day_minutes]]&lt;=150,"Low Usage", IF(tbl_Customers[[#This Row],[total_day_minutes]]&lt;=200,"Medium Usage", IF(tbl_Customers[[#This Row],[total_day_minutes]]&lt;=250,"High Usage","Very High Usage")))</f>
        <v>Low Usage</v>
      </c>
      <c r="AE3417" t="str">
        <f>IF(tbl_Customers[[#This Row],[total_intl_calls]]&lt;=5,"Low Calls", IF(tbl_Customers[[#This Row],[total_intl_calls]]&lt;=10, "Medium Calls", "High Calls"))</f>
        <v>Low Calls</v>
      </c>
      <c r="AF34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17" s="36" t="str">
        <f>IF(tbl_Customers[[#This Row],[Churn_Risk_Score]]&gt;=10,"High Risk", IF(tbl_Customers[[#This Row],[Churn_Risk_Score]]&gt;=5,"Medium Risk","Low Risk"))</f>
        <v>Low Risk</v>
      </c>
    </row>
    <row r="3418" spans="1:33" x14ac:dyDescent="0.35">
      <c r="A3418">
        <v>3417</v>
      </c>
      <c r="B3418" t="s">
        <v>37</v>
      </c>
      <c r="C3418">
        <v>107</v>
      </c>
      <c r="D3418" t="s">
        <v>21</v>
      </c>
      <c r="E3418" t="s">
        <v>22</v>
      </c>
      <c r="F3418" t="s">
        <v>22</v>
      </c>
      <c r="G3418">
        <v>0</v>
      </c>
      <c r="H3418">
        <v>260.60000000000002</v>
      </c>
      <c r="I3418">
        <v>81</v>
      </c>
      <c r="J3418">
        <v>44.3</v>
      </c>
      <c r="K3418">
        <v>246.1</v>
      </c>
      <c r="L3418">
        <v>116</v>
      </c>
      <c r="M3418">
        <v>20.92</v>
      </c>
      <c r="N3418">
        <v>243.3</v>
      </c>
      <c r="O3418">
        <v>117</v>
      </c>
      <c r="P3418">
        <v>10.95</v>
      </c>
      <c r="Q3418">
        <v>12.8</v>
      </c>
      <c r="R3418">
        <v>9</v>
      </c>
      <c r="S3418">
        <v>3.46</v>
      </c>
      <c r="T3418">
        <v>0</v>
      </c>
      <c r="U3418" t="s">
        <v>23</v>
      </c>
      <c r="V3418">
        <f>IF(tbl_Customers[[#This Row],[churn]] = "yes", 1, 0)</f>
        <v>1</v>
      </c>
      <c r="W3418" t="str">
        <f>IF(tbl_Customers[[#This Row],[number_customer_service_calls]] &lt;= 1, "0-1 Calls", IF(tbl_Customers[[#This Row],[number_customer_service_calls]] &lt;= 3, "2-3 Calls", IF(tbl_Customers[[#This Row],[number_customer_service_calls]] &lt;=5, "4-5 Calls", "6+ Calls")))</f>
        <v>0-1 Calls</v>
      </c>
      <c r="X3418" t="str">
        <f>IF(tbl_Customers[[#This Row],[account_length]] &lt;= 50, "0-50", IF(tbl_Customers[[#This Row],[account_length]] &lt;=100, "51-100", IF(tbl_Customers[[#This Row],[account_length]] &lt;= 150, "101-150", "151+")))</f>
        <v>101-150</v>
      </c>
      <c r="Y3418" t="str">
        <f>IF(tbl_Customers[[#This Row],[total_intl_charge]] &lt;= 3, "Low Charges", "High Charges")</f>
        <v>High Charges</v>
      </c>
      <c r="Z3418" t="str">
        <f>IF(tbl_Customers[[#This Row],[total_eve_calls]]&lt;=80,"Low Calls",
IF(tbl_Customers[[#This Row],[total_eve_calls]]&lt;=120,"Medium Calls","High Calls"))</f>
        <v>Medium Calls</v>
      </c>
      <c r="AA3418" t="str">
        <f>IF(tbl_Customers[[#This Row],[total_eve_charge]]&lt;=15,"Low Charges",
IF(tbl_Customers[[#This Row],[total_eve_charge]]&lt;=20,"Medium Charges","High Charges"))</f>
        <v>High Charges</v>
      </c>
      <c r="AB34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18" t="str">
        <f>IF(tbl_Customers[[#This Row],[number_vmail_messages]] = 0, "No Usage", IF(tbl_Customers[[#This Row],[number_vmail_messages]] &lt;= 20, "Low Usage", IF(tbl_Customers[[#This Row],[number_vmail_messages]] &lt;= 40, "Medium Usgae", "High Usage")))</f>
        <v>No Usage</v>
      </c>
      <c r="AD3418" t="str">
        <f>IF(tbl_Customers[[#This Row],[total_day_minutes]]&lt;=150,"Low Usage", IF(tbl_Customers[[#This Row],[total_day_minutes]]&lt;=200,"Medium Usage", IF(tbl_Customers[[#This Row],[total_day_minutes]]&lt;=250,"High Usage","Very High Usage")))</f>
        <v>Very High Usage</v>
      </c>
      <c r="AE3418" t="str">
        <f>IF(tbl_Customers[[#This Row],[total_intl_calls]]&lt;=5,"Low Calls", IF(tbl_Customers[[#This Row],[total_intl_calls]]&lt;=10, "Medium Calls", "High Calls"))</f>
        <v>Medium Calls</v>
      </c>
      <c r="AF34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18" s="36" t="str">
        <f>IF(tbl_Customers[[#This Row],[Churn_Risk_Score]]&gt;=10,"High Risk", IF(tbl_Customers[[#This Row],[Churn_Risk_Score]]&gt;=5,"Medium Risk","Low Risk"))</f>
        <v>Medium Risk</v>
      </c>
    </row>
    <row r="3419" spans="1:33" x14ac:dyDescent="0.35">
      <c r="A3419">
        <v>3418</v>
      </c>
      <c r="B3419" t="s">
        <v>39</v>
      </c>
      <c r="C3419">
        <v>110</v>
      </c>
      <c r="D3419" t="s">
        <v>21</v>
      </c>
      <c r="E3419" t="s">
        <v>22</v>
      </c>
      <c r="F3419" t="s">
        <v>22</v>
      </c>
      <c r="G3419">
        <v>0</v>
      </c>
      <c r="H3419">
        <v>149.19999999999999</v>
      </c>
      <c r="I3419">
        <v>128</v>
      </c>
      <c r="J3419">
        <v>25.36</v>
      </c>
      <c r="K3419">
        <v>112.8</v>
      </c>
      <c r="L3419">
        <v>101</v>
      </c>
      <c r="M3419">
        <v>9.59</v>
      </c>
      <c r="N3419">
        <v>156.30000000000001</v>
      </c>
      <c r="O3419">
        <v>111</v>
      </c>
      <c r="P3419">
        <v>7.03</v>
      </c>
      <c r="Q3419">
        <v>12.2</v>
      </c>
      <c r="R3419">
        <v>4</v>
      </c>
      <c r="S3419">
        <v>3.29</v>
      </c>
      <c r="T3419">
        <v>1</v>
      </c>
      <c r="U3419" t="s">
        <v>22</v>
      </c>
      <c r="V3419">
        <f>IF(tbl_Customers[[#This Row],[churn]] = "yes", 1, 0)</f>
        <v>0</v>
      </c>
      <c r="W3419" t="str">
        <f>IF(tbl_Customers[[#This Row],[number_customer_service_calls]] &lt;= 1, "0-1 Calls", IF(tbl_Customers[[#This Row],[number_customer_service_calls]] &lt;= 3, "2-3 Calls", IF(tbl_Customers[[#This Row],[number_customer_service_calls]] &lt;=5, "4-5 Calls", "6+ Calls")))</f>
        <v>0-1 Calls</v>
      </c>
      <c r="X3419" t="str">
        <f>IF(tbl_Customers[[#This Row],[account_length]] &lt;= 50, "0-50", IF(tbl_Customers[[#This Row],[account_length]] &lt;=100, "51-100", IF(tbl_Customers[[#This Row],[account_length]] &lt;= 150, "101-150", "151+")))</f>
        <v>101-150</v>
      </c>
      <c r="Y3419" t="str">
        <f>IF(tbl_Customers[[#This Row],[total_intl_charge]] &lt;= 3, "Low Charges", "High Charges")</f>
        <v>High Charges</v>
      </c>
      <c r="Z3419" t="str">
        <f>IF(tbl_Customers[[#This Row],[total_eve_calls]]&lt;=80,"Low Calls",
IF(tbl_Customers[[#This Row],[total_eve_calls]]&lt;=120,"Medium Calls","High Calls"))</f>
        <v>Medium Calls</v>
      </c>
      <c r="AA3419" t="str">
        <f>IF(tbl_Customers[[#This Row],[total_eve_charge]]&lt;=15,"Low Charges",
IF(tbl_Customers[[#This Row],[total_eve_charge]]&lt;=20,"Medium Charges","High Charges"))</f>
        <v>Low Charges</v>
      </c>
      <c r="AB34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19" t="str">
        <f>IF(tbl_Customers[[#This Row],[number_vmail_messages]] = 0, "No Usage", IF(tbl_Customers[[#This Row],[number_vmail_messages]] &lt;= 20, "Low Usage", IF(tbl_Customers[[#This Row],[number_vmail_messages]] &lt;= 40, "Medium Usgae", "High Usage")))</f>
        <v>No Usage</v>
      </c>
      <c r="AD3419" t="str">
        <f>IF(tbl_Customers[[#This Row],[total_day_minutes]]&lt;=150,"Low Usage", IF(tbl_Customers[[#This Row],[total_day_minutes]]&lt;=200,"Medium Usage", IF(tbl_Customers[[#This Row],[total_day_minutes]]&lt;=250,"High Usage","Very High Usage")))</f>
        <v>Low Usage</v>
      </c>
      <c r="AE3419" t="str">
        <f>IF(tbl_Customers[[#This Row],[total_intl_calls]]&lt;=5,"Low Calls", IF(tbl_Customers[[#This Row],[total_intl_calls]]&lt;=10, "Medium Calls", "High Calls"))</f>
        <v>Low Calls</v>
      </c>
      <c r="AF34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19" s="36" t="str">
        <f>IF(tbl_Customers[[#This Row],[Churn_Risk_Score]]&gt;=10,"High Risk", IF(tbl_Customers[[#This Row],[Churn_Risk_Score]]&gt;=5,"Medium Risk","Low Risk"))</f>
        <v>Low Risk</v>
      </c>
    </row>
    <row r="3420" spans="1:33" x14ac:dyDescent="0.35">
      <c r="A3420">
        <v>3419</v>
      </c>
      <c r="B3420" t="s">
        <v>54</v>
      </c>
      <c r="C3420">
        <v>29</v>
      </c>
      <c r="D3420" t="s">
        <v>21</v>
      </c>
      <c r="E3420" t="s">
        <v>22</v>
      </c>
      <c r="F3420" t="s">
        <v>22</v>
      </c>
      <c r="G3420">
        <v>0</v>
      </c>
      <c r="H3420">
        <v>163.69999999999999</v>
      </c>
      <c r="I3420">
        <v>109</v>
      </c>
      <c r="J3420">
        <v>27.83</v>
      </c>
      <c r="K3420">
        <v>207.3</v>
      </c>
      <c r="L3420">
        <v>88</v>
      </c>
      <c r="M3420">
        <v>17.62</v>
      </c>
      <c r="N3420">
        <v>266.2</v>
      </c>
      <c r="O3420">
        <v>101</v>
      </c>
      <c r="P3420">
        <v>11.98</v>
      </c>
      <c r="Q3420">
        <v>10.4</v>
      </c>
      <c r="R3420">
        <v>2</v>
      </c>
      <c r="S3420">
        <v>2.81</v>
      </c>
      <c r="T3420">
        <v>1</v>
      </c>
      <c r="U3420" t="s">
        <v>22</v>
      </c>
      <c r="V3420">
        <f>IF(tbl_Customers[[#This Row],[churn]] = "yes", 1, 0)</f>
        <v>0</v>
      </c>
      <c r="W3420" t="str">
        <f>IF(tbl_Customers[[#This Row],[number_customer_service_calls]] &lt;= 1, "0-1 Calls", IF(tbl_Customers[[#This Row],[number_customer_service_calls]] &lt;= 3, "2-3 Calls", IF(tbl_Customers[[#This Row],[number_customer_service_calls]] &lt;=5, "4-5 Calls", "6+ Calls")))</f>
        <v>0-1 Calls</v>
      </c>
      <c r="X3420" t="str">
        <f>IF(tbl_Customers[[#This Row],[account_length]] &lt;= 50, "0-50", IF(tbl_Customers[[#This Row],[account_length]] &lt;=100, "51-100", IF(tbl_Customers[[#This Row],[account_length]] &lt;= 150, "101-150", "151+")))</f>
        <v>0-50</v>
      </c>
      <c r="Y3420" t="str">
        <f>IF(tbl_Customers[[#This Row],[total_intl_charge]] &lt;= 3, "Low Charges", "High Charges")</f>
        <v>Low Charges</v>
      </c>
      <c r="Z3420" t="str">
        <f>IF(tbl_Customers[[#This Row],[total_eve_calls]]&lt;=80,"Low Calls",
IF(tbl_Customers[[#This Row],[total_eve_calls]]&lt;=120,"Medium Calls","High Calls"))</f>
        <v>Medium Calls</v>
      </c>
      <c r="AA3420" t="str">
        <f>IF(tbl_Customers[[#This Row],[total_eve_charge]]&lt;=15,"Low Charges",
IF(tbl_Customers[[#This Row],[total_eve_charge]]&lt;=20,"Medium Charges","High Charges"))</f>
        <v>Medium Charges</v>
      </c>
      <c r="AB34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20" t="str">
        <f>IF(tbl_Customers[[#This Row],[number_vmail_messages]] = 0, "No Usage", IF(tbl_Customers[[#This Row],[number_vmail_messages]] &lt;= 20, "Low Usage", IF(tbl_Customers[[#This Row],[number_vmail_messages]] &lt;= 40, "Medium Usgae", "High Usage")))</f>
        <v>No Usage</v>
      </c>
      <c r="AD3420" t="str">
        <f>IF(tbl_Customers[[#This Row],[total_day_minutes]]&lt;=150,"Low Usage", IF(tbl_Customers[[#This Row],[total_day_minutes]]&lt;=200,"Medium Usage", IF(tbl_Customers[[#This Row],[total_day_minutes]]&lt;=250,"High Usage","Very High Usage")))</f>
        <v>Medium Usage</v>
      </c>
      <c r="AE3420" t="str">
        <f>IF(tbl_Customers[[#This Row],[total_intl_calls]]&lt;=5,"Low Calls", IF(tbl_Customers[[#This Row],[total_intl_calls]]&lt;=10, "Medium Calls", "High Calls"))</f>
        <v>Low Calls</v>
      </c>
      <c r="AF34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20" s="36" t="str">
        <f>IF(tbl_Customers[[#This Row],[Churn_Risk_Score]]&gt;=10,"High Risk", IF(tbl_Customers[[#This Row],[Churn_Risk_Score]]&gt;=5,"Medium Risk","Low Risk"))</f>
        <v>Low Risk</v>
      </c>
    </row>
    <row r="3421" spans="1:33" x14ac:dyDescent="0.35">
      <c r="A3421">
        <v>3420</v>
      </c>
      <c r="B3421" t="s">
        <v>36</v>
      </c>
      <c r="C3421">
        <v>76</v>
      </c>
      <c r="D3421" t="s">
        <v>21</v>
      </c>
      <c r="E3421" t="s">
        <v>22</v>
      </c>
      <c r="F3421" t="s">
        <v>22</v>
      </c>
      <c r="G3421">
        <v>0</v>
      </c>
      <c r="H3421">
        <v>223</v>
      </c>
      <c r="I3421">
        <v>109</v>
      </c>
      <c r="J3421">
        <v>37.909999999999997</v>
      </c>
      <c r="K3421">
        <v>218.7</v>
      </c>
      <c r="L3421">
        <v>97</v>
      </c>
      <c r="M3421">
        <v>18.59</v>
      </c>
      <c r="N3421">
        <v>138.6</v>
      </c>
      <c r="O3421">
        <v>126</v>
      </c>
      <c r="P3421">
        <v>6.24</v>
      </c>
      <c r="Q3421">
        <v>11.6</v>
      </c>
      <c r="R3421">
        <v>8</v>
      </c>
      <c r="S3421">
        <v>3.13</v>
      </c>
      <c r="T3421">
        <v>2</v>
      </c>
      <c r="U3421" t="s">
        <v>22</v>
      </c>
      <c r="V3421">
        <f>IF(tbl_Customers[[#This Row],[churn]] = "yes", 1, 0)</f>
        <v>0</v>
      </c>
      <c r="W3421" t="str">
        <f>IF(tbl_Customers[[#This Row],[number_customer_service_calls]] &lt;= 1, "0-1 Calls", IF(tbl_Customers[[#This Row],[number_customer_service_calls]] &lt;= 3, "2-3 Calls", IF(tbl_Customers[[#This Row],[number_customer_service_calls]] &lt;=5, "4-5 Calls", "6+ Calls")))</f>
        <v>2-3 Calls</v>
      </c>
      <c r="X3421" t="str">
        <f>IF(tbl_Customers[[#This Row],[account_length]] &lt;= 50, "0-50", IF(tbl_Customers[[#This Row],[account_length]] &lt;=100, "51-100", IF(tbl_Customers[[#This Row],[account_length]] &lt;= 150, "101-150", "151+")))</f>
        <v>51-100</v>
      </c>
      <c r="Y3421" t="str">
        <f>IF(tbl_Customers[[#This Row],[total_intl_charge]] &lt;= 3, "Low Charges", "High Charges")</f>
        <v>High Charges</v>
      </c>
      <c r="Z3421" t="str">
        <f>IF(tbl_Customers[[#This Row],[total_eve_calls]]&lt;=80,"Low Calls",
IF(tbl_Customers[[#This Row],[total_eve_calls]]&lt;=120,"Medium Calls","High Calls"))</f>
        <v>Medium Calls</v>
      </c>
      <c r="AA3421" t="str">
        <f>IF(tbl_Customers[[#This Row],[total_eve_charge]]&lt;=15,"Low Charges",
IF(tbl_Customers[[#This Row],[total_eve_charge]]&lt;=20,"Medium Charges","High Charges"))</f>
        <v>Medium Charges</v>
      </c>
      <c r="AB34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21" t="str">
        <f>IF(tbl_Customers[[#This Row],[number_vmail_messages]] = 0, "No Usage", IF(tbl_Customers[[#This Row],[number_vmail_messages]] &lt;= 20, "Low Usage", IF(tbl_Customers[[#This Row],[number_vmail_messages]] &lt;= 40, "Medium Usgae", "High Usage")))</f>
        <v>No Usage</v>
      </c>
      <c r="AD3421" t="str">
        <f>IF(tbl_Customers[[#This Row],[total_day_minutes]]&lt;=150,"Low Usage", IF(tbl_Customers[[#This Row],[total_day_minutes]]&lt;=200,"Medium Usage", IF(tbl_Customers[[#This Row],[total_day_minutes]]&lt;=250,"High Usage","Very High Usage")))</f>
        <v>High Usage</v>
      </c>
      <c r="AE3421" t="str">
        <f>IF(tbl_Customers[[#This Row],[total_intl_calls]]&lt;=5,"Low Calls", IF(tbl_Customers[[#This Row],[total_intl_calls]]&lt;=10, "Medium Calls", "High Calls"))</f>
        <v>Medium Calls</v>
      </c>
      <c r="AF34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21" s="36" t="str">
        <f>IF(tbl_Customers[[#This Row],[Churn_Risk_Score]]&gt;=10,"High Risk", IF(tbl_Customers[[#This Row],[Churn_Risk_Score]]&gt;=5,"Medium Risk","Low Risk"))</f>
        <v>Low Risk</v>
      </c>
    </row>
    <row r="3422" spans="1:33" x14ac:dyDescent="0.35">
      <c r="A3422">
        <v>3421</v>
      </c>
      <c r="B3422" t="s">
        <v>66</v>
      </c>
      <c r="C3422">
        <v>115</v>
      </c>
      <c r="D3422" t="s">
        <v>25</v>
      </c>
      <c r="E3422" t="s">
        <v>22</v>
      </c>
      <c r="F3422" t="s">
        <v>22</v>
      </c>
      <c r="G3422">
        <v>0</v>
      </c>
      <c r="H3422">
        <v>200.2</v>
      </c>
      <c r="I3422">
        <v>115</v>
      </c>
      <c r="J3422">
        <v>34.03</v>
      </c>
      <c r="K3422">
        <v>268.8</v>
      </c>
      <c r="L3422">
        <v>109</v>
      </c>
      <c r="M3422">
        <v>22.85</v>
      </c>
      <c r="N3422">
        <v>185.4</v>
      </c>
      <c r="O3422">
        <v>102</v>
      </c>
      <c r="P3422">
        <v>8.34</v>
      </c>
      <c r="Q3422">
        <v>12.8</v>
      </c>
      <c r="R3422">
        <v>2</v>
      </c>
      <c r="S3422">
        <v>3.46</v>
      </c>
      <c r="T3422">
        <v>3</v>
      </c>
      <c r="U3422" t="s">
        <v>22</v>
      </c>
      <c r="V3422">
        <f>IF(tbl_Customers[[#This Row],[churn]] = "yes", 1, 0)</f>
        <v>0</v>
      </c>
      <c r="W3422" t="str">
        <f>IF(tbl_Customers[[#This Row],[number_customer_service_calls]] &lt;= 1, "0-1 Calls", IF(tbl_Customers[[#This Row],[number_customer_service_calls]] &lt;= 3, "2-3 Calls", IF(tbl_Customers[[#This Row],[number_customer_service_calls]] &lt;=5, "4-5 Calls", "6+ Calls")))</f>
        <v>2-3 Calls</v>
      </c>
      <c r="X3422" t="str">
        <f>IF(tbl_Customers[[#This Row],[account_length]] &lt;= 50, "0-50", IF(tbl_Customers[[#This Row],[account_length]] &lt;=100, "51-100", IF(tbl_Customers[[#This Row],[account_length]] &lt;= 150, "101-150", "151+")))</f>
        <v>101-150</v>
      </c>
      <c r="Y3422" t="str">
        <f>IF(tbl_Customers[[#This Row],[total_intl_charge]] &lt;= 3, "Low Charges", "High Charges")</f>
        <v>High Charges</v>
      </c>
      <c r="Z3422" t="str">
        <f>IF(tbl_Customers[[#This Row],[total_eve_calls]]&lt;=80,"Low Calls",
IF(tbl_Customers[[#This Row],[total_eve_calls]]&lt;=120,"Medium Calls","High Calls"))</f>
        <v>Medium Calls</v>
      </c>
      <c r="AA3422" t="str">
        <f>IF(tbl_Customers[[#This Row],[total_eve_charge]]&lt;=15,"Low Charges",
IF(tbl_Customers[[#This Row],[total_eve_charge]]&lt;=20,"Medium Charges","High Charges"))</f>
        <v>High Charges</v>
      </c>
      <c r="AB34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22" t="str">
        <f>IF(tbl_Customers[[#This Row],[number_vmail_messages]] = 0, "No Usage", IF(tbl_Customers[[#This Row],[number_vmail_messages]] &lt;= 20, "Low Usage", IF(tbl_Customers[[#This Row],[number_vmail_messages]] &lt;= 40, "Medium Usgae", "High Usage")))</f>
        <v>No Usage</v>
      </c>
      <c r="AD3422" t="str">
        <f>IF(tbl_Customers[[#This Row],[total_day_minutes]]&lt;=150,"Low Usage", IF(tbl_Customers[[#This Row],[total_day_minutes]]&lt;=200,"Medium Usage", IF(tbl_Customers[[#This Row],[total_day_minutes]]&lt;=250,"High Usage","Very High Usage")))</f>
        <v>High Usage</v>
      </c>
      <c r="AE3422" t="str">
        <f>IF(tbl_Customers[[#This Row],[total_intl_calls]]&lt;=5,"Low Calls", IF(tbl_Customers[[#This Row],[total_intl_calls]]&lt;=10, "Medium Calls", "High Calls"))</f>
        <v>Low Calls</v>
      </c>
      <c r="AF34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22" s="36" t="str">
        <f>IF(tbl_Customers[[#This Row],[Churn_Risk_Score]]&gt;=10,"High Risk", IF(tbl_Customers[[#This Row],[Churn_Risk_Score]]&gt;=5,"Medium Risk","Low Risk"))</f>
        <v>Low Risk</v>
      </c>
    </row>
    <row r="3423" spans="1:33" x14ac:dyDescent="0.35">
      <c r="A3423">
        <v>3422</v>
      </c>
      <c r="B3423" t="s">
        <v>61</v>
      </c>
      <c r="C3423">
        <v>68</v>
      </c>
      <c r="D3423" t="s">
        <v>21</v>
      </c>
      <c r="E3423" t="s">
        <v>22</v>
      </c>
      <c r="F3423" t="s">
        <v>22</v>
      </c>
      <c r="G3423">
        <v>0</v>
      </c>
      <c r="H3423">
        <v>248.6</v>
      </c>
      <c r="I3423">
        <v>59</v>
      </c>
      <c r="J3423">
        <v>42.26</v>
      </c>
      <c r="K3423">
        <v>199.1</v>
      </c>
      <c r="L3423">
        <v>126</v>
      </c>
      <c r="M3423">
        <v>16.920000000000002</v>
      </c>
      <c r="N3423">
        <v>112.5</v>
      </c>
      <c r="O3423">
        <v>117</v>
      </c>
      <c r="P3423">
        <v>5.0599999999999996</v>
      </c>
      <c r="Q3423">
        <v>6.5</v>
      </c>
      <c r="R3423">
        <v>3</v>
      </c>
      <c r="S3423">
        <v>1.76</v>
      </c>
      <c r="T3423">
        <v>2</v>
      </c>
      <c r="U3423" t="s">
        <v>22</v>
      </c>
      <c r="V3423">
        <f>IF(tbl_Customers[[#This Row],[churn]] = "yes", 1, 0)</f>
        <v>0</v>
      </c>
      <c r="W3423" t="str">
        <f>IF(tbl_Customers[[#This Row],[number_customer_service_calls]] &lt;= 1, "0-1 Calls", IF(tbl_Customers[[#This Row],[number_customer_service_calls]] &lt;= 3, "2-3 Calls", IF(tbl_Customers[[#This Row],[number_customer_service_calls]] &lt;=5, "4-5 Calls", "6+ Calls")))</f>
        <v>2-3 Calls</v>
      </c>
      <c r="X3423" t="str">
        <f>IF(tbl_Customers[[#This Row],[account_length]] &lt;= 50, "0-50", IF(tbl_Customers[[#This Row],[account_length]] &lt;=100, "51-100", IF(tbl_Customers[[#This Row],[account_length]] &lt;= 150, "101-150", "151+")))</f>
        <v>51-100</v>
      </c>
      <c r="Y3423" t="str">
        <f>IF(tbl_Customers[[#This Row],[total_intl_charge]] &lt;= 3, "Low Charges", "High Charges")</f>
        <v>Low Charges</v>
      </c>
      <c r="Z3423" t="str">
        <f>IF(tbl_Customers[[#This Row],[total_eve_calls]]&lt;=80,"Low Calls",
IF(tbl_Customers[[#This Row],[total_eve_calls]]&lt;=120,"Medium Calls","High Calls"))</f>
        <v>High Calls</v>
      </c>
      <c r="AA3423" t="str">
        <f>IF(tbl_Customers[[#This Row],[total_eve_charge]]&lt;=15,"Low Charges",
IF(tbl_Customers[[#This Row],[total_eve_charge]]&lt;=20,"Medium Charges","High Charges"))</f>
        <v>Medium Charges</v>
      </c>
      <c r="AB34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23" t="str">
        <f>IF(tbl_Customers[[#This Row],[number_vmail_messages]] = 0, "No Usage", IF(tbl_Customers[[#This Row],[number_vmail_messages]] &lt;= 20, "Low Usage", IF(tbl_Customers[[#This Row],[number_vmail_messages]] &lt;= 40, "Medium Usgae", "High Usage")))</f>
        <v>No Usage</v>
      </c>
      <c r="AD3423" t="str">
        <f>IF(tbl_Customers[[#This Row],[total_day_minutes]]&lt;=150,"Low Usage", IF(tbl_Customers[[#This Row],[total_day_minutes]]&lt;=200,"Medium Usage", IF(tbl_Customers[[#This Row],[total_day_minutes]]&lt;=250,"High Usage","Very High Usage")))</f>
        <v>High Usage</v>
      </c>
      <c r="AE3423" t="str">
        <f>IF(tbl_Customers[[#This Row],[total_intl_calls]]&lt;=5,"Low Calls", IF(tbl_Customers[[#This Row],[total_intl_calls]]&lt;=10, "Medium Calls", "High Calls"))</f>
        <v>Low Calls</v>
      </c>
      <c r="AF34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23" s="36" t="str">
        <f>IF(tbl_Customers[[#This Row],[Churn_Risk_Score]]&gt;=10,"High Risk", IF(tbl_Customers[[#This Row],[Churn_Risk_Score]]&gt;=5,"Medium Risk","Low Risk"))</f>
        <v>Low Risk</v>
      </c>
    </row>
    <row r="3424" spans="1:33" x14ac:dyDescent="0.35">
      <c r="A3424">
        <v>3423</v>
      </c>
      <c r="B3424" t="s">
        <v>72</v>
      </c>
      <c r="C3424">
        <v>63</v>
      </c>
      <c r="D3424" t="s">
        <v>21</v>
      </c>
      <c r="E3424" t="s">
        <v>22</v>
      </c>
      <c r="F3424" t="s">
        <v>23</v>
      </c>
      <c r="G3424">
        <v>26</v>
      </c>
      <c r="H3424">
        <v>214.2</v>
      </c>
      <c r="I3424">
        <v>80</v>
      </c>
      <c r="J3424">
        <v>36.409999999999997</v>
      </c>
      <c r="K3424">
        <v>253</v>
      </c>
      <c r="L3424">
        <v>152</v>
      </c>
      <c r="M3424">
        <v>21.51</v>
      </c>
      <c r="N3424">
        <v>156.4</v>
      </c>
      <c r="O3424">
        <v>109</v>
      </c>
      <c r="P3424">
        <v>7.04</v>
      </c>
      <c r="Q3424">
        <v>10.3</v>
      </c>
      <c r="R3424">
        <v>2</v>
      </c>
      <c r="S3424">
        <v>2.78</v>
      </c>
      <c r="T3424">
        <v>2</v>
      </c>
      <c r="U3424" t="s">
        <v>22</v>
      </c>
      <c r="V3424">
        <f>IF(tbl_Customers[[#This Row],[churn]] = "yes", 1, 0)</f>
        <v>0</v>
      </c>
      <c r="W3424" t="str">
        <f>IF(tbl_Customers[[#This Row],[number_customer_service_calls]] &lt;= 1, "0-1 Calls", IF(tbl_Customers[[#This Row],[number_customer_service_calls]] &lt;= 3, "2-3 Calls", IF(tbl_Customers[[#This Row],[number_customer_service_calls]] &lt;=5, "4-5 Calls", "6+ Calls")))</f>
        <v>2-3 Calls</v>
      </c>
      <c r="X3424" t="str">
        <f>IF(tbl_Customers[[#This Row],[account_length]] &lt;= 50, "0-50", IF(tbl_Customers[[#This Row],[account_length]] &lt;=100, "51-100", IF(tbl_Customers[[#This Row],[account_length]] &lt;= 150, "101-150", "151+")))</f>
        <v>51-100</v>
      </c>
      <c r="Y3424" t="str">
        <f>IF(tbl_Customers[[#This Row],[total_intl_charge]] &lt;= 3, "Low Charges", "High Charges")</f>
        <v>Low Charges</v>
      </c>
      <c r="Z3424" t="str">
        <f>IF(tbl_Customers[[#This Row],[total_eve_calls]]&lt;=80,"Low Calls",
IF(tbl_Customers[[#This Row],[total_eve_calls]]&lt;=120,"Medium Calls","High Calls"))</f>
        <v>High Calls</v>
      </c>
      <c r="AA3424" t="str">
        <f>IF(tbl_Customers[[#This Row],[total_eve_charge]]&lt;=15,"Low Charges",
IF(tbl_Customers[[#This Row],[total_eve_charge]]&lt;=20,"Medium Charges","High Charges"))</f>
        <v>High Charges</v>
      </c>
      <c r="AB34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24" t="str">
        <f>IF(tbl_Customers[[#This Row],[number_vmail_messages]] = 0, "No Usage", IF(tbl_Customers[[#This Row],[number_vmail_messages]] &lt;= 20, "Low Usage", IF(tbl_Customers[[#This Row],[number_vmail_messages]] &lt;= 40, "Medium Usgae", "High Usage")))</f>
        <v>Medium Usgae</v>
      </c>
      <c r="AD3424" t="str">
        <f>IF(tbl_Customers[[#This Row],[total_day_minutes]]&lt;=150,"Low Usage", IF(tbl_Customers[[#This Row],[total_day_minutes]]&lt;=200,"Medium Usage", IF(tbl_Customers[[#This Row],[total_day_minutes]]&lt;=250,"High Usage","Very High Usage")))</f>
        <v>High Usage</v>
      </c>
      <c r="AE3424" t="str">
        <f>IF(tbl_Customers[[#This Row],[total_intl_calls]]&lt;=5,"Low Calls", IF(tbl_Customers[[#This Row],[total_intl_calls]]&lt;=10, "Medium Calls", "High Calls"))</f>
        <v>Low Calls</v>
      </c>
      <c r="AF34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24" s="36" t="str">
        <f>IF(tbl_Customers[[#This Row],[Churn_Risk_Score]]&gt;=10,"High Risk", IF(tbl_Customers[[#This Row],[Churn_Risk_Score]]&gt;=5,"Medium Risk","Low Risk"))</f>
        <v>Low Risk</v>
      </c>
    </row>
    <row r="3425" spans="1:33" x14ac:dyDescent="0.35">
      <c r="A3425">
        <v>3424</v>
      </c>
      <c r="B3425" t="s">
        <v>30</v>
      </c>
      <c r="C3425">
        <v>69</v>
      </c>
      <c r="D3425" t="s">
        <v>21</v>
      </c>
      <c r="E3425" t="s">
        <v>22</v>
      </c>
      <c r="F3425" t="s">
        <v>22</v>
      </c>
      <c r="G3425">
        <v>0</v>
      </c>
      <c r="H3425">
        <v>245.6</v>
      </c>
      <c r="I3425">
        <v>128</v>
      </c>
      <c r="J3425">
        <v>41.75</v>
      </c>
      <c r="K3425">
        <v>173</v>
      </c>
      <c r="L3425">
        <v>101</v>
      </c>
      <c r="M3425">
        <v>14.71</v>
      </c>
      <c r="N3425">
        <v>111.8</v>
      </c>
      <c r="O3425">
        <v>118</v>
      </c>
      <c r="P3425">
        <v>5.03</v>
      </c>
      <c r="Q3425">
        <v>14.2</v>
      </c>
      <c r="R3425">
        <v>7</v>
      </c>
      <c r="S3425">
        <v>3.83</v>
      </c>
      <c r="T3425">
        <v>2</v>
      </c>
      <c r="U3425" t="s">
        <v>22</v>
      </c>
      <c r="V3425">
        <f>IF(tbl_Customers[[#This Row],[churn]] = "yes", 1, 0)</f>
        <v>0</v>
      </c>
      <c r="W3425" t="str">
        <f>IF(tbl_Customers[[#This Row],[number_customer_service_calls]] &lt;= 1, "0-1 Calls", IF(tbl_Customers[[#This Row],[number_customer_service_calls]] &lt;= 3, "2-3 Calls", IF(tbl_Customers[[#This Row],[number_customer_service_calls]] &lt;=5, "4-5 Calls", "6+ Calls")))</f>
        <v>2-3 Calls</v>
      </c>
      <c r="X3425" t="str">
        <f>IF(tbl_Customers[[#This Row],[account_length]] &lt;= 50, "0-50", IF(tbl_Customers[[#This Row],[account_length]] &lt;=100, "51-100", IF(tbl_Customers[[#This Row],[account_length]] &lt;= 150, "101-150", "151+")))</f>
        <v>51-100</v>
      </c>
      <c r="Y3425" t="str">
        <f>IF(tbl_Customers[[#This Row],[total_intl_charge]] &lt;= 3, "Low Charges", "High Charges")</f>
        <v>High Charges</v>
      </c>
      <c r="Z3425" t="str">
        <f>IF(tbl_Customers[[#This Row],[total_eve_calls]]&lt;=80,"Low Calls",
IF(tbl_Customers[[#This Row],[total_eve_calls]]&lt;=120,"Medium Calls","High Calls"))</f>
        <v>Medium Calls</v>
      </c>
      <c r="AA3425" t="str">
        <f>IF(tbl_Customers[[#This Row],[total_eve_charge]]&lt;=15,"Low Charges",
IF(tbl_Customers[[#This Row],[total_eve_charge]]&lt;=20,"Medium Charges","High Charges"))</f>
        <v>Low Charges</v>
      </c>
      <c r="AB34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25" t="str">
        <f>IF(tbl_Customers[[#This Row],[number_vmail_messages]] = 0, "No Usage", IF(tbl_Customers[[#This Row],[number_vmail_messages]] &lt;= 20, "Low Usage", IF(tbl_Customers[[#This Row],[number_vmail_messages]] &lt;= 40, "Medium Usgae", "High Usage")))</f>
        <v>No Usage</v>
      </c>
      <c r="AD3425" t="str">
        <f>IF(tbl_Customers[[#This Row],[total_day_minutes]]&lt;=150,"Low Usage", IF(tbl_Customers[[#This Row],[total_day_minutes]]&lt;=200,"Medium Usage", IF(tbl_Customers[[#This Row],[total_day_minutes]]&lt;=250,"High Usage","Very High Usage")))</f>
        <v>High Usage</v>
      </c>
      <c r="AE3425" t="str">
        <f>IF(tbl_Customers[[#This Row],[total_intl_calls]]&lt;=5,"Low Calls", IF(tbl_Customers[[#This Row],[total_intl_calls]]&lt;=10, "Medium Calls", "High Calls"))</f>
        <v>Medium Calls</v>
      </c>
      <c r="AF34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25" s="36" t="str">
        <f>IF(tbl_Customers[[#This Row],[Churn_Risk_Score]]&gt;=10,"High Risk", IF(tbl_Customers[[#This Row],[Churn_Risk_Score]]&gt;=5,"Medium Risk","Low Risk"))</f>
        <v>Low Risk</v>
      </c>
    </row>
    <row r="3426" spans="1:33" x14ac:dyDescent="0.35">
      <c r="A3426">
        <v>3425</v>
      </c>
      <c r="B3426" t="s">
        <v>71</v>
      </c>
      <c r="C3426">
        <v>97</v>
      </c>
      <c r="D3426" t="s">
        <v>25</v>
      </c>
      <c r="E3426" t="s">
        <v>22</v>
      </c>
      <c r="F3426" t="s">
        <v>22</v>
      </c>
      <c r="G3426">
        <v>0</v>
      </c>
      <c r="H3426">
        <v>238.6</v>
      </c>
      <c r="I3426">
        <v>85</v>
      </c>
      <c r="J3426">
        <v>40.56</v>
      </c>
      <c r="K3426">
        <v>203.3</v>
      </c>
      <c r="L3426">
        <v>75</v>
      </c>
      <c r="M3426">
        <v>17.28</v>
      </c>
      <c r="N3426">
        <v>180.5</v>
      </c>
      <c r="O3426">
        <v>127</v>
      </c>
      <c r="P3426">
        <v>8.1199999999999992</v>
      </c>
      <c r="Q3426">
        <v>16.2</v>
      </c>
      <c r="R3426">
        <v>8</v>
      </c>
      <c r="S3426">
        <v>4.37</v>
      </c>
      <c r="T3426">
        <v>0</v>
      </c>
      <c r="U3426" t="s">
        <v>22</v>
      </c>
      <c r="V3426">
        <f>IF(tbl_Customers[[#This Row],[churn]] = "yes", 1, 0)</f>
        <v>0</v>
      </c>
      <c r="W3426" t="str">
        <f>IF(tbl_Customers[[#This Row],[number_customer_service_calls]] &lt;= 1, "0-1 Calls", IF(tbl_Customers[[#This Row],[number_customer_service_calls]] &lt;= 3, "2-3 Calls", IF(tbl_Customers[[#This Row],[number_customer_service_calls]] &lt;=5, "4-5 Calls", "6+ Calls")))</f>
        <v>0-1 Calls</v>
      </c>
      <c r="X3426" t="str">
        <f>IF(tbl_Customers[[#This Row],[account_length]] &lt;= 50, "0-50", IF(tbl_Customers[[#This Row],[account_length]] &lt;=100, "51-100", IF(tbl_Customers[[#This Row],[account_length]] &lt;= 150, "101-150", "151+")))</f>
        <v>51-100</v>
      </c>
      <c r="Y3426" t="str">
        <f>IF(tbl_Customers[[#This Row],[total_intl_charge]] &lt;= 3, "Low Charges", "High Charges")</f>
        <v>High Charges</v>
      </c>
      <c r="Z3426" t="str">
        <f>IF(tbl_Customers[[#This Row],[total_eve_calls]]&lt;=80,"Low Calls",
IF(tbl_Customers[[#This Row],[total_eve_calls]]&lt;=120,"Medium Calls","High Calls"))</f>
        <v>Low Calls</v>
      </c>
      <c r="AA3426" t="str">
        <f>IF(tbl_Customers[[#This Row],[total_eve_charge]]&lt;=15,"Low Charges",
IF(tbl_Customers[[#This Row],[total_eve_charge]]&lt;=20,"Medium Charges","High Charges"))</f>
        <v>Medium Charges</v>
      </c>
      <c r="AB34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26" t="str">
        <f>IF(tbl_Customers[[#This Row],[number_vmail_messages]] = 0, "No Usage", IF(tbl_Customers[[#This Row],[number_vmail_messages]] &lt;= 20, "Low Usage", IF(tbl_Customers[[#This Row],[number_vmail_messages]] &lt;= 40, "Medium Usgae", "High Usage")))</f>
        <v>No Usage</v>
      </c>
      <c r="AD3426" t="str">
        <f>IF(tbl_Customers[[#This Row],[total_day_minutes]]&lt;=150,"Low Usage", IF(tbl_Customers[[#This Row],[total_day_minutes]]&lt;=200,"Medium Usage", IF(tbl_Customers[[#This Row],[total_day_minutes]]&lt;=250,"High Usage","Very High Usage")))</f>
        <v>High Usage</v>
      </c>
      <c r="AE3426" t="str">
        <f>IF(tbl_Customers[[#This Row],[total_intl_calls]]&lt;=5,"Low Calls", IF(tbl_Customers[[#This Row],[total_intl_calls]]&lt;=10, "Medium Calls", "High Calls"))</f>
        <v>Medium Calls</v>
      </c>
      <c r="AF34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26" s="36" t="str">
        <f>IF(tbl_Customers[[#This Row],[Churn_Risk_Score]]&gt;=10,"High Risk", IF(tbl_Customers[[#This Row],[Churn_Risk_Score]]&gt;=5,"Medium Risk","Low Risk"))</f>
        <v>Low Risk</v>
      </c>
    </row>
    <row r="3427" spans="1:33" x14ac:dyDescent="0.35">
      <c r="A3427">
        <v>3426</v>
      </c>
      <c r="B3427" t="s">
        <v>53</v>
      </c>
      <c r="C3427">
        <v>108</v>
      </c>
      <c r="D3427" t="s">
        <v>28</v>
      </c>
      <c r="E3427" t="s">
        <v>23</v>
      </c>
      <c r="F3427" t="s">
        <v>22</v>
      </c>
      <c r="G3427">
        <v>0</v>
      </c>
      <c r="H3427">
        <v>86.1</v>
      </c>
      <c r="I3427">
        <v>97</v>
      </c>
      <c r="J3427">
        <v>14.64</v>
      </c>
      <c r="K3427">
        <v>227.9</v>
      </c>
      <c r="L3427">
        <v>101</v>
      </c>
      <c r="M3427">
        <v>19.37</v>
      </c>
      <c r="N3427">
        <v>225.8</v>
      </c>
      <c r="O3427">
        <v>102</v>
      </c>
      <c r="P3427">
        <v>10.16</v>
      </c>
      <c r="Q3427">
        <v>9.1</v>
      </c>
      <c r="R3427">
        <v>3</v>
      </c>
      <c r="S3427">
        <v>2.46</v>
      </c>
      <c r="T3427">
        <v>3</v>
      </c>
      <c r="U3427" t="s">
        <v>22</v>
      </c>
      <c r="V3427">
        <f>IF(tbl_Customers[[#This Row],[churn]] = "yes", 1, 0)</f>
        <v>0</v>
      </c>
      <c r="W3427" t="str">
        <f>IF(tbl_Customers[[#This Row],[number_customer_service_calls]] &lt;= 1, "0-1 Calls", IF(tbl_Customers[[#This Row],[number_customer_service_calls]] &lt;= 3, "2-3 Calls", IF(tbl_Customers[[#This Row],[number_customer_service_calls]] &lt;=5, "4-5 Calls", "6+ Calls")))</f>
        <v>2-3 Calls</v>
      </c>
      <c r="X3427" t="str">
        <f>IF(tbl_Customers[[#This Row],[account_length]] &lt;= 50, "0-50", IF(tbl_Customers[[#This Row],[account_length]] &lt;=100, "51-100", IF(tbl_Customers[[#This Row],[account_length]] &lt;= 150, "101-150", "151+")))</f>
        <v>101-150</v>
      </c>
      <c r="Y3427" t="str">
        <f>IF(tbl_Customers[[#This Row],[total_intl_charge]] &lt;= 3, "Low Charges", "High Charges")</f>
        <v>Low Charges</v>
      </c>
      <c r="Z3427" t="str">
        <f>IF(tbl_Customers[[#This Row],[total_eve_calls]]&lt;=80,"Low Calls",
IF(tbl_Customers[[#This Row],[total_eve_calls]]&lt;=120,"Medium Calls","High Calls"))</f>
        <v>Medium Calls</v>
      </c>
      <c r="AA3427" t="str">
        <f>IF(tbl_Customers[[#This Row],[total_eve_charge]]&lt;=15,"Low Charges",
IF(tbl_Customers[[#This Row],[total_eve_charge]]&lt;=20,"Medium Charges","High Charges"))</f>
        <v>Medium Charges</v>
      </c>
      <c r="AB34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27" t="str">
        <f>IF(tbl_Customers[[#This Row],[number_vmail_messages]] = 0, "No Usage", IF(tbl_Customers[[#This Row],[number_vmail_messages]] &lt;= 20, "Low Usage", IF(tbl_Customers[[#This Row],[number_vmail_messages]] &lt;= 40, "Medium Usgae", "High Usage")))</f>
        <v>No Usage</v>
      </c>
      <c r="AD3427" t="str">
        <f>IF(tbl_Customers[[#This Row],[total_day_minutes]]&lt;=150,"Low Usage", IF(tbl_Customers[[#This Row],[total_day_minutes]]&lt;=200,"Medium Usage", IF(tbl_Customers[[#This Row],[total_day_minutes]]&lt;=250,"High Usage","Very High Usage")))</f>
        <v>Low Usage</v>
      </c>
      <c r="AE3427" t="str">
        <f>IF(tbl_Customers[[#This Row],[total_intl_calls]]&lt;=5,"Low Calls", IF(tbl_Customers[[#This Row],[total_intl_calls]]&lt;=10, "Medium Calls", "High Calls"))</f>
        <v>Low Calls</v>
      </c>
      <c r="AF34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27" s="36" t="str">
        <f>IF(tbl_Customers[[#This Row],[Churn_Risk_Score]]&gt;=10,"High Risk", IF(tbl_Customers[[#This Row],[Churn_Risk_Score]]&gt;=5,"Medium Risk","Low Risk"))</f>
        <v>Low Risk</v>
      </c>
    </row>
    <row r="3428" spans="1:33" x14ac:dyDescent="0.35">
      <c r="A3428">
        <v>3427</v>
      </c>
      <c r="B3428" t="s">
        <v>67</v>
      </c>
      <c r="C3428">
        <v>79</v>
      </c>
      <c r="D3428" t="s">
        <v>21</v>
      </c>
      <c r="E3428" t="s">
        <v>22</v>
      </c>
      <c r="F3428" t="s">
        <v>22</v>
      </c>
      <c r="G3428">
        <v>0</v>
      </c>
      <c r="H3428">
        <v>161.6</v>
      </c>
      <c r="I3428">
        <v>94</v>
      </c>
      <c r="J3428">
        <v>27.47</v>
      </c>
      <c r="K3428">
        <v>187.5</v>
      </c>
      <c r="L3428">
        <v>110</v>
      </c>
      <c r="M3428">
        <v>15.94</v>
      </c>
      <c r="N3428">
        <v>220.8</v>
      </c>
      <c r="O3428">
        <v>71</v>
      </c>
      <c r="P3428">
        <v>9.94</v>
      </c>
      <c r="Q3428">
        <v>10.3</v>
      </c>
      <c r="R3428">
        <v>7</v>
      </c>
      <c r="S3428">
        <v>2.78</v>
      </c>
      <c r="T3428">
        <v>2</v>
      </c>
      <c r="U3428" t="s">
        <v>22</v>
      </c>
      <c r="V3428">
        <f>IF(tbl_Customers[[#This Row],[churn]] = "yes", 1, 0)</f>
        <v>0</v>
      </c>
      <c r="W3428" t="str">
        <f>IF(tbl_Customers[[#This Row],[number_customer_service_calls]] &lt;= 1, "0-1 Calls", IF(tbl_Customers[[#This Row],[number_customer_service_calls]] &lt;= 3, "2-3 Calls", IF(tbl_Customers[[#This Row],[number_customer_service_calls]] &lt;=5, "4-5 Calls", "6+ Calls")))</f>
        <v>2-3 Calls</v>
      </c>
      <c r="X3428" t="str">
        <f>IF(tbl_Customers[[#This Row],[account_length]] &lt;= 50, "0-50", IF(tbl_Customers[[#This Row],[account_length]] &lt;=100, "51-100", IF(tbl_Customers[[#This Row],[account_length]] &lt;= 150, "101-150", "151+")))</f>
        <v>51-100</v>
      </c>
      <c r="Y3428" t="str">
        <f>IF(tbl_Customers[[#This Row],[total_intl_charge]] &lt;= 3, "Low Charges", "High Charges")</f>
        <v>Low Charges</v>
      </c>
      <c r="Z3428" t="str">
        <f>IF(tbl_Customers[[#This Row],[total_eve_calls]]&lt;=80,"Low Calls",
IF(tbl_Customers[[#This Row],[total_eve_calls]]&lt;=120,"Medium Calls","High Calls"))</f>
        <v>Medium Calls</v>
      </c>
      <c r="AA3428" t="str">
        <f>IF(tbl_Customers[[#This Row],[total_eve_charge]]&lt;=15,"Low Charges",
IF(tbl_Customers[[#This Row],[total_eve_charge]]&lt;=20,"Medium Charges","High Charges"))</f>
        <v>Medium Charges</v>
      </c>
      <c r="AB34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28" t="str">
        <f>IF(tbl_Customers[[#This Row],[number_vmail_messages]] = 0, "No Usage", IF(tbl_Customers[[#This Row],[number_vmail_messages]] &lt;= 20, "Low Usage", IF(tbl_Customers[[#This Row],[number_vmail_messages]] &lt;= 40, "Medium Usgae", "High Usage")))</f>
        <v>No Usage</v>
      </c>
      <c r="AD3428" t="str">
        <f>IF(tbl_Customers[[#This Row],[total_day_minutes]]&lt;=150,"Low Usage", IF(tbl_Customers[[#This Row],[total_day_minutes]]&lt;=200,"Medium Usage", IF(tbl_Customers[[#This Row],[total_day_minutes]]&lt;=250,"High Usage","Very High Usage")))</f>
        <v>Medium Usage</v>
      </c>
      <c r="AE3428" t="str">
        <f>IF(tbl_Customers[[#This Row],[total_intl_calls]]&lt;=5,"Low Calls", IF(tbl_Customers[[#This Row],[total_intl_calls]]&lt;=10, "Medium Calls", "High Calls"))</f>
        <v>Medium Calls</v>
      </c>
      <c r="AF34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28" s="36" t="str">
        <f>IF(tbl_Customers[[#This Row],[Churn_Risk_Score]]&gt;=10,"High Risk", IF(tbl_Customers[[#This Row],[Churn_Risk_Score]]&gt;=5,"Medium Risk","Low Risk"))</f>
        <v>Low Risk</v>
      </c>
    </row>
    <row r="3429" spans="1:33" x14ac:dyDescent="0.35">
      <c r="A3429">
        <v>3428</v>
      </c>
      <c r="B3429" t="s">
        <v>54</v>
      </c>
      <c r="C3429">
        <v>52</v>
      </c>
      <c r="D3429" t="s">
        <v>21</v>
      </c>
      <c r="E3429" t="s">
        <v>22</v>
      </c>
      <c r="F3429" t="s">
        <v>22</v>
      </c>
      <c r="G3429">
        <v>0</v>
      </c>
      <c r="H3429">
        <v>257.89999999999998</v>
      </c>
      <c r="I3429">
        <v>80</v>
      </c>
      <c r="J3429">
        <v>43.84</v>
      </c>
      <c r="K3429">
        <v>220.7</v>
      </c>
      <c r="L3429">
        <v>82</v>
      </c>
      <c r="M3429">
        <v>18.760000000000002</v>
      </c>
      <c r="N3429">
        <v>225.4</v>
      </c>
      <c r="O3429">
        <v>70</v>
      </c>
      <c r="P3429">
        <v>10.14</v>
      </c>
      <c r="Q3429">
        <v>16.8</v>
      </c>
      <c r="R3429">
        <v>3</v>
      </c>
      <c r="S3429">
        <v>4.54</v>
      </c>
      <c r="T3429">
        <v>2</v>
      </c>
      <c r="U3429" t="s">
        <v>23</v>
      </c>
      <c r="V3429">
        <f>IF(tbl_Customers[[#This Row],[churn]] = "yes", 1, 0)</f>
        <v>1</v>
      </c>
      <c r="W3429" t="str">
        <f>IF(tbl_Customers[[#This Row],[number_customer_service_calls]] &lt;= 1, "0-1 Calls", IF(tbl_Customers[[#This Row],[number_customer_service_calls]] &lt;= 3, "2-3 Calls", IF(tbl_Customers[[#This Row],[number_customer_service_calls]] &lt;=5, "4-5 Calls", "6+ Calls")))</f>
        <v>2-3 Calls</v>
      </c>
      <c r="X3429" t="str">
        <f>IF(tbl_Customers[[#This Row],[account_length]] &lt;= 50, "0-50", IF(tbl_Customers[[#This Row],[account_length]] &lt;=100, "51-100", IF(tbl_Customers[[#This Row],[account_length]] &lt;= 150, "101-150", "151+")))</f>
        <v>51-100</v>
      </c>
      <c r="Y3429" t="str">
        <f>IF(tbl_Customers[[#This Row],[total_intl_charge]] &lt;= 3, "Low Charges", "High Charges")</f>
        <v>High Charges</v>
      </c>
      <c r="Z3429" t="str">
        <f>IF(tbl_Customers[[#This Row],[total_eve_calls]]&lt;=80,"Low Calls",
IF(tbl_Customers[[#This Row],[total_eve_calls]]&lt;=120,"Medium Calls","High Calls"))</f>
        <v>Medium Calls</v>
      </c>
      <c r="AA3429" t="str">
        <f>IF(tbl_Customers[[#This Row],[total_eve_charge]]&lt;=15,"Low Charges",
IF(tbl_Customers[[#This Row],[total_eve_charge]]&lt;=20,"Medium Charges","High Charges"))</f>
        <v>Medium Charges</v>
      </c>
      <c r="AB34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29" t="str">
        <f>IF(tbl_Customers[[#This Row],[number_vmail_messages]] = 0, "No Usage", IF(tbl_Customers[[#This Row],[number_vmail_messages]] &lt;= 20, "Low Usage", IF(tbl_Customers[[#This Row],[number_vmail_messages]] &lt;= 40, "Medium Usgae", "High Usage")))</f>
        <v>No Usage</v>
      </c>
      <c r="AD3429" t="str">
        <f>IF(tbl_Customers[[#This Row],[total_day_minutes]]&lt;=150,"Low Usage", IF(tbl_Customers[[#This Row],[total_day_minutes]]&lt;=200,"Medium Usage", IF(tbl_Customers[[#This Row],[total_day_minutes]]&lt;=250,"High Usage","Very High Usage")))</f>
        <v>Very High Usage</v>
      </c>
      <c r="AE3429" t="str">
        <f>IF(tbl_Customers[[#This Row],[total_intl_calls]]&lt;=5,"Low Calls", IF(tbl_Customers[[#This Row],[total_intl_calls]]&lt;=10, "Medium Calls", "High Calls"))</f>
        <v>Low Calls</v>
      </c>
      <c r="AF34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29" s="36" t="str">
        <f>IF(tbl_Customers[[#This Row],[Churn_Risk_Score]]&gt;=10,"High Risk", IF(tbl_Customers[[#This Row],[Churn_Risk_Score]]&gt;=5,"Medium Risk","Low Risk"))</f>
        <v>Medium Risk</v>
      </c>
    </row>
    <row r="3430" spans="1:33" x14ac:dyDescent="0.35">
      <c r="A3430">
        <v>3429</v>
      </c>
      <c r="B3430" t="s">
        <v>70</v>
      </c>
      <c r="C3430">
        <v>114</v>
      </c>
      <c r="D3430" t="s">
        <v>21</v>
      </c>
      <c r="E3430" t="s">
        <v>22</v>
      </c>
      <c r="F3430" t="s">
        <v>22</v>
      </c>
      <c r="G3430">
        <v>0</v>
      </c>
      <c r="H3430">
        <v>209.2</v>
      </c>
      <c r="I3430">
        <v>127</v>
      </c>
      <c r="J3430">
        <v>35.56</v>
      </c>
      <c r="K3430">
        <v>165.3</v>
      </c>
      <c r="L3430">
        <v>93</v>
      </c>
      <c r="M3430">
        <v>14.05</v>
      </c>
      <c r="N3430">
        <v>196.8</v>
      </c>
      <c r="O3430">
        <v>98</v>
      </c>
      <c r="P3430">
        <v>8.86</v>
      </c>
      <c r="Q3430">
        <v>10.6</v>
      </c>
      <c r="R3430">
        <v>8</v>
      </c>
      <c r="S3430">
        <v>2.86</v>
      </c>
      <c r="T3430">
        <v>3</v>
      </c>
      <c r="U3430" t="s">
        <v>22</v>
      </c>
      <c r="V3430">
        <f>IF(tbl_Customers[[#This Row],[churn]] = "yes", 1, 0)</f>
        <v>0</v>
      </c>
      <c r="W3430" t="str">
        <f>IF(tbl_Customers[[#This Row],[number_customer_service_calls]] &lt;= 1, "0-1 Calls", IF(tbl_Customers[[#This Row],[number_customer_service_calls]] &lt;= 3, "2-3 Calls", IF(tbl_Customers[[#This Row],[number_customer_service_calls]] &lt;=5, "4-5 Calls", "6+ Calls")))</f>
        <v>2-3 Calls</v>
      </c>
      <c r="X3430" t="str">
        <f>IF(tbl_Customers[[#This Row],[account_length]] &lt;= 50, "0-50", IF(tbl_Customers[[#This Row],[account_length]] &lt;=100, "51-100", IF(tbl_Customers[[#This Row],[account_length]] &lt;= 150, "101-150", "151+")))</f>
        <v>101-150</v>
      </c>
      <c r="Y3430" t="str">
        <f>IF(tbl_Customers[[#This Row],[total_intl_charge]] &lt;= 3, "Low Charges", "High Charges")</f>
        <v>Low Charges</v>
      </c>
      <c r="Z3430" t="str">
        <f>IF(tbl_Customers[[#This Row],[total_eve_calls]]&lt;=80,"Low Calls",
IF(tbl_Customers[[#This Row],[total_eve_calls]]&lt;=120,"Medium Calls","High Calls"))</f>
        <v>Medium Calls</v>
      </c>
      <c r="AA3430" t="str">
        <f>IF(tbl_Customers[[#This Row],[total_eve_charge]]&lt;=15,"Low Charges",
IF(tbl_Customers[[#This Row],[total_eve_charge]]&lt;=20,"Medium Charges","High Charges"))</f>
        <v>Low Charges</v>
      </c>
      <c r="AB34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30" t="str">
        <f>IF(tbl_Customers[[#This Row],[number_vmail_messages]] = 0, "No Usage", IF(tbl_Customers[[#This Row],[number_vmail_messages]] &lt;= 20, "Low Usage", IF(tbl_Customers[[#This Row],[number_vmail_messages]] &lt;= 40, "Medium Usgae", "High Usage")))</f>
        <v>No Usage</v>
      </c>
      <c r="AD3430" t="str">
        <f>IF(tbl_Customers[[#This Row],[total_day_minutes]]&lt;=150,"Low Usage", IF(tbl_Customers[[#This Row],[total_day_minutes]]&lt;=200,"Medium Usage", IF(tbl_Customers[[#This Row],[total_day_minutes]]&lt;=250,"High Usage","Very High Usage")))</f>
        <v>High Usage</v>
      </c>
      <c r="AE3430" t="str">
        <f>IF(tbl_Customers[[#This Row],[total_intl_calls]]&lt;=5,"Low Calls", IF(tbl_Customers[[#This Row],[total_intl_calls]]&lt;=10, "Medium Calls", "High Calls"))</f>
        <v>Medium Calls</v>
      </c>
      <c r="AF34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30" s="36" t="str">
        <f>IF(tbl_Customers[[#This Row],[Churn_Risk_Score]]&gt;=10,"High Risk", IF(tbl_Customers[[#This Row],[Churn_Risk_Score]]&gt;=5,"Medium Risk","Low Risk"))</f>
        <v>Low Risk</v>
      </c>
    </row>
    <row r="3431" spans="1:33" x14ac:dyDescent="0.35">
      <c r="A3431">
        <v>3430</v>
      </c>
      <c r="B3431" t="s">
        <v>33</v>
      </c>
      <c r="C3431">
        <v>90</v>
      </c>
      <c r="D3431" t="s">
        <v>28</v>
      </c>
      <c r="E3431" t="s">
        <v>22</v>
      </c>
      <c r="F3431" t="s">
        <v>23</v>
      </c>
      <c r="G3431">
        <v>19</v>
      </c>
      <c r="H3431">
        <v>214</v>
      </c>
      <c r="I3431">
        <v>57</v>
      </c>
      <c r="J3431">
        <v>36.380000000000003</v>
      </c>
      <c r="K3431">
        <v>245.3</v>
      </c>
      <c r="L3431">
        <v>105</v>
      </c>
      <c r="M3431">
        <v>20.85</v>
      </c>
      <c r="N3431">
        <v>205.6</v>
      </c>
      <c r="O3431">
        <v>68</v>
      </c>
      <c r="P3431">
        <v>9.25</v>
      </c>
      <c r="Q3431">
        <v>10.3</v>
      </c>
      <c r="R3431">
        <v>2</v>
      </c>
      <c r="S3431">
        <v>2.78</v>
      </c>
      <c r="T3431">
        <v>1</v>
      </c>
      <c r="U3431" t="s">
        <v>22</v>
      </c>
      <c r="V3431">
        <f>IF(tbl_Customers[[#This Row],[churn]] = "yes", 1, 0)</f>
        <v>0</v>
      </c>
      <c r="W3431" t="str">
        <f>IF(tbl_Customers[[#This Row],[number_customer_service_calls]] &lt;= 1, "0-1 Calls", IF(tbl_Customers[[#This Row],[number_customer_service_calls]] &lt;= 3, "2-3 Calls", IF(tbl_Customers[[#This Row],[number_customer_service_calls]] &lt;=5, "4-5 Calls", "6+ Calls")))</f>
        <v>0-1 Calls</v>
      </c>
      <c r="X3431" t="str">
        <f>IF(tbl_Customers[[#This Row],[account_length]] &lt;= 50, "0-50", IF(tbl_Customers[[#This Row],[account_length]] &lt;=100, "51-100", IF(tbl_Customers[[#This Row],[account_length]] &lt;= 150, "101-150", "151+")))</f>
        <v>51-100</v>
      </c>
      <c r="Y3431" t="str">
        <f>IF(tbl_Customers[[#This Row],[total_intl_charge]] &lt;= 3, "Low Charges", "High Charges")</f>
        <v>Low Charges</v>
      </c>
      <c r="Z3431" t="str">
        <f>IF(tbl_Customers[[#This Row],[total_eve_calls]]&lt;=80,"Low Calls",
IF(tbl_Customers[[#This Row],[total_eve_calls]]&lt;=120,"Medium Calls","High Calls"))</f>
        <v>Medium Calls</v>
      </c>
      <c r="AA3431" t="str">
        <f>IF(tbl_Customers[[#This Row],[total_eve_charge]]&lt;=15,"Low Charges",
IF(tbl_Customers[[#This Row],[total_eve_charge]]&lt;=20,"Medium Charges","High Charges"))</f>
        <v>High Charges</v>
      </c>
      <c r="AB34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31" t="str">
        <f>IF(tbl_Customers[[#This Row],[number_vmail_messages]] = 0, "No Usage", IF(tbl_Customers[[#This Row],[number_vmail_messages]] &lt;= 20, "Low Usage", IF(tbl_Customers[[#This Row],[number_vmail_messages]] &lt;= 40, "Medium Usgae", "High Usage")))</f>
        <v>Low Usage</v>
      </c>
      <c r="AD3431" t="str">
        <f>IF(tbl_Customers[[#This Row],[total_day_minutes]]&lt;=150,"Low Usage", IF(tbl_Customers[[#This Row],[total_day_minutes]]&lt;=200,"Medium Usage", IF(tbl_Customers[[#This Row],[total_day_minutes]]&lt;=250,"High Usage","Very High Usage")))</f>
        <v>High Usage</v>
      </c>
      <c r="AE3431" t="str">
        <f>IF(tbl_Customers[[#This Row],[total_intl_calls]]&lt;=5,"Low Calls", IF(tbl_Customers[[#This Row],[total_intl_calls]]&lt;=10, "Medium Calls", "High Calls"))</f>
        <v>Low Calls</v>
      </c>
      <c r="AF34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31" s="36" t="str">
        <f>IF(tbl_Customers[[#This Row],[Churn_Risk_Score]]&gt;=10,"High Risk", IF(tbl_Customers[[#This Row],[Churn_Risk_Score]]&gt;=5,"Medium Risk","Low Risk"))</f>
        <v>Low Risk</v>
      </c>
    </row>
    <row r="3432" spans="1:33" x14ac:dyDescent="0.35">
      <c r="A3432">
        <v>3431</v>
      </c>
      <c r="B3432" t="s">
        <v>51</v>
      </c>
      <c r="C3432">
        <v>122</v>
      </c>
      <c r="D3432" t="s">
        <v>21</v>
      </c>
      <c r="E3432" t="s">
        <v>22</v>
      </c>
      <c r="F3432" t="s">
        <v>23</v>
      </c>
      <c r="G3432">
        <v>21</v>
      </c>
      <c r="H3432">
        <v>196</v>
      </c>
      <c r="I3432">
        <v>104</v>
      </c>
      <c r="J3432">
        <v>33.32</v>
      </c>
      <c r="K3432">
        <v>194.7</v>
      </c>
      <c r="L3432">
        <v>73</v>
      </c>
      <c r="M3432">
        <v>16.55</v>
      </c>
      <c r="N3432">
        <v>150.80000000000001</v>
      </c>
      <c r="O3432">
        <v>92</v>
      </c>
      <c r="P3432">
        <v>6.79</v>
      </c>
      <c r="Q3432">
        <v>9.6</v>
      </c>
      <c r="R3432">
        <v>4</v>
      </c>
      <c r="S3432">
        <v>2.59</v>
      </c>
      <c r="T3432">
        <v>0</v>
      </c>
      <c r="U3432" t="s">
        <v>22</v>
      </c>
      <c r="V3432">
        <f>IF(tbl_Customers[[#This Row],[churn]] = "yes", 1, 0)</f>
        <v>0</v>
      </c>
      <c r="W3432" t="str">
        <f>IF(tbl_Customers[[#This Row],[number_customer_service_calls]] &lt;= 1, "0-1 Calls", IF(tbl_Customers[[#This Row],[number_customer_service_calls]] &lt;= 3, "2-3 Calls", IF(tbl_Customers[[#This Row],[number_customer_service_calls]] &lt;=5, "4-5 Calls", "6+ Calls")))</f>
        <v>0-1 Calls</v>
      </c>
      <c r="X3432" t="str">
        <f>IF(tbl_Customers[[#This Row],[account_length]] &lt;= 50, "0-50", IF(tbl_Customers[[#This Row],[account_length]] &lt;=100, "51-100", IF(tbl_Customers[[#This Row],[account_length]] &lt;= 150, "101-150", "151+")))</f>
        <v>101-150</v>
      </c>
      <c r="Y3432" t="str">
        <f>IF(tbl_Customers[[#This Row],[total_intl_charge]] &lt;= 3, "Low Charges", "High Charges")</f>
        <v>Low Charges</v>
      </c>
      <c r="Z3432" t="str">
        <f>IF(tbl_Customers[[#This Row],[total_eve_calls]]&lt;=80,"Low Calls",
IF(tbl_Customers[[#This Row],[total_eve_calls]]&lt;=120,"Medium Calls","High Calls"))</f>
        <v>Low Calls</v>
      </c>
      <c r="AA3432" t="str">
        <f>IF(tbl_Customers[[#This Row],[total_eve_charge]]&lt;=15,"Low Charges",
IF(tbl_Customers[[#This Row],[total_eve_charge]]&lt;=20,"Medium Charges","High Charges"))</f>
        <v>Medium Charges</v>
      </c>
      <c r="AB34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32" t="str">
        <f>IF(tbl_Customers[[#This Row],[number_vmail_messages]] = 0, "No Usage", IF(tbl_Customers[[#This Row],[number_vmail_messages]] &lt;= 20, "Low Usage", IF(tbl_Customers[[#This Row],[number_vmail_messages]] &lt;= 40, "Medium Usgae", "High Usage")))</f>
        <v>Medium Usgae</v>
      </c>
      <c r="AD3432" t="str">
        <f>IF(tbl_Customers[[#This Row],[total_day_minutes]]&lt;=150,"Low Usage", IF(tbl_Customers[[#This Row],[total_day_minutes]]&lt;=200,"Medium Usage", IF(tbl_Customers[[#This Row],[total_day_minutes]]&lt;=250,"High Usage","Very High Usage")))</f>
        <v>Medium Usage</v>
      </c>
      <c r="AE3432" t="str">
        <f>IF(tbl_Customers[[#This Row],[total_intl_calls]]&lt;=5,"Low Calls", IF(tbl_Customers[[#This Row],[total_intl_calls]]&lt;=10, "Medium Calls", "High Calls"))</f>
        <v>Low Calls</v>
      </c>
      <c r="AF34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32" s="36" t="str">
        <f>IF(tbl_Customers[[#This Row],[Churn_Risk_Score]]&gt;=10,"High Risk", IF(tbl_Customers[[#This Row],[Churn_Risk_Score]]&gt;=5,"Medium Risk","Low Risk"))</f>
        <v>Low Risk</v>
      </c>
    </row>
    <row r="3433" spans="1:33" x14ac:dyDescent="0.35">
      <c r="A3433">
        <v>3432</v>
      </c>
      <c r="B3433" t="s">
        <v>35</v>
      </c>
      <c r="C3433">
        <v>73</v>
      </c>
      <c r="D3433" t="s">
        <v>21</v>
      </c>
      <c r="E3433" t="s">
        <v>22</v>
      </c>
      <c r="F3433" t="s">
        <v>23</v>
      </c>
      <c r="G3433">
        <v>33</v>
      </c>
      <c r="H3433">
        <v>129.80000000000001</v>
      </c>
      <c r="I3433">
        <v>112</v>
      </c>
      <c r="J3433">
        <v>22.07</v>
      </c>
      <c r="K3433">
        <v>225.3</v>
      </c>
      <c r="L3433">
        <v>96</v>
      </c>
      <c r="M3433">
        <v>19.149999999999999</v>
      </c>
      <c r="N3433">
        <v>262.5</v>
      </c>
      <c r="O3433">
        <v>104</v>
      </c>
      <c r="P3433">
        <v>11.81</v>
      </c>
      <c r="Q3433">
        <v>8.6</v>
      </c>
      <c r="R3433">
        <v>3</v>
      </c>
      <c r="S3433">
        <v>2.3199999999999998</v>
      </c>
      <c r="T3433">
        <v>1</v>
      </c>
      <c r="U3433" t="s">
        <v>22</v>
      </c>
      <c r="V3433">
        <f>IF(tbl_Customers[[#This Row],[churn]] = "yes", 1, 0)</f>
        <v>0</v>
      </c>
      <c r="W3433" t="str">
        <f>IF(tbl_Customers[[#This Row],[number_customer_service_calls]] &lt;= 1, "0-1 Calls", IF(tbl_Customers[[#This Row],[number_customer_service_calls]] &lt;= 3, "2-3 Calls", IF(tbl_Customers[[#This Row],[number_customer_service_calls]] &lt;=5, "4-5 Calls", "6+ Calls")))</f>
        <v>0-1 Calls</v>
      </c>
      <c r="X3433" t="str">
        <f>IF(tbl_Customers[[#This Row],[account_length]] &lt;= 50, "0-50", IF(tbl_Customers[[#This Row],[account_length]] &lt;=100, "51-100", IF(tbl_Customers[[#This Row],[account_length]] &lt;= 150, "101-150", "151+")))</f>
        <v>51-100</v>
      </c>
      <c r="Y3433" t="str">
        <f>IF(tbl_Customers[[#This Row],[total_intl_charge]] &lt;= 3, "Low Charges", "High Charges")</f>
        <v>Low Charges</v>
      </c>
      <c r="Z3433" t="str">
        <f>IF(tbl_Customers[[#This Row],[total_eve_calls]]&lt;=80,"Low Calls",
IF(tbl_Customers[[#This Row],[total_eve_calls]]&lt;=120,"Medium Calls","High Calls"))</f>
        <v>Medium Calls</v>
      </c>
      <c r="AA3433" t="str">
        <f>IF(tbl_Customers[[#This Row],[total_eve_charge]]&lt;=15,"Low Charges",
IF(tbl_Customers[[#This Row],[total_eve_charge]]&lt;=20,"Medium Charges","High Charges"))</f>
        <v>Medium Charges</v>
      </c>
      <c r="AB34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33" t="str">
        <f>IF(tbl_Customers[[#This Row],[number_vmail_messages]] = 0, "No Usage", IF(tbl_Customers[[#This Row],[number_vmail_messages]] &lt;= 20, "Low Usage", IF(tbl_Customers[[#This Row],[number_vmail_messages]] &lt;= 40, "Medium Usgae", "High Usage")))</f>
        <v>Medium Usgae</v>
      </c>
      <c r="AD3433" t="str">
        <f>IF(tbl_Customers[[#This Row],[total_day_minutes]]&lt;=150,"Low Usage", IF(tbl_Customers[[#This Row],[total_day_minutes]]&lt;=200,"Medium Usage", IF(tbl_Customers[[#This Row],[total_day_minutes]]&lt;=250,"High Usage","Very High Usage")))</f>
        <v>Low Usage</v>
      </c>
      <c r="AE3433" t="str">
        <f>IF(tbl_Customers[[#This Row],[total_intl_calls]]&lt;=5,"Low Calls", IF(tbl_Customers[[#This Row],[total_intl_calls]]&lt;=10, "Medium Calls", "High Calls"))</f>
        <v>Low Calls</v>
      </c>
      <c r="AF34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33" s="36" t="str">
        <f>IF(tbl_Customers[[#This Row],[Churn_Risk_Score]]&gt;=10,"High Risk", IF(tbl_Customers[[#This Row],[Churn_Risk_Score]]&gt;=5,"Medium Risk","Low Risk"))</f>
        <v>Low Risk</v>
      </c>
    </row>
    <row r="3434" spans="1:33" x14ac:dyDescent="0.35">
      <c r="A3434">
        <v>3433</v>
      </c>
      <c r="B3434" t="s">
        <v>31</v>
      </c>
      <c r="C3434">
        <v>100</v>
      </c>
      <c r="D3434" t="s">
        <v>25</v>
      </c>
      <c r="E3434" t="s">
        <v>22</v>
      </c>
      <c r="F3434" t="s">
        <v>22</v>
      </c>
      <c r="G3434">
        <v>0</v>
      </c>
      <c r="H3434">
        <v>239.1</v>
      </c>
      <c r="I3434">
        <v>96</v>
      </c>
      <c r="J3434">
        <v>40.65</v>
      </c>
      <c r="K3434">
        <v>180.1</v>
      </c>
      <c r="L3434">
        <v>110</v>
      </c>
      <c r="M3434">
        <v>15.31</v>
      </c>
      <c r="N3434">
        <v>259.2</v>
      </c>
      <c r="O3434">
        <v>112</v>
      </c>
      <c r="P3434">
        <v>11.66</v>
      </c>
      <c r="Q3434">
        <v>14</v>
      </c>
      <c r="R3434">
        <v>2</v>
      </c>
      <c r="S3434">
        <v>3.78</v>
      </c>
      <c r="T3434">
        <v>0</v>
      </c>
      <c r="U3434" t="s">
        <v>22</v>
      </c>
      <c r="V3434">
        <f>IF(tbl_Customers[[#This Row],[churn]] = "yes", 1, 0)</f>
        <v>0</v>
      </c>
      <c r="W3434" t="str">
        <f>IF(tbl_Customers[[#This Row],[number_customer_service_calls]] &lt;= 1, "0-1 Calls", IF(tbl_Customers[[#This Row],[number_customer_service_calls]] &lt;= 3, "2-3 Calls", IF(tbl_Customers[[#This Row],[number_customer_service_calls]] &lt;=5, "4-5 Calls", "6+ Calls")))</f>
        <v>0-1 Calls</v>
      </c>
      <c r="X3434" t="str">
        <f>IF(tbl_Customers[[#This Row],[account_length]] &lt;= 50, "0-50", IF(tbl_Customers[[#This Row],[account_length]] &lt;=100, "51-100", IF(tbl_Customers[[#This Row],[account_length]] &lt;= 150, "101-150", "151+")))</f>
        <v>51-100</v>
      </c>
      <c r="Y3434" t="str">
        <f>IF(tbl_Customers[[#This Row],[total_intl_charge]] &lt;= 3, "Low Charges", "High Charges")</f>
        <v>High Charges</v>
      </c>
      <c r="Z3434" t="str">
        <f>IF(tbl_Customers[[#This Row],[total_eve_calls]]&lt;=80,"Low Calls",
IF(tbl_Customers[[#This Row],[total_eve_calls]]&lt;=120,"Medium Calls","High Calls"))</f>
        <v>Medium Calls</v>
      </c>
      <c r="AA3434" t="str">
        <f>IF(tbl_Customers[[#This Row],[total_eve_charge]]&lt;=15,"Low Charges",
IF(tbl_Customers[[#This Row],[total_eve_charge]]&lt;=20,"Medium Charges","High Charges"))</f>
        <v>Medium Charges</v>
      </c>
      <c r="AB34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34" t="str">
        <f>IF(tbl_Customers[[#This Row],[number_vmail_messages]] = 0, "No Usage", IF(tbl_Customers[[#This Row],[number_vmail_messages]] &lt;= 20, "Low Usage", IF(tbl_Customers[[#This Row],[number_vmail_messages]] &lt;= 40, "Medium Usgae", "High Usage")))</f>
        <v>No Usage</v>
      </c>
      <c r="AD3434" t="str">
        <f>IF(tbl_Customers[[#This Row],[total_day_minutes]]&lt;=150,"Low Usage", IF(tbl_Customers[[#This Row],[total_day_minutes]]&lt;=200,"Medium Usage", IF(tbl_Customers[[#This Row],[total_day_minutes]]&lt;=250,"High Usage","Very High Usage")))</f>
        <v>High Usage</v>
      </c>
      <c r="AE3434" t="str">
        <f>IF(tbl_Customers[[#This Row],[total_intl_calls]]&lt;=5,"Low Calls", IF(tbl_Customers[[#This Row],[total_intl_calls]]&lt;=10, "Medium Calls", "High Calls"))</f>
        <v>Low Calls</v>
      </c>
      <c r="AF34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34" s="36" t="str">
        <f>IF(tbl_Customers[[#This Row],[Churn_Risk_Score]]&gt;=10,"High Risk", IF(tbl_Customers[[#This Row],[Churn_Risk_Score]]&gt;=5,"Medium Risk","Low Risk"))</f>
        <v>Low Risk</v>
      </c>
    </row>
    <row r="3435" spans="1:33" x14ac:dyDescent="0.35">
      <c r="A3435">
        <v>3434</v>
      </c>
      <c r="B3435" t="s">
        <v>72</v>
      </c>
      <c r="C3435">
        <v>124</v>
      </c>
      <c r="D3435" t="s">
        <v>28</v>
      </c>
      <c r="E3435" t="s">
        <v>22</v>
      </c>
      <c r="F3435" t="s">
        <v>22</v>
      </c>
      <c r="G3435">
        <v>0</v>
      </c>
      <c r="H3435">
        <v>133.19999999999999</v>
      </c>
      <c r="I3435">
        <v>80</v>
      </c>
      <c r="J3435">
        <v>22.64</v>
      </c>
      <c r="K3435">
        <v>144.19999999999999</v>
      </c>
      <c r="L3435">
        <v>98</v>
      </c>
      <c r="M3435">
        <v>12.26</v>
      </c>
      <c r="N3435">
        <v>261</v>
      </c>
      <c r="O3435">
        <v>102</v>
      </c>
      <c r="P3435">
        <v>11.75</v>
      </c>
      <c r="Q3435">
        <v>12</v>
      </c>
      <c r="R3435">
        <v>3</v>
      </c>
      <c r="S3435">
        <v>3.24</v>
      </c>
      <c r="T3435">
        <v>3</v>
      </c>
      <c r="U3435" t="s">
        <v>23</v>
      </c>
      <c r="V3435">
        <f>IF(tbl_Customers[[#This Row],[churn]] = "yes", 1, 0)</f>
        <v>1</v>
      </c>
      <c r="W3435" t="str">
        <f>IF(tbl_Customers[[#This Row],[number_customer_service_calls]] &lt;= 1, "0-1 Calls", IF(tbl_Customers[[#This Row],[number_customer_service_calls]] &lt;= 3, "2-3 Calls", IF(tbl_Customers[[#This Row],[number_customer_service_calls]] &lt;=5, "4-5 Calls", "6+ Calls")))</f>
        <v>2-3 Calls</v>
      </c>
      <c r="X3435" t="str">
        <f>IF(tbl_Customers[[#This Row],[account_length]] &lt;= 50, "0-50", IF(tbl_Customers[[#This Row],[account_length]] &lt;=100, "51-100", IF(tbl_Customers[[#This Row],[account_length]] &lt;= 150, "101-150", "151+")))</f>
        <v>101-150</v>
      </c>
      <c r="Y3435" t="str">
        <f>IF(tbl_Customers[[#This Row],[total_intl_charge]] &lt;= 3, "Low Charges", "High Charges")</f>
        <v>High Charges</v>
      </c>
      <c r="Z3435" t="str">
        <f>IF(tbl_Customers[[#This Row],[total_eve_calls]]&lt;=80,"Low Calls",
IF(tbl_Customers[[#This Row],[total_eve_calls]]&lt;=120,"Medium Calls","High Calls"))</f>
        <v>Medium Calls</v>
      </c>
      <c r="AA3435" t="str">
        <f>IF(tbl_Customers[[#This Row],[total_eve_charge]]&lt;=15,"Low Charges",
IF(tbl_Customers[[#This Row],[total_eve_charge]]&lt;=20,"Medium Charges","High Charges"))</f>
        <v>Low Charges</v>
      </c>
      <c r="AB34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35" t="str">
        <f>IF(tbl_Customers[[#This Row],[number_vmail_messages]] = 0, "No Usage", IF(tbl_Customers[[#This Row],[number_vmail_messages]] &lt;= 20, "Low Usage", IF(tbl_Customers[[#This Row],[number_vmail_messages]] &lt;= 40, "Medium Usgae", "High Usage")))</f>
        <v>No Usage</v>
      </c>
      <c r="AD3435" t="str">
        <f>IF(tbl_Customers[[#This Row],[total_day_minutes]]&lt;=150,"Low Usage", IF(tbl_Customers[[#This Row],[total_day_minutes]]&lt;=200,"Medium Usage", IF(tbl_Customers[[#This Row],[total_day_minutes]]&lt;=250,"High Usage","Very High Usage")))</f>
        <v>Low Usage</v>
      </c>
      <c r="AE3435" t="str">
        <f>IF(tbl_Customers[[#This Row],[total_intl_calls]]&lt;=5,"Low Calls", IF(tbl_Customers[[#This Row],[total_intl_calls]]&lt;=10, "Medium Calls", "High Calls"))</f>
        <v>Low Calls</v>
      </c>
      <c r="AF34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35" s="36" t="str">
        <f>IF(tbl_Customers[[#This Row],[Churn_Risk_Score]]&gt;=10,"High Risk", IF(tbl_Customers[[#This Row],[Churn_Risk_Score]]&gt;=5,"Medium Risk","Low Risk"))</f>
        <v>Low Risk</v>
      </c>
    </row>
    <row r="3436" spans="1:33" x14ac:dyDescent="0.35">
      <c r="A3436">
        <v>3435</v>
      </c>
      <c r="B3436" t="s">
        <v>52</v>
      </c>
      <c r="C3436">
        <v>112</v>
      </c>
      <c r="D3436" t="s">
        <v>25</v>
      </c>
      <c r="E3436" t="s">
        <v>22</v>
      </c>
      <c r="F3436" t="s">
        <v>22</v>
      </c>
      <c r="G3436">
        <v>0</v>
      </c>
      <c r="H3436">
        <v>135.69999999999999</v>
      </c>
      <c r="I3436">
        <v>34</v>
      </c>
      <c r="J3436">
        <v>23.07</v>
      </c>
      <c r="K3436">
        <v>243</v>
      </c>
      <c r="L3436">
        <v>99</v>
      </c>
      <c r="M3436">
        <v>20.66</v>
      </c>
      <c r="N3436">
        <v>209.3</v>
      </c>
      <c r="O3436">
        <v>115</v>
      </c>
      <c r="P3436">
        <v>9.42</v>
      </c>
      <c r="Q3436">
        <v>12.2</v>
      </c>
      <c r="R3436">
        <v>8</v>
      </c>
      <c r="S3436">
        <v>3.29</v>
      </c>
      <c r="T3436">
        <v>1</v>
      </c>
      <c r="U3436" t="s">
        <v>22</v>
      </c>
      <c r="V3436">
        <f>IF(tbl_Customers[[#This Row],[churn]] = "yes", 1, 0)</f>
        <v>0</v>
      </c>
      <c r="W3436" t="str">
        <f>IF(tbl_Customers[[#This Row],[number_customer_service_calls]] &lt;= 1, "0-1 Calls", IF(tbl_Customers[[#This Row],[number_customer_service_calls]] &lt;= 3, "2-3 Calls", IF(tbl_Customers[[#This Row],[number_customer_service_calls]] &lt;=5, "4-5 Calls", "6+ Calls")))</f>
        <v>0-1 Calls</v>
      </c>
      <c r="X3436" t="str">
        <f>IF(tbl_Customers[[#This Row],[account_length]] &lt;= 50, "0-50", IF(tbl_Customers[[#This Row],[account_length]] &lt;=100, "51-100", IF(tbl_Customers[[#This Row],[account_length]] &lt;= 150, "101-150", "151+")))</f>
        <v>101-150</v>
      </c>
      <c r="Y3436" t="str">
        <f>IF(tbl_Customers[[#This Row],[total_intl_charge]] &lt;= 3, "Low Charges", "High Charges")</f>
        <v>High Charges</v>
      </c>
      <c r="Z3436" t="str">
        <f>IF(tbl_Customers[[#This Row],[total_eve_calls]]&lt;=80,"Low Calls",
IF(tbl_Customers[[#This Row],[total_eve_calls]]&lt;=120,"Medium Calls","High Calls"))</f>
        <v>Medium Calls</v>
      </c>
      <c r="AA3436" t="str">
        <f>IF(tbl_Customers[[#This Row],[total_eve_charge]]&lt;=15,"Low Charges",
IF(tbl_Customers[[#This Row],[total_eve_charge]]&lt;=20,"Medium Charges","High Charges"))</f>
        <v>High Charges</v>
      </c>
      <c r="AB34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36" t="str">
        <f>IF(tbl_Customers[[#This Row],[number_vmail_messages]] = 0, "No Usage", IF(tbl_Customers[[#This Row],[number_vmail_messages]] &lt;= 20, "Low Usage", IF(tbl_Customers[[#This Row],[number_vmail_messages]] &lt;= 40, "Medium Usgae", "High Usage")))</f>
        <v>No Usage</v>
      </c>
      <c r="AD3436" t="str">
        <f>IF(tbl_Customers[[#This Row],[total_day_minutes]]&lt;=150,"Low Usage", IF(tbl_Customers[[#This Row],[total_day_minutes]]&lt;=200,"Medium Usage", IF(tbl_Customers[[#This Row],[total_day_minutes]]&lt;=250,"High Usage","Very High Usage")))</f>
        <v>Low Usage</v>
      </c>
      <c r="AE3436" t="str">
        <f>IF(tbl_Customers[[#This Row],[total_intl_calls]]&lt;=5,"Low Calls", IF(tbl_Customers[[#This Row],[total_intl_calls]]&lt;=10, "Medium Calls", "High Calls"))</f>
        <v>Medium Calls</v>
      </c>
      <c r="AF34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36" s="36" t="str">
        <f>IF(tbl_Customers[[#This Row],[Churn_Risk_Score]]&gt;=10,"High Risk", IF(tbl_Customers[[#This Row],[Churn_Risk_Score]]&gt;=5,"Medium Risk","Low Risk"))</f>
        <v>Low Risk</v>
      </c>
    </row>
    <row r="3437" spans="1:33" x14ac:dyDescent="0.35">
      <c r="A3437">
        <v>3436</v>
      </c>
      <c r="B3437" t="s">
        <v>60</v>
      </c>
      <c r="C3437">
        <v>120</v>
      </c>
      <c r="D3437" t="s">
        <v>21</v>
      </c>
      <c r="E3437" t="s">
        <v>22</v>
      </c>
      <c r="F3437" t="s">
        <v>23</v>
      </c>
      <c r="G3437">
        <v>31</v>
      </c>
      <c r="H3437">
        <v>211</v>
      </c>
      <c r="I3437">
        <v>117</v>
      </c>
      <c r="J3437">
        <v>35.869999999999997</v>
      </c>
      <c r="K3437">
        <v>238.7</v>
      </c>
      <c r="L3437">
        <v>77</v>
      </c>
      <c r="M3437">
        <v>20.29</v>
      </c>
      <c r="N3437">
        <v>184.5</v>
      </c>
      <c r="O3437">
        <v>99</v>
      </c>
      <c r="P3437">
        <v>8.3000000000000007</v>
      </c>
      <c r="Q3437">
        <v>14</v>
      </c>
      <c r="R3437">
        <v>8</v>
      </c>
      <c r="S3437">
        <v>3.78</v>
      </c>
      <c r="T3437">
        <v>1</v>
      </c>
      <c r="U3437" t="s">
        <v>22</v>
      </c>
      <c r="V3437">
        <f>IF(tbl_Customers[[#This Row],[churn]] = "yes", 1, 0)</f>
        <v>0</v>
      </c>
      <c r="W3437" t="str">
        <f>IF(tbl_Customers[[#This Row],[number_customer_service_calls]] &lt;= 1, "0-1 Calls", IF(tbl_Customers[[#This Row],[number_customer_service_calls]] &lt;= 3, "2-3 Calls", IF(tbl_Customers[[#This Row],[number_customer_service_calls]] &lt;=5, "4-5 Calls", "6+ Calls")))</f>
        <v>0-1 Calls</v>
      </c>
      <c r="X3437" t="str">
        <f>IF(tbl_Customers[[#This Row],[account_length]] &lt;= 50, "0-50", IF(tbl_Customers[[#This Row],[account_length]] &lt;=100, "51-100", IF(tbl_Customers[[#This Row],[account_length]] &lt;= 150, "101-150", "151+")))</f>
        <v>101-150</v>
      </c>
      <c r="Y3437" t="str">
        <f>IF(tbl_Customers[[#This Row],[total_intl_charge]] &lt;= 3, "Low Charges", "High Charges")</f>
        <v>High Charges</v>
      </c>
      <c r="Z3437" t="str">
        <f>IF(tbl_Customers[[#This Row],[total_eve_calls]]&lt;=80,"Low Calls",
IF(tbl_Customers[[#This Row],[total_eve_calls]]&lt;=120,"Medium Calls","High Calls"))</f>
        <v>Low Calls</v>
      </c>
      <c r="AA3437" t="str">
        <f>IF(tbl_Customers[[#This Row],[total_eve_charge]]&lt;=15,"Low Charges",
IF(tbl_Customers[[#This Row],[total_eve_charge]]&lt;=20,"Medium Charges","High Charges"))</f>
        <v>High Charges</v>
      </c>
      <c r="AB34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37" t="str">
        <f>IF(tbl_Customers[[#This Row],[number_vmail_messages]] = 0, "No Usage", IF(tbl_Customers[[#This Row],[number_vmail_messages]] &lt;= 20, "Low Usage", IF(tbl_Customers[[#This Row],[number_vmail_messages]] &lt;= 40, "Medium Usgae", "High Usage")))</f>
        <v>Medium Usgae</v>
      </c>
      <c r="AD3437" t="str">
        <f>IF(tbl_Customers[[#This Row],[total_day_minutes]]&lt;=150,"Low Usage", IF(tbl_Customers[[#This Row],[total_day_minutes]]&lt;=200,"Medium Usage", IF(tbl_Customers[[#This Row],[total_day_minutes]]&lt;=250,"High Usage","Very High Usage")))</f>
        <v>High Usage</v>
      </c>
      <c r="AE3437" t="str">
        <f>IF(tbl_Customers[[#This Row],[total_intl_calls]]&lt;=5,"Low Calls", IF(tbl_Customers[[#This Row],[total_intl_calls]]&lt;=10, "Medium Calls", "High Calls"))</f>
        <v>Medium Calls</v>
      </c>
      <c r="AF34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437" s="36" t="str">
        <f>IF(tbl_Customers[[#This Row],[Churn_Risk_Score]]&gt;=10,"High Risk", IF(tbl_Customers[[#This Row],[Churn_Risk_Score]]&gt;=5,"Medium Risk","Low Risk"))</f>
        <v>Low Risk</v>
      </c>
    </row>
    <row r="3438" spans="1:33" x14ac:dyDescent="0.35">
      <c r="A3438">
        <v>3437</v>
      </c>
      <c r="B3438" t="s">
        <v>39</v>
      </c>
      <c r="C3438">
        <v>95</v>
      </c>
      <c r="D3438" t="s">
        <v>28</v>
      </c>
      <c r="E3438" t="s">
        <v>22</v>
      </c>
      <c r="F3438" t="s">
        <v>22</v>
      </c>
      <c r="G3438">
        <v>0</v>
      </c>
      <c r="H3438">
        <v>135.19999999999999</v>
      </c>
      <c r="I3438">
        <v>93</v>
      </c>
      <c r="J3438">
        <v>22.98</v>
      </c>
      <c r="K3438">
        <v>285.89999999999998</v>
      </c>
      <c r="L3438">
        <v>123</v>
      </c>
      <c r="M3438">
        <v>24.3</v>
      </c>
      <c r="N3438">
        <v>228.1</v>
      </c>
      <c r="O3438">
        <v>112</v>
      </c>
      <c r="P3438">
        <v>10.26</v>
      </c>
      <c r="Q3438">
        <v>10</v>
      </c>
      <c r="R3438">
        <v>2</v>
      </c>
      <c r="S3438">
        <v>2.7</v>
      </c>
      <c r="T3438">
        <v>3</v>
      </c>
      <c r="U3438" t="s">
        <v>22</v>
      </c>
      <c r="V3438">
        <f>IF(tbl_Customers[[#This Row],[churn]] = "yes", 1, 0)</f>
        <v>0</v>
      </c>
      <c r="W3438" t="str">
        <f>IF(tbl_Customers[[#This Row],[number_customer_service_calls]] &lt;= 1, "0-1 Calls", IF(tbl_Customers[[#This Row],[number_customer_service_calls]] &lt;= 3, "2-3 Calls", IF(tbl_Customers[[#This Row],[number_customer_service_calls]] &lt;=5, "4-5 Calls", "6+ Calls")))</f>
        <v>2-3 Calls</v>
      </c>
      <c r="X3438" t="str">
        <f>IF(tbl_Customers[[#This Row],[account_length]] &lt;= 50, "0-50", IF(tbl_Customers[[#This Row],[account_length]] &lt;=100, "51-100", IF(tbl_Customers[[#This Row],[account_length]] &lt;= 150, "101-150", "151+")))</f>
        <v>51-100</v>
      </c>
      <c r="Y3438" t="str">
        <f>IF(tbl_Customers[[#This Row],[total_intl_charge]] &lt;= 3, "Low Charges", "High Charges")</f>
        <v>Low Charges</v>
      </c>
      <c r="Z3438" t="str">
        <f>IF(tbl_Customers[[#This Row],[total_eve_calls]]&lt;=80,"Low Calls",
IF(tbl_Customers[[#This Row],[total_eve_calls]]&lt;=120,"Medium Calls","High Calls"))</f>
        <v>High Calls</v>
      </c>
      <c r="AA3438" t="str">
        <f>IF(tbl_Customers[[#This Row],[total_eve_charge]]&lt;=15,"Low Charges",
IF(tbl_Customers[[#This Row],[total_eve_charge]]&lt;=20,"Medium Charges","High Charges"))</f>
        <v>High Charges</v>
      </c>
      <c r="AB34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38" t="str">
        <f>IF(tbl_Customers[[#This Row],[number_vmail_messages]] = 0, "No Usage", IF(tbl_Customers[[#This Row],[number_vmail_messages]] &lt;= 20, "Low Usage", IF(tbl_Customers[[#This Row],[number_vmail_messages]] &lt;= 40, "Medium Usgae", "High Usage")))</f>
        <v>No Usage</v>
      </c>
      <c r="AD3438" t="str">
        <f>IF(tbl_Customers[[#This Row],[total_day_minutes]]&lt;=150,"Low Usage", IF(tbl_Customers[[#This Row],[total_day_minutes]]&lt;=200,"Medium Usage", IF(tbl_Customers[[#This Row],[total_day_minutes]]&lt;=250,"High Usage","Very High Usage")))</f>
        <v>Low Usage</v>
      </c>
      <c r="AE3438" t="str">
        <f>IF(tbl_Customers[[#This Row],[total_intl_calls]]&lt;=5,"Low Calls", IF(tbl_Customers[[#This Row],[total_intl_calls]]&lt;=10, "Medium Calls", "High Calls"))</f>
        <v>Low Calls</v>
      </c>
      <c r="AF34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38" s="36" t="str">
        <f>IF(tbl_Customers[[#This Row],[Churn_Risk_Score]]&gt;=10,"High Risk", IF(tbl_Customers[[#This Row],[Churn_Risk_Score]]&gt;=5,"Medium Risk","Low Risk"))</f>
        <v>Low Risk</v>
      </c>
    </row>
    <row r="3439" spans="1:33" x14ac:dyDescent="0.35">
      <c r="A3439">
        <v>3438</v>
      </c>
      <c r="B3439" t="s">
        <v>30</v>
      </c>
      <c r="C3439">
        <v>61</v>
      </c>
      <c r="D3439" t="s">
        <v>25</v>
      </c>
      <c r="E3439" t="s">
        <v>22</v>
      </c>
      <c r="F3439" t="s">
        <v>22</v>
      </c>
      <c r="G3439">
        <v>0</v>
      </c>
      <c r="H3439">
        <v>140.80000000000001</v>
      </c>
      <c r="I3439">
        <v>126</v>
      </c>
      <c r="J3439">
        <v>23.94</v>
      </c>
      <c r="K3439">
        <v>212.5</v>
      </c>
      <c r="L3439">
        <v>115</v>
      </c>
      <c r="M3439">
        <v>18.059999999999999</v>
      </c>
      <c r="N3439">
        <v>141.69999999999999</v>
      </c>
      <c r="O3439">
        <v>79</v>
      </c>
      <c r="P3439">
        <v>6.38</v>
      </c>
      <c r="Q3439">
        <v>6.4</v>
      </c>
      <c r="R3439">
        <v>5</v>
      </c>
      <c r="S3439">
        <v>1.73</v>
      </c>
      <c r="T3439">
        <v>4</v>
      </c>
      <c r="U3439" t="s">
        <v>23</v>
      </c>
      <c r="V3439">
        <f>IF(tbl_Customers[[#This Row],[churn]] = "yes", 1, 0)</f>
        <v>1</v>
      </c>
      <c r="W3439" t="str">
        <f>IF(tbl_Customers[[#This Row],[number_customer_service_calls]] &lt;= 1, "0-1 Calls", IF(tbl_Customers[[#This Row],[number_customer_service_calls]] &lt;= 3, "2-3 Calls", IF(tbl_Customers[[#This Row],[number_customer_service_calls]] &lt;=5, "4-5 Calls", "6+ Calls")))</f>
        <v>4-5 Calls</v>
      </c>
      <c r="X3439" t="str">
        <f>IF(tbl_Customers[[#This Row],[account_length]] &lt;= 50, "0-50", IF(tbl_Customers[[#This Row],[account_length]] &lt;=100, "51-100", IF(tbl_Customers[[#This Row],[account_length]] &lt;= 150, "101-150", "151+")))</f>
        <v>51-100</v>
      </c>
      <c r="Y3439" t="str">
        <f>IF(tbl_Customers[[#This Row],[total_intl_charge]] &lt;= 3, "Low Charges", "High Charges")</f>
        <v>Low Charges</v>
      </c>
      <c r="Z3439" t="str">
        <f>IF(tbl_Customers[[#This Row],[total_eve_calls]]&lt;=80,"Low Calls",
IF(tbl_Customers[[#This Row],[total_eve_calls]]&lt;=120,"Medium Calls","High Calls"))</f>
        <v>Medium Calls</v>
      </c>
      <c r="AA3439" t="str">
        <f>IF(tbl_Customers[[#This Row],[total_eve_charge]]&lt;=15,"Low Charges",
IF(tbl_Customers[[#This Row],[total_eve_charge]]&lt;=20,"Medium Charges","High Charges"))</f>
        <v>Medium Charges</v>
      </c>
      <c r="AB34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39" t="str">
        <f>IF(tbl_Customers[[#This Row],[number_vmail_messages]] = 0, "No Usage", IF(tbl_Customers[[#This Row],[number_vmail_messages]] &lt;= 20, "Low Usage", IF(tbl_Customers[[#This Row],[number_vmail_messages]] &lt;= 40, "Medium Usgae", "High Usage")))</f>
        <v>No Usage</v>
      </c>
      <c r="AD3439" t="str">
        <f>IF(tbl_Customers[[#This Row],[total_day_minutes]]&lt;=150,"Low Usage", IF(tbl_Customers[[#This Row],[total_day_minutes]]&lt;=200,"Medium Usage", IF(tbl_Customers[[#This Row],[total_day_minutes]]&lt;=250,"High Usage","Very High Usage")))</f>
        <v>Low Usage</v>
      </c>
      <c r="AE3439" t="str">
        <f>IF(tbl_Customers[[#This Row],[total_intl_calls]]&lt;=5,"Low Calls", IF(tbl_Customers[[#This Row],[total_intl_calls]]&lt;=10, "Medium Calls", "High Calls"))</f>
        <v>Low Calls</v>
      </c>
      <c r="AF34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39" s="36" t="str">
        <f>IF(tbl_Customers[[#This Row],[Churn_Risk_Score]]&gt;=10,"High Risk", IF(tbl_Customers[[#This Row],[Churn_Risk_Score]]&gt;=5,"Medium Risk","Low Risk"))</f>
        <v>Medium Risk</v>
      </c>
    </row>
    <row r="3440" spans="1:33" x14ac:dyDescent="0.35">
      <c r="A3440">
        <v>3439</v>
      </c>
      <c r="B3440" t="s">
        <v>68</v>
      </c>
      <c r="C3440">
        <v>42</v>
      </c>
      <c r="D3440" t="s">
        <v>28</v>
      </c>
      <c r="E3440" t="s">
        <v>22</v>
      </c>
      <c r="F3440" t="s">
        <v>22</v>
      </c>
      <c r="G3440">
        <v>0</v>
      </c>
      <c r="H3440">
        <v>160.19999999999999</v>
      </c>
      <c r="I3440">
        <v>103</v>
      </c>
      <c r="J3440">
        <v>27.23</v>
      </c>
      <c r="K3440">
        <v>159.80000000000001</v>
      </c>
      <c r="L3440">
        <v>116</v>
      </c>
      <c r="M3440">
        <v>13.58</v>
      </c>
      <c r="N3440">
        <v>255.7</v>
      </c>
      <c r="O3440">
        <v>87</v>
      </c>
      <c r="P3440">
        <v>11.51</v>
      </c>
      <c r="Q3440">
        <v>12.9</v>
      </c>
      <c r="R3440">
        <v>3</v>
      </c>
      <c r="S3440">
        <v>3.48</v>
      </c>
      <c r="T3440">
        <v>1</v>
      </c>
      <c r="U3440" t="s">
        <v>22</v>
      </c>
      <c r="V3440">
        <f>IF(tbl_Customers[[#This Row],[churn]] = "yes", 1, 0)</f>
        <v>0</v>
      </c>
      <c r="W3440" t="str">
        <f>IF(tbl_Customers[[#This Row],[number_customer_service_calls]] &lt;= 1, "0-1 Calls", IF(tbl_Customers[[#This Row],[number_customer_service_calls]] &lt;= 3, "2-3 Calls", IF(tbl_Customers[[#This Row],[number_customer_service_calls]] &lt;=5, "4-5 Calls", "6+ Calls")))</f>
        <v>0-1 Calls</v>
      </c>
      <c r="X3440" t="str">
        <f>IF(tbl_Customers[[#This Row],[account_length]] &lt;= 50, "0-50", IF(tbl_Customers[[#This Row],[account_length]] &lt;=100, "51-100", IF(tbl_Customers[[#This Row],[account_length]] &lt;= 150, "101-150", "151+")))</f>
        <v>0-50</v>
      </c>
      <c r="Y3440" t="str">
        <f>IF(tbl_Customers[[#This Row],[total_intl_charge]] &lt;= 3, "Low Charges", "High Charges")</f>
        <v>High Charges</v>
      </c>
      <c r="Z3440" t="str">
        <f>IF(tbl_Customers[[#This Row],[total_eve_calls]]&lt;=80,"Low Calls",
IF(tbl_Customers[[#This Row],[total_eve_calls]]&lt;=120,"Medium Calls","High Calls"))</f>
        <v>Medium Calls</v>
      </c>
      <c r="AA3440" t="str">
        <f>IF(tbl_Customers[[#This Row],[total_eve_charge]]&lt;=15,"Low Charges",
IF(tbl_Customers[[#This Row],[total_eve_charge]]&lt;=20,"Medium Charges","High Charges"))</f>
        <v>Low Charges</v>
      </c>
      <c r="AB34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40" t="str">
        <f>IF(tbl_Customers[[#This Row],[number_vmail_messages]] = 0, "No Usage", IF(tbl_Customers[[#This Row],[number_vmail_messages]] &lt;= 20, "Low Usage", IF(tbl_Customers[[#This Row],[number_vmail_messages]] &lt;= 40, "Medium Usgae", "High Usage")))</f>
        <v>No Usage</v>
      </c>
      <c r="AD3440" t="str">
        <f>IF(tbl_Customers[[#This Row],[total_day_minutes]]&lt;=150,"Low Usage", IF(tbl_Customers[[#This Row],[total_day_minutes]]&lt;=200,"Medium Usage", IF(tbl_Customers[[#This Row],[total_day_minutes]]&lt;=250,"High Usage","Very High Usage")))</f>
        <v>Medium Usage</v>
      </c>
      <c r="AE3440" t="str">
        <f>IF(tbl_Customers[[#This Row],[total_intl_calls]]&lt;=5,"Low Calls", IF(tbl_Customers[[#This Row],[total_intl_calls]]&lt;=10, "Medium Calls", "High Calls"))</f>
        <v>Low Calls</v>
      </c>
      <c r="AF34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40" s="36" t="str">
        <f>IF(tbl_Customers[[#This Row],[Churn_Risk_Score]]&gt;=10,"High Risk", IF(tbl_Customers[[#This Row],[Churn_Risk_Score]]&gt;=5,"Medium Risk","Low Risk"))</f>
        <v>Low Risk</v>
      </c>
    </row>
    <row r="3441" spans="1:33" x14ac:dyDescent="0.35">
      <c r="A3441">
        <v>3440</v>
      </c>
      <c r="B3441" t="s">
        <v>49</v>
      </c>
      <c r="C3441">
        <v>104</v>
      </c>
      <c r="D3441" t="s">
        <v>21</v>
      </c>
      <c r="E3441" t="s">
        <v>22</v>
      </c>
      <c r="F3441" t="s">
        <v>22</v>
      </c>
      <c r="G3441">
        <v>0</v>
      </c>
      <c r="H3441">
        <v>153.69999999999999</v>
      </c>
      <c r="I3441">
        <v>86</v>
      </c>
      <c r="J3441">
        <v>26.13</v>
      </c>
      <c r="K3441">
        <v>160.30000000000001</v>
      </c>
      <c r="L3441">
        <v>78</v>
      </c>
      <c r="M3441">
        <v>13.63</v>
      </c>
      <c r="N3441">
        <v>176.6</v>
      </c>
      <c r="O3441">
        <v>140</v>
      </c>
      <c r="P3441">
        <v>7.95</v>
      </c>
      <c r="Q3441">
        <v>9.6</v>
      </c>
      <c r="R3441">
        <v>8</v>
      </c>
      <c r="S3441">
        <v>2.59</v>
      </c>
      <c r="T3441">
        <v>1</v>
      </c>
      <c r="U3441" t="s">
        <v>22</v>
      </c>
      <c r="V3441">
        <f>IF(tbl_Customers[[#This Row],[churn]] = "yes", 1, 0)</f>
        <v>0</v>
      </c>
      <c r="W3441" t="str">
        <f>IF(tbl_Customers[[#This Row],[number_customer_service_calls]] &lt;= 1, "0-1 Calls", IF(tbl_Customers[[#This Row],[number_customer_service_calls]] &lt;= 3, "2-3 Calls", IF(tbl_Customers[[#This Row],[number_customer_service_calls]] &lt;=5, "4-5 Calls", "6+ Calls")))</f>
        <v>0-1 Calls</v>
      </c>
      <c r="X3441" t="str">
        <f>IF(tbl_Customers[[#This Row],[account_length]] &lt;= 50, "0-50", IF(tbl_Customers[[#This Row],[account_length]] &lt;=100, "51-100", IF(tbl_Customers[[#This Row],[account_length]] &lt;= 150, "101-150", "151+")))</f>
        <v>101-150</v>
      </c>
      <c r="Y3441" t="str">
        <f>IF(tbl_Customers[[#This Row],[total_intl_charge]] &lt;= 3, "Low Charges", "High Charges")</f>
        <v>Low Charges</v>
      </c>
      <c r="Z3441" t="str">
        <f>IF(tbl_Customers[[#This Row],[total_eve_calls]]&lt;=80,"Low Calls",
IF(tbl_Customers[[#This Row],[total_eve_calls]]&lt;=120,"Medium Calls","High Calls"))</f>
        <v>Low Calls</v>
      </c>
      <c r="AA3441" t="str">
        <f>IF(tbl_Customers[[#This Row],[total_eve_charge]]&lt;=15,"Low Charges",
IF(tbl_Customers[[#This Row],[total_eve_charge]]&lt;=20,"Medium Charges","High Charges"))</f>
        <v>Low Charges</v>
      </c>
      <c r="AB34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41" t="str">
        <f>IF(tbl_Customers[[#This Row],[number_vmail_messages]] = 0, "No Usage", IF(tbl_Customers[[#This Row],[number_vmail_messages]] &lt;= 20, "Low Usage", IF(tbl_Customers[[#This Row],[number_vmail_messages]] &lt;= 40, "Medium Usgae", "High Usage")))</f>
        <v>No Usage</v>
      </c>
      <c r="AD3441" t="str">
        <f>IF(tbl_Customers[[#This Row],[total_day_minutes]]&lt;=150,"Low Usage", IF(tbl_Customers[[#This Row],[total_day_minutes]]&lt;=200,"Medium Usage", IF(tbl_Customers[[#This Row],[total_day_minutes]]&lt;=250,"High Usage","Very High Usage")))</f>
        <v>Medium Usage</v>
      </c>
      <c r="AE3441" t="str">
        <f>IF(tbl_Customers[[#This Row],[total_intl_calls]]&lt;=5,"Low Calls", IF(tbl_Customers[[#This Row],[total_intl_calls]]&lt;=10, "Medium Calls", "High Calls"))</f>
        <v>Medium Calls</v>
      </c>
      <c r="AF34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41" s="36" t="str">
        <f>IF(tbl_Customers[[#This Row],[Churn_Risk_Score]]&gt;=10,"High Risk", IF(tbl_Customers[[#This Row],[Churn_Risk_Score]]&gt;=5,"Medium Risk","Low Risk"))</f>
        <v>Low Risk</v>
      </c>
    </row>
    <row r="3442" spans="1:33" x14ac:dyDescent="0.35">
      <c r="A3442">
        <v>3441</v>
      </c>
      <c r="B3442" t="s">
        <v>75</v>
      </c>
      <c r="C3442">
        <v>184</v>
      </c>
      <c r="D3442" t="s">
        <v>21</v>
      </c>
      <c r="E3442" t="s">
        <v>22</v>
      </c>
      <c r="F3442" t="s">
        <v>22</v>
      </c>
      <c r="G3442">
        <v>0</v>
      </c>
      <c r="H3442">
        <v>237.6</v>
      </c>
      <c r="I3442">
        <v>86</v>
      </c>
      <c r="J3442">
        <v>40.39</v>
      </c>
      <c r="K3442">
        <v>157</v>
      </c>
      <c r="L3442">
        <v>105</v>
      </c>
      <c r="M3442">
        <v>13.35</v>
      </c>
      <c r="N3442">
        <v>163.6</v>
      </c>
      <c r="O3442">
        <v>103</v>
      </c>
      <c r="P3442">
        <v>7.36</v>
      </c>
      <c r="Q3442">
        <v>14.2</v>
      </c>
      <c r="R3442">
        <v>2</v>
      </c>
      <c r="S3442">
        <v>3.83</v>
      </c>
      <c r="T3442">
        <v>2</v>
      </c>
      <c r="U3442" t="s">
        <v>22</v>
      </c>
      <c r="V3442">
        <f>IF(tbl_Customers[[#This Row],[churn]] = "yes", 1, 0)</f>
        <v>0</v>
      </c>
      <c r="W3442" t="str">
        <f>IF(tbl_Customers[[#This Row],[number_customer_service_calls]] &lt;= 1, "0-1 Calls", IF(tbl_Customers[[#This Row],[number_customer_service_calls]] &lt;= 3, "2-3 Calls", IF(tbl_Customers[[#This Row],[number_customer_service_calls]] &lt;=5, "4-5 Calls", "6+ Calls")))</f>
        <v>2-3 Calls</v>
      </c>
      <c r="X3442" t="str">
        <f>IF(tbl_Customers[[#This Row],[account_length]] &lt;= 50, "0-50", IF(tbl_Customers[[#This Row],[account_length]] &lt;=100, "51-100", IF(tbl_Customers[[#This Row],[account_length]] &lt;= 150, "101-150", "151+")))</f>
        <v>151+</v>
      </c>
      <c r="Y3442" t="str">
        <f>IF(tbl_Customers[[#This Row],[total_intl_charge]] &lt;= 3, "Low Charges", "High Charges")</f>
        <v>High Charges</v>
      </c>
      <c r="Z3442" t="str">
        <f>IF(tbl_Customers[[#This Row],[total_eve_calls]]&lt;=80,"Low Calls",
IF(tbl_Customers[[#This Row],[total_eve_calls]]&lt;=120,"Medium Calls","High Calls"))</f>
        <v>Medium Calls</v>
      </c>
      <c r="AA3442" t="str">
        <f>IF(tbl_Customers[[#This Row],[total_eve_charge]]&lt;=15,"Low Charges",
IF(tbl_Customers[[#This Row],[total_eve_charge]]&lt;=20,"Medium Charges","High Charges"))</f>
        <v>Low Charges</v>
      </c>
      <c r="AB34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42" t="str">
        <f>IF(tbl_Customers[[#This Row],[number_vmail_messages]] = 0, "No Usage", IF(tbl_Customers[[#This Row],[number_vmail_messages]] &lt;= 20, "Low Usage", IF(tbl_Customers[[#This Row],[number_vmail_messages]] &lt;= 40, "Medium Usgae", "High Usage")))</f>
        <v>No Usage</v>
      </c>
      <c r="AD3442" t="str">
        <f>IF(tbl_Customers[[#This Row],[total_day_minutes]]&lt;=150,"Low Usage", IF(tbl_Customers[[#This Row],[total_day_minutes]]&lt;=200,"Medium Usage", IF(tbl_Customers[[#This Row],[total_day_minutes]]&lt;=250,"High Usage","Very High Usage")))</f>
        <v>High Usage</v>
      </c>
      <c r="AE3442" t="str">
        <f>IF(tbl_Customers[[#This Row],[total_intl_calls]]&lt;=5,"Low Calls", IF(tbl_Customers[[#This Row],[total_intl_calls]]&lt;=10, "Medium Calls", "High Calls"))</f>
        <v>Low Calls</v>
      </c>
      <c r="AF34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42" s="36" t="str">
        <f>IF(tbl_Customers[[#This Row],[Churn_Risk_Score]]&gt;=10,"High Risk", IF(tbl_Customers[[#This Row],[Churn_Risk_Score]]&gt;=5,"Medium Risk","Low Risk"))</f>
        <v>Low Risk</v>
      </c>
    </row>
    <row r="3443" spans="1:33" x14ac:dyDescent="0.35">
      <c r="A3443">
        <v>3442</v>
      </c>
      <c r="B3443" t="s">
        <v>63</v>
      </c>
      <c r="C3443">
        <v>29</v>
      </c>
      <c r="D3443" t="s">
        <v>28</v>
      </c>
      <c r="E3443" t="s">
        <v>22</v>
      </c>
      <c r="F3443" t="s">
        <v>22</v>
      </c>
      <c r="G3443">
        <v>0</v>
      </c>
      <c r="H3443">
        <v>182.1</v>
      </c>
      <c r="I3443">
        <v>92</v>
      </c>
      <c r="J3443">
        <v>30.96</v>
      </c>
      <c r="K3443">
        <v>180.4</v>
      </c>
      <c r="L3443">
        <v>91</v>
      </c>
      <c r="M3443">
        <v>15.33</v>
      </c>
      <c r="N3443">
        <v>206.4</v>
      </c>
      <c r="O3443">
        <v>128</v>
      </c>
      <c r="P3443">
        <v>9.2899999999999991</v>
      </c>
      <c r="Q3443">
        <v>7.2</v>
      </c>
      <c r="R3443">
        <v>2</v>
      </c>
      <c r="S3443">
        <v>1.94</v>
      </c>
      <c r="T3443">
        <v>2</v>
      </c>
      <c r="U3443" t="s">
        <v>22</v>
      </c>
      <c r="V3443">
        <f>IF(tbl_Customers[[#This Row],[churn]] = "yes", 1, 0)</f>
        <v>0</v>
      </c>
      <c r="W3443" t="str">
        <f>IF(tbl_Customers[[#This Row],[number_customer_service_calls]] &lt;= 1, "0-1 Calls", IF(tbl_Customers[[#This Row],[number_customer_service_calls]] &lt;= 3, "2-3 Calls", IF(tbl_Customers[[#This Row],[number_customer_service_calls]] &lt;=5, "4-5 Calls", "6+ Calls")))</f>
        <v>2-3 Calls</v>
      </c>
      <c r="X3443" t="str">
        <f>IF(tbl_Customers[[#This Row],[account_length]] &lt;= 50, "0-50", IF(tbl_Customers[[#This Row],[account_length]] &lt;=100, "51-100", IF(tbl_Customers[[#This Row],[account_length]] &lt;= 150, "101-150", "151+")))</f>
        <v>0-50</v>
      </c>
      <c r="Y3443" t="str">
        <f>IF(tbl_Customers[[#This Row],[total_intl_charge]] &lt;= 3, "Low Charges", "High Charges")</f>
        <v>Low Charges</v>
      </c>
      <c r="Z3443" t="str">
        <f>IF(tbl_Customers[[#This Row],[total_eve_calls]]&lt;=80,"Low Calls",
IF(tbl_Customers[[#This Row],[total_eve_calls]]&lt;=120,"Medium Calls","High Calls"))</f>
        <v>Medium Calls</v>
      </c>
      <c r="AA3443" t="str">
        <f>IF(tbl_Customers[[#This Row],[total_eve_charge]]&lt;=15,"Low Charges",
IF(tbl_Customers[[#This Row],[total_eve_charge]]&lt;=20,"Medium Charges","High Charges"))</f>
        <v>Medium Charges</v>
      </c>
      <c r="AB34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43" t="str">
        <f>IF(tbl_Customers[[#This Row],[number_vmail_messages]] = 0, "No Usage", IF(tbl_Customers[[#This Row],[number_vmail_messages]] &lt;= 20, "Low Usage", IF(tbl_Customers[[#This Row],[number_vmail_messages]] &lt;= 40, "Medium Usgae", "High Usage")))</f>
        <v>No Usage</v>
      </c>
      <c r="AD3443" t="str">
        <f>IF(tbl_Customers[[#This Row],[total_day_minutes]]&lt;=150,"Low Usage", IF(tbl_Customers[[#This Row],[total_day_minutes]]&lt;=200,"Medium Usage", IF(tbl_Customers[[#This Row],[total_day_minutes]]&lt;=250,"High Usage","Very High Usage")))</f>
        <v>Medium Usage</v>
      </c>
      <c r="AE3443" t="str">
        <f>IF(tbl_Customers[[#This Row],[total_intl_calls]]&lt;=5,"Low Calls", IF(tbl_Customers[[#This Row],[total_intl_calls]]&lt;=10, "Medium Calls", "High Calls"))</f>
        <v>Low Calls</v>
      </c>
      <c r="AF34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43" s="36" t="str">
        <f>IF(tbl_Customers[[#This Row],[Churn_Risk_Score]]&gt;=10,"High Risk", IF(tbl_Customers[[#This Row],[Churn_Risk_Score]]&gt;=5,"Medium Risk","Low Risk"))</f>
        <v>Low Risk</v>
      </c>
    </row>
    <row r="3444" spans="1:33" x14ac:dyDescent="0.35">
      <c r="A3444">
        <v>3443</v>
      </c>
      <c r="B3444" t="s">
        <v>49</v>
      </c>
      <c r="C3444">
        <v>5</v>
      </c>
      <c r="D3444" t="s">
        <v>25</v>
      </c>
      <c r="E3444" t="s">
        <v>22</v>
      </c>
      <c r="F3444" t="s">
        <v>22</v>
      </c>
      <c r="G3444">
        <v>0</v>
      </c>
      <c r="H3444">
        <v>198.7</v>
      </c>
      <c r="I3444">
        <v>108</v>
      </c>
      <c r="J3444">
        <v>33.78</v>
      </c>
      <c r="K3444">
        <v>146.69999999999999</v>
      </c>
      <c r="L3444">
        <v>86</v>
      </c>
      <c r="M3444">
        <v>12.47</v>
      </c>
      <c r="N3444">
        <v>216.8</v>
      </c>
      <c r="O3444">
        <v>95</v>
      </c>
      <c r="P3444">
        <v>9.76</v>
      </c>
      <c r="Q3444">
        <v>9.5</v>
      </c>
      <c r="R3444">
        <v>3</v>
      </c>
      <c r="S3444">
        <v>2.57</v>
      </c>
      <c r="T3444">
        <v>2</v>
      </c>
      <c r="U3444" t="s">
        <v>22</v>
      </c>
      <c r="V3444">
        <f>IF(tbl_Customers[[#This Row],[churn]] = "yes", 1, 0)</f>
        <v>0</v>
      </c>
      <c r="W3444" t="str">
        <f>IF(tbl_Customers[[#This Row],[number_customer_service_calls]] &lt;= 1, "0-1 Calls", IF(tbl_Customers[[#This Row],[number_customer_service_calls]] &lt;= 3, "2-3 Calls", IF(tbl_Customers[[#This Row],[number_customer_service_calls]] &lt;=5, "4-5 Calls", "6+ Calls")))</f>
        <v>2-3 Calls</v>
      </c>
      <c r="X3444" t="str">
        <f>IF(tbl_Customers[[#This Row],[account_length]] &lt;= 50, "0-50", IF(tbl_Customers[[#This Row],[account_length]] &lt;=100, "51-100", IF(tbl_Customers[[#This Row],[account_length]] &lt;= 150, "101-150", "151+")))</f>
        <v>0-50</v>
      </c>
      <c r="Y3444" t="str">
        <f>IF(tbl_Customers[[#This Row],[total_intl_charge]] &lt;= 3, "Low Charges", "High Charges")</f>
        <v>Low Charges</v>
      </c>
      <c r="Z3444" t="str">
        <f>IF(tbl_Customers[[#This Row],[total_eve_calls]]&lt;=80,"Low Calls",
IF(tbl_Customers[[#This Row],[total_eve_calls]]&lt;=120,"Medium Calls","High Calls"))</f>
        <v>Medium Calls</v>
      </c>
      <c r="AA3444" t="str">
        <f>IF(tbl_Customers[[#This Row],[total_eve_charge]]&lt;=15,"Low Charges",
IF(tbl_Customers[[#This Row],[total_eve_charge]]&lt;=20,"Medium Charges","High Charges"))</f>
        <v>Low Charges</v>
      </c>
      <c r="AB34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44" t="str">
        <f>IF(tbl_Customers[[#This Row],[number_vmail_messages]] = 0, "No Usage", IF(tbl_Customers[[#This Row],[number_vmail_messages]] &lt;= 20, "Low Usage", IF(tbl_Customers[[#This Row],[number_vmail_messages]] &lt;= 40, "Medium Usgae", "High Usage")))</f>
        <v>No Usage</v>
      </c>
      <c r="AD3444" t="str">
        <f>IF(tbl_Customers[[#This Row],[total_day_minutes]]&lt;=150,"Low Usage", IF(tbl_Customers[[#This Row],[total_day_minutes]]&lt;=200,"Medium Usage", IF(tbl_Customers[[#This Row],[total_day_minutes]]&lt;=250,"High Usage","Very High Usage")))</f>
        <v>Medium Usage</v>
      </c>
      <c r="AE3444" t="str">
        <f>IF(tbl_Customers[[#This Row],[total_intl_calls]]&lt;=5,"Low Calls", IF(tbl_Customers[[#This Row],[total_intl_calls]]&lt;=10, "Medium Calls", "High Calls"))</f>
        <v>Low Calls</v>
      </c>
      <c r="AF34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44" s="36" t="str">
        <f>IF(tbl_Customers[[#This Row],[Churn_Risk_Score]]&gt;=10,"High Risk", IF(tbl_Customers[[#This Row],[Churn_Risk_Score]]&gt;=5,"Medium Risk","Low Risk"))</f>
        <v>Low Risk</v>
      </c>
    </row>
    <row r="3445" spans="1:33" x14ac:dyDescent="0.35">
      <c r="A3445">
        <v>3444</v>
      </c>
      <c r="B3445" t="s">
        <v>27</v>
      </c>
      <c r="C3445">
        <v>58</v>
      </c>
      <c r="D3445" t="s">
        <v>25</v>
      </c>
      <c r="E3445" t="s">
        <v>22</v>
      </c>
      <c r="F3445" t="s">
        <v>23</v>
      </c>
      <c r="G3445">
        <v>47</v>
      </c>
      <c r="H3445">
        <v>151.1</v>
      </c>
      <c r="I3445">
        <v>117</v>
      </c>
      <c r="J3445">
        <v>25.69</v>
      </c>
      <c r="K3445">
        <v>137.4</v>
      </c>
      <c r="L3445">
        <v>103</v>
      </c>
      <c r="M3445">
        <v>11.68</v>
      </c>
      <c r="N3445">
        <v>172.6</v>
      </c>
      <c r="O3445">
        <v>99</v>
      </c>
      <c r="P3445">
        <v>7.77</v>
      </c>
      <c r="Q3445">
        <v>9.1999999999999993</v>
      </c>
      <c r="R3445">
        <v>8</v>
      </c>
      <c r="S3445">
        <v>2.48</v>
      </c>
      <c r="T3445">
        <v>1</v>
      </c>
      <c r="U3445" t="s">
        <v>22</v>
      </c>
      <c r="V3445">
        <f>IF(tbl_Customers[[#This Row],[churn]] = "yes", 1, 0)</f>
        <v>0</v>
      </c>
      <c r="W3445" t="str">
        <f>IF(tbl_Customers[[#This Row],[number_customer_service_calls]] &lt;= 1, "0-1 Calls", IF(tbl_Customers[[#This Row],[number_customer_service_calls]] &lt;= 3, "2-3 Calls", IF(tbl_Customers[[#This Row],[number_customer_service_calls]] &lt;=5, "4-5 Calls", "6+ Calls")))</f>
        <v>0-1 Calls</v>
      </c>
      <c r="X3445" t="str">
        <f>IF(tbl_Customers[[#This Row],[account_length]] &lt;= 50, "0-50", IF(tbl_Customers[[#This Row],[account_length]] &lt;=100, "51-100", IF(tbl_Customers[[#This Row],[account_length]] &lt;= 150, "101-150", "151+")))</f>
        <v>51-100</v>
      </c>
      <c r="Y3445" t="str">
        <f>IF(tbl_Customers[[#This Row],[total_intl_charge]] &lt;= 3, "Low Charges", "High Charges")</f>
        <v>Low Charges</v>
      </c>
      <c r="Z3445" t="str">
        <f>IF(tbl_Customers[[#This Row],[total_eve_calls]]&lt;=80,"Low Calls",
IF(tbl_Customers[[#This Row],[total_eve_calls]]&lt;=120,"Medium Calls","High Calls"))</f>
        <v>Medium Calls</v>
      </c>
      <c r="AA3445" t="str">
        <f>IF(tbl_Customers[[#This Row],[total_eve_charge]]&lt;=15,"Low Charges",
IF(tbl_Customers[[#This Row],[total_eve_charge]]&lt;=20,"Medium Charges","High Charges"))</f>
        <v>Low Charges</v>
      </c>
      <c r="AB34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45" t="str">
        <f>IF(tbl_Customers[[#This Row],[number_vmail_messages]] = 0, "No Usage", IF(tbl_Customers[[#This Row],[number_vmail_messages]] &lt;= 20, "Low Usage", IF(tbl_Customers[[#This Row],[number_vmail_messages]] &lt;= 40, "Medium Usgae", "High Usage")))</f>
        <v>High Usage</v>
      </c>
      <c r="AD3445" t="str">
        <f>IF(tbl_Customers[[#This Row],[total_day_minutes]]&lt;=150,"Low Usage", IF(tbl_Customers[[#This Row],[total_day_minutes]]&lt;=200,"Medium Usage", IF(tbl_Customers[[#This Row],[total_day_minutes]]&lt;=250,"High Usage","Very High Usage")))</f>
        <v>Medium Usage</v>
      </c>
      <c r="AE3445" t="str">
        <f>IF(tbl_Customers[[#This Row],[total_intl_calls]]&lt;=5,"Low Calls", IF(tbl_Customers[[#This Row],[total_intl_calls]]&lt;=10, "Medium Calls", "High Calls"))</f>
        <v>Medium Calls</v>
      </c>
      <c r="AF34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45" s="36" t="str">
        <f>IF(tbl_Customers[[#This Row],[Churn_Risk_Score]]&gt;=10,"High Risk", IF(tbl_Customers[[#This Row],[Churn_Risk_Score]]&gt;=5,"Medium Risk","Low Risk"))</f>
        <v>Low Risk</v>
      </c>
    </row>
    <row r="3446" spans="1:33" x14ac:dyDescent="0.35">
      <c r="A3446">
        <v>3445</v>
      </c>
      <c r="B3446" t="s">
        <v>63</v>
      </c>
      <c r="C3446">
        <v>165</v>
      </c>
      <c r="D3446" t="s">
        <v>28</v>
      </c>
      <c r="E3446" t="s">
        <v>22</v>
      </c>
      <c r="F3446" t="s">
        <v>22</v>
      </c>
      <c r="G3446">
        <v>0</v>
      </c>
      <c r="H3446">
        <v>195.2</v>
      </c>
      <c r="I3446">
        <v>84</v>
      </c>
      <c r="J3446">
        <v>33.18</v>
      </c>
      <c r="K3446">
        <v>229.5</v>
      </c>
      <c r="L3446">
        <v>116</v>
      </c>
      <c r="M3446">
        <v>19.510000000000002</v>
      </c>
      <c r="N3446">
        <v>185.3</v>
      </c>
      <c r="O3446">
        <v>147</v>
      </c>
      <c r="P3446">
        <v>8.34</v>
      </c>
      <c r="Q3446">
        <v>11.9</v>
      </c>
      <c r="R3446">
        <v>3</v>
      </c>
      <c r="S3446">
        <v>3.21</v>
      </c>
      <c r="T3446">
        <v>0</v>
      </c>
      <c r="U3446" t="s">
        <v>22</v>
      </c>
      <c r="V3446">
        <f>IF(tbl_Customers[[#This Row],[churn]] = "yes", 1, 0)</f>
        <v>0</v>
      </c>
      <c r="W3446" t="str">
        <f>IF(tbl_Customers[[#This Row],[number_customer_service_calls]] &lt;= 1, "0-1 Calls", IF(tbl_Customers[[#This Row],[number_customer_service_calls]] &lt;= 3, "2-3 Calls", IF(tbl_Customers[[#This Row],[number_customer_service_calls]] &lt;=5, "4-5 Calls", "6+ Calls")))</f>
        <v>0-1 Calls</v>
      </c>
      <c r="X3446" t="str">
        <f>IF(tbl_Customers[[#This Row],[account_length]] &lt;= 50, "0-50", IF(tbl_Customers[[#This Row],[account_length]] &lt;=100, "51-100", IF(tbl_Customers[[#This Row],[account_length]] &lt;= 150, "101-150", "151+")))</f>
        <v>151+</v>
      </c>
      <c r="Y3446" t="str">
        <f>IF(tbl_Customers[[#This Row],[total_intl_charge]] &lt;= 3, "Low Charges", "High Charges")</f>
        <v>High Charges</v>
      </c>
      <c r="Z3446" t="str">
        <f>IF(tbl_Customers[[#This Row],[total_eve_calls]]&lt;=80,"Low Calls",
IF(tbl_Customers[[#This Row],[total_eve_calls]]&lt;=120,"Medium Calls","High Calls"))</f>
        <v>Medium Calls</v>
      </c>
      <c r="AA3446" t="str">
        <f>IF(tbl_Customers[[#This Row],[total_eve_charge]]&lt;=15,"Low Charges",
IF(tbl_Customers[[#This Row],[total_eve_charge]]&lt;=20,"Medium Charges","High Charges"))</f>
        <v>Medium Charges</v>
      </c>
      <c r="AB34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46" t="str">
        <f>IF(tbl_Customers[[#This Row],[number_vmail_messages]] = 0, "No Usage", IF(tbl_Customers[[#This Row],[number_vmail_messages]] &lt;= 20, "Low Usage", IF(tbl_Customers[[#This Row],[number_vmail_messages]] &lt;= 40, "Medium Usgae", "High Usage")))</f>
        <v>No Usage</v>
      </c>
      <c r="AD3446" t="str">
        <f>IF(tbl_Customers[[#This Row],[total_day_minutes]]&lt;=150,"Low Usage", IF(tbl_Customers[[#This Row],[total_day_minutes]]&lt;=200,"Medium Usage", IF(tbl_Customers[[#This Row],[total_day_minutes]]&lt;=250,"High Usage","Very High Usage")))</f>
        <v>Medium Usage</v>
      </c>
      <c r="AE3446" t="str">
        <f>IF(tbl_Customers[[#This Row],[total_intl_calls]]&lt;=5,"Low Calls", IF(tbl_Customers[[#This Row],[total_intl_calls]]&lt;=10, "Medium Calls", "High Calls"))</f>
        <v>Low Calls</v>
      </c>
      <c r="AF34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46" s="36" t="str">
        <f>IF(tbl_Customers[[#This Row],[Churn_Risk_Score]]&gt;=10,"High Risk", IF(tbl_Customers[[#This Row],[Churn_Risk_Score]]&gt;=5,"Medium Risk","Low Risk"))</f>
        <v>Low Risk</v>
      </c>
    </row>
    <row r="3447" spans="1:33" x14ac:dyDescent="0.35">
      <c r="A3447">
        <v>3446</v>
      </c>
      <c r="B3447" t="s">
        <v>24</v>
      </c>
      <c r="C3447">
        <v>77</v>
      </c>
      <c r="D3447" t="s">
        <v>25</v>
      </c>
      <c r="E3447" t="s">
        <v>23</v>
      </c>
      <c r="F3447" t="s">
        <v>23</v>
      </c>
      <c r="G3447">
        <v>34</v>
      </c>
      <c r="H3447">
        <v>209.9</v>
      </c>
      <c r="I3447">
        <v>79</v>
      </c>
      <c r="J3447">
        <v>35.68</v>
      </c>
      <c r="K3447">
        <v>226.1</v>
      </c>
      <c r="L3447">
        <v>88</v>
      </c>
      <c r="M3447">
        <v>19.22</v>
      </c>
      <c r="N3447">
        <v>101.8</v>
      </c>
      <c r="O3447">
        <v>103</v>
      </c>
      <c r="P3447">
        <v>4.58</v>
      </c>
      <c r="Q3447">
        <v>11.4</v>
      </c>
      <c r="R3447">
        <v>2</v>
      </c>
      <c r="S3447">
        <v>3.08</v>
      </c>
      <c r="T3447">
        <v>2</v>
      </c>
      <c r="U3447" t="s">
        <v>23</v>
      </c>
      <c r="V3447">
        <f>IF(tbl_Customers[[#This Row],[churn]] = "yes", 1, 0)</f>
        <v>1</v>
      </c>
      <c r="W3447" t="str">
        <f>IF(tbl_Customers[[#This Row],[number_customer_service_calls]] &lt;= 1, "0-1 Calls", IF(tbl_Customers[[#This Row],[number_customer_service_calls]] &lt;= 3, "2-3 Calls", IF(tbl_Customers[[#This Row],[number_customer_service_calls]] &lt;=5, "4-5 Calls", "6+ Calls")))</f>
        <v>2-3 Calls</v>
      </c>
      <c r="X3447" t="str">
        <f>IF(tbl_Customers[[#This Row],[account_length]] &lt;= 50, "0-50", IF(tbl_Customers[[#This Row],[account_length]] &lt;=100, "51-100", IF(tbl_Customers[[#This Row],[account_length]] &lt;= 150, "101-150", "151+")))</f>
        <v>51-100</v>
      </c>
      <c r="Y3447" t="str">
        <f>IF(tbl_Customers[[#This Row],[total_intl_charge]] &lt;= 3, "Low Charges", "High Charges")</f>
        <v>High Charges</v>
      </c>
      <c r="Z3447" t="str">
        <f>IF(tbl_Customers[[#This Row],[total_eve_calls]]&lt;=80,"Low Calls",
IF(tbl_Customers[[#This Row],[total_eve_calls]]&lt;=120,"Medium Calls","High Calls"))</f>
        <v>Medium Calls</v>
      </c>
      <c r="AA3447" t="str">
        <f>IF(tbl_Customers[[#This Row],[total_eve_charge]]&lt;=15,"Low Charges",
IF(tbl_Customers[[#This Row],[total_eve_charge]]&lt;=20,"Medium Charges","High Charges"))</f>
        <v>Medium Charges</v>
      </c>
      <c r="AB34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47" t="str">
        <f>IF(tbl_Customers[[#This Row],[number_vmail_messages]] = 0, "No Usage", IF(tbl_Customers[[#This Row],[number_vmail_messages]] &lt;= 20, "Low Usage", IF(tbl_Customers[[#This Row],[number_vmail_messages]] &lt;= 40, "Medium Usgae", "High Usage")))</f>
        <v>Medium Usgae</v>
      </c>
      <c r="AD3447" t="str">
        <f>IF(tbl_Customers[[#This Row],[total_day_minutes]]&lt;=150,"Low Usage", IF(tbl_Customers[[#This Row],[total_day_minutes]]&lt;=200,"Medium Usage", IF(tbl_Customers[[#This Row],[total_day_minutes]]&lt;=250,"High Usage","Very High Usage")))</f>
        <v>High Usage</v>
      </c>
      <c r="AE3447" t="str">
        <f>IF(tbl_Customers[[#This Row],[total_intl_calls]]&lt;=5,"Low Calls", IF(tbl_Customers[[#This Row],[total_intl_calls]]&lt;=10, "Medium Calls", "High Calls"))</f>
        <v>Low Calls</v>
      </c>
      <c r="AF34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447" s="36" t="str">
        <f>IF(tbl_Customers[[#This Row],[Churn_Risk_Score]]&gt;=10,"High Risk", IF(tbl_Customers[[#This Row],[Churn_Risk_Score]]&gt;=5,"Medium Risk","Low Risk"))</f>
        <v>Medium Risk</v>
      </c>
    </row>
    <row r="3448" spans="1:33" x14ac:dyDescent="0.35">
      <c r="A3448">
        <v>3447</v>
      </c>
      <c r="B3448" t="s">
        <v>33</v>
      </c>
      <c r="C3448">
        <v>132</v>
      </c>
      <c r="D3448" t="s">
        <v>21</v>
      </c>
      <c r="E3448" t="s">
        <v>23</v>
      </c>
      <c r="F3448" t="s">
        <v>23</v>
      </c>
      <c r="G3448">
        <v>18</v>
      </c>
      <c r="H3448">
        <v>130.69999999999999</v>
      </c>
      <c r="I3448">
        <v>86</v>
      </c>
      <c r="J3448">
        <v>22.22</v>
      </c>
      <c r="K3448">
        <v>186.1</v>
      </c>
      <c r="L3448">
        <v>98</v>
      </c>
      <c r="M3448">
        <v>15.82</v>
      </c>
      <c r="N3448">
        <v>204.8</v>
      </c>
      <c r="O3448">
        <v>103</v>
      </c>
      <c r="P3448">
        <v>9.2200000000000006</v>
      </c>
      <c r="Q3448">
        <v>11.9</v>
      </c>
      <c r="R3448">
        <v>6</v>
      </c>
      <c r="S3448">
        <v>3.21</v>
      </c>
      <c r="T3448">
        <v>0</v>
      </c>
      <c r="U3448" t="s">
        <v>22</v>
      </c>
      <c r="V3448">
        <f>IF(tbl_Customers[[#This Row],[churn]] = "yes", 1, 0)</f>
        <v>0</v>
      </c>
      <c r="W3448" t="str">
        <f>IF(tbl_Customers[[#This Row],[number_customer_service_calls]] &lt;= 1, "0-1 Calls", IF(tbl_Customers[[#This Row],[number_customer_service_calls]] &lt;= 3, "2-3 Calls", IF(tbl_Customers[[#This Row],[number_customer_service_calls]] &lt;=5, "4-5 Calls", "6+ Calls")))</f>
        <v>0-1 Calls</v>
      </c>
      <c r="X3448" t="str">
        <f>IF(tbl_Customers[[#This Row],[account_length]] &lt;= 50, "0-50", IF(tbl_Customers[[#This Row],[account_length]] &lt;=100, "51-100", IF(tbl_Customers[[#This Row],[account_length]] &lt;= 150, "101-150", "151+")))</f>
        <v>101-150</v>
      </c>
      <c r="Y3448" t="str">
        <f>IF(tbl_Customers[[#This Row],[total_intl_charge]] &lt;= 3, "Low Charges", "High Charges")</f>
        <v>High Charges</v>
      </c>
      <c r="Z3448" t="str">
        <f>IF(tbl_Customers[[#This Row],[total_eve_calls]]&lt;=80,"Low Calls",
IF(tbl_Customers[[#This Row],[total_eve_calls]]&lt;=120,"Medium Calls","High Calls"))</f>
        <v>Medium Calls</v>
      </c>
      <c r="AA3448" t="str">
        <f>IF(tbl_Customers[[#This Row],[total_eve_charge]]&lt;=15,"Low Charges",
IF(tbl_Customers[[#This Row],[total_eve_charge]]&lt;=20,"Medium Charges","High Charges"))</f>
        <v>Medium Charges</v>
      </c>
      <c r="AB34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48" t="str">
        <f>IF(tbl_Customers[[#This Row],[number_vmail_messages]] = 0, "No Usage", IF(tbl_Customers[[#This Row],[number_vmail_messages]] &lt;= 20, "Low Usage", IF(tbl_Customers[[#This Row],[number_vmail_messages]] &lt;= 40, "Medium Usgae", "High Usage")))</f>
        <v>Low Usage</v>
      </c>
      <c r="AD3448" t="str">
        <f>IF(tbl_Customers[[#This Row],[total_day_minutes]]&lt;=150,"Low Usage", IF(tbl_Customers[[#This Row],[total_day_minutes]]&lt;=200,"Medium Usage", IF(tbl_Customers[[#This Row],[total_day_minutes]]&lt;=250,"High Usage","Very High Usage")))</f>
        <v>Low Usage</v>
      </c>
      <c r="AE3448" t="str">
        <f>IF(tbl_Customers[[#This Row],[total_intl_calls]]&lt;=5,"Low Calls", IF(tbl_Customers[[#This Row],[total_intl_calls]]&lt;=10, "Medium Calls", "High Calls"))</f>
        <v>Medium Calls</v>
      </c>
      <c r="AF34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448" s="36" t="str">
        <f>IF(tbl_Customers[[#This Row],[Churn_Risk_Score]]&gt;=10,"High Risk", IF(tbl_Customers[[#This Row],[Churn_Risk_Score]]&gt;=5,"Medium Risk","Low Risk"))</f>
        <v>Medium Risk</v>
      </c>
    </row>
    <row r="3449" spans="1:33" x14ac:dyDescent="0.35">
      <c r="A3449">
        <v>3448</v>
      </c>
      <c r="B3449" t="s">
        <v>68</v>
      </c>
      <c r="C3449">
        <v>115</v>
      </c>
      <c r="D3449" t="s">
        <v>21</v>
      </c>
      <c r="E3449" t="s">
        <v>22</v>
      </c>
      <c r="F3449" t="s">
        <v>22</v>
      </c>
      <c r="G3449">
        <v>0</v>
      </c>
      <c r="H3449">
        <v>265.89999999999998</v>
      </c>
      <c r="I3449">
        <v>112</v>
      </c>
      <c r="J3449">
        <v>45.2</v>
      </c>
      <c r="K3449">
        <v>132.9</v>
      </c>
      <c r="L3449">
        <v>94</v>
      </c>
      <c r="M3449">
        <v>11.3</v>
      </c>
      <c r="N3449">
        <v>185.2</v>
      </c>
      <c r="O3449">
        <v>106</v>
      </c>
      <c r="P3449">
        <v>8.33</v>
      </c>
      <c r="Q3449">
        <v>14.6</v>
      </c>
      <c r="R3449">
        <v>7</v>
      </c>
      <c r="S3449">
        <v>3.94</v>
      </c>
      <c r="T3449">
        <v>1</v>
      </c>
      <c r="U3449" t="s">
        <v>22</v>
      </c>
      <c r="V3449">
        <f>IF(tbl_Customers[[#This Row],[churn]] = "yes", 1, 0)</f>
        <v>0</v>
      </c>
      <c r="W3449" t="str">
        <f>IF(tbl_Customers[[#This Row],[number_customer_service_calls]] &lt;= 1, "0-1 Calls", IF(tbl_Customers[[#This Row],[number_customer_service_calls]] &lt;= 3, "2-3 Calls", IF(tbl_Customers[[#This Row],[number_customer_service_calls]] &lt;=5, "4-5 Calls", "6+ Calls")))</f>
        <v>0-1 Calls</v>
      </c>
      <c r="X3449" t="str">
        <f>IF(tbl_Customers[[#This Row],[account_length]] &lt;= 50, "0-50", IF(tbl_Customers[[#This Row],[account_length]] &lt;=100, "51-100", IF(tbl_Customers[[#This Row],[account_length]] &lt;= 150, "101-150", "151+")))</f>
        <v>101-150</v>
      </c>
      <c r="Y3449" t="str">
        <f>IF(tbl_Customers[[#This Row],[total_intl_charge]] &lt;= 3, "Low Charges", "High Charges")</f>
        <v>High Charges</v>
      </c>
      <c r="Z3449" t="str">
        <f>IF(tbl_Customers[[#This Row],[total_eve_calls]]&lt;=80,"Low Calls",
IF(tbl_Customers[[#This Row],[total_eve_calls]]&lt;=120,"Medium Calls","High Calls"))</f>
        <v>Medium Calls</v>
      </c>
      <c r="AA3449" t="str">
        <f>IF(tbl_Customers[[#This Row],[total_eve_charge]]&lt;=15,"Low Charges",
IF(tbl_Customers[[#This Row],[total_eve_charge]]&lt;=20,"Medium Charges","High Charges"))</f>
        <v>Low Charges</v>
      </c>
      <c r="AB34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49" t="str">
        <f>IF(tbl_Customers[[#This Row],[number_vmail_messages]] = 0, "No Usage", IF(tbl_Customers[[#This Row],[number_vmail_messages]] &lt;= 20, "Low Usage", IF(tbl_Customers[[#This Row],[number_vmail_messages]] &lt;= 40, "Medium Usgae", "High Usage")))</f>
        <v>No Usage</v>
      </c>
      <c r="AD3449" t="str">
        <f>IF(tbl_Customers[[#This Row],[total_day_minutes]]&lt;=150,"Low Usage", IF(tbl_Customers[[#This Row],[total_day_minutes]]&lt;=200,"Medium Usage", IF(tbl_Customers[[#This Row],[total_day_minutes]]&lt;=250,"High Usage","Very High Usage")))</f>
        <v>Very High Usage</v>
      </c>
      <c r="AE3449" t="str">
        <f>IF(tbl_Customers[[#This Row],[total_intl_calls]]&lt;=5,"Low Calls", IF(tbl_Customers[[#This Row],[total_intl_calls]]&lt;=10, "Medium Calls", "High Calls"))</f>
        <v>Medium Calls</v>
      </c>
      <c r="AF34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49" s="36" t="str">
        <f>IF(tbl_Customers[[#This Row],[Churn_Risk_Score]]&gt;=10,"High Risk", IF(tbl_Customers[[#This Row],[Churn_Risk_Score]]&gt;=5,"Medium Risk","Low Risk"))</f>
        <v>Medium Risk</v>
      </c>
    </row>
    <row r="3450" spans="1:33" x14ac:dyDescent="0.35">
      <c r="A3450">
        <v>3449</v>
      </c>
      <c r="B3450" t="s">
        <v>39</v>
      </c>
      <c r="C3450">
        <v>148</v>
      </c>
      <c r="D3450" t="s">
        <v>25</v>
      </c>
      <c r="E3450" t="s">
        <v>22</v>
      </c>
      <c r="F3450" t="s">
        <v>22</v>
      </c>
      <c r="G3450">
        <v>0</v>
      </c>
      <c r="H3450">
        <v>249.7</v>
      </c>
      <c r="I3450">
        <v>91</v>
      </c>
      <c r="J3450">
        <v>42.45</v>
      </c>
      <c r="K3450">
        <v>185.1</v>
      </c>
      <c r="L3450">
        <v>90</v>
      </c>
      <c r="M3450">
        <v>15.73</v>
      </c>
      <c r="N3450">
        <v>234.2</v>
      </c>
      <c r="O3450">
        <v>88</v>
      </c>
      <c r="P3450">
        <v>10.54</v>
      </c>
      <c r="Q3450">
        <v>10.5</v>
      </c>
      <c r="R3450">
        <v>1</v>
      </c>
      <c r="S3450">
        <v>2.84</v>
      </c>
      <c r="T3450">
        <v>1</v>
      </c>
      <c r="U3450" t="s">
        <v>22</v>
      </c>
      <c r="V3450">
        <f>IF(tbl_Customers[[#This Row],[churn]] = "yes", 1, 0)</f>
        <v>0</v>
      </c>
      <c r="W3450" t="str">
        <f>IF(tbl_Customers[[#This Row],[number_customer_service_calls]] &lt;= 1, "0-1 Calls", IF(tbl_Customers[[#This Row],[number_customer_service_calls]] &lt;= 3, "2-3 Calls", IF(tbl_Customers[[#This Row],[number_customer_service_calls]] &lt;=5, "4-5 Calls", "6+ Calls")))</f>
        <v>0-1 Calls</v>
      </c>
      <c r="X3450" t="str">
        <f>IF(tbl_Customers[[#This Row],[account_length]] &lt;= 50, "0-50", IF(tbl_Customers[[#This Row],[account_length]] &lt;=100, "51-100", IF(tbl_Customers[[#This Row],[account_length]] &lt;= 150, "101-150", "151+")))</f>
        <v>101-150</v>
      </c>
      <c r="Y3450" t="str">
        <f>IF(tbl_Customers[[#This Row],[total_intl_charge]] &lt;= 3, "Low Charges", "High Charges")</f>
        <v>Low Charges</v>
      </c>
      <c r="Z3450" t="str">
        <f>IF(tbl_Customers[[#This Row],[total_eve_calls]]&lt;=80,"Low Calls",
IF(tbl_Customers[[#This Row],[total_eve_calls]]&lt;=120,"Medium Calls","High Calls"))</f>
        <v>Medium Calls</v>
      </c>
      <c r="AA3450" t="str">
        <f>IF(tbl_Customers[[#This Row],[total_eve_charge]]&lt;=15,"Low Charges",
IF(tbl_Customers[[#This Row],[total_eve_charge]]&lt;=20,"Medium Charges","High Charges"))</f>
        <v>Medium Charges</v>
      </c>
      <c r="AB34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50" t="str">
        <f>IF(tbl_Customers[[#This Row],[number_vmail_messages]] = 0, "No Usage", IF(tbl_Customers[[#This Row],[number_vmail_messages]] &lt;= 20, "Low Usage", IF(tbl_Customers[[#This Row],[number_vmail_messages]] &lt;= 40, "Medium Usgae", "High Usage")))</f>
        <v>No Usage</v>
      </c>
      <c r="AD3450" t="str">
        <f>IF(tbl_Customers[[#This Row],[total_day_minutes]]&lt;=150,"Low Usage", IF(tbl_Customers[[#This Row],[total_day_minutes]]&lt;=200,"Medium Usage", IF(tbl_Customers[[#This Row],[total_day_minutes]]&lt;=250,"High Usage","Very High Usage")))</f>
        <v>High Usage</v>
      </c>
      <c r="AE3450" t="str">
        <f>IF(tbl_Customers[[#This Row],[total_intl_calls]]&lt;=5,"Low Calls", IF(tbl_Customers[[#This Row],[total_intl_calls]]&lt;=10, "Medium Calls", "High Calls"))</f>
        <v>Low Calls</v>
      </c>
      <c r="AF34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50" s="36" t="str">
        <f>IF(tbl_Customers[[#This Row],[Churn_Risk_Score]]&gt;=10,"High Risk", IF(tbl_Customers[[#This Row],[Churn_Risk_Score]]&gt;=5,"Medium Risk","Low Risk"))</f>
        <v>Low Risk</v>
      </c>
    </row>
    <row r="3451" spans="1:33" x14ac:dyDescent="0.35">
      <c r="A3451">
        <v>3450</v>
      </c>
      <c r="B3451" t="s">
        <v>67</v>
      </c>
      <c r="C3451">
        <v>135</v>
      </c>
      <c r="D3451" t="s">
        <v>28</v>
      </c>
      <c r="E3451" t="s">
        <v>22</v>
      </c>
      <c r="F3451" t="s">
        <v>22</v>
      </c>
      <c r="G3451">
        <v>0</v>
      </c>
      <c r="H3451">
        <v>204.1</v>
      </c>
      <c r="I3451">
        <v>116</v>
      </c>
      <c r="J3451">
        <v>34.700000000000003</v>
      </c>
      <c r="K3451">
        <v>150.19999999999999</v>
      </c>
      <c r="L3451">
        <v>74</v>
      </c>
      <c r="M3451">
        <v>12.77</v>
      </c>
      <c r="N3451">
        <v>108.1</v>
      </c>
      <c r="O3451">
        <v>154</v>
      </c>
      <c r="P3451">
        <v>4.8600000000000003</v>
      </c>
      <c r="Q3451">
        <v>8.1</v>
      </c>
      <c r="R3451">
        <v>1</v>
      </c>
      <c r="S3451">
        <v>2.19</v>
      </c>
      <c r="T3451">
        <v>2</v>
      </c>
      <c r="U3451" t="s">
        <v>22</v>
      </c>
      <c r="V3451">
        <f>IF(tbl_Customers[[#This Row],[churn]] = "yes", 1, 0)</f>
        <v>0</v>
      </c>
      <c r="W3451" t="str">
        <f>IF(tbl_Customers[[#This Row],[number_customer_service_calls]] &lt;= 1, "0-1 Calls", IF(tbl_Customers[[#This Row],[number_customer_service_calls]] &lt;= 3, "2-3 Calls", IF(tbl_Customers[[#This Row],[number_customer_service_calls]] &lt;=5, "4-5 Calls", "6+ Calls")))</f>
        <v>2-3 Calls</v>
      </c>
      <c r="X3451" t="str">
        <f>IF(tbl_Customers[[#This Row],[account_length]] &lt;= 50, "0-50", IF(tbl_Customers[[#This Row],[account_length]] &lt;=100, "51-100", IF(tbl_Customers[[#This Row],[account_length]] &lt;= 150, "101-150", "151+")))</f>
        <v>101-150</v>
      </c>
      <c r="Y3451" t="str">
        <f>IF(tbl_Customers[[#This Row],[total_intl_charge]] &lt;= 3, "Low Charges", "High Charges")</f>
        <v>Low Charges</v>
      </c>
      <c r="Z3451" t="str">
        <f>IF(tbl_Customers[[#This Row],[total_eve_calls]]&lt;=80,"Low Calls",
IF(tbl_Customers[[#This Row],[total_eve_calls]]&lt;=120,"Medium Calls","High Calls"))</f>
        <v>Low Calls</v>
      </c>
      <c r="AA3451" t="str">
        <f>IF(tbl_Customers[[#This Row],[total_eve_charge]]&lt;=15,"Low Charges",
IF(tbl_Customers[[#This Row],[total_eve_charge]]&lt;=20,"Medium Charges","High Charges"))</f>
        <v>Low Charges</v>
      </c>
      <c r="AB34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51" t="str">
        <f>IF(tbl_Customers[[#This Row],[number_vmail_messages]] = 0, "No Usage", IF(tbl_Customers[[#This Row],[number_vmail_messages]] &lt;= 20, "Low Usage", IF(tbl_Customers[[#This Row],[number_vmail_messages]] &lt;= 40, "Medium Usgae", "High Usage")))</f>
        <v>No Usage</v>
      </c>
      <c r="AD3451" t="str">
        <f>IF(tbl_Customers[[#This Row],[total_day_minutes]]&lt;=150,"Low Usage", IF(tbl_Customers[[#This Row],[total_day_minutes]]&lt;=200,"Medium Usage", IF(tbl_Customers[[#This Row],[total_day_minutes]]&lt;=250,"High Usage","Very High Usage")))</f>
        <v>High Usage</v>
      </c>
      <c r="AE3451" t="str">
        <f>IF(tbl_Customers[[#This Row],[total_intl_calls]]&lt;=5,"Low Calls", IF(tbl_Customers[[#This Row],[total_intl_calls]]&lt;=10, "Medium Calls", "High Calls"))</f>
        <v>Low Calls</v>
      </c>
      <c r="AF34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51" s="36" t="str">
        <f>IF(tbl_Customers[[#This Row],[Churn_Risk_Score]]&gt;=10,"High Risk", IF(tbl_Customers[[#This Row],[Churn_Risk_Score]]&gt;=5,"Medium Risk","Low Risk"))</f>
        <v>Low Risk</v>
      </c>
    </row>
    <row r="3452" spans="1:33" x14ac:dyDescent="0.35">
      <c r="A3452">
        <v>3451</v>
      </c>
      <c r="B3452" t="s">
        <v>51</v>
      </c>
      <c r="C3452">
        <v>87</v>
      </c>
      <c r="D3452" t="s">
        <v>28</v>
      </c>
      <c r="E3452" t="s">
        <v>22</v>
      </c>
      <c r="F3452" t="s">
        <v>23</v>
      </c>
      <c r="G3452">
        <v>24</v>
      </c>
      <c r="H3452">
        <v>135.80000000000001</v>
      </c>
      <c r="I3452">
        <v>108</v>
      </c>
      <c r="J3452">
        <v>23.09</v>
      </c>
      <c r="K3452">
        <v>251.4</v>
      </c>
      <c r="L3452">
        <v>62</v>
      </c>
      <c r="M3452">
        <v>21.37</v>
      </c>
      <c r="N3452">
        <v>181.5</v>
      </c>
      <c r="O3452">
        <v>91</v>
      </c>
      <c r="P3452">
        <v>8.17</v>
      </c>
      <c r="Q3452">
        <v>6.4</v>
      </c>
      <c r="R3452">
        <v>4</v>
      </c>
      <c r="S3452">
        <v>1.73</v>
      </c>
      <c r="T3452">
        <v>0</v>
      </c>
      <c r="U3452" t="s">
        <v>22</v>
      </c>
      <c r="V3452">
        <f>IF(tbl_Customers[[#This Row],[churn]] = "yes", 1, 0)</f>
        <v>0</v>
      </c>
      <c r="W3452" t="str">
        <f>IF(tbl_Customers[[#This Row],[number_customer_service_calls]] &lt;= 1, "0-1 Calls", IF(tbl_Customers[[#This Row],[number_customer_service_calls]] &lt;= 3, "2-3 Calls", IF(tbl_Customers[[#This Row],[number_customer_service_calls]] &lt;=5, "4-5 Calls", "6+ Calls")))</f>
        <v>0-1 Calls</v>
      </c>
      <c r="X3452" t="str">
        <f>IF(tbl_Customers[[#This Row],[account_length]] &lt;= 50, "0-50", IF(tbl_Customers[[#This Row],[account_length]] &lt;=100, "51-100", IF(tbl_Customers[[#This Row],[account_length]] &lt;= 150, "101-150", "151+")))</f>
        <v>51-100</v>
      </c>
      <c r="Y3452" t="str">
        <f>IF(tbl_Customers[[#This Row],[total_intl_charge]] &lt;= 3, "Low Charges", "High Charges")</f>
        <v>Low Charges</v>
      </c>
      <c r="Z3452" t="str">
        <f>IF(tbl_Customers[[#This Row],[total_eve_calls]]&lt;=80,"Low Calls",
IF(tbl_Customers[[#This Row],[total_eve_calls]]&lt;=120,"Medium Calls","High Calls"))</f>
        <v>Low Calls</v>
      </c>
      <c r="AA3452" t="str">
        <f>IF(tbl_Customers[[#This Row],[total_eve_charge]]&lt;=15,"Low Charges",
IF(tbl_Customers[[#This Row],[total_eve_charge]]&lt;=20,"Medium Charges","High Charges"))</f>
        <v>High Charges</v>
      </c>
      <c r="AB34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52" t="str">
        <f>IF(tbl_Customers[[#This Row],[number_vmail_messages]] = 0, "No Usage", IF(tbl_Customers[[#This Row],[number_vmail_messages]] &lt;= 20, "Low Usage", IF(tbl_Customers[[#This Row],[number_vmail_messages]] &lt;= 40, "Medium Usgae", "High Usage")))</f>
        <v>Medium Usgae</v>
      </c>
      <c r="AD3452" t="str">
        <f>IF(tbl_Customers[[#This Row],[total_day_minutes]]&lt;=150,"Low Usage", IF(tbl_Customers[[#This Row],[total_day_minutes]]&lt;=200,"Medium Usage", IF(tbl_Customers[[#This Row],[total_day_minutes]]&lt;=250,"High Usage","Very High Usage")))</f>
        <v>Low Usage</v>
      </c>
      <c r="AE3452" t="str">
        <f>IF(tbl_Customers[[#This Row],[total_intl_calls]]&lt;=5,"Low Calls", IF(tbl_Customers[[#This Row],[total_intl_calls]]&lt;=10, "Medium Calls", "High Calls"))</f>
        <v>Low Calls</v>
      </c>
      <c r="AF34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52" s="36" t="str">
        <f>IF(tbl_Customers[[#This Row],[Churn_Risk_Score]]&gt;=10,"High Risk", IF(tbl_Customers[[#This Row],[Churn_Risk_Score]]&gt;=5,"Medium Risk","Low Risk"))</f>
        <v>Low Risk</v>
      </c>
    </row>
    <row r="3453" spans="1:33" x14ac:dyDescent="0.35">
      <c r="A3453">
        <v>3452</v>
      </c>
      <c r="B3453" t="s">
        <v>66</v>
      </c>
      <c r="C3453">
        <v>78</v>
      </c>
      <c r="D3453" t="s">
        <v>21</v>
      </c>
      <c r="E3453" t="s">
        <v>22</v>
      </c>
      <c r="F3453" t="s">
        <v>22</v>
      </c>
      <c r="G3453">
        <v>0</v>
      </c>
      <c r="H3453">
        <v>211.4</v>
      </c>
      <c r="I3453">
        <v>105</v>
      </c>
      <c r="J3453">
        <v>35.94</v>
      </c>
      <c r="K3453">
        <v>249.9</v>
      </c>
      <c r="L3453">
        <v>77</v>
      </c>
      <c r="M3453">
        <v>21.24</v>
      </c>
      <c r="N3453">
        <v>199.6</v>
      </c>
      <c r="O3453">
        <v>129</v>
      </c>
      <c r="P3453">
        <v>8.98</v>
      </c>
      <c r="Q3453">
        <v>9.3000000000000007</v>
      </c>
      <c r="R3453">
        <v>2</v>
      </c>
      <c r="S3453">
        <v>2.5099999999999998</v>
      </c>
      <c r="T3453">
        <v>2</v>
      </c>
      <c r="U3453" t="s">
        <v>22</v>
      </c>
      <c r="V3453">
        <f>IF(tbl_Customers[[#This Row],[churn]] = "yes", 1, 0)</f>
        <v>0</v>
      </c>
      <c r="W3453" t="str">
        <f>IF(tbl_Customers[[#This Row],[number_customer_service_calls]] &lt;= 1, "0-1 Calls", IF(tbl_Customers[[#This Row],[number_customer_service_calls]] &lt;= 3, "2-3 Calls", IF(tbl_Customers[[#This Row],[number_customer_service_calls]] &lt;=5, "4-5 Calls", "6+ Calls")))</f>
        <v>2-3 Calls</v>
      </c>
      <c r="X3453" t="str">
        <f>IF(tbl_Customers[[#This Row],[account_length]] &lt;= 50, "0-50", IF(tbl_Customers[[#This Row],[account_length]] &lt;=100, "51-100", IF(tbl_Customers[[#This Row],[account_length]] &lt;= 150, "101-150", "151+")))</f>
        <v>51-100</v>
      </c>
      <c r="Y3453" t="str">
        <f>IF(tbl_Customers[[#This Row],[total_intl_charge]] &lt;= 3, "Low Charges", "High Charges")</f>
        <v>Low Charges</v>
      </c>
      <c r="Z3453" t="str">
        <f>IF(tbl_Customers[[#This Row],[total_eve_calls]]&lt;=80,"Low Calls",
IF(tbl_Customers[[#This Row],[total_eve_calls]]&lt;=120,"Medium Calls","High Calls"))</f>
        <v>Low Calls</v>
      </c>
      <c r="AA3453" t="str">
        <f>IF(tbl_Customers[[#This Row],[total_eve_charge]]&lt;=15,"Low Charges",
IF(tbl_Customers[[#This Row],[total_eve_charge]]&lt;=20,"Medium Charges","High Charges"))</f>
        <v>High Charges</v>
      </c>
      <c r="AB34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53" t="str">
        <f>IF(tbl_Customers[[#This Row],[number_vmail_messages]] = 0, "No Usage", IF(tbl_Customers[[#This Row],[number_vmail_messages]] &lt;= 20, "Low Usage", IF(tbl_Customers[[#This Row],[number_vmail_messages]] &lt;= 40, "Medium Usgae", "High Usage")))</f>
        <v>No Usage</v>
      </c>
      <c r="AD3453" t="str">
        <f>IF(tbl_Customers[[#This Row],[total_day_minutes]]&lt;=150,"Low Usage", IF(tbl_Customers[[#This Row],[total_day_minutes]]&lt;=200,"Medium Usage", IF(tbl_Customers[[#This Row],[total_day_minutes]]&lt;=250,"High Usage","Very High Usage")))</f>
        <v>High Usage</v>
      </c>
      <c r="AE3453" t="str">
        <f>IF(tbl_Customers[[#This Row],[total_intl_calls]]&lt;=5,"Low Calls", IF(tbl_Customers[[#This Row],[total_intl_calls]]&lt;=10, "Medium Calls", "High Calls"))</f>
        <v>Low Calls</v>
      </c>
      <c r="AF34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53" s="36" t="str">
        <f>IF(tbl_Customers[[#This Row],[Churn_Risk_Score]]&gt;=10,"High Risk", IF(tbl_Customers[[#This Row],[Churn_Risk_Score]]&gt;=5,"Medium Risk","Low Risk"))</f>
        <v>Low Risk</v>
      </c>
    </row>
    <row r="3454" spans="1:33" x14ac:dyDescent="0.35">
      <c r="A3454">
        <v>3453</v>
      </c>
      <c r="B3454" t="s">
        <v>35</v>
      </c>
      <c r="C3454">
        <v>78</v>
      </c>
      <c r="D3454" t="s">
        <v>28</v>
      </c>
      <c r="E3454" t="s">
        <v>22</v>
      </c>
      <c r="F3454" t="s">
        <v>22</v>
      </c>
      <c r="G3454">
        <v>0</v>
      </c>
      <c r="H3454">
        <v>185.8</v>
      </c>
      <c r="I3454">
        <v>102</v>
      </c>
      <c r="J3454">
        <v>31.59</v>
      </c>
      <c r="K3454">
        <v>251.6</v>
      </c>
      <c r="L3454">
        <v>88</v>
      </c>
      <c r="M3454">
        <v>21.39</v>
      </c>
      <c r="N3454">
        <v>202.8</v>
      </c>
      <c r="O3454">
        <v>86</v>
      </c>
      <c r="P3454">
        <v>9.1300000000000008</v>
      </c>
      <c r="Q3454">
        <v>13.3</v>
      </c>
      <c r="R3454">
        <v>6</v>
      </c>
      <c r="S3454">
        <v>3.59</v>
      </c>
      <c r="T3454">
        <v>2</v>
      </c>
      <c r="U3454" t="s">
        <v>22</v>
      </c>
      <c r="V3454">
        <f>IF(tbl_Customers[[#This Row],[churn]] = "yes", 1, 0)</f>
        <v>0</v>
      </c>
      <c r="W3454" t="str">
        <f>IF(tbl_Customers[[#This Row],[number_customer_service_calls]] &lt;= 1, "0-1 Calls", IF(tbl_Customers[[#This Row],[number_customer_service_calls]] &lt;= 3, "2-3 Calls", IF(tbl_Customers[[#This Row],[number_customer_service_calls]] &lt;=5, "4-5 Calls", "6+ Calls")))</f>
        <v>2-3 Calls</v>
      </c>
      <c r="X3454" t="str">
        <f>IF(tbl_Customers[[#This Row],[account_length]] &lt;= 50, "0-50", IF(tbl_Customers[[#This Row],[account_length]] &lt;=100, "51-100", IF(tbl_Customers[[#This Row],[account_length]] &lt;= 150, "101-150", "151+")))</f>
        <v>51-100</v>
      </c>
      <c r="Y3454" t="str">
        <f>IF(tbl_Customers[[#This Row],[total_intl_charge]] &lt;= 3, "Low Charges", "High Charges")</f>
        <v>High Charges</v>
      </c>
      <c r="Z3454" t="str">
        <f>IF(tbl_Customers[[#This Row],[total_eve_calls]]&lt;=80,"Low Calls",
IF(tbl_Customers[[#This Row],[total_eve_calls]]&lt;=120,"Medium Calls","High Calls"))</f>
        <v>Medium Calls</v>
      </c>
      <c r="AA3454" t="str">
        <f>IF(tbl_Customers[[#This Row],[total_eve_charge]]&lt;=15,"Low Charges",
IF(tbl_Customers[[#This Row],[total_eve_charge]]&lt;=20,"Medium Charges","High Charges"))</f>
        <v>High Charges</v>
      </c>
      <c r="AB34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54" t="str">
        <f>IF(tbl_Customers[[#This Row],[number_vmail_messages]] = 0, "No Usage", IF(tbl_Customers[[#This Row],[number_vmail_messages]] &lt;= 20, "Low Usage", IF(tbl_Customers[[#This Row],[number_vmail_messages]] &lt;= 40, "Medium Usgae", "High Usage")))</f>
        <v>No Usage</v>
      </c>
      <c r="AD3454" t="str">
        <f>IF(tbl_Customers[[#This Row],[total_day_minutes]]&lt;=150,"Low Usage", IF(tbl_Customers[[#This Row],[total_day_minutes]]&lt;=200,"Medium Usage", IF(tbl_Customers[[#This Row],[total_day_minutes]]&lt;=250,"High Usage","Very High Usage")))</f>
        <v>Medium Usage</v>
      </c>
      <c r="AE3454" t="str">
        <f>IF(tbl_Customers[[#This Row],[total_intl_calls]]&lt;=5,"Low Calls", IF(tbl_Customers[[#This Row],[total_intl_calls]]&lt;=10, "Medium Calls", "High Calls"))</f>
        <v>Medium Calls</v>
      </c>
      <c r="AF34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54" s="36" t="str">
        <f>IF(tbl_Customers[[#This Row],[Churn_Risk_Score]]&gt;=10,"High Risk", IF(tbl_Customers[[#This Row],[Churn_Risk_Score]]&gt;=5,"Medium Risk","Low Risk"))</f>
        <v>Low Risk</v>
      </c>
    </row>
    <row r="3455" spans="1:33" x14ac:dyDescent="0.35">
      <c r="A3455">
        <v>3454</v>
      </c>
      <c r="B3455" t="s">
        <v>37</v>
      </c>
      <c r="C3455">
        <v>101</v>
      </c>
      <c r="D3455" t="s">
        <v>21</v>
      </c>
      <c r="E3455" t="s">
        <v>22</v>
      </c>
      <c r="F3455" t="s">
        <v>22</v>
      </c>
      <c r="G3455">
        <v>0</v>
      </c>
      <c r="H3455">
        <v>202.5</v>
      </c>
      <c r="I3455">
        <v>91</v>
      </c>
      <c r="J3455">
        <v>34.43</v>
      </c>
      <c r="K3455">
        <v>142.5</v>
      </c>
      <c r="L3455">
        <v>134</v>
      </c>
      <c r="M3455">
        <v>12.11</v>
      </c>
      <c r="N3455">
        <v>219.6</v>
      </c>
      <c r="O3455">
        <v>102</v>
      </c>
      <c r="P3455">
        <v>9.8800000000000008</v>
      </c>
      <c r="Q3455">
        <v>10.1</v>
      </c>
      <c r="R3455">
        <v>4</v>
      </c>
      <c r="S3455">
        <v>2.73</v>
      </c>
      <c r="T3455">
        <v>3</v>
      </c>
      <c r="U3455" t="s">
        <v>22</v>
      </c>
      <c r="V3455">
        <f>IF(tbl_Customers[[#This Row],[churn]] = "yes", 1, 0)</f>
        <v>0</v>
      </c>
      <c r="W3455" t="str">
        <f>IF(tbl_Customers[[#This Row],[number_customer_service_calls]] &lt;= 1, "0-1 Calls", IF(tbl_Customers[[#This Row],[number_customer_service_calls]] &lt;= 3, "2-3 Calls", IF(tbl_Customers[[#This Row],[number_customer_service_calls]] &lt;=5, "4-5 Calls", "6+ Calls")))</f>
        <v>2-3 Calls</v>
      </c>
      <c r="X3455" t="str">
        <f>IF(tbl_Customers[[#This Row],[account_length]] &lt;= 50, "0-50", IF(tbl_Customers[[#This Row],[account_length]] &lt;=100, "51-100", IF(tbl_Customers[[#This Row],[account_length]] &lt;= 150, "101-150", "151+")))</f>
        <v>101-150</v>
      </c>
      <c r="Y3455" t="str">
        <f>IF(tbl_Customers[[#This Row],[total_intl_charge]] &lt;= 3, "Low Charges", "High Charges")</f>
        <v>Low Charges</v>
      </c>
      <c r="Z3455" t="str">
        <f>IF(tbl_Customers[[#This Row],[total_eve_calls]]&lt;=80,"Low Calls",
IF(tbl_Customers[[#This Row],[total_eve_calls]]&lt;=120,"Medium Calls","High Calls"))</f>
        <v>High Calls</v>
      </c>
      <c r="AA3455" t="str">
        <f>IF(tbl_Customers[[#This Row],[total_eve_charge]]&lt;=15,"Low Charges",
IF(tbl_Customers[[#This Row],[total_eve_charge]]&lt;=20,"Medium Charges","High Charges"))</f>
        <v>Low Charges</v>
      </c>
      <c r="AB34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55" t="str">
        <f>IF(tbl_Customers[[#This Row],[number_vmail_messages]] = 0, "No Usage", IF(tbl_Customers[[#This Row],[number_vmail_messages]] &lt;= 20, "Low Usage", IF(tbl_Customers[[#This Row],[number_vmail_messages]] &lt;= 40, "Medium Usgae", "High Usage")))</f>
        <v>No Usage</v>
      </c>
      <c r="AD3455" t="str">
        <f>IF(tbl_Customers[[#This Row],[total_day_minutes]]&lt;=150,"Low Usage", IF(tbl_Customers[[#This Row],[total_day_minutes]]&lt;=200,"Medium Usage", IF(tbl_Customers[[#This Row],[total_day_minutes]]&lt;=250,"High Usage","Very High Usage")))</f>
        <v>High Usage</v>
      </c>
      <c r="AE3455" t="str">
        <f>IF(tbl_Customers[[#This Row],[total_intl_calls]]&lt;=5,"Low Calls", IF(tbl_Customers[[#This Row],[total_intl_calls]]&lt;=10, "Medium Calls", "High Calls"))</f>
        <v>Low Calls</v>
      </c>
      <c r="AF34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55" s="36" t="str">
        <f>IF(tbl_Customers[[#This Row],[Churn_Risk_Score]]&gt;=10,"High Risk", IF(tbl_Customers[[#This Row],[Churn_Risk_Score]]&gt;=5,"Medium Risk","Low Risk"))</f>
        <v>Low Risk</v>
      </c>
    </row>
    <row r="3456" spans="1:33" x14ac:dyDescent="0.35">
      <c r="A3456">
        <v>3455</v>
      </c>
      <c r="B3456" t="s">
        <v>75</v>
      </c>
      <c r="C3456">
        <v>90</v>
      </c>
      <c r="D3456" t="s">
        <v>28</v>
      </c>
      <c r="E3456" t="s">
        <v>22</v>
      </c>
      <c r="F3456" t="s">
        <v>22</v>
      </c>
      <c r="G3456">
        <v>0</v>
      </c>
      <c r="H3456">
        <v>169.4</v>
      </c>
      <c r="I3456">
        <v>127</v>
      </c>
      <c r="J3456">
        <v>28.8</v>
      </c>
      <c r="K3456">
        <v>157.19999999999999</v>
      </c>
      <c r="L3456">
        <v>111</v>
      </c>
      <c r="M3456">
        <v>13.36</v>
      </c>
      <c r="N3456">
        <v>172.4</v>
      </c>
      <c r="O3456">
        <v>103</v>
      </c>
      <c r="P3456">
        <v>7.76</v>
      </c>
      <c r="Q3456">
        <v>10.7</v>
      </c>
      <c r="R3456">
        <v>2</v>
      </c>
      <c r="S3456">
        <v>2.89</v>
      </c>
      <c r="T3456">
        <v>1</v>
      </c>
      <c r="U3456" t="s">
        <v>22</v>
      </c>
      <c r="V3456">
        <f>IF(tbl_Customers[[#This Row],[churn]] = "yes", 1, 0)</f>
        <v>0</v>
      </c>
      <c r="W3456" t="str">
        <f>IF(tbl_Customers[[#This Row],[number_customer_service_calls]] &lt;= 1, "0-1 Calls", IF(tbl_Customers[[#This Row],[number_customer_service_calls]] &lt;= 3, "2-3 Calls", IF(tbl_Customers[[#This Row],[number_customer_service_calls]] &lt;=5, "4-5 Calls", "6+ Calls")))</f>
        <v>0-1 Calls</v>
      </c>
      <c r="X3456" t="str">
        <f>IF(tbl_Customers[[#This Row],[account_length]] &lt;= 50, "0-50", IF(tbl_Customers[[#This Row],[account_length]] &lt;=100, "51-100", IF(tbl_Customers[[#This Row],[account_length]] &lt;= 150, "101-150", "151+")))</f>
        <v>51-100</v>
      </c>
      <c r="Y3456" t="str">
        <f>IF(tbl_Customers[[#This Row],[total_intl_charge]] &lt;= 3, "Low Charges", "High Charges")</f>
        <v>Low Charges</v>
      </c>
      <c r="Z3456" t="str">
        <f>IF(tbl_Customers[[#This Row],[total_eve_calls]]&lt;=80,"Low Calls",
IF(tbl_Customers[[#This Row],[total_eve_calls]]&lt;=120,"Medium Calls","High Calls"))</f>
        <v>Medium Calls</v>
      </c>
      <c r="AA3456" t="str">
        <f>IF(tbl_Customers[[#This Row],[total_eve_charge]]&lt;=15,"Low Charges",
IF(tbl_Customers[[#This Row],[total_eve_charge]]&lt;=20,"Medium Charges","High Charges"))</f>
        <v>Low Charges</v>
      </c>
      <c r="AB34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56" t="str">
        <f>IF(tbl_Customers[[#This Row],[number_vmail_messages]] = 0, "No Usage", IF(tbl_Customers[[#This Row],[number_vmail_messages]] &lt;= 20, "Low Usage", IF(tbl_Customers[[#This Row],[number_vmail_messages]] &lt;= 40, "Medium Usgae", "High Usage")))</f>
        <v>No Usage</v>
      </c>
      <c r="AD3456" t="str">
        <f>IF(tbl_Customers[[#This Row],[total_day_minutes]]&lt;=150,"Low Usage", IF(tbl_Customers[[#This Row],[total_day_minutes]]&lt;=200,"Medium Usage", IF(tbl_Customers[[#This Row],[total_day_minutes]]&lt;=250,"High Usage","Very High Usage")))</f>
        <v>Medium Usage</v>
      </c>
      <c r="AE3456" t="str">
        <f>IF(tbl_Customers[[#This Row],[total_intl_calls]]&lt;=5,"Low Calls", IF(tbl_Customers[[#This Row],[total_intl_calls]]&lt;=10, "Medium Calls", "High Calls"))</f>
        <v>Low Calls</v>
      </c>
      <c r="AF34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56" s="36" t="str">
        <f>IF(tbl_Customers[[#This Row],[Churn_Risk_Score]]&gt;=10,"High Risk", IF(tbl_Customers[[#This Row],[Churn_Risk_Score]]&gt;=5,"Medium Risk","Low Risk"))</f>
        <v>Low Risk</v>
      </c>
    </row>
    <row r="3457" spans="1:33" x14ac:dyDescent="0.35">
      <c r="A3457">
        <v>3456</v>
      </c>
      <c r="B3457" t="s">
        <v>42</v>
      </c>
      <c r="C3457">
        <v>83</v>
      </c>
      <c r="D3457" t="s">
        <v>21</v>
      </c>
      <c r="E3457" t="s">
        <v>22</v>
      </c>
      <c r="F3457" t="s">
        <v>22</v>
      </c>
      <c r="G3457">
        <v>0</v>
      </c>
      <c r="H3457">
        <v>135.19999999999999</v>
      </c>
      <c r="I3457">
        <v>76</v>
      </c>
      <c r="J3457">
        <v>22.98</v>
      </c>
      <c r="K3457">
        <v>161</v>
      </c>
      <c r="L3457">
        <v>98</v>
      </c>
      <c r="M3457">
        <v>13.69</v>
      </c>
      <c r="N3457">
        <v>129.30000000000001</v>
      </c>
      <c r="O3457">
        <v>105</v>
      </c>
      <c r="P3457">
        <v>5.82</v>
      </c>
      <c r="Q3457">
        <v>9</v>
      </c>
      <c r="R3457">
        <v>6</v>
      </c>
      <c r="S3457">
        <v>2.4300000000000002</v>
      </c>
      <c r="T3457">
        <v>0</v>
      </c>
      <c r="U3457" t="s">
        <v>22</v>
      </c>
      <c r="V3457">
        <f>IF(tbl_Customers[[#This Row],[churn]] = "yes", 1, 0)</f>
        <v>0</v>
      </c>
      <c r="W3457" t="str">
        <f>IF(tbl_Customers[[#This Row],[number_customer_service_calls]] &lt;= 1, "0-1 Calls", IF(tbl_Customers[[#This Row],[number_customer_service_calls]] &lt;= 3, "2-3 Calls", IF(tbl_Customers[[#This Row],[number_customer_service_calls]] &lt;=5, "4-5 Calls", "6+ Calls")))</f>
        <v>0-1 Calls</v>
      </c>
      <c r="X3457" t="str">
        <f>IF(tbl_Customers[[#This Row],[account_length]] &lt;= 50, "0-50", IF(tbl_Customers[[#This Row],[account_length]] &lt;=100, "51-100", IF(tbl_Customers[[#This Row],[account_length]] &lt;= 150, "101-150", "151+")))</f>
        <v>51-100</v>
      </c>
      <c r="Y3457" t="str">
        <f>IF(tbl_Customers[[#This Row],[total_intl_charge]] &lt;= 3, "Low Charges", "High Charges")</f>
        <v>Low Charges</v>
      </c>
      <c r="Z3457" t="str">
        <f>IF(tbl_Customers[[#This Row],[total_eve_calls]]&lt;=80,"Low Calls",
IF(tbl_Customers[[#This Row],[total_eve_calls]]&lt;=120,"Medium Calls","High Calls"))</f>
        <v>Medium Calls</v>
      </c>
      <c r="AA3457" t="str">
        <f>IF(tbl_Customers[[#This Row],[total_eve_charge]]&lt;=15,"Low Charges",
IF(tbl_Customers[[#This Row],[total_eve_charge]]&lt;=20,"Medium Charges","High Charges"))</f>
        <v>Low Charges</v>
      </c>
      <c r="AB34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57" t="str">
        <f>IF(tbl_Customers[[#This Row],[number_vmail_messages]] = 0, "No Usage", IF(tbl_Customers[[#This Row],[number_vmail_messages]] &lt;= 20, "Low Usage", IF(tbl_Customers[[#This Row],[number_vmail_messages]] &lt;= 40, "Medium Usgae", "High Usage")))</f>
        <v>No Usage</v>
      </c>
      <c r="AD3457" t="str">
        <f>IF(tbl_Customers[[#This Row],[total_day_minutes]]&lt;=150,"Low Usage", IF(tbl_Customers[[#This Row],[total_day_minutes]]&lt;=200,"Medium Usage", IF(tbl_Customers[[#This Row],[total_day_minutes]]&lt;=250,"High Usage","Very High Usage")))</f>
        <v>Low Usage</v>
      </c>
      <c r="AE3457" t="str">
        <f>IF(tbl_Customers[[#This Row],[total_intl_calls]]&lt;=5,"Low Calls", IF(tbl_Customers[[#This Row],[total_intl_calls]]&lt;=10, "Medium Calls", "High Calls"))</f>
        <v>Medium Calls</v>
      </c>
      <c r="AF34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57" s="36" t="str">
        <f>IF(tbl_Customers[[#This Row],[Churn_Risk_Score]]&gt;=10,"High Risk", IF(tbl_Customers[[#This Row],[Churn_Risk_Score]]&gt;=5,"Medium Risk","Low Risk"))</f>
        <v>Low Risk</v>
      </c>
    </row>
    <row r="3458" spans="1:33" x14ac:dyDescent="0.35">
      <c r="A3458">
        <v>3457</v>
      </c>
      <c r="B3458" t="s">
        <v>56</v>
      </c>
      <c r="C3458">
        <v>81</v>
      </c>
      <c r="D3458" t="s">
        <v>25</v>
      </c>
      <c r="E3458" t="s">
        <v>22</v>
      </c>
      <c r="F3458" t="s">
        <v>22</v>
      </c>
      <c r="G3458">
        <v>0</v>
      </c>
      <c r="H3458">
        <v>125.1</v>
      </c>
      <c r="I3458">
        <v>103</v>
      </c>
      <c r="J3458">
        <v>21.27</v>
      </c>
      <c r="K3458">
        <v>209.6</v>
      </c>
      <c r="L3458">
        <v>103</v>
      </c>
      <c r="M3458">
        <v>17.82</v>
      </c>
      <c r="N3458">
        <v>186.2</v>
      </c>
      <c r="O3458">
        <v>78</v>
      </c>
      <c r="P3458">
        <v>8.3800000000000008</v>
      </c>
      <c r="Q3458">
        <v>11.8</v>
      </c>
      <c r="R3458">
        <v>1</v>
      </c>
      <c r="S3458">
        <v>3.19</v>
      </c>
      <c r="T3458">
        <v>1</v>
      </c>
      <c r="U3458" t="s">
        <v>22</v>
      </c>
      <c r="V3458">
        <f>IF(tbl_Customers[[#This Row],[churn]] = "yes", 1, 0)</f>
        <v>0</v>
      </c>
      <c r="W3458" t="str">
        <f>IF(tbl_Customers[[#This Row],[number_customer_service_calls]] &lt;= 1, "0-1 Calls", IF(tbl_Customers[[#This Row],[number_customer_service_calls]] &lt;= 3, "2-3 Calls", IF(tbl_Customers[[#This Row],[number_customer_service_calls]] &lt;=5, "4-5 Calls", "6+ Calls")))</f>
        <v>0-1 Calls</v>
      </c>
      <c r="X3458" t="str">
        <f>IF(tbl_Customers[[#This Row],[account_length]] &lt;= 50, "0-50", IF(tbl_Customers[[#This Row],[account_length]] &lt;=100, "51-100", IF(tbl_Customers[[#This Row],[account_length]] &lt;= 150, "101-150", "151+")))</f>
        <v>51-100</v>
      </c>
      <c r="Y3458" t="str">
        <f>IF(tbl_Customers[[#This Row],[total_intl_charge]] &lt;= 3, "Low Charges", "High Charges")</f>
        <v>High Charges</v>
      </c>
      <c r="Z3458" t="str">
        <f>IF(tbl_Customers[[#This Row],[total_eve_calls]]&lt;=80,"Low Calls",
IF(tbl_Customers[[#This Row],[total_eve_calls]]&lt;=120,"Medium Calls","High Calls"))</f>
        <v>Medium Calls</v>
      </c>
      <c r="AA3458" t="str">
        <f>IF(tbl_Customers[[#This Row],[total_eve_charge]]&lt;=15,"Low Charges",
IF(tbl_Customers[[#This Row],[total_eve_charge]]&lt;=20,"Medium Charges","High Charges"))</f>
        <v>Medium Charges</v>
      </c>
      <c r="AB34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58" t="str">
        <f>IF(tbl_Customers[[#This Row],[number_vmail_messages]] = 0, "No Usage", IF(tbl_Customers[[#This Row],[number_vmail_messages]] &lt;= 20, "Low Usage", IF(tbl_Customers[[#This Row],[number_vmail_messages]] &lt;= 40, "Medium Usgae", "High Usage")))</f>
        <v>No Usage</v>
      </c>
      <c r="AD3458" t="str">
        <f>IF(tbl_Customers[[#This Row],[total_day_minutes]]&lt;=150,"Low Usage", IF(tbl_Customers[[#This Row],[total_day_minutes]]&lt;=200,"Medium Usage", IF(tbl_Customers[[#This Row],[total_day_minutes]]&lt;=250,"High Usage","Very High Usage")))</f>
        <v>Low Usage</v>
      </c>
      <c r="AE3458" t="str">
        <f>IF(tbl_Customers[[#This Row],[total_intl_calls]]&lt;=5,"Low Calls", IF(tbl_Customers[[#This Row],[total_intl_calls]]&lt;=10, "Medium Calls", "High Calls"))</f>
        <v>Low Calls</v>
      </c>
      <c r="AF34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58" s="36" t="str">
        <f>IF(tbl_Customers[[#This Row],[Churn_Risk_Score]]&gt;=10,"High Risk", IF(tbl_Customers[[#This Row],[Churn_Risk_Score]]&gt;=5,"Medium Risk","Low Risk"))</f>
        <v>Low Risk</v>
      </c>
    </row>
    <row r="3459" spans="1:33" x14ac:dyDescent="0.35">
      <c r="A3459">
        <v>3458</v>
      </c>
      <c r="B3459" t="s">
        <v>24</v>
      </c>
      <c r="C3459">
        <v>119</v>
      </c>
      <c r="D3459" t="s">
        <v>25</v>
      </c>
      <c r="E3459" t="s">
        <v>22</v>
      </c>
      <c r="F3459" t="s">
        <v>22</v>
      </c>
      <c r="G3459">
        <v>0</v>
      </c>
      <c r="H3459">
        <v>287.10000000000002</v>
      </c>
      <c r="I3459">
        <v>83</v>
      </c>
      <c r="J3459">
        <v>48.81</v>
      </c>
      <c r="K3459">
        <v>218.4</v>
      </c>
      <c r="L3459">
        <v>124</v>
      </c>
      <c r="M3459">
        <v>18.559999999999999</v>
      </c>
      <c r="N3459">
        <v>151.5</v>
      </c>
      <c r="O3459">
        <v>42</v>
      </c>
      <c r="P3459">
        <v>6.82</v>
      </c>
      <c r="Q3459">
        <v>11</v>
      </c>
      <c r="R3459">
        <v>4</v>
      </c>
      <c r="S3459">
        <v>2.97</v>
      </c>
      <c r="T3459">
        <v>1</v>
      </c>
      <c r="U3459" t="s">
        <v>23</v>
      </c>
      <c r="V3459">
        <f>IF(tbl_Customers[[#This Row],[churn]] = "yes", 1, 0)</f>
        <v>1</v>
      </c>
      <c r="W3459" t="str">
        <f>IF(tbl_Customers[[#This Row],[number_customer_service_calls]] &lt;= 1, "0-1 Calls", IF(tbl_Customers[[#This Row],[number_customer_service_calls]] &lt;= 3, "2-3 Calls", IF(tbl_Customers[[#This Row],[number_customer_service_calls]] &lt;=5, "4-5 Calls", "6+ Calls")))</f>
        <v>0-1 Calls</v>
      </c>
      <c r="X3459" t="str">
        <f>IF(tbl_Customers[[#This Row],[account_length]] &lt;= 50, "0-50", IF(tbl_Customers[[#This Row],[account_length]] &lt;=100, "51-100", IF(tbl_Customers[[#This Row],[account_length]] &lt;= 150, "101-150", "151+")))</f>
        <v>101-150</v>
      </c>
      <c r="Y3459" t="str">
        <f>IF(tbl_Customers[[#This Row],[total_intl_charge]] &lt;= 3, "Low Charges", "High Charges")</f>
        <v>Low Charges</v>
      </c>
      <c r="Z3459" t="str">
        <f>IF(tbl_Customers[[#This Row],[total_eve_calls]]&lt;=80,"Low Calls",
IF(tbl_Customers[[#This Row],[total_eve_calls]]&lt;=120,"Medium Calls","High Calls"))</f>
        <v>High Calls</v>
      </c>
      <c r="AA3459" t="str">
        <f>IF(tbl_Customers[[#This Row],[total_eve_charge]]&lt;=15,"Low Charges",
IF(tbl_Customers[[#This Row],[total_eve_charge]]&lt;=20,"Medium Charges","High Charges"))</f>
        <v>Medium Charges</v>
      </c>
      <c r="AB34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59" t="str">
        <f>IF(tbl_Customers[[#This Row],[number_vmail_messages]] = 0, "No Usage", IF(tbl_Customers[[#This Row],[number_vmail_messages]] &lt;= 20, "Low Usage", IF(tbl_Customers[[#This Row],[number_vmail_messages]] &lt;= 40, "Medium Usgae", "High Usage")))</f>
        <v>No Usage</v>
      </c>
      <c r="AD3459" t="str">
        <f>IF(tbl_Customers[[#This Row],[total_day_minutes]]&lt;=150,"Low Usage", IF(tbl_Customers[[#This Row],[total_day_minutes]]&lt;=200,"Medium Usage", IF(tbl_Customers[[#This Row],[total_day_minutes]]&lt;=250,"High Usage","Very High Usage")))</f>
        <v>Very High Usage</v>
      </c>
      <c r="AE3459" t="str">
        <f>IF(tbl_Customers[[#This Row],[total_intl_calls]]&lt;=5,"Low Calls", IF(tbl_Customers[[#This Row],[total_intl_calls]]&lt;=10, "Medium Calls", "High Calls"))</f>
        <v>Low Calls</v>
      </c>
      <c r="AF34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59" s="36" t="str">
        <f>IF(tbl_Customers[[#This Row],[Churn_Risk_Score]]&gt;=10,"High Risk", IF(tbl_Customers[[#This Row],[Churn_Risk_Score]]&gt;=5,"Medium Risk","Low Risk"))</f>
        <v>Medium Risk</v>
      </c>
    </row>
    <row r="3460" spans="1:33" x14ac:dyDescent="0.35">
      <c r="A3460">
        <v>3459</v>
      </c>
      <c r="B3460" t="s">
        <v>62</v>
      </c>
      <c r="C3460">
        <v>134</v>
      </c>
      <c r="D3460" t="s">
        <v>21</v>
      </c>
      <c r="E3460" t="s">
        <v>22</v>
      </c>
      <c r="F3460" t="s">
        <v>22</v>
      </c>
      <c r="G3460">
        <v>0</v>
      </c>
      <c r="H3460">
        <v>199.7</v>
      </c>
      <c r="I3460">
        <v>107</v>
      </c>
      <c r="J3460">
        <v>33.950000000000003</v>
      </c>
      <c r="K3460">
        <v>205.8</v>
      </c>
      <c r="L3460">
        <v>86</v>
      </c>
      <c r="M3460">
        <v>17.489999999999998</v>
      </c>
      <c r="N3460">
        <v>198.8</v>
      </c>
      <c r="O3460">
        <v>125</v>
      </c>
      <c r="P3460">
        <v>8.9499999999999993</v>
      </c>
      <c r="Q3460">
        <v>8.3000000000000007</v>
      </c>
      <c r="R3460">
        <v>5</v>
      </c>
      <c r="S3460">
        <v>2.2400000000000002</v>
      </c>
      <c r="T3460">
        <v>0</v>
      </c>
      <c r="U3460" t="s">
        <v>22</v>
      </c>
      <c r="V3460">
        <f>IF(tbl_Customers[[#This Row],[churn]] = "yes", 1, 0)</f>
        <v>0</v>
      </c>
      <c r="W3460" t="str">
        <f>IF(tbl_Customers[[#This Row],[number_customer_service_calls]] &lt;= 1, "0-1 Calls", IF(tbl_Customers[[#This Row],[number_customer_service_calls]] &lt;= 3, "2-3 Calls", IF(tbl_Customers[[#This Row],[number_customer_service_calls]] &lt;=5, "4-5 Calls", "6+ Calls")))</f>
        <v>0-1 Calls</v>
      </c>
      <c r="X3460" t="str">
        <f>IF(tbl_Customers[[#This Row],[account_length]] &lt;= 50, "0-50", IF(tbl_Customers[[#This Row],[account_length]] &lt;=100, "51-100", IF(tbl_Customers[[#This Row],[account_length]] &lt;= 150, "101-150", "151+")))</f>
        <v>101-150</v>
      </c>
      <c r="Y3460" t="str">
        <f>IF(tbl_Customers[[#This Row],[total_intl_charge]] &lt;= 3, "Low Charges", "High Charges")</f>
        <v>Low Charges</v>
      </c>
      <c r="Z3460" t="str">
        <f>IF(tbl_Customers[[#This Row],[total_eve_calls]]&lt;=80,"Low Calls",
IF(tbl_Customers[[#This Row],[total_eve_calls]]&lt;=120,"Medium Calls","High Calls"))</f>
        <v>Medium Calls</v>
      </c>
      <c r="AA3460" t="str">
        <f>IF(tbl_Customers[[#This Row],[total_eve_charge]]&lt;=15,"Low Charges",
IF(tbl_Customers[[#This Row],[total_eve_charge]]&lt;=20,"Medium Charges","High Charges"))</f>
        <v>Medium Charges</v>
      </c>
      <c r="AB34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60" t="str">
        <f>IF(tbl_Customers[[#This Row],[number_vmail_messages]] = 0, "No Usage", IF(tbl_Customers[[#This Row],[number_vmail_messages]] &lt;= 20, "Low Usage", IF(tbl_Customers[[#This Row],[number_vmail_messages]] &lt;= 40, "Medium Usgae", "High Usage")))</f>
        <v>No Usage</v>
      </c>
      <c r="AD3460" t="str">
        <f>IF(tbl_Customers[[#This Row],[total_day_minutes]]&lt;=150,"Low Usage", IF(tbl_Customers[[#This Row],[total_day_minutes]]&lt;=200,"Medium Usage", IF(tbl_Customers[[#This Row],[total_day_minutes]]&lt;=250,"High Usage","Very High Usage")))</f>
        <v>Medium Usage</v>
      </c>
      <c r="AE3460" t="str">
        <f>IF(tbl_Customers[[#This Row],[total_intl_calls]]&lt;=5,"Low Calls", IF(tbl_Customers[[#This Row],[total_intl_calls]]&lt;=10, "Medium Calls", "High Calls"))</f>
        <v>Low Calls</v>
      </c>
      <c r="AF34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0" s="36" t="str">
        <f>IF(tbl_Customers[[#This Row],[Churn_Risk_Score]]&gt;=10,"High Risk", IF(tbl_Customers[[#This Row],[Churn_Risk_Score]]&gt;=5,"Medium Risk","Low Risk"))</f>
        <v>Low Risk</v>
      </c>
    </row>
    <row r="3461" spans="1:33" x14ac:dyDescent="0.35">
      <c r="A3461">
        <v>3460</v>
      </c>
      <c r="B3461" t="s">
        <v>62</v>
      </c>
      <c r="C3461">
        <v>48</v>
      </c>
      <c r="D3461" t="s">
        <v>25</v>
      </c>
      <c r="E3461" t="s">
        <v>22</v>
      </c>
      <c r="F3461" t="s">
        <v>22</v>
      </c>
      <c r="G3461">
        <v>0</v>
      </c>
      <c r="H3461">
        <v>247.6</v>
      </c>
      <c r="I3461">
        <v>114</v>
      </c>
      <c r="J3461">
        <v>42.09</v>
      </c>
      <c r="K3461">
        <v>172.3</v>
      </c>
      <c r="L3461">
        <v>110</v>
      </c>
      <c r="M3461">
        <v>14.65</v>
      </c>
      <c r="N3461">
        <v>264.39999999999998</v>
      </c>
      <c r="O3461">
        <v>107</v>
      </c>
      <c r="P3461">
        <v>11.9</v>
      </c>
      <c r="Q3461">
        <v>7.1</v>
      </c>
      <c r="R3461">
        <v>3</v>
      </c>
      <c r="S3461">
        <v>1.92</v>
      </c>
      <c r="T3461">
        <v>1</v>
      </c>
      <c r="U3461" t="s">
        <v>22</v>
      </c>
      <c r="V3461">
        <f>IF(tbl_Customers[[#This Row],[churn]] = "yes", 1, 0)</f>
        <v>0</v>
      </c>
      <c r="W3461" t="str">
        <f>IF(tbl_Customers[[#This Row],[number_customer_service_calls]] &lt;= 1, "0-1 Calls", IF(tbl_Customers[[#This Row],[number_customer_service_calls]] &lt;= 3, "2-3 Calls", IF(tbl_Customers[[#This Row],[number_customer_service_calls]] &lt;=5, "4-5 Calls", "6+ Calls")))</f>
        <v>0-1 Calls</v>
      </c>
      <c r="X3461" t="str">
        <f>IF(tbl_Customers[[#This Row],[account_length]] &lt;= 50, "0-50", IF(tbl_Customers[[#This Row],[account_length]] &lt;=100, "51-100", IF(tbl_Customers[[#This Row],[account_length]] &lt;= 150, "101-150", "151+")))</f>
        <v>0-50</v>
      </c>
      <c r="Y3461" t="str">
        <f>IF(tbl_Customers[[#This Row],[total_intl_charge]] &lt;= 3, "Low Charges", "High Charges")</f>
        <v>Low Charges</v>
      </c>
      <c r="Z3461" t="str">
        <f>IF(tbl_Customers[[#This Row],[total_eve_calls]]&lt;=80,"Low Calls",
IF(tbl_Customers[[#This Row],[total_eve_calls]]&lt;=120,"Medium Calls","High Calls"))</f>
        <v>Medium Calls</v>
      </c>
      <c r="AA3461" t="str">
        <f>IF(tbl_Customers[[#This Row],[total_eve_charge]]&lt;=15,"Low Charges",
IF(tbl_Customers[[#This Row],[total_eve_charge]]&lt;=20,"Medium Charges","High Charges"))</f>
        <v>Low Charges</v>
      </c>
      <c r="AB34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61" t="str">
        <f>IF(tbl_Customers[[#This Row],[number_vmail_messages]] = 0, "No Usage", IF(tbl_Customers[[#This Row],[number_vmail_messages]] &lt;= 20, "Low Usage", IF(tbl_Customers[[#This Row],[number_vmail_messages]] &lt;= 40, "Medium Usgae", "High Usage")))</f>
        <v>No Usage</v>
      </c>
      <c r="AD3461" t="str">
        <f>IF(tbl_Customers[[#This Row],[total_day_minutes]]&lt;=150,"Low Usage", IF(tbl_Customers[[#This Row],[total_day_minutes]]&lt;=200,"Medium Usage", IF(tbl_Customers[[#This Row],[total_day_minutes]]&lt;=250,"High Usage","Very High Usage")))</f>
        <v>High Usage</v>
      </c>
      <c r="AE3461" t="str">
        <f>IF(tbl_Customers[[#This Row],[total_intl_calls]]&lt;=5,"Low Calls", IF(tbl_Customers[[#This Row],[total_intl_calls]]&lt;=10, "Medium Calls", "High Calls"))</f>
        <v>Low Calls</v>
      </c>
      <c r="AF34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1" s="36" t="str">
        <f>IF(tbl_Customers[[#This Row],[Churn_Risk_Score]]&gt;=10,"High Risk", IF(tbl_Customers[[#This Row],[Churn_Risk_Score]]&gt;=5,"Medium Risk","Low Risk"))</f>
        <v>Low Risk</v>
      </c>
    </row>
    <row r="3462" spans="1:33" x14ac:dyDescent="0.35">
      <c r="A3462">
        <v>3461</v>
      </c>
      <c r="B3462" t="s">
        <v>68</v>
      </c>
      <c r="C3462">
        <v>91</v>
      </c>
      <c r="D3462" t="s">
        <v>28</v>
      </c>
      <c r="E3462" t="s">
        <v>22</v>
      </c>
      <c r="F3462" t="s">
        <v>23</v>
      </c>
      <c r="G3462">
        <v>39</v>
      </c>
      <c r="H3462">
        <v>160.80000000000001</v>
      </c>
      <c r="I3462">
        <v>97</v>
      </c>
      <c r="J3462">
        <v>27.34</v>
      </c>
      <c r="K3462">
        <v>119.3</v>
      </c>
      <c r="L3462">
        <v>54</v>
      </c>
      <c r="M3462">
        <v>10.14</v>
      </c>
      <c r="N3462">
        <v>147.9</v>
      </c>
      <c r="O3462">
        <v>101</v>
      </c>
      <c r="P3462">
        <v>6.66</v>
      </c>
      <c r="Q3462">
        <v>10.3</v>
      </c>
      <c r="R3462">
        <v>3</v>
      </c>
      <c r="S3462">
        <v>2.78</v>
      </c>
      <c r="T3462">
        <v>3</v>
      </c>
      <c r="U3462" t="s">
        <v>22</v>
      </c>
      <c r="V3462">
        <f>IF(tbl_Customers[[#This Row],[churn]] = "yes", 1, 0)</f>
        <v>0</v>
      </c>
      <c r="W3462" t="str">
        <f>IF(tbl_Customers[[#This Row],[number_customer_service_calls]] &lt;= 1, "0-1 Calls", IF(tbl_Customers[[#This Row],[number_customer_service_calls]] &lt;= 3, "2-3 Calls", IF(tbl_Customers[[#This Row],[number_customer_service_calls]] &lt;=5, "4-5 Calls", "6+ Calls")))</f>
        <v>2-3 Calls</v>
      </c>
      <c r="X3462" t="str">
        <f>IF(tbl_Customers[[#This Row],[account_length]] &lt;= 50, "0-50", IF(tbl_Customers[[#This Row],[account_length]] &lt;=100, "51-100", IF(tbl_Customers[[#This Row],[account_length]] &lt;= 150, "101-150", "151+")))</f>
        <v>51-100</v>
      </c>
      <c r="Y3462" t="str">
        <f>IF(tbl_Customers[[#This Row],[total_intl_charge]] &lt;= 3, "Low Charges", "High Charges")</f>
        <v>Low Charges</v>
      </c>
      <c r="Z3462" t="str">
        <f>IF(tbl_Customers[[#This Row],[total_eve_calls]]&lt;=80,"Low Calls",
IF(tbl_Customers[[#This Row],[total_eve_calls]]&lt;=120,"Medium Calls","High Calls"))</f>
        <v>Low Calls</v>
      </c>
      <c r="AA3462" t="str">
        <f>IF(tbl_Customers[[#This Row],[total_eve_charge]]&lt;=15,"Low Charges",
IF(tbl_Customers[[#This Row],[total_eve_charge]]&lt;=20,"Medium Charges","High Charges"))</f>
        <v>Low Charges</v>
      </c>
      <c r="AB34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62" t="str">
        <f>IF(tbl_Customers[[#This Row],[number_vmail_messages]] = 0, "No Usage", IF(tbl_Customers[[#This Row],[number_vmail_messages]] &lt;= 20, "Low Usage", IF(tbl_Customers[[#This Row],[number_vmail_messages]] &lt;= 40, "Medium Usgae", "High Usage")))</f>
        <v>Medium Usgae</v>
      </c>
      <c r="AD3462" t="str">
        <f>IF(tbl_Customers[[#This Row],[total_day_minutes]]&lt;=150,"Low Usage", IF(tbl_Customers[[#This Row],[total_day_minutes]]&lt;=200,"Medium Usage", IF(tbl_Customers[[#This Row],[total_day_minutes]]&lt;=250,"High Usage","Very High Usage")))</f>
        <v>Medium Usage</v>
      </c>
      <c r="AE3462" t="str">
        <f>IF(tbl_Customers[[#This Row],[total_intl_calls]]&lt;=5,"Low Calls", IF(tbl_Customers[[#This Row],[total_intl_calls]]&lt;=10, "Medium Calls", "High Calls"))</f>
        <v>Low Calls</v>
      </c>
      <c r="AF34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62" s="36" t="str">
        <f>IF(tbl_Customers[[#This Row],[Churn_Risk_Score]]&gt;=10,"High Risk", IF(tbl_Customers[[#This Row],[Churn_Risk_Score]]&gt;=5,"Medium Risk","Low Risk"))</f>
        <v>Low Risk</v>
      </c>
    </row>
    <row r="3463" spans="1:33" x14ac:dyDescent="0.35">
      <c r="A3463">
        <v>3462</v>
      </c>
      <c r="B3463" t="s">
        <v>43</v>
      </c>
      <c r="C3463">
        <v>90</v>
      </c>
      <c r="D3463" t="s">
        <v>25</v>
      </c>
      <c r="E3463" t="s">
        <v>22</v>
      </c>
      <c r="F3463" t="s">
        <v>23</v>
      </c>
      <c r="G3463">
        <v>31</v>
      </c>
      <c r="H3463">
        <v>118.5</v>
      </c>
      <c r="I3463">
        <v>92</v>
      </c>
      <c r="J3463">
        <v>20.149999999999999</v>
      </c>
      <c r="K3463">
        <v>257.89999999999998</v>
      </c>
      <c r="L3463">
        <v>76</v>
      </c>
      <c r="M3463">
        <v>21.92</v>
      </c>
      <c r="N3463">
        <v>186.2</v>
      </c>
      <c r="O3463">
        <v>96</v>
      </c>
      <c r="P3463">
        <v>8.3800000000000008</v>
      </c>
      <c r="Q3463">
        <v>9</v>
      </c>
      <c r="R3463">
        <v>6</v>
      </c>
      <c r="S3463">
        <v>2.4300000000000002</v>
      </c>
      <c r="T3463">
        <v>1</v>
      </c>
      <c r="U3463" t="s">
        <v>22</v>
      </c>
      <c r="V3463">
        <f>IF(tbl_Customers[[#This Row],[churn]] = "yes", 1, 0)</f>
        <v>0</v>
      </c>
      <c r="W3463" t="str">
        <f>IF(tbl_Customers[[#This Row],[number_customer_service_calls]] &lt;= 1, "0-1 Calls", IF(tbl_Customers[[#This Row],[number_customer_service_calls]] &lt;= 3, "2-3 Calls", IF(tbl_Customers[[#This Row],[number_customer_service_calls]] &lt;=5, "4-5 Calls", "6+ Calls")))</f>
        <v>0-1 Calls</v>
      </c>
      <c r="X3463" t="str">
        <f>IF(tbl_Customers[[#This Row],[account_length]] &lt;= 50, "0-50", IF(tbl_Customers[[#This Row],[account_length]] &lt;=100, "51-100", IF(tbl_Customers[[#This Row],[account_length]] &lt;= 150, "101-150", "151+")))</f>
        <v>51-100</v>
      </c>
      <c r="Y3463" t="str">
        <f>IF(tbl_Customers[[#This Row],[total_intl_charge]] &lt;= 3, "Low Charges", "High Charges")</f>
        <v>Low Charges</v>
      </c>
      <c r="Z3463" t="str">
        <f>IF(tbl_Customers[[#This Row],[total_eve_calls]]&lt;=80,"Low Calls",
IF(tbl_Customers[[#This Row],[total_eve_calls]]&lt;=120,"Medium Calls","High Calls"))</f>
        <v>Low Calls</v>
      </c>
      <c r="AA3463" t="str">
        <f>IF(tbl_Customers[[#This Row],[total_eve_charge]]&lt;=15,"Low Charges",
IF(tbl_Customers[[#This Row],[total_eve_charge]]&lt;=20,"Medium Charges","High Charges"))</f>
        <v>High Charges</v>
      </c>
      <c r="AB34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63" t="str">
        <f>IF(tbl_Customers[[#This Row],[number_vmail_messages]] = 0, "No Usage", IF(tbl_Customers[[#This Row],[number_vmail_messages]] &lt;= 20, "Low Usage", IF(tbl_Customers[[#This Row],[number_vmail_messages]] &lt;= 40, "Medium Usgae", "High Usage")))</f>
        <v>Medium Usgae</v>
      </c>
      <c r="AD3463" t="str">
        <f>IF(tbl_Customers[[#This Row],[total_day_minutes]]&lt;=150,"Low Usage", IF(tbl_Customers[[#This Row],[total_day_minutes]]&lt;=200,"Medium Usage", IF(tbl_Customers[[#This Row],[total_day_minutes]]&lt;=250,"High Usage","Very High Usage")))</f>
        <v>Low Usage</v>
      </c>
      <c r="AE3463" t="str">
        <f>IF(tbl_Customers[[#This Row],[total_intl_calls]]&lt;=5,"Low Calls", IF(tbl_Customers[[#This Row],[total_intl_calls]]&lt;=10, "Medium Calls", "High Calls"))</f>
        <v>Medium Calls</v>
      </c>
      <c r="AF34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63" s="36" t="str">
        <f>IF(tbl_Customers[[#This Row],[Churn_Risk_Score]]&gt;=10,"High Risk", IF(tbl_Customers[[#This Row],[Churn_Risk_Score]]&gt;=5,"Medium Risk","Low Risk"))</f>
        <v>Low Risk</v>
      </c>
    </row>
    <row r="3464" spans="1:33" x14ac:dyDescent="0.35">
      <c r="A3464">
        <v>3463</v>
      </c>
      <c r="B3464" t="s">
        <v>31</v>
      </c>
      <c r="C3464">
        <v>159</v>
      </c>
      <c r="D3464" t="s">
        <v>21</v>
      </c>
      <c r="E3464" t="s">
        <v>22</v>
      </c>
      <c r="F3464" t="s">
        <v>22</v>
      </c>
      <c r="G3464">
        <v>0</v>
      </c>
      <c r="H3464">
        <v>181</v>
      </c>
      <c r="I3464">
        <v>107</v>
      </c>
      <c r="J3464">
        <v>30.77</v>
      </c>
      <c r="K3464">
        <v>188.4</v>
      </c>
      <c r="L3464">
        <v>114</v>
      </c>
      <c r="M3464">
        <v>16.010000000000002</v>
      </c>
      <c r="N3464">
        <v>175.8</v>
      </c>
      <c r="O3464">
        <v>41</v>
      </c>
      <c r="P3464">
        <v>7.91</v>
      </c>
      <c r="Q3464">
        <v>9.9</v>
      </c>
      <c r="R3464">
        <v>4</v>
      </c>
      <c r="S3464">
        <v>2.67</v>
      </c>
      <c r="T3464">
        <v>7</v>
      </c>
      <c r="U3464" t="s">
        <v>22</v>
      </c>
      <c r="V3464">
        <f>IF(tbl_Customers[[#This Row],[churn]] = "yes", 1, 0)</f>
        <v>0</v>
      </c>
      <c r="W3464" t="str">
        <f>IF(tbl_Customers[[#This Row],[number_customer_service_calls]] &lt;= 1, "0-1 Calls", IF(tbl_Customers[[#This Row],[number_customer_service_calls]] &lt;= 3, "2-3 Calls", IF(tbl_Customers[[#This Row],[number_customer_service_calls]] &lt;=5, "4-5 Calls", "6+ Calls")))</f>
        <v>6+ Calls</v>
      </c>
      <c r="X3464" t="str">
        <f>IF(tbl_Customers[[#This Row],[account_length]] &lt;= 50, "0-50", IF(tbl_Customers[[#This Row],[account_length]] &lt;=100, "51-100", IF(tbl_Customers[[#This Row],[account_length]] &lt;= 150, "101-150", "151+")))</f>
        <v>151+</v>
      </c>
      <c r="Y3464" t="str">
        <f>IF(tbl_Customers[[#This Row],[total_intl_charge]] &lt;= 3, "Low Charges", "High Charges")</f>
        <v>Low Charges</v>
      </c>
      <c r="Z3464" t="str">
        <f>IF(tbl_Customers[[#This Row],[total_eve_calls]]&lt;=80,"Low Calls",
IF(tbl_Customers[[#This Row],[total_eve_calls]]&lt;=120,"Medium Calls","High Calls"))</f>
        <v>Medium Calls</v>
      </c>
      <c r="AA3464" t="str">
        <f>IF(tbl_Customers[[#This Row],[total_eve_charge]]&lt;=15,"Low Charges",
IF(tbl_Customers[[#This Row],[total_eve_charge]]&lt;=20,"Medium Charges","High Charges"))</f>
        <v>Medium Charges</v>
      </c>
      <c r="AB34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64" t="str">
        <f>IF(tbl_Customers[[#This Row],[number_vmail_messages]] = 0, "No Usage", IF(tbl_Customers[[#This Row],[number_vmail_messages]] &lt;= 20, "Low Usage", IF(tbl_Customers[[#This Row],[number_vmail_messages]] &lt;= 40, "Medium Usgae", "High Usage")))</f>
        <v>No Usage</v>
      </c>
      <c r="AD3464" t="str">
        <f>IF(tbl_Customers[[#This Row],[total_day_minutes]]&lt;=150,"Low Usage", IF(tbl_Customers[[#This Row],[total_day_minutes]]&lt;=200,"Medium Usage", IF(tbl_Customers[[#This Row],[total_day_minutes]]&lt;=250,"High Usage","Very High Usage")))</f>
        <v>Medium Usage</v>
      </c>
      <c r="AE3464" t="str">
        <f>IF(tbl_Customers[[#This Row],[total_intl_calls]]&lt;=5,"Low Calls", IF(tbl_Customers[[#This Row],[total_intl_calls]]&lt;=10, "Medium Calls", "High Calls"))</f>
        <v>Low Calls</v>
      </c>
      <c r="AF34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64" s="36" t="str">
        <f>IF(tbl_Customers[[#This Row],[Churn_Risk_Score]]&gt;=10,"High Risk", IF(tbl_Customers[[#This Row],[Churn_Risk_Score]]&gt;=5,"Medium Risk","Low Risk"))</f>
        <v>Medium Risk</v>
      </c>
    </row>
    <row r="3465" spans="1:33" x14ac:dyDescent="0.35">
      <c r="A3465">
        <v>3464</v>
      </c>
      <c r="B3465" t="s">
        <v>20</v>
      </c>
      <c r="C3465">
        <v>142</v>
      </c>
      <c r="D3465" t="s">
        <v>25</v>
      </c>
      <c r="E3465" t="s">
        <v>23</v>
      </c>
      <c r="F3465" t="s">
        <v>22</v>
      </c>
      <c r="G3465">
        <v>0</v>
      </c>
      <c r="H3465">
        <v>160.6</v>
      </c>
      <c r="I3465">
        <v>101</v>
      </c>
      <c r="J3465">
        <v>27.3</v>
      </c>
      <c r="K3465">
        <v>202</v>
      </c>
      <c r="L3465">
        <v>125</v>
      </c>
      <c r="M3465">
        <v>17.170000000000002</v>
      </c>
      <c r="N3465">
        <v>221.7</v>
      </c>
      <c r="O3465">
        <v>100</v>
      </c>
      <c r="P3465">
        <v>9.98</v>
      </c>
      <c r="Q3465">
        <v>8.8000000000000007</v>
      </c>
      <c r="R3465">
        <v>2</v>
      </c>
      <c r="S3465">
        <v>2.38</v>
      </c>
      <c r="T3465">
        <v>1</v>
      </c>
      <c r="U3465" t="s">
        <v>23</v>
      </c>
      <c r="V3465">
        <f>IF(tbl_Customers[[#This Row],[churn]] = "yes", 1, 0)</f>
        <v>1</v>
      </c>
      <c r="W3465" t="str">
        <f>IF(tbl_Customers[[#This Row],[number_customer_service_calls]] &lt;= 1, "0-1 Calls", IF(tbl_Customers[[#This Row],[number_customer_service_calls]] &lt;= 3, "2-3 Calls", IF(tbl_Customers[[#This Row],[number_customer_service_calls]] &lt;=5, "4-5 Calls", "6+ Calls")))</f>
        <v>0-1 Calls</v>
      </c>
      <c r="X3465" t="str">
        <f>IF(tbl_Customers[[#This Row],[account_length]] &lt;= 50, "0-50", IF(tbl_Customers[[#This Row],[account_length]] &lt;=100, "51-100", IF(tbl_Customers[[#This Row],[account_length]] &lt;= 150, "101-150", "151+")))</f>
        <v>101-150</v>
      </c>
      <c r="Y3465" t="str">
        <f>IF(tbl_Customers[[#This Row],[total_intl_charge]] &lt;= 3, "Low Charges", "High Charges")</f>
        <v>Low Charges</v>
      </c>
      <c r="Z3465" t="str">
        <f>IF(tbl_Customers[[#This Row],[total_eve_calls]]&lt;=80,"Low Calls",
IF(tbl_Customers[[#This Row],[total_eve_calls]]&lt;=120,"Medium Calls","High Calls"))</f>
        <v>High Calls</v>
      </c>
      <c r="AA3465" t="str">
        <f>IF(tbl_Customers[[#This Row],[total_eve_charge]]&lt;=15,"Low Charges",
IF(tbl_Customers[[#This Row],[total_eve_charge]]&lt;=20,"Medium Charges","High Charges"))</f>
        <v>Medium Charges</v>
      </c>
      <c r="AB34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65" t="str">
        <f>IF(tbl_Customers[[#This Row],[number_vmail_messages]] = 0, "No Usage", IF(tbl_Customers[[#This Row],[number_vmail_messages]] &lt;= 20, "Low Usage", IF(tbl_Customers[[#This Row],[number_vmail_messages]] &lt;= 40, "Medium Usgae", "High Usage")))</f>
        <v>No Usage</v>
      </c>
      <c r="AD3465" t="str">
        <f>IF(tbl_Customers[[#This Row],[total_day_minutes]]&lt;=150,"Low Usage", IF(tbl_Customers[[#This Row],[total_day_minutes]]&lt;=200,"Medium Usage", IF(tbl_Customers[[#This Row],[total_day_minutes]]&lt;=250,"High Usage","Very High Usage")))</f>
        <v>Medium Usage</v>
      </c>
      <c r="AE3465" t="str">
        <f>IF(tbl_Customers[[#This Row],[total_intl_calls]]&lt;=5,"Low Calls", IF(tbl_Customers[[#This Row],[total_intl_calls]]&lt;=10, "Medium Calls", "High Calls"))</f>
        <v>Low Calls</v>
      </c>
      <c r="AF34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65" s="36" t="str">
        <f>IF(tbl_Customers[[#This Row],[Churn_Risk_Score]]&gt;=10,"High Risk", IF(tbl_Customers[[#This Row],[Churn_Risk_Score]]&gt;=5,"Medium Risk","Low Risk"))</f>
        <v>Low Risk</v>
      </c>
    </row>
    <row r="3466" spans="1:33" x14ac:dyDescent="0.35">
      <c r="A3466">
        <v>3465</v>
      </c>
      <c r="B3466" t="s">
        <v>39</v>
      </c>
      <c r="C3466">
        <v>104</v>
      </c>
      <c r="D3466" t="s">
        <v>28</v>
      </c>
      <c r="E3466" t="s">
        <v>22</v>
      </c>
      <c r="F3466" t="s">
        <v>22</v>
      </c>
      <c r="G3466">
        <v>0</v>
      </c>
      <c r="H3466">
        <v>111.9</v>
      </c>
      <c r="I3466">
        <v>105</v>
      </c>
      <c r="J3466">
        <v>19.02</v>
      </c>
      <c r="K3466">
        <v>197.7</v>
      </c>
      <c r="L3466">
        <v>121</v>
      </c>
      <c r="M3466">
        <v>16.8</v>
      </c>
      <c r="N3466">
        <v>302.8</v>
      </c>
      <c r="O3466">
        <v>108</v>
      </c>
      <c r="P3466">
        <v>13.63</v>
      </c>
      <c r="Q3466">
        <v>10.1</v>
      </c>
      <c r="R3466">
        <v>5</v>
      </c>
      <c r="S3466">
        <v>2.73</v>
      </c>
      <c r="T3466">
        <v>1</v>
      </c>
      <c r="U3466" t="s">
        <v>22</v>
      </c>
      <c r="V3466">
        <f>IF(tbl_Customers[[#This Row],[churn]] = "yes", 1, 0)</f>
        <v>0</v>
      </c>
      <c r="W3466" t="str">
        <f>IF(tbl_Customers[[#This Row],[number_customer_service_calls]] &lt;= 1, "0-1 Calls", IF(tbl_Customers[[#This Row],[number_customer_service_calls]] &lt;= 3, "2-3 Calls", IF(tbl_Customers[[#This Row],[number_customer_service_calls]] &lt;=5, "4-5 Calls", "6+ Calls")))</f>
        <v>0-1 Calls</v>
      </c>
      <c r="X3466" t="str">
        <f>IF(tbl_Customers[[#This Row],[account_length]] &lt;= 50, "0-50", IF(tbl_Customers[[#This Row],[account_length]] &lt;=100, "51-100", IF(tbl_Customers[[#This Row],[account_length]] &lt;= 150, "101-150", "151+")))</f>
        <v>101-150</v>
      </c>
      <c r="Y3466" t="str">
        <f>IF(tbl_Customers[[#This Row],[total_intl_charge]] &lt;= 3, "Low Charges", "High Charges")</f>
        <v>Low Charges</v>
      </c>
      <c r="Z3466" t="str">
        <f>IF(tbl_Customers[[#This Row],[total_eve_calls]]&lt;=80,"Low Calls",
IF(tbl_Customers[[#This Row],[total_eve_calls]]&lt;=120,"Medium Calls","High Calls"))</f>
        <v>High Calls</v>
      </c>
      <c r="AA3466" t="str">
        <f>IF(tbl_Customers[[#This Row],[total_eve_charge]]&lt;=15,"Low Charges",
IF(tbl_Customers[[#This Row],[total_eve_charge]]&lt;=20,"Medium Charges","High Charges"))</f>
        <v>Medium Charges</v>
      </c>
      <c r="AB34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66" t="str">
        <f>IF(tbl_Customers[[#This Row],[number_vmail_messages]] = 0, "No Usage", IF(tbl_Customers[[#This Row],[number_vmail_messages]] &lt;= 20, "Low Usage", IF(tbl_Customers[[#This Row],[number_vmail_messages]] &lt;= 40, "Medium Usgae", "High Usage")))</f>
        <v>No Usage</v>
      </c>
      <c r="AD3466" t="str">
        <f>IF(tbl_Customers[[#This Row],[total_day_minutes]]&lt;=150,"Low Usage", IF(tbl_Customers[[#This Row],[total_day_minutes]]&lt;=200,"Medium Usage", IF(tbl_Customers[[#This Row],[total_day_minutes]]&lt;=250,"High Usage","Very High Usage")))</f>
        <v>Low Usage</v>
      </c>
      <c r="AE3466" t="str">
        <f>IF(tbl_Customers[[#This Row],[total_intl_calls]]&lt;=5,"Low Calls", IF(tbl_Customers[[#This Row],[total_intl_calls]]&lt;=10, "Medium Calls", "High Calls"))</f>
        <v>Low Calls</v>
      </c>
      <c r="AF34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6" s="36" t="str">
        <f>IF(tbl_Customers[[#This Row],[Churn_Risk_Score]]&gt;=10,"High Risk", IF(tbl_Customers[[#This Row],[Churn_Risk_Score]]&gt;=5,"Medium Risk","Low Risk"))</f>
        <v>Low Risk</v>
      </c>
    </row>
    <row r="3467" spans="1:33" x14ac:dyDescent="0.35">
      <c r="A3467">
        <v>3466</v>
      </c>
      <c r="B3467" t="s">
        <v>66</v>
      </c>
      <c r="C3467">
        <v>82</v>
      </c>
      <c r="D3467" t="s">
        <v>21</v>
      </c>
      <c r="E3467" t="s">
        <v>22</v>
      </c>
      <c r="F3467" t="s">
        <v>22</v>
      </c>
      <c r="G3467">
        <v>0</v>
      </c>
      <c r="H3467">
        <v>120.5</v>
      </c>
      <c r="I3467">
        <v>107</v>
      </c>
      <c r="J3467">
        <v>20.49</v>
      </c>
      <c r="K3467">
        <v>176.3</v>
      </c>
      <c r="L3467">
        <v>124</v>
      </c>
      <c r="M3467">
        <v>14.99</v>
      </c>
      <c r="N3467">
        <v>258</v>
      </c>
      <c r="O3467">
        <v>121</v>
      </c>
      <c r="P3467">
        <v>11.61</v>
      </c>
      <c r="Q3467">
        <v>10.5</v>
      </c>
      <c r="R3467">
        <v>5</v>
      </c>
      <c r="S3467">
        <v>2.84</v>
      </c>
      <c r="T3467">
        <v>0</v>
      </c>
      <c r="U3467" t="s">
        <v>22</v>
      </c>
      <c r="V3467">
        <f>IF(tbl_Customers[[#This Row],[churn]] = "yes", 1, 0)</f>
        <v>0</v>
      </c>
      <c r="W3467" t="str">
        <f>IF(tbl_Customers[[#This Row],[number_customer_service_calls]] &lt;= 1, "0-1 Calls", IF(tbl_Customers[[#This Row],[number_customer_service_calls]] &lt;= 3, "2-3 Calls", IF(tbl_Customers[[#This Row],[number_customer_service_calls]] &lt;=5, "4-5 Calls", "6+ Calls")))</f>
        <v>0-1 Calls</v>
      </c>
      <c r="X3467" t="str">
        <f>IF(tbl_Customers[[#This Row],[account_length]] &lt;= 50, "0-50", IF(tbl_Customers[[#This Row],[account_length]] &lt;=100, "51-100", IF(tbl_Customers[[#This Row],[account_length]] &lt;= 150, "101-150", "151+")))</f>
        <v>51-100</v>
      </c>
      <c r="Y3467" t="str">
        <f>IF(tbl_Customers[[#This Row],[total_intl_charge]] &lt;= 3, "Low Charges", "High Charges")</f>
        <v>Low Charges</v>
      </c>
      <c r="Z3467" t="str">
        <f>IF(tbl_Customers[[#This Row],[total_eve_calls]]&lt;=80,"Low Calls",
IF(tbl_Customers[[#This Row],[total_eve_calls]]&lt;=120,"Medium Calls","High Calls"))</f>
        <v>High Calls</v>
      </c>
      <c r="AA3467" t="str">
        <f>IF(tbl_Customers[[#This Row],[total_eve_charge]]&lt;=15,"Low Charges",
IF(tbl_Customers[[#This Row],[total_eve_charge]]&lt;=20,"Medium Charges","High Charges"))</f>
        <v>Low Charges</v>
      </c>
      <c r="AB34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67" t="str">
        <f>IF(tbl_Customers[[#This Row],[number_vmail_messages]] = 0, "No Usage", IF(tbl_Customers[[#This Row],[number_vmail_messages]] &lt;= 20, "Low Usage", IF(tbl_Customers[[#This Row],[number_vmail_messages]] &lt;= 40, "Medium Usgae", "High Usage")))</f>
        <v>No Usage</v>
      </c>
      <c r="AD3467" t="str">
        <f>IF(tbl_Customers[[#This Row],[total_day_minutes]]&lt;=150,"Low Usage", IF(tbl_Customers[[#This Row],[total_day_minutes]]&lt;=200,"Medium Usage", IF(tbl_Customers[[#This Row],[total_day_minutes]]&lt;=250,"High Usage","Very High Usage")))</f>
        <v>Low Usage</v>
      </c>
      <c r="AE3467" t="str">
        <f>IF(tbl_Customers[[#This Row],[total_intl_calls]]&lt;=5,"Low Calls", IF(tbl_Customers[[#This Row],[total_intl_calls]]&lt;=10, "Medium Calls", "High Calls"))</f>
        <v>Low Calls</v>
      </c>
      <c r="AF34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7" s="36" t="str">
        <f>IF(tbl_Customers[[#This Row],[Churn_Risk_Score]]&gt;=10,"High Risk", IF(tbl_Customers[[#This Row],[Churn_Risk_Score]]&gt;=5,"Medium Risk","Low Risk"))</f>
        <v>Low Risk</v>
      </c>
    </row>
    <row r="3468" spans="1:33" x14ac:dyDescent="0.35">
      <c r="A3468">
        <v>3467</v>
      </c>
      <c r="B3468" t="s">
        <v>35</v>
      </c>
      <c r="C3468">
        <v>88</v>
      </c>
      <c r="D3468" t="s">
        <v>25</v>
      </c>
      <c r="E3468" t="s">
        <v>22</v>
      </c>
      <c r="F3468" t="s">
        <v>22</v>
      </c>
      <c r="G3468">
        <v>0</v>
      </c>
      <c r="H3468">
        <v>242.4</v>
      </c>
      <c r="I3468">
        <v>89</v>
      </c>
      <c r="J3468">
        <v>41.21</v>
      </c>
      <c r="K3468">
        <v>161.4</v>
      </c>
      <c r="L3468">
        <v>89</v>
      </c>
      <c r="M3468">
        <v>13.72</v>
      </c>
      <c r="N3468">
        <v>142.4</v>
      </c>
      <c r="O3468">
        <v>95</v>
      </c>
      <c r="P3468">
        <v>6.41</v>
      </c>
      <c r="Q3468">
        <v>5.4</v>
      </c>
      <c r="R3468">
        <v>2</v>
      </c>
      <c r="S3468">
        <v>1.46</v>
      </c>
      <c r="T3468">
        <v>1</v>
      </c>
      <c r="U3468" t="s">
        <v>22</v>
      </c>
      <c r="V3468">
        <f>IF(tbl_Customers[[#This Row],[churn]] = "yes", 1, 0)</f>
        <v>0</v>
      </c>
      <c r="W3468" t="str">
        <f>IF(tbl_Customers[[#This Row],[number_customer_service_calls]] &lt;= 1, "0-1 Calls", IF(tbl_Customers[[#This Row],[number_customer_service_calls]] &lt;= 3, "2-3 Calls", IF(tbl_Customers[[#This Row],[number_customer_service_calls]] &lt;=5, "4-5 Calls", "6+ Calls")))</f>
        <v>0-1 Calls</v>
      </c>
      <c r="X3468" t="str">
        <f>IF(tbl_Customers[[#This Row],[account_length]] &lt;= 50, "0-50", IF(tbl_Customers[[#This Row],[account_length]] &lt;=100, "51-100", IF(tbl_Customers[[#This Row],[account_length]] &lt;= 150, "101-150", "151+")))</f>
        <v>51-100</v>
      </c>
      <c r="Y3468" t="str">
        <f>IF(tbl_Customers[[#This Row],[total_intl_charge]] &lt;= 3, "Low Charges", "High Charges")</f>
        <v>Low Charges</v>
      </c>
      <c r="Z3468" t="str">
        <f>IF(tbl_Customers[[#This Row],[total_eve_calls]]&lt;=80,"Low Calls",
IF(tbl_Customers[[#This Row],[total_eve_calls]]&lt;=120,"Medium Calls","High Calls"))</f>
        <v>Medium Calls</v>
      </c>
      <c r="AA3468" t="str">
        <f>IF(tbl_Customers[[#This Row],[total_eve_charge]]&lt;=15,"Low Charges",
IF(tbl_Customers[[#This Row],[total_eve_charge]]&lt;=20,"Medium Charges","High Charges"))</f>
        <v>Low Charges</v>
      </c>
      <c r="AB34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68" t="str">
        <f>IF(tbl_Customers[[#This Row],[number_vmail_messages]] = 0, "No Usage", IF(tbl_Customers[[#This Row],[number_vmail_messages]] &lt;= 20, "Low Usage", IF(tbl_Customers[[#This Row],[number_vmail_messages]] &lt;= 40, "Medium Usgae", "High Usage")))</f>
        <v>No Usage</v>
      </c>
      <c r="AD3468" t="str">
        <f>IF(tbl_Customers[[#This Row],[total_day_minutes]]&lt;=150,"Low Usage", IF(tbl_Customers[[#This Row],[total_day_minutes]]&lt;=200,"Medium Usage", IF(tbl_Customers[[#This Row],[total_day_minutes]]&lt;=250,"High Usage","Very High Usage")))</f>
        <v>High Usage</v>
      </c>
      <c r="AE3468" t="str">
        <f>IF(tbl_Customers[[#This Row],[total_intl_calls]]&lt;=5,"Low Calls", IF(tbl_Customers[[#This Row],[total_intl_calls]]&lt;=10, "Medium Calls", "High Calls"))</f>
        <v>Low Calls</v>
      </c>
      <c r="AF34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8" s="36" t="str">
        <f>IF(tbl_Customers[[#This Row],[Churn_Risk_Score]]&gt;=10,"High Risk", IF(tbl_Customers[[#This Row],[Churn_Risk_Score]]&gt;=5,"Medium Risk","Low Risk"))</f>
        <v>Low Risk</v>
      </c>
    </row>
    <row r="3469" spans="1:33" x14ac:dyDescent="0.35">
      <c r="A3469">
        <v>3468</v>
      </c>
      <c r="B3469" t="s">
        <v>24</v>
      </c>
      <c r="C3469">
        <v>118</v>
      </c>
      <c r="D3469" t="s">
        <v>25</v>
      </c>
      <c r="E3469" t="s">
        <v>22</v>
      </c>
      <c r="F3469" t="s">
        <v>22</v>
      </c>
      <c r="G3469">
        <v>0</v>
      </c>
      <c r="H3469">
        <v>178.4</v>
      </c>
      <c r="I3469">
        <v>81</v>
      </c>
      <c r="J3469">
        <v>30.33</v>
      </c>
      <c r="K3469">
        <v>182.7</v>
      </c>
      <c r="L3469">
        <v>119</v>
      </c>
      <c r="M3469">
        <v>15.53</v>
      </c>
      <c r="N3469">
        <v>251.4</v>
      </c>
      <c r="O3469">
        <v>109</v>
      </c>
      <c r="P3469">
        <v>11.31</v>
      </c>
      <c r="Q3469">
        <v>10.8</v>
      </c>
      <c r="R3469">
        <v>2</v>
      </c>
      <c r="S3469">
        <v>2.92</v>
      </c>
      <c r="T3469">
        <v>1</v>
      </c>
      <c r="U3469" t="s">
        <v>22</v>
      </c>
      <c r="V3469">
        <f>IF(tbl_Customers[[#This Row],[churn]] = "yes", 1, 0)</f>
        <v>0</v>
      </c>
      <c r="W3469" t="str">
        <f>IF(tbl_Customers[[#This Row],[number_customer_service_calls]] &lt;= 1, "0-1 Calls", IF(tbl_Customers[[#This Row],[number_customer_service_calls]] &lt;= 3, "2-3 Calls", IF(tbl_Customers[[#This Row],[number_customer_service_calls]] &lt;=5, "4-5 Calls", "6+ Calls")))</f>
        <v>0-1 Calls</v>
      </c>
      <c r="X3469" t="str">
        <f>IF(tbl_Customers[[#This Row],[account_length]] &lt;= 50, "0-50", IF(tbl_Customers[[#This Row],[account_length]] &lt;=100, "51-100", IF(tbl_Customers[[#This Row],[account_length]] &lt;= 150, "101-150", "151+")))</f>
        <v>101-150</v>
      </c>
      <c r="Y3469" t="str">
        <f>IF(tbl_Customers[[#This Row],[total_intl_charge]] &lt;= 3, "Low Charges", "High Charges")</f>
        <v>Low Charges</v>
      </c>
      <c r="Z3469" t="str">
        <f>IF(tbl_Customers[[#This Row],[total_eve_calls]]&lt;=80,"Low Calls",
IF(tbl_Customers[[#This Row],[total_eve_calls]]&lt;=120,"Medium Calls","High Calls"))</f>
        <v>Medium Calls</v>
      </c>
      <c r="AA3469" t="str">
        <f>IF(tbl_Customers[[#This Row],[total_eve_charge]]&lt;=15,"Low Charges",
IF(tbl_Customers[[#This Row],[total_eve_charge]]&lt;=20,"Medium Charges","High Charges"))</f>
        <v>Medium Charges</v>
      </c>
      <c r="AB34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69" t="str">
        <f>IF(tbl_Customers[[#This Row],[number_vmail_messages]] = 0, "No Usage", IF(tbl_Customers[[#This Row],[number_vmail_messages]] &lt;= 20, "Low Usage", IF(tbl_Customers[[#This Row],[number_vmail_messages]] &lt;= 40, "Medium Usgae", "High Usage")))</f>
        <v>No Usage</v>
      </c>
      <c r="AD3469" t="str">
        <f>IF(tbl_Customers[[#This Row],[total_day_minutes]]&lt;=150,"Low Usage", IF(tbl_Customers[[#This Row],[total_day_minutes]]&lt;=200,"Medium Usage", IF(tbl_Customers[[#This Row],[total_day_minutes]]&lt;=250,"High Usage","Very High Usage")))</f>
        <v>Medium Usage</v>
      </c>
      <c r="AE3469" t="str">
        <f>IF(tbl_Customers[[#This Row],[total_intl_calls]]&lt;=5,"Low Calls", IF(tbl_Customers[[#This Row],[total_intl_calls]]&lt;=10, "Medium Calls", "High Calls"))</f>
        <v>Low Calls</v>
      </c>
      <c r="AF34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69" s="36" t="str">
        <f>IF(tbl_Customers[[#This Row],[Churn_Risk_Score]]&gt;=10,"High Risk", IF(tbl_Customers[[#This Row],[Churn_Risk_Score]]&gt;=5,"Medium Risk","Low Risk"))</f>
        <v>Low Risk</v>
      </c>
    </row>
    <row r="3470" spans="1:33" x14ac:dyDescent="0.35">
      <c r="A3470">
        <v>3469</v>
      </c>
      <c r="B3470" t="s">
        <v>55</v>
      </c>
      <c r="C3470">
        <v>139</v>
      </c>
      <c r="D3470" t="s">
        <v>28</v>
      </c>
      <c r="E3470" t="s">
        <v>22</v>
      </c>
      <c r="F3470" t="s">
        <v>22</v>
      </c>
      <c r="G3470">
        <v>0</v>
      </c>
      <c r="H3470">
        <v>258.7</v>
      </c>
      <c r="I3470">
        <v>94</v>
      </c>
      <c r="J3470">
        <v>43.98</v>
      </c>
      <c r="K3470">
        <v>190.3</v>
      </c>
      <c r="L3470">
        <v>132</v>
      </c>
      <c r="M3470">
        <v>16.18</v>
      </c>
      <c r="N3470">
        <v>247.2</v>
      </c>
      <c r="O3470">
        <v>73</v>
      </c>
      <c r="P3470">
        <v>11.12</v>
      </c>
      <c r="Q3470">
        <v>11.4</v>
      </c>
      <c r="R3470">
        <v>2</v>
      </c>
      <c r="S3470">
        <v>3.08</v>
      </c>
      <c r="T3470">
        <v>1</v>
      </c>
      <c r="U3470" t="s">
        <v>23</v>
      </c>
      <c r="V3470">
        <f>IF(tbl_Customers[[#This Row],[churn]] = "yes", 1, 0)</f>
        <v>1</v>
      </c>
      <c r="W3470" t="str">
        <f>IF(tbl_Customers[[#This Row],[number_customer_service_calls]] &lt;= 1, "0-1 Calls", IF(tbl_Customers[[#This Row],[number_customer_service_calls]] &lt;= 3, "2-3 Calls", IF(tbl_Customers[[#This Row],[number_customer_service_calls]] &lt;=5, "4-5 Calls", "6+ Calls")))</f>
        <v>0-1 Calls</v>
      </c>
      <c r="X3470" t="str">
        <f>IF(tbl_Customers[[#This Row],[account_length]] &lt;= 50, "0-50", IF(tbl_Customers[[#This Row],[account_length]] &lt;=100, "51-100", IF(tbl_Customers[[#This Row],[account_length]] &lt;= 150, "101-150", "151+")))</f>
        <v>101-150</v>
      </c>
      <c r="Y3470" t="str">
        <f>IF(tbl_Customers[[#This Row],[total_intl_charge]] &lt;= 3, "Low Charges", "High Charges")</f>
        <v>High Charges</v>
      </c>
      <c r="Z3470" t="str">
        <f>IF(tbl_Customers[[#This Row],[total_eve_calls]]&lt;=80,"Low Calls",
IF(tbl_Customers[[#This Row],[total_eve_calls]]&lt;=120,"Medium Calls","High Calls"))</f>
        <v>High Calls</v>
      </c>
      <c r="AA3470" t="str">
        <f>IF(tbl_Customers[[#This Row],[total_eve_charge]]&lt;=15,"Low Charges",
IF(tbl_Customers[[#This Row],[total_eve_charge]]&lt;=20,"Medium Charges","High Charges"))</f>
        <v>Medium Charges</v>
      </c>
      <c r="AB34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70" t="str">
        <f>IF(tbl_Customers[[#This Row],[number_vmail_messages]] = 0, "No Usage", IF(tbl_Customers[[#This Row],[number_vmail_messages]] &lt;= 20, "Low Usage", IF(tbl_Customers[[#This Row],[number_vmail_messages]] &lt;= 40, "Medium Usgae", "High Usage")))</f>
        <v>No Usage</v>
      </c>
      <c r="AD3470" t="str">
        <f>IF(tbl_Customers[[#This Row],[total_day_minutes]]&lt;=150,"Low Usage", IF(tbl_Customers[[#This Row],[total_day_minutes]]&lt;=200,"Medium Usage", IF(tbl_Customers[[#This Row],[total_day_minutes]]&lt;=250,"High Usage","Very High Usage")))</f>
        <v>Very High Usage</v>
      </c>
      <c r="AE3470" t="str">
        <f>IF(tbl_Customers[[#This Row],[total_intl_calls]]&lt;=5,"Low Calls", IF(tbl_Customers[[#This Row],[total_intl_calls]]&lt;=10, "Medium Calls", "High Calls"))</f>
        <v>Low Calls</v>
      </c>
      <c r="AF34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70" s="36" t="str">
        <f>IF(tbl_Customers[[#This Row],[Churn_Risk_Score]]&gt;=10,"High Risk", IF(tbl_Customers[[#This Row],[Churn_Risk_Score]]&gt;=5,"Medium Risk","Low Risk"))</f>
        <v>Medium Risk</v>
      </c>
    </row>
    <row r="3471" spans="1:33" x14ac:dyDescent="0.35">
      <c r="A3471">
        <v>3470</v>
      </c>
      <c r="B3471" t="s">
        <v>63</v>
      </c>
      <c r="C3471">
        <v>87</v>
      </c>
      <c r="D3471" t="s">
        <v>21</v>
      </c>
      <c r="E3471" t="s">
        <v>22</v>
      </c>
      <c r="F3471" t="s">
        <v>23</v>
      </c>
      <c r="G3471">
        <v>18</v>
      </c>
      <c r="H3471">
        <v>124.3</v>
      </c>
      <c r="I3471">
        <v>104</v>
      </c>
      <c r="J3471">
        <v>21.13</v>
      </c>
      <c r="K3471">
        <v>196.1</v>
      </c>
      <c r="L3471">
        <v>80</v>
      </c>
      <c r="M3471">
        <v>16.670000000000002</v>
      </c>
      <c r="N3471">
        <v>290</v>
      </c>
      <c r="O3471">
        <v>110</v>
      </c>
      <c r="P3471">
        <v>13.05</v>
      </c>
      <c r="Q3471">
        <v>7.2</v>
      </c>
      <c r="R3471">
        <v>3</v>
      </c>
      <c r="S3471">
        <v>1.94</v>
      </c>
      <c r="T3471">
        <v>1</v>
      </c>
      <c r="U3471" t="s">
        <v>22</v>
      </c>
      <c r="V3471">
        <f>IF(tbl_Customers[[#This Row],[churn]] = "yes", 1, 0)</f>
        <v>0</v>
      </c>
      <c r="W3471" t="str">
        <f>IF(tbl_Customers[[#This Row],[number_customer_service_calls]] &lt;= 1, "0-1 Calls", IF(tbl_Customers[[#This Row],[number_customer_service_calls]] &lt;= 3, "2-3 Calls", IF(tbl_Customers[[#This Row],[number_customer_service_calls]] &lt;=5, "4-5 Calls", "6+ Calls")))</f>
        <v>0-1 Calls</v>
      </c>
      <c r="X3471" t="str">
        <f>IF(tbl_Customers[[#This Row],[account_length]] &lt;= 50, "0-50", IF(tbl_Customers[[#This Row],[account_length]] &lt;=100, "51-100", IF(tbl_Customers[[#This Row],[account_length]] &lt;= 150, "101-150", "151+")))</f>
        <v>51-100</v>
      </c>
      <c r="Y3471" t="str">
        <f>IF(tbl_Customers[[#This Row],[total_intl_charge]] &lt;= 3, "Low Charges", "High Charges")</f>
        <v>Low Charges</v>
      </c>
      <c r="Z3471" t="str">
        <f>IF(tbl_Customers[[#This Row],[total_eve_calls]]&lt;=80,"Low Calls",
IF(tbl_Customers[[#This Row],[total_eve_calls]]&lt;=120,"Medium Calls","High Calls"))</f>
        <v>Low Calls</v>
      </c>
      <c r="AA3471" t="str">
        <f>IF(tbl_Customers[[#This Row],[total_eve_charge]]&lt;=15,"Low Charges",
IF(tbl_Customers[[#This Row],[total_eve_charge]]&lt;=20,"Medium Charges","High Charges"))</f>
        <v>Medium Charges</v>
      </c>
      <c r="AB34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71" t="str">
        <f>IF(tbl_Customers[[#This Row],[number_vmail_messages]] = 0, "No Usage", IF(tbl_Customers[[#This Row],[number_vmail_messages]] &lt;= 20, "Low Usage", IF(tbl_Customers[[#This Row],[number_vmail_messages]] &lt;= 40, "Medium Usgae", "High Usage")))</f>
        <v>Low Usage</v>
      </c>
      <c r="AD3471" t="str">
        <f>IF(tbl_Customers[[#This Row],[total_day_minutes]]&lt;=150,"Low Usage", IF(tbl_Customers[[#This Row],[total_day_minutes]]&lt;=200,"Medium Usage", IF(tbl_Customers[[#This Row],[total_day_minutes]]&lt;=250,"High Usage","Very High Usage")))</f>
        <v>Low Usage</v>
      </c>
      <c r="AE3471" t="str">
        <f>IF(tbl_Customers[[#This Row],[total_intl_calls]]&lt;=5,"Low Calls", IF(tbl_Customers[[#This Row],[total_intl_calls]]&lt;=10, "Medium Calls", "High Calls"))</f>
        <v>Low Calls</v>
      </c>
      <c r="AF34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471" s="36" t="str">
        <f>IF(tbl_Customers[[#This Row],[Churn_Risk_Score]]&gt;=10,"High Risk", IF(tbl_Customers[[#This Row],[Churn_Risk_Score]]&gt;=5,"Medium Risk","Low Risk"))</f>
        <v>Low Risk</v>
      </c>
    </row>
    <row r="3472" spans="1:33" x14ac:dyDescent="0.35">
      <c r="A3472">
        <v>3471</v>
      </c>
      <c r="B3472" t="s">
        <v>55</v>
      </c>
      <c r="C3472">
        <v>167</v>
      </c>
      <c r="D3472" t="s">
        <v>21</v>
      </c>
      <c r="E3472" t="s">
        <v>22</v>
      </c>
      <c r="F3472" t="s">
        <v>22</v>
      </c>
      <c r="G3472">
        <v>0</v>
      </c>
      <c r="H3472">
        <v>94.9</v>
      </c>
      <c r="I3472">
        <v>114</v>
      </c>
      <c r="J3472">
        <v>16.13</v>
      </c>
      <c r="K3472">
        <v>315.8</v>
      </c>
      <c r="L3472">
        <v>105</v>
      </c>
      <c r="M3472">
        <v>26.84</v>
      </c>
      <c r="N3472">
        <v>181</v>
      </c>
      <c r="O3472">
        <v>71</v>
      </c>
      <c r="P3472">
        <v>8.15</v>
      </c>
      <c r="Q3472">
        <v>10.8</v>
      </c>
      <c r="R3472">
        <v>6</v>
      </c>
      <c r="S3472">
        <v>2.92</v>
      </c>
      <c r="T3472">
        <v>0</v>
      </c>
      <c r="U3472" t="s">
        <v>22</v>
      </c>
      <c r="V3472">
        <f>IF(tbl_Customers[[#This Row],[churn]] = "yes", 1, 0)</f>
        <v>0</v>
      </c>
      <c r="W3472" t="str">
        <f>IF(tbl_Customers[[#This Row],[number_customer_service_calls]] &lt;= 1, "0-1 Calls", IF(tbl_Customers[[#This Row],[number_customer_service_calls]] &lt;= 3, "2-3 Calls", IF(tbl_Customers[[#This Row],[number_customer_service_calls]] &lt;=5, "4-5 Calls", "6+ Calls")))</f>
        <v>0-1 Calls</v>
      </c>
      <c r="X3472" t="str">
        <f>IF(tbl_Customers[[#This Row],[account_length]] &lt;= 50, "0-50", IF(tbl_Customers[[#This Row],[account_length]] &lt;=100, "51-100", IF(tbl_Customers[[#This Row],[account_length]] &lt;= 150, "101-150", "151+")))</f>
        <v>151+</v>
      </c>
      <c r="Y3472" t="str">
        <f>IF(tbl_Customers[[#This Row],[total_intl_charge]] &lt;= 3, "Low Charges", "High Charges")</f>
        <v>Low Charges</v>
      </c>
      <c r="Z3472" t="str">
        <f>IF(tbl_Customers[[#This Row],[total_eve_calls]]&lt;=80,"Low Calls",
IF(tbl_Customers[[#This Row],[total_eve_calls]]&lt;=120,"Medium Calls","High Calls"))</f>
        <v>Medium Calls</v>
      </c>
      <c r="AA3472" t="str">
        <f>IF(tbl_Customers[[#This Row],[total_eve_charge]]&lt;=15,"Low Charges",
IF(tbl_Customers[[#This Row],[total_eve_charge]]&lt;=20,"Medium Charges","High Charges"))</f>
        <v>High Charges</v>
      </c>
      <c r="AB34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72" t="str">
        <f>IF(tbl_Customers[[#This Row],[number_vmail_messages]] = 0, "No Usage", IF(tbl_Customers[[#This Row],[number_vmail_messages]] &lt;= 20, "Low Usage", IF(tbl_Customers[[#This Row],[number_vmail_messages]] &lt;= 40, "Medium Usgae", "High Usage")))</f>
        <v>No Usage</v>
      </c>
      <c r="AD3472" t="str">
        <f>IF(tbl_Customers[[#This Row],[total_day_minutes]]&lt;=150,"Low Usage", IF(tbl_Customers[[#This Row],[total_day_minutes]]&lt;=200,"Medium Usage", IF(tbl_Customers[[#This Row],[total_day_minutes]]&lt;=250,"High Usage","Very High Usage")))</f>
        <v>Low Usage</v>
      </c>
      <c r="AE3472" t="str">
        <f>IF(tbl_Customers[[#This Row],[total_intl_calls]]&lt;=5,"Low Calls", IF(tbl_Customers[[#This Row],[total_intl_calls]]&lt;=10, "Medium Calls", "High Calls"))</f>
        <v>Medium Calls</v>
      </c>
      <c r="AF34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72" s="36" t="str">
        <f>IF(tbl_Customers[[#This Row],[Churn_Risk_Score]]&gt;=10,"High Risk", IF(tbl_Customers[[#This Row],[Churn_Risk_Score]]&gt;=5,"Medium Risk","Low Risk"))</f>
        <v>Low Risk</v>
      </c>
    </row>
    <row r="3473" spans="1:33" x14ac:dyDescent="0.35">
      <c r="A3473">
        <v>3472</v>
      </c>
      <c r="B3473" t="s">
        <v>41</v>
      </c>
      <c r="C3473">
        <v>138</v>
      </c>
      <c r="D3473" t="s">
        <v>25</v>
      </c>
      <c r="E3473" t="s">
        <v>22</v>
      </c>
      <c r="F3473" t="s">
        <v>22</v>
      </c>
      <c r="G3473">
        <v>0</v>
      </c>
      <c r="H3473">
        <v>182</v>
      </c>
      <c r="I3473">
        <v>101</v>
      </c>
      <c r="J3473">
        <v>30.94</v>
      </c>
      <c r="K3473">
        <v>200.3</v>
      </c>
      <c r="L3473">
        <v>119</v>
      </c>
      <c r="M3473">
        <v>17.03</v>
      </c>
      <c r="N3473">
        <v>208.9</v>
      </c>
      <c r="O3473">
        <v>131</v>
      </c>
      <c r="P3473">
        <v>9.4</v>
      </c>
      <c r="Q3473">
        <v>13.4</v>
      </c>
      <c r="R3473">
        <v>3</v>
      </c>
      <c r="S3473">
        <v>3.62</v>
      </c>
      <c r="T3473">
        <v>4</v>
      </c>
      <c r="U3473" t="s">
        <v>22</v>
      </c>
      <c r="V3473">
        <f>IF(tbl_Customers[[#This Row],[churn]] = "yes", 1, 0)</f>
        <v>0</v>
      </c>
      <c r="W3473" t="str">
        <f>IF(tbl_Customers[[#This Row],[number_customer_service_calls]] &lt;= 1, "0-1 Calls", IF(tbl_Customers[[#This Row],[number_customer_service_calls]] &lt;= 3, "2-3 Calls", IF(tbl_Customers[[#This Row],[number_customer_service_calls]] &lt;=5, "4-5 Calls", "6+ Calls")))</f>
        <v>4-5 Calls</v>
      </c>
      <c r="X3473" t="str">
        <f>IF(tbl_Customers[[#This Row],[account_length]] &lt;= 50, "0-50", IF(tbl_Customers[[#This Row],[account_length]] &lt;=100, "51-100", IF(tbl_Customers[[#This Row],[account_length]] &lt;= 150, "101-150", "151+")))</f>
        <v>101-150</v>
      </c>
      <c r="Y3473" t="str">
        <f>IF(tbl_Customers[[#This Row],[total_intl_charge]] &lt;= 3, "Low Charges", "High Charges")</f>
        <v>High Charges</v>
      </c>
      <c r="Z3473" t="str">
        <f>IF(tbl_Customers[[#This Row],[total_eve_calls]]&lt;=80,"Low Calls",
IF(tbl_Customers[[#This Row],[total_eve_calls]]&lt;=120,"Medium Calls","High Calls"))</f>
        <v>Medium Calls</v>
      </c>
      <c r="AA3473" t="str">
        <f>IF(tbl_Customers[[#This Row],[total_eve_charge]]&lt;=15,"Low Charges",
IF(tbl_Customers[[#This Row],[total_eve_charge]]&lt;=20,"Medium Charges","High Charges"))</f>
        <v>Medium Charges</v>
      </c>
      <c r="AB34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73" t="str">
        <f>IF(tbl_Customers[[#This Row],[number_vmail_messages]] = 0, "No Usage", IF(tbl_Customers[[#This Row],[number_vmail_messages]] &lt;= 20, "Low Usage", IF(tbl_Customers[[#This Row],[number_vmail_messages]] &lt;= 40, "Medium Usgae", "High Usage")))</f>
        <v>No Usage</v>
      </c>
      <c r="AD3473" t="str">
        <f>IF(tbl_Customers[[#This Row],[total_day_minutes]]&lt;=150,"Low Usage", IF(tbl_Customers[[#This Row],[total_day_minutes]]&lt;=200,"Medium Usage", IF(tbl_Customers[[#This Row],[total_day_minutes]]&lt;=250,"High Usage","Very High Usage")))</f>
        <v>Medium Usage</v>
      </c>
      <c r="AE3473" t="str">
        <f>IF(tbl_Customers[[#This Row],[total_intl_calls]]&lt;=5,"Low Calls", IF(tbl_Customers[[#This Row],[total_intl_calls]]&lt;=10, "Medium Calls", "High Calls"))</f>
        <v>Low Calls</v>
      </c>
      <c r="AF34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73" s="36" t="str">
        <f>IF(tbl_Customers[[#This Row],[Churn_Risk_Score]]&gt;=10,"High Risk", IF(tbl_Customers[[#This Row],[Churn_Risk_Score]]&gt;=5,"Medium Risk","Low Risk"))</f>
        <v>Medium Risk</v>
      </c>
    </row>
    <row r="3474" spans="1:33" x14ac:dyDescent="0.35">
      <c r="A3474">
        <v>3473</v>
      </c>
      <c r="B3474" t="s">
        <v>27</v>
      </c>
      <c r="C3474">
        <v>130</v>
      </c>
      <c r="D3474" t="s">
        <v>25</v>
      </c>
      <c r="E3474" t="s">
        <v>22</v>
      </c>
      <c r="F3474" t="s">
        <v>22</v>
      </c>
      <c r="G3474">
        <v>0</v>
      </c>
      <c r="H3474">
        <v>162</v>
      </c>
      <c r="I3474">
        <v>62</v>
      </c>
      <c r="J3474">
        <v>27.54</v>
      </c>
      <c r="K3474">
        <v>278.10000000000002</v>
      </c>
      <c r="L3474">
        <v>108</v>
      </c>
      <c r="M3474">
        <v>23.64</v>
      </c>
      <c r="N3474">
        <v>197.5</v>
      </c>
      <c r="O3474">
        <v>82</v>
      </c>
      <c r="P3474">
        <v>8.89</v>
      </c>
      <c r="Q3474">
        <v>9.1</v>
      </c>
      <c r="R3474">
        <v>4</v>
      </c>
      <c r="S3474">
        <v>2.46</v>
      </c>
      <c r="T3474">
        <v>1</v>
      </c>
      <c r="U3474" t="s">
        <v>22</v>
      </c>
      <c r="V3474">
        <f>IF(tbl_Customers[[#This Row],[churn]] = "yes", 1, 0)</f>
        <v>0</v>
      </c>
      <c r="W3474" t="str">
        <f>IF(tbl_Customers[[#This Row],[number_customer_service_calls]] &lt;= 1, "0-1 Calls", IF(tbl_Customers[[#This Row],[number_customer_service_calls]] &lt;= 3, "2-3 Calls", IF(tbl_Customers[[#This Row],[number_customer_service_calls]] &lt;=5, "4-5 Calls", "6+ Calls")))</f>
        <v>0-1 Calls</v>
      </c>
      <c r="X3474" t="str">
        <f>IF(tbl_Customers[[#This Row],[account_length]] &lt;= 50, "0-50", IF(tbl_Customers[[#This Row],[account_length]] &lt;=100, "51-100", IF(tbl_Customers[[#This Row],[account_length]] &lt;= 150, "101-150", "151+")))</f>
        <v>101-150</v>
      </c>
      <c r="Y3474" t="str">
        <f>IF(tbl_Customers[[#This Row],[total_intl_charge]] &lt;= 3, "Low Charges", "High Charges")</f>
        <v>Low Charges</v>
      </c>
      <c r="Z3474" t="str">
        <f>IF(tbl_Customers[[#This Row],[total_eve_calls]]&lt;=80,"Low Calls",
IF(tbl_Customers[[#This Row],[total_eve_calls]]&lt;=120,"Medium Calls","High Calls"))</f>
        <v>Medium Calls</v>
      </c>
      <c r="AA3474" t="str">
        <f>IF(tbl_Customers[[#This Row],[total_eve_charge]]&lt;=15,"Low Charges",
IF(tbl_Customers[[#This Row],[total_eve_charge]]&lt;=20,"Medium Charges","High Charges"))</f>
        <v>High Charges</v>
      </c>
      <c r="AB34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74" t="str">
        <f>IF(tbl_Customers[[#This Row],[number_vmail_messages]] = 0, "No Usage", IF(tbl_Customers[[#This Row],[number_vmail_messages]] &lt;= 20, "Low Usage", IF(tbl_Customers[[#This Row],[number_vmail_messages]] &lt;= 40, "Medium Usgae", "High Usage")))</f>
        <v>No Usage</v>
      </c>
      <c r="AD3474" t="str">
        <f>IF(tbl_Customers[[#This Row],[total_day_minutes]]&lt;=150,"Low Usage", IF(tbl_Customers[[#This Row],[total_day_minutes]]&lt;=200,"Medium Usage", IF(tbl_Customers[[#This Row],[total_day_minutes]]&lt;=250,"High Usage","Very High Usage")))</f>
        <v>Medium Usage</v>
      </c>
      <c r="AE3474" t="str">
        <f>IF(tbl_Customers[[#This Row],[total_intl_calls]]&lt;=5,"Low Calls", IF(tbl_Customers[[#This Row],[total_intl_calls]]&lt;=10, "Medium Calls", "High Calls"))</f>
        <v>Low Calls</v>
      </c>
      <c r="AF34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74" s="36" t="str">
        <f>IF(tbl_Customers[[#This Row],[Churn_Risk_Score]]&gt;=10,"High Risk", IF(tbl_Customers[[#This Row],[Churn_Risk_Score]]&gt;=5,"Medium Risk","Low Risk"))</f>
        <v>Low Risk</v>
      </c>
    </row>
    <row r="3475" spans="1:33" x14ac:dyDescent="0.35">
      <c r="A3475">
        <v>3474</v>
      </c>
      <c r="B3475" t="s">
        <v>40</v>
      </c>
      <c r="C3475">
        <v>87</v>
      </c>
      <c r="D3475" t="s">
        <v>21</v>
      </c>
      <c r="E3475" t="s">
        <v>22</v>
      </c>
      <c r="F3475" t="s">
        <v>22</v>
      </c>
      <c r="G3475">
        <v>0</v>
      </c>
      <c r="H3475">
        <v>176.6</v>
      </c>
      <c r="I3475">
        <v>83</v>
      </c>
      <c r="J3475">
        <v>30.02</v>
      </c>
      <c r="K3475">
        <v>221.6</v>
      </c>
      <c r="L3475">
        <v>101</v>
      </c>
      <c r="M3475">
        <v>18.84</v>
      </c>
      <c r="N3475">
        <v>185.3</v>
      </c>
      <c r="O3475">
        <v>89</v>
      </c>
      <c r="P3475">
        <v>8.34</v>
      </c>
      <c r="Q3475">
        <v>9.4</v>
      </c>
      <c r="R3475">
        <v>1</v>
      </c>
      <c r="S3475">
        <v>2.54</v>
      </c>
      <c r="T3475">
        <v>0</v>
      </c>
      <c r="U3475" t="s">
        <v>22</v>
      </c>
      <c r="V3475">
        <f>IF(tbl_Customers[[#This Row],[churn]] = "yes", 1, 0)</f>
        <v>0</v>
      </c>
      <c r="W3475" t="str">
        <f>IF(tbl_Customers[[#This Row],[number_customer_service_calls]] &lt;= 1, "0-1 Calls", IF(tbl_Customers[[#This Row],[number_customer_service_calls]] &lt;= 3, "2-3 Calls", IF(tbl_Customers[[#This Row],[number_customer_service_calls]] &lt;=5, "4-5 Calls", "6+ Calls")))</f>
        <v>0-1 Calls</v>
      </c>
      <c r="X3475" t="str">
        <f>IF(tbl_Customers[[#This Row],[account_length]] &lt;= 50, "0-50", IF(tbl_Customers[[#This Row],[account_length]] &lt;=100, "51-100", IF(tbl_Customers[[#This Row],[account_length]] &lt;= 150, "101-150", "151+")))</f>
        <v>51-100</v>
      </c>
      <c r="Y3475" t="str">
        <f>IF(tbl_Customers[[#This Row],[total_intl_charge]] &lt;= 3, "Low Charges", "High Charges")</f>
        <v>Low Charges</v>
      </c>
      <c r="Z3475" t="str">
        <f>IF(tbl_Customers[[#This Row],[total_eve_calls]]&lt;=80,"Low Calls",
IF(tbl_Customers[[#This Row],[total_eve_calls]]&lt;=120,"Medium Calls","High Calls"))</f>
        <v>Medium Calls</v>
      </c>
      <c r="AA3475" t="str">
        <f>IF(tbl_Customers[[#This Row],[total_eve_charge]]&lt;=15,"Low Charges",
IF(tbl_Customers[[#This Row],[total_eve_charge]]&lt;=20,"Medium Charges","High Charges"))</f>
        <v>Medium Charges</v>
      </c>
      <c r="AB34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75" t="str">
        <f>IF(tbl_Customers[[#This Row],[number_vmail_messages]] = 0, "No Usage", IF(tbl_Customers[[#This Row],[number_vmail_messages]] &lt;= 20, "Low Usage", IF(tbl_Customers[[#This Row],[number_vmail_messages]] &lt;= 40, "Medium Usgae", "High Usage")))</f>
        <v>No Usage</v>
      </c>
      <c r="AD3475" t="str">
        <f>IF(tbl_Customers[[#This Row],[total_day_minutes]]&lt;=150,"Low Usage", IF(tbl_Customers[[#This Row],[total_day_minutes]]&lt;=200,"Medium Usage", IF(tbl_Customers[[#This Row],[total_day_minutes]]&lt;=250,"High Usage","Very High Usage")))</f>
        <v>Medium Usage</v>
      </c>
      <c r="AE3475" t="str">
        <f>IF(tbl_Customers[[#This Row],[total_intl_calls]]&lt;=5,"Low Calls", IF(tbl_Customers[[#This Row],[total_intl_calls]]&lt;=10, "Medium Calls", "High Calls"))</f>
        <v>Low Calls</v>
      </c>
      <c r="AF34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75" s="36" t="str">
        <f>IF(tbl_Customers[[#This Row],[Churn_Risk_Score]]&gt;=10,"High Risk", IF(tbl_Customers[[#This Row],[Churn_Risk_Score]]&gt;=5,"Medium Risk","Low Risk"))</f>
        <v>Low Risk</v>
      </c>
    </row>
    <row r="3476" spans="1:33" x14ac:dyDescent="0.35">
      <c r="A3476">
        <v>3475</v>
      </c>
      <c r="B3476" t="s">
        <v>37</v>
      </c>
      <c r="C3476">
        <v>164</v>
      </c>
      <c r="D3476" t="s">
        <v>25</v>
      </c>
      <c r="E3476" t="s">
        <v>23</v>
      </c>
      <c r="F3476" t="s">
        <v>23</v>
      </c>
      <c r="G3476">
        <v>28</v>
      </c>
      <c r="H3476">
        <v>156.1</v>
      </c>
      <c r="I3476">
        <v>98</v>
      </c>
      <c r="J3476">
        <v>26.54</v>
      </c>
      <c r="K3476">
        <v>209.9</v>
      </c>
      <c r="L3476">
        <v>140</v>
      </c>
      <c r="M3476">
        <v>17.84</v>
      </c>
      <c r="N3476">
        <v>190</v>
      </c>
      <c r="O3476">
        <v>69</v>
      </c>
      <c r="P3476">
        <v>8.5500000000000007</v>
      </c>
      <c r="Q3476">
        <v>11.4</v>
      </c>
      <c r="R3476">
        <v>4</v>
      </c>
      <c r="S3476">
        <v>3.08</v>
      </c>
      <c r="T3476">
        <v>0</v>
      </c>
      <c r="U3476" t="s">
        <v>22</v>
      </c>
      <c r="V3476">
        <f>IF(tbl_Customers[[#This Row],[churn]] = "yes", 1, 0)</f>
        <v>0</v>
      </c>
      <c r="W3476" t="str">
        <f>IF(tbl_Customers[[#This Row],[number_customer_service_calls]] &lt;= 1, "0-1 Calls", IF(tbl_Customers[[#This Row],[number_customer_service_calls]] &lt;= 3, "2-3 Calls", IF(tbl_Customers[[#This Row],[number_customer_service_calls]] &lt;=5, "4-5 Calls", "6+ Calls")))</f>
        <v>0-1 Calls</v>
      </c>
      <c r="X3476" t="str">
        <f>IF(tbl_Customers[[#This Row],[account_length]] &lt;= 50, "0-50", IF(tbl_Customers[[#This Row],[account_length]] &lt;=100, "51-100", IF(tbl_Customers[[#This Row],[account_length]] &lt;= 150, "101-150", "151+")))</f>
        <v>151+</v>
      </c>
      <c r="Y3476" t="str">
        <f>IF(tbl_Customers[[#This Row],[total_intl_charge]] &lt;= 3, "Low Charges", "High Charges")</f>
        <v>High Charges</v>
      </c>
      <c r="Z3476" t="str">
        <f>IF(tbl_Customers[[#This Row],[total_eve_calls]]&lt;=80,"Low Calls",
IF(tbl_Customers[[#This Row],[total_eve_calls]]&lt;=120,"Medium Calls","High Calls"))</f>
        <v>High Calls</v>
      </c>
      <c r="AA3476" t="str">
        <f>IF(tbl_Customers[[#This Row],[total_eve_charge]]&lt;=15,"Low Charges",
IF(tbl_Customers[[#This Row],[total_eve_charge]]&lt;=20,"Medium Charges","High Charges"))</f>
        <v>Medium Charges</v>
      </c>
      <c r="AB34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76" t="str">
        <f>IF(tbl_Customers[[#This Row],[number_vmail_messages]] = 0, "No Usage", IF(tbl_Customers[[#This Row],[number_vmail_messages]] &lt;= 20, "Low Usage", IF(tbl_Customers[[#This Row],[number_vmail_messages]] &lt;= 40, "Medium Usgae", "High Usage")))</f>
        <v>Medium Usgae</v>
      </c>
      <c r="AD3476" t="str">
        <f>IF(tbl_Customers[[#This Row],[total_day_minutes]]&lt;=150,"Low Usage", IF(tbl_Customers[[#This Row],[total_day_minutes]]&lt;=200,"Medium Usage", IF(tbl_Customers[[#This Row],[total_day_minutes]]&lt;=250,"High Usage","Very High Usage")))</f>
        <v>Medium Usage</v>
      </c>
      <c r="AE3476" t="str">
        <f>IF(tbl_Customers[[#This Row],[total_intl_calls]]&lt;=5,"Low Calls", IF(tbl_Customers[[#This Row],[total_intl_calls]]&lt;=10, "Medium Calls", "High Calls"))</f>
        <v>Low Calls</v>
      </c>
      <c r="AF34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476" s="36" t="str">
        <f>IF(tbl_Customers[[#This Row],[Churn_Risk_Score]]&gt;=10,"High Risk", IF(tbl_Customers[[#This Row],[Churn_Risk_Score]]&gt;=5,"Medium Risk","Low Risk"))</f>
        <v>Medium Risk</v>
      </c>
    </row>
    <row r="3477" spans="1:33" x14ac:dyDescent="0.35">
      <c r="A3477">
        <v>3476</v>
      </c>
      <c r="B3477" t="s">
        <v>41</v>
      </c>
      <c r="C3477">
        <v>109</v>
      </c>
      <c r="D3477" t="s">
        <v>28</v>
      </c>
      <c r="E3477" t="s">
        <v>22</v>
      </c>
      <c r="F3477" t="s">
        <v>22</v>
      </c>
      <c r="G3477">
        <v>0</v>
      </c>
      <c r="H3477">
        <v>150.6</v>
      </c>
      <c r="I3477">
        <v>106</v>
      </c>
      <c r="J3477">
        <v>25.6</v>
      </c>
      <c r="K3477">
        <v>147.4</v>
      </c>
      <c r="L3477">
        <v>108</v>
      </c>
      <c r="M3477">
        <v>12.53</v>
      </c>
      <c r="N3477">
        <v>173.2</v>
      </c>
      <c r="O3477">
        <v>109</v>
      </c>
      <c r="P3477">
        <v>7.79</v>
      </c>
      <c r="Q3477">
        <v>9.5</v>
      </c>
      <c r="R3477">
        <v>5</v>
      </c>
      <c r="S3477">
        <v>2.57</v>
      </c>
      <c r="T3477">
        <v>1</v>
      </c>
      <c r="U3477" t="s">
        <v>22</v>
      </c>
      <c r="V3477">
        <f>IF(tbl_Customers[[#This Row],[churn]] = "yes", 1, 0)</f>
        <v>0</v>
      </c>
      <c r="W3477" t="str">
        <f>IF(tbl_Customers[[#This Row],[number_customer_service_calls]] &lt;= 1, "0-1 Calls", IF(tbl_Customers[[#This Row],[number_customer_service_calls]] &lt;= 3, "2-3 Calls", IF(tbl_Customers[[#This Row],[number_customer_service_calls]] &lt;=5, "4-5 Calls", "6+ Calls")))</f>
        <v>0-1 Calls</v>
      </c>
      <c r="X3477" t="str">
        <f>IF(tbl_Customers[[#This Row],[account_length]] &lt;= 50, "0-50", IF(tbl_Customers[[#This Row],[account_length]] &lt;=100, "51-100", IF(tbl_Customers[[#This Row],[account_length]] &lt;= 150, "101-150", "151+")))</f>
        <v>101-150</v>
      </c>
      <c r="Y3477" t="str">
        <f>IF(tbl_Customers[[#This Row],[total_intl_charge]] &lt;= 3, "Low Charges", "High Charges")</f>
        <v>Low Charges</v>
      </c>
      <c r="Z3477" t="str">
        <f>IF(tbl_Customers[[#This Row],[total_eve_calls]]&lt;=80,"Low Calls",
IF(tbl_Customers[[#This Row],[total_eve_calls]]&lt;=120,"Medium Calls","High Calls"))</f>
        <v>Medium Calls</v>
      </c>
      <c r="AA3477" t="str">
        <f>IF(tbl_Customers[[#This Row],[total_eve_charge]]&lt;=15,"Low Charges",
IF(tbl_Customers[[#This Row],[total_eve_charge]]&lt;=20,"Medium Charges","High Charges"))</f>
        <v>Low Charges</v>
      </c>
      <c r="AB34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77" t="str">
        <f>IF(tbl_Customers[[#This Row],[number_vmail_messages]] = 0, "No Usage", IF(tbl_Customers[[#This Row],[number_vmail_messages]] &lt;= 20, "Low Usage", IF(tbl_Customers[[#This Row],[number_vmail_messages]] &lt;= 40, "Medium Usgae", "High Usage")))</f>
        <v>No Usage</v>
      </c>
      <c r="AD3477" t="str">
        <f>IF(tbl_Customers[[#This Row],[total_day_minutes]]&lt;=150,"Low Usage", IF(tbl_Customers[[#This Row],[total_day_minutes]]&lt;=200,"Medium Usage", IF(tbl_Customers[[#This Row],[total_day_minutes]]&lt;=250,"High Usage","Very High Usage")))</f>
        <v>Medium Usage</v>
      </c>
      <c r="AE3477" t="str">
        <f>IF(tbl_Customers[[#This Row],[total_intl_calls]]&lt;=5,"Low Calls", IF(tbl_Customers[[#This Row],[total_intl_calls]]&lt;=10, "Medium Calls", "High Calls"))</f>
        <v>Low Calls</v>
      </c>
      <c r="AF34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77" s="36" t="str">
        <f>IF(tbl_Customers[[#This Row],[Churn_Risk_Score]]&gt;=10,"High Risk", IF(tbl_Customers[[#This Row],[Churn_Risk_Score]]&gt;=5,"Medium Risk","Low Risk"))</f>
        <v>Low Risk</v>
      </c>
    </row>
    <row r="3478" spans="1:33" x14ac:dyDescent="0.35">
      <c r="A3478">
        <v>3477</v>
      </c>
      <c r="B3478" t="s">
        <v>73</v>
      </c>
      <c r="C3478">
        <v>59</v>
      </c>
      <c r="D3478" t="s">
        <v>28</v>
      </c>
      <c r="E3478" t="s">
        <v>22</v>
      </c>
      <c r="F3478" t="s">
        <v>22</v>
      </c>
      <c r="G3478">
        <v>0</v>
      </c>
      <c r="H3478">
        <v>189.1</v>
      </c>
      <c r="I3478">
        <v>141</v>
      </c>
      <c r="J3478">
        <v>32.15</v>
      </c>
      <c r="K3478">
        <v>198.2</v>
      </c>
      <c r="L3478">
        <v>113</v>
      </c>
      <c r="M3478">
        <v>16.850000000000001</v>
      </c>
      <c r="N3478">
        <v>280.2</v>
      </c>
      <c r="O3478">
        <v>103</v>
      </c>
      <c r="P3478">
        <v>12.61</v>
      </c>
      <c r="Q3478">
        <v>2.2000000000000002</v>
      </c>
      <c r="R3478">
        <v>7</v>
      </c>
      <c r="S3478">
        <v>0.59</v>
      </c>
      <c r="T3478">
        <v>1</v>
      </c>
      <c r="U3478" t="s">
        <v>22</v>
      </c>
      <c r="V3478">
        <f>IF(tbl_Customers[[#This Row],[churn]] = "yes", 1, 0)</f>
        <v>0</v>
      </c>
      <c r="W3478" t="str">
        <f>IF(tbl_Customers[[#This Row],[number_customer_service_calls]] &lt;= 1, "0-1 Calls", IF(tbl_Customers[[#This Row],[number_customer_service_calls]] &lt;= 3, "2-3 Calls", IF(tbl_Customers[[#This Row],[number_customer_service_calls]] &lt;=5, "4-5 Calls", "6+ Calls")))</f>
        <v>0-1 Calls</v>
      </c>
      <c r="X3478" t="str">
        <f>IF(tbl_Customers[[#This Row],[account_length]] &lt;= 50, "0-50", IF(tbl_Customers[[#This Row],[account_length]] &lt;=100, "51-100", IF(tbl_Customers[[#This Row],[account_length]] &lt;= 150, "101-150", "151+")))</f>
        <v>51-100</v>
      </c>
      <c r="Y3478" t="str">
        <f>IF(tbl_Customers[[#This Row],[total_intl_charge]] &lt;= 3, "Low Charges", "High Charges")</f>
        <v>Low Charges</v>
      </c>
      <c r="Z3478" t="str">
        <f>IF(tbl_Customers[[#This Row],[total_eve_calls]]&lt;=80,"Low Calls",
IF(tbl_Customers[[#This Row],[total_eve_calls]]&lt;=120,"Medium Calls","High Calls"))</f>
        <v>Medium Calls</v>
      </c>
      <c r="AA3478" t="str">
        <f>IF(tbl_Customers[[#This Row],[total_eve_charge]]&lt;=15,"Low Charges",
IF(tbl_Customers[[#This Row],[total_eve_charge]]&lt;=20,"Medium Charges","High Charges"))</f>
        <v>Medium Charges</v>
      </c>
      <c r="AB34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78" t="str">
        <f>IF(tbl_Customers[[#This Row],[number_vmail_messages]] = 0, "No Usage", IF(tbl_Customers[[#This Row],[number_vmail_messages]] &lt;= 20, "Low Usage", IF(tbl_Customers[[#This Row],[number_vmail_messages]] &lt;= 40, "Medium Usgae", "High Usage")))</f>
        <v>No Usage</v>
      </c>
      <c r="AD3478" t="str">
        <f>IF(tbl_Customers[[#This Row],[total_day_minutes]]&lt;=150,"Low Usage", IF(tbl_Customers[[#This Row],[total_day_minutes]]&lt;=200,"Medium Usage", IF(tbl_Customers[[#This Row],[total_day_minutes]]&lt;=250,"High Usage","Very High Usage")))</f>
        <v>Medium Usage</v>
      </c>
      <c r="AE3478" t="str">
        <f>IF(tbl_Customers[[#This Row],[total_intl_calls]]&lt;=5,"Low Calls", IF(tbl_Customers[[#This Row],[total_intl_calls]]&lt;=10, "Medium Calls", "High Calls"))</f>
        <v>Medium Calls</v>
      </c>
      <c r="AF34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78" s="36" t="str">
        <f>IF(tbl_Customers[[#This Row],[Churn_Risk_Score]]&gt;=10,"High Risk", IF(tbl_Customers[[#This Row],[Churn_Risk_Score]]&gt;=5,"Medium Risk","Low Risk"))</f>
        <v>Low Risk</v>
      </c>
    </row>
    <row r="3479" spans="1:33" x14ac:dyDescent="0.35">
      <c r="A3479">
        <v>3478</v>
      </c>
      <c r="B3479" t="s">
        <v>65</v>
      </c>
      <c r="C3479">
        <v>124</v>
      </c>
      <c r="D3479" t="s">
        <v>25</v>
      </c>
      <c r="E3479" t="s">
        <v>22</v>
      </c>
      <c r="F3479" t="s">
        <v>22</v>
      </c>
      <c r="G3479">
        <v>0</v>
      </c>
      <c r="H3479">
        <v>156.9</v>
      </c>
      <c r="I3479">
        <v>74</v>
      </c>
      <c r="J3479">
        <v>26.67</v>
      </c>
      <c r="K3479">
        <v>195.8</v>
      </c>
      <c r="L3479">
        <v>82</v>
      </c>
      <c r="M3479">
        <v>16.64</v>
      </c>
      <c r="N3479">
        <v>181</v>
      </c>
      <c r="O3479">
        <v>99</v>
      </c>
      <c r="P3479">
        <v>8.15</v>
      </c>
      <c r="Q3479">
        <v>8.8000000000000007</v>
      </c>
      <c r="R3479">
        <v>2</v>
      </c>
      <c r="S3479">
        <v>2.38</v>
      </c>
      <c r="T3479">
        <v>1</v>
      </c>
      <c r="U3479" t="s">
        <v>22</v>
      </c>
      <c r="V3479">
        <f>IF(tbl_Customers[[#This Row],[churn]] = "yes", 1, 0)</f>
        <v>0</v>
      </c>
      <c r="W3479" t="str">
        <f>IF(tbl_Customers[[#This Row],[number_customer_service_calls]] &lt;= 1, "0-1 Calls", IF(tbl_Customers[[#This Row],[number_customer_service_calls]] &lt;= 3, "2-3 Calls", IF(tbl_Customers[[#This Row],[number_customer_service_calls]] &lt;=5, "4-5 Calls", "6+ Calls")))</f>
        <v>0-1 Calls</v>
      </c>
      <c r="X3479" t="str">
        <f>IF(tbl_Customers[[#This Row],[account_length]] &lt;= 50, "0-50", IF(tbl_Customers[[#This Row],[account_length]] &lt;=100, "51-100", IF(tbl_Customers[[#This Row],[account_length]] &lt;= 150, "101-150", "151+")))</f>
        <v>101-150</v>
      </c>
      <c r="Y3479" t="str">
        <f>IF(tbl_Customers[[#This Row],[total_intl_charge]] &lt;= 3, "Low Charges", "High Charges")</f>
        <v>Low Charges</v>
      </c>
      <c r="Z3479" t="str">
        <f>IF(tbl_Customers[[#This Row],[total_eve_calls]]&lt;=80,"Low Calls",
IF(tbl_Customers[[#This Row],[total_eve_calls]]&lt;=120,"Medium Calls","High Calls"))</f>
        <v>Medium Calls</v>
      </c>
      <c r="AA3479" t="str">
        <f>IF(tbl_Customers[[#This Row],[total_eve_charge]]&lt;=15,"Low Charges",
IF(tbl_Customers[[#This Row],[total_eve_charge]]&lt;=20,"Medium Charges","High Charges"))</f>
        <v>Medium Charges</v>
      </c>
      <c r="AB34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79" t="str">
        <f>IF(tbl_Customers[[#This Row],[number_vmail_messages]] = 0, "No Usage", IF(tbl_Customers[[#This Row],[number_vmail_messages]] &lt;= 20, "Low Usage", IF(tbl_Customers[[#This Row],[number_vmail_messages]] &lt;= 40, "Medium Usgae", "High Usage")))</f>
        <v>No Usage</v>
      </c>
      <c r="AD3479" t="str">
        <f>IF(tbl_Customers[[#This Row],[total_day_minutes]]&lt;=150,"Low Usage", IF(tbl_Customers[[#This Row],[total_day_minutes]]&lt;=200,"Medium Usage", IF(tbl_Customers[[#This Row],[total_day_minutes]]&lt;=250,"High Usage","Very High Usage")))</f>
        <v>Medium Usage</v>
      </c>
      <c r="AE3479" t="str">
        <f>IF(tbl_Customers[[#This Row],[total_intl_calls]]&lt;=5,"Low Calls", IF(tbl_Customers[[#This Row],[total_intl_calls]]&lt;=10, "Medium Calls", "High Calls"))</f>
        <v>Low Calls</v>
      </c>
      <c r="AF34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79" s="36" t="str">
        <f>IF(tbl_Customers[[#This Row],[Churn_Risk_Score]]&gt;=10,"High Risk", IF(tbl_Customers[[#This Row],[Churn_Risk_Score]]&gt;=5,"Medium Risk","Low Risk"))</f>
        <v>Low Risk</v>
      </c>
    </row>
    <row r="3480" spans="1:33" x14ac:dyDescent="0.35">
      <c r="A3480">
        <v>3479</v>
      </c>
      <c r="B3480" t="s">
        <v>37</v>
      </c>
      <c r="C3480">
        <v>73</v>
      </c>
      <c r="D3480" t="s">
        <v>25</v>
      </c>
      <c r="E3480" t="s">
        <v>22</v>
      </c>
      <c r="F3480" t="s">
        <v>22</v>
      </c>
      <c r="G3480">
        <v>0</v>
      </c>
      <c r="H3480">
        <v>67</v>
      </c>
      <c r="I3480">
        <v>76</v>
      </c>
      <c r="J3480">
        <v>11.39</v>
      </c>
      <c r="K3480">
        <v>223</v>
      </c>
      <c r="L3480">
        <v>154</v>
      </c>
      <c r="M3480">
        <v>18.96</v>
      </c>
      <c r="N3480">
        <v>236.5</v>
      </c>
      <c r="O3480">
        <v>151</v>
      </c>
      <c r="P3480">
        <v>10.64</v>
      </c>
      <c r="Q3480">
        <v>11.2</v>
      </c>
      <c r="R3480">
        <v>2</v>
      </c>
      <c r="S3480">
        <v>3.02</v>
      </c>
      <c r="T3480">
        <v>1</v>
      </c>
      <c r="U3480" t="s">
        <v>22</v>
      </c>
      <c r="V3480">
        <f>IF(tbl_Customers[[#This Row],[churn]] = "yes", 1, 0)</f>
        <v>0</v>
      </c>
      <c r="W3480" t="str">
        <f>IF(tbl_Customers[[#This Row],[number_customer_service_calls]] &lt;= 1, "0-1 Calls", IF(tbl_Customers[[#This Row],[number_customer_service_calls]] &lt;= 3, "2-3 Calls", IF(tbl_Customers[[#This Row],[number_customer_service_calls]] &lt;=5, "4-5 Calls", "6+ Calls")))</f>
        <v>0-1 Calls</v>
      </c>
      <c r="X3480" t="str">
        <f>IF(tbl_Customers[[#This Row],[account_length]] &lt;= 50, "0-50", IF(tbl_Customers[[#This Row],[account_length]] &lt;=100, "51-100", IF(tbl_Customers[[#This Row],[account_length]] &lt;= 150, "101-150", "151+")))</f>
        <v>51-100</v>
      </c>
      <c r="Y3480" t="str">
        <f>IF(tbl_Customers[[#This Row],[total_intl_charge]] &lt;= 3, "Low Charges", "High Charges")</f>
        <v>High Charges</v>
      </c>
      <c r="Z3480" t="str">
        <f>IF(tbl_Customers[[#This Row],[total_eve_calls]]&lt;=80,"Low Calls",
IF(tbl_Customers[[#This Row],[total_eve_calls]]&lt;=120,"Medium Calls","High Calls"))</f>
        <v>High Calls</v>
      </c>
      <c r="AA3480" t="str">
        <f>IF(tbl_Customers[[#This Row],[total_eve_charge]]&lt;=15,"Low Charges",
IF(tbl_Customers[[#This Row],[total_eve_charge]]&lt;=20,"Medium Charges","High Charges"))</f>
        <v>Medium Charges</v>
      </c>
      <c r="AB34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80" t="str">
        <f>IF(tbl_Customers[[#This Row],[number_vmail_messages]] = 0, "No Usage", IF(tbl_Customers[[#This Row],[number_vmail_messages]] &lt;= 20, "Low Usage", IF(tbl_Customers[[#This Row],[number_vmail_messages]] &lt;= 40, "Medium Usgae", "High Usage")))</f>
        <v>No Usage</v>
      </c>
      <c r="AD3480" t="str">
        <f>IF(tbl_Customers[[#This Row],[total_day_minutes]]&lt;=150,"Low Usage", IF(tbl_Customers[[#This Row],[total_day_minutes]]&lt;=200,"Medium Usage", IF(tbl_Customers[[#This Row],[total_day_minutes]]&lt;=250,"High Usage","Very High Usage")))</f>
        <v>Low Usage</v>
      </c>
      <c r="AE3480" t="str">
        <f>IF(tbl_Customers[[#This Row],[total_intl_calls]]&lt;=5,"Low Calls", IF(tbl_Customers[[#This Row],[total_intl_calls]]&lt;=10, "Medium Calls", "High Calls"))</f>
        <v>Low Calls</v>
      </c>
      <c r="AF34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80" s="36" t="str">
        <f>IF(tbl_Customers[[#This Row],[Churn_Risk_Score]]&gt;=10,"High Risk", IF(tbl_Customers[[#This Row],[Churn_Risk_Score]]&gt;=5,"Medium Risk","Low Risk"))</f>
        <v>Low Risk</v>
      </c>
    </row>
    <row r="3481" spans="1:33" x14ac:dyDescent="0.35">
      <c r="A3481">
        <v>3480</v>
      </c>
      <c r="B3481" t="s">
        <v>47</v>
      </c>
      <c r="C3481">
        <v>94</v>
      </c>
      <c r="D3481" t="s">
        <v>21</v>
      </c>
      <c r="E3481" t="s">
        <v>22</v>
      </c>
      <c r="F3481" t="s">
        <v>22</v>
      </c>
      <c r="G3481">
        <v>0</v>
      </c>
      <c r="H3481">
        <v>261.3</v>
      </c>
      <c r="I3481">
        <v>89</v>
      </c>
      <c r="J3481">
        <v>44.42</v>
      </c>
      <c r="K3481">
        <v>152.4</v>
      </c>
      <c r="L3481">
        <v>139</v>
      </c>
      <c r="M3481">
        <v>12.95</v>
      </c>
      <c r="N3481">
        <v>120.2</v>
      </c>
      <c r="O3481">
        <v>124</v>
      </c>
      <c r="P3481">
        <v>5.41</v>
      </c>
      <c r="Q3481">
        <v>10.5</v>
      </c>
      <c r="R3481">
        <v>2</v>
      </c>
      <c r="S3481">
        <v>2.84</v>
      </c>
      <c r="T3481">
        <v>0</v>
      </c>
      <c r="U3481" t="s">
        <v>22</v>
      </c>
      <c r="V3481">
        <f>IF(tbl_Customers[[#This Row],[churn]] = "yes", 1, 0)</f>
        <v>0</v>
      </c>
      <c r="W3481" t="str">
        <f>IF(tbl_Customers[[#This Row],[number_customer_service_calls]] &lt;= 1, "0-1 Calls", IF(tbl_Customers[[#This Row],[number_customer_service_calls]] &lt;= 3, "2-3 Calls", IF(tbl_Customers[[#This Row],[number_customer_service_calls]] &lt;=5, "4-5 Calls", "6+ Calls")))</f>
        <v>0-1 Calls</v>
      </c>
      <c r="X3481" t="str">
        <f>IF(tbl_Customers[[#This Row],[account_length]] &lt;= 50, "0-50", IF(tbl_Customers[[#This Row],[account_length]] &lt;=100, "51-100", IF(tbl_Customers[[#This Row],[account_length]] &lt;= 150, "101-150", "151+")))</f>
        <v>51-100</v>
      </c>
      <c r="Y3481" t="str">
        <f>IF(tbl_Customers[[#This Row],[total_intl_charge]] &lt;= 3, "Low Charges", "High Charges")</f>
        <v>Low Charges</v>
      </c>
      <c r="Z3481" t="str">
        <f>IF(tbl_Customers[[#This Row],[total_eve_calls]]&lt;=80,"Low Calls",
IF(tbl_Customers[[#This Row],[total_eve_calls]]&lt;=120,"Medium Calls","High Calls"))</f>
        <v>High Calls</v>
      </c>
      <c r="AA3481" t="str">
        <f>IF(tbl_Customers[[#This Row],[total_eve_charge]]&lt;=15,"Low Charges",
IF(tbl_Customers[[#This Row],[total_eve_charge]]&lt;=20,"Medium Charges","High Charges"))</f>
        <v>Low Charges</v>
      </c>
      <c r="AB34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81" t="str">
        <f>IF(tbl_Customers[[#This Row],[number_vmail_messages]] = 0, "No Usage", IF(tbl_Customers[[#This Row],[number_vmail_messages]] &lt;= 20, "Low Usage", IF(tbl_Customers[[#This Row],[number_vmail_messages]] &lt;= 40, "Medium Usgae", "High Usage")))</f>
        <v>No Usage</v>
      </c>
      <c r="AD3481" t="str">
        <f>IF(tbl_Customers[[#This Row],[total_day_minutes]]&lt;=150,"Low Usage", IF(tbl_Customers[[#This Row],[total_day_minutes]]&lt;=200,"Medium Usage", IF(tbl_Customers[[#This Row],[total_day_minutes]]&lt;=250,"High Usage","Very High Usage")))</f>
        <v>Very High Usage</v>
      </c>
      <c r="AE3481" t="str">
        <f>IF(tbl_Customers[[#This Row],[total_intl_calls]]&lt;=5,"Low Calls", IF(tbl_Customers[[#This Row],[total_intl_calls]]&lt;=10, "Medium Calls", "High Calls"))</f>
        <v>Low Calls</v>
      </c>
      <c r="AF34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81" s="36" t="str">
        <f>IF(tbl_Customers[[#This Row],[Churn_Risk_Score]]&gt;=10,"High Risk", IF(tbl_Customers[[#This Row],[Churn_Risk_Score]]&gt;=5,"Medium Risk","Low Risk"))</f>
        <v>Medium Risk</v>
      </c>
    </row>
    <row r="3482" spans="1:33" x14ac:dyDescent="0.35">
      <c r="A3482">
        <v>3481</v>
      </c>
      <c r="B3482" t="s">
        <v>68</v>
      </c>
      <c r="C3482">
        <v>80</v>
      </c>
      <c r="D3482" t="s">
        <v>21</v>
      </c>
      <c r="E3482" t="s">
        <v>22</v>
      </c>
      <c r="F3482" t="s">
        <v>22</v>
      </c>
      <c r="G3482">
        <v>0</v>
      </c>
      <c r="H3482">
        <v>135.1</v>
      </c>
      <c r="I3482">
        <v>92</v>
      </c>
      <c r="J3482">
        <v>22.97</v>
      </c>
      <c r="K3482">
        <v>185</v>
      </c>
      <c r="L3482">
        <v>103</v>
      </c>
      <c r="M3482">
        <v>15.73</v>
      </c>
      <c r="N3482">
        <v>147.1</v>
      </c>
      <c r="O3482">
        <v>74</v>
      </c>
      <c r="P3482">
        <v>6.62</v>
      </c>
      <c r="Q3482">
        <v>14.7</v>
      </c>
      <c r="R3482">
        <v>5</v>
      </c>
      <c r="S3482">
        <v>3.97</v>
      </c>
      <c r="T3482">
        <v>3</v>
      </c>
      <c r="U3482" t="s">
        <v>22</v>
      </c>
      <c r="V3482">
        <f>IF(tbl_Customers[[#This Row],[churn]] = "yes", 1, 0)</f>
        <v>0</v>
      </c>
      <c r="W3482" t="str">
        <f>IF(tbl_Customers[[#This Row],[number_customer_service_calls]] &lt;= 1, "0-1 Calls", IF(tbl_Customers[[#This Row],[number_customer_service_calls]] &lt;= 3, "2-3 Calls", IF(tbl_Customers[[#This Row],[number_customer_service_calls]] &lt;=5, "4-5 Calls", "6+ Calls")))</f>
        <v>2-3 Calls</v>
      </c>
      <c r="X3482" t="str">
        <f>IF(tbl_Customers[[#This Row],[account_length]] &lt;= 50, "0-50", IF(tbl_Customers[[#This Row],[account_length]] &lt;=100, "51-100", IF(tbl_Customers[[#This Row],[account_length]] &lt;= 150, "101-150", "151+")))</f>
        <v>51-100</v>
      </c>
      <c r="Y3482" t="str">
        <f>IF(tbl_Customers[[#This Row],[total_intl_charge]] &lt;= 3, "Low Charges", "High Charges")</f>
        <v>High Charges</v>
      </c>
      <c r="Z3482" t="str">
        <f>IF(tbl_Customers[[#This Row],[total_eve_calls]]&lt;=80,"Low Calls",
IF(tbl_Customers[[#This Row],[total_eve_calls]]&lt;=120,"Medium Calls","High Calls"))</f>
        <v>Medium Calls</v>
      </c>
      <c r="AA3482" t="str">
        <f>IF(tbl_Customers[[#This Row],[total_eve_charge]]&lt;=15,"Low Charges",
IF(tbl_Customers[[#This Row],[total_eve_charge]]&lt;=20,"Medium Charges","High Charges"))</f>
        <v>Medium Charges</v>
      </c>
      <c r="AB34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82" t="str">
        <f>IF(tbl_Customers[[#This Row],[number_vmail_messages]] = 0, "No Usage", IF(tbl_Customers[[#This Row],[number_vmail_messages]] &lt;= 20, "Low Usage", IF(tbl_Customers[[#This Row],[number_vmail_messages]] &lt;= 40, "Medium Usgae", "High Usage")))</f>
        <v>No Usage</v>
      </c>
      <c r="AD3482" t="str">
        <f>IF(tbl_Customers[[#This Row],[total_day_minutes]]&lt;=150,"Low Usage", IF(tbl_Customers[[#This Row],[total_day_minutes]]&lt;=200,"Medium Usage", IF(tbl_Customers[[#This Row],[total_day_minutes]]&lt;=250,"High Usage","Very High Usage")))</f>
        <v>Low Usage</v>
      </c>
      <c r="AE3482" t="str">
        <f>IF(tbl_Customers[[#This Row],[total_intl_calls]]&lt;=5,"Low Calls", IF(tbl_Customers[[#This Row],[total_intl_calls]]&lt;=10, "Medium Calls", "High Calls"))</f>
        <v>Low Calls</v>
      </c>
      <c r="AF34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82" s="36" t="str">
        <f>IF(tbl_Customers[[#This Row],[Churn_Risk_Score]]&gt;=10,"High Risk", IF(tbl_Customers[[#This Row],[Churn_Risk_Score]]&gt;=5,"Medium Risk","Low Risk"))</f>
        <v>Low Risk</v>
      </c>
    </row>
    <row r="3483" spans="1:33" x14ac:dyDescent="0.35">
      <c r="A3483">
        <v>3482</v>
      </c>
      <c r="B3483" t="s">
        <v>43</v>
      </c>
      <c r="C3483">
        <v>101</v>
      </c>
      <c r="D3483" t="s">
        <v>21</v>
      </c>
      <c r="E3483" t="s">
        <v>23</v>
      </c>
      <c r="F3483" t="s">
        <v>22</v>
      </c>
      <c r="G3483">
        <v>0</v>
      </c>
      <c r="H3483">
        <v>92.1</v>
      </c>
      <c r="I3483">
        <v>109</v>
      </c>
      <c r="J3483">
        <v>15.66</v>
      </c>
      <c r="K3483">
        <v>163</v>
      </c>
      <c r="L3483">
        <v>83</v>
      </c>
      <c r="M3483">
        <v>13.86</v>
      </c>
      <c r="N3483">
        <v>133.30000000000001</v>
      </c>
      <c r="O3483">
        <v>102</v>
      </c>
      <c r="P3483">
        <v>6</v>
      </c>
      <c r="Q3483">
        <v>9.6999999999999993</v>
      </c>
      <c r="R3483">
        <v>11</v>
      </c>
      <c r="S3483">
        <v>2.62</v>
      </c>
      <c r="T3483">
        <v>2</v>
      </c>
      <c r="U3483" t="s">
        <v>22</v>
      </c>
      <c r="V3483">
        <f>IF(tbl_Customers[[#This Row],[churn]] = "yes", 1, 0)</f>
        <v>0</v>
      </c>
      <c r="W3483" t="str">
        <f>IF(tbl_Customers[[#This Row],[number_customer_service_calls]] &lt;= 1, "0-1 Calls", IF(tbl_Customers[[#This Row],[number_customer_service_calls]] &lt;= 3, "2-3 Calls", IF(tbl_Customers[[#This Row],[number_customer_service_calls]] &lt;=5, "4-5 Calls", "6+ Calls")))</f>
        <v>2-3 Calls</v>
      </c>
      <c r="X3483" t="str">
        <f>IF(tbl_Customers[[#This Row],[account_length]] &lt;= 50, "0-50", IF(tbl_Customers[[#This Row],[account_length]] &lt;=100, "51-100", IF(tbl_Customers[[#This Row],[account_length]] &lt;= 150, "101-150", "151+")))</f>
        <v>101-150</v>
      </c>
      <c r="Y3483" t="str">
        <f>IF(tbl_Customers[[#This Row],[total_intl_charge]] &lt;= 3, "Low Charges", "High Charges")</f>
        <v>Low Charges</v>
      </c>
      <c r="Z3483" t="str">
        <f>IF(tbl_Customers[[#This Row],[total_eve_calls]]&lt;=80,"Low Calls",
IF(tbl_Customers[[#This Row],[total_eve_calls]]&lt;=120,"Medium Calls","High Calls"))</f>
        <v>Medium Calls</v>
      </c>
      <c r="AA3483" t="str">
        <f>IF(tbl_Customers[[#This Row],[total_eve_charge]]&lt;=15,"Low Charges",
IF(tbl_Customers[[#This Row],[total_eve_charge]]&lt;=20,"Medium Charges","High Charges"))</f>
        <v>Low Charges</v>
      </c>
      <c r="AB34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83" t="str">
        <f>IF(tbl_Customers[[#This Row],[number_vmail_messages]] = 0, "No Usage", IF(tbl_Customers[[#This Row],[number_vmail_messages]] &lt;= 20, "Low Usage", IF(tbl_Customers[[#This Row],[number_vmail_messages]] &lt;= 40, "Medium Usgae", "High Usage")))</f>
        <v>No Usage</v>
      </c>
      <c r="AD3483" t="str">
        <f>IF(tbl_Customers[[#This Row],[total_day_minutes]]&lt;=150,"Low Usage", IF(tbl_Customers[[#This Row],[total_day_minutes]]&lt;=200,"Medium Usage", IF(tbl_Customers[[#This Row],[total_day_minutes]]&lt;=250,"High Usage","Very High Usage")))</f>
        <v>Low Usage</v>
      </c>
      <c r="AE3483" t="str">
        <f>IF(tbl_Customers[[#This Row],[total_intl_calls]]&lt;=5,"Low Calls", IF(tbl_Customers[[#This Row],[total_intl_calls]]&lt;=10, "Medium Calls", "High Calls"))</f>
        <v>High Calls</v>
      </c>
      <c r="AF34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83" s="36" t="str">
        <f>IF(tbl_Customers[[#This Row],[Churn_Risk_Score]]&gt;=10,"High Risk", IF(tbl_Customers[[#This Row],[Churn_Risk_Score]]&gt;=5,"Medium Risk","Low Risk"))</f>
        <v>Low Risk</v>
      </c>
    </row>
    <row r="3484" spans="1:33" x14ac:dyDescent="0.35">
      <c r="A3484">
        <v>3483</v>
      </c>
      <c r="B3484" t="s">
        <v>60</v>
      </c>
      <c r="C3484">
        <v>115</v>
      </c>
      <c r="D3484" t="s">
        <v>25</v>
      </c>
      <c r="E3484" t="s">
        <v>22</v>
      </c>
      <c r="F3484" t="s">
        <v>22</v>
      </c>
      <c r="G3484">
        <v>0</v>
      </c>
      <c r="H3484">
        <v>173.5</v>
      </c>
      <c r="I3484">
        <v>121</v>
      </c>
      <c r="J3484">
        <v>29.5</v>
      </c>
      <c r="K3484">
        <v>168.3</v>
      </c>
      <c r="L3484">
        <v>100</v>
      </c>
      <c r="M3484">
        <v>14.31</v>
      </c>
      <c r="N3484">
        <v>138.30000000000001</v>
      </c>
      <c r="O3484">
        <v>105</v>
      </c>
      <c r="P3484">
        <v>6.22</v>
      </c>
      <c r="Q3484">
        <v>7.8</v>
      </c>
      <c r="R3484">
        <v>5</v>
      </c>
      <c r="S3484">
        <v>2.11</v>
      </c>
      <c r="T3484">
        <v>1</v>
      </c>
      <c r="U3484" t="s">
        <v>22</v>
      </c>
      <c r="V3484">
        <f>IF(tbl_Customers[[#This Row],[churn]] = "yes", 1, 0)</f>
        <v>0</v>
      </c>
      <c r="W3484" t="str">
        <f>IF(tbl_Customers[[#This Row],[number_customer_service_calls]] &lt;= 1, "0-1 Calls", IF(tbl_Customers[[#This Row],[number_customer_service_calls]] &lt;= 3, "2-3 Calls", IF(tbl_Customers[[#This Row],[number_customer_service_calls]] &lt;=5, "4-5 Calls", "6+ Calls")))</f>
        <v>0-1 Calls</v>
      </c>
      <c r="X3484" t="str">
        <f>IF(tbl_Customers[[#This Row],[account_length]] &lt;= 50, "0-50", IF(tbl_Customers[[#This Row],[account_length]] &lt;=100, "51-100", IF(tbl_Customers[[#This Row],[account_length]] &lt;= 150, "101-150", "151+")))</f>
        <v>101-150</v>
      </c>
      <c r="Y3484" t="str">
        <f>IF(tbl_Customers[[#This Row],[total_intl_charge]] &lt;= 3, "Low Charges", "High Charges")</f>
        <v>Low Charges</v>
      </c>
      <c r="Z3484" t="str">
        <f>IF(tbl_Customers[[#This Row],[total_eve_calls]]&lt;=80,"Low Calls",
IF(tbl_Customers[[#This Row],[total_eve_calls]]&lt;=120,"Medium Calls","High Calls"))</f>
        <v>Medium Calls</v>
      </c>
      <c r="AA3484" t="str">
        <f>IF(tbl_Customers[[#This Row],[total_eve_charge]]&lt;=15,"Low Charges",
IF(tbl_Customers[[#This Row],[total_eve_charge]]&lt;=20,"Medium Charges","High Charges"))</f>
        <v>Low Charges</v>
      </c>
      <c r="AB34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484" t="str">
        <f>IF(tbl_Customers[[#This Row],[number_vmail_messages]] = 0, "No Usage", IF(tbl_Customers[[#This Row],[number_vmail_messages]] &lt;= 20, "Low Usage", IF(tbl_Customers[[#This Row],[number_vmail_messages]] &lt;= 40, "Medium Usgae", "High Usage")))</f>
        <v>No Usage</v>
      </c>
      <c r="AD3484" t="str">
        <f>IF(tbl_Customers[[#This Row],[total_day_minutes]]&lt;=150,"Low Usage", IF(tbl_Customers[[#This Row],[total_day_minutes]]&lt;=200,"Medium Usage", IF(tbl_Customers[[#This Row],[total_day_minutes]]&lt;=250,"High Usage","Very High Usage")))</f>
        <v>Medium Usage</v>
      </c>
      <c r="AE3484" t="str">
        <f>IF(tbl_Customers[[#This Row],[total_intl_calls]]&lt;=5,"Low Calls", IF(tbl_Customers[[#This Row],[total_intl_calls]]&lt;=10, "Medium Calls", "High Calls"))</f>
        <v>Low Calls</v>
      </c>
      <c r="AF34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84" s="36" t="str">
        <f>IF(tbl_Customers[[#This Row],[Churn_Risk_Score]]&gt;=10,"High Risk", IF(tbl_Customers[[#This Row],[Churn_Risk_Score]]&gt;=5,"Medium Risk","Low Risk"))</f>
        <v>Low Risk</v>
      </c>
    </row>
    <row r="3485" spans="1:33" x14ac:dyDescent="0.35">
      <c r="A3485">
        <v>3484</v>
      </c>
      <c r="B3485" t="s">
        <v>70</v>
      </c>
      <c r="C3485">
        <v>100</v>
      </c>
      <c r="D3485" t="s">
        <v>21</v>
      </c>
      <c r="E3485" t="s">
        <v>23</v>
      </c>
      <c r="F3485" t="s">
        <v>22</v>
      </c>
      <c r="G3485">
        <v>0</v>
      </c>
      <c r="H3485">
        <v>156.30000000000001</v>
      </c>
      <c r="I3485">
        <v>82</v>
      </c>
      <c r="J3485">
        <v>26.57</v>
      </c>
      <c r="K3485">
        <v>259.39999999999998</v>
      </c>
      <c r="L3485">
        <v>91</v>
      </c>
      <c r="M3485">
        <v>22.05</v>
      </c>
      <c r="N3485">
        <v>143.69999999999999</v>
      </c>
      <c r="O3485">
        <v>93</v>
      </c>
      <c r="P3485">
        <v>6.47</v>
      </c>
      <c r="Q3485">
        <v>8.3000000000000007</v>
      </c>
      <c r="R3485">
        <v>7</v>
      </c>
      <c r="S3485">
        <v>2.2400000000000002</v>
      </c>
      <c r="T3485">
        <v>5</v>
      </c>
      <c r="U3485" t="s">
        <v>22</v>
      </c>
      <c r="V3485">
        <f>IF(tbl_Customers[[#This Row],[churn]] = "yes", 1, 0)</f>
        <v>0</v>
      </c>
      <c r="W3485" t="str">
        <f>IF(tbl_Customers[[#This Row],[number_customer_service_calls]] &lt;= 1, "0-1 Calls", IF(tbl_Customers[[#This Row],[number_customer_service_calls]] &lt;= 3, "2-3 Calls", IF(tbl_Customers[[#This Row],[number_customer_service_calls]] &lt;=5, "4-5 Calls", "6+ Calls")))</f>
        <v>4-5 Calls</v>
      </c>
      <c r="X3485" t="str">
        <f>IF(tbl_Customers[[#This Row],[account_length]] &lt;= 50, "0-50", IF(tbl_Customers[[#This Row],[account_length]] &lt;=100, "51-100", IF(tbl_Customers[[#This Row],[account_length]] &lt;= 150, "101-150", "151+")))</f>
        <v>51-100</v>
      </c>
      <c r="Y3485" t="str">
        <f>IF(tbl_Customers[[#This Row],[total_intl_charge]] &lt;= 3, "Low Charges", "High Charges")</f>
        <v>Low Charges</v>
      </c>
      <c r="Z3485" t="str">
        <f>IF(tbl_Customers[[#This Row],[total_eve_calls]]&lt;=80,"Low Calls",
IF(tbl_Customers[[#This Row],[total_eve_calls]]&lt;=120,"Medium Calls","High Calls"))</f>
        <v>Medium Calls</v>
      </c>
      <c r="AA3485" t="str">
        <f>IF(tbl_Customers[[#This Row],[total_eve_charge]]&lt;=15,"Low Charges",
IF(tbl_Customers[[#This Row],[total_eve_charge]]&lt;=20,"Medium Charges","High Charges"))</f>
        <v>High Charges</v>
      </c>
      <c r="AB34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85" t="str">
        <f>IF(tbl_Customers[[#This Row],[number_vmail_messages]] = 0, "No Usage", IF(tbl_Customers[[#This Row],[number_vmail_messages]] &lt;= 20, "Low Usage", IF(tbl_Customers[[#This Row],[number_vmail_messages]] &lt;= 40, "Medium Usgae", "High Usage")))</f>
        <v>No Usage</v>
      </c>
      <c r="AD3485" t="str">
        <f>IF(tbl_Customers[[#This Row],[total_day_minutes]]&lt;=150,"Low Usage", IF(tbl_Customers[[#This Row],[total_day_minutes]]&lt;=200,"Medium Usage", IF(tbl_Customers[[#This Row],[total_day_minutes]]&lt;=250,"High Usage","Very High Usage")))</f>
        <v>Medium Usage</v>
      </c>
      <c r="AE3485" t="str">
        <f>IF(tbl_Customers[[#This Row],[total_intl_calls]]&lt;=5,"Low Calls", IF(tbl_Customers[[#This Row],[total_intl_calls]]&lt;=10, "Medium Calls", "High Calls"))</f>
        <v>Medium Calls</v>
      </c>
      <c r="AF34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85" s="36" t="str">
        <f>IF(tbl_Customers[[#This Row],[Churn_Risk_Score]]&gt;=10,"High Risk", IF(tbl_Customers[[#This Row],[Churn_Risk_Score]]&gt;=5,"Medium Risk","Low Risk"))</f>
        <v>Medium Risk</v>
      </c>
    </row>
    <row r="3486" spans="1:33" x14ac:dyDescent="0.35">
      <c r="A3486">
        <v>3485</v>
      </c>
      <c r="B3486" t="s">
        <v>27</v>
      </c>
      <c r="C3486">
        <v>85</v>
      </c>
      <c r="D3486" t="s">
        <v>21</v>
      </c>
      <c r="E3486" t="s">
        <v>22</v>
      </c>
      <c r="F3486" t="s">
        <v>22</v>
      </c>
      <c r="G3486">
        <v>0</v>
      </c>
      <c r="H3486">
        <v>274.7</v>
      </c>
      <c r="I3486">
        <v>79</v>
      </c>
      <c r="J3486">
        <v>46.7</v>
      </c>
      <c r="K3486">
        <v>119.4</v>
      </c>
      <c r="L3486">
        <v>122</v>
      </c>
      <c r="M3486">
        <v>10.15</v>
      </c>
      <c r="N3486">
        <v>296.89999999999998</v>
      </c>
      <c r="O3486">
        <v>74</v>
      </c>
      <c r="P3486">
        <v>13.36</v>
      </c>
      <c r="Q3486">
        <v>9.4</v>
      </c>
      <c r="R3486">
        <v>10</v>
      </c>
      <c r="S3486">
        <v>2.54</v>
      </c>
      <c r="T3486">
        <v>1</v>
      </c>
      <c r="U3486" t="s">
        <v>22</v>
      </c>
      <c r="V3486">
        <f>IF(tbl_Customers[[#This Row],[churn]] = "yes", 1, 0)</f>
        <v>0</v>
      </c>
      <c r="W3486" t="str">
        <f>IF(tbl_Customers[[#This Row],[number_customer_service_calls]] &lt;= 1, "0-1 Calls", IF(tbl_Customers[[#This Row],[number_customer_service_calls]] &lt;= 3, "2-3 Calls", IF(tbl_Customers[[#This Row],[number_customer_service_calls]] &lt;=5, "4-5 Calls", "6+ Calls")))</f>
        <v>0-1 Calls</v>
      </c>
      <c r="X3486" t="str">
        <f>IF(tbl_Customers[[#This Row],[account_length]] &lt;= 50, "0-50", IF(tbl_Customers[[#This Row],[account_length]] &lt;=100, "51-100", IF(tbl_Customers[[#This Row],[account_length]] &lt;= 150, "101-150", "151+")))</f>
        <v>51-100</v>
      </c>
      <c r="Y3486" t="str">
        <f>IF(tbl_Customers[[#This Row],[total_intl_charge]] &lt;= 3, "Low Charges", "High Charges")</f>
        <v>Low Charges</v>
      </c>
      <c r="Z3486" t="str">
        <f>IF(tbl_Customers[[#This Row],[total_eve_calls]]&lt;=80,"Low Calls",
IF(tbl_Customers[[#This Row],[total_eve_calls]]&lt;=120,"Medium Calls","High Calls"))</f>
        <v>High Calls</v>
      </c>
      <c r="AA3486" t="str">
        <f>IF(tbl_Customers[[#This Row],[total_eve_charge]]&lt;=15,"Low Charges",
IF(tbl_Customers[[#This Row],[total_eve_charge]]&lt;=20,"Medium Charges","High Charges"))</f>
        <v>Low Charges</v>
      </c>
      <c r="AB34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86" t="str">
        <f>IF(tbl_Customers[[#This Row],[number_vmail_messages]] = 0, "No Usage", IF(tbl_Customers[[#This Row],[number_vmail_messages]] &lt;= 20, "Low Usage", IF(tbl_Customers[[#This Row],[number_vmail_messages]] &lt;= 40, "Medium Usgae", "High Usage")))</f>
        <v>No Usage</v>
      </c>
      <c r="AD3486" t="str">
        <f>IF(tbl_Customers[[#This Row],[total_day_minutes]]&lt;=150,"Low Usage", IF(tbl_Customers[[#This Row],[total_day_minutes]]&lt;=200,"Medium Usage", IF(tbl_Customers[[#This Row],[total_day_minutes]]&lt;=250,"High Usage","Very High Usage")))</f>
        <v>Very High Usage</v>
      </c>
      <c r="AE3486" t="str">
        <f>IF(tbl_Customers[[#This Row],[total_intl_calls]]&lt;=5,"Low Calls", IF(tbl_Customers[[#This Row],[total_intl_calls]]&lt;=10, "Medium Calls", "High Calls"))</f>
        <v>Medium Calls</v>
      </c>
      <c r="AF34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486" s="36" t="str">
        <f>IF(tbl_Customers[[#This Row],[Churn_Risk_Score]]&gt;=10,"High Risk", IF(tbl_Customers[[#This Row],[Churn_Risk_Score]]&gt;=5,"Medium Risk","Low Risk"))</f>
        <v>Medium Risk</v>
      </c>
    </row>
    <row r="3487" spans="1:33" x14ac:dyDescent="0.35">
      <c r="A3487">
        <v>3486</v>
      </c>
      <c r="B3487" t="s">
        <v>65</v>
      </c>
      <c r="C3487">
        <v>110</v>
      </c>
      <c r="D3487" t="s">
        <v>25</v>
      </c>
      <c r="E3487" t="s">
        <v>22</v>
      </c>
      <c r="F3487" t="s">
        <v>22</v>
      </c>
      <c r="G3487">
        <v>0</v>
      </c>
      <c r="H3487">
        <v>244.7</v>
      </c>
      <c r="I3487">
        <v>84</v>
      </c>
      <c r="J3487">
        <v>41.6</v>
      </c>
      <c r="K3487">
        <v>106.4</v>
      </c>
      <c r="L3487">
        <v>95</v>
      </c>
      <c r="M3487">
        <v>9.0399999999999991</v>
      </c>
      <c r="N3487">
        <v>194.9</v>
      </c>
      <c r="O3487">
        <v>61</v>
      </c>
      <c r="P3487">
        <v>8.77</v>
      </c>
      <c r="Q3487">
        <v>10.5</v>
      </c>
      <c r="R3487">
        <v>1</v>
      </c>
      <c r="S3487">
        <v>2.84</v>
      </c>
      <c r="T3487">
        <v>2</v>
      </c>
      <c r="U3487" t="s">
        <v>23</v>
      </c>
      <c r="V3487">
        <f>IF(tbl_Customers[[#This Row],[churn]] = "yes", 1, 0)</f>
        <v>1</v>
      </c>
      <c r="W3487" t="str">
        <f>IF(tbl_Customers[[#This Row],[number_customer_service_calls]] &lt;= 1, "0-1 Calls", IF(tbl_Customers[[#This Row],[number_customer_service_calls]] &lt;= 3, "2-3 Calls", IF(tbl_Customers[[#This Row],[number_customer_service_calls]] &lt;=5, "4-5 Calls", "6+ Calls")))</f>
        <v>2-3 Calls</v>
      </c>
      <c r="X3487" t="str">
        <f>IF(tbl_Customers[[#This Row],[account_length]] &lt;= 50, "0-50", IF(tbl_Customers[[#This Row],[account_length]] &lt;=100, "51-100", IF(tbl_Customers[[#This Row],[account_length]] &lt;= 150, "101-150", "151+")))</f>
        <v>101-150</v>
      </c>
      <c r="Y3487" t="str">
        <f>IF(tbl_Customers[[#This Row],[total_intl_charge]] &lt;= 3, "Low Charges", "High Charges")</f>
        <v>Low Charges</v>
      </c>
      <c r="Z3487" t="str">
        <f>IF(tbl_Customers[[#This Row],[total_eve_calls]]&lt;=80,"Low Calls",
IF(tbl_Customers[[#This Row],[total_eve_calls]]&lt;=120,"Medium Calls","High Calls"))</f>
        <v>Medium Calls</v>
      </c>
      <c r="AA3487" t="str">
        <f>IF(tbl_Customers[[#This Row],[total_eve_charge]]&lt;=15,"Low Charges",
IF(tbl_Customers[[#This Row],[total_eve_charge]]&lt;=20,"Medium Charges","High Charges"))</f>
        <v>Low Charges</v>
      </c>
      <c r="AB34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87" t="str">
        <f>IF(tbl_Customers[[#This Row],[number_vmail_messages]] = 0, "No Usage", IF(tbl_Customers[[#This Row],[number_vmail_messages]] &lt;= 20, "Low Usage", IF(tbl_Customers[[#This Row],[number_vmail_messages]] &lt;= 40, "Medium Usgae", "High Usage")))</f>
        <v>No Usage</v>
      </c>
      <c r="AD3487" t="str">
        <f>IF(tbl_Customers[[#This Row],[total_day_minutes]]&lt;=150,"Low Usage", IF(tbl_Customers[[#This Row],[total_day_minutes]]&lt;=200,"Medium Usage", IF(tbl_Customers[[#This Row],[total_day_minutes]]&lt;=250,"High Usage","Very High Usage")))</f>
        <v>High Usage</v>
      </c>
      <c r="AE3487" t="str">
        <f>IF(tbl_Customers[[#This Row],[total_intl_calls]]&lt;=5,"Low Calls", IF(tbl_Customers[[#This Row],[total_intl_calls]]&lt;=10, "Medium Calls", "High Calls"))</f>
        <v>Low Calls</v>
      </c>
      <c r="AF34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87" s="36" t="str">
        <f>IF(tbl_Customers[[#This Row],[Churn_Risk_Score]]&gt;=10,"High Risk", IF(tbl_Customers[[#This Row],[Churn_Risk_Score]]&gt;=5,"Medium Risk","Low Risk"))</f>
        <v>Low Risk</v>
      </c>
    </row>
    <row r="3488" spans="1:33" x14ac:dyDescent="0.35">
      <c r="A3488">
        <v>3487</v>
      </c>
      <c r="B3488" t="s">
        <v>51</v>
      </c>
      <c r="C3488">
        <v>92</v>
      </c>
      <c r="D3488" t="s">
        <v>25</v>
      </c>
      <c r="E3488" t="s">
        <v>23</v>
      </c>
      <c r="F3488" t="s">
        <v>22</v>
      </c>
      <c r="G3488">
        <v>0</v>
      </c>
      <c r="H3488">
        <v>183.6</v>
      </c>
      <c r="I3488">
        <v>96</v>
      </c>
      <c r="J3488">
        <v>31.21</v>
      </c>
      <c r="K3488">
        <v>149.69999999999999</v>
      </c>
      <c r="L3488">
        <v>55</v>
      </c>
      <c r="M3488">
        <v>12.72</v>
      </c>
      <c r="N3488">
        <v>135.19999999999999</v>
      </c>
      <c r="O3488">
        <v>71</v>
      </c>
      <c r="P3488">
        <v>6.08</v>
      </c>
      <c r="Q3488">
        <v>11.8</v>
      </c>
      <c r="R3488">
        <v>4</v>
      </c>
      <c r="S3488">
        <v>3.19</v>
      </c>
      <c r="T3488">
        <v>0</v>
      </c>
      <c r="U3488" t="s">
        <v>22</v>
      </c>
      <c r="V3488">
        <f>IF(tbl_Customers[[#This Row],[churn]] = "yes", 1, 0)</f>
        <v>0</v>
      </c>
      <c r="W3488" t="str">
        <f>IF(tbl_Customers[[#This Row],[number_customer_service_calls]] &lt;= 1, "0-1 Calls", IF(tbl_Customers[[#This Row],[number_customer_service_calls]] &lt;= 3, "2-3 Calls", IF(tbl_Customers[[#This Row],[number_customer_service_calls]] &lt;=5, "4-5 Calls", "6+ Calls")))</f>
        <v>0-1 Calls</v>
      </c>
      <c r="X3488" t="str">
        <f>IF(tbl_Customers[[#This Row],[account_length]] &lt;= 50, "0-50", IF(tbl_Customers[[#This Row],[account_length]] &lt;=100, "51-100", IF(tbl_Customers[[#This Row],[account_length]] &lt;= 150, "101-150", "151+")))</f>
        <v>51-100</v>
      </c>
      <c r="Y3488" t="str">
        <f>IF(tbl_Customers[[#This Row],[total_intl_charge]] &lt;= 3, "Low Charges", "High Charges")</f>
        <v>High Charges</v>
      </c>
      <c r="Z3488" t="str">
        <f>IF(tbl_Customers[[#This Row],[total_eve_calls]]&lt;=80,"Low Calls",
IF(tbl_Customers[[#This Row],[total_eve_calls]]&lt;=120,"Medium Calls","High Calls"))</f>
        <v>Low Calls</v>
      </c>
      <c r="AA3488" t="str">
        <f>IF(tbl_Customers[[#This Row],[total_eve_charge]]&lt;=15,"Low Charges",
IF(tbl_Customers[[#This Row],[total_eve_charge]]&lt;=20,"Medium Charges","High Charges"))</f>
        <v>Low Charges</v>
      </c>
      <c r="AB34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88" t="str">
        <f>IF(tbl_Customers[[#This Row],[number_vmail_messages]] = 0, "No Usage", IF(tbl_Customers[[#This Row],[number_vmail_messages]] &lt;= 20, "Low Usage", IF(tbl_Customers[[#This Row],[number_vmail_messages]] &lt;= 40, "Medium Usgae", "High Usage")))</f>
        <v>No Usage</v>
      </c>
      <c r="AD3488" t="str">
        <f>IF(tbl_Customers[[#This Row],[total_day_minutes]]&lt;=150,"Low Usage", IF(tbl_Customers[[#This Row],[total_day_minutes]]&lt;=200,"Medium Usage", IF(tbl_Customers[[#This Row],[total_day_minutes]]&lt;=250,"High Usage","Very High Usage")))</f>
        <v>Medium Usage</v>
      </c>
      <c r="AE3488" t="str">
        <f>IF(tbl_Customers[[#This Row],[total_intl_calls]]&lt;=5,"Low Calls", IF(tbl_Customers[[#This Row],[total_intl_calls]]&lt;=10, "Medium Calls", "High Calls"))</f>
        <v>Low Calls</v>
      </c>
      <c r="AF34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488" s="36" t="str">
        <f>IF(tbl_Customers[[#This Row],[Churn_Risk_Score]]&gt;=10,"High Risk", IF(tbl_Customers[[#This Row],[Churn_Risk_Score]]&gt;=5,"Medium Risk","Low Risk"))</f>
        <v>Medium Risk</v>
      </c>
    </row>
    <row r="3489" spans="1:33" x14ac:dyDescent="0.35">
      <c r="A3489">
        <v>3488</v>
      </c>
      <c r="B3489" t="s">
        <v>53</v>
      </c>
      <c r="C3489">
        <v>102</v>
      </c>
      <c r="D3489" t="s">
        <v>25</v>
      </c>
      <c r="E3489" t="s">
        <v>22</v>
      </c>
      <c r="F3489" t="s">
        <v>22</v>
      </c>
      <c r="G3489">
        <v>0</v>
      </c>
      <c r="H3489">
        <v>167.1</v>
      </c>
      <c r="I3489">
        <v>80</v>
      </c>
      <c r="J3489">
        <v>28.41</v>
      </c>
      <c r="K3489">
        <v>222.9</v>
      </c>
      <c r="L3489">
        <v>94</v>
      </c>
      <c r="M3489">
        <v>18.95</v>
      </c>
      <c r="N3489">
        <v>179.9</v>
      </c>
      <c r="O3489">
        <v>103</v>
      </c>
      <c r="P3489">
        <v>8.1</v>
      </c>
      <c r="Q3489">
        <v>11.6</v>
      </c>
      <c r="R3489">
        <v>3</v>
      </c>
      <c r="S3489">
        <v>3.13</v>
      </c>
      <c r="T3489">
        <v>5</v>
      </c>
      <c r="U3489" t="s">
        <v>22</v>
      </c>
      <c r="V3489">
        <f>IF(tbl_Customers[[#This Row],[churn]] = "yes", 1, 0)</f>
        <v>0</v>
      </c>
      <c r="W3489" t="str">
        <f>IF(tbl_Customers[[#This Row],[number_customer_service_calls]] &lt;= 1, "0-1 Calls", IF(tbl_Customers[[#This Row],[number_customer_service_calls]] &lt;= 3, "2-3 Calls", IF(tbl_Customers[[#This Row],[number_customer_service_calls]] &lt;=5, "4-5 Calls", "6+ Calls")))</f>
        <v>4-5 Calls</v>
      </c>
      <c r="X3489" t="str">
        <f>IF(tbl_Customers[[#This Row],[account_length]] &lt;= 50, "0-50", IF(tbl_Customers[[#This Row],[account_length]] &lt;=100, "51-100", IF(tbl_Customers[[#This Row],[account_length]] &lt;= 150, "101-150", "151+")))</f>
        <v>101-150</v>
      </c>
      <c r="Y3489" t="str">
        <f>IF(tbl_Customers[[#This Row],[total_intl_charge]] &lt;= 3, "Low Charges", "High Charges")</f>
        <v>High Charges</v>
      </c>
      <c r="Z3489" t="str">
        <f>IF(tbl_Customers[[#This Row],[total_eve_calls]]&lt;=80,"Low Calls",
IF(tbl_Customers[[#This Row],[total_eve_calls]]&lt;=120,"Medium Calls","High Calls"))</f>
        <v>Medium Calls</v>
      </c>
      <c r="AA3489" t="str">
        <f>IF(tbl_Customers[[#This Row],[total_eve_charge]]&lt;=15,"Low Charges",
IF(tbl_Customers[[#This Row],[total_eve_charge]]&lt;=20,"Medium Charges","High Charges"))</f>
        <v>Medium Charges</v>
      </c>
      <c r="AB34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89" t="str">
        <f>IF(tbl_Customers[[#This Row],[number_vmail_messages]] = 0, "No Usage", IF(tbl_Customers[[#This Row],[number_vmail_messages]] &lt;= 20, "Low Usage", IF(tbl_Customers[[#This Row],[number_vmail_messages]] &lt;= 40, "Medium Usgae", "High Usage")))</f>
        <v>No Usage</v>
      </c>
      <c r="AD3489" t="str">
        <f>IF(tbl_Customers[[#This Row],[total_day_minutes]]&lt;=150,"Low Usage", IF(tbl_Customers[[#This Row],[total_day_minutes]]&lt;=200,"Medium Usage", IF(tbl_Customers[[#This Row],[total_day_minutes]]&lt;=250,"High Usage","Very High Usage")))</f>
        <v>Medium Usage</v>
      </c>
      <c r="AE3489" t="str">
        <f>IF(tbl_Customers[[#This Row],[total_intl_calls]]&lt;=5,"Low Calls", IF(tbl_Customers[[#This Row],[total_intl_calls]]&lt;=10, "Medium Calls", "High Calls"))</f>
        <v>Low Calls</v>
      </c>
      <c r="AF34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89" s="36" t="str">
        <f>IF(tbl_Customers[[#This Row],[Churn_Risk_Score]]&gt;=10,"High Risk", IF(tbl_Customers[[#This Row],[Churn_Risk_Score]]&gt;=5,"Medium Risk","Low Risk"))</f>
        <v>Medium Risk</v>
      </c>
    </row>
    <row r="3490" spans="1:33" x14ac:dyDescent="0.35">
      <c r="A3490">
        <v>3489</v>
      </c>
      <c r="B3490" t="s">
        <v>62</v>
      </c>
      <c r="C3490">
        <v>134</v>
      </c>
      <c r="D3490" t="s">
        <v>25</v>
      </c>
      <c r="E3490" t="s">
        <v>22</v>
      </c>
      <c r="F3490" t="s">
        <v>22</v>
      </c>
      <c r="G3490">
        <v>0</v>
      </c>
      <c r="H3490">
        <v>177.1</v>
      </c>
      <c r="I3490">
        <v>120</v>
      </c>
      <c r="J3490">
        <v>30.11</v>
      </c>
      <c r="K3490">
        <v>218.1</v>
      </c>
      <c r="L3490">
        <v>123</v>
      </c>
      <c r="M3490">
        <v>18.54</v>
      </c>
      <c r="N3490">
        <v>183.8</v>
      </c>
      <c r="O3490">
        <v>93</v>
      </c>
      <c r="P3490">
        <v>8.27</v>
      </c>
      <c r="Q3490">
        <v>12.7</v>
      </c>
      <c r="R3490">
        <v>5</v>
      </c>
      <c r="S3490">
        <v>3.43</v>
      </c>
      <c r="T3490">
        <v>3</v>
      </c>
      <c r="U3490" t="s">
        <v>22</v>
      </c>
      <c r="V3490">
        <f>IF(tbl_Customers[[#This Row],[churn]] = "yes", 1, 0)</f>
        <v>0</v>
      </c>
      <c r="W3490" t="str">
        <f>IF(tbl_Customers[[#This Row],[number_customer_service_calls]] &lt;= 1, "0-1 Calls", IF(tbl_Customers[[#This Row],[number_customer_service_calls]] &lt;= 3, "2-3 Calls", IF(tbl_Customers[[#This Row],[number_customer_service_calls]] &lt;=5, "4-5 Calls", "6+ Calls")))</f>
        <v>2-3 Calls</v>
      </c>
      <c r="X3490" t="str">
        <f>IF(tbl_Customers[[#This Row],[account_length]] &lt;= 50, "0-50", IF(tbl_Customers[[#This Row],[account_length]] &lt;=100, "51-100", IF(tbl_Customers[[#This Row],[account_length]] &lt;= 150, "101-150", "151+")))</f>
        <v>101-150</v>
      </c>
      <c r="Y3490" t="str">
        <f>IF(tbl_Customers[[#This Row],[total_intl_charge]] &lt;= 3, "Low Charges", "High Charges")</f>
        <v>High Charges</v>
      </c>
      <c r="Z3490" t="str">
        <f>IF(tbl_Customers[[#This Row],[total_eve_calls]]&lt;=80,"Low Calls",
IF(tbl_Customers[[#This Row],[total_eve_calls]]&lt;=120,"Medium Calls","High Calls"))</f>
        <v>High Calls</v>
      </c>
      <c r="AA3490" t="str">
        <f>IF(tbl_Customers[[#This Row],[total_eve_charge]]&lt;=15,"Low Charges",
IF(tbl_Customers[[#This Row],[total_eve_charge]]&lt;=20,"Medium Charges","High Charges"))</f>
        <v>Medium Charges</v>
      </c>
      <c r="AB34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0" t="str">
        <f>IF(tbl_Customers[[#This Row],[number_vmail_messages]] = 0, "No Usage", IF(tbl_Customers[[#This Row],[number_vmail_messages]] &lt;= 20, "Low Usage", IF(tbl_Customers[[#This Row],[number_vmail_messages]] &lt;= 40, "Medium Usgae", "High Usage")))</f>
        <v>No Usage</v>
      </c>
      <c r="AD3490" t="str">
        <f>IF(tbl_Customers[[#This Row],[total_day_minutes]]&lt;=150,"Low Usage", IF(tbl_Customers[[#This Row],[total_day_minutes]]&lt;=200,"Medium Usage", IF(tbl_Customers[[#This Row],[total_day_minutes]]&lt;=250,"High Usage","Very High Usage")))</f>
        <v>Medium Usage</v>
      </c>
      <c r="AE3490" t="str">
        <f>IF(tbl_Customers[[#This Row],[total_intl_calls]]&lt;=5,"Low Calls", IF(tbl_Customers[[#This Row],[total_intl_calls]]&lt;=10, "Medium Calls", "High Calls"))</f>
        <v>Low Calls</v>
      </c>
      <c r="AF34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90" s="36" t="str">
        <f>IF(tbl_Customers[[#This Row],[Churn_Risk_Score]]&gt;=10,"High Risk", IF(tbl_Customers[[#This Row],[Churn_Risk_Score]]&gt;=5,"Medium Risk","Low Risk"))</f>
        <v>Low Risk</v>
      </c>
    </row>
    <row r="3491" spans="1:33" x14ac:dyDescent="0.35">
      <c r="A3491">
        <v>3490</v>
      </c>
      <c r="B3491" t="s">
        <v>63</v>
      </c>
      <c r="C3491">
        <v>96</v>
      </c>
      <c r="D3491" t="s">
        <v>21</v>
      </c>
      <c r="E3491" t="s">
        <v>22</v>
      </c>
      <c r="F3491" t="s">
        <v>22</v>
      </c>
      <c r="G3491">
        <v>0</v>
      </c>
      <c r="H3491">
        <v>217.8</v>
      </c>
      <c r="I3491">
        <v>120</v>
      </c>
      <c r="J3491">
        <v>37.03</v>
      </c>
      <c r="K3491">
        <v>139.6</v>
      </c>
      <c r="L3491">
        <v>109</v>
      </c>
      <c r="M3491">
        <v>11.87</v>
      </c>
      <c r="N3491">
        <v>227.7</v>
      </c>
      <c r="O3491">
        <v>111</v>
      </c>
      <c r="P3491">
        <v>10.25</v>
      </c>
      <c r="Q3491">
        <v>11.6</v>
      </c>
      <c r="R3491">
        <v>3</v>
      </c>
      <c r="S3491">
        <v>3.13</v>
      </c>
      <c r="T3491">
        <v>0</v>
      </c>
      <c r="U3491" t="s">
        <v>22</v>
      </c>
      <c r="V3491">
        <f>IF(tbl_Customers[[#This Row],[churn]] = "yes", 1, 0)</f>
        <v>0</v>
      </c>
      <c r="W3491" t="str">
        <f>IF(tbl_Customers[[#This Row],[number_customer_service_calls]] &lt;= 1, "0-1 Calls", IF(tbl_Customers[[#This Row],[number_customer_service_calls]] &lt;= 3, "2-3 Calls", IF(tbl_Customers[[#This Row],[number_customer_service_calls]] &lt;=5, "4-5 Calls", "6+ Calls")))</f>
        <v>0-1 Calls</v>
      </c>
      <c r="X3491" t="str">
        <f>IF(tbl_Customers[[#This Row],[account_length]] &lt;= 50, "0-50", IF(tbl_Customers[[#This Row],[account_length]] &lt;=100, "51-100", IF(tbl_Customers[[#This Row],[account_length]] &lt;= 150, "101-150", "151+")))</f>
        <v>51-100</v>
      </c>
      <c r="Y3491" t="str">
        <f>IF(tbl_Customers[[#This Row],[total_intl_charge]] &lt;= 3, "Low Charges", "High Charges")</f>
        <v>High Charges</v>
      </c>
      <c r="Z3491" t="str">
        <f>IF(tbl_Customers[[#This Row],[total_eve_calls]]&lt;=80,"Low Calls",
IF(tbl_Customers[[#This Row],[total_eve_calls]]&lt;=120,"Medium Calls","High Calls"))</f>
        <v>Medium Calls</v>
      </c>
      <c r="AA3491" t="str">
        <f>IF(tbl_Customers[[#This Row],[total_eve_charge]]&lt;=15,"Low Charges",
IF(tbl_Customers[[#This Row],[total_eve_charge]]&lt;=20,"Medium Charges","High Charges"))</f>
        <v>Low Charges</v>
      </c>
      <c r="AB34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1" t="str">
        <f>IF(tbl_Customers[[#This Row],[number_vmail_messages]] = 0, "No Usage", IF(tbl_Customers[[#This Row],[number_vmail_messages]] &lt;= 20, "Low Usage", IF(tbl_Customers[[#This Row],[number_vmail_messages]] &lt;= 40, "Medium Usgae", "High Usage")))</f>
        <v>No Usage</v>
      </c>
      <c r="AD3491" t="str">
        <f>IF(tbl_Customers[[#This Row],[total_day_minutes]]&lt;=150,"Low Usage", IF(tbl_Customers[[#This Row],[total_day_minutes]]&lt;=200,"Medium Usage", IF(tbl_Customers[[#This Row],[total_day_minutes]]&lt;=250,"High Usage","Very High Usage")))</f>
        <v>High Usage</v>
      </c>
      <c r="AE3491" t="str">
        <f>IF(tbl_Customers[[#This Row],[total_intl_calls]]&lt;=5,"Low Calls", IF(tbl_Customers[[#This Row],[total_intl_calls]]&lt;=10, "Medium Calls", "High Calls"))</f>
        <v>Low Calls</v>
      </c>
      <c r="AF34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91" s="36" t="str">
        <f>IF(tbl_Customers[[#This Row],[Churn_Risk_Score]]&gt;=10,"High Risk", IF(tbl_Customers[[#This Row],[Churn_Risk_Score]]&gt;=5,"Medium Risk","Low Risk"))</f>
        <v>Low Risk</v>
      </c>
    </row>
    <row r="3492" spans="1:33" x14ac:dyDescent="0.35">
      <c r="A3492">
        <v>3491</v>
      </c>
      <c r="B3492" t="s">
        <v>69</v>
      </c>
      <c r="C3492">
        <v>42</v>
      </c>
      <c r="D3492" t="s">
        <v>28</v>
      </c>
      <c r="E3492" t="s">
        <v>22</v>
      </c>
      <c r="F3492" t="s">
        <v>22</v>
      </c>
      <c r="G3492">
        <v>0</v>
      </c>
      <c r="H3492">
        <v>143.69999999999999</v>
      </c>
      <c r="I3492">
        <v>96</v>
      </c>
      <c r="J3492">
        <v>24.43</v>
      </c>
      <c r="K3492">
        <v>221</v>
      </c>
      <c r="L3492">
        <v>98</v>
      </c>
      <c r="M3492">
        <v>18.79</v>
      </c>
      <c r="N3492">
        <v>108.9</v>
      </c>
      <c r="O3492">
        <v>94</v>
      </c>
      <c r="P3492">
        <v>4.9000000000000004</v>
      </c>
      <c r="Q3492">
        <v>8.6</v>
      </c>
      <c r="R3492">
        <v>1</v>
      </c>
      <c r="S3492">
        <v>2.3199999999999998</v>
      </c>
      <c r="T3492">
        <v>2</v>
      </c>
      <c r="U3492" t="s">
        <v>22</v>
      </c>
      <c r="V3492">
        <f>IF(tbl_Customers[[#This Row],[churn]] = "yes", 1, 0)</f>
        <v>0</v>
      </c>
      <c r="W3492" t="str">
        <f>IF(tbl_Customers[[#This Row],[number_customer_service_calls]] &lt;= 1, "0-1 Calls", IF(tbl_Customers[[#This Row],[number_customer_service_calls]] &lt;= 3, "2-3 Calls", IF(tbl_Customers[[#This Row],[number_customer_service_calls]] &lt;=5, "4-5 Calls", "6+ Calls")))</f>
        <v>2-3 Calls</v>
      </c>
      <c r="X3492" t="str">
        <f>IF(tbl_Customers[[#This Row],[account_length]] &lt;= 50, "0-50", IF(tbl_Customers[[#This Row],[account_length]] &lt;=100, "51-100", IF(tbl_Customers[[#This Row],[account_length]] &lt;= 150, "101-150", "151+")))</f>
        <v>0-50</v>
      </c>
      <c r="Y3492" t="str">
        <f>IF(tbl_Customers[[#This Row],[total_intl_charge]] &lt;= 3, "Low Charges", "High Charges")</f>
        <v>Low Charges</v>
      </c>
      <c r="Z3492" t="str">
        <f>IF(tbl_Customers[[#This Row],[total_eve_calls]]&lt;=80,"Low Calls",
IF(tbl_Customers[[#This Row],[total_eve_calls]]&lt;=120,"Medium Calls","High Calls"))</f>
        <v>Medium Calls</v>
      </c>
      <c r="AA3492" t="str">
        <f>IF(tbl_Customers[[#This Row],[total_eve_charge]]&lt;=15,"Low Charges",
IF(tbl_Customers[[#This Row],[total_eve_charge]]&lt;=20,"Medium Charges","High Charges"))</f>
        <v>Medium Charges</v>
      </c>
      <c r="AB34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92" t="str">
        <f>IF(tbl_Customers[[#This Row],[number_vmail_messages]] = 0, "No Usage", IF(tbl_Customers[[#This Row],[number_vmail_messages]] &lt;= 20, "Low Usage", IF(tbl_Customers[[#This Row],[number_vmail_messages]] &lt;= 40, "Medium Usgae", "High Usage")))</f>
        <v>No Usage</v>
      </c>
      <c r="AD3492" t="str">
        <f>IF(tbl_Customers[[#This Row],[total_day_minutes]]&lt;=150,"Low Usage", IF(tbl_Customers[[#This Row],[total_day_minutes]]&lt;=200,"Medium Usage", IF(tbl_Customers[[#This Row],[total_day_minutes]]&lt;=250,"High Usage","Very High Usage")))</f>
        <v>Low Usage</v>
      </c>
      <c r="AE3492" t="str">
        <f>IF(tbl_Customers[[#This Row],[total_intl_calls]]&lt;=5,"Low Calls", IF(tbl_Customers[[#This Row],[total_intl_calls]]&lt;=10, "Medium Calls", "High Calls"))</f>
        <v>Low Calls</v>
      </c>
      <c r="AF34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492" s="36" t="str">
        <f>IF(tbl_Customers[[#This Row],[Churn_Risk_Score]]&gt;=10,"High Risk", IF(tbl_Customers[[#This Row],[Churn_Risk_Score]]&gt;=5,"Medium Risk","Low Risk"))</f>
        <v>Low Risk</v>
      </c>
    </row>
    <row r="3493" spans="1:33" x14ac:dyDescent="0.35">
      <c r="A3493">
        <v>3492</v>
      </c>
      <c r="B3493" t="s">
        <v>52</v>
      </c>
      <c r="C3493">
        <v>175</v>
      </c>
      <c r="D3493" t="s">
        <v>21</v>
      </c>
      <c r="E3493" t="s">
        <v>22</v>
      </c>
      <c r="F3493" t="s">
        <v>22</v>
      </c>
      <c r="G3493">
        <v>0</v>
      </c>
      <c r="H3493">
        <v>185</v>
      </c>
      <c r="I3493">
        <v>104</v>
      </c>
      <c r="J3493">
        <v>31.45</v>
      </c>
      <c r="K3493">
        <v>325.8</v>
      </c>
      <c r="L3493">
        <v>86</v>
      </c>
      <c r="M3493">
        <v>27.69</v>
      </c>
      <c r="N3493">
        <v>85.4</v>
      </c>
      <c r="O3493">
        <v>105</v>
      </c>
      <c r="P3493">
        <v>3.84</v>
      </c>
      <c r="Q3493">
        <v>14.6</v>
      </c>
      <c r="R3493">
        <v>2</v>
      </c>
      <c r="S3493">
        <v>3.94</v>
      </c>
      <c r="T3493">
        <v>1</v>
      </c>
      <c r="U3493" t="s">
        <v>22</v>
      </c>
      <c r="V3493">
        <f>IF(tbl_Customers[[#This Row],[churn]] = "yes", 1, 0)</f>
        <v>0</v>
      </c>
      <c r="W3493" t="str">
        <f>IF(tbl_Customers[[#This Row],[number_customer_service_calls]] &lt;= 1, "0-1 Calls", IF(tbl_Customers[[#This Row],[number_customer_service_calls]] &lt;= 3, "2-3 Calls", IF(tbl_Customers[[#This Row],[number_customer_service_calls]] &lt;=5, "4-5 Calls", "6+ Calls")))</f>
        <v>0-1 Calls</v>
      </c>
      <c r="X3493" t="str">
        <f>IF(tbl_Customers[[#This Row],[account_length]] &lt;= 50, "0-50", IF(tbl_Customers[[#This Row],[account_length]] &lt;=100, "51-100", IF(tbl_Customers[[#This Row],[account_length]] &lt;= 150, "101-150", "151+")))</f>
        <v>151+</v>
      </c>
      <c r="Y3493" t="str">
        <f>IF(tbl_Customers[[#This Row],[total_intl_charge]] &lt;= 3, "Low Charges", "High Charges")</f>
        <v>High Charges</v>
      </c>
      <c r="Z3493" t="str">
        <f>IF(tbl_Customers[[#This Row],[total_eve_calls]]&lt;=80,"Low Calls",
IF(tbl_Customers[[#This Row],[total_eve_calls]]&lt;=120,"Medium Calls","High Calls"))</f>
        <v>Medium Calls</v>
      </c>
      <c r="AA3493" t="str">
        <f>IF(tbl_Customers[[#This Row],[total_eve_charge]]&lt;=15,"Low Charges",
IF(tbl_Customers[[#This Row],[total_eve_charge]]&lt;=20,"Medium Charges","High Charges"))</f>
        <v>High Charges</v>
      </c>
      <c r="AB34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493" t="str">
        <f>IF(tbl_Customers[[#This Row],[number_vmail_messages]] = 0, "No Usage", IF(tbl_Customers[[#This Row],[number_vmail_messages]] &lt;= 20, "Low Usage", IF(tbl_Customers[[#This Row],[number_vmail_messages]] &lt;= 40, "Medium Usgae", "High Usage")))</f>
        <v>No Usage</v>
      </c>
      <c r="AD3493" t="str">
        <f>IF(tbl_Customers[[#This Row],[total_day_minutes]]&lt;=150,"Low Usage", IF(tbl_Customers[[#This Row],[total_day_minutes]]&lt;=200,"Medium Usage", IF(tbl_Customers[[#This Row],[total_day_minutes]]&lt;=250,"High Usage","Very High Usage")))</f>
        <v>Medium Usage</v>
      </c>
      <c r="AE3493" t="str">
        <f>IF(tbl_Customers[[#This Row],[total_intl_calls]]&lt;=5,"Low Calls", IF(tbl_Customers[[#This Row],[total_intl_calls]]&lt;=10, "Medium Calls", "High Calls"))</f>
        <v>Low Calls</v>
      </c>
      <c r="AF34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93" s="36" t="str">
        <f>IF(tbl_Customers[[#This Row],[Churn_Risk_Score]]&gt;=10,"High Risk", IF(tbl_Customers[[#This Row],[Churn_Risk_Score]]&gt;=5,"Medium Risk","Low Risk"))</f>
        <v>Low Risk</v>
      </c>
    </row>
    <row r="3494" spans="1:33" x14ac:dyDescent="0.35">
      <c r="A3494">
        <v>3493</v>
      </c>
      <c r="B3494" t="s">
        <v>52</v>
      </c>
      <c r="C3494">
        <v>136</v>
      </c>
      <c r="D3494" t="s">
        <v>21</v>
      </c>
      <c r="E3494" t="s">
        <v>22</v>
      </c>
      <c r="F3494" t="s">
        <v>23</v>
      </c>
      <c r="G3494">
        <v>23</v>
      </c>
      <c r="H3494">
        <v>235.6</v>
      </c>
      <c r="I3494">
        <v>65</v>
      </c>
      <c r="J3494">
        <v>40.049999999999997</v>
      </c>
      <c r="K3494">
        <v>177.7</v>
      </c>
      <c r="L3494">
        <v>81</v>
      </c>
      <c r="M3494">
        <v>15.1</v>
      </c>
      <c r="N3494">
        <v>138.69999999999999</v>
      </c>
      <c r="O3494">
        <v>105</v>
      </c>
      <c r="P3494">
        <v>6.24</v>
      </c>
      <c r="Q3494">
        <v>11.3</v>
      </c>
      <c r="R3494">
        <v>5</v>
      </c>
      <c r="S3494">
        <v>3.05</v>
      </c>
      <c r="T3494">
        <v>1</v>
      </c>
      <c r="U3494" t="s">
        <v>22</v>
      </c>
      <c r="V3494">
        <f>IF(tbl_Customers[[#This Row],[churn]] = "yes", 1, 0)</f>
        <v>0</v>
      </c>
      <c r="W3494" t="str">
        <f>IF(tbl_Customers[[#This Row],[number_customer_service_calls]] &lt;= 1, "0-1 Calls", IF(tbl_Customers[[#This Row],[number_customer_service_calls]] &lt;= 3, "2-3 Calls", IF(tbl_Customers[[#This Row],[number_customer_service_calls]] &lt;=5, "4-5 Calls", "6+ Calls")))</f>
        <v>0-1 Calls</v>
      </c>
      <c r="X3494" t="str">
        <f>IF(tbl_Customers[[#This Row],[account_length]] &lt;= 50, "0-50", IF(tbl_Customers[[#This Row],[account_length]] &lt;=100, "51-100", IF(tbl_Customers[[#This Row],[account_length]] &lt;= 150, "101-150", "151+")))</f>
        <v>101-150</v>
      </c>
      <c r="Y3494" t="str">
        <f>IF(tbl_Customers[[#This Row],[total_intl_charge]] &lt;= 3, "Low Charges", "High Charges")</f>
        <v>High Charges</v>
      </c>
      <c r="Z3494" t="str">
        <f>IF(tbl_Customers[[#This Row],[total_eve_calls]]&lt;=80,"Low Calls",
IF(tbl_Customers[[#This Row],[total_eve_calls]]&lt;=120,"Medium Calls","High Calls"))</f>
        <v>Medium Calls</v>
      </c>
      <c r="AA3494" t="str">
        <f>IF(tbl_Customers[[#This Row],[total_eve_charge]]&lt;=15,"Low Charges",
IF(tbl_Customers[[#This Row],[total_eve_charge]]&lt;=20,"Medium Charges","High Charges"))</f>
        <v>Medium Charges</v>
      </c>
      <c r="AB34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4" t="str">
        <f>IF(tbl_Customers[[#This Row],[number_vmail_messages]] = 0, "No Usage", IF(tbl_Customers[[#This Row],[number_vmail_messages]] &lt;= 20, "Low Usage", IF(tbl_Customers[[#This Row],[number_vmail_messages]] &lt;= 40, "Medium Usgae", "High Usage")))</f>
        <v>Medium Usgae</v>
      </c>
      <c r="AD3494" t="str">
        <f>IF(tbl_Customers[[#This Row],[total_day_minutes]]&lt;=150,"Low Usage", IF(tbl_Customers[[#This Row],[total_day_minutes]]&lt;=200,"Medium Usage", IF(tbl_Customers[[#This Row],[total_day_minutes]]&lt;=250,"High Usage","Very High Usage")))</f>
        <v>High Usage</v>
      </c>
      <c r="AE3494" t="str">
        <f>IF(tbl_Customers[[#This Row],[total_intl_calls]]&lt;=5,"Low Calls", IF(tbl_Customers[[#This Row],[total_intl_calls]]&lt;=10, "Medium Calls", "High Calls"))</f>
        <v>Low Calls</v>
      </c>
      <c r="AF34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494" s="36" t="str">
        <f>IF(tbl_Customers[[#This Row],[Churn_Risk_Score]]&gt;=10,"High Risk", IF(tbl_Customers[[#This Row],[Churn_Risk_Score]]&gt;=5,"Medium Risk","Low Risk"))</f>
        <v>Low Risk</v>
      </c>
    </row>
    <row r="3495" spans="1:33" x14ac:dyDescent="0.35">
      <c r="A3495">
        <v>3494</v>
      </c>
      <c r="B3495" t="s">
        <v>50</v>
      </c>
      <c r="C3495">
        <v>32</v>
      </c>
      <c r="D3495" t="s">
        <v>21</v>
      </c>
      <c r="E3495" t="s">
        <v>23</v>
      </c>
      <c r="F3495" t="s">
        <v>22</v>
      </c>
      <c r="G3495">
        <v>0</v>
      </c>
      <c r="H3495">
        <v>265.5</v>
      </c>
      <c r="I3495">
        <v>75</v>
      </c>
      <c r="J3495">
        <v>45.14</v>
      </c>
      <c r="K3495">
        <v>119.7</v>
      </c>
      <c r="L3495">
        <v>77</v>
      </c>
      <c r="M3495">
        <v>10.17</v>
      </c>
      <c r="N3495">
        <v>169.9</v>
      </c>
      <c r="O3495">
        <v>128</v>
      </c>
      <c r="P3495">
        <v>7.65</v>
      </c>
      <c r="Q3495">
        <v>14.8</v>
      </c>
      <c r="R3495">
        <v>6</v>
      </c>
      <c r="S3495">
        <v>4</v>
      </c>
      <c r="T3495">
        <v>2</v>
      </c>
      <c r="U3495" t="s">
        <v>23</v>
      </c>
      <c r="V3495">
        <f>IF(tbl_Customers[[#This Row],[churn]] = "yes", 1, 0)</f>
        <v>1</v>
      </c>
      <c r="W3495" t="str">
        <f>IF(tbl_Customers[[#This Row],[number_customer_service_calls]] &lt;= 1, "0-1 Calls", IF(tbl_Customers[[#This Row],[number_customer_service_calls]] &lt;= 3, "2-3 Calls", IF(tbl_Customers[[#This Row],[number_customer_service_calls]] &lt;=5, "4-5 Calls", "6+ Calls")))</f>
        <v>2-3 Calls</v>
      </c>
      <c r="X3495" t="str">
        <f>IF(tbl_Customers[[#This Row],[account_length]] &lt;= 50, "0-50", IF(tbl_Customers[[#This Row],[account_length]] &lt;=100, "51-100", IF(tbl_Customers[[#This Row],[account_length]] &lt;= 150, "101-150", "151+")))</f>
        <v>0-50</v>
      </c>
      <c r="Y3495" t="str">
        <f>IF(tbl_Customers[[#This Row],[total_intl_charge]] &lt;= 3, "Low Charges", "High Charges")</f>
        <v>High Charges</v>
      </c>
      <c r="Z3495" t="str">
        <f>IF(tbl_Customers[[#This Row],[total_eve_calls]]&lt;=80,"Low Calls",
IF(tbl_Customers[[#This Row],[total_eve_calls]]&lt;=120,"Medium Calls","High Calls"))</f>
        <v>Low Calls</v>
      </c>
      <c r="AA3495" t="str">
        <f>IF(tbl_Customers[[#This Row],[total_eve_charge]]&lt;=15,"Low Charges",
IF(tbl_Customers[[#This Row],[total_eve_charge]]&lt;=20,"Medium Charges","High Charges"))</f>
        <v>Low Charges</v>
      </c>
      <c r="AB34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5" t="str">
        <f>IF(tbl_Customers[[#This Row],[number_vmail_messages]] = 0, "No Usage", IF(tbl_Customers[[#This Row],[number_vmail_messages]] &lt;= 20, "Low Usage", IF(tbl_Customers[[#This Row],[number_vmail_messages]] &lt;= 40, "Medium Usgae", "High Usage")))</f>
        <v>No Usage</v>
      </c>
      <c r="AD3495" t="str">
        <f>IF(tbl_Customers[[#This Row],[total_day_minutes]]&lt;=150,"Low Usage", IF(tbl_Customers[[#This Row],[total_day_minutes]]&lt;=200,"Medium Usage", IF(tbl_Customers[[#This Row],[total_day_minutes]]&lt;=250,"High Usage","Very High Usage")))</f>
        <v>Very High Usage</v>
      </c>
      <c r="AE3495" t="str">
        <f>IF(tbl_Customers[[#This Row],[total_intl_calls]]&lt;=5,"Low Calls", IF(tbl_Customers[[#This Row],[total_intl_calls]]&lt;=10, "Medium Calls", "High Calls"))</f>
        <v>Medium Calls</v>
      </c>
      <c r="AF34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3495" s="36" t="str">
        <f>IF(tbl_Customers[[#This Row],[Churn_Risk_Score]]&gt;=10,"High Risk", IF(tbl_Customers[[#This Row],[Churn_Risk_Score]]&gt;=5,"Medium Risk","Low Risk"))</f>
        <v>High Risk</v>
      </c>
    </row>
    <row r="3496" spans="1:33" x14ac:dyDescent="0.35">
      <c r="A3496">
        <v>3495</v>
      </c>
      <c r="B3496" t="s">
        <v>55</v>
      </c>
      <c r="C3496">
        <v>101</v>
      </c>
      <c r="D3496" t="s">
        <v>21</v>
      </c>
      <c r="E3496" t="s">
        <v>22</v>
      </c>
      <c r="F3496" t="s">
        <v>22</v>
      </c>
      <c r="G3496">
        <v>0</v>
      </c>
      <c r="H3496">
        <v>332.1</v>
      </c>
      <c r="I3496">
        <v>91</v>
      </c>
      <c r="J3496">
        <v>56.46</v>
      </c>
      <c r="K3496">
        <v>151</v>
      </c>
      <c r="L3496">
        <v>123</v>
      </c>
      <c r="M3496">
        <v>12.84</v>
      </c>
      <c r="N3496">
        <v>277.8</v>
      </c>
      <c r="O3496">
        <v>99</v>
      </c>
      <c r="P3496">
        <v>12.5</v>
      </c>
      <c r="Q3496">
        <v>11.3</v>
      </c>
      <c r="R3496">
        <v>3</v>
      </c>
      <c r="S3496">
        <v>3.05</v>
      </c>
      <c r="T3496">
        <v>1</v>
      </c>
      <c r="U3496" t="s">
        <v>23</v>
      </c>
      <c r="V3496">
        <f>IF(tbl_Customers[[#This Row],[churn]] = "yes", 1, 0)</f>
        <v>1</v>
      </c>
      <c r="W3496" t="str">
        <f>IF(tbl_Customers[[#This Row],[number_customer_service_calls]] &lt;= 1, "0-1 Calls", IF(tbl_Customers[[#This Row],[number_customer_service_calls]] &lt;= 3, "2-3 Calls", IF(tbl_Customers[[#This Row],[number_customer_service_calls]] &lt;=5, "4-5 Calls", "6+ Calls")))</f>
        <v>0-1 Calls</v>
      </c>
      <c r="X3496" t="str">
        <f>IF(tbl_Customers[[#This Row],[account_length]] &lt;= 50, "0-50", IF(tbl_Customers[[#This Row],[account_length]] &lt;=100, "51-100", IF(tbl_Customers[[#This Row],[account_length]] &lt;= 150, "101-150", "151+")))</f>
        <v>101-150</v>
      </c>
      <c r="Y3496" t="str">
        <f>IF(tbl_Customers[[#This Row],[total_intl_charge]] &lt;= 3, "Low Charges", "High Charges")</f>
        <v>High Charges</v>
      </c>
      <c r="Z3496" t="str">
        <f>IF(tbl_Customers[[#This Row],[total_eve_calls]]&lt;=80,"Low Calls",
IF(tbl_Customers[[#This Row],[total_eve_calls]]&lt;=120,"Medium Calls","High Calls"))</f>
        <v>High Calls</v>
      </c>
      <c r="AA3496" t="str">
        <f>IF(tbl_Customers[[#This Row],[total_eve_charge]]&lt;=15,"Low Charges",
IF(tbl_Customers[[#This Row],[total_eve_charge]]&lt;=20,"Medium Charges","High Charges"))</f>
        <v>Low Charges</v>
      </c>
      <c r="AB34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6" t="str">
        <f>IF(tbl_Customers[[#This Row],[number_vmail_messages]] = 0, "No Usage", IF(tbl_Customers[[#This Row],[number_vmail_messages]] &lt;= 20, "Low Usage", IF(tbl_Customers[[#This Row],[number_vmail_messages]] &lt;= 40, "Medium Usgae", "High Usage")))</f>
        <v>No Usage</v>
      </c>
      <c r="AD3496" t="str">
        <f>IF(tbl_Customers[[#This Row],[total_day_minutes]]&lt;=150,"Low Usage", IF(tbl_Customers[[#This Row],[total_day_minutes]]&lt;=200,"Medium Usage", IF(tbl_Customers[[#This Row],[total_day_minutes]]&lt;=250,"High Usage","Very High Usage")))</f>
        <v>Very High Usage</v>
      </c>
      <c r="AE3496" t="str">
        <f>IF(tbl_Customers[[#This Row],[total_intl_calls]]&lt;=5,"Low Calls", IF(tbl_Customers[[#This Row],[total_intl_calls]]&lt;=10, "Medium Calls", "High Calls"))</f>
        <v>Low Calls</v>
      </c>
      <c r="AF34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496" s="36" t="str">
        <f>IF(tbl_Customers[[#This Row],[Churn_Risk_Score]]&gt;=10,"High Risk", IF(tbl_Customers[[#This Row],[Churn_Risk_Score]]&gt;=5,"Medium Risk","Low Risk"))</f>
        <v>Medium Risk</v>
      </c>
    </row>
    <row r="3497" spans="1:33" x14ac:dyDescent="0.35">
      <c r="A3497">
        <v>3496</v>
      </c>
      <c r="B3497" t="s">
        <v>42</v>
      </c>
      <c r="C3497">
        <v>132</v>
      </c>
      <c r="D3497" t="s">
        <v>25</v>
      </c>
      <c r="E3497" t="s">
        <v>23</v>
      </c>
      <c r="F3497" t="s">
        <v>23</v>
      </c>
      <c r="G3497">
        <v>21</v>
      </c>
      <c r="H3497">
        <v>223.4</v>
      </c>
      <c r="I3497">
        <v>89</v>
      </c>
      <c r="J3497">
        <v>37.979999999999997</v>
      </c>
      <c r="K3497">
        <v>193.2</v>
      </c>
      <c r="L3497">
        <v>105</v>
      </c>
      <c r="M3497">
        <v>16.420000000000002</v>
      </c>
      <c r="N3497">
        <v>226.2</v>
      </c>
      <c r="O3497">
        <v>85</v>
      </c>
      <c r="P3497">
        <v>10.18</v>
      </c>
      <c r="Q3497">
        <v>7.7</v>
      </c>
      <c r="R3497">
        <v>5</v>
      </c>
      <c r="S3497">
        <v>2.08</v>
      </c>
      <c r="T3497">
        <v>3</v>
      </c>
      <c r="U3497" t="s">
        <v>22</v>
      </c>
      <c r="V3497">
        <f>IF(tbl_Customers[[#This Row],[churn]] = "yes", 1, 0)</f>
        <v>0</v>
      </c>
      <c r="W3497" t="str">
        <f>IF(tbl_Customers[[#This Row],[number_customer_service_calls]] &lt;= 1, "0-1 Calls", IF(tbl_Customers[[#This Row],[number_customer_service_calls]] &lt;= 3, "2-3 Calls", IF(tbl_Customers[[#This Row],[number_customer_service_calls]] &lt;=5, "4-5 Calls", "6+ Calls")))</f>
        <v>2-3 Calls</v>
      </c>
      <c r="X3497" t="str">
        <f>IF(tbl_Customers[[#This Row],[account_length]] &lt;= 50, "0-50", IF(tbl_Customers[[#This Row],[account_length]] &lt;=100, "51-100", IF(tbl_Customers[[#This Row],[account_length]] &lt;= 150, "101-150", "151+")))</f>
        <v>101-150</v>
      </c>
      <c r="Y3497" t="str">
        <f>IF(tbl_Customers[[#This Row],[total_intl_charge]] &lt;= 3, "Low Charges", "High Charges")</f>
        <v>Low Charges</v>
      </c>
      <c r="Z3497" t="str">
        <f>IF(tbl_Customers[[#This Row],[total_eve_calls]]&lt;=80,"Low Calls",
IF(tbl_Customers[[#This Row],[total_eve_calls]]&lt;=120,"Medium Calls","High Calls"))</f>
        <v>Medium Calls</v>
      </c>
      <c r="AA3497" t="str">
        <f>IF(tbl_Customers[[#This Row],[total_eve_charge]]&lt;=15,"Low Charges",
IF(tbl_Customers[[#This Row],[total_eve_charge]]&lt;=20,"Medium Charges","High Charges"))</f>
        <v>Medium Charges</v>
      </c>
      <c r="AB34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497" t="str">
        <f>IF(tbl_Customers[[#This Row],[number_vmail_messages]] = 0, "No Usage", IF(tbl_Customers[[#This Row],[number_vmail_messages]] &lt;= 20, "Low Usage", IF(tbl_Customers[[#This Row],[number_vmail_messages]] &lt;= 40, "Medium Usgae", "High Usage")))</f>
        <v>Medium Usgae</v>
      </c>
      <c r="AD3497" t="str">
        <f>IF(tbl_Customers[[#This Row],[total_day_minutes]]&lt;=150,"Low Usage", IF(tbl_Customers[[#This Row],[total_day_minutes]]&lt;=200,"Medium Usage", IF(tbl_Customers[[#This Row],[total_day_minutes]]&lt;=250,"High Usage","Very High Usage")))</f>
        <v>High Usage</v>
      </c>
      <c r="AE3497" t="str">
        <f>IF(tbl_Customers[[#This Row],[total_intl_calls]]&lt;=5,"Low Calls", IF(tbl_Customers[[#This Row],[total_intl_calls]]&lt;=10, "Medium Calls", "High Calls"))</f>
        <v>Low Calls</v>
      </c>
      <c r="AF34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497" s="36" t="str">
        <f>IF(tbl_Customers[[#This Row],[Churn_Risk_Score]]&gt;=10,"High Risk", IF(tbl_Customers[[#This Row],[Churn_Risk_Score]]&gt;=5,"Medium Risk","Low Risk"))</f>
        <v>Low Risk</v>
      </c>
    </row>
    <row r="3498" spans="1:33" x14ac:dyDescent="0.35">
      <c r="A3498">
        <v>3497</v>
      </c>
      <c r="B3498" t="s">
        <v>66</v>
      </c>
      <c r="C3498">
        <v>120</v>
      </c>
      <c r="D3498" t="s">
        <v>28</v>
      </c>
      <c r="E3498" t="s">
        <v>22</v>
      </c>
      <c r="F3498" t="s">
        <v>22</v>
      </c>
      <c r="G3498">
        <v>0</v>
      </c>
      <c r="H3498">
        <v>163.6</v>
      </c>
      <c r="I3498">
        <v>109</v>
      </c>
      <c r="J3498">
        <v>27.81</v>
      </c>
      <c r="K3498">
        <v>237.3</v>
      </c>
      <c r="L3498">
        <v>95</v>
      </c>
      <c r="M3498">
        <v>20.170000000000002</v>
      </c>
      <c r="N3498">
        <v>186.2</v>
      </c>
      <c r="O3498">
        <v>141</v>
      </c>
      <c r="P3498">
        <v>8.3800000000000008</v>
      </c>
      <c r="Q3498">
        <v>12.3</v>
      </c>
      <c r="R3498">
        <v>5</v>
      </c>
      <c r="S3498">
        <v>3.32</v>
      </c>
      <c r="T3498">
        <v>0</v>
      </c>
      <c r="U3498" t="s">
        <v>22</v>
      </c>
      <c r="V3498">
        <f>IF(tbl_Customers[[#This Row],[churn]] = "yes", 1, 0)</f>
        <v>0</v>
      </c>
      <c r="W3498" t="str">
        <f>IF(tbl_Customers[[#This Row],[number_customer_service_calls]] &lt;= 1, "0-1 Calls", IF(tbl_Customers[[#This Row],[number_customer_service_calls]] &lt;= 3, "2-3 Calls", IF(tbl_Customers[[#This Row],[number_customer_service_calls]] &lt;=5, "4-5 Calls", "6+ Calls")))</f>
        <v>0-1 Calls</v>
      </c>
      <c r="X3498" t="str">
        <f>IF(tbl_Customers[[#This Row],[account_length]] &lt;= 50, "0-50", IF(tbl_Customers[[#This Row],[account_length]] &lt;=100, "51-100", IF(tbl_Customers[[#This Row],[account_length]] &lt;= 150, "101-150", "151+")))</f>
        <v>101-150</v>
      </c>
      <c r="Y3498" t="str">
        <f>IF(tbl_Customers[[#This Row],[total_intl_charge]] &lt;= 3, "Low Charges", "High Charges")</f>
        <v>High Charges</v>
      </c>
      <c r="Z3498" t="str">
        <f>IF(tbl_Customers[[#This Row],[total_eve_calls]]&lt;=80,"Low Calls",
IF(tbl_Customers[[#This Row],[total_eve_calls]]&lt;=120,"Medium Calls","High Calls"))</f>
        <v>Medium Calls</v>
      </c>
      <c r="AA3498" t="str">
        <f>IF(tbl_Customers[[#This Row],[total_eve_charge]]&lt;=15,"Low Charges",
IF(tbl_Customers[[#This Row],[total_eve_charge]]&lt;=20,"Medium Charges","High Charges"))</f>
        <v>High Charges</v>
      </c>
      <c r="AB34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8" t="str">
        <f>IF(tbl_Customers[[#This Row],[number_vmail_messages]] = 0, "No Usage", IF(tbl_Customers[[#This Row],[number_vmail_messages]] &lt;= 20, "Low Usage", IF(tbl_Customers[[#This Row],[number_vmail_messages]] &lt;= 40, "Medium Usgae", "High Usage")))</f>
        <v>No Usage</v>
      </c>
      <c r="AD3498" t="str">
        <f>IF(tbl_Customers[[#This Row],[total_day_minutes]]&lt;=150,"Low Usage", IF(tbl_Customers[[#This Row],[total_day_minutes]]&lt;=200,"Medium Usage", IF(tbl_Customers[[#This Row],[total_day_minutes]]&lt;=250,"High Usage","Very High Usage")))</f>
        <v>Medium Usage</v>
      </c>
      <c r="AE3498" t="str">
        <f>IF(tbl_Customers[[#This Row],[total_intl_calls]]&lt;=5,"Low Calls", IF(tbl_Customers[[#This Row],[total_intl_calls]]&lt;=10, "Medium Calls", "High Calls"))</f>
        <v>Low Calls</v>
      </c>
      <c r="AF34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98" s="36" t="str">
        <f>IF(tbl_Customers[[#This Row],[Churn_Risk_Score]]&gt;=10,"High Risk", IF(tbl_Customers[[#This Row],[Churn_Risk_Score]]&gt;=5,"Medium Risk","Low Risk"))</f>
        <v>Low Risk</v>
      </c>
    </row>
    <row r="3499" spans="1:33" x14ac:dyDescent="0.35">
      <c r="A3499">
        <v>3498</v>
      </c>
      <c r="B3499" t="s">
        <v>35</v>
      </c>
      <c r="C3499">
        <v>122</v>
      </c>
      <c r="D3499" t="s">
        <v>28</v>
      </c>
      <c r="E3499" t="s">
        <v>22</v>
      </c>
      <c r="F3499" t="s">
        <v>22</v>
      </c>
      <c r="G3499">
        <v>0</v>
      </c>
      <c r="H3499">
        <v>190</v>
      </c>
      <c r="I3499">
        <v>125</v>
      </c>
      <c r="J3499">
        <v>32.299999999999997</v>
      </c>
      <c r="K3499">
        <v>141.5</v>
      </c>
      <c r="L3499">
        <v>77</v>
      </c>
      <c r="M3499">
        <v>12.03</v>
      </c>
      <c r="N3499">
        <v>216.8</v>
      </c>
      <c r="O3499">
        <v>68</v>
      </c>
      <c r="P3499">
        <v>9.76</v>
      </c>
      <c r="Q3499">
        <v>15.9</v>
      </c>
      <c r="R3499">
        <v>3</v>
      </c>
      <c r="S3499">
        <v>4.29</v>
      </c>
      <c r="T3499">
        <v>3</v>
      </c>
      <c r="U3499" t="s">
        <v>22</v>
      </c>
      <c r="V3499">
        <f>IF(tbl_Customers[[#This Row],[churn]] = "yes", 1, 0)</f>
        <v>0</v>
      </c>
      <c r="W3499" t="str">
        <f>IF(tbl_Customers[[#This Row],[number_customer_service_calls]] &lt;= 1, "0-1 Calls", IF(tbl_Customers[[#This Row],[number_customer_service_calls]] &lt;= 3, "2-3 Calls", IF(tbl_Customers[[#This Row],[number_customer_service_calls]] &lt;=5, "4-5 Calls", "6+ Calls")))</f>
        <v>2-3 Calls</v>
      </c>
      <c r="X3499" t="str">
        <f>IF(tbl_Customers[[#This Row],[account_length]] &lt;= 50, "0-50", IF(tbl_Customers[[#This Row],[account_length]] &lt;=100, "51-100", IF(tbl_Customers[[#This Row],[account_length]] &lt;= 150, "101-150", "151+")))</f>
        <v>101-150</v>
      </c>
      <c r="Y3499" t="str">
        <f>IF(tbl_Customers[[#This Row],[total_intl_charge]] &lt;= 3, "Low Charges", "High Charges")</f>
        <v>High Charges</v>
      </c>
      <c r="Z3499" t="str">
        <f>IF(tbl_Customers[[#This Row],[total_eve_calls]]&lt;=80,"Low Calls",
IF(tbl_Customers[[#This Row],[total_eve_calls]]&lt;=120,"Medium Calls","High Calls"))</f>
        <v>Low Calls</v>
      </c>
      <c r="AA3499" t="str">
        <f>IF(tbl_Customers[[#This Row],[total_eve_charge]]&lt;=15,"Low Charges",
IF(tbl_Customers[[#This Row],[total_eve_charge]]&lt;=20,"Medium Charges","High Charges"))</f>
        <v>Low Charges</v>
      </c>
      <c r="AB34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499" t="str">
        <f>IF(tbl_Customers[[#This Row],[number_vmail_messages]] = 0, "No Usage", IF(tbl_Customers[[#This Row],[number_vmail_messages]] &lt;= 20, "Low Usage", IF(tbl_Customers[[#This Row],[number_vmail_messages]] &lt;= 40, "Medium Usgae", "High Usage")))</f>
        <v>No Usage</v>
      </c>
      <c r="AD3499" t="str">
        <f>IF(tbl_Customers[[#This Row],[total_day_minutes]]&lt;=150,"Low Usage", IF(tbl_Customers[[#This Row],[total_day_minutes]]&lt;=200,"Medium Usage", IF(tbl_Customers[[#This Row],[total_day_minutes]]&lt;=250,"High Usage","Very High Usage")))</f>
        <v>Medium Usage</v>
      </c>
      <c r="AE3499" t="str">
        <f>IF(tbl_Customers[[#This Row],[total_intl_calls]]&lt;=5,"Low Calls", IF(tbl_Customers[[#This Row],[total_intl_calls]]&lt;=10, "Medium Calls", "High Calls"))</f>
        <v>Low Calls</v>
      </c>
      <c r="AF34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499" s="36" t="str">
        <f>IF(tbl_Customers[[#This Row],[Churn_Risk_Score]]&gt;=10,"High Risk", IF(tbl_Customers[[#This Row],[Churn_Risk_Score]]&gt;=5,"Medium Risk","Low Risk"))</f>
        <v>Low Risk</v>
      </c>
    </row>
    <row r="3500" spans="1:33" x14ac:dyDescent="0.35">
      <c r="A3500">
        <v>3499</v>
      </c>
      <c r="B3500" t="s">
        <v>26</v>
      </c>
      <c r="C3500">
        <v>52</v>
      </c>
      <c r="D3500" t="s">
        <v>28</v>
      </c>
      <c r="E3500" t="s">
        <v>22</v>
      </c>
      <c r="F3500" t="s">
        <v>22</v>
      </c>
      <c r="G3500">
        <v>0</v>
      </c>
      <c r="H3500">
        <v>153.69999999999999</v>
      </c>
      <c r="I3500">
        <v>100</v>
      </c>
      <c r="J3500">
        <v>26.13</v>
      </c>
      <c r="K3500">
        <v>174.2</v>
      </c>
      <c r="L3500">
        <v>139</v>
      </c>
      <c r="M3500">
        <v>14.81</v>
      </c>
      <c r="N3500">
        <v>242.3</v>
      </c>
      <c r="O3500">
        <v>53</v>
      </c>
      <c r="P3500">
        <v>10.9</v>
      </c>
      <c r="Q3500">
        <v>14.1</v>
      </c>
      <c r="R3500">
        <v>3</v>
      </c>
      <c r="S3500">
        <v>3.81</v>
      </c>
      <c r="T3500">
        <v>1</v>
      </c>
      <c r="U3500" t="s">
        <v>22</v>
      </c>
      <c r="V3500">
        <f>IF(tbl_Customers[[#This Row],[churn]] = "yes", 1, 0)</f>
        <v>0</v>
      </c>
      <c r="W3500" t="str">
        <f>IF(tbl_Customers[[#This Row],[number_customer_service_calls]] &lt;= 1, "0-1 Calls", IF(tbl_Customers[[#This Row],[number_customer_service_calls]] &lt;= 3, "2-3 Calls", IF(tbl_Customers[[#This Row],[number_customer_service_calls]] &lt;=5, "4-5 Calls", "6+ Calls")))</f>
        <v>0-1 Calls</v>
      </c>
      <c r="X3500" t="str">
        <f>IF(tbl_Customers[[#This Row],[account_length]] &lt;= 50, "0-50", IF(tbl_Customers[[#This Row],[account_length]] &lt;=100, "51-100", IF(tbl_Customers[[#This Row],[account_length]] &lt;= 150, "101-150", "151+")))</f>
        <v>51-100</v>
      </c>
      <c r="Y3500" t="str">
        <f>IF(tbl_Customers[[#This Row],[total_intl_charge]] &lt;= 3, "Low Charges", "High Charges")</f>
        <v>High Charges</v>
      </c>
      <c r="Z3500" t="str">
        <f>IF(tbl_Customers[[#This Row],[total_eve_calls]]&lt;=80,"Low Calls",
IF(tbl_Customers[[#This Row],[total_eve_calls]]&lt;=120,"Medium Calls","High Calls"))</f>
        <v>High Calls</v>
      </c>
      <c r="AA3500" t="str">
        <f>IF(tbl_Customers[[#This Row],[total_eve_charge]]&lt;=15,"Low Charges",
IF(tbl_Customers[[#This Row],[total_eve_charge]]&lt;=20,"Medium Charges","High Charges"))</f>
        <v>Low Charges</v>
      </c>
      <c r="AB35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00" t="str">
        <f>IF(tbl_Customers[[#This Row],[number_vmail_messages]] = 0, "No Usage", IF(tbl_Customers[[#This Row],[number_vmail_messages]] &lt;= 20, "Low Usage", IF(tbl_Customers[[#This Row],[number_vmail_messages]] &lt;= 40, "Medium Usgae", "High Usage")))</f>
        <v>No Usage</v>
      </c>
      <c r="AD3500" t="str">
        <f>IF(tbl_Customers[[#This Row],[total_day_minutes]]&lt;=150,"Low Usage", IF(tbl_Customers[[#This Row],[total_day_minutes]]&lt;=200,"Medium Usage", IF(tbl_Customers[[#This Row],[total_day_minutes]]&lt;=250,"High Usage","Very High Usage")))</f>
        <v>Medium Usage</v>
      </c>
      <c r="AE3500" t="str">
        <f>IF(tbl_Customers[[#This Row],[total_intl_calls]]&lt;=5,"Low Calls", IF(tbl_Customers[[#This Row],[total_intl_calls]]&lt;=10, "Medium Calls", "High Calls"))</f>
        <v>Low Calls</v>
      </c>
      <c r="AF35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00" s="36" t="str">
        <f>IF(tbl_Customers[[#This Row],[Churn_Risk_Score]]&gt;=10,"High Risk", IF(tbl_Customers[[#This Row],[Churn_Risk_Score]]&gt;=5,"Medium Risk","Low Risk"))</f>
        <v>Low Risk</v>
      </c>
    </row>
    <row r="3501" spans="1:33" x14ac:dyDescent="0.35">
      <c r="A3501">
        <v>3500</v>
      </c>
      <c r="B3501" t="s">
        <v>64</v>
      </c>
      <c r="C3501">
        <v>182</v>
      </c>
      <c r="D3501" t="s">
        <v>21</v>
      </c>
      <c r="E3501" t="s">
        <v>22</v>
      </c>
      <c r="F3501" t="s">
        <v>22</v>
      </c>
      <c r="G3501">
        <v>0</v>
      </c>
      <c r="H3501">
        <v>160.30000000000001</v>
      </c>
      <c r="I3501">
        <v>87</v>
      </c>
      <c r="J3501">
        <v>27.25</v>
      </c>
      <c r="K3501">
        <v>229.9</v>
      </c>
      <c r="L3501">
        <v>101</v>
      </c>
      <c r="M3501">
        <v>19.54</v>
      </c>
      <c r="N3501">
        <v>185.3</v>
      </c>
      <c r="O3501">
        <v>96</v>
      </c>
      <c r="P3501">
        <v>8.34</v>
      </c>
      <c r="Q3501">
        <v>8.6999999999999993</v>
      </c>
      <c r="R3501">
        <v>11</v>
      </c>
      <c r="S3501">
        <v>2.35</v>
      </c>
      <c r="T3501">
        <v>2</v>
      </c>
      <c r="U3501" t="s">
        <v>22</v>
      </c>
      <c r="V3501">
        <f>IF(tbl_Customers[[#This Row],[churn]] = "yes", 1, 0)</f>
        <v>0</v>
      </c>
      <c r="W3501" t="str">
        <f>IF(tbl_Customers[[#This Row],[number_customer_service_calls]] &lt;= 1, "0-1 Calls", IF(tbl_Customers[[#This Row],[number_customer_service_calls]] &lt;= 3, "2-3 Calls", IF(tbl_Customers[[#This Row],[number_customer_service_calls]] &lt;=5, "4-5 Calls", "6+ Calls")))</f>
        <v>2-3 Calls</v>
      </c>
      <c r="X3501" t="str">
        <f>IF(tbl_Customers[[#This Row],[account_length]] &lt;= 50, "0-50", IF(tbl_Customers[[#This Row],[account_length]] &lt;=100, "51-100", IF(tbl_Customers[[#This Row],[account_length]] &lt;= 150, "101-150", "151+")))</f>
        <v>151+</v>
      </c>
      <c r="Y3501" t="str">
        <f>IF(tbl_Customers[[#This Row],[total_intl_charge]] &lt;= 3, "Low Charges", "High Charges")</f>
        <v>Low Charges</v>
      </c>
      <c r="Z3501" t="str">
        <f>IF(tbl_Customers[[#This Row],[total_eve_calls]]&lt;=80,"Low Calls",
IF(tbl_Customers[[#This Row],[total_eve_calls]]&lt;=120,"Medium Calls","High Calls"))</f>
        <v>Medium Calls</v>
      </c>
      <c r="AA3501" t="str">
        <f>IF(tbl_Customers[[#This Row],[total_eve_charge]]&lt;=15,"Low Charges",
IF(tbl_Customers[[#This Row],[total_eve_charge]]&lt;=20,"Medium Charges","High Charges"))</f>
        <v>Medium Charges</v>
      </c>
      <c r="AB35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01" t="str">
        <f>IF(tbl_Customers[[#This Row],[number_vmail_messages]] = 0, "No Usage", IF(tbl_Customers[[#This Row],[number_vmail_messages]] &lt;= 20, "Low Usage", IF(tbl_Customers[[#This Row],[number_vmail_messages]] &lt;= 40, "Medium Usgae", "High Usage")))</f>
        <v>No Usage</v>
      </c>
      <c r="AD3501" t="str">
        <f>IF(tbl_Customers[[#This Row],[total_day_minutes]]&lt;=150,"Low Usage", IF(tbl_Customers[[#This Row],[total_day_minutes]]&lt;=200,"Medium Usage", IF(tbl_Customers[[#This Row],[total_day_minutes]]&lt;=250,"High Usage","Very High Usage")))</f>
        <v>Medium Usage</v>
      </c>
      <c r="AE3501" t="str">
        <f>IF(tbl_Customers[[#This Row],[total_intl_calls]]&lt;=5,"Low Calls", IF(tbl_Customers[[#This Row],[total_intl_calls]]&lt;=10, "Medium Calls", "High Calls"))</f>
        <v>High Calls</v>
      </c>
      <c r="AF35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01" s="36" t="str">
        <f>IF(tbl_Customers[[#This Row],[Churn_Risk_Score]]&gt;=10,"High Risk", IF(tbl_Customers[[#This Row],[Churn_Risk_Score]]&gt;=5,"Medium Risk","Low Risk"))</f>
        <v>Low Risk</v>
      </c>
    </row>
    <row r="3502" spans="1:33" x14ac:dyDescent="0.35">
      <c r="A3502">
        <v>3501</v>
      </c>
      <c r="B3502" t="s">
        <v>37</v>
      </c>
      <c r="C3502">
        <v>130</v>
      </c>
      <c r="D3502" t="s">
        <v>28</v>
      </c>
      <c r="E3502" t="s">
        <v>22</v>
      </c>
      <c r="F3502" t="s">
        <v>22</v>
      </c>
      <c r="G3502">
        <v>0</v>
      </c>
      <c r="H3502">
        <v>140.9</v>
      </c>
      <c r="I3502">
        <v>68</v>
      </c>
      <c r="J3502">
        <v>23.95</v>
      </c>
      <c r="K3502">
        <v>217.5</v>
      </c>
      <c r="L3502">
        <v>109</v>
      </c>
      <c r="M3502">
        <v>18.489999999999998</v>
      </c>
      <c r="N3502">
        <v>123.6</v>
      </c>
      <c r="O3502">
        <v>96</v>
      </c>
      <c r="P3502">
        <v>5.56</v>
      </c>
      <c r="Q3502">
        <v>13.6</v>
      </c>
      <c r="R3502">
        <v>4</v>
      </c>
      <c r="S3502">
        <v>3.67</v>
      </c>
      <c r="T3502">
        <v>3</v>
      </c>
      <c r="U3502" t="s">
        <v>22</v>
      </c>
      <c r="V3502">
        <f>IF(tbl_Customers[[#This Row],[churn]] = "yes", 1, 0)</f>
        <v>0</v>
      </c>
      <c r="W3502" t="str">
        <f>IF(tbl_Customers[[#This Row],[number_customer_service_calls]] &lt;= 1, "0-1 Calls", IF(tbl_Customers[[#This Row],[number_customer_service_calls]] &lt;= 3, "2-3 Calls", IF(tbl_Customers[[#This Row],[number_customer_service_calls]] &lt;=5, "4-5 Calls", "6+ Calls")))</f>
        <v>2-3 Calls</v>
      </c>
      <c r="X3502" t="str">
        <f>IF(tbl_Customers[[#This Row],[account_length]] &lt;= 50, "0-50", IF(tbl_Customers[[#This Row],[account_length]] &lt;=100, "51-100", IF(tbl_Customers[[#This Row],[account_length]] &lt;= 150, "101-150", "151+")))</f>
        <v>101-150</v>
      </c>
      <c r="Y3502" t="str">
        <f>IF(tbl_Customers[[#This Row],[total_intl_charge]] &lt;= 3, "Low Charges", "High Charges")</f>
        <v>High Charges</v>
      </c>
      <c r="Z3502" t="str">
        <f>IF(tbl_Customers[[#This Row],[total_eve_calls]]&lt;=80,"Low Calls",
IF(tbl_Customers[[#This Row],[total_eve_calls]]&lt;=120,"Medium Calls","High Calls"))</f>
        <v>Medium Calls</v>
      </c>
      <c r="AA3502" t="str">
        <f>IF(tbl_Customers[[#This Row],[total_eve_charge]]&lt;=15,"Low Charges",
IF(tbl_Customers[[#This Row],[total_eve_charge]]&lt;=20,"Medium Charges","High Charges"))</f>
        <v>Medium Charges</v>
      </c>
      <c r="AB35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02" t="str">
        <f>IF(tbl_Customers[[#This Row],[number_vmail_messages]] = 0, "No Usage", IF(tbl_Customers[[#This Row],[number_vmail_messages]] &lt;= 20, "Low Usage", IF(tbl_Customers[[#This Row],[number_vmail_messages]] &lt;= 40, "Medium Usgae", "High Usage")))</f>
        <v>No Usage</v>
      </c>
      <c r="AD3502" t="str">
        <f>IF(tbl_Customers[[#This Row],[total_day_minutes]]&lt;=150,"Low Usage", IF(tbl_Customers[[#This Row],[total_day_minutes]]&lt;=200,"Medium Usage", IF(tbl_Customers[[#This Row],[total_day_minutes]]&lt;=250,"High Usage","Very High Usage")))</f>
        <v>Low Usage</v>
      </c>
      <c r="AE3502" t="str">
        <f>IF(tbl_Customers[[#This Row],[total_intl_calls]]&lt;=5,"Low Calls", IF(tbl_Customers[[#This Row],[total_intl_calls]]&lt;=10, "Medium Calls", "High Calls"))</f>
        <v>Low Calls</v>
      </c>
      <c r="AF35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02" s="36" t="str">
        <f>IF(tbl_Customers[[#This Row],[Churn_Risk_Score]]&gt;=10,"High Risk", IF(tbl_Customers[[#This Row],[Churn_Risk_Score]]&gt;=5,"Medium Risk","Low Risk"))</f>
        <v>Low Risk</v>
      </c>
    </row>
    <row r="3503" spans="1:33" x14ac:dyDescent="0.35">
      <c r="A3503">
        <v>3502</v>
      </c>
      <c r="B3503" t="s">
        <v>43</v>
      </c>
      <c r="C3503">
        <v>106</v>
      </c>
      <c r="D3503" t="s">
        <v>28</v>
      </c>
      <c r="E3503" t="s">
        <v>22</v>
      </c>
      <c r="F3503" t="s">
        <v>22</v>
      </c>
      <c r="G3503">
        <v>0</v>
      </c>
      <c r="H3503">
        <v>168.4</v>
      </c>
      <c r="I3503">
        <v>85</v>
      </c>
      <c r="J3503">
        <v>28.63</v>
      </c>
      <c r="K3503">
        <v>123.3</v>
      </c>
      <c r="L3503">
        <v>95</v>
      </c>
      <c r="M3503">
        <v>10.48</v>
      </c>
      <c r="N3503">
        <v>162.5</v>
      </c>
      <c r="O3503">
        <v>83</v>
      </c>
      <c r="P3503">
        <v>7.31</v>
      </c>
      <c r="Q3503">
        <v>4.5999999999999996</v>
      </c>
      <c r="R3503">
        <v>4</v>
      </c>
      <c r="S3503">
        <v>1.24</v>
      </c>
      <c r="T3503">
        <v>3</v>
      </c>
      <c r="U3503" t="s">
        <v>22</v>
      </c>
      <c r="V3503">
        <f>IF(tbl_Customers[[#This Row],[churn]] = "yes", 1, 0)</f>
        <v>0</v>
      </c>
      <c r="W3503" t="str">
        <f>IF(tbl_Customers[[#This Row],[number_customer_service_calls]] &lt;= 1, "0-1 Calls", IF(tbl_Customers[[#This Row],[number_customer_service_calls]] &lt;= 3, "2-3 Calls", IF(tbl_Customers[[#This Row],[number_customer_service_calls]] &lt;=5, "4-5 Calls", "6+ Calls")))</f>
        <v>2-3 Calls</v>
      </c>
      <c r="X3503" t="str">
        <f>IF(tbl_Customers[[#This Row],[account_length]] &lt;= 50, "0-50", IF(tbl_Customers[[#This Row],[account_length]] &lt;=100, "51-100", IF(tbl_Customers[[#This Row],[account_length]] &lt;= 150, "101-150", "151+")))</f>
        <v>101-150</v>
      </c>
      <c r="Y3503" t="str">
        <f>IF(tbl_Customers[[#This Row],[total_intl_charge]] &lt;= 3, "Low Charges", "High Charges")</f>
        <v>Low Charges</v>
      </c>
      <c r="Z3503" t="str">
        <f>IF(tbl_Customers[[#This Row],[total_eve_calls]]&lt;=80,"Low Calls",
IF(tbl_Customers[[#This Row],[total_eve_calls]]&lt;=120,"Medium Calls","High Calls"))</f>
        <v>Medium Calls</v>
      </c>
      <c r="AA3503" t="str">
        <f>IF(tbl_Customers[[#This Row],[total_eve_charge]]&lt;=15,"Low Charges",
IF(tbl_Customers[[#This Row],[total_eve_charge]]&lt;=20,"Medium Charges","High Charges"))</f>
        <v>Low Charges</v>
      </c>
      <c r="AB35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503" t="str">
        <f>IF(tbl_Customers[[#This Row],[number_vmail_messages]] = 0, "No Usage", IF(tbl_Customers[[#This Row],[number_vmail_messages]] &lt;= 20, "Low Usage", IF(tbl_Customers[[#This Row],[number_vmail_messages]] &lt;= 40, "Medium Usgae", "High Usage")))</f>
        <v>No Usage</v>
      </c>
      <c r="AD3503" t="str">
        <f>IF(tbl_Customers[[#This Row],[total_day_minutes]]&lt;=150,"Low Usage", IF(tbl_Customers[[#This Row],[total_day_minutes]]&lt;=200,"Medium Usage", IF(tbl_Customers[[#This Row],[total_day_minutes]]&lt;=250,"High Usage","Very High Usage")))</f>
        <v>Medium Usage</v>
      </c>
      <c r="AE3503" t="str">
        <f>IF(tbl_Customers[[#This Row],[total_intl_calls]]&lt;=5,"Low Calls", IF(tbl_Customers[[#This Row],[total_intl_calls]]&lt;=10, "Medium Calls", "High Calls"))</f>
        <v>Low Calls</v>
      </c>
      <c r="AF35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03" s="36" t="str">
        <f>IF(tbl_Customers[[#This Row],[Churn_Risk_Score]]&gt;=10,"High Risk", IF(tbl_Customers[[#This Row],[Churn_Risk_Score]]&gt;=5,"Medium Risk","Low Risk"))</f>
        <v>Low Risk</v>
      </c>
    </row>
    <row r="3504" spans="1:33" x14ac:dyDescent="0.35">
      <c r="A3504">
        <v>3503</v>
      </c>
      <c r="B3504" t="s">
        <v>27</v>
      </c>
      <c r="C3504">
        <v>150</v>
      </c>
      <c r="D3504" t="s">
        <v>25</v>
      </c>
      <c r="E3504" t="s">
        <v>22</v>
      </c>
      <c r="F3504" t="s">
        <v>22</v>
      </c>
      <c r="G3504">
        <v>0</v>
      </c>
      <c r="H3504">
        <v>150.9</v>
      </c>
      <c r="I3504">
        <v>92</v>
      </c>
      <c r="J3504">
        <v>25.65</v>
      </c>
      <c r="K3504">
        <v>191</v>
      </c>
      <c r="L3504">
        <v>106</v>
      </c>
      <c r="M3504">
        <v>16.239999999999998</v>
      </c>
      <c r="N3504">
        <v>223.6</v>
      </c>
      <c r="O3504">
        <v>107</v>
      </c>
      <c r="P3504">
        <v>10.06</v>
      </c>
      <c r="Q3504">
        <v>8.3000000000000007</v>
      </c>
      <c r="R3504">
        <v>4</v>
      </c>
      <c r="S3504">
        <v>2.2400000000000002</v>
      </c>
      <c r="T3504">
        <v>5</v>
      </c>
      <c r="U3504" t="s">
        <v>23</v>
      </c>
      <c r="V3504">
        <f>IF(tbl_Customers[[#This Row],[churn]] = "yes", 1, 0)</f>
        <v>1</v>
      </c>
      <c r="W3504" t="str">
        <f>IF(tbl_Customers[[#This Row],[number_customer_service_calls]] &lt;= 1, "0-1 Calls", IF(tbl_Customers[[#This Row],[number_customer_service_calls]] &lt;= 3, "2-3 Calls", IF(tbl_Customers[[#This Row],[number_customer_service_calls]] &lt;=5, "4-5 Calls", "6+ Calls")))</f>
        <v>4-5 Calls</v>
      </c>
      <c r="X3504" t="str">
        <f>IF(tbl_Customers[[#This Row],[account_length]] &lt;= 50, "0-50", IF(tbl_Customers[[#This Row],[account_length]] &lt;=100, "51-100", IF(tbl_Customers[[#This Row],[account_length]] &lt;= 150, "101-150", "151+")))</f>
        <v>101-150</v>
      </c>
      <c r="Y3504" t="str">
        <f>IF(tbl_Customers[[#This Row],[total_intl_charge]] &lt;= 3, "Low Charges", "High Charges")</f>
        <v>Low Charges</v>
      </c>
      <c r="Z3504" t="str">
        <f>IF(tbl_Customers[[#This Row],[total_eve_calls]]&lt;=80,"Low Calls",
IF(tbl_Customers[[#This Row],[total_eve_calls]]&lt;=120,"Medium Calls","High Calls"))</f>
        <v>Medium Calls</v>
      </c>
      <c r="AA3504" t="str">
        <f>IF(tbl_Customers[[#This Row],[total_eve_charge]]&lt;=15,"Low Charges",
IF(tbl_Customers[[#This Row],[total_eve_charge]]&lt;=20,"Medium Charges","High Charges"))</f>
        <v>Medium Charges</v>
      </c>
      <c r="AB35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04" t="str">
        <f>IF(tbl_Customers[[#This Row],[number_vmail_messages]] = 0, "No Usage", IF(tbl_Customers[[#This Row],[number_vmail_messages]] &lt;= 20, "Low Usage", IF(tbl_Customers[[#This Row],[number_vmail_messages]] &lt;= 40, "Medium Usgae", "High Usage")))</f>
        <v>No Usage</v>
      </c>
      <c r="AD3504" t="str">
        <f>IF(tbl_Customers[[#This Row],[total_day_minutes]]&lt;=150,"Low Usage", IF(tbl_Customers[[#This Row],[total_day_minutes]]&lt;=200,"Medium Usage", IF(tbl_Customers[[#This Row],[total_day_minutes]]&lt;=250,"High Usage","Very High Usage")))</f>
        <v>Medium Usage</v>
      </c>
      <c r="AE3504" t="str">
        <f>IF(tbl_Customers[[#This Row],[total_intl_calls]]&lt;=5,"Low Calls", IF(tbl_Customers[[#This Row],[total_intl_calls]]&lt;=10, "Medium Calls", "High Calls"))</f>
        <v>Low Calls</v>
      </c>
      <c r="AF35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504" s="36" t="str">
        <f>IF(tbl_Customers[[#This Row],[Churn_Risk_Score]]&gt;=10,"High Risk", IF(tbl_Customers[[#This Row],[Churn_Risk_Score]]&gt;=5,"Medium Risk","Low Risk"))</f>
        <v>Medium Risk</v>
      </c>
    </row>
    <row r="3505" spans="1:33" x14ac:dyDescent="0.35">
      <c r="A3505">
        <v>3504</v>
      </c>
      <c r="B3505" t="s">
        <v>26</v>
      </c>
      <c r="C3505">
        <v>94</v>
      </c>
      <c r="D3505" t="s">
        <v>21</v>
      </c>
      <c r="E3505" t="s">
        <v>22</v>
      </c>
      <c r="F3505" t="s">
        <v>22</v>
      </c>
      <c r="G3505">
        <v>0</v>
      </c>
      <c r="H3505">
        <v>255.1</v>
      </c>
      <c r="I3505">
        <v>96</v>
      </c>
      <c r="J3505">
        <v>43.37</v>
      </c>
      <c r="K3505">
        <v>276.89999999999998</v>
      </c>
      <c r="L3505">
        <v>67</v>
      </c>
      <c r="M3505">
        <v>23.54</v>
      </c>
      <c r="N3505">
        <v>226.5</v>
      </c>
      <c r="O3505">
        <v>74</v>
      </c>
      <c r="P3505">
        <v>10.19</v>
      </c>
      <c r="Q3505">
        <v>10.6</v>
      </c>
      <c r="R3505">
        <v>2</v>
      </c>
      <c r="S3505">
        <v>2.86</v>
      </c>
      <c r="T3505">
        <v>0</v>
      </c>
      <c r="U3505" t="s">
        <v>23</v>
      </c>
      <c r="V3505">
        <f>IF(tbl_Customers[[#This Row],[churn]] = "yes", 1, 0)</f>
        <v>1</v>
      </c>
      <c r="W3505" t="str">
        <f>IF(tbl_Customers[[#This Row],[number_customer_service_calls]] &lt;= 1, "0-1 Calls", IF(tbl_Customers[[#This Row],[number_customer_service_calls]] &lt;= 3, "2-3 Calls", IF(tbl_Customers[[#This Row],[number_customer_service_calls]] &lt;=5, "4-5 Calls", "6+ Calls")))</f>
        <v>0-1 Calls</v>
      </c>
      <c r="X3505" t="str">
        <f>IF(tbl_Customers[[#This Row],[account_length]] &lt;= 50, "0-50", IF(tbl_Customers[[#This Row],[account_length]] &lt;=100, "51-100", IF(tbl_Customers[[#This Row],[account_length]] &lt;= 150, "101-150", "151+")))</f>
        <v>51-100</v>
      </c>
      <c r="Y3505" t="str">
        <f>IF(tbl_Customers[[#This Row],[total_intl_charge]] &lt;= 3, "Low Charges", "High Charges")</f>
        <v>Low Charges</v>
      </c>
      <c r="Z3505" t="str">
        <f>IF(tbl_Customers[[#This Row],[total_eve_calls]]&lt;=80,"Low Calls",
IF(tbl_Customers[[#This Row],[total_eve_calls]]&lt;=120,"Medium Calls","High Calls"))</f>
        <v>Low Calls</v>
      </c>
      <c r="AA3505" t="str">
        <f>IF(tbl_Customers[[#This Row],[total_eve_charge]]&lt;=15,"Low Charges",
IF(tbl_Customers[[#This Row],[total_eve_charge]]&lt;=20,"Medium Charges","High Charges"))</f>
        <v>High Charges</v>
      </c>
      <c r="AB35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05" t="str">
        <f>IF(tbl_Customers[[#This Row],[number_vmail_messages]] = 0, "No Usage", IF(tbl_Customers[[#This Row],[number_vmail_messages]] &lt;= 20, "Low Usage", IF(tbl_Customers[[#This Row],[number_vmail_messages]] &lt;= 40, "Medium Usgae", "High Usage")))</f>
        <v>No Usage</v>
      </c>
      <c r="AD3505" t="str">
        <f>IF(tbl_Customers[[#This Row],[total_day_minutes]]&lt;=150,"Low Usage", IF(tbl_Customers[[#This Row],[total_day_minutes]]&lt;=200,"Medium Usage", IF(tbl_Customers[[#This Row],[total_day_minutes]]&lt;=250,"High Usage","Very High Usage")))</f>
        <v>Very High Usage</v>
      </c>
      <c r="AE3505" t="str">
        <f>IF(tbl_Customers[[#This Row],[total_intl_calls]]&lt;=5,"Low Calls", IF(tbl_Customers[[#This Row],[total_intl_calls]]&lt;=10, "Medium Calls", "High Calls"))</f>
        <v>Low Calls</v>
      </c>
      <c r="AF35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505" s="36" t="str">
        <f>IF(tbl_Customers[[#This Row],[Churn_Risk_Score]]&gt;=10,"High Risk", IF(tbl_Customers[[#This Row],[Churn_Risk_Score]]&gt;=5,"Medium Risk","Low Risk"))</f>
        <v>Medium Risk</v>
      </c>
    </row>
    <row r="3506" spans="1:33" x14ac:dyDescent="0.35">
      <c r="A3506">
        <v>3505</v>
      </c>
      <c r="B3506" t="s">
        <v>41</v>
      </c>
      <c r="C3506">
        <v>89</v>
      </c>
      <c r="D3506" t="s">
        <v>21</v>
      </c>
      <c r="E3506" t="s">
        <v>22</v>
      </c>
      <c r="F3506" t="s">
        <v>22</v>
      </c>
      <c r="G3506">
        <v>0</v>
      </c>
      <c r="H3506">
        <v>94.5</v>
      </c>
      <c r="I3506">
        <v>107</v>
      </c>
      <c r="J3506">
        <v>16.07</v>
      </c>
      <c r="K3506">
        <v>191.8</v>
      </c>
      <c r="L3506">
        <v>85</v>
      </c>
      <c r="M3506">
        <v>16.3</v>
      </c>
      <c r="N3506">
        <v>196.2</v>
      </c>
      <c r="O3506">
        <v>131</v>
      </c>
      <c r="P3506">
        <v>8.83</v>
      </c>
      <c r="Q3506">
        <v>15</v>
      </c>
      <c r="R3506">
        <v>5</v>
      </c>
      <c r="S3506">
        <v>4.05</v>
      </c>
      <c r="T3506">
        <v>1</v>
      </c>
      <c r="U3506" t="s">
        <v>22</v>
      </c>
      <c r="V3506">
        <f>IF(tbl_Customers[[#This Row],[churn]] = "yes", 1, 0)</f>
        <v>0</v>
      </c>
      <c r="W3506" t="str">
        <f>IF(tbl_Customers[[#This Row],[number_customer_service_calls]] &lt;= 1, "0-1 Calls", IF(tbl_Customers[[#This Row],[number_customer_service_calls]] &lt;= 3, "2-3 Calls", IF(tbl_Customers[[#This Row],[number_customer_service_calls]] &lt;=5, "4-5 Calls", "6+ Calls")))</f>
        <v>0-1 Calls</v>
      </c>
      <c r="X3506" t="str">
        <f>IF(tbl_Customers[[#This Row],[account_length]] &lt;= 50, "0-50", IF(tbl_Customers[[#This Row],[account_length]] &lt;=100, "51-100", IF(tbl_Customers[[#This Row],[account_length]] &lt;= 150, "101-150", "151+")))</f>
        <v>51-100</v>
      </c>
      <c r="Y3506" t="str">
        <f>IF(tbl_Customers[[#This Row],[total_intl_charge]] &lt;= 3, "Low Charges", "High Charges")</f>
        <v>High Charges</v>
      </c>
      <c r="Z3506" t="str">
        <f>IF(tbl_Customers[[#This Row],[total_eve_calls]]&lt;=80,"Low Calls",
IF(tbl_Customers[[#This Row],[total_eve_calls]]&lt;=120,"Medium Calls","High Calls"))</f>
        <v>Medium Calls</v>
      </c>
      <c r="AA3506" t="str">
        <f>IF(tbl_Customers[[#This Row],[total_eve_charge]]&lt;=15,"Low Charges",
IF(tbl_Customers[[#This Row],[total_eve_charge]]&lt;=20,"Medium Charges","High Charges"))</f>
        <v>Medium Charges</v>
      </c>
      <c r="AB35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06" t="str">
        <f>IF(tbl_Customers[[#This Row],[number_vmail_messages]] = 0, "No Usage", IF(tbl_Customers[[#This Row],[number_vmail_messages]] &lt;= 20, "Low Usage", IF(tbl_Customers[[#This Row],[number_vmail_messages]] &lt;= 40, "Medium Usgae", "High Usage")))</f>
        <v>No Usage</v>
      </c>
      <c r="AD3506" t="str">
        <f>IF(tbl_Customers[[#This Row],[total_day_minutes]]&lt;=150,"Low Usage", IF(tbl_Customers[[#This Row],[total_day_minutes]]&lt;=200,"Medium Usage", IF(tbl_Customers[[#This Row],[total_day_minutes]]&lt;=250,"High Usage","Very High Usage")))</f>
        <v>Low Usage</v>
      </c>
      <c r="AE3506" t="str">
        <f>IF(tbl_Customers[[#This Row],[total_intl_calls]]&lt;=5,"Low Calls", IF(tbl_Customers[[#This Row],[total_intl_calls]]&lt;=10, "Medium Calls", "High Calls"))</f>
        <v>Low Calls</v>
      </c>
      <c r="AF35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06" s="36" t="str">
        <f>IF(tbl_Customers[[#This Row],[Churn_Risk_Score]]&gt;=10,"High Risk", IF(tbl_Customers[[#This Row],[Churn_Risk_Score]]&gt;=5,"Medium Risk","Low Risk"))</f>
        <v>Low Risk</v>
      </c>
    </row>
    <row r="3507" spans="1:33" x14ac:dyDescent="0.35">
      <c r="A3507">
        <v>3506</v>
      </c>
      <c r="B3507" t="s">
        <v>59</v>
      </c>
      <c r="C3507">
        <v>45</v>
      </c>
      <c r="D3507" t="s">
        <v>21</v>
      </c>
      <c r="E3507" t="s">
        <v>22</v>
      </c>
      <c r="F3507" t="s">
        <v>22</v>
      </c>
      <c r="G3507">
        <v>0</v>
      </c>
      <c r="H3507">
        <v>135</v>
      </c>
      <c r="I3507">
        <v>116</v>
      </c>
      <c r="J3507">
        <v>22.95</v>
      </c>
      <c r="K3507">
        <v>159</v>
      </c>
      <c r="L3507">
        <v>108</v>
      </c>
      <c r="M3507">
        <v>13.52</v>
      </c>
      <c r="N3507">
        <v>170.3</v>
      </c>
      <c r="O3507">
        <v>130</v>
      </c>
      <c r="P3507">
        <v>7.66</v>
      </c>
      <c r="Q3507">
        <v>11.1</v>
      </c>
      <c r="R3507">
        <v>15</v>
      </c>
      <c r="S3507">
        <v>3</v>
      </c>
      <c r="T3507">
        <v>1</v>
      </c>
      <c r="U3507" t="s">
        <v>22</v>
      </c>
      <c r="V3507">
        <f>IF(tbl_Customers[[#This Row],[churn]] = "yes", 1, 0)</f>
        <v>0</v>
      </c>
      <c r="W3507" t="str">
        <f>IF(tbl_Customers[[#This Row],[number_customer_service_calls]] &lt;= 1, "0-1 Calls", IF(tbl_Customers[[#This Row],[number_customer_service_calls]] &lt;= 3, "2-3 Calls", IF(tbl_Customers[[#This Row],[number_customer_service_calls]] &lt;=5, "4-5 Calls", "6+ Calls")))</f>
        <v>0-1 Calls</v>
      </c>
      <c r="X3507" t="str">
        <f>IF(tbl_Customers[[#This Row],[account_length]] &lt;= 50, "0-50", IF(tbl_Customers[[#This Row],[account_length]] &lt;=100, "51-100", IF(tbl_Customers[[#This Row],[account_length]] &lt;= 150, "101-150", "151+")))</f>
        <v>0-50</v>
      </c>
      <c r="Y3507" t="str">
        <f>IF(tbl_Customers[[#This Row],[total_intl_charge]] &lt;= 3, "Low Charges", "High Charges")</f>
        <v>Low Charges</v>
      </c>
      <c r="Z3507" t="str">
        <f>IF(tbl_Customers[[#This Row],[total_eve_calls]]&lt;=80,"Low Calls",
IF(tbl_Customers[[#This Row],[total_eve_calls]]&lt;=120,"Medium Calls","High Calls"))</f>
        <v>Medium Calls</v>
      </c>
      <c r="AA3507" t="str">
        <f>IF(tbl_Customers[[#This Row],[total_eve_charge]]&lt;=15,"Low Charges",
IF(tbl_Customers[[#This Row],[total_eve_charge]]&lt;=20,"Medium Charges","High Charges"))</f>
        <v>Low Charges</v>
      </c>
      <c r="AB35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07" t="str">
        <f>IF(tbl_Customers[[#This Row],[number_vmail_messages]] = 0, "No Usage", IF(tbl_Customers[[#This Row],[number_vmail_messages]] &lt;= 20, "Low Usage", IF(tbl_Customers[[#This Row],[number_vmail_messages]] &lt;= 40, "Medium Usgae", "High Usage")))</f>
        <v>No Usage</v>
      </c>
      <c r="AD3507" t="str">
        <f>IF(tbl_Customers[[#This Row],[total_day_minutes]]&lt;=150,"Low Usage", IF(tbl_Customers[[#This Row],[total_day_minutes]]&lt;=200,"Medium Usage", IF(tbl_Customers[[#This Row],[total_day_minutes]]&lt;=250,"High Usage","Very High Usage")))</f>
        <v>Low Usage</v>
      </c>
      <c r="AE3507" t="str">
        <f>IF(tbl_Customers[[#This Row],[total_intl_calls]]&lt;=5,"Low Calls", IF(tbl_Customers[[#This Row],[total_intl_calls]]&lt;=10, "Medium Calls", "High Calls"))</f>
        <v>High Calls</v>
      </c>
      <c r="AF35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07" s="36" t="str">
        <f>IF(tbl_Customers[[#This Row],[Churn_Risk_Score]]&gt;=10,"High Risk", IF(tbl_Customers[[#This Row],[Churn_Risk_Score]]&gt;=5,"Medium Risk","Low Risk"))</f>
        <v>Low Risk</v>
      </c>
    </row>
    <row r="3508" spans="1:33" x14ac:dyDescent="0.35">
      <c r="A3508">
        <v>3507</v>
      </c>
      <c r="B3508" t="s">
        <v>70</v>
      </c>
      <c r="C3508">
        <v>74</v>
      </c>
      <c r="D3508" t="s">
        <v>25</v>
      </c>
      <c r="E3508" t="s">
        <v>22</v>
      </c>
      <c r="F3508" t="s">
        <v>22</v>
      </c>
      <c r="G3508">
        <v>0</v>
      </c>
      <c r="H3508">
        <v>286.89999999999998</v>
      </c>
      <c r="I3508">
        <v>113</v>
      </c>
      <c r="J3508">
        <v>48.77</v>
      </c>
      <c r="K3508">
        <v>260.8</v>
      </c>
      <c r="L3508">
        <v>121</v>
      </c>
      <c r="M3508">
        <v>22.17</v>
      </c>
      <c r="N3508">
        <v>137.1</v>
      </c>
      <c r="O3508">
        <v>94</v>
      </c>
      <c r="P3508">
        <v>6.17</v>
      </c>
      <c r="Q3508">
        <v>12.6</v>
      </c>
      <c r="R3508">
        <v>6</v>
      </c>
      <c r="S3508">
        <v>3.4</v>
      </c>
      <c r="T3508">
        <v>0</v>
      </c>
      <c r="U3508" t="s">
        <v>23</v>
      </c>
      <c r="V3508">
        <f>IF(tbl_Customers[[#This Row],[churn]] = "yes", 1, 0)</f>
        <v>1</v>
      </c>
      <c r="W3508" t="str">
        <f>IF(tbl_Customers[[#This Row],[number_customer_service_calls]] &lt;= 1, "0-1 Calls", IF(tbl_Customers[[#This Row],[number_customer_service_calls]] &lt;= 3, "2-3 Calls", IF(tbl_Customers[[#This Row],[number_customer_service_calls]] &lt;=5, "4-5 Calls", "6+ Calls")))</f>
        <v>0-1 Calls</v>
      </c>
      <c r="X3508" t="str">
        <f>IF(tbl_Customers[[#This Row],[account_length]] &lt;= 50, "0-50", IF(tbl_Customers[[#This Row],[account_length]] &lt;=100, "51-100", IF(tbl_Customers[[#This Row],[account_length]] &lt;= 150, "101-150", "151+")))</f>
        <v>51-100</v>
      </c>
      <c r="Y3508" t="str">
        <f>IF(tbl_Customers[[#This Row],[total_intl_charge]] &lt;= 3, "Low Charges", "High Charges")</f>
        <v>High Charges</v>
      </c>
      <c r="Z3508" t="str">
        <f>IF(tbl_Customers[[#This Row],[total_eve_calls]]&lt;=80,"Low Calls",
IF(tbl_Customers[[#This Row],[total_eve_calls]]&lt;=120,"Medium Calls","High Calls"))</f>
        <v>High Calls</v>
      </c>
      <c r="AA3508" t="str">
        <f>IF(tbl_Customers[[#This Row],[total_eve_charge]]&lt;=15,"Low Charges",
IF(tbl_Customers[[#This Row],[total_eve_charge]]&lt;=20,"Medium Charges","High Charges"))</f>
        <v>High Charges</v>
      </c>
      <c r="AB35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08" t="str">
        <f>IF(tbl_Customers[[#This Row],[number_vmail_messages]] = 0, "No Usage", IF(tbl_Customers[[#This Row],[number_vmail_messages]] &lt;= 20, "Low Usage", IF(tbl_Customers[[#This Row],[number_vmail_messages]] &lt;= 40, "Medium Usgae", "High Usage")))</f>
        <v>No Usage</v>
      </c>
      <c r="AD3508" t="str">
        <f>IF(tbl_Customers[[#This Row],[total_day_minutes]]&lt;=150,"Low Usage", IF(tbl_Customers[[#This Row],[total_day_minutes]]&lt;=200,"Medium Usage", IF(tbl_Customers[[#This Row],[total_day_minutes]]&lt;=250,"High Usage","Very High Usage")))</f>
        <v>Very High Usage</v>
      </c>
      <c r="AE3508" t="str">
        <f>IF(tbl_Customers[[#This Row],[total_intl_calls]]&lt;=5,"Low Calls", IF(tbl_Customers[[#This Row],[total_intl_calls]]&lt;=10, "Medium Calls", "High Calls"))</f>
        <v>Medium Calls</v>
      </c>
      <c r="AF35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508" s="36" t="str">
        <f>IF(tbl_Customers[[#This Row],[Churn_Risk_Score]]&gt;=10,"High Risk", IF(tbl_Customers[[#This Row],[Churn_Risk_Score]]&gt;=5,"Medium Risk","Low Risk"))</f>
        <v>Medium Risk</v>
      </c>
    </row>
    <row r="3509" spans="1:33" x14ac:dyDescent="0.35">
      <c r="A3509">
        <v>3508</v>
      </c>
      <c r="B3509" t="s">
        <v>48</v>
      </c>
      <c r="C3509">
        <v>158</v>
      </c>
      <c r="D3509" t="s">
        <v>21</v>
      </c>
      <c r="E3509" t="s">
        <v>22</v>
      </c>
      <c r="F3509" t="s">
        <v>22</v>
      </c>
      <c r="G3509">
        <v>0</v>
      </c>
      <c r="H3509">
        <v>165.4</v>
      </c>
      <c r="I3509">
        <v>70</v>
      </c>
      <c r="J3509">
        <v>28.12</v>
      </c>
      <c r="K3509">
        <v>280.10000000000002</v>
      </c>
      <c r="L3509">
        <v>104</v>
      </c>
      <c r="M3509">
        <v>23.81</v>
      </c>
      <c r="N3509">
        <v>121.8</v>
      </c>
      <c r="O3509">
        <v>106</v>
      </c>
      <c r="P3509">
        <v>5.48</v>
      </c>
      <c r="Q3509">
        <v>10.4</v>
      </c>
      <c r="R3509">
        <v>9</v>
      </c>
      <c r="S3509">
        <v>2.81</v>
      </c>
      <c r="T3509">
        <v>1</v>
      </c>
      <c r="U3509" t="s">
        <v>22</v>
      </c>
      <c r="V3509">
        <f>IF(tbl_Customers[[#This Row],[churn]] = "yes", 1, 0)</f>
        <v>0</v>
      </c>
      <c r="W3509" t="str">
        <f>IF(tbl_Customers[[#This Row],[number_customer_service_calls]] &lt;= 1, "0-1 Calls", IF(tbl_Customers[[#This Row],[number_customer_service_calls]] &lt;= 3, "2-3 Calls", IF(tbl_Customers[[#This Row],[number_customer_service_calls]] &lt;=5, "4-5 Calls", "6+ Calls")))</f>
        <v>0-1 Calls</v>
      </c>
      <c r="X3509" t="str">
        <f>IF(tbl_Customers[[#This Row],[account_length]] &lt;= 50, "0-50", IF(tbl_Customers[[#This Row],[account_length]] &lt;=100, "51-100", IF(tbl_Customers[[#This Row],[account_length]] &lt;= 150, "101-150", "151+")))</f>
        <v>151+</v>
      </c>
      <c r="Y3509" t="str">
        <f>IF(tbl_Customers[[#This Row],[total_intl_charge]] &lt;= 3, "Low Charges", "High Charges")</f>
        <v>Low Charges</v>
      </c>
      <c r="Z3509" t="str">
        <f>IF(tbl_Customers[[#This Row],[total_eve_calls]]&lt;=80,"Low Calls",
IF(tbl_Customers[[#This Row],[total_eve_calls]]&lt;=120,"Medium Calls","High Calls"))</f>
        <v>Medium Calls</v>
      </c>
      <c r="AA3509" t="str">
        <f>IF(tbl_Customers[[#This Row],[total_eve_charge]]&lt;=15,"Low Charges",
IF(tbl_Customers[[#This Row],[total_eve_charge]]&lt;=20,"Medium Charges","High Charges"))</f>
        <v>High Charges</v>
      </c>
      <c r="AB35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09" t="str">
        <f>IF(tbl_Customers[[#This Row],[number_vmail_messages]] = 0, "No Usage", IF(tbl_Customers[[#This Row],[number_vmail_messages]] &lt;= 20, "Low Usage", IF(tbl_Customers[[#This Row],[number_vmail_messages]] &lt;= 40, "Medium Usgae", "High Usage")))</f>
        <v>No Usage</v>
      </c>
      <c r="AD3509" t="str">
        <f>IF(tbl_Customers[[#This Row],[total_day_minutes]]&lt;=150,"Low Usage", IF(tbl_Customers[[#This Row],[total_day_minutes]]&lt;=200,"Medium Usage", IF(tbl_Customers[[#This Row],[total_day_minutes]]&lt;=250,"High Usage","Very High Usage")))</f>
        <v>Medium Usage</v>
      </c>
      <c r="AE3509" t="str">
        <f>IF(tbl_Customers[[#This Row],[total_intl_calls]]&lt;=5,"Low Calls", IF(tbl_Customers[[#This Row],[total_intl_calls]]&lt;=10, "Medium Calls", "High Calls"))</f>
        <v>Medium Calls</v>
      </c>
      <c r="AF35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09" s="36" t="str">
        <f>IF(tbl_Customers[[#This Row],[Churn_Risk_Score]]&gt;=10,"High Risk", IF(tbl_Customers[[#This Row],[Churn_Risk_Score]]&gt;=5,"Medium Risk","Low Risk"))</f>
        <v>Low Risk</v>
      </c>
    </row>
    <row r="3510" spans="1:33" x14ac:dyDescent="0.35">
      <c r="A3510">
        <v>3509</v>
      </c>
      <c r="B3510" t="s">
        <v>68</v>
      </c>
      <c r="C3510">
        <v>76</v>
      </c>
      <c r="D3510" t="s">
        <v>21</v>
      </c>
      <c r="E3510" t="s">
        <v>22</v>
      </c>
      <c r="F3510" t="s">
        <v>22</v>
      </c>
      <c r="G3510">
        <v>0</v>
      </c>
      <c r="H3510">
        <v>222</v>
      </c>
      <c r="I3510">
        <v>99</v>
      </c>
      <c r="J3510">
        <v>37.74</v>
      </c>
      <c r="K3510">
        <v>215.9</v>
      </c>
      <c r="L3510">
        <v>122</v>
      </c>
      <c r="M3510">
        <v>18.350000000000001</v>
      </c>
      <c r="N3510">
        <v>204.1</v>
      </c>
      <c r="O3510">
        <v>131</v>
      </c>
      <c r="P3510">
        <v>9.18</v>
      </c>
      <c r="Q3510">
        <v>8.1999999999999993</v>
      </c>
      <c r="R3510">
        <v>5</v>
      </c>
      <c r="S3510">
        <v>2.21</v>
      </c>
      <c r="T3510">
        <v>3</v>
      </c>
      <c r="U3510" t="s">
        <v>23</v>
      </c>
      <c r="V3510">
        <f>IF(tbl_Customers[[#This Row],[churn]] = "yes", 1, 0)</f>
        <v>1</v>
      </c>
      <c r="W3510" t="str">
        <f>IF(tbl_Customers[[#This Row],[number_customer_service_calls]] &lt;= 1, "0-1 Calls", IF(tbl_Customers[[#This Row],[number_customer_service_calls]] &lt;= 3, "2-3 Calls", IF(tbl_Customers[[#This Row],[number_customer_service_calls]] &lt;=5, "4-5 Calls", "6+ Calls")))</f>
        <v>2-3 Calls</v>
      </c>
      <c r="X3510" t="str">
        <f>IF(tbl_Customers[[#This Row],[account_length]] &lt;= 50, "0-50", IF(tbl_Customers[[#This Row],[account_length]] &lt;=100, "51-100", IF(tbl_Customers[[#This Row],[account_length]] &lt;= 150, "101-150", "151+")))</f>
        <v>51-100</v>
      </c>
      <c r="Y3510" t="str">
        <f>IF(tbl_Customers[[#This Row],[total_intl_charge]] &lt;= 3, "Low Charges", "High Charges")</f>
        <v>Low Charges</v>
      </c>
      <c r="Z3510" t="str">
        <f>IF(tbl_Customers[[#This Row],[total_eve_calls]]&lt;=80,"Low Calls",
IF(tbl_Customers[[#This Row],[total_eve_calls]]&lt;=120,"Medium Calls","High Calls"))</f>
        <v>High Calls</v>
      </c>
      <c r="AA3510" t="str">
        <f>IF(tbl_Customers[[#This Row],[total_eve_charge]]&lt;=15,"Low Charges",
IF(tbl_Customers[[#This Row],[total_eve_charge]]&lt;=20,"Medium Charges","High Charges"))</f>
        <v>Medium Charges</v>
      </c>
      <c r="AB35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10" t="str">
        <f>IF(tbl_Customers[[#This Row],[number_vmail_messages]] = 0, "No Usage", IF(tbl_Customers[[#This Row],[number_vmail_messages]] &lt;= 20, "Low Usage", IF(tbl_Customers[[#This Row],[number_vmail_messages]] &lt;= 40, "Medium Usgae", "High Usage")))</f>
        <v>No Usage</v>
      </c>
      <c r="AD3510" t="str">
        <f>IF(tbl_Customers[[#This Row],[total_day_minutes]]&lt;=150,"Low Usage", IF(tbl_Customers[[#This Row],[total_day_minutes]]&lt;=200,"Medium Usage", IF(tbl_Customers[[#This Row],[total_day_minutes]]&lt;=250,"High Usage","Very High Usage")))</f>
        <v>High Usage</v>
      </c>
      <c r="AE3510" t="str">
        <f>IF(tbl_Customers[[#This Row],[total_intl_calls]]&lt;=5,"Low Calls", IF(tbl_Customers[[#This Row],[total_intl_calls]]&lt;=10, "Medium Calls", "High Calls"))</f>
        <v>Low Calls</v>
      </c>
      <c r="AF35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10" s="36" t="str">
        <f>IF(tbl_Customers[[#This Row],[Churn_Risk_Score]]&gt;=10,"High Risk", IF(tbl_Customers[[#This Row],[Churn_Risk_Score]]&gt;=5,"Medium Risk","Low Risk"))</f>
        <v>Low Risk</v>
      </c>
    </row>
    <row r="3511" spans="1:33" x14ac:dyDescent="0.35">
      <c r="A3511">
        <v>3510</v>
      </c>
      <c r="B3511" t="s">
        <v>65</v>
      </c>
      <c r="C3511">
        <v>102</v>
      </c>
      <c r="D3511" t="s">
        <v>21</v>
      </c>
      <c r="E3511" t="s">
        <v>23</v>
      </c>
      <c r="F3511" t="s">
        <v>22</v>
      </c>
      <c r="G3511">
        <v>0</v>
      </c>
      <c r="H3511">
        <v>209.8</v>
      </c>
      <c r="I3511">
        <v>85</v>
      </c>
      <c r="J3511">
        <v>35.67</v>
      </c>
      <c r="K3511">
        <v>165.7</v>
      </c>
      <c r="L3511">
        <v>100</v>
      </c>
      <c r="M3511">
        <v>14.08</v>
      </c>
      <c r="N3511">
        <v>230.1</v>
      </c>
      <c r="O3511">
        <v>92</v>
      </c>
      <c r="P3511">
        <v>10.35</v>
      </c>
      <c r="Q3511">
        <v>8.6999999999999993</v>
      </c>
      <c r="R3511">
        <v>6</v>
      </c>
      <c r="S3511">
        <v>2.35</v>
      </c>
      <c r="T3511">
        <v>0</v>
      </c>
      <c r="U3511" t="s">
        <v>22</v>
      </c>
      <c r="V3511">
        <f>IF(tbl_Customers[[#This Row],[churn]] = "yes", 1, 0)</f>
        <v>0</v>
      </c>
      <c r="W3511" t="str">
        <f>IF(tbl_Customers[[#This Row],[number_customer_service_calls]] &lt;= 1, "0-1 Calls", IF(tbl_Customers[[#This Row],[number_customer_service_calls]] &lt;= 3, "2-3 Calls", IF(tbl_Customers[[#This Row],[number_customer_service_calls]] &lt;=5, "4-5 Calls", "6+ Calls")))</f>
        <v>0-1 Calls</v>
      </c>
      <c r="X3511" t="str">
        <f>IF(tbl_Customers[[#This Row],[account_length]] &lt;= 50, "0-50", IF(tbl_Customers[[#This Row],[account_length]] &lt;=100, "51-100", IF(tbl_Customers[[#This Row],[account_length]] &lt;= 150, "101-150", "151+")))</f>
        <v>101-150</v>
      </c>
      <c r="Y3511" t="str">
        <f>IF(tbl_Customers[[#This Row],[total_intl_charge]] &lt;= 3, "Low Charges", "High Charges")</f>
        <v>Low Charges</v>
      </c>
      <c r="Z3511" t="str">
        <f>IF(tbl_Customers[[#This Row],[total_eve_calls]]&lt;=80,"Low Calls",
IF(tbl_Customers[[#This Row],[total_eve_calls]]&lt;=120,"Medium Calls","High Calls"))</f>
        <v>Medium Calls</v>
      </c>
      <c r="AA3511" t="str">
        <f>IF(tbl_Customers[[#This Row],[total_eve_charge]]&lt;=15,"Low Charges",
IF(tbl_Customers[[#This Row],[total_eve_charge]]&lt;=20,"Medium Charges","High Charges"))</f>
        <v>Low Charges</v>
      </c>
      <c r="AB35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11" t="str">
        <f>IF(tbl_Customers[[#This Row],[number_vmail_messages]] = 0, "No Usage", IF(tbl_Customers[[#This Row],[number_vmail_messages]] &lt;= 20, "Low Usage", IF(tbl_Customers[[#This Row],[number_vmail_messages]] &lt;= 40, "Medium Usgae", "High Usage")))</f>
        <v>No Usage</v>
      </c>
      <c r="AD3511" t="str">
        <f>IF(tbl_Customers[[#This Row],[total_day_minutes]]&lt;=150,"Low Usage", IF(tbl_Customers[[#This Row],[total_day_minutes]]&lt;=200,"Medium Usage", IF(tbl_Customers[[#This Row],[total_day_minutes]]&lt;=250,"High Usage","Very High Usage")))</f>
        <v>High Usage</v>
      </c>
      <c r="AE3511" t="str">
        <f>IF(tbl_Customers[[#This Row],[total_intl_calls]]&lt;=5,"Low Calls", IF(tbl_Customers[[#This Row],[total_intl_calls]]&lt;=10, "Medium Calls", "High Calls"))</f>
        <v>Medium Calls</v>
      </c>
      <c r="AF35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11" s="36" t="str">
        <f>IF(tbl_Customers[[#This Row],[Churn_Risk_Score]]&gt;=10,"High Risk", IF(tbl_Customers[[#This Row],[Churn_Risk_Score]]&gt;=5,"Medium Risk","Low Risk"))</f>
        <v>Low Risk</v>
      </c>
    </row>
    <row r="3512" spans="1:33" x14ac:dyDescent="0.35">
      <c r="A3512">
        <v>3511</v>
      </c>
      <c r="B3512" t="s">
        <v>30</v>
      </c>
      <c r="C3512">
        <v>4</v>
      </c>
      <c r="D3512" t="s">
        <v>25</v>
      </c>
      <c r="E3512" t="s">
        <v>22</v>
      </c>
      <c r="F3512" t="s">
        <v>23</v>
      </c>
      <c r="G3512">
        <v>31</v>
      </c>
      <c r="H3512">
        <v>158.30000000000001</v>
      </c>
      <c r="I3512">
        <v>99</v>
      </c>
      <c r="J3512">
        <v>26.91</v>
      </c>
      <c r="K3512">
        <v>164.2</v>
      </c>
      <c r="L3512">
        <v>98</v>
      </c>
      <c r="M3512">
        <v>13.96</v>
      </c>
      <c r="N3512">
        <v>192.7</v>
      </c>
      <c r="O3512">
        <v>108</v>
      </c>
      <c r="P3512">
        <v>8.67</v>
      </c>
      <c r="Q3512">
        <v>12.5</v>
      </c>
      <c r="R3512">
        <v>3</v>
      </c>
      <c r="S3512">
        <v>3.38</v>
      </c>
      <c r="T3512">
        <v>2</v>
      </c>
      <c r="U3512" t="s">
        <v>22</v>
      </c>
      <c r="V3512">
        <f>IF(tbl_Customers[[#This Row],[churn]] = "yes", 1, 0)</f>
        <v>0</v>
      </c>
      <c r="W3512" t="str">
        <f>IF(tbl_Customers[[#This Row],[number_customer_service_calls]] &lt;= 1, "0-1 Calls", IF(tbl_Customers[[#This Row],[number_customer_service_calls]] &lt;= 3, "2-3 Calls", IF(tbl_Customers[[#This Row],[number_customer_service_calls]] &lt;=5, "4-5 Calls", "6+ Calls")))</f>
        <v>2-3 Calls</v>
      </c>
      <c r="X3512" t="str">
        <f>IF(tbl_Customers[[#This Row],[account_length]] &lt;= 50, "0-50", IF(tbl_Customers[[#This Row],[account_length]] &lt;=100, "51-100", IF(tbl_Customers[[#This Row],[account_length]] &lt;= 150, "101-150", "151+")))</f>
        <v>0-50</v>
      </c>
      <c r="Y3512" t="str">
        <f>IF(tbl_Customers[[#This Row],[total_intl_charge]] &lt;= 3, "Low Charges", "High Charges")</f>
        <v>High Charges</v>
      </c>
      <c r="Z3512" t="str">
        <f>IF(tbl_Customers[[#This Row],[total_eve_calls]]&lt;=80,"Low Calls",
IF(tbl_Customers[[#This Row],[total_eve_calls]]&lt;=120,"Medium Calls","High Calls"))</f>
        <v>Medium Calls</v>
      </c>
      <c r="AA3512" t="str">
        <f>IF(tbl_Customers[[#This Row],[total_eve_charge]]&lt;=15,"Low Charges",
IF(tbl_Customers[[#This Row],[total_eve_charge]]&lt;=20,"Medium Charges","High Charges"))</f>
        <v>Low Charges</v>
      </c>
      <c r="AB35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12" t="str">
        <f>IF(tbl_Customers[[#This Row],[number_vmail_messages]] = 0, "No Usage", IF(tbl_Customers[[#This Row],[number_vmail_messages]] &lt;= 20, "Low Usage", IF(tbl_Customers[[#This Row],[number_vmail_messages]] &lt;= 40, "Medium Usgae", "High Usage")))</f>
        <v>Medium Usgae</v>
      </c>
      <c r="AD3512" t="str">
        <f>IF(tbl_Customers[[#This Row],[total_day_minutes]]&lt;=150,"Low Usage", IF(tbl_Customers[[#This Row],[total_day_minutes]]&lt;=200,"Medium Usage", IF(tbl_Customers[[#This Row],[total_day_minutes]]&lt;=250,"High Usage","Very High Usage")))</f>
        <v>Medium Usage</v>
      </c>
      <c r="AE3512" t="str">
        <f>IF(tbl_Customers[[#This Row],[total_intl_calls]]&lt;=5,"Low Calls", IF(tbl_Customers[[#This Row],[total_intl_calls]]&lt;=10, "Medium Calls", "High Calls"))</f>
        <v>Low Calls</v>
      </c>
      <c r="AF35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12" s="36" t="str">
        <f>IF(tbl_Customers[[#This Row],[Churn_Risk_Score]]&gt;=10,"High Risk", IF(tbl_Customers[[#This Row],[Churn_Risk_Score]]&gt;=5,"Medium Risk","Low Risk"))</f>
        <v>Low Risk</v>
      </c>
    </row>
    <row r="3513" spans="1:33" x14ac:dyDescent="0.35">
      <c r="A3513">
        <v>3512</v>
      </c>
      <c r="B3513" t="s">
        <v>60</v>
      </c>
      <c r="C3513">
        <v>161</v>
      </c>
      <c r="D3513" t="s">
        <v>25</v>
      </c>
      <c r="E3513" t="s">
        <v>22</v>
      </c>
      <c r="F3513" t="s">
        <v>22</v>
      </c>
      <c r="G3513">
        <v>0</v>
      </c>
      <c r="H3513">
        <v>252.3</v>
      </c>
      <c r="I3513">
        <v>120</v>
      </c>
      <c r="J3513">
        <v>42.89</v>
      </c>
      <c r="K3513">
        <v>243.8</v>
      </c>
      <c r="L3513">
        <v>98</v>
      </c>
      <c r="M3513">
        <v>20.72</v>
      </c>
      <c r="N3513">
        <v>284.39999999999998</v>
      </c>
      <c r="O3513">
        <v>96</v>
      </c>
      <c r="P3513">
        <v>12.8</v>
      </c>
      <c r="Q3513">
        <v>9.1999999999999993</v>
      </c>
      <c r="R3513">
        <v>2</v>
      </c>
      <c r="S3513">
        <v>2.48</v>
      </c>
      <c r="T3513">
        <v>1</v>
      </c>
      <c r="U3513" t="s">
        <v>23</v>
      </c>
      <c r="V3513">
        <f>IF(tbl_Customers[[#This Row],[churn]] = "yes", 1, 0)</f>
        <v>1</v>
      </c>
      <c r="W3513" t="str">
        <f>IF(tbl_Customers[[#This Row],[number_customer_service_calls]] &lt;= 1, "0-1 Calls", IF(tbl_Customers[[#This Row],[number_customer_service_calls]] &lt;= 3, "2-3 Calls", IF(tbl_Customers[[#This Row],[number_customer_service_calls]] &lt;=5, "4-5 Calls", "6+ Calls")))</f>
        <v>0-1 Calls</v>
      </c>
      <c r="X3513" t="str">
        <f>IF(tbl_Customers[[#This Row],[account_length]] &lt;= 50, "0-50", IF(tbl_Customers[[#This Row],[account_length]] &lt;=100, "51-100", IF(tbl_Customers[[#This Row],[account_length]] &lt;= 150, "101-150", "151+")))</f>
        <v>151+</v>
      </c>
      <c r="Y3513" t="str">
        <f>IF(tbl_Customers[[#This Row],[total_intl_charge]] &lt;= 3, "Low Charges", "High Charges")</f>
        <v>Low Charges</v>
      </c>
      <c r="Z3513" t="str">
        <f>IF(tbl_Customers[[#This Row],[total_eve_calls]]&lt;=80,"Low Calls",
IF(tbl_Customers[[#This Row],[total_eve_calls]]&lt;=120,"Medium Calls","High Calls"))</f>
        <v>Medium Calls</v>
      </c>
      <c r="AA3513" t="str">
        <f>IF(tbl_Customers[[#This Row],[total_eve_charge]]&lt;=15,"Low Charges",
IF(tbl_Customers[[#This Row],[total_eve_charge]]&lt;=20,"Medium Charges","High Charges"))</f>
        <v>High Charges</v>
      </c>
      <c r="AB35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13" t="str">
        <f>IF(tbl_Customers[[#This Row],[number_vmail_messages]] = 0, "No Usage", IF(tbl_Customers[[#This Row],[number_vmail_messages]] &lt;= 20, "Low Usage", IF(tbl_Customers[[#This Row],[number_vmail_messages]] &lt;= 40, "Medium Usgae", "High Usage")))</f>
        <v>No Usage</v>
      </c>
      <c r="AD3513" t="str">
        <f>IF(tbl_Customers[[#This Row],[total_day_minutes]]&lt;=150,"Low Usage", IF(tbl_Customers[[#This Row],[total_day_minutes]]&lt;=200,"Medium Usage", IF(tbl_Customers[[#This Row],[total_day_minutes]]&lt;=250,"High Usage","Very High Usage")))</f>
        <v>Very High Usage</v>
      </c>
      <c r="AE3513" t="str">
        <f>IF(tbl_Customers[[#This Row],[total_intl_calls]]&lt;=5,"Low Calls", IF(tbl_Customers[[#This Row],[total_intl_calls]]&lt;=10, "Medium Calls", "High Calls"))</f>
        <v>Low Calls</v>
      </c>
      <c r="AF35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513" s="36" t="str">
        <f>IF(tbl_Customers[[#This Row],[Churn_Risk_Score]]&gt;=10,"High Risk", IF(tbl_Customers[[#This Row],[Churn_Risk_Score]]&gt;=5,"Medium Risk","Low Risk"))</f>
        <v>Medium Risk</v>
      </c>
    </row>
    <row r="3514" spans="1:33" x14ac:dyDescent="0.35">
      <c r="A3514">
        <v>3513</v>
      </c>
      <c r="B3514" t="s">
        <v>31</v>
      </c>
      <c r="C3514">
        <v>116</v>
      </c>
      <c r="D3514" t="s">
        <v>21</v>
      </c>
      <c r="E3514" t="s">
        <v>22</v>
      </c>
      <c r="F3514" t="s">
        <v>22</v>
      </c>
      <c r="G3514">
        <v>0</v>
      </c>
      <c r="H3514">
        <v>255.5</v>
      </c>
      <c r="I3514">
        <v>93</v>
      </c>
      <c r="J3514">
        <v>43.44</v>
      </c>
      <c r="K3514">
        <v>224.4</v>
      </c>
      <c r="L3514">
        <v>122</v>
      </c>
      <c r="M3514">
        <v>19.07</v>
      </c>
      <c r="N3514">
        <v>317.3</v>
      </c>
      <c r="O3514">
        <v>85</v>
      </c>
      <c r="P3514">
        <v>14.28</v>
      </c>
      <c r="Q3514">
        <v>12.7</v>
      </c>
      <c r="R3514">
        <v>4</v>
      </c>
      <c r="S3514">
        <v>3.43</v>
      </c>
      <c r="T3514">
        <v>1</v>
      </c>
      <c r="U3514" t="s">
        <v>23</v>
      </c>
      <c r="V3514">
        <f>IF(tbl_Customers[[#This Row],[churn]] = "yes", 1, 0)</f>
        <v>1</v>
      </c>
      <c r="W3514" t="str">
        <f>IF(tbl_Customers[[#This Row],[number_customer_service_calls]] &lt;= 1, "0-1 Calls", IF(tbl_Customers[[#This Row],[number_customer_service_calls]] &lt;= 3, "2-3 Calls", IF(tbl_Customers[[#This Row],[number_customer_service_calls]] &lt;=5, "4-5 Calls", "6+ Calls")))</f>
        <v>0-1 Calls</v>
      </c>
      <c r="X3514" t="str">
        <f>IF(tbl_Customers[[#This Row],[account_length]] &lt;= 50, "0-50", IF(tbl_Customers[[#This Row],[account_length]] &lt;=100, "51-100", IF(tbl_Customers[[#This Row],[account_length]] &lt;= 150, "101-150", "151+")))</f>
        <v>101-150</v>
      </c>
      <c r="Y3514" t="str">
        <f>IF(tbl_Customers[[#This Row],[total_intl_charge]] &lt;= 3, "Low Charges", "High Charges")</f>
        <v>High Charges</v>
      </c>
      <c r="Z3514" t="str">
        <f>IF(tbl_Customers[[#This Row],[total_eve_calls]]&lt;=80,"Low Calls",
IF(tbl_Customers[[#This Row],[total_eve_calls]]&lt;=120,"Medium Calls","High Calls"))</f>
        <v>High Calls</v>
      </c>
      <c r="AA3514" t="str">
        <f>IF(tbl_Customers[[#This Row],[total_eve_charge]]&lt;=15,"Low Charges",
IF(tbl_Customers[[#This Row],[total_eve_charge]]&lt;=20,"Medium Charges","High Charges"))</f>
        <v>Medium Charges</v>
      </c>
      <c r="AB35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14" t="str">
        <f>IF(tbl_Customers[[#This Row],[number_vmail_messages]] = 0, "No Usage", IF(tbl_Customers[[#This Row],[number_vmail_messages]] &lt;= 20, "Low Usage", IF(tbl_Customers[[#This Row],[number_vmail_messages]] &lt;= 40, "Medium Usgae", "High Usage")))</f>
        <v>No Usage</v>
      </c>
      <c r="AD3514" t="str">
        <f>IF(tbl_Customers[[#This Row],[total_day_minutes]]&lt;=150,"Low Usage", IF(tbl_Customers[[#This Row],[total_day_minutes]]&lt;=200,"Medium Usage", IF(tbl_Customers[[#This Row],[total_day_minutes]]&lt;=250,"High Usage","Very High Usage")))</f>
        <v>Very High Usage</v>
      </c>
      <c r="AE3514" t="str">
        <f>IF(tbl_Customers[[#This Row],[total_intl_calls]]&lt;=5,"Low Calls", IF(tbl_Customers[[#This Row],[total_intl_calls]]&lt;=10, "Medium Calls", "High Calls"))</f>
        <v>Low Calls</v>
      </c>
      <c r="AF35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514" s="36" t="str">
        <f>IF(tbl_Customers[[#This Row],[Churn_Risk_Score]]&gt;=10,"High Risk", IF(tbl_Customers[[#This Row],[Churn_Risk_Score]]&gt;=5,"Medium Risk","Low Risk"))</f>
        <v>Medium Risk</v>
      </c>
    </row>
    <row r="3515" spans="1:33" x14ac:dyDescent="0.35">
      <c r="A3515">
        <v>3514</v>
      </c>
      <c r="B3515" t="s">
        <v>44</v>
      </c>
      <c r="C3515">
        <v>86</v>
      </c>
      <c r="D3515" t="s">
        <v>21</v>
      </c>
      <c r="E3515" t="s">
        <v>22</v>
      </c>
      <c r="F3515" t="s">
        <v>22</v>
      </c>
      <c r="G3515">
        <v>0</v>
      </c>
      <c r="H3515">
        <v>227.9</v>
      </c>
      <c r="I3515">
        <v>105</v>
      </c>
      <c r="J3515">
        <v>38.74</v>
      </c>
      <c r="K3515">
        <v>218.7</v>
      </c>
      <c r="L3515">
        <v>118</v>
      </c>
      <c r="M3515">
        <v>18.59</v>
      </c>
      <c r="N3515">
        <v>223.2</v>
      </c>
      <c r="O3515">
        <v>120</v>
      </c>
      <c r="P3515">
        <v>10.039999999999999</v>
      </c>
      <c r="Q3515">
        <v>14.2</v>
      </c>
      <c r="R3515">
        <v>5</v>
      </c>
      <c r="S3515">
        <v>3.83</v>
      </c>
      <c r="T3515">
        <v>3</v>
      </c>
      <c r="U3515" t="s">
        <v>22</v>
      </c>
      <c r="V3515">
        <f>IF(tbl_Customers[[#This Row],[churn]] = "yes", 1, 0)</f>
        <v>0</v>
      </c>
      <c r="W3515" t="str">
        <f>IF(tbl_Customers[[#This Row],[number_customer_service_calls]] &lt;= 1, "0-1 Calls", IF(tbl_Customers[[#This Row],[number_customer_service_calls]] &lt;= 3, "2-3 Calls", IF(tbl_Customers[[#This Row],[number_customer_service_calls]] &lt;=5, "4-5 Calls", "6+ Calls")))</f>
        <v>2-3 Calls</v>
      </c>
      <c r="X3515" t="str">
        <f>IF(tbl_Customers[[#This Row],[account_length]] &lt;= 50, "0-50", IF(tbl_Customers[[#This Row],[account_length]] &lt;=100, "51-100", IF(tbl_Customers[[#This Row],[account_length]] &lt;= 150, "101-150", "151+")))</f>
        <v>51-100</v>
      </c>
      <c r="Y3515" t="str">
        <f>IF(tbl_Customers[[#This Row],[total_intl_charge]] &lt;= 3, "Low Charges", "High Charges")</f>
        <v>High Charges</v>
      </c>
      <c r="Z3515" t="str">
        <f>IF(tbl_Customers[[#This Row],[total_eve_calls]]&lt;=80,"Low Calls",
IF(tbl_Customers[[#This Row],[total_eve_calls]]&lt;=120,"Medium Calls","High Calls"))</f>
        <v>Medium Calls</v>
      </c>
      <c r="AA3515" t="str">
        <f>IF(tbl_Customers[[#This Row],[total_eve_charge]]&lt;=15,"Low Charges",
IF(tbl_Customers[[#This Row],[total_eve_charge]]&lt;=20,"Medium Charges","High Charges"))</f>
        <v>Medium Charges</v>
      </c>
      <c r="AB35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15" t="str">
        <f>IF(tbl_Customers[[#This Row],[number_vmail_messages]] = 0, "No Usage", IF(tbl_Customers[[#This Row],[number_vmail_messages]] &lt;= 20, "Low Usage", IF(tbl_Customers[[#This Row],[number_vmail_messages]] &lt;= 40, "Medium Usgae", "High Usage")))</f>
        <v>No Usage</v>
      </c>
      <c r="AD3515" t="str">
        <f>IF(tbl_Customers[[#This Row],[total_day_minutes]]&lt;=150,"Low Usage", IF(tbl_Customers[[#This Row],[total_day_minutes]]&lt;=200,"Medium Usage", IF(tbl_Customers[[#This Row],[total_day_minutes]]&lt;=250,"High Usage","Very High Usage")))</f>
        <v>High Usage</v>
      </c>
      <c r="AE3515" t="str">
        <f>IF(tbl_Customers[[#This Row],[total_intl_calls]]&lt;=5,"Low Calls", IF(tbl_Customers[[#This Row],[total_intl_calls]]&lt;=10, "Medium Calls", "High Calls"))</f>
        <v>Low Calls</v>
      </c>
      <c r="AF35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15" s="36" t="str">
        <f>IF(tbl_Customers[[#This Row],[Churn_Risk_Score]]&gt;=10,"High Risk", IF(tbl_Customers[[#This Row],[Churn_Risk_Score]]&gt;=5,"Medium Risk","Low Risk"))</f>
        <v>Low Risk</v>
      </c>
    </row>
    <row r="3516" spans="1:33" x14ac:dyDescent="0.35">
      <c r="A3516">
        <v>3515</v>
      </c>
      <c r="B3516" t="s">
        <v>69</v>
      </c>
      <c r="C3516">
        <v>39</v>
      </c>
      <c r="D3516" t="s">
        <v>28</v>
      </c>
      <c r="E3516" t="s">
        <v>22</v>
      </c>
      <c r="F3516" t="s">
        <v>22</v>
      </c>
      <c r="G3516">
        <v>0</v>
      </c>
      <c r="H3516">
        <v>185</v>
      </c>
      <c r="I3516">
        <v>113</v>
      </c>
      <c r="J3516">
        <v>31.45</v>
      </c>
      <c r="K3516">
        <v>106.5</v>
      </c>
      <c r="L3516">
        <v>125</v>
      </c>
      <c r="M3516">
        <v>9.0500000000000007</v>
      </c>
      <c r="N3516">
        <v>167.3</v>
      </c>
      <c r="O3516">
        <v>78</v>
      </c>
      <c r="P3516">
        <v>7.53</v>
      </c>
      <c r="Q3516">
        <v>12</v>
      </c>
      <c r="R3516">
        <v>2</v>
      </c>
      <c r="S3516">
        <v>3.24</v>
      </c>
      <c r="T3516">
        <v>0</v>
      </c>
      <c r="U3516" t="s">
        <v>22</v>
      </c>
      <c r="V3516">
        <f>IF(tbl_Customers[[#This Row],[churn]] = "yes", 1, 0)</f>
        <v>0</v>
      </c>
      <c r="W3516" t="str">
        <f>IF(tbl_Customers[[#This Row],[number_customer_service_calls]] &lt;= 1, "0-1 Calls", IF(tbl_Customers[[#This Row],[number_customer_service_calls]] &lt;= 3, "2-3 Calls", IF(tbl_Customers[[#This Row],[number_customer_service_calls]] &lt;=5, "4-5 Calls", "6+ Calls")))</f>
        <v>0-1 Calls</v>
      </c>
      <c r="X3516" t="str">
        <f>IF(tbl_Customers[[#This Row],[account_length]] &lt;= 50, "0-50", IF(tbl_Customers[[#This Row],[account_length]] &lt;=100, "51-100", IF(tbl_Customers[[#This Row],[account_length]] &lt;= 150, "101-150", "151+")))</f>
        <v>0-50</v>
      </c>
      <c r="Y3516" t="str">
        <f>IF(tbl_Customers[[#This Row],[total_intl_charge]] &lt;= 3, "Low Charges", "High Charges")</f>
        <v>High Charges</v>
      </c>
      <c r="Z3516" t="str">
        <f>IF(tbl_Customers[[#This Row],[total_eve_calls]]&lt;=80,"Low Calls",
IF(tbl_Customers[[#This Row],[total_eve_calls]]&lt;=120,"Medium Calls","High Calls"))</f>
        <v>High Calls</v>
      </c>
      <c r="AA3516" t="str">
        <f>IF(tbl_Customers[[#This Row],[total_eve_charge]]&lt;=15,"Low Charges",
IF(tbl_Customers[[#This Row],[total_eve_charge]]&lt;=20,"Medium Charges","High Charges"))</f>
        <v>Low Charges</v>
      </c>
      <c r="AB35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16" t="str">
        <f>IF(tbl_Customers[[#This Row],[number_vmail_messages]] = 0, "No Usage", IF(tbl_Customers[[#This Row],[number_vmail_messages]] &lt;= 20, "Low Usage", IF(tbl_Customers[[#This Row],[number_vmail_messages]] &lt;= 40, "Medium Usgae", "High Usage")))</f>
        <v>No Usage</v>
      </c>
      <c r="AD3516" t="str">
        <f>IF(tbl_Customers[[#This Row],[total_day_minutes]]&lt;=150,"Low Usage", IF(tbl_Customers[[#This Row],[total_day_minutes]]&lt;=200,"Medium Usage", IF(tbl_Customers[[#This Row],[total_day_minutes]]&lt;=250,"High Usage","Very High Usage")))</f>
        <v>Medium Usage</v>
      </c>
      <c r="AE3516" t="str">
        <f>IF(tbl_Customers[[#This Row],[total_intl_calls]]&lt;=5,"Low Calls", IF(tbl_Customers[[#This Row],[total_intl_calls]]&lt;=10, "Medium Calls", "High Calls"))</f>
        <v>Low Calls</v>
      </c>
      <c r="AF35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16" s="36" t="str">
        <f>IF(tbl_Customers[[#This Row],[Churn_Risk_Score]]&gt;=10,"High Risk", IF(tbl_Customers[[#This Row],[Churn_Risk_Score]]&gt;=5,"Medium Risk","Low Risk"))</f>
        <v>Low Risk</v>
      </c>
    </row>
    <row r="3517" spans="1:33" x14ac:dyDescent="0.35">
      <c r="A3517">
        <v>3516</v>
      </c>
      <c r="B3517" t="s">
        <v>53</v>
      </c>
      <c r="C3517">
        <v>57</v>
      </c>
      <c r="D3517" t="s">
        <v>21</v>
      </c>
      <c r="E3517" t="s">
        <v>22</v>
      </c>
      <c r="F3517" t="s">
        <v>22</v>
      </c>
      <c r="G3517">
        <v>0</v>
      </c>
      <c r="H3517">
        <v>140</v>
      </c>
      <c r="I3517">
        <v>100</v>
      </c>
      <c r="J3517">
        <v>23.8</v>
      </c>
      <c r="K3517">
        <v>174.7</v>
      </c>
      <c r="L3517">
        <v>102</v>
      </c>
      <c r="M3517">
        <v>14.85</v>
      </c>
      <c r="N3517">
        <v>258.5</v>
      </c>
      <c r="O3517">
        <v>111</v>
      </c>
      <c r="P3517">
        <v>11.63</v>
      </c>
      <c r="Q3517">
        <v>13.3</v>
      </c>
      <c r="R3517">
        <v>4</v>
      </c>
      <c r="S3517">
        <v>3.59</v>
      </c>
      <c r="T3517">
        <v>1</v>
      </c>
      <c r="U3517" t="s">
        <v>22</v>
      </c>
      <c r="V3517">
        <f>IF(tbl_Customers[[#This Row],[churn]] = "yes", 1, 0)</f>
        <v>0</v>
      </c>
      <c r="W3517" t="str">
        <f>IF(tbl_Customers[[#This Row],[number_customer_service_calls]] &lt;= 1, "0-1 Calls", IF(tbl_Customers[[#This Row],[number_customer_service_calls]] &lt;= 3, "2-3 Calls", IF(tbl_Customers[[#This Row],[number_customer_service_calls]] &lt;=5, "4-5 Calls", "6+ Calls")))</f>
        <v>0-1 Calls</v>
      </c>
      <c r="X3517" t="str">
        <f>IF(tbl_Customers[[#This Row],[account_length]] &lt;= 50, "0-50", IF(tbl_Customers[[#This Row],[account_length]] &lt;=100, "51-100", IF(tbl_Customers[[#This Row],[account_length]] &lt;= 150, "101-150", "151+")))</f>
        <v>51-100</v>
      </c>
      <c r="Y3517" t="str">
        <f>IF(tbl_Customers[[#This Row],[total_intl_charge]] &lt;= 3, "Low Charges", "High Charges")</f>
        <v>High Charges</v>
      </c>
      <c r="Z3517" t="str">
        <f>IF(tbl_Customers[[#This Row],[total_eve_calls]]&lt;=80,"Low Calls",
IF(tbl_Customers[[#This Row],[total_eve_calls]]&lt;=120,"Medium Calls","High Calls"))</f>
        <v>Medium Calls</v>
      </c>
      <c r="AA3517" t="str">
        <f>IF(tbl_Customers[[#This Row],[total_eve_charge]]&lt;=15,"Low Charges",
IF(tbl_Customers[[#This Row],[total_eve_charge]]&lt;=20,"Medium Charges","High Charges"))</f>
        <v>Low Charges</v>
      </c>
      <c r="AB35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17" t="str">
        <f>IF(tbl_Customers[[#This Row],[number_vmail_messages]] = 0, "No Usage", IF(tbl_Customers[[#This Row],[number_vmail_messages]] &lt;= 20, "Low Usage", IF(tbl_Customers[[#This Row],[number_vmail_messages]] &lt;= 40, "Medium Usgae", "High Usage")))</f>
        <v>No Usage</v>
      </c>
      <c r="AD3517" t="str">
        <f>IF(tbl_Customers[[#This Row],[total_day_minutes]]&lt;=150,"Low Usage", IF(tbl_Customers[[#This Row],[total_day_minutes]]&lt;=200,"Medium Usage", IF(tbl_Customers[[#This Row],[total_day_minutes]]&lt;=250,"High Usage","Very High Usage")))</f>
        <v>Low Usage</v>
      </c>
      <c r="AE3517" t="str">
        <f>IF(tbl_Customers[[#This Row],[total_intl_calls]]&lt;=5,"Low Calls", IF(tbl_Customers[[#This Row],[total_intl_calls]]&lt;=10, "Medium Calls", "High Calls"))</f>
        <v>Low Calls</v>
      </c>
      <c r="AF35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17" s="36" t="str">
        <f>IF(tbl_Customers[[#This Row],[Churn_Risk_Score]]&gt;=10,"High Risk", IF(tbl_Customers[[#This Row],[Churn_Risk_Score]]&gt;=5,"Medium Risk","Low Risk"))</f>
        <v>Low Risk</v>
      </c>
    </row>
    <row r="3518" spans="1:33" x14ac:dyDescent="0.35">
      <c r="A3518">
        <v>3517</v>
      </c>
      <c r="B3518" t="s">
        <v>46</v>
      </c>
      <c r="C3518">
        <v>138</v>
      </c>
      <c r="D3518" t="s">
        <v>21</v>
      </c>
      <c r="E3518" t="s">
        <v>22</v>
      </c>
      <c r="F3518" t="s">
        <v>22</v>
      </c>
      <c r="G3518">
        <v>0</v>
      </c>
      <c r="H3518">
        <v>157.5</v>
      </c>
      <c r="I3518">
        <v>96</v>
      </c>
      <c r="J3518">
        <v>26.78</v>
      </c>
      <c r="K3518">
        <v>271.7</v>
      </c>
      <c r="L3518">
        <v>107</v>
      </c>
      <c r="M3518">
        <v>23.09</v>
      </c>
      <c r="N3518">
        <v>138.19999999999999</v>
      </c>
      <c r="O3518">
        <v>84</v>
      </c>
      <c r="P3518">
        <v>6.22</v>
      </c>
      <c r="Q3518">
        <v>10.7</v>
      </c>
      <c r="R3518">
        <v>6</v>
      </c>
      <c r="S3518">
        <v>2.89</v>
      </c>
      <c r="T3518">
        <v>2</v>
      </c>
      <c r="U3518" t="s">
        <v>22</v>
      </c>
      <c r="V3518">
        <f>IF(tbl_Customers[[#This Row],[churn]] = "yes", 1, 0)</f>
        <v>0</v>
      </c>
      <c r="W3518" t="str">
        <f>IF(tbl_Customers[[#This Row],[number_customer_service_calls]] &lt;= 1, "0-1 Calls", IF(tbl_Customers[[#This Row],[number_customer_service_calls]] &lt;= 3, "2-3 Calls", IF(tbl_Customers[[#This Row],[number_customer_service_calls]] &lt;=5, "4-5 Calls", "6+ Calls")))</f>
        <v>2-3 Calls</v>
      </c>
      <c r="X3518" t="str">
        <f>IF(tbl_Customers[[#This Row],[account_length]] &lt;= 50, "0-50", IF(tbl_Customers[[#This Row],[account_length]] &lt;=100, "51-100", IF(tbl_Customers[[#This Row],[account_length]] &lt;= 150, "101-150", "151+")))</f>
        <v>101-150</v>
      </c>
      <c r="Y3518" t="str">
        <f>IF(tbl_Customers[[#This Row],[total_intl_charge]] &lt;= 3, "Low Charges", "High Charges")</f>
        <v>Low Charges</v>
      </c>
      <c r="Z3518" t="str">
        <f>IF(tbl_Customers[[#This Row],[total_eve_calls]]&lt;=80,"Low Calls",
IF(tbl_Customers[[#This Row],[total_eve_calls]]&lt;=120,"Medium Calls","High Calls"))</f>
        <v>Medium Calls</v>
      </c>
      <c r="AA3518" t="str">
        <f>IF(tbl_Customers[[#This Row],[total_eve_charge]]&lt;=15,"Low Charges",
IF(tbl_Customers[[#This Row],[total_eve_charge]]&lt;=20,"Medium Charges","High Charges"))</f>
        <v>High Charges</v>
      </c>
      <c r="AB35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18" t="str">
        <f>IF(tbl_Customers[[#This Row],[number_vmail_messages]] = 0, "No Usage", IF(tbl_Customers[[#This Row],[number_vmail_messages]] &lt;= 20, "Low Usage", IF(tbl_Customers[[#This Row],[number_vmail_messages]] &lt;= 40, "Medium Usgae", "High Usage")))</f>
        <v>No Usage</v>
      </c>
      <c r="AD3518" t="str">
        <f>IF(tbl_Customers[[#This Row],[total_day_minutes]]&lt;=150,"Low Usage", IF(tbl_Customers[[#This Row],[total_day_minutes]]&lt;=200,"Medium Usage", IF(tbl_Customers[[#This Row],[total_day_minutes]]&lt;=250,"High Usage","Very High Usage")))</f>
        <v>Medium Usage</v>
      </c>
      <c r="AE3518" t="str">
        <f>IF(tbl_Customers[[#This Row],[total_intl_calls]]&lt;=5,"Low Calls", IF(tbl_Customers[[#This Row],[total_intl_calls]]&lt;=10, "Medium Calls", "High Calls"))</f>
        <v>Medium Calls</v>
      </c>
      <c r="AF35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18" s="36" t="str">
        <f>IF(tbl_Customers[[#This Row],[Churn_Risk_Score]]&gt;=10,"High Risk", IF(tbl_Customers[[#This Row],[Churn_Risk_Score]]&gt;=5,"Medium Risk","Low Risk"))</f>
        <v>Low Risk</v>
      </c>
    </row>
    <row r="3519" spans="1:33" x14ac:dyDescent="0.35">
      <c r="A3519">
        <v>3518</v>
      </c>
      <c r="B3519" t="s">
        <v>47</v>
      </c>
      <c r="C3519">
        <v>98</v>
      </c>
      <c r="D3519" t="s">
        <v>21</v>
      </c>
      <c r="E3519" t="s">
        <v>22</v>
      </c>
      <c r="F3519" t="s">
        <v>22</v>
      </c>
      <c r="G3519">
        <v>0</v>
      </c>
      <c r="H3519">
        <v>237.5</v>
      </c>
      <c r="I3519">
        <v>130</v>
      </c>
      <c r="J3519">
        <v>40.380000000000003</v>
      </c>
      <c r="K3519">
        <v>213.2</v>
      </c>
      <c r="L3519">
        <v>85</v>
      </c>
      <c r="M3519">
        <v>18.12</v>
      </c>
      <c r="N3519">
        <v>194.1</v>
      </c>
      <c r="O3519">
        <v>107</v>
      </c>
      <c r="P3519">
        <v>8.73</v>
      </c>
      <c r="Q3519">
        <v>10.1</v>
      </c>
      <c r="R3519">
        <v>3</v>
      </c>
      <c r="S3519">
        <v>2.73</v>
      </c>
      <c r="T3519">
        <v>0</v>
      </c>
      <c r="U3519" t="s">
        <v>22</v>
      </c>
      <c r="V3519">
        <f>IF(tbl_Customers[[#This Row],[churn]] = "yes", 1, 0)</f>
        <v>0</v>
      </c>
      <c r="W3519" t="str">
        <f>IF(tbl_Customers[[#This Row],[number_customer_service_calls]] &lt;= 1, "0-1 Calls", IF(tbl_Customers[[#This Row],[number_customer_service_calls]] &lt;= 3, "2-3 Calls", IF(tbl_Customers[[#This Row],[number_customer_service_calls]] &lt;=5, "4-5 Calls", "6+ Calls")))</f>
        <v>0-1 Calls</v>
      </c>
      <c r="X3519" t="str">
        <f>IF(tbl_Customers[[#This Row],[account_length]] &lt;= 50, "0-50", IF(tbl_Customers[[#This Row],[account_length]] &lt;=100, "51-100", IF(tbl_Customers[[#This Row],[account_length]] &lt;= 150, "101-150", "151+")))</f>
        <v>51-100</v>
      </c>
      <c r="Y3519" t="str">
        <f>IF(tbl_Customers[[#This Row],[total_intl_charge]] &lt;= 3, "Low Charges", "High Charges")</f>
        <v>Low Charges</v>
      </c>
      <c r="Z3519" t="str">
        <f>IF(tbl_Customers[[#This Row],[total_eve_calls]]&lt;=80,"Low Calls",
IF(tbl_Customers[[#This Row],[total_eve_calls]]&lt;=120,"Medium Calls","High Calls"))</f>
        <v>Medium Calls</v>
      </c>
      <c r="AA3519" t="str">
        <f>IF(tbl_Customers[[#This Row],[total_eve_charge]]&lt;=15,"Low Charges",
IF(tbl_Customers[[#This Row],[total_eve_charge]]&lt;=20,"Medium Charges","High Charges"))</f>
        <v>Medium Charges</v>
      </c>
      <c r="AB35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19" t="str">
        <f>IF(tbl_Customers[[#This Row],[number_vmail_messages]] = 0, "No Usage", IF(tbl_Customers[[#This Row],[number_vmail_messages]] &lt;= 20, "Low Usage", IF(tbl_Customers[[#This Row],[number_vmail_messages]] &lt;= 40, "Medium Usgae", "High Usage")))</f>
        <v>No Usage</v>
      </c>
      <c r="AD3519" t="str">
        <f>IF(tbl_Customers[[#This Row],[total_day_minutes]]&lt;=150,"Low Usage", IF(tbl_Customers[[#This Row],[total_day_minutes]]&lt;=200,"Medium Usage", IF(tbl_Customers[[#This Row],[total_day_minutes]]&lt;=250,"High Usage","Very High Usage")))</f>
        <v>High Usage</v>
      </c>
      <c r="AE3519" t="str">
        <f>IF(tbl_Customers[[#This Row],[total_intl_calls]]&lt;=5,"Low Calls", IF(tbl_Customers[[#This Row],[total_intl_calls]]&lt;=10, "Medium Calls", "High Calls"))</f>
        <v>Low Calls</v>
      </c>
      <c r="AF35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19" s="36" t="str">
        <f>IF(tbl_Customers[[#This Row],[Churn_Risk_Score]]&gt;=10,"High Risk", IF(tbl_Customers[[#This Row],[Churn_Risk_Score]]&gt;=5,"Medium Risk","Low Risk"))</f>
        <v>Low Risk</v>
      </c>
    </row>
    <row r="3520" spans="1:33" x14ac:dyDescent="0.35">
      <c r="A3520">
        <v>3519</v>
      </c>
      <c r="B3520" t="s">
        <v>42</v>
      </c>
      <c r="C3520">
        <v>145</v>
      </c>
      <c r="D3520" t="s">
        <v>21</v>
      </c>
      <c r="E3520" t="s">
        <v>22</v>
      </c>
      <c r="F3520" t="s">
        <v>23</v>
      </c>
      <c r="G3520">
        <v>10</v>
      </c>
      <c r="H3520">
        <v>190.7</v>
      </c>
      <c r="I3520">
        <v>100</v>
      </c>
      <c r="J3520">
        <v>32.42</v>
      </c>
      <c r="K3520">
        <v>177.7</v>
      </c>
      <c r="L3520">
        <v>114</v>
      </c>
      <c r="M3520">
        <v>15.1</v>
      </c>
      <c r="N3520">
        <v>167.3</v>
      </c>
      <c r="O3520">
        <v>100</v>
      </c>
      <c r="P3520">
        <v>7.53</v>
      </c>
      <c r="Q3520">
        <v>12.8</v>
      </c>
      <c r="R3520">
        <v>2</v>
      </c>
      <c r="S3520">
        <v>3.46</v>
      </c>
      <c r="T3520">
        <v>0</v>
      </c>
      <c r="U3520" t="s">
        <v>22</v>
      </c>
      <c r="V3520">
        <f>IF(tbl_Customers[[#This Row],[churn]] = "yes", 1, 0)</f>
        <v>0</v>
      </c>
      <c r="W3520" t="str">
        <f>IF(tbl_Customers[[#This Row],[number_customer_service_calls]] &lt;= 1, "0-1 Calls", IF(tbl_Customers[[#This Row],[number_customer_service_calls]] &lt;= 3, "2-3 Calls", IF(tbl_Customers[[#This Row],[number_customer_service_calls]] &lt;=5, "4-5 Calls", "6+ Calls")))</f>
        <v>0-1 Calls</v>
      </c>
      <c r="X3520" t="str">
        <f>IF(tbl_Customers[[#This Row],[account_length]] &lt;= 50, "0-50", IF(tbl_Customers[[#This Row],[account_length]] &lt;=100, "51-100", IF(tbl_Customers[[#This Row],[account_length]] &lt;= 150, "101-150", "151+")))</f>
        <v>101-150</v>
      </c>
      <c r="Y3520" t="str">
        <f>IF(tbl_Customers[[#This Row],[total_intl_charge]] &lt;= 3, "Low Charges", "High Charges")</f>
        <v>High Charges</v>
      </c>
      <c r="Z3520" t="str">
        <f>IF(tbl_Customers[[#This Row],[total_eve_calls]]&lt;=80,"Low Calls",
IF(tbl_Customers[[#This Row],[total_eve_calls]]&lt;=120,"Medium Calls","High Calls"))</f>
        <v>Medium Calls</v>
      </c>
      <c r="AA3520" t="str">
        <f>IF(tbl_Customers[[#This Row],[total_eve_charge]]&lt;=15,"Low Charges",
IF(tbl_Customers[[#This Row],[total_eve_charge]]&lt;=20,"Medium Charges","High Charges"))</f>
        <v>Medium Charges</v>
      </c>
      <c r="AB35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20" t="str">
        <f>IF(tbl_Customers[[#This Row],[number_vmail_messages]] = 0, "No Usage", IF(tbl_Customers[[#This Row],[number_vmail_messages]] &lt;= 20, "Low Usage", IF(tbl_Customers[[#This Row],[number_vmail_messages]] &lt;= 40, "Medium Usgae", "High Usage")))</f>
        <v>Low Usage</v>
      </c>
      <c r="AD3520" t="str">
        <f>IF(tbl_Customers[[#This Row],[total_day_minutes]]&lt;=150,"Low Usage", IF(tbl_Customers[[#This Row],[total_day_minutes]]&lt;=200,"Medium Usage", IF(tbl_Customers[[#This Row],[total_day_minutes]]&lt;=250,"High Usage","Very High Usage")))</f>
        <v>Medium Usage</v>
      </c>
      <c r="AE3520" t="str">
        <f>IF(tbl_Customers[[#This Row],[total_intl_calls]]&lt;=5,"Low Calls", IF(tbl_Customers[[#This Row],[total_intl_calls]]&lt;=10, "Medium Calls", "High Calls"))</f>
        <v>Low Calls</v>
      </c>
      <c r="AF35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20" s="36" t="str">
        <f>IF(tbl_Customers[[#This Row],[Churn_Risk_Score]]&gt;=10,"High Risk", IF(tbl_Customers[[#This Row],[Churn_Risk_Score]]&gt;=5,"Medium Risk","Low Risk"))</f>
        <v>Low Risk</v>
      </c>
    </row>
    <row r="3521" spans="1:33" x14ac:dyDescent="0.35">
      <c r="A3521">
        <v>3520</v>
      </c>
      <c r="B3521" t="s">
        <v>62</v>
      </c>
      <c r="C3521">
        <v>77</v>
      </c>
      <c r="D3521" t="s">
        <v>21</v>
      </c>
      <c r="E3521" t="s">
        <v>22</v>
      </c>
      <c r="F3521" t="s">
        <v>22</v>
      </c>
      <c r="G3521">
        <v>0</v>
      </c>
      <c r="H3521">
        <v>215.5</v>
      </c>
      <c r="I3521">
        <v>81</v>
      </c>
      <c r="J3521">
        <v>36.64</v>
      </c>
      <c r="K3521">
        <v>170.9</v>
      </c>
      <c r="L3521">
        <v>100</v>
      </c>
      <c r="M3521">
        <v>14.53</v>
      </c>
      <c r="N3521">
        <v>170.3</v>
      </c>
      <c r="O3521">
        <v>59</v>
      </c>
      <c r="P3521">
        <v>7.66</v>
      </c>
      <c r="Q3521">
        <v>10.3</v>
      </c>
      <c r="R3521">
        <v>3</v>
      </c>
      <c r="S3521">
        <v>2.78</v>
      </c>
      <c r="T3521">
        <v>1</v>
      </c>
      <c r="U3521" t="s">
        <v>22</v>
      </c>
      <c r="V3521">
        <f>IF(tbl_Customers[[#This Row],[churn]] = "yes", 1, 0)</f>
        <v>0</v>
      </c>
      <c r="W3521" t="str">
        <f>IF(tbl_Customers[[#This Row],[number_customer_service_calls]] &lt;= 1, "0-1 Calls", IF(tbl_Customers[[#This Row],[number_customer_service_calls]] &lt;= 3, "2-3 Calls", IF(tbl_Customers[[#This Row],[number_customer_service_calls]] &lt;=5, "4-5 Calls", "6+ Calls")))</f>
        <v>0-1 Calls</v>
      </c>
      <c r="X3521" t="str">
        <f>IF(tbl_Customers[[#This Row],[account_length]] &lt;= 50, "0-50", IF(tbl_Customers[[#This Row],[account_length]] &lt;=100, "51-100", IF(tbl_Customers[[#This Row],[account_length]] &lt;= 150, "101-150", "151+")))</f>
        <v>51-100</v>
      </c>
      <c r="Y3521" t="str">
        <f>IF(tbl_Customers[[#This Row],[total_intl_charge]] &lt;= 3, "Low Charges", "High Charges")</f>
        <v>Low Charges</v>
      </c>
      <c r="Z3521" t="str">
        <f>IF(tbl_Customers[[#This Row],[total_eve_calls]]&lt;=80,"Low Calls",
IF(tbl_Customers[[#This Row],[total_eve_calls]]&lt;=120,"Medium Calls","High Calls"))</f>
        <v>Medium Calls</v>
      </c>
      <c r="AA3521" t="str">
        <f>IF(tbl_Customers[[#This Row],[total_eve_charge]]&lt;=15,"Low Charges",
IF(tbl_Customers[[#This Row],[total_eve_charge]]&lt;=20,"Medium Charges","High Charges"))</f>
        <v>Low Charges</v>
      </c>
      <c r="AB35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21" t="str">
        <f>IF(tbl_Customers[[#This Row],[number_vmail_messages]] = 0, "No Usage", IF(tbl_Customers[[#This Row],[number_vmail_messages]] &lt;= 20, "Low Usage", IF(tbl_Customers[[#This Row],[number_vmail_messages]] &lt;= 40, "Medium Usgae", "High Usage")))</f>
        <v>No Usage</v>
      </c>
      <c r="AD3521" t="str">
        <f>IF(tbl_Customers[[#This Row],[total_day_minutes]]&lt;=150,"Low Usage", IF(tbl_Customers[[#This Row],[total_day_minutes]]&lt;=200,"Medium Usage", IF(tbl_Customers[[#This Row],[total_day_minutes]]&lt;=250,"High Usage","Very High Usage")))</f>
        <v>High Usage</v>
      </c>
      <c r="AE3521" t="str">
        <f>IF(tbl_Customers[[#This Row],[total_intl_calls]]&lt;=5,"Low Calls", IF(tbl_Customers[[#This Row],[total_intl_calls]]&lt;=10, "Medium Calls", "High Calls"))</f>
        <v>Low Calls</v>
      </c>
      <c r="AF35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1" s="36" t="str">
        <f>IF(tbl_Customers[[#This Row],[Churn_Risk_Score]]&gt;=10,"High Risk", IF(tbl_Customers[[#This Row],[Churn_Risk_Score]]&gt;=5,"Medium Risk","Low Risk"))</f>
        <v>Low Risk</v>
      </c>
    </row>
    <row r="3522" spans="1:33" x14ac:dyDescent="0.35">
      <c r="A3522">
        <v>3521</v>
      </c>
      <c r="B3522" t="s">
        <v>31</v>
      </c>
      <c r="C3522">
        <v>99</v>
      </c>
      <c r="D3522" t="s">
        <v>25</v>
      </c>
      <c r="E3522" t="s">
        <v>22</v>
      </c>
      <c r="F3522" t="s">
        <v>23</v>
      </c>
      <c r="G3522">
        <v>12</v>
      </c>
      <c r="H3522">
        <v>119.9</v>
      </c>
      <c r="I3522">
        <v>83</v>
      </c>
      <c r="J3522">
        <v>20.38</v>
      </c>
      <c r="K3522">
        <v>237.7</v>
      </c>
      <c r="L3522">
        <v>98</v>
      </c>
      <c r="M3522">
        <v>20.2</v>
      </c>
      <c r="N3522">
        <v>187.6</v>
      </c>
      <c r="O3522">
        <v>159</v>
      </c>
      <c r="P3522">
        <v>8.44</v>
      </c>
      <c r="Q3522">
        <v>16.600000000000001</v>
      </c>
      <c r="R3522">
        <v>2</v>
      </c>
      <c r="S3522">
        <v>4.4800000000000004</v>
      </c>
      <c r="T3522">
        <v>1</v>
      </c>
      <c r="U3522" t="s">
        <v>22</v>
      </c>
      <c r="V3522">
        <f>IF(tbl_Customers[[#This Row],[churn]] = "yes", 1, 0)</f>
        <v>0</v>
      </c>
      <c r="W3522" t="str">
        <f>IF(tbl_Customers[[#This Row],[number_customer_service_calls]] &lt;= 1, "0-1 Calls", IF(tbl_Customers[[#This Row],[number_customer_service_calls]] &lt;= 3, "2-3 Calls", IF(tbl_Customers[[#This Row],[number_customer_service_calls]] &lt;=5, "4-5 Calls", "6+ Calls")))</f>
        <v>0-1 Calls</v>
      </c>
      <c r="X3522" t="str">
        <f>IF(tbl_Customers[[#This Row],[account_length]] &lt;= 50, "0-50", IF(tbl_Customers[[#This Row],[account_length]] &lt;=100, "51-100", IF(tbl_Customers[[#This Row],[account_length]] &lt;= 150, "101-150", "151+")))</f>
        <v>51-100</v>
      </c>
      <c r="Y3522" t="str">
        <f>IF(tbl_Customers[[#This Row],[total_intl_charge]] &lt;= 3, "Low Charges", "High Charges")</f>
        <v>High Charges</v>
      </c>
      <c r="Z3522" t="str">
        <f>IF(tbl_Customers[[#This Row],[total_eve_calls]]&lt;=80,"Low Calls",
IF(tbl_Customers[[#This Row],[total_eve_calls]]&lt;=120,"Medium Calls","High Calls"))</f>
        <v>Medium Calls</v>
      </c>
      <c r="AA3522" t="str">
        <f>IF(tbl_Customers[[#This Row],[total_eve_charge]]&lt;=15,"Low Charges",
IF(tbl_Customers[[#This Row],[total_eve_charge]]&lt;=20,"Medium Charges","High Charges"))</f>
        <v>High Charges</v>
      </c>
      <c r="AB35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22" t="str">
        <f>IF(tbl_Customers[[#This Row],[number_vmail_messages]] = 0, "No Usage", IF(tbl_Customers[[#This Row],[number_vmail_messages]] &lt;= 20, "Low Usage", IF(tbl_Customers[[#This Row],[number_vmail_messages]] &lt;= 40, "Medium Usgae", "High Usage")))</f>
        <v>Low Usage</v>
      </c>
      <c r="AD3522" t="str">
        <f>IF(tbl_Customers[[#This Row],[total_day_minutes]]&lt;=150,"Low Usage", IF(tbl_Customers[[#This Row],[total_day_minutes]]&lt;=200,"Medium Usage", IF(tbl_Customers[[#This Row],[total_day_minutes]]&lt;=250,"High Usage","Very High Usage")))</f>
        <v>Low Usage</v>
      </c>
      <c r="AE3522" t="str">
        <f>IF(tbl_Customers[[#This Row],[total_intl_calls]]&lt;=5,"Low Calls", IF(tbl_Customers[[#This Row],[total_intl_calls]]&lt;=10, "Medium Calls", "High Calls"))</f>
        <v>Low Calls</v>
      </c>
      <c r="AF35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22" s="36" t="str">
        <f>IF(tbl_Customers[[#This Row],[Churn_Risk_Score]]&gt;=10,"High Risk", IF(tbl_Customers[[#This Row],[Churn_Risk_Score]]&gt;=5,"Medium Risk","Low Risk"))</f>
        <v>Low Risk</v>
      </c>
    </row>
    <row r="3523" spans="1:33" x14ac:dyDescent="0.35">
      <c r="A3523">
        <v>3522</v>
      </c>
      <c r="B3523" t="s">
        <v>64</v>
      </c>
      <c r="C3523">
        <v>106</v>
      </c>
      <c r="D3523" t="s">
        <v>28</v>
      </c>
      <c r="E3523" t="s">
        <v>23</v>
      </c>
      <c r="F3523" t="s">
        <v>22</v>
      </c>
      <c r="G3523">
        <v>0</v>
      </c>
      <c r="H3523">
        <v>196.7</v>
      </c>
      <c r="I3523">
        <v>100</v>
      </c>
      <c r="J3523">
        <v>33.44</v>
      </c>
      <c r="K3523">
        <v>210.2</v>
      </c>
      <c r="L3523">
        <v>109</v>
      </c>
      <c r="M3523">
        <v>17.87</v>
      </c>
      <c r="N3523">
        <v>173.8</v>
      </c>
      <c r="O3523">
        <v>83</v>
      </c>
      <c r="P3523">
        <v>7.82</v>
      </c>
      <c r="Q3523">
        <v>7.8</v>
      </c>
      <c r="R3523">
        <v>1</v>
      </c>
      <c r="S3523">
        <v>2.11</v>
      </c>
      <c r="T3523">
        <v>4</v>
      </c>
      <c r="U3523" t="s">
        <v>23</v>
      </c>
      <c r="V3523">
        <f>IF(tbl_Customers[[#This Row],[churn]] = "yes", 1, 0)</f>
        <v>1</v>
      </c>
      <c r="W3523" t="str">
        <f>IF(tbl_Customers[[#This Row],[number_customer_service_calls]] &lt;= 1, "0-1 Calls", IF(tbl_Customers[[#This Row],[number_customer_service_calls]] &lt;= 3, "2-3 Calls", IF(tbl_Customers[[#This Row],[number_customer_service_calls]] &lt;=5, "4-5 Calls", "6+ Calls")))</f>
        <v>4-5 Calls</v>
      </c>
      <c r="X3523" t="str">
        <f>IF(tbl_Customers[[#This Row],[account_length]] &lt;= 50, "0-50", IF(tbl_Customers[[#This Row],[account_length]] &lt;=100, "51-100", IF(tbl_Customers[[#This Row],[account_length]] &lt;= 150, "101-150", "151+")))</f>
        <v>101-150</v>
      </c>
      <c r="Y3523" t="str">
        <f>IF(tbl_Customers[[#This Row],[total_intl_charge]] &lt;= 3, "Low Charges", "High Charges")</f>
        <v>Low Charges</v>
      </c>
      <c r="Z3523" t="str">
        <f>IF(tbl_Customers[[#This Row],[total_eve_calls]]&lt;=80,"Low Calls",
IF(tbl_Customers[[#This Row],[total_eve_calls]]&lt;=120,"Medium Calls","High Calls"))</f>
        <v>Medium Calls</v>
      </c>
      <c r="AA3523" t="str">
        <f>IF(tbl_Customers[[#This Row],[total_eve_charge]]&lt;=15,"Low Charges",
IF(tbl_Customers[[#This Row],[total_eve_charge]]&lt;=20,"Medium Charges","High Charges"))</f>
        <v>Medium Charges</v>
      </c>
      <c r="AB35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23" t="str">
        <f>IF(tbl_Customers[[#This Row],[number_vmail_messages]] = 0, "No Usage", IF(tbl_Customers[[#This Row],[number_vmail_messages]] &lt;= 20, "Low Usage", IF(tbl_Customers[[#This Row],[number_vmail_messages]] &lt;= 40, "Medium Usgae", "High Usage")))</f>
        <v>No Usage</v>
      </c>
      <c r="AD3523" t="str">
        <f>IF(tbl_Customers[[#This Row],[total_day_minutes]]&lt;=150,"Low Usage", IF(tbl_Customers[[#This Row],[total_day_minutes]]&lt;=200,"Medium Usage", IF(tbl_Customers[[#This Row],[total_day_minutes]]&lt;=250,"High Usage","Very High Usage")))</f>
        <v>Medium Usage</v>
      </c>
      <c r="AE3523" t="str">
        <f>IF(tbl_Customers[[#This Row],[total_intl_calls]]&lt;=5,"Low Calls", IF(tbl_Customers[[#This Row],[total_intl_calls]]&lt;=10, "Medium Calls", "High Calls"))</f>
        <v>Low Calls</v>
      </c>
      <c r="AF35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523" s="36" t="str">
        <f>IF(tbl_Customers[[#This Row],[Churn_Risk_Score]]&gt;=10,"High Risk", IF(tbl_Customers[[#This Row],[Churn_Risk_Score]]&gt;=5,"Medium Risk","Low Risk"))</f>
        <v>Medium Risk</v>
      </c>
    </row>
    <row r="3524" spans="1:33" x14ac:dyDescent="0.35">
      <c r="A3524">
        <v>3523</v>
      </c>
      <c r="B3524" t="s">
        <v>26</v>
      </c>
      <c r="C3524">
        <v>32</v>
      </c>
      <c r="D3524" t="s">
        <v>28</v>
      </c>
      <c r="E3524" t="s">
        <v>22</v>
      </c>
      <c r="F3524" t="s">
        <v>22</v>
      </c>
      <c r="G3524">
        <v>0</v>
      </c>
      <c r="H3524">
        <v>230.7</v>
      </c>
      <c r="I3524">
        <v>122</v>
      </c>
      <c r="J3524">
        <v>39.22</v>
      </c>
      <c r="K3524">
        <v>204.7</v>
      </c>
      <c r="L3524">
        <v>134</v>
      </c>
      <c r="M3524">
        <v>17.399999999999999</v>
      </c>
      <c r="N3524">
        <v>142</v>
      </c>
      <c r="O3524">
        <v>86</v>
      </c>
      <c r="P3524">
        <v>6.39</v>
      </c>
      <c r="Q3524">
        <v>8.6999999999999993</v>
      </c>
      <c r="R3524">
        <v>3</v>
      </c>
      <c r="S3524">
        <v>2.35</v>
      </c>
      <c r="T3524">
        <v>2</v>
      </c>
      <c r="U3524" t="s">
        <v>22</v>
      </c>
      <c r="V3524">
        <f>IF(tbl_Customers[[#This Row],[churn]] = "yes", 1, 0)</f>
        <v>0</v>
      </c>
      <c r="W3524" t="str">
        <f>IF(tbl_Customers[[#This Row],[number_customer_service_calls]] &lt;= 1, "0-1 Calls", IF(tbl_Customers[[#This Row],[number_customer_service_calls]] &lt;= 3, "2-3 Calls", IF(tbl_Customers[[#This Row],[number_customer_service_calls]] &lt;=5, "4-5 Calls", "6+ Calls")))</f>
        <v>2-3 Calls</v>
      </c>
      <c r="X3524" t="str">
        <f>IF(tbl_Customers[[#This Row],[account_length]] &lt;= 50, "0-50", IF(tbl_Customers[[#This Row],[account_length]] &lt;=100, "51-100", IF(tbl_Customers[[#This Row],[account_length]] &lt;= 150, "101-150", "151+")))</f>
        <v>0-50</v>
      </c>
      <c r="Y3524" t="str">
        <f>IF(tbl_Customers[[#This Row],[total_intl_charge]] &lt;= 3, "Low Charges", "High Charges")</f>
        <v>Low Charges</v>
      </c>
      <c r="Z3524" t="str">
        <f>IF(tbl_Customers[[#This Row],[total_eve_calls]]&lt;=80,"Low Calls",
IF(tbl_Customers[[#This Row],[total_eve_calls]]&lt;=120,"Medium Calls","High Calls"))</f>
        <v>High Calls</v>
      </c>
      <c r="AA3524" t="str">
        <f>IF(tbl_Customers[[#This Row],[total_eve_charge]]&lt;=15,"Low Charges",
IF(tbl_Customers[[#This Row],[total_eve_charge]]&lt;=20,"Medium Charges","High Charges"))</f>
        <v>Medium Charges</v>
      </c>
      <c r="AB35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24" t="str">
        <f>IF(tbl_Customers[[#This Row],[number_vmail_messages]] = 0, "No Usage", IF(tbl_Customers[[#This Row],[number_vmail_messages]] &lt;= 20, "Low Usage", IF(tbl_Customers[[#This Row],[number_vmail_messages]] &lt;= 40, "Medium Usgae", "High Usage")))</f>
        <v>No Usage</v>
      </c>
      <c r="AD3524" t="str">
        <f>IF(tbl_Customers[[#This Row],[total_day_minutes]]&lt;=150,"Low Usage", IF(tbl_Customers[[#This Row],[total_day_minutes]]&lt;=200,"Medium Usage", IF(tbl_Customers[[#This Row],[total_day_minutes]]&lt;=250,"High Usage","Very High Usage")))</f>
        <v>High Usage</v>
      </c>
      <c r="AE3524" t="str">
        <f>IF(tbl_Customers[[#This Row],[total_intl_calls]]&lt;=5,"Low Calls", IF(tbl_Customers[[#This Row],[total_intl_calls]]&lt;=10, "Medium Calls", "High Calls"))</f>
        <v>Low Calls</v>
      </c>
      <c r="AF35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4" s="36" t="str">
        <f>IF(tbl_Customers[[#This Row],[Churn_Risk_Score]]&gt;=10,"High Risk", IF(tbl_Customers[[#This Row],[Churn_Risk_Score]]&gt;=5,"Medium Risk","Low Risk"))</f>
        <v>Low Risk</v>
      </c>
    </row>
    <row r="3525" spans="1:33" x14ac:dyDescent="0.35">
      <c r="A3525">
        <v>3524</v>
      </c>
      <c r="B3525" t="s">
        <v>52</v>
      </c>
      <c r="C3525">
        <v>174</v>
      </c>
      <c r="D3525" t="s">
        <v>21</v>
      </c>
      <c r="E3525" t="s">
        <v>22</v>
      </c>
      <c r="F3525" t="s">
        <v>22</v>
      </c>
      <c r="G3525">
        <v>0</v>
      </c>
      <c r="H3525">
        <v>222.3</v>
      </c>
      <c r="I3525">
        <v>102</v>
      </c>
      <c r="J3525">
        <v>37.79</v>
      </c>
      <c r="K3525">
        <v>173.8</v>
      </c>
      <c r="L3525">
        <v>123</v>
      </c>
      <c r="M3525">
        <v>14.77</v>
      </c>
      <c r="N3525">
        <v>297.2</v>
      </c>
      <c r="O3525">
        <v>97</v>
      </c>
      <c r="P3525">
        <v>13.37</v>
      </c>
      <c r="Q3525">
        <v>5.7</v>
      </c>
      <c r="R3525">
        <v>2</v>
      </c>
      <c r="S3525">
        <v>1.54</v>
      </c>
      <c r="T3525">
        <v>0</v>
      </c>
      <c r="U3525" t="s">
        <v>23</v>
      </c>
      <c r="V3525">
        <f>IF(tbl_Customers[[#This Row],[churn]] = "yes", 1, 0)</f>
        <v>1</v>
      </c>
      <c r="W3525" t="str">
        <f>IF(tbl_Customers[[#This Row],[number_customer_service_calls]] &lt;= 1, "0-1 Calls", IF(tbl_Customers[[#This Row],[number_customer_service_calls]] &lt;= 3, "2-3 Calls", IF(tbl_Customers[[#This Row],[number_customer_service_calls]] &lt;=5, "4-5 Calls", "6+ Calls")))</f>
        <v>0-1 Calls</v>
      </c>
      <c r="X3525" t="str">
        <f>IF(tbl_Customers[[#This Row],[account_length]] &lt;= 50, "0-50", IF(tbl_Customers[[#This Row],[account_length]] &lt;=100, "51-100", IF(tbl_Customers[[#This Row],[account_length]] &lt;= 150, "101-150", "151+")))</f>
        <v>151+</v>
      </c>
      <c r="Y3525" t="str">
        <f>IF(tbl_Customers[[#This Row],[total_intl_charge]] &lt;= 3, "Low Charges", "High Charges")</f>
        <v>Low Charges</v>
      </c>
      <c r="Z3525" t="str">
        <f>IF(tbl_Customers[[#This Row],[total_eve_calls]]&lt;=80,"Low Calls",
IF(tbl_Customers[[#This Row],[total_eve_calls]]&lt;=120,"Medium Calls","High Calls"))</f>
        <v>High Calls</v>
      </c>
      <c r="AA3525" t="str">
        <f>IF(tbl_Customers[[#This Row],[total_eve_charge]]&lt;=15,"Low Charges",
IF(tbl_Customers[[#This Row],[total_eve_charge]]&lt;=20,"Medium Charges","High Charges"))</f>
        <v>Low Charges</v>
      </c>
      <c r="AB35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25" t="str">
        <f>IF(tbl_Customers[[#This Row],[number_vmail_messages]] = 0, "No Usage", IF(tbl_Customers[[#This Row],[number_vmail_messages]] &lt;= 20, "Low Usage", IF(tbl_Customers[[#This Row],[number_vmail_messages]] &lt;= 40, "Medium Usgae", "High Usage")))</f>
        <v>No Usage</v>
      </c>
      <c r="AD3525" t="str">
        <f>IF(tbl_Customers[[#This Row],[total_day_minutes]]&lt;=150,"Low Usage", IF(tbl_Customers[[#This Row],[total_day_minutes]]&lt;=200,"Medium Usage", IF(tbl_Customers[[#This Row],[total_day_minutes]]&lt;=250,"High Usage","Very High Usage")))</f>
        <v>High Usage</v>
      </c>
      <c r="AE3525" t="str">
        <f>IF(tbl_Customers[[#This Row],[total_intl_calls]]&lt;=5,"Low Calls", IF(tbl_Customers[[#This Row],[total_intl_calls]]&lt;=10, "Medium Calls", "High Calls"))</f>
        <v>Low Calls</v>
      </c>
      <c r="AF35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5" s="36" t="str">
        <f>IF(tbl_Customers[[#This Row],[Churn_Risk_Score]]&gt;=10,"High Risk", IF(tbl_Customers[[#This Row],[Churn_Risk_Score]]&gt;=5,"Medium Risk","Low Risk"))</f>
        <v>Low Risk</v>
      </c>
    </row>
    <row r="3526" spans="1:33" x14ac:dyDescent="0.35">
      <c r="A3526">
        <v>3525</v>
      </c>
      <c r="B3526" t="s">
        <v>36</v>
      </c>
      <c r="C3526">
        <v>98</v>
      </c>
      <c r="D3526" t="s">
        <v>28</v>
      </c>
      <c r="E3526" t="s">
        <v>22</v>
      </c>
      <c r="F3526" t="s">
        <v>22</v>
      </c>
      <c r="G3526">
        <v>0</v>
      </c>
      <c r="H3526">
        <v>198.6</v>
      </c>
      <c r="I3526">
        <v>92</v>
      </c>
      <c r="J3526">
        <v>33.76</v>
      </c>
      <c r="K3526">
        <v>349.4</v>
      </c>
      <c r="L3526">
        <v>99</v>
      </c>
      <c r="M3526">
        <v>29.7</v>
      </c>
      <c r="N3526">
        <v>221.7</v>
      </c>
      <c r="O3526">
        <v>83</v>
      </c>
      <c r="P3526">
        <v>9.98</v>
      </c>
      <c r="Q3526">
        <v>7.3</v>
      </c>
      <c r="R3526">
        <v>6</v>
      </c>
      <c r="S3526">
        <v>1.97</v>
      </c>
      <c r="T3526">
        <v>2</v>
      </c>
      <c r="U3526" t="s">
        <v>23</v>
      </c>
      <c r="V3526">
        <f>IF(tbl_Customers[[#This Row],[churn]] = "yes", 1, 0)</f>
        <v>1</v>
      </c>
      <c r="W3526" t="str">
        <f>IF(tbl_Customers[[#This Row],[number_customer_service_calls]] &lt;= 1, "0-1 Calls", IF(tbl_Customers[[#This Row],[number_customer_service_calls]] &lt;= 3, "2-3 Calls", IF(tbl_Customers[[#This Row],[number_customer_service_calls]] &lt;=5, "4-5 Calls", "6+ Calls")))</f>
        <v>2-3 Calls</v>
      </c>
      <c r="X3526" t="str">
        <f>IF(tbl_Customers[[#This Row],[account_length]] &lt;= 50, "0-50", IF(tbl_Customers[[#This Row],[account_length]] &lt;=100, "51-100", IF(tbl_Customers[[#This Row],[account_length]] &lt;= 150, "101-150", "151+")))</f>
        <v>51-100</v>
      </c>
      <c r="Y3526" t="str">
        <f>IF(tbl_Customers[[#This Row],[total_intl_charge]] &lt;= 3, "Low Charges", "High Charges")</f>
        <v>Low Charges</v>
      </c>
      <c r="Z3526" t="str">
        <f>IF(tbl_Customers[[#This Row],[total_eve_calls]]&lt;=80,"Low Calls",
IF(tbl_Customers[[#This Row],[total_eve_calls]]&lt;=120,"Medium Calls","High Calls"))</f>
        <v>Medium Calls</v>
      </c>
      <c r="AA3526" t="str">
        <f>IF(tbl_Customers[[#This Row],[total_eve_charge]]&lt;=15,"Low Charges",
IF(tbl_Customers[[#This Row],[total_eve_charge]]&lt;=20,"Medium Charges","High Charges"))</f>
        <v>High Charges</v>
      </c>
      <c r="AB35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26" t="str">
        <f>IF(tbl_Customers[[#This Row],[number_vmail_messages]] = 0, "No Usage", IF(tbl_Customers[[#This Row],[number_vmail_messages]] &lt;= 20, "Low Usage", IF(tbl_Customers[[#This Row],[number_vmail_messages]] &lt;= 40, "Medium Usgae", "High Usage")))</f>
        <v>No Usage</v>
      </c>
      <c r="AD3526" t="str">
        <f>IF(tbl_Customers[[#This Row],[total_day_minutes]]&lt;=150,"Low Usage", IF(tbl_Customers[[#This Row],[total_day_minutes]]&lt;=200,"Medium Usage", IF(tbl_Customers[[#This Row],[total_day_minutes]]&lt;=250,"High Usage","Very High Usage")))</f>
        <v>Medium Usage</v>
      </c>
      <c r="AE3526" t="str">
        <f>IF(tbl_Customers[[#This Row],[total_intl_calls]]&lt;=5,"Low Calls", IF(tbl_Customers[[#This Row],[total_intl_calls]]&lt;=10, "Medium Calls", "High Calls"))</f>
        <v>Medium Calls</v>
      </c>
      <c r="AF35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6" s="36" t="str">
        <f>IF(tbl_Customers[[#This Row],[Churn_Risk_Score]]&gt;=10,"High Risk", IF(tbl_Customers[[#This Row],[Churn_Risk_Score]]&gt;=5,"Medium Risk","Low Risk"))</f>
        <v>Low Risk</v>
      </c>
    </row>
    <row r="3527" spans="1:33" x14ac:dyDescent="0.35">
      <c r="A3527">
        <v>3526</v>
      </c>
      <c r="B3527" t="s">
        <v>66</v>
      </c>
      <c r="C3527">
        <v>42</v>
      </c>
      <c r="D3527" t="s">
        <v>28</v>
      </c>
      <c r="E3527" t="s">
        <v>22</v>
      </c>
      <c r="F3527" t="s">
        <v>22</v>
      </c>
      <c r="G3527">
        <v>0</v>
      </c>
      <c r="H3527">
        <v>139.4</v>
      </c>
      <c r="I3527">
        <v>109</v>
      </c>
      <c r="J3527">
        <v>23.7</v>
      </c>
      <c r="K3527">
        <v>223.8</v>
      </c>
      <c r="L3527">
        <v>121</v>
      </c>
      <c r="M3527">
        <v>19.02</v>
      </c>
      <c r="N3527">
        <v>244.9</v>
      </c>
      <c r="O3527">
        <v>105</v>
      </c>
      <c r="P3527">
        <v>11.02</v>
      </c>
      <c r="Q3527">
        <v>4.5999999999999996</v>
      </c>
      <c r="R3527">
        <v>3</v>
      </c>
      <c r="S3527">
        <v>1.24</v>
      </c>
      <c r="T3527">
        <v>1</v>
      </c>
      <c r="U3527" t="s">
        <v>22</v>
      </c>
      <c r="V3527">
        <f>IF(tbl_Customers[[#This Row],[churn]] = "yes", 1, 0)</f>
        <v>0</v>
      </c>
      <c r="W3527" t="str">
        <f>IF(tbl_Customers[[#This Row],[number_customer_service_calls]] &lt;= 1, "0-1 Calls", IF(tbl_Customers[[#This Row],[number_customer_service_calls]] &lt;= 3, "2-3 Calls", IF(tbl_Customers[[#This Row],[number_customer_service_calls]] &lt;=5, "4-5 Calls", "6+ Calls")))</f>
        <v>0-1 Calls</v>
      </c>
      <c r="X3527" t="str">
        <f>IF(tbl_Customers[[#This Row],[account_length]] &lt;= 50, "0-50", IF(tbl_Customers[[#This Row],[account_length]] &lt;=100, "51-100", IF(tbl_Customers[[#This Row],[account_length]] &lt;= 150, "101-150", "151+")))</f>
        <v>0-50</v>
      </c>
      <c r="Y3527" t="str">
        <f>IF(tbl_Customers[[#This Row],[total_intl_charge]] &lt;= 3, "Low Charges", "High Charges")</f>
        <v>Low Charges</v>
      </c>
      <c r="Z3527" t="str">
        <f>IF(tbl_Customers[[#This Row],[total_eve_calls]]&lt;=80,"Low Calls",
IF(tbl_Customers[[#This Row],[total_eve_calls]]&lt;=120,"Medium Calls","High Calls"))</f>
        <v>High Calls</v>
      </c>
      <c r="AA3527" t="str">
        <f>IF(tbl_Customers[[#This Row],[total_eve_charge]]&lt;=15,"Low Charges",
IF(tbl_Customers[[#This Row],[total_eve_charge]]&lt;=20,"Medium Charges","High Charges"))</f>
        <v>Medium Charges</v>
      </c>
      <c r="AB35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27" t="str">
        <f>IF(tbl_Customers[[#This Row],[number_vmail_messages]] = 0, "No Usage", IF(tbl_Customers[[#This Row],[number_vmail_messages]] &lt;= 20, "Low Usage", IF(tbl_Customers[[#This Row],[number_vmail_messages]] &lt;= 40, "Medium Usgae", "High Usage")))</f>
        <v>No Usage</v>
      </c>
      <c r="AD3527" t="str">
        <f>IF(tbl_Customers[[#This Row],[total_day_minutes]]&lt;=150,"Low Usage", IF(tbl_Customers[[#This Row],[total_day_minutes]]&lt;=200,"Medium Usage", IF(tbl_Customers[[#This Row],[total_day_minutes]]&lt;=250,"High Usage","Very High Usage")))</f>
        <v>Low Usage</v>
      </c>
      <c r="AE3527" t="str">
        <f>IF(tbl_Customers[[#This Row],[total_intl_calls]]&lt;=5,"Low Calls", IF(tbl_Customers[[#This Row],[total_intl_calls]]&lt;=10, "Medium Calls", "High Calls"))</f>
        <v>Low Calls</v>
      </c>
      <c r="AF35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7" s="36" t="str">
        <f>IF(tbl_Customers[[#This Row],[Churn_Risk_Score]]&gt;=10,"High Risk", IF(tbl_Customers[[#This Row],[Churn_Risk_Score]]&gt;=5,"Medium Risk","Low Risk"))</f>
        <v>Low Risk</v>
      </c>
    </row>
    <row r="3528" spans="1:33" x14ac:dyDescent="0.35">
      <c r="A3528">
        <v>3527</v>
      </c>
      <c r="B3528" t="s">
        <v>38</v>
      </c>
      <c r="C3528">
        <v>99</v>
      </c>
      <c r="D3528" t="s">
        <v>25</v>
      </c>
      <c r="E3528" t="s">
        <v>22</v>
      </c>
      <c r="F3528" t="s">
        <v>22</v>
      </c>
      <c r="G3528">
        <v>0</v>
      </c>
      <c r="H3528">
        <v>130.4</v>
      </c>
      <c r="I3528">
        <v>121</v>
      </c>
      <c r="J3528">
        <v>22.17</v>
      </c>
      <c r="K3528">
        <v>219.9</v>
      </c>
      <c r="L3528">
        <v>103</v>
      </c>
      <c r="M3528">
        <v>18.690000000000001</v>
      </c>
      <c r="N3528">
        <v>84.1</v>
      </c>
      <c r="O3528">
        <v>85</v>
      </c>
      <c r="P3528">
        <v>3.78</v>
      </c>
      <c r="Q3528">
        <v>9.8000000000000007</v>
      </c>
      <c r="R3528">
        <v>3</v>
      </c>
      <c r="S3528">
        <v>2.65</v>
      </c>
      <c r="T3528">
        <v>2</v>
      </c>
      <c r="U3528" t="s">
        <v>22</v>
      </c>
      <c r="V3528">
        <f>IF(tbl_Customers[[#This Row],[churn]] = "yes", 1, 0)</f>
        <v>0</v>
      </c>
      <c r="W3528" t="str">
        <f>IF(tbl_Customers[[#This Row],[number_customer_service_calls]] &lt;= 1, "0-1 Calls", IF(tbl_Customers[[#This Row],[number_customer_service_calls]] &lt;= 3, "2-3 Calls", IF(tbl_Customers[[#This Row],[number_customer_service_calls]] &lt;=5, "4-5 Calls", "6+ Calls")))</f>
        <v>2-3 Calls</v>
      </c>
      <c r="X3528" t="str">
        <f>IF(tbl_Customers[[#This Row],[account_length]] &lt;= 50, "0-50", IF(tbl_Customers[[#This Row],[account_length]] &lt;=100, "51-100", IF(tbl_Customers[[#This Row],[account_length]] &lt;= 150, "101-150", "151+")))</f>
        <v>51-100</v>
      </c>
      <c r="Y3528" t="str">
        <f>IF(tbl_Customers[[#This Row],[total_intl_charge]] &lt;= 3, "Low Charges", "High Charges")</f>
        <v>Low Charges</v>
      </c>
      <c r="Z3528" t="str">
        <f>IF(tbl_Customers[[#This Row],[total_eve_calls]]&lt;=80,"Low Calls",
IF(tbl_Customers[[#This Row],[total_eve_calls]]&lt;=120,"Medium Calls","High Calls"))</f>
        <v>Medium Calls</v>
      </c>
      <c r="AA3528" t="str">
        <f>IF(tbl_Customers[[#This Row],[total_eve_charge]]&lt;=15,"Low Charges",
IF(tbl_Customers[[#This Row],[total_eve_charge]]&lt;=20,"Medium Charges","High Charges"))</f>
        <v>Medium Charges</v>
      </c>
      <c r="AB35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28" t="str">
        <f>IF(tbl_Customers[[#This Row],[number_vmail_messages]] = 0, "No Usage", IF(tbl_Customers[[#This Row],[number_vmail_messages]] &lt;= 20, "Low Usage", IF(tbl_Customers[[#This Row],[number_vmail_messages]] &lt;= 40, "Medium Usgae", "High Usage")))</f>
        <v>No Usage</v>
      </c>
      <c r="AD3528" t="str">
        <f>IF(tbl_Customers[[#This Row],[total_day_minutes]]&lt;=150,"Low Usage", IF(tbl_Customers[[#This Row],[total_day_minutes]]&lt;=200,"Medium Usage", IF(tbl_Customers[[#This Row],[total_day_minutes]]&lt;=250,"High Usage","Very High Usage")))</f>
        <v>Low Usage</v>
      </c>
      <c r="AE3528" t="str">
        <f>IF(tbl_Customers[[#This Row],[total_intl_calls]]&lt;=5,"Low Calls", IF(tbl_Customers[[#This Row],[total_intl_calls]]&lt;=10, "Medium Calls", "High Calls"))</f>
        <v>Low Calls</v>
      </c>
      <c r="AF35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8" s="36" t="str">
        <f>IF(tbl_Customers[[#This Row],[Churn_Risk_Score]]&gt;=10,"High Risk", IF(tbl_Customers[[#This Row],[Churn_Risk_Score]]&gt;=5,"Medium Risk","Low Risk"))</f>
        <v>Low Risk</v>
      </c>
    </row>
    <row r="3529" spans="1:33" x14ac:dyDescent="0.35">
      <c r="A3529">
        <v>3528</v>
      </c>
      <c r="B3529" t="s">
        <v>36</v>
      </c>
      <c r="C3529">
        <v>119</v>
      </c>
      <c r="D3529" t="s">
        <v>25</v>
      </c>
      <c r="E3529" t="s">
        <v>22</v>
      </c>
      <c r="F3529" t="s">
        <v>22</v>
      </c>
      <c r="G3529">
        <v>0</v>
      </c>
      <c r="H3529">
        <v>153.19999999999999</v>
      </c>
      <c r="I3529">
        <v>131</v>
      </c>
      <c r="J3529">
        <v>26.04</v>
      </c>
      <c r="K3529">
        <v>116.6</v>
      </c>
      <c r="L3529">
        <v>85</v>
      </c>
      <c r="M3529">
        <v>9.91</v>
      </c>
      <c r="N3529">
        <v>218.5</v>
      </c>
      <c r="O3529">
        <v>74</v>
      </c>
      <c r="P3529">
        <v>9.83</v>
      </c>
      <c r="Q3529">
        <v>10.1</v>
      </c>
      <c r="R3529">
        <v>5</v>
      </c>
      <c r="S3529">
        <v>2.73</v>
      </c>
      <c r="T3529">
        <v>1</v>
      </c>
      <c r="U3529" t="s">
        <v>22</v>
      </c>
      <c r="V3529">
        <f>IF(tbl_Customers[[#This Row],[churn]] = "yes", 1, 0)</f>
        <v>0</v>
      </c>
      <c r="W3529" t="str">
        <f>IF(tbl_Customers[[#This Row],[number_customer_service_calls]] &lt;= 1, "0-1 Calls", IF(tbl_Customers[[#This Row],[number_customer_service_calls]] &lt;= 3, "2-3 Calls", IF(tbl_Customers[[#This Row],[number_customer_service_calls]] &lt;=5, "4-5 Calls", "6+ Calls")))</f>
        <v>0-1 Calls</v>
      </c>
      <c r="X3529" t="str">
        <f>IF(tbl_Customers[[#This Row],[account_length]] &lt;= 50, "0-50", IF(tbl_Customers[[#This Row],[account_length]] &lt;=100, "51-100", IF(tbl_Customers[[#This Row],[account_length]] &lt;= 150, "101-150", "151+")))</f>
        <v>101-150</v>
      </c>
      <c r="Y3529" t="str">
        <f>IF(tbl_Customers[[#This Row],[total_intl_charge]] &lt;= 3, "Low Charges", "High Charges")</f>
        <v>Low Charges</v>
      </c>
      <c r="Z3529" t="str">
        <f>IF(tbl_Customers[[#This Row],[total_eve_calls]]&lt;=80,"Low Calls",
IF(tbl_Customers[[#This Row],[total_eve_calls]]&lt;=120,"Medium Calls","High Calls"))</f>
        <v>Medium Calls</v>
      </c>
      <c r="AA3529" t="str">
        <f>IF(tbl_Customers[[#This Row],[total_eve_charge]]&lt;=15,"Low Charges",
IF(tbl_Customers[[#This Row],[total_eve_charge]]&lt;=20,"Medium Charges","High Charges"))</f>
        <v>Low Charges</v>
      </c>
      <c r="AB35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29" t="str">
        <f>IF(tbl_Customers[[#This Row],[number_vmail_messages]] = 0, "No Usage", IF(tbl_Customers[[#This Row],[number_vmail_messages]] &lt;= 20, "Low Usage", IF(tbl_Customers[[#This Row],[number_vmail_messages]] &lt;= 40, "Medium Usgae", "High Usage")))</f>
        <v>No Usage</v>
      </c>
      <c r="AD3529" t="str">
        <f>IF(tbl_Customers[[#This Row],[total_day_minutes]]&lt;=150,"Low Usage", IF(tbl_Customers[[#This Row],[total_day_minutes]]&lt;=200,"Medium Usage", IF(tbl_Customers[[#This Row],[total_day_minutes]]&lt;=250,"High Usage","Very High Usage")))</f>
        <v>Medium Usage</v>
      </c>
      <c r="AE3529" t="str">
        <f>IF(tbl_Customers[[#This Row],[total_intl_calls]]&lt;=5,"Low Calls", IF(tbl_Customers[[#This Row],[total_intl_calls]]&lt;=10, "Medium Calls", "High Calls"))</f>
        <v>Low Calls</v>
      </c>
      <c r="AF35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29" s="36" t="str">
        <f>IF(tbl_Customers[[#This Row],[Churn_Risk_Score]]&gt;=10,"High Risk", IF(tbl_Customers[[#This Row],[Churn_Risk_Score]]&gt;=5,"Medium Risk","Low Risk"))</f>
        <v>Low Risk</v>
      </c>
    </row>
    <row r="3530" spans="1:33" x14ac:dyDescent="0.35">
      <c r="A3530">
        <v>3529</v>
      </c>
      <c r="B3530" t="s">
        <v>49</v>
      </c>
      <c r="C3530">
        <v>47</v>
      </c>
      <c r="D3530" t="s">
        <v>21</v>
      </c>
      <c r="E3530" t="s">
        <v>23</v>
      </c>
      <c r="F3530" t="s">
        <v>22</v>
      </c>
      <c r="G3530">
        <v>0</v>
      </c>
      <c r="H3530">
        <v>177.1</v>
      </c>
      <c r="I3530">
        <v>104</v>
      </c>
      <c r="J3530">
        <v>30.11</v>
      </c>
      <c r="K3530">
        <v>217.4</v>
      </c>
      <c r="L3530">
        <v>97</v>
      </c>
      <c r="M3530">
        <v>18.48</v>
      </c>
      <c r="N3530">
        <v>191.8</v>
      </c>
      <c r="O3530">
        <v>131</v>
      </c>
      <c r="P3530">
        <v>8.6300000000000008</v>
      </c>
      <c r="Q3530">
        <v>9.6999999999999993</v>
      </c>
      <c r="R3530">
        <v>5</v>
      </c>
      <c r="S3530">
        <v>2.62</v>
      </c>
      <c r="T3530">
        <v>2</v>
      </c>
      <c r="U3530" t="s">
        <v>22</v>
      </c>
      <c r="V3530">
        <f>IF(tbl_Customers[[#This Row],[churn]] = "yes", 1, 0)</f>
        <v>0</v>
      </c>
      <c r="W3530" t="str">
        <f>IF(tbl_Customers[[#This Row],[number_customer_service_calls]] &lt;= 1, "0-1 Calls", IF(tbl_Customers[[#This Row],[number_customer_service_calls]] &lt;= 3, "2-3 Calls", IF(tbl_Customers[[#This Row],[number_customer_service_calls]] &lt;=5, "4-5 Calls", "6+ Calls")))</f>
        <v>2-3 Calls</v>
      </c>
      <c r="X3530" t="str">
        <f>IF(tbl_Customers[[#This Row],[account_length]] &lt;= 50, "0-50", IF(tbl_Customers[[#This Row],[account_length]] &lt;=100, "51-100", IF(tbl_Customers[[#This Row],[account_length]] &lt;= 150, "101-150", "151+")))</f>
        <v>0-50</v>
      </c>
      <c r="Y3530" t="str">
        <f>IF(tbl_Customers[[#This Row],[total_intl_charge]] &lt;= 3, "Low Charges", "High Charges")</f>
        <v>Low Charges</v>
      </c>
      <c r="Z3530" t="str">
        <f>IF(tbl_Customers[[#This Row],[total_eve_calls]]&lt;=80,"Low Calls",
IF(tbl_Customers[[#This Row],[total_eve_calls]]&lt;=120,"Medium Calls","High Calls"))</f>
        <v>Medium Calls</v>
      </c>
      <c r="AA3530" t="str">
        <f>IF(tbl_Customers[[#This Row],[total_eve_charge]]&lt;=15,"Low Charges",
IF(tbl_Customers[[#This Row],[total_eve_charge]]&lt;=20,"Medium Charges","High Charges"))</f>
        <v>Medium Charges</v>
      </c>
      <c r="AB35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30" t="str">
        <f>IF(tbl_Customers[[#This Row],[number_vmail_messages]] = 0, "No Usage", IF(tbl_Customers[[#This Row],[number_vmail_messages]] &lt;= 20, "Low Usage", IF(tbl_Customers[[#This Row],[number_vmail_messages]] &lt;= 40, "Medium Usgae", "High Usage")))</f>
        <v>No Usage</v>
      </c>
      <c r="AD3530" t="str">
        <f>IF(tbl_Customers[[#This Row],[total_day_minutes]]&lt;=150,"Low Usage", IF(tbl_Customers[[#This Row],[total_day_minutes]]&lt;=200,"Medium Usage", IF(tbl_Customers[[#This Row],[total_day_minutes]]&lt;=250,"High Usage","Very High Usage")))</f>
        <v>Medium Usage</v>
      </c>
      <c r="AE3530" t="str">
        <f>IF(tbl_Customers[[#This Row],[total_intl_calls]]&lt;=5,"Low Calls", IF(tbl_Customers[[#This Row],[total_intl_calls]]&lt;=10, "Medium Calls", "High Calls"))</f>
        <v>Low Calls</v>
      </c>
      <c r="AF35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30" s="36" t="str">
        <f>IF(tbl_Customers[[#This Row],[Churn_Risk_Score]]&gt;=10,"High Risk", IF(tbl_Customers[[#This Row],[Churn_Risk_Score]]&gt;=5,"Medium Risk","Low Risk"))</f>
        <v>Low Risk</v>
      </c>
    </row>
    <row r="3531" spans="1:33" x14ac:dyDescent="0.35">
      <c r="A3531">
        <v>3530</v>
      </c>
      <c r="B3531" t="s">
        <v>48</v>
      </c>
      <c r="C3531">
        <v>77</v>
      </c>
      <c r="D3531" t="s">
        <v>21</v>
      </c>
      <c r="E3531" t="s">
        <v>22</v>
      </c>
      <c r="F3531" t="s">
        <v>22</v>
      </c>
      <c r="G3531">
        <v>0</v>
      </c>
      <c r="H3531">
        <v>134.5</v>
      </c>
      <c r="I3531">
        <v>119</v>
      </c>
      <c r="J3531">
        <v>22.87</v>
      </c>
      <c r="K3531">
        <v>119.7</v>
      </c>
      <c r="L3531">
        <v>104</v>
      </c>
      <c r="M3531">
        <v>10.17</v>
      </c>
      <c r="N3531">
        <v>250.7</v>
      </c>
      <c r="O3531">
        <v>112</v>
      </c>
      <c r="P3531">
        <v>11.28</v>
      </c>
      <c r="Q3531">
        <v>9.3000000000000007</v>
      </c>
      <c r="R3531">
        <v>5</v>
      </c>
      <c r="S3531">
        <v>2.5099999999999998</v>
      </c>
      <c r="T3531">
        <v>0</v>
      </c>
      <c r="U3531" t="s">
        <v>22</v>
      </c>
      <c r="V3531">
        <f>IF(tbl_Customers[[#This Row],[churn]] = "yes", 1, 0)</f>
        <v>0</v>
      </c>
      <c r="W3531" t="str">
        <f>IF(tbl_Customers[[#This Row],[number_customer_service_calls]] &lt;= 1, "0-1 Calls", IF(tbl_Customers[[#This Row],[number_customer_service_calls]] &lt;= 3, "2-3 Calls", IF(tbl_Customers[[#This Row],[number_customer_service_calls]] &lt;=5, "4-5 Calls", "6+ Calls")))</f>
        <v>0-1 Calls</v>
      </c>
      <c r="X3531" t="str">
        <f>IF(tbl_Customers[[#This Row],[account_length]] &lt;= 50, "0-50", IF(tbl_Customers[[#This Row],[account_length]] &lt;=100, "51-100", IF(tbl_Customers[[#This Row],[account_length]] &lt;= 150, "101-150", "151+")))</f>
        <v>51-100</v>
      </c>
      <c r="Y3531" t="str">
        <f>IF(tbl_Customers[[#This Row],[total_intl_charge]] &lt;= 3, "Low Charges", "High Charges")</f>
        <v>Low Charges</v>
      </c>
      <c r="Z3531" t="str">
        <f>IF(tbl_Customers[[#This Row],[total_eve_calls]]&lt;=80,"Low Calls",
IF(tbl_Customers[[#This Row],[total_eve_calls]]&lt;=120,"Medium Calls","High Calls"))</f>
        <v>Medium Calls</v>
      </c>
      <c r="AA3531" t="str">
        <f>IF(tbl_Customers[[#This Row],[total_eve_charge]]&lt;=15,"Low Charges",
IF(tbl_Customers[[#This Row],[total_eve_charge]]&lt;=20,"Medium Charges","High Charges"))</f>
        <v>Low Charges</v>
      </c>
      <c r="AB35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31" t="str">
        <f>IF(tbl_Customers[[#This Row],[number_vmail_messages]] = 0, "No Usage", IF(tbl_Customers[[#This Row],[number_vmail_messages]] &lt;= 20, "Low Usage", IF(tbl_Customers[[#This Row],[number_vmail_messages]] &lt;= 40, "Medium Usgae", "High Usage")))</f>
        <v>No Usage</v>
      </c>
      <c r="AD3531" t="str">
        <f>IF(tbl_Customers[[#This Row],[total_day_minutes]]&lt;=150,"Low Usage", IF(tbl_Customers[[#This Row],[total_day_minutes]]&lt;=200,"Medium Usage", IF(tbl_Customers[[#This Row],[total_day_minutes]]&lt;=250,"High Usage","Very High Usage")))</f>
        <v>Low Usage</v>
      </c>
      <c r="AE3531" t="str">
        <f>IF(tbl_Customers[[#This Row],[total_intl_calls]]&lt;=5,"Low Calls", IF(tbl_Customers[[#This Row],[total_intl_calls]]&lt;=10, "Medium Calls", "High Calls"))</f>
        <v>Low Calls</v>
      </c>
      <c r="AF35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31" s="36" t="str">
        <f>IF(tbl_Customers[[#This Row],[Churn_Risk_Score]]&gt;=10,"High Risk", IF(tbl_Customers[[#This Row],[Churn_Risk_Score]]&gt;=5,"Medium Risk","Low Risk"))</f>
        <v>Low Risk</v>
      </c>
    </row>
    <row r="3532" spans="1:33" x14ac:dyDescent="0.35">
      <c r="A3532">
        <v>3531</v>
      </c>
      <c r="B3532" t="s">
        <v>44</v>
      </c>
      <c r="C3532">
        <v>39</v>
      </c>
      <c r="D3532" t="s">
        <v>28</v>
      </c>
      <c r="E3532" t="s">
        <v>22</v>
      </c>
      <c r="F3532" t="s">
        <v>23</v>
      </c>
      <c r="G3532">
        <v>38</v>
      </c>
      <c r="H3532">
        <v>201.8</v>
      </c>
      <c r="I3532">
        <v>66</v>
      </c>
      <c r="J3532">
        <v>34.31</v>
      </c>
      <c r="K3532">
        <v>200.1</v>
      </c>
      <c r="L3532">
        <v>87</v>
      </c>
      <c r="M3532">
        <v>17.010000000000002</v>
      </c>
      <c r="N3532">
        <v>173.7</v>
      </c>
      <c r="O3532">
        <v>112</v>
      </c>
      <c r="P3532">
        <v>7.82</v>
      </c>
      <c r="Q3532">
        <v>9.5</v>
      </c>
      <c r="R3532">
        <v>3</v>
      </c>
      <c r="S3532">
        <v>2.57</v>
      </c>
      <c r="T3532">
        <v>0</v>
      </c>
      <c r="U3532" t="s">
        <v>22</v>
      </c>
      <c r="V3532">
        <f>IF(tbl_Customers[[#This Row],[churn]] = "yes", 1, 0)</f>
        <v>0</v>
      </c>
      <c r="W3532" t="str">
        <f>IF(tbl_Customers[[#This Row],[number_customer_service_calls]] &lt;= 1, "0-1 Calls", IF(tbl_Customers[[#This Row],[number_customer_service_calls]] &lt;= 3, "2-3 Calls", IF(tbl_Customers[[#This Row],[number_customer_service_calls]] &lt;=5, "4-5 Calls", "6+ Calls")))</f>
        <v>0-1 Calls</v>
      </c>
      <c r="X3532" t="str">
        <f>IF(tbl_Customers[[#This Row],[account_length]] &lt;= 50, "0-50", IF(tbl_Customers[[#This Row],[account_length]] &lt;=100, "51-100", IF(tbl_Customers[[#This Row],[account_length]] &lt;= 150, "101-150", "151+")))</f>
        <v>0-50</v>
      </c>
      <c r="Y3532" t="str">
        <f>IF(tbl_Customers[[#This Row],[total_intl_charge]] &lt;= 3, "Low Charges", "High Charges")</f>
        <v>Low Charges</v>
      </c>
      <c r="Z3532" t="str">
        <f>IF(tbl_Customers[[#This Row],[total_eve_calls]]&lt;=80,"Low Calls",
IF(tbl_Customers[[#This Row],[total_eve_calls]]&lt;=120,"Medium Calls","High Calls"))</f>
        <v>Medium Calls</v>
      </c>
      <c r="AA3532" t="str">
        <f>IF(tbl_Customers[[#This Row],[total_eve_charge]]&lt;=15,"Low Charges",
IF(tbl_Customers[[#This Row],[total_eve_charge]]&lt;=20,"Medium Charges","High Charges"))</f>
        <v>Medium Charges</v>
      </c>
      <c r="AB35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32" t="str">
        <f>IF(tbl_Customers[[#This Row],[number_vmail_messages]] = 0, "No Usage", IF(tbl_Customers[[#This Row],[number_vmail_messages]] &lt;= 20, "Low Usage", IF(tbl_Customers[[#This Row],[number_vmail_messages]] &lt;= 40, "Medium Usgae", "High Usage")))</f>
        <v>Medium Usgae</v>
      </c>
      <c r="AD3532" t="str">
        <f>IF(tbl_Customers[[#This Row],[total_day_minutes]]&lt;=150,"Low Usage", IF(tbl_Customers[[#This Row],[total_day_minutes]]&lt;=200,"Medium Usage", IF(tbl_Customers[[#This Row],[total_day_minutes]]&lt;=250,"High Usage","Very High Usage")))</f>
        <v>High Usage</v>
      </c>
      <c r="AE3532" t="str">
        <f>IF(tbl_Customers[[#This Row],[total_intl_calls]]&lt;=5,"Low Calls", IF(tbl_Customers[[#This Row],[total_intl_calls]]&lt;=10, "Medium Calls", "High Calls"))</f>
        <v>Low Calls</v>
      </c>
      <c r="AF35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32" s="36" t="str">
        <f>IF(tbl_Customers[[#This Row],[Churn_Risk_Score]]&gt;=10,"High Risk", IF(tbl_Customers[[#This Row],[Churn_Risk_Score]]&gt;=5,"Medium Risk","Low Risk"))</f>
        <v>Low Risk</v>
      </c>
    </row>
    <row r="3533" spans="1:33" x14ac:dyDescent="0.35">
      <c r="A3533">
        <v>3532</v>
      </c>
      <c r="B3533" t="s">
        <v>31</v>
      </c>
      <c r="C3533">
        <v>193</v>
      </c>
      <c r="D3533" t="s">
        <v>21</v>
      </c>
      <c r="E3533" t="s">
        <v>22</v>
      </c>
      <c r="F3533" t="s">
        <v>22</v>
      </c>
      <c r="G3533">
        <v>0</v>
      </c>
      <c r="H3533">
        <v>180.5</v>
      </c>
      <c r="I3533">
        <v>114</v>
      </c>
      <c r="J3533">
        <v>30.69</v>
      </c>
      <c r="K3533">
        <v>117.9</v>
      </c>
      <c r="L3533">
        <v>80</v>
      </c>
      <c r="M3533">
        <v>10.02</v>
      </c>
      <c r="N3533">
        <v>192.9</v>
      </c>
      <c r="O3533">
        <v>97</v>
      </c>
      <c r="P3533">
        <v>8.68</v>
      </c>
      <c r="Q3533">
        <v>10.199999999999999</v>
      </c>
      <c r="R3533">
        <v>4</v>
      </c>
      <c r="S3533">
        <v>2.75</v>
      </c>
      <c r="T3533">
        <v>2</v>
      </c>
      <c r="U3533" t="s">
        <v>22</v>
      </c>
      <c r="V3533">
        <f>IF(tbl_Customers[[#This Row],[churn]] = "yes", 1, 0)</f>
        <v>0</v>
      </c>
      <c r="W3533" t="str">
        <f>IF(tbl_Customers[[#This Row],[number_customer_service_calls]] &lt;= 1, "0-1 Calls", IF(tbl_Customers[[#This Row],[number_customer_service_calls]] &lt;= 3, "2-3 Calls", IF(tbl_Customers[[#This Row],[number_customer_service_calls]] &lt;=5, "4-5 Calls", "6+ Calls")))</f>
        <v>2-3 Calls</v>
      </c>
      <c r="X3533" t="str">
        <f>IF(tbl_Customers[[#This Row],[account_length]] &lt;= 50, "0-50", IF(tbl_Customers[[#This Row],[account_length]] &lt;=100, "51-100", IF(tbl_Customers[[#This Row],[account_length]] &lt;= 150, "101-150", "151+")))</f>
        <v>151+</v>
      </c>
      <c r="Y3533" t="str">
        <f>IF(tbl_Customers[[#This Row],[total_intl_charge]] &lt;= 3, "Low Charges", "High Charges")</f>
        <v>Low Charges</v>
      </c>
      <c r="Z3533" t="str">
        <f>IF(tbl_Customers[[#This Row],[total_eve_calls]]&lt;=80,"Low Calls",
IF(tbl_Customers[[#This Row],[total_eve_calls]]&lt;=120,"Medium Calls","High Calls"))</f>
        <v>Low Calls</v>
      </c>
      <c r="AA3533" t="str">
        <f>IF(tbl_Customers[[#This Row],[total_eve_charge]]&lt;=15,"Low Charges",
IF(tbl_Customers[[#This Row],[total_eve_charge]]&lt;=20,"Medium Charges","High Charges"))</f>
        <v>Low Charges</v>
      </c>
      <c r="AB35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33" t="str">
        <f>IF(tbl_Customers[[#This Row],[number_vmail_messages]] = 0, "No Usage", IF(tbl_Customers[[#This Row],[number_vmail_messages]] &lt;= 20, "Low Usage", IF(tbl_Customers[[#This Row],[number_vmail_messages]] &lt;= 40, "Medium Usgae", "High Usage")))</f>
        <v>No Usage</v>
      </c>
      <c r="AD3533" t="str">
        <f>IF(tbl_Customers[[#This Row],[total_day_minutes]]&lt;=150,"Low Usage", IF(tbl_Customers[[#This Row],[total_day_minutes]]&lt;=200,"Medium Usage", IF(tbl_Customers[[#This Row],[total_day_minutes]]&lt;=250,"High Usage","Very High Usage")))</f>
        <v>Medium Usage</v>
      </c>
      <c r="AE3533" t="str">
        <f>IF(tbl_Customers[[#This Row],[total_intl_calls]]&lt;=5,"Low Calls", IF(tbl_Customers[[#This Row],[total_intl_calls]]&lt;=10, "Medium Calls", "High Calls"))</f>
        <v>Low Calls</v>
      </c>
      <c r="AF35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33" s="36" t="str">
        <f>IF(tbl_Customers[[#This Row],[Churn_Risk_Score]]&gt;=10,"High Risk", IF(tbl_Customers[[#This Row],[Churn_Risk_Score]]&gt;=5,"Medium Risk","Low Risk"))</f>
        <v>Low Risk</v>
      </c>
    </row>
    <row r="3534" spans="1:33" x14ac:dyDescent="0.35">
      <c r="A3534">
        <v>3533</v>
      </c>
      <c r="B3534" t="s">
        <v>20</v>
      </c>
      <c r="C3534">
        <v>103</v>
      </c>
      <c r="D3534" t="s">
        <v>21</v>
      </c>
      <c r="E3534" t="s">
        <v>22</v>
      </c>
      <c r="F3534" t="s">
        <v>23</v>
      </c>
      <c r="G3534">
        <v>40</v>
      </c>
      <c r="H3534">
        <v>164.5</v>
      </c>
      <c r="I3534">
        <v>95</v>
      </c>
      <c r="J3534">
        <v>27.97</v>
      </c>
      <c r="K3534">
        <v>228.7</v>
      </c>
      <c r="L3534">
        <v>82</v>
      </c>
      <c r="M3534">
        <v>19.440000000000001</v>
      </c>
      <c r="N3534">
        <v>194.7</v>
      </c>
      <c r="O3534">
        <v>97</v>
      </c>
      <c r="P3534">
        <v>8.76</v>
      </c>
      <c r="Q3534">
        <v>7.4</v>
      </c>
      <c r="R3534">
        <v>1</v>
      </c>
      <c r="S3534">
        <v>2</v>
      </c>
      <c r="T3534">
        <v>4</v>
      </c>
      <c r="U3534" t="s">
        <v>22</v>
      </c>
      <c r="V3534">
        <f>IF(tbl_Customers[[#This Row],[churn]] = "yes", 1, 0)</f>
        <v>0</v>
      </c>
      <c r="W3534" t="str">
        <f>IF(tbl_Customers[[#This Row],[number_customer_service_calls]] &lt;= 1, "0-1 Calls", IF(tbl_Customers[[#This Row],[number_customer_service_calls]] &lt;= 3, "2-3 Calls", IF(tbl_Customers[[#This Row],[number_customer_service_calls]] &lt;=5, "4-5 Calls", "6+ Calls")))</f>
        <v>4-5 Calls</v>
      </c>
      <c r="X3534" t="str">
        <f>IF(tbl_Customers[[#This Row],[account_length]] &lt;= 50, "0-50", IF(tbl_Customers[[#This Row],[account_length]] &lt;=100, "51-100", IF(tbl_Customers[[#This Row],[account_length]] &lt;= 150, "101-150", "151+")))</f>
        <v>101-150</v>
      </c>
      <c r="Y3534" t="str">
        <f>IF(tbl_Customers[[#This Row],[total_intl_charge]] &lt;= 3, "Low Charges", "High Charges")</f>
        <v>Low Charges</v>
      </c>
      <c r="Z3534" t="str">
        <f>IF(tbl_Customers[[#This Row],[total_eve_calls]]&lt;=80,"Low Calls",
IF(tbl_Customers[[#This Row],[total_eve_calls]]&lt;=120,"Medium Calls","High Calls"))</f>
        <v>Medium Calls</v>
      </c>
      <c r="AA3534" t="str">
        <f>IF(tbl_Customers[[#This Row],[total_eve_charge]]&lt;=15,"Low Charges",
IF(tbl_Customers[[#This Row],[total_eve_charge]]&lt;=20,"Medium Charges","High Charges"))</f>
        <v>Medium Charges</v>
      </c>
      <c r="AB35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34" t="str">
        <f>IF(tbl_Customers[[#This Row],[number_vmail_messages]] = 0, "No Usage", IF(tbl_Customers[[#This Row],[number_vmail_messages]] &lt;= 20, "Low Usage", IF(tbl_Customers[[#This Row],[number_vmail_messages]] &lt;= 40, "Medium Usgae", "High Usage")))</f>
        <v>Medium Usgae</v>
      </c>
      <c r="AD3534" t="str">
        <f>IF(tbl_Customers[[#This Row],[total_day_minutes]]&lt;=150,"Low Usage", IF(tbl_Customers[[#This Row],[total_day_minutes]]&lt;=200,"Medium Usage", IF(tbl_Customers[[#This Row],[total_day_minutes]]&lt;=250,"High Usage","Very High Usage")))</f>
        <v>Medium Usage</v>
      </c>
      <c r="AE3534" t="str">
        <f>IF(tbl_Customers[[#This Row],[total_intl_calls]]&lt;=5,"Low Calls", IF(tbl_Customers[[#This Row],[total_intl_calls]]&lt;=10, "Medium Calls", "High Calls"))</f>
        <v>Low Calls</v>
      </c>
      <c r="AF35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34" s="36" t="str">
        <f>IF(tbl_Customers[[#This Row],[Churn_Risk_Score]]&gt;=10,"High Risk", IF(tbl_Customers[[#This Row],[Churn_Risk_Score]]&gt;=5,"Medium Risk","Low Risk"))</f>
        <v>Low Risk</v>
      </c>
    </row>
    <row r="3535" spans="1:33" x14ac:dyDescent="0.35">
      <c r="A3535">
        <v>3534</v>
      </c>
      <c r="B3535" t="s">
        <v>47</v>
      </c>
      <c r="C3535">
        <v>36</v>
      </c>
      <c r="D3535" t="s">
        <v>21</v>
      </c>
      <c r="E3535" t="s">
        <v>23</v>
      </c>
      <c r="F3535" t="s">
        <v>23</v>
      </c>
      <c r="G3535">
        <v>19</v>
      </c>
      <c r="H3535">
        <v>171.9</v>
      </c>
      <c r="I3535">
        <v>96</v>
      </c>
      <c r="J3535">
        <v>29.22</v>
      </c>
      <c r="K3535">
        <v>198.4</v>
      </c>
      <c r="L3535">
        <v>111</v>
      </c>
      <c r="M3535">
        <v>16.86</v>
      </c>
      <c r="N3535">
        <v>321.7</v>
      </c>
      <c r="O3535">
        <v>76</v>
      </c>
      <c r="P3535">
        <v>14.48</v>
      </c>
      <c r="Q3535">
        <v>10.5</v>
      </c>
      <c r="R3535">
        <v>1</v>
      </c>
      <c r="S3535">
        <v>2.84</v>
      </c>
      <c r="T3535">
        <v>1</v>
      </c>
      <c r="U3535" t="s">
        <v>23</v>
      </c>
      <c r="V3535">
        <f>IF(tbl_Customers[[#This Row],[churn]] = "yes", 1, 0)</f>
        <v>1</v>
      </c>
      <c r="W3535" t="str">
        <f>IF(tbl_Customers[[#This Row],[number_customer_service_calls]] &lt;= 1, "0-1 Calls", IF(tbl_Customers[[#This Row],[number_customer_service_calls]] &lt;= 3, "2-3 Calls", IF(tbl_Customers[[#This Row],[number_customer_service_calls]] &lt;=5, "4-5 Calls", "6+ Calls")))</f>
        <v>0-1 Calls</v>
      </c>
      <c r="X3535" t="str">
        <f>IF(tbl_Customers[[#This Row],[account_length]] &lt;= 50, "0-50", IF(tbl_Customers[[#This Row],[account_length]] &lt;=100, "51-100", IF(tbl_Customers[[#This Row],[account_length]] &lt;= 150, "101-150", "151+")))</f>
        <v>0-50</v>
      </c>
      <c r="Y3535" t="str">
        <f>IF(tbl_Customers[[#This Row],[total_intl_charge]] &lt;= 3, "Low Charges", "High Charges")</f>
        <v>Low Charges</v>
      </c>
      <c r="Z3535" t="str">
        <f>IF(tbl_Customers[[#This Row],[total_eve_calls]]&lt;=80,"Low Calls",
IF(tbl_Customers[[#This Row],[total_eve_calls]]&lt;=120,"Medium Calls","High Calls"))</f>
        <v>Medium Calls</v>
      </c>
      <c r="AA3535" t="str">
        <f>IF(tbl_Customers[[#This Row],[total_eve_charge]]&lt;=15,"Low Charges",
IF(tbl_Customers[[#This Row],[total_eve_charge]]&lt;=20,"Medium Charges","High Charges"))</f>
        <v>Medium Charges</v>
      </c>
      <c r="AB35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35" t="str">
        <f>IF(tbl_Customers[[#This Row],[number_vmail_messages]] = 0, "No Usage", IF(tbl_Customers[[#This Row],[number_vmail_messages]] &lt;= 20, "Low Usage", IF(tbl_Customers[[#This Row],[number_vmail_messages]] &lt;= 40, "Medium Usgae", "High Usage")))</f>
        <v>Low Usage</v>
      </c>
      <c r="AD3535" t="str">
        <f>IF(tbl_Customers[[#This Row],[total_day_minutes]]&lt;=150,"Low Usage", IF(tbl_Customers[[#This Row],[total_day_minutes]]&lt;=200,"Medium Usage", IF(tbl_Customers[[#This Row],[total_day_minutes]]&lt;=250,"High Usage","Very High Usage")))</f>
        <v>Medium Usage</v>
      </c>
      <c r="AE3535" t="str">
        <f>IF(tbl_Customers[[#This Row],[total_intl_calls]]&lt;=5,"Low Calls", IF(tbl_Customers[[#This Row],[total_intl_calls]]&lt;=10, "Medium Calls", "High Calls"))</f>
        <v>Low Calls</v>
      </c>
      <c r="AF35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35" s="36" t="str">
        <f>IF(tbl_Customers[[#This Row],[Churn_Risk_Score]]&gt;=10,"High Risk", IF(tbl_Customers[[#This Row],[Churn_Risk_Score]]&gt;=5,"Medium Risk","Low Risk"))</f>
        <v>Low Risk</v>
      </c>
    </row>
    <row r="3536" spans="1:33" x14ac:dyDescent="0.35">
      <c r="A3536">
        <v>3535</v>
      </c>
      <c r="B3536" t="s">
        <v>72</v>
      </c>
      <c r="C3536">
        <v>87</v>
      </c>
      <c r="D3536" t="s">
        <v>21</v>
      </c>
      <c r="E3536" t="s">
        <v>22</v>
      </c>
      <c r="F3536" t="s">
        <v>22</v>
      </c>
      <c r="G3536">
        <v>0</v>
      </c>
      <c r="H3536">
        <v>221.4</v>
      </c>
      <c r="I3536">
        <v>69</v>
      </c>
      <c r="J3536">
        <v>37.64</v>
      </c>
      <c r="K3536">
        <v>195.2</v>
      </c>
      <c r="L3536">
        <v>53</v>
      </c>
      <c r="M3536">
        <v>16.59</v>
      </c>
      <c r="N3536">
        <v>120.6</v>
      </c>
      <c r="O3536">
        <v>91</v>
      </c>
      <c r="P3536">
        <v>5.43</v>
      </c>
      <c r="Q3536">
        <v>13.7</v>
      </c>
      <c r="R3536">
        <v>4</v>
      </c>
      <c r="S3536">
        <v>3.7</v>
      </c>
      <c r="T3536">
        <v>1</v>
      </c>
      <c r="U3536" t="s">
        <v>22</v>
      </c>
      <c r="V3536">
        <f>IF(tbl_Customers[[#This Row],[churn]] = "yes", 1, 0)</f>
        <v>0</v>
      </c>
      <c r="W3536" t="str">
        <f>IF(tbl_Customers[[#This Row],[number_customer_service_calls]] &lt;= 1, "0-1 Calls", IF(tbl_Customers[[#This Row],[number_customer_service_calls]] &lt;= 3, "2-3 Calls", IF(tbl_Customers[[#This Row],[number_customer_service_calls]] &lt;=5, "4-5 Calls", "6+ Calls")))</f>
        <v>0-1 Calls</v>
      </c>
      <c r="X3536" t="str">
        <f>IF(tbl_Customers[[#This Row],[account_length]] &lt;= 50, "0-50", IF(tbl_Customers[[#This Row],[account_length]] &lt;=100, "51-100", IF(tbl_Customers[[#This Row],[account_length]] &lt;= 150, "101-150", "151+")))</f>
        <v>51-100</v>
      </c>
      <c r="Y3536" t="str">
        <f>IF(tbl_Customers[[#This Row],[total_intl_charge]] &lt;= 3, "Low Charges", "High Charges")</f>
        <v>High Charges</v>
      </c>
      <c r="Z3536" t="str">
        <f>IF(tbl_Customers[[#This Row],[total_eve_calls]]&lt;=80,"Low Calls",
IF(tbl_Customers[[#This Row],[total_eve_calls]]&lt;=120,"Medium Calls","High Calls"))</f>
        <v>Low Calls</v>
      </c>
      <c r="AA3536" t="str">
        <f>IF(tbl_Customers[[#This Row],[total_eve_charge]]&lt;=15,"Low Charges",
IF(tbl_Customers[[#This Row],[total_eve_charge]]&lt;=20,"Medium Charges","High Charges"))</f>
        <v>Medium Charges</v>
      </c>
      <c r="AB35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36" t="str">
        <f>IF(tbl_Customers[[#This Row],[number_vmail_messages]] = 0, "No Usage", IF(tbl_Customers[[#This Row],[number_vmail_messages]] &lt;= 20, "Low Usage", IF(tbl_Customers[[#This Row],[number_vmail_messages]] &lt;= 40, "Medium Usgae", "High Usage")))</f>
        <v>No Usage</v>
      </c>
      <c r="AD3536" t="str">
        <f>IF(tbl_Customers[[#This Row],[total_day_minutes]]&lt;=150,"Low Usage", IF(tbl_Customers[[#This Row],[total_day_minutes]]&lt;=200,"Medium Usage", IF(tbl_Customers[[#This Row],[total_day_minutes]]&lt;=250,"High Usage","Very High Usage")))</f>
        <v>High Usage</v>
      </c>
      <c r="AE3536" t="str">
        <f>IF(tbl_Customers[[#This Row],[total_intl_calls]]&lt;=5,"Low Calls", IF(tbl_Customers[[#This Row],[total_intl_calls]]&lt;=10, "Medium Calls", "High Calls"))</f>
        <v>Low Calls</v>
      </c>
      <c r="AF35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36" s="36" t="str">
        <f>IF(tbl_Customers[[#This Row],[Churn_Risk_Score]]&gt;=10,"High Risk", IF(tbl_Customers[[#This Row],[Churn_Risk_Score]]&gt;=5,"Medium Risk","Low Risk"))</f>
        <v>Low Risk</v>
      </c>
    </row>
    <row r="3537" spans="1:33" x14ac:dyDescent="0.35">
      <c r="A3537">
        <v>3536</v>
      </c>
      <c r="B3537" t="s">
        <v>33</v>
      </c>
      <c r="C3537">
        <v>1</v>
      </c>
      <c r="D3537" t="s">
        <v>28</v>
      </c>
      <c r="E3537" t="s">
        <v>22</v>
      </c>
      <c r="F3537" t="s">
        <v>22</v>
      </c>
      <c r="G3537">
        <v>0</v>
      </c>
      <c r="H3537">
        <v>241.5</v>
      </c>
      <c r="I3537">
        <v>114</v>
      </c>
      <c r="J3537">
        <v>41.06</v>
      </c>
      <c r="K3537">
        <v>195.2</v>
      </c>
      <c r="L3537">
        <v>94</v>
      </c>
      <c r="M3537">
        <v>16.59</v>
      </c>
      <c r="N3537">
        <v>201.6</v>
      </c>
      <c r="O3537">
        <v>93</v>
      </c>
      <c r="P3537">
        <v>9.07</v>
      </c>
      <c r="Q3537">
        <v>14.1</v>
      </c>
      <c r="R3537">
        <v>3</v>
      </c>
      <c r="S3537">
        <v>3.81</v>
      </c>
      <c r="T3537">
        <v>3</v>
      </c>
      <c r="U3537" t="s">
        <v>22</v>
      </c>
      <c r="V3537">
        <f>IF(tbl_Customers[[#This Row],[churn]] = "yes", 1, 0)</f>
        <v>0</v>
      </c>
      <c r="W3537" t="str">
        <f>IF(tbl_Customers[[#This Row],[number_customer_service_calls]] &lt;= 1, "0-1 Calls", IF(tbl_Customers[[#This Row],[number_customer_service_calls]] &lt;= 3, "2-3 Calls", IF(tbl_Customers[[#This Row],[number_customer_service_calls]] &lt;=5, "4-5 Calls", "6+ Calls")))</f>
        <v>2-3 Calls</v>
      </c>
      <c r="X3537" t="str">
        <f>IF(tbl_Customers[[#This Row],[account_length]] &lt;= 50, "0-50", IF(tbl_Customers[[#This Row],[account_length]] &lt;=100, "51-100", IF(tbl_Customers[[#This Row],[account_length]] &lt;= 150, "101-150", "151+")))</f>
        <v>0-50</v>
      </c>
      <c r="Y3537" t="str">
        <f>IF(tbl_Customers[[#This Row],[total_intl_charge]] &lt;= 3, "Low Charges", "High Charges")</f>
        <v>High Charges</v>
      </c>
      <c r="Z3537" t="str">
        <f>IF(tbl_Customers[[#This Row],[total_eve_calls]]&lt;=80,"Low Calls",
IF(tbl_Customers[[#This Row],[total_eve_calls]]&lt;=120,"Medium Calls","High Calls"))</f>
        <v>Medium Calls</v>
      </c>
      <c r="AA3537" t="str">
        <f>IF(tbl_Customers[[#This Row],[total_eve_charge]]&lt;=15,"Low Charges",
IF(tbl_Customers[[#This Row],[total_eve_charge]]&lt;=20,"Medium Charges","High Charges"))</f>
        <v>Medium Charges</v>
      </c>
      <c r="AB35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37" t="str">
        <f>IF(tbl_Customers[[#This Row],[number_vmail_messages]] = 0, "No Usage", IF(tbl_Customers[[#This Row],[number_vmail_messages]] &lt;= 20, "Low Usage", IF(tbl_Customers[[#This Row],[number_vmail_messages]] &lt;= 40, "Medium Usgae", "High Usage")))</f>
        <v>No Usage</v>
      </c>
      <c r="AD3537" t="str">
        <f>IF(tbl_Customers[[#This Row],[total_day_minutes]]&lt;=150,"Low Usage", IF(tbl_Customers[[#This Row],[total_day_minutes]]&lt;=200,"Medium Usage", IF(tbl_Customers[[#This Row],[total_day_minutes]]&lt;=250,"High Usage","Very High Usage")))</f>
        <v>High Usage</v>
      </c>
      <c r="AE3537" t="str">
        <f>IF(tbl_Customers[[#This Row],[total_intl_calls]]&lt;=5,"Low Calls", IF(tbl_Customers[[#This Row],[total_intl_calls]]&lt;=10, "Medium Calls", "High Calls"))</f>
        <v>Low Calls</v>
      </c>
      <c r="AF35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37" s="36" t="str">
        <f>IF(tbl_Customers[[#This Row],[Churn_Risk_Score]]&gt;=10,"High Risk", IF(tbl_Customers[[#This Row],[Churn_Risk_Score]]&gt;=5,"Medium Risk","Low Risk"))</f>
        <v>Low Risk</v>
      </c>
    </row>
    <row r="3538" spans="1:33" x14ac:dyDescent="0.35">
      <c r="A3538">
        <v>3537</v>
      </c>
      <c r="B3538" t="s">
        <v>44</v>
      </c>
      <c r="C3538">
        <v>62</v>
      </c>
      <c r="D3538" t="s">
        <v>21</v>
      </c>
      <c r="E3538" t="s">
        <v>22</v>
      </c>
      <c r="F3538" t="s">
        <v>22</v>
      </c>
      <c r="G3538">
        <v>0</v>
      </c>
      <c r="H3538">
        <v>116.5</v>
      </c>
      <c r="I3538">
        <v>77</v>
      </c>
      <c r="J3538">
        <v>19.809999999999999</v>
      </c>
      <c r="K3538">
        <v>186.1</v>
      </c>
      <c r="L3538">
        <v>111</v>
      </c>
      <c r="M3538">
        <v>15.82</v>
      </c>
      <c r="N3538">
        <v>180.6</v>
      </c>
      <c r="O3538">
        <v>72</v>
      </c>
      <c r="P3538">
        <v>8.1300000000000008</v>
      </c>
      <c r="Q3538">
        <v>16.100000000000001</v>
      </c>
      <c r="R3538">
        <v>2</v>
      </c>
      <c r="S3538">
        <v>4.3499999999999996</v>
      </c>
      <c r="T3538">
        <v>3</v>
      </c>
      <c r="U3538" t="s">
        <v>22</v>
      </c>
      <c r="V3538">
        <f>IF(tbl_Customers[[#This Row],[churn]] = "yes", 1, 0)</f>
        <v>0</v>
      </c>
      <c r="W3538" t="str">
        <f>IF(tbl_Customers[[#This Row],[number_customer_service_calls]] &lt;= 1, "0-1 Calls", IF(tbl_Customers[[#This Row],[number_customer_service_calls]] &lt;= 3, "2-3 Calls", IF(tbl_Customers[[#This Row],[number_customer_service_calls]] &lt;=5, "4-5 Calls", "6+ Calls")))</f>
        <v>2-3 Calls</v>
      </c>
      <c r="X3538" t="str">
        <f>IF(tbl_Customers[[#This Row],[account_length]] &lt;= 50, "0-50", IF(tbl_Customers[[#This Row],[account_length]] &lt;=100, "51-100", IF(tbl_Customers[[#This Row],[account_length]] &lt;= 150, "101-150", "151+")))</f>
        <v>51-100</v>
      </c>
      <c r="Y3538" t="str">
        <f>IF(tbl_Customers[[#This Row],[total_intl_charge]] &lt;= 3, "Low Charges", "High Charges")</f>
        <v>High Charges</v>
      </c>
      <c r="Z3538" t="str">
        <f>IF(tbl_Customers[[#This Row],[total_eve_calls]]&lt;=80,"Low Calls",
IF(tbl_Customers[[#This Row],[total_eve_calls]]&lt;=120,"Medium Calls","High Calls"))</f>
        <v>Medium Calls</v>
      </c>
      <c r="AA3538" t="str">
        <f>IF(tbl_Customers[[#This Row],[total_eve_charge]]&lt;=15,"Low Charges",
IF(tbl_Customers[[#This Row],[total_eve_charge]]&lt;=20,"Medium Charges","High Charges"))</f>
        <v>Medium Charges</v>
      </c>
      <c r="AB35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38" t="str">
        <f>IF(tbl_Customers[[#This Row],[number_vmail_messages]] = 0, "No Usage", IF(tbl_Customers[[#This Row],[number_vmail_messages]] &lt;= 20, "Low Usage", IF(tbl_Customers[[#This Row],[number_vmail_messages]] &lt;= 40, "Medium Usgae", "High Usage")))</f>
        <v>No Usage</v>
      </c>
      <c r="AD3538" t="str">
        <f>IF(tbl_Customers[[#This Row],[total_day_minutes]]&lt;=150,"Low Usage", IF(tbl_Customers[[#This Row],[total_day_minutes]]&lt;=200,"Medium Usage", IF(tbl_Customers[[#This Row],[total_day_minutes]]&lt;=250,"High Usage","Very High Usage")))</f>
        <v>Low Usage</v>
      </c>
      <c r="AE3538" t="str">
        <f>IF(tbl_Customers[[#This Row],[total_intl_calls]]&lt;=5,"Low Calls", IF(tbl_Customers[[#This Row],[total_intl_calls]]&lt;=10, "Medium Calls", "High Calls"))</f>
        <v>Low Calls</v>
      </c>
      <c r="AF35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38" s="36" t="str">
        <f>IF(tbl_Customers[[#This Row],[Churn_Risk_Score]]&gt;=10,"High Risk", IF(tbl_Customers[[#This Row],[Churn_Risk_Score]]&gt;=5,"Medium Risk","Low Risk"))</f>
        <v>Low Risk</v>
      </c>
    </row>
    <row r="3539" spans="1:33" x14ac:dyDescent="0.35">
      <c r="A3539">
        <v>3538</v>
      </c>
      <c r="B3539" t="s">
        <v>59</v>
      </c>
      <c r="C3539">
        <v>112</v>
      </c>
      <c r="D3539" t="s">
        <v>21</v>
      </c>
      <c r="E3539" t="s">
        <v>22</v>
      </c>
      <c r="F3539" t="s">
        <v>22</v>
      </c>
      <c r="G3539">
        <v>0</v>
      </c>
      <c r="H3539">
        <v>158.1</v>
      </c>
      <c r="I3539">
        <v>107</v>
      </c>
      <c r="J3539">
        <v>26.88</v>
      </c>
      <c r="K3539">
        <v>181.5</v>
      </c>
      <c r="L3539">
        <v>101</v>
      </c>
      <c r="M3539">
        <v>15.43</v>
      </c>
      <c r="N3539">
        <v>200.3</v>
      </c>
      <c r="O3539">
        <v>126</v>
      </c>
      <c r="P3539">
        <v>9.01</v>
      </c>
      <c r="Q3539">
        <v>8.3000000000000007</v>
      </c>
      <c r="R3539">
        <v>7</v>
      </c>
      <c r="S3539">
        <v>2.2400000000000002</v>
      </c>
      <c r="T3539">
        <v>1</v>
      </c>
      <c r="U3539" t="s">
        <v>22</v>
      </c>
      <c r="V3539">
        <f>IF(tbl_Customers[[#This Row],[churn]] = "yes", 1, 0)</f>
        <v>0</v>
      </c>
      <c r="W3539" t="str">
        <f>IF(tbl_Customers[[#This Row],[number_customer_service_calls]] &lt;= 1, "0-1 Calls", IF(tbl_Customers[[#This Row],[number_customer_service_calls]] &lt;= 3, "2-3 Calls", IF(tbl_Customers[[#This Row],[number_customer_service_calls]] &lt;=5, "4-5 Calls", "6+ Calls")))</f>
        <v>0-1 Calls</v>
      </c>
      <c r="X3539" t="str">
        <f>IF(tbl_Customers[[#This Row],[account_length]] &lt;= 50, "0-50", IF(tbl_Customers[[#This Row],[account_length]] &lt;=100, "51-100", IF(tbl_Customers[[#This Row],[account_length]] &lt;= 150, "101-150", "151+")))</f>
        <v>101-150</v>
      </c>
      <c r="Y3539" t="str">
        <f>IF(tbl_Customers[[#This Row],[total_intl_charge]] &lt;= 3, "Low Charges", "High Charges")</f>
        <v>Low Charges</v>
      </c>
      <c r="Z3539" t="str">
        <f>IF(tbl_Customers[[#This Row],[total_eve_calls]]&lt;=80,"Low Calls",
IF(tbl_Customers[[#This Row],[total_eve_calls]]&lt;=120,"Medium Calls","High Calls"))</f>
        <v>Medium Calls</v>
      </c>
      <c r="AA3539" t="str">
        <f>IF(tbl_Customers[[#This Row],[total_eve_charge]]&lt;=15,"Low Charges",
IF(tbl_Customers[[#This Row],[total_eve_charge]]&lt;=20,"Medium Charges","High Charges"))</f>
        <v>Medium Charges</v>
      </c>
      <c r="AB35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39" t="str">
        <f>IF(tbl_Customers[[#This Row],[number_vmail_messages]] = 0, "No Usage", IF(tbl_Customers[[#This Row],[number_vmail_messages]] &lt;= 20, "Low Usage", IF(tbl_Customers[[#This Row],[number_vmail_messages]] &lt;= 40, "Medium Usgae", "High Usage")))</f>
        <v>No Usage</v>
      </c>
      <c r="AD3539" t="str">
        <f>IF(tbl_Customers[[#This Row],[total_day_minutes]]&lt;=150,"Low Usage", IF(tbl_Customers[[#This Row],[total_day_minutes]]&lt;=200,"Medium Usage", IF(tbl_Customers[[#This Row],[total_day_minutes]]&lt;=250,"High Usage","Very High Usage")))</f>
        <v>Medium Usage</v>
      </c>
      <c r="AE3539" t="str">
        <f>IF(tbl_Customers[[#This Row],[total_intl_calls]]&lt;=5,"Low Calls", IF(tbl_Customers[[#This Row],[total_intl_calls]]&lt;=10, "Medium Calls", "High Calls"))</f>
        <v>Medium Calls</v>
      </c>
      <c r="AF35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39" s="36" t="str">
        <f>IF(tbl_Customers[[#This Row],[Churn_Risk_Score]]&gt;=10,"High Risk", IF(tbl_Customers[[#This Row],[Churn_Risk_Score]]&gt;=5,"Medium Risk","Low Risk"))</f>
        <v>Low Risk</v>
      </c>
    </row>
    <row r="3540" spans="1:33" x14ac:dyDescent="0.35">
      <c r="A3540">
        <v>3539</v>
      </c>
      <c r="B3540" t="s">
        <v>41</v>
      </c>
      <c r="C3540">
        <v>82</v>
      </c>
      <c r="D3540" t="s">
        <v>25</v>
      </c>
      <c r="E3540" t="s">
        <v>22</v>
      </c>
      <c r="F3540" t="s">
        <v>22</v>
      </c>
      <c r="G3540">
        <v>0</v>
      </c>
      <c r="H3540">
        <v>121.6</v>
      </c>
      <c r="I3540">
        <v>81</v>
      </c>
      <c r="J3540">
        <v>20.67</v>
      </c>
      <c r="K3540">
        <v>191.3</v>
      </c>
      <c r="L3540">
        <v>109</v>
      </c>
      <c r="M3540">
        <v>16.260000000000002</v>
      </c>
      <c r="N3540">
        <v>231.4</v>
      </c>
      <c r="O3540">
        <v>81</v>
      </c>
      <c r="P3540">
        <v>10.41</v>
      </c>
      <c r="Q3540">
        <v>8.6</v>
      </c>
      <c r="R3540">
        <v>5</v>
      </c>
      <c r="S3540">
        <v>2.3199999999999998</v>
      </c>
      <c r="T3540">
        <v>3</v>
      </c>
      <c r="U3540" t="s">
        <v>22</v>
      </c>
      <c r="V3540">
        <f>IF(tbl_Customers[[#This Row],[churn]] = "yes", 1, 0)</f>
        <v>0</v>
      </c>
      <c r="W3540" t="str">
        <f>IF(tbl_Customers[[#This Row],[number_customer_service_calls]] &lt;= 1, "0-1 Calls", IF(tbl_Customers[[#This Row],[number_customer_service_calls]] &lt;= 3, "2-3 Calls", IF(tbl_Customers[[#This Row],[number_customer_service_calls]] &lt;=5, "4-5 Calls", "6+ Calls")))</f>
        <v>2-3 Calls</v>
      </c>
      <c r="X3540" t="str">
        <f>IF(tbl_Customers[[#This Row],[account_length]] &lt;= 50, "0-50", IF(tbl_Customers[[#This Row],[account_length]] &lt;=100, "51-100", IF(tbl_Customers[[#This Row],[account_length]] &lt;= 150, "101-150", "151+")))</f>
        <v>51-100</v>
      </c>
      <c r="Y3540" t="str">
        <f>IF(tbl_Customers[[#This Row],[total_intl_charge]] &lt;= 3, "Low Charges", "High Charges")</f>
        <v>Low Charges</v>
      </c>
      <c r="Z3540" t="str">
        <f>IF(tbl_Customers[[#This Row],[total_eve_calls]]&lt;=80,"Low Calls",
IF(tbl_Customers[[#This Row],[total_eve_calls]]&lt;=120,"Medium Calls","High Calls"))</f>
        <v>Medium Calls</v>
      </c>
      <c r="AA3540" t="str">
        <f>IF(tbl_Customers[[#This Row],[total_eve_charge]]&lt;=15,"Low Charges",
IF(tbl_Customers[[#This Row],[total_eve_charge]]&lt;=20,"Medium Charges","High Charges"))</f>
        <v>Medium Charges</v>
      </c>
      <c r="AB35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40" t="str">
        <f>IF(tbl_Customers[[#This Row],[number_vmail_messages]] = 0, "No Usage", IF(tbl_Customers[[#This Row],[number_vmail_messages]] &lt;= 20, "Low Usage", IF(tbl_Customers[[#This Row],[number_vmail_messages]] &lt;= 40, "Medium Usgae", "High Usage")))</f>
        <v>No Usage</v>
      </c>
      <c r="AD3540" t="str">
        <f>IF(tbl_Customers[[#This Row],[total_day_minutes]]&lt;=150,"Low Usage", IF(tbl_Customers[[#This Row],[total_day_minutes]]&lt;=200,"Medium Usage", IF(tbl_Customers[[#This Row],[total_day_minutes]]&lt;=250,"High Usage","Very High Usage")))</f>
        <v>Low Usage</v>
      </c>
      <c r="AE3540" t="str">
        <f>IF(tbl_Customers[[#This Row],[total_intl_calls]]&lt;=5,"Low Calls", IF(tbl_Customers[[#This Row],[total_intl_calls]]&lt;=10, "Medium Calls", "High Calls"))</f>
        <v>Low Calls</v>
      </c>
      <c r="AF35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40" s="36" t="str">
        <f>IF(tbl_Customers[[#This Row],[Churn_Risk_Score]]&gt;=10,"High Risk", IF(tbl_Customers[[#This Row],[Churn_Risk_Score]]&gt;=5,"Medium Risk","Low Risk"))</f>
        <v>Low Risk</v>
      </c>
    </row>
    <row r="3541" spans="1:33" x14ac:dyDescent="0.35">
      <c r="A3541">
        <v>3540</v>
      </c>
      <c r="B3541" t="s">
        <v>68</v>
      </c>
      <c r="C3541">
        <v>55</v>
      </c>
      <c r="D3541" t="s">
        <v>21</v>
      </c>
      <c r="E3541" t="s">
        <v>22</v>
      </c>
      <c r="F3541" t="s">
        <v>23</v>
      </c>
      <c r="G3541">
        <v>28</v>
      </c>
      <c r="H3541">
        <v>222.5</v>
      </c>
      <c r="I3541">
        <v>134</v>
      </c>
      <c r="J3541">
        <v>37.83</v>
      </c>
      <c r="K3541">
        <v>177.8</v>
      </c>
      <c r="L3541">
        <v>106</v>
      </c>
      <c r="M3541">
        <v>15.11</v>
      </c>
      <c r="N3541">
        <v>194.6</v>
      </c>
      <c r="O3541">
        <v>90</v>
      </c>
      <c r="P3541">
        <v>8.76</v>
      </c>
      <c r="Q3541">
        <v>9.6999999999999993</v>
      </c>
      <c r="R3541">
        <v>4</v>
      </c>
      <c r="S3541">
        <v>2.62</v>
      </c>
      <c r="T3541">
        <v>2</v>
      </c>
      <c r="U3541" t="s">
        <v>22</v>
      </c>
      <c r="V3541">
        <f>IF(tbl_Customers[[#This Row],[churn]] = "yes", 1, 0)</f>
        <v>0</v>
      </c>
      <c r="W3541" t="str">
        <f>IF(tbl_Customers[[#This Row],[number_customer_service_calls]] &lt;= 1, "0-1 Calls", IF(tbl_Customers[[#This Row],[number_customer_service_calls]] &lt;= 3, "2-3 Calls", IF(tbl_Customers[[#This Row],[number_customer_service_calls]] &lt;=5, "4-5 Calls", "6+ Calls")))</f>
        <v>2-3 Calls</v>
      </c>
      <c r="X3541" t="str">
        <f>IF(tbl_Customers[[#This Row],[account_length]] &lt;= 50, "0-50", IF(tbl_Customers[[#This Row],[account_length]] &lt;=100, "51-100", IF(tbl_Customers[[#This Row],[account_length]] &lt;= 150, "101-150", "151+")))</f>
        <v>51-100</v>
      </c>
      <c r="Y3541" t="str">
        <f>IF(tbl_Customers[[#This Row],[total_intl_charge]] &lt;= 3, "Low Charges", "High Charges")</f>
        <v>Low Charges</v>
      </c>
      <c r="Z3541" t="str">
        <f>IF(tbl_Customers[[#This Row],[total_eve_calls]]&lt;=80,"Low Calls",
IF(tbl_Customers[[#This Row],[total_eve_calls]]&lt;=120,"Medium Calls","High Calls"))</f>
        <v>Medium Calls</v>
      </c>
      <c r="AA3541" t="str">
        <f>IF(tbl_Customers[[#This Row],[total_eve_charge]]&lt;=15,"Low Charges",
IF(tbl_Customers[[#This Row],[total_eve_charge]]&lt;=20,"Medium Charges","High Charges"))</f>
        <v>Medium Charges</v>
      </c>
      <c r="AB35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41" t="str">
        <f>IF(tbl_Customers[[#This Row],[number_vmail_messages]] = 0, "No Usage", IF(tbl_Customers[[#This Row],[number_vmail_messages]] &lt;= 20, "Low Usage", IF(tbl_Customers[[#This Row],[number_vmail_messages]] &lt;= 40, "Medium Usgae", "High Usage")))</f>
        <v>Medium Usgae</v>
      </c>
      <c r="AD3541" t="str">
        <f>IF(tbl_Customers[[#This Row],[total_day_minutes]]&lt;=150,"Low Usage", IF(tbl_Customers[[#This Row],[total_day_minutes]]&lt;=200,"Medium Usage", IF(tbl_Customers[[#This Row],[total_day_minutes]]&lt;=250,"High Usage","Very High Usage")))</f>
        <v>High Usage</v>
      </c>
      <c r="AE3541" t="str">
        <f>IF(tbl_Customers[[#This Row],[total_intl_calls]]&lt;=5,"Low Calls", IF(tbl_Customers[[#This Row],[total_intl_calls]]&lt;=10, "Medium Calls", "High Calls"))</f>
        <v>Low Calls</v>
      </c>
      <c r="AF35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41" s="36" t="str">
        <f>IF(tbl_Customers[[#This Row],[Churn_Risk_Score]]&gt;=10,"High Risk", IF(tbl_Customers[[#This Row],[Churn_Risk_Score]]&gt;=5,"Medium Risk","Low Risk"))</f>
        <v>Low Risk</v>
      </c>
    </row>
    <row r="3542" spans="1:33" x14ac:dyDescent="0.35">
      <c r="A3542">
        <v>3541</v>
      </c>
      <c r="B3542" t="s">
        <v>34</v>
      </c>
      <c r="C3542">
        <v>82</v>
      </c>
      <c r="D3542" t="s">
        <v>28</v>
      </c>
      <c r="E3542" t="s">
        <v>22</v>
      </c>
      <c r="F3542" t="s">
        <v>23</v>
      </c>
      <c r="G3542">
        <v>23</v>
      </c>
      <c r="H3542">
        <v>123.7</v>
      </c>
      <c r="I3542">
        <v>93</v>
      </c>
      <c r="J3542">
        <v>21.03</v>
      </c>
      <c r="K3542">
        <v>139.1</v>
      </c>
      <c r="L3542">
        <v>74</v>
      </c>
      <c r="M3542">
        <v>11.82</v>
      </c>
      <c r="N3542">
        <v>174.5</v>
      </c>
      <c r="O3542">
        <v>118</v>
      </c>
      <c r="P3542">
        <v>7.85</v>
      </c>
      <c r="Q3542">
        <v>10.6</v>
      </c>
      <c r="R3542">
        <v>2</v>
      </c>
      <c r="S3542">
        <v>2.86</v>
      </c>
      <c r="T3542">
        <v>1</v>
      </c>
      <c r="U3542" t="s">
        <v>22</v>
      </c>
      <c r="V3542">
        <f>IF(tbl_Customers[[#This Row],[churn]] = "yes", 1, 0)</f>
        <v>0</v>
      </c>
      <c r="W3542" t="str">
        <f>IF(tbl_Customers[[#This Row],[number_customer_service_calls]] &lt;= 1, "0-1 Calls", IF(tbl_Customers[[#This Row],[number_customer_service_calls]] &lt;= 3, "2-3 Calls", IF(tbl_Customers[[#This Row],[number_customer_service_calls]] &lt;=5, "4-5 Calls", "6+ Calls")))</f>
        <v>0-1 Calls</v>
      </c>
      <c r="X3542" t="str">
        <f>IF(tbl_Customers[[#This Row],[account_length]] &lt;= 50, "0-50", IF(tbl_Customers[[#This Row],[account_length]] &lt;=100, "51-100", IF(tbl_Customers[[#This Row],[account_length]] &lt;= 150, "101-150", "151+")))</f>
        <v>51-100</v>
      </c>
      <c r="Y3542" t="str">
        <f>IF(tbl_Customers[[#This Row],[total_intl_charge]] &lt;= 3, "Low Charges", "High Charges")</f>
        <v>Low Charges</v>
      </c>
      <c r="Z3542" t="str">
        <f>IF(tbl_Customers[[#This Row],[total_eve_calls]]&lt;=80,"Low Calls",
IF(tbl_Customers[[#This Row],[total_eve_calls]]&lt;=120,"Medium Calls","High Calls"))</f>
        <v>Low Calls</v>
      </c>
      <c r="AA3542" t="str">
        <f>IF(tbl_Customers[[#This Row],[total_eve_charge]]&lt;=15,"Low Charges",
IF(tbl_Customers[[#This Row],[total_eve_charge]]&lt;=20,"Medium Charges","High Charges"))</f>
        <v>Low Charges</v>
      </c>
      <c r="AB35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42" t="str">
        <f>IF(tbl_Customers[[#This Row],[number_vmail_messages]] = 0, "No Usage", IF(tbl_Customers[[#This Row],[number_vmail_messages]] &lt;= 20, "Low Usage", IF(tbl_Customers[[#This Row],[number_vmail_messages]] &lt;= 40, "Medium Usgae", "High Usage")))</f>
        <v>Medium Usgae</v>
      </c>
      <c r="AD3542" t="str">
        <f>IF(tbl_Customers[[#This Row],[total_day_minutes]]&lt;=150,"Low Usage", IF(tbl_Customers[[#This Row],[total_day_minutes]]&lt;=200,"Medium Usage", IF(tbl_Customers[[#This Row],[total_day_minutes]]&lt;=250,"High Usage","Very High Usage")))</f>
        <v>Low Usage</v>
      </c>
      <c r="AE3542" t="str">
        <f>IF(tbl_Customers[[#This Row],[total_intl_calls]]&lt;=5,"Low Calls", IF(tbl_Customers[[#This Row],[total_intl_calls]]&lt;=10, "Medium Calls", "High Calls"))</f>
        <v>Low Calls</v>
      </c>
      <c r="AF35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42" s="36" t="str">
        <f>IF(tbl_Customers[[#This Row],[Churn_Risk_Score]]&gt;=10,"High Risk", IF(tbl_Customers[[#This Row],[Churn_Risk_Score]]&gt;=5,"Medium Risk","Low Risk"))</f>
        <v>Low Risk</v>
      </c>
    </row>
    <row r="3543" spans="1:33" x14ac:dyDescent="0.35">
      <c r="A3543">
        <v>3542</v>
      </c>
      <c r="B3543" t="s">
        <v>20</v>
      </c>
      <c r="C3543">
        <v>69</v>
      </c>
      <c r="D3543" t="s">
        <v>21</v>
      </c>
      <c r="E3543" t="s">
        <v>22</v>
      </c>
      <c r="F3543" t="s">
        <v>22</v>
      </c>
      <c r="G3543">
        <v>0</v>
      </c>
      <c r="H3543">
        <v>244.8</v>
      </c>
      <c r="I3543">
        <v>76</v>
      </c>
      <c r="J3543">
        <v>41.62</v>
      </c>
      <c r="K3543">
        <v>77.2</v>
      </c>
      <c r="L3543">
        <v>100</v>
      </c>
      <c r="M3543">
        <v>6.56</v>
      </c>
      <c r="N3543">
        <v>222.8</v>
      </c>
      <c r="O3543">
        <v>102</v>
      </c>
      <c r="P3543">
        <v>10.029999999999999</v>
      </c>
      <c r="Q3543">
        <v>10</v>
      </c>
      <c r="R3543">
        <v>3</v>
      </c>
      <c r="S3543">
        <v>2.7</v>
      </c>
      <c r="T3543">
        <v>0</v>
      </c>
      <c r="U3543" t="s">
        <v>22</v>
      </c>
      <c r="V3543">
        <f>IF(tbl_Customers[[#This Row],[churn]] = "yes", 1, 0)</f>
        <v>0</v>
      </c>
      <c r="W3543" t="str">
        <f>IF(tbl_Customers[[#This Row],[number_customer_service_calls]] &lt;= 1, "0-1 Calls", IF(tbl_Customers[[#This Row],[number_customer_service_calls]] &lt;= 3, "2-3 Calls", IF(tbl_Customers[[#This Row],[number_customer_service_calls]] &lt;=5, "4-5 Calls", "6+ Calls")))</f>
        <v>0-1 Calls</v>
      </c>
      <c r="X3543" t="str">
        <f>IF(tbl_Customers[[#This Row],[account_length]] &lt;= 50, "0-50", IF(tbl_Customers[[#This Row],[account_length]] &lt;=100, "51-100", IF(tbl_Customers[[#This Row],[account_length]] &lt;= 150, "101-150", "151+")))</f>
        <v>51-100</v>
      </c>
      <c r="Y3543" t="str">
        <f>IF(tbl_Customers[[#This Row],[total_intl_charge]] &lt;= 3, "Low Charges", "High Charges")</f>
        <v>Low Charges</v>
      </c>
      <c r="Z3543" t="str">
        <f>IF(tbl_Customers[[#This Row],[total_eve_calls]]&lt;=80,"Low Calls",
IF(tbl_Customers[[#This Row],[total_eve_calls]]&lt;=120,"Medium Calls","High Calls"))</f>
        <v>Medium Calls</v>
      </c>
      <c r="AA3543" t="str">
        <f>IF(tbl_Customers[[#This Row],[total_eve_charge]]&lt;=15,"Low Charges",
IF(tbl_Customers[[#This Row],[total_eve_charge]]&lt;=20,"Medium Charges","High Charges"))</f>
        <v>Low Charges</v>
      </c>
      <c r="AB35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43" t="str">
        <f>IF(tbl_Customers[[#This Row],[number_vmail_messages]] = 0, "No Usage", IF(tbl_Customers[[#This Row],[number_vmail_messages]] &lt;= 20, "Low Usage", IF(tbl_Customers[[#This Row],[number_vmail_messages]] &lt;= 40, "Medium Usgae", "High Usage")))</f>
        <v>No Usage</v>
      </c>
      <c r="AD3543" t="str">
        <f>IF(tbl_Customers[[#This Row],[total_day_minutes]]&lt;=150,"Low Usage", IF(tbl_Customers[[#This Row],[total_day_minutes]]&lt;=200,"Medium Usage", IF(tbl_Customers[[#This Row],[total_day_minutes]]&lt;=250,"High Usage","Very High Usage")))</f>
        <v>High Usage</v>
      </c>
      <c r="AE3543" t="str">
        <f>IF(tbl_Customers[[#This Row],[total_intl_calls]]&lt;=5,"Low Calls", IF(tbl_Customers[[#This Row],[total_intl_calls]]&lt;=10, "Medium Calls", "High Calls"))</f>
        <v>Low Calls</v>
      </c>
      <c r="AF35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43" s="36" t="str">
        <f>IF(tbl_Customers[[#This Row],[Churn_Risk_Score]]&gt;=10,"High Risk", IF(tbl_Customers[[#This Row],[Churn_Risk_Score]]&gt;=5,"Medium Risk","Low Risk"))</f>
        <v>Low Risk</v>
      </c>
    </row>
    <row r="3544" spans="1:33" x14ac:dyDescent="0.35">
      <c r="A3544">
        <v>3543</v>
      </c>
      <c r="B3544" t="s">
        <v>45</v>
      </c>
      <c r="C3544">
        <v>87</v>
      </c>
      <c r="D3544" t="s">
        <v>28</v>
      </c>
      <c r="E3544" t="s">
        <v>22</v>
      </c>
      <c r="F3544" t="s">
        <v>22</v>
      </c>
      <c r="G3544">
        <v>0</v>
      </c>
      <c r="H3544">
        <v>297.39999999999998</v>
      </c>
      <c r="I3544">
        <v>63</v>
      </c>
      <c r="J3544">
        <v>50.56</v>
      </c>
      <c r="K3544">
        <v>118.4</v>
      </c>
      <c r="L3544">
        <v>108</v>
      </c>
      <c r="M3544">
        <v>10.06</v>
      </c>
      <c r="N3544">
        <v>242.3</v>
      </c>
      <c r="O3544">
        <v>72</v>
      </c>
      <c r="P3544">
        <v>10.9</v>
      </c>
      <c r="Q3544">
        <v>11</v>
      </c>
      <c r="R3544">
        <v>2</v>
      </c>
      <c r="S3544">
        <v>2.97</v>
      </c>
      <c r="T3544">
        <v>2</v>
      </c>
      <c r="U3544" t="s">
        <v>23</v>
      </c>
      <c r="V3544">
        <f>IF(tbl_Customers[[#This Row],[churn]] = "yes", 1, 0)</f>
        <v>1</v>
      </c>
      <c r="W3544" t="str">
        <f>IF(tbl_Customers[[#This Row],[number_customer_service_calls]] &lt;= 1, "0-1 Calls", IF(tbl_Customers[[#This Row],[number_customer_service_calls]] &lt;= 3, "2-3 Calls", IF(tbl_Customers[[#This Row],[number_customer_service_calls]] &lt;=5, "4-5 Calls", "6+ Calls")))</f>
        <v>2-3 Calls</v>
      </c>
      <c r="X3544" t="str">
        <f>IF(tbl_Customers[[#This Row],[account_length]] &lt;= 50, "0-50", IF(tbl_Customers[[#This Row],[account_length]] &lt;=100, "51-100", IF(tbl_Customers[[#This Row],[account_length]] &lt;= 150, "101-150", "151+")))</f>
        <v>51-100</v>
      </c>
      <c r="Y3544" t="str">
        <f>IF(tbl_Customers[[#This Row],[total_intl_charge]] &lt;= 3, "Low Charges", "High Charges")</f>
        <v>Low Charges</v>
      </c>
      <c r="Z3544" t="str">
        <f>IF(tbl_Customers[[#This Row],[total_eve_calls]]&lt;=80,"Low Calls",
IF(tbl_Customers[[#This Row],[total_eve_calls]]&lt;=120,"Medium Calls","High Calls"))</f>
        <v>Medium Calls</v>
      </c>
      <c r="AA3544" t="str">
        <f>IF(tbl_Customers[[#This Row],[total_eve_charge]]&lt;=15,"Low Charges",
IF(tbl_Customers[[#This Row],[total_eve_charge]]&lt;=20,"Medium Charges","High Charges"))</f>
        <v>Low Charges</v>
      </c>
      <c r="AB35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44" t="str">
        <f>IF(tbl_Customers[[#This Row],[number_vmail_messages]] = 0, "No Usage", IF(tbl_Customers[[#This Row],[number_vmail_messages]] &lt;= 20, "Low Usage", IF(tbl_Customers[[#This Row],[number_vmail_messages]] &lt;= 40, "Medium Usgae", "High Usage")))</f>
        <v>No Usage</v>
      </c>
      <c r="AD3544" t="str">
        <f>IF(tbl_Customers[[#This Row],[total_day_minutes]]&lt;=150,"Low Usage", IF(tbl_Customers[[#This Row],[total_day_minutes]]&lt;=200,"Medium Usage", IF(tbl_Customers[[#This Row],[total_day_minutes]]&lt;=250,"High Usage","Very High Usage")))</f>
        <v>Very High Usage</v>
      </c>
      <c r="AE3544" t="str">
        <f>IF(tbl_Customers[[#This Row],[total_intl_calls]]&lt;=5,"Low Calls", IF(tbl_Customers[[#This Row],[total_intl_calls]]&lt;=10, "Medium Calls", "High Calls"))</f>
        <v>Low Calls</v>
      </c>
      <c r="AF35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544" s="36" t="str">
        <f>IF(tbl_Customers[[#This Row],[Churn_Risk_Score]]&gt;=10,"High Risk", IF(tbl_Customers[[#This Row],[Churn_Risk_Score]]&gt;=5,"Medium Risk","Low Risk"))</f>
        <v>Medium Risk</v>
      </c>
    </row>
    <row r="3545" spans="1:33" x14ac:dyDescent="0.35">
      <c r="A3545">
        <v>3544</v>
      </c>
      <c r="B3545" t="s">
        <v>31</v>
      </c>
      <c r="C3545">
        <v>63</v>
      </c>
      <c r="D3545" t="s">
        <v>21</v>
      </c>
      <c r="E3545" t="s">
        <v>22</v>
      </c>
      <c r="F3545" t="s">
        <v>22</v>
      </c>
      <c r="G3545">
        <v>0</v>
      </c>
      <c r="H3545">
        <v>147.80000000000001</v>
      </c>
      <c r="I3545">
        <v>95</v>
      </c>
      <c r="J3545">
        <v>25.13</v>
      </c>
      <c r="K3545">
        <v>201.4</v>
      </c>
      <c r="L3545">
        <v>72</v>
      </c>
      <c r="M3545">
        <v>17.12</v>
      </c>
      <c r="N3545">
        <v>154.9</v>
      </c>
      <c r="O3545">
        <v>118</v>
      </c>
      <c r="P3545">
        <v>6.97</v>
      </c>
      <c r="Q3545">
        <v>8.6</v>
      </c>
      <c r="R3545">
        <v>8</v>
      </c>
      <c r="S3545">
        <v>2.3199999999999998</v>
      </c>
      <c r="T3545">
        <v>1</v>
      </c>
      <c r="U3545" t="s">
        <v>22</v>
      </c>
      <c r="V3545">
        <f>IF(tbl_Customers[[#This Row],[churn]] = "yes", 1, 0)</f>
        <v>0</v>
      </c>
      <c r="W3545" t="str">
        <f>IF(tbl_Customers[[#This Row],[number_customer_service_calls]] &lt;= 1, "0-1 Calls", IF(tbl_Customers[[#This Row],[number_customer_service_calls]] &lt;= 3, "2-3 Calls", IF(tbl_Customers[[#This Row],[number_customer_service_calls]] &lt;=5, "4-5 Calls", "6+ Calls")))</f>
        <v>0-1 Calls</v>
      </c>
      <c r="X3545" t="str">
        <f>IF(tbl_Customers[[#This Row],[account_length]] &lt;= 50, "0-50", IF(tbl_Customers[[#This Row],[account_length]] &lt;=100, "51-100", IF(tbl_Customers[[#This Row],[account_length]] &lt;= 150, "101-150", "151+")))</f>
        <v>51-100</v>
      </c>
      <c r="Y3545" t="str">
        <f>IF(tbl_Customers[[#This Row],[total_intl_charge]] &lt;= 3, "Low Charges", "High Charges")</f>
        <v>Low Charges</v>
      </c>
      <c r="Z3545" t="str">
        <f>IF(tbl_Customers[[#This Row],[total_eve_calls]]&lt;=80,"Low Calls",
IF(tbl_Customers[[#This Row],[total_eve_calls]]&lt;=120,"Medium Calls","High Calls"))</f>
        <v>Low Calls</v>
      </c>
      <c r="AA3545" t="str">
        <f>IF(tbl_Customers[[#This Row],[total_eve_charge]]&lt;=15,"Low Charges",
IF(tbl_Customers[[#This Row],[total_eve_charge]]&lt;=20,"Medium Charges","High Charges"))</f>
        <v>Medium Charges</v>
      </c>
      <c r="AB35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45" t="str">
        <f>IF(tbl_Customers[[#This Row],[number_vmail_messages]] = 0, "No Usage", IF(tbl_Customers[[#This Row],[number_vmail_messages]] &lt;= 20, "Low Usage", IF(tbl_Customers[[#This Row],[number_vmail_messages]] &lt;= 40, "Medium Usgae", "High Usage")))</f>
        <v>No Usage</v>
      </c>
      <c r="AD3545" t="str">
        <f>IF(tbl_Customers[[#This Row],[total_day_minutes]]&lt;=150,"Low Usage", IF(tbl_Customers[[#This Row],[total_day_minutes]]&lt;=200,"Medium Usage", IF(tbl_Customers[[#This Row],[total_day_minutes]]&lt;=250,"High Usage","Very High Usage")))</f>
        <v>Low Usage</v>
      </c>
      <c r="AE3545" t="str">
        <f>IF(tbl_Customers[[#This Row],[total_intl_calls]]&lt;=5,"Low Calls", IF(tbl_Customers[[#This Row],[total_intl_calls]]&lt;=10, "Medium Calls", "High Calls"))</f>
        <v>Medium Calls</v>
      </c>
      <c r="AF35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45" s="36" t="str">
        <f>IF(tbl_Customers[[#This Row],[Churn_Risk_Score]]&gt;=10,"High Risk", IF(tbl_Customers[[#This Row],[Churn_Risk_Score]]&gt;=5,"Medium Risk","Low Risk"))</f>
        <v>Low Risk</v>
      </c>
    </row>
    <row r="3546" spans="1:33" x14ac:dyDescent="0.35">
      <c r="A3546">
        <v>3545</v>
      </c>
      <c r="B3546" t="s">
        <v>37</v>
      </c>
      <c r="C3546">
        <v>68</v>
      </c>
      <c r="D3546" t="s">
        <v>21</v>
      </c>
      <c r="E3546" t="s">
        <v>22</v>
      </c>
      <c r="F3546" t="s">
        <v>22</v>
      </c>
      <c r="G3546">
        <v>0</v>
      </c>
      <c r="H3546">
        <v>186.5</v>
      </c>
      <c r="I3546">
        <v>108</v>
      </c>
      <c r="J3546">
        <v>31.71</v>
      </c>
      <c r="K3546">
        <v>190.2</v>
      </c>
      <c r="L3546">
        <v>107</v>
      </c>
      <c r="M3546">
        <v>16.170000000000002</v>
      </c>
      <c r="N3546">
        <v>187.8</v>
      </c>
      <c r="O3546">
        <v>103</v>
      </c>
      <c r="P3546">
        <v>8.4499999999999993</v>
      </c>
      <c r="Q3546">
        <v>11</v>
      </c>
      <c r="R3546">
        <v>5</v>
      </c>
      <c r="S3546">
        <v>2.97</v>
      </c>
      <c r="T3546">
        <v>1</v>
      </c>
      <c r="U3546" t="s">
        <v>22</v>
      </c>
      <c r="V3546">
        <f>IF(tbl_Customers[[#This Row],[churn]] = "yes", 1, 0)</f>
        <v>0</v>
      </c>
      <c r="W3546" t="str">
        <f>IF(tbl_Customers[[#This Row],[number_customer_service_calls]] &lt;= 1, "0-1 Calls", IF(tbl_Customers[[#This Row],[number_customer_service_calls]] &lt;= 3, "2-3 Calls", IF(tbl_Customers[[#This Row],[number_customer_service_calls]] &lt;=5, "4-5 Calls", "6+ Calls")))</f>
        <v>0-1 Calls</v>
      </c>
      <c r="X3546" t="str">
        <f>IF(tbl_Customers[[#This Row],[account_length]] &lt;= 50, "0-50", IF(tbl_Customers[[#This Row],[account_length]] &lt;=100, "51-100", IF(tbl_Customers[[#This Row],[account_length]] &lt;= 150, "101-150", "151+")))</f>
        <v>51-100</v>
      </c>
      <c r="Y3546" t="str">
        <f>IF(tbl_Customers[[#This Row],[total_intl_charge]] &lt;= 3, "Low Charges", "High Charges")</f>
        <v>Low Charges</v>
      </c>
      <c r="Z3546" t="str">
        <f>IF(tbl_Customers[[#This Row],[total_eve_calls]]&lt;=80,"Low Calls",
IF(tbl_Customers[[#This Row],[total_eve_calls]]&lt;=120,"Medium Calls","High Calls"))</f>
        <v>Medium Calls</v>
      </c>
      <c r="AA3546" t="str">
        <f>IF(tbl_Customers[[#This Row],[total_eve_charge]]&lt;=15,"Low Charges",
IF(tbl_Customers[[#This Row],[total_eve_charge]]&lt;=20,"Medium Charges","High Charges"))</f>
        <v>Medium Charges</v>
      </c>
      <c r="AB35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46" t="str">
        <f>IF(tbl_Customers[[#This Row],[number_vmail_messages]] = 0, "No Usage", IF(tbl_Customers[[#This Row],[number_vmail_messages]] &lt;= 20, "Low Usage", IF(tbl_Customers[[#This Row],[number_vmail_messages]] &lt;= 40, "Medium Usgae", "High Usage")))</f>
        <v>No Usage</v>
      </c>
      <c r="AD3546" t="str">
        <f>IF(tbl_Customers[[#This Row],[total_day_minutes]]&lt;=150,"Low Usage", IF(tbl_Customers[[#This Row],[total_day_minutes]]&lt;=200,"Medium Usage", IF(tbl_Customers[[#This Row],[total_day_minutes]]&lt;=250,"High Usage","Very High Usage")))</f>
        <v>Medium Usage</v>
      </c>
      <c r="AE3546" t="str">
        <f>IF(tbl_Customers[[#This Row],[total_intl_calls]]&lt;=5,"Low Calls", IF(tbl_Customers[[#This Row],[total_intl_calls]]&lt;=10, "Medium Calls", "High Calls"))</f>
        <v>Low Calls</v>
      </c>
      <c r="AF35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46" s="36" t="str">
        <f>IF(tbl_Customers[[#This Row],[Churn_Risk_Score]]&gt;=10,"High Risk", IF(tbl_Customers[[#This Row],[Churn_Risk_Score]]&gt;=5,"Medium Risk","Low Risk"))</f>
        <v>Low Risk</v>
      </c>
    </row>
    <row r="3547" spans="1:33" x14ac:dyDescent="0.35">
      <c r="A3547">
        <v>3546</v>
      </c>
      <c r="B3547" t="s">
        <v>39</v>
      </c>
      <c r="C3547">
        <v>119</v>
      </c>
      <c r="D3547" t="s">
        <v>28</v>
      </c>
      <c r="E3547" t="s">
        <v>22</v>
      </c>
      <c r="F3547" t="s">
        <v>22</v>
      </c>
      <c r="G3547">
        <v>0</v>
      </c>
      <c r="H3547">
        <v>107.2</v>
      </c>
      <c r="I3547">
        <v>100</v>
      </c>
      <c r="J3547">
        <v>18.22</v>
      </c>
      <c r="K3547">
        <v>221.1</v>
      </c>
      <c r="L3547">
        <v>100</v>
      </c>
      <c r="M3547">
        <v>18.79</v>
      </c>
      <c r="N3547">
        <v>212.6</v>
      </c>
      <c r="O3547">
        <v>96</v>
      </c>
      <c r="P3547">
        <v>9.57</v>
      </c>
      <c r="Q3547">
        <v>8.3000000000000007</v>
      </c>
      <c r="R3547">
        <v>3</v>
      </c>
      <c r="S3547">
        <v>2.2400000000000002</v>
      </c>
      <c r="T3547">
        <v>2</v>
      </c>
      <c r="U3547" t="s">
        <v>22</v>
      </c>
      <c r="V3547">
        <f>IF(tbl_Customers[[#This Row],[churn]] = "yes", 1, 0)</f>
        <v>0</v>
      </c>
      <c r="W3547" t="str">
        <f>IF(tbl_Customers[[#This Row],[number_customer_service_calls]] &lt;= 1, "0-1 Calls", IF(tbl_Customers[[#This Row],[number_customer_service_calls]] &lt;= 3, "2-3 Calls", IF(tbl_Customers[[#This Row],[number_customer_service_calls]] &lt;=5, "4-5 Calls", "6+ Calls")))</f>
        <v>2-3 Calls</v>
      </c>
      <c r="X3547" t="str">
        <f>IF(tbl_Customers[[#This Row],[account_length]] &lt;= 50, "0-50", IF(tbl_Customers[[#This Row],[account_length]] &lt;=100, "51-100", IF(tbl_Customers[[#This Row],[account_length]] &lt;= 150, "101-150", "151+")))</f>
        <v>101-150</v>
      </c>
      <c r="Y3547" t="str">
        <f>IF(tbl_Customers[[#This Row],[total_intl_charge]] &lt;= 3, "Low Charges", "High Charges")</f>
        <v>Low Charges</v>
      </c>
      <c r="Z3547" t="str">
        <f>IF(tbl_Customers[[#This Row],[total_eve_calls]]&lt;=80,"Low Calls",
IF(tbl_Customers[[#This Row],[total_eve_calls]]&lt;=120,"Medium Calls","High Calls"))</f>
        <v>Medium Calls</v>
      </c>
      <c r="AA3547" t="str">
        <f>IF(tbl_Customers[[#This Row],[total_eve_charge]]&lt;=15,"Low Charges",
IF(tbl_Customers[[#This Row],[total_eve_charge]]&lt;=20,"Medium Charges","High Charges"))</f>
        <v>Medium Charges</v>
      </c>
      <c r="AB35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47" t="str">
        <f>IF(tbl_Customers[[#This Row],[number_vmail_messages]] = 0, "No Usage", IF(tbl_Customers[[#This Row],[number_vmail_messages]] &lt;= 20, "Low Usage", IF(tbl_Customers[[#This Row],[number_vmail_messages]] &lt;= 40, "Medium Usgae", "High Usage")))</f>
        <v>No Usage</v>
      </c>
      <c r="AD3547" t="str">
        <f>IF(tbl_Customers[[#This Row],[total_day_minutes]]&lt;=150,"Low Usage", IF(tbl_Customers[[#This Row],[total_day_minutes]]&lt;=200,"Medium Usage", IF(tbl_Customers[[#This Row],[total_day_minutes]]&lt;=250,"High Usage","Very High Usage")))</f>
        <v>Low Usage</v>
      </c>
      <c r="AE3547" t="str">
        <f>IF(tbl_Customers[[#This Row],[total_intl_calls]]&lt;=5,"Low Calls", IF(tbl_Customers[[#This Row],[total_intl_calls]]&lt;=10, "Medium Calls", "High Calls"))</f>
        <v>Low Calls</v>
      </c>
      <c r="AF35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47" s="36" t="str">
        <f>IF(tbl_Customers[[#This Row],[Churn_Risk_Score]]&gt;=10,"High Risk", IF(tbl_Customers[[#This Row],[Churn_Risk_Score]]&gt;=5,"Medium Risk","Low Risk"))</f>
        <v>Low Risk</v>
      </c>
    </row>
    <row r="3548" spans="1:33" x14ac:dyDescent="0.35">
      <c r="A3548">
        <v>3547</v>
      </c>
      <c r="B3548" t="s">
        <v>37</v>
      </c>
      <c r="C3548">
        <v>43</v>
      </c>
      <c r="D3548" t="s">
        <v>21</v>
      </c>
      <c r="E3548" t="s">
        <v>22</v>
      </c>
      <c r="F3548" t="s">
        <v>23</v>
      </c>
      <c r="G3548">
        <v>36</v>
      </c>
      <c r="H3548">
        <v>93.1</v>
      </c>
      <c r="I3548">
        <v>68</v>
      </c>
      <c r="J3548">
        <v>15.83</v>
      </c>
      <c r="K3548">
        <v>246.1</v>
      </c>
      <c r="L3548">
        <v>83</v>
      </c>
      <c r="M3548">
        <v>20.92</v>
      </c>
      <c r="N3548">
        <v>94.9</v>
      </c>
      <c r="O3548">
        <v>109</v>
      </c>
      <c r="P3548">
        <v>4.2699999999999996</v>
      </c>
      <c r="Q3548">
        <v>8.6999999999999993</v>
      </c>
      <c r="R3548">
        <v>8</v>
      </c>
      <c r="S3548">
        <v>2.35</v>
      </c>
      <c r="T3548">
        <v>1</v>
      </c>
      <c r="U3548" t="s">
        <v>22</v>
      </c>
      <c r="V3548">
        <f>IF(tbl_Customers[[#This Row],[churn]] = "yes", 1, 0)</f>
        <v>0</v>
      </c>
      <c r="W3548" t="str">
        <f>IF(tbl_Customers[[#This Row],[number_customer_service_calls]] &lt;= 1, "0-1 Calls", IF(tbl_Customers[[#This Row],[number_customer_service_calls]] &lt;= 3, "2-3 Calls", IF(tbl_Customers[[#This Row],[number_customer_service_calls]] &lt;=5, "4-5 Calls", "6+ Calls")))</f>
        <v>0-1 Calls</v>
      </c>
      <c r="X3548" t="str">
        <f>IF(tbl_Customers[[#This Row],[account_length]] &lt;= 50, "0-50", IF(tbl_Customers[[#This Row],[account_length]] &lt;=100, "51-100", IF(tbl_Customers[[#This Row],[account_length]] &lt;= 150, "101-150", "151+")))</f>
        <v>0-50</v>
      </c>
      <c r="Y3548" t="str">
        <f>IF(tbl_Customers[[#This Row],[total_intl_charge]] &lt;= 3, "Low Charges", "High Charges")</f>
        <v>Low Charges</v>
      </c>
      <c r="Z3548" t="str">
        <f>IF(tbl_Customers[[#This Row],[total_eve_calls]]&lt;=80,"Low Calls",
IF(tbl_Customers[[#This Row],[total_eve_calls]]&lt;=120,"Medium Calls","High Calls"))</f>
        <v>Medium Calls</v>
      </c>
      <c r="AA3548" t="str">
        <f>IF(tbl_Customers[[#This Row],[total_eve_charge]]&lt;=15,"Low Charges",
IF(tbl_Customers[[#This Row],[total_eve_charge]]&lt;=20,"Medium Charges","High Charges"))</f>
        <v>High Charges</v>
      </c>
      <c r="AB35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48" t="str">
        <f>IF(tbl_Customers[[#This Row],[number_vmail_messages]] = 0, "No Usage", IF(tbl_Customers[[#This Row],[number_vmail_messages]] &lt;= 20, "Low Usage", IF(tbl_Customers[[#This Row],[number_vmail_messages]] &lt;= 40, "Medium Usgae", "High Usage")))</f>
        <v>Medium Usgae</v>
      </c>
      <c r="AD3548" t="str">
        <f>IF(tbl_Customers[[#This Row],[total_day_minutes]]&lt;=150,"Low Usage", IF(tbl_Customers[[#This Row],[total_day_minutes]]&lt;=200,"Medium Usage", IF(tbl_Customers[[#This Row],[total_day_minutes]]&lt;=250,"High Usage","Very High Usage")))</f>
        <v>Low Usage</v>
      </c>
      <c r="AE3548" t="str">
        <f>IF(tbl_Customers[[#This Row],[total_intl_calls]]&lt;=5,"Low Calls", IF(tbl_Customers[[#This Row],[total_intl_calls]]&lt;=10, "Medium Calls", "High Calls"))</f>
        <v>Medium Calls</v>
      </c>
      <c r="AF35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48" s="36" t="str">
        <f>IF(tbl_Customers[[#This Row],[Churn_Risk_Score]]&gt;=10,"High Risk", IF(tbl_Customers[[#This Row],[Churn_Risk_Score]]&gt;=5,"Medium Risk","Low Risk"))</f>
        <v>Low Risk</v>
      </c>
    </row>
    <row r="3549" spans="1:33" x14ac:dyDescent="0.35">
      <c r="A3549">
        <v>3548</v>
      </c>
      <c r="B3549" t="s">
        <v>56</v>
      </c>
      <c r="C3549">
        <v>136</v>
      </c>
      <c r="D3549" t="s">
        <v>28</v>
      </c>
      <c r="E3549" t="s">
        <v>22</v>
      </c>
      <c r="F3549" t="s">
        <v>22</v>
      </c>
      <c r="G3549">
        <v>0</v>
      </c>
      <c r="H3549">
        <v>132.4</v>
      </c>
      <c r="I3549">
        <v>110</v>
      </c>
      <c r="J3549">
        <v>22.51</v>
      </c>
      <c r="K3549">
        <v>254.1</v>
      </c>
      <c r="L3549">
        <v>81</v>
      </c>
      <c r="M3549">
        <v>21.6</v>
      </c>
      <c r="N3549">
        <v>176.5</v>
      </c>
      <c r="O3549">
        <v>100</v>
      </c>
      <c r="P3549">
        <v>7.94</v>
      </c>
      <c r="Q3549">
        <v>13</v>
      </c>
      <c r="R3549">
        <v>6</v>
      </c>
      <c r="S3549">
        <v>3.51</v>
      </c>
      <c r="T3549">
        <v>2</v>
      </c>
      <c r="U3549" t="s">
        <v>22</v>
      </c>
      <c r="V3549">
        <f>IF(tbl_Customers[[#This Row],[churn]] = "yes", 1, 0)</f>
        <v>0</v>
      </c>
      <c r="W3549" t="str">
        <f>IF(tbl_Customers[[#This Row],[number_customer_service_calls]] &lt;= 1, "0-1 Calls", IF(tbl_Customers[[#This Row],[number_customer_service_calls]] &lt;= 3, "2-3 Calls", IF(tbl_Customers[[#This Row],[number_customer_service_calls]] &lt;=5, "4-5 Calls", "6+ Calls")))</f>
        <v>2-3 Calls</v>
      </c>
      <c r="X3549" t="str">
        <f>IF(tbl_Customers[[#This Row],[account_length]] &lt;= 50, "0-50", IF(tbl_Customers[[#This Row],[account_length]] &lt;=100, "51-100", IF(tbl_Customers[[#This Row],[account_length]] &lt;= 150, "101-150", "151+")))</f>
        <v>101-150</v>
      </c>
      <c r="Y3549" t="str">
        <f>IF(tbl_Customers[[#This Row],[total_intl_charge]] &lt;= 3, "Low Charges", "High Charges")</f>
        <v>High Charges</v>
      </c>
      <c r="Z3549" t="str">
        <f>IF(tbl_Customers[[#This Row],[total_eve_calls]]&lt;=80,"Low Calls",
IF(tbl_Customers[[#This Row],[total_eve_calls]]&lt;=120,"Medium Calls","High Calls"))</f>
        <v>Medium Calls</v>
      </c>
      <c r="AA3549" t="str">
        <f>IF(tbl_Customers[[#This Row],[total_eve_charge]]&lt;=15,"Low Charges",
IF(tbl_Customers[[#This Row],[total_eve_charge]]&lt;=20,"Medium Charges","High Charges"))</f>
        <v>High Charges</v>
      </c>
      <c r="AB35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49" t="str">
        <f>IF(tbl_Customers[[#This Row],[number_vmail_messages]] = 0, "No Usage", IF(tbl_Customers[[#This Row],[number_vmail_messages]] &lt;= 20, "Low Usage", IF(tbl_Customers[[#This Row],[number_vmail_messages]] &lt;= 40, "Medium Usgae", "High Usage")))</f>
        <v>No Usage</v>
      </c>
      <c r="AD3549" t="str">
        <f>IF(tbl_Customers[[#This Row],[total_day_minutes]]&lt;=150,"Low Usage", IF(tbl_Customers[[#This Row],[total_day_minutes]]&lt;=200,"Medium Usage", IF(tbl_Customers[[#This Row],[total_day_minutes]]&lt;=250,"High Usage","Very High Usage")))</f>
        <v>Low Usage</v>
      </c>
      <c r="AE3549" t="str">
        <f>IF(tbl_Customers[[#This Row],[total_intl_calls]]&lt;=5,"Low Calls", IF(tbl_Customers[[#This Row],[total_intl_calls]]&lt;=10, "Medium Calls", "High Calls"))</f>
        <v>Medium Calls</v>
      </c>
      <c r="AF35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49" s="36" t="str">
        <f>IF(tbl_Customers[[#This Row],[Churn_Risk_Score]]&gt;=10,"High Risk", IF(tbl_Customers[[#This Row],[Churn_Risk_Score]]&gt;=5,"Medium Risk","Low Risk"))</f>
        <v>Low Risk</v>
      </c>
    </row>
    <row r="3550" spans="1:33" x14ac:dyDescent="0.35">
      <c r="A3550">
        <v>3549</v>
      </c>
      <c r="B3550" t="s">
        <v>52</v>
      </c>
      <c r="C3550">
        <v>149</v>
      </c>
      <c r="D3550" t="s">
        <v>21</v>
      </c>
      <c r="E3550" t="s">
        <v>22</v>
      </c>
      <c r="F3550" t="s">
        <v>22</v>
      </c>
      <c r="G3550">
        <v>0</v>
      </c>
      <c r="H3550">
        <v>114.5</v>
      </c>
      <c r="I3550">
        <v>103</v>
      </c>
      <c r="J3550">
        <v>19.47</v>
      </c>
      <c r="K3550">
        <v>228.8</v>
      </c>
      <c r="L3550">
        <v>100</v>
      </c>
      <c r="M3550">
        <v>19.45</v>
      </c>
      <c r="N3550">
        <v>135.80000000000001</v>
      </c>
      <c r="O3550">
        <v>74</v>
      </c>
      <c r="P3550">
        <v>6.11</v>
      </c>
      <c r="Q3550">
        <v>10.7</v>
      </c>
      <c r="R3550">
        <v>3</v>
      </c>
      <c r="S3550">
        <v>2.89</v>
      </c>
      <c r="T3550">
        <v>0</v>
      </c>
      <c r="U3550" t="s">
        <v>22</v>
      </c>
      <c r="V3550">
        <f>IF(tbl_Customers[[#This Row],[churn]] = "yes", 1, 0)</f>
        <v>0</v>
      </c>
      <c r="W3550" t="str">
        <f>IF(tbl_Customers[[#This Row],[number_customer_service_calls]] &lt;= 1, "0-1 Calls", IF(tbl_Customers[[#This Row],[number_customer_service_calls]] &lt;= 3, "2-3 Calls", IF(tbl_Customers[[#This Row],[number_customer_service_calls]] &lt;=5, "4-5 Calls", "6+ Calls")))</f>
        <v>0-1 Calls</v>
      </c>
      <c r="X3550" t="str">
        <f>IF(tbl_Customers[[#This Row],[account_length]] &lt;= 50, "0-50", IF(tbl_Customers[[#This Row],[account_length]] &lt;=100, "51-100", IF(tbl_Customers[[#This Row],[account_length]] &lt;= 150, "101-150", "151+")))</f>
        <v>101-150</v>
      </c>
      <c r="Y3550" t="str">
        <f>IF(tbl_Customers[[#This Row],[total_intl_charge]] &lt;= 3, "Low Charges", "High Charges")</f>
        <v>Low Charges</v>
      </c>
      <c r="Z3550" t="str">
        <f>IF(tbl_Customers[[#This Row],[total_eve_calls]]&lt;=80,"Low Calls",
IF(tbl_Customers[[#This Row],[total_eve_calls]]&lt;=120,"Medium Calls","High Calls"))</f>
        <v>Medium Calls</v>
      </c>
      <c r="AA3550" t="str">
        <f>IF(tbl_Customers[[#This Row],[total_eve_charge]]&lt;=15,"Low Charges",
IF(tbl_Customers[[#This Row],[total_eve_charge]]&lt;=20,"Medium Charges","High Charges"))</f>
        <v>Medium Charges</v>
      </c>
      <c r="AB35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50" t="str">
        <f>IF(tbl_Customers[[#This Row],[number_vmail_messages]] = 0, "No Usage", IF(tbl_Customers[[#This Row],[number_vmail_messages]] &lt;= 20, "Low Usage", IF(tbl_Customers[[#This Row],[number_vmail_messages]] &lt;= 40, "Medium Usgae", "High Usage")))</f>
        <v>No Usage</v>
      </c>
      <c r="AD3550" t="str">
        <f>IF(tbl_Customers[[#This Row],[total_day_minutes]]&lt;=150,"Low Usage", IF(tbl_Customers[[#This Row],[total_day_minutes]]&lt;=200,"Medium Usage", IF(tbl_Customers[[#This Row],[total_day_minutes]]&lt;=250,"High Usage","Very High Usage")))</f>
        <v>Low Usage</v>
      </c>
      <c r="AE3550" t="str">
        <f>IF(tbl_Customers[[#This Row],[total_intl_calls]]&lt;=5,"Low Calls", IF(tbl_Customers[[#This Row],[total_intl_calls]]&lt;=10, "Medium Calls", "High Calls"))</f>
        <v>Low Calls</v>
      </c>
      <c r="AF35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50" s="36" t="str">
        <f>IF(tbl_Customers[[#This Row],[Churn_Risk_Score]]&gt;=10,"High Risk", IF(tbl_Customers[[#This Row],[Churn_Risk_Score]]&gt;=5,"Medium Risk","Low Risk"))</f>
        <v>Low Risk</v>
      </c>
    </row>
    <row r="3551" spans="1:33" x14ac:dyDescent="0.35">
      <c r="A3551">
        <v>3550</v>
      </c>
      <c r="B3551" t="s">
        <v>36</v>
      </c>
      <c r="C3551">
        <v>77</v>
      </c>
      <c r="D3551" t="s">
        <v>21</v>
      </c>
      <c r="E3551" t="s">
        <v>22</v>
      </c>
      <c r="F3551" t="s">
        <v>22</v>
      </c>
      <c r="G3551">
        <v>0</v>
      </c>
      <c r="H3551">
        <v>184.7</v>
      </c>
      <c r="I3551">
        <v>130</v>
      </c>
      <c r="J3551">
        <v>31.4</v>
      </c>
      <c r="K3551">
        <v>194</v>
      </c>
      <c r="L3551">
        <v>105</v>
      </c>
      <c r="M3551">
        <v>16.489999999999998</v>
      </c>
      <c r="N3551">
        <v>249.1</v>
      </c>
      <c r="O3551">
        <v>91</v>
      </c>
      <c r="P3551">
        <v>11.21</v>
      </c>
      <c r="Q3551">
        <v>9</v>
      </c>
      <c r="R3551">
        <v>4</v>
      </c>
      <c r="S3551">
        <v>2.4300000000000002</v>
      </c>
      <c r="T3551">
        <v>1</v>
      </c>
      <c r="U3551" t="s">
        <v>22</v>
      </c>
      <c r="V3551">
        <f>IF(tbl_Customers[[#This Row],[churn]] = "yes", 1, 0)</f>
        <v>0</v>
      </c>
      <c r="W3551" t="str">
        <f>IF(tbl_Customers[[#This Row],[number_customer_service_calls]] &lt;= 1, "0-1 Calls", IF(tbl_Customers[[#This Row],[number_customer_service_calls]] &lt;= 3, "2-3 Calls", IF(tbl_Customers[[#This Row],[number_customer_service_calls]] &lt;=5, "4-5 Calls", "6+ Calls")))</f>
        <v>0-1 Calls</v>
      </c>
      <c r="X3551" t="str">
        <f>IF(tbl_Customers[[#This Row],[account_length]] &lt;= 50, "0-50", IF(tbl_Customers[[#This Row],[account_length]] &lt;=100, "51-100", IF(tbl_Customers[[#This Row],[account_length]] &lt;= 150, "101-150", "151+")))</f>
        <v>51-100</v>
      </c>
      <c r="Y3551" t="str">
        <f>IF(tbl_Customers[[#This Row],[total_intl_charge]] &lt;= 3, "Low Charges", "High Charges")</f>
        <v>Low Charges</v>
      </c>
      <c r="Z3551" t="str">
        <f>IF(tbl_Customers[[#This Row],[total_eve_calls]]&lt;=80,"Low Calls",
IF(tbl_Customers[[#This Row],[total_eve_calls]]&lt;=120,"Medium Calls","High Calls"))</f>
        <v>Medium Calls</v>
      </c>
      <c r="AA3551" t="str">
        <f>IF(tbl_Customers[[#This Row],[total_eve_charge]]&lt;=15,"Low Charges",
IF(tbl_Customers[[#This Row],[total_eve_charge]]&lt;=20,"Medium Charges","High Charges"))</f>
        <v>Medium Charges</v>
      </c>
      <c r="AB35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51" t="str">
        <f>IF(tbl_Customers[[#This Row],[number_vmail_messages]] = 0, "No Usage", IF(tbl_Customers[[#This Row],[number_vmail_messages]] &lt;= 20, "Low Usage", IF(tbl_Customers[[#This Row],[number_vmail_messages]] &lt;= 40, "Medium Usgae", "High Usage")))</f>
        <v>No Usage</v>
      </c>
      <c r="AD3551" t="str">
        <f>IF(tbl_Customers[[#This Row],[total_day_minutes]]&lt;=150,"Low Usage", IF(tbl_Customers[[#This Row],[total_day_minutes]]&lt;=200,"Medium Usage", IF(tbl_Customers[[#This Row],[total_day_minutes]]&lt;=250,"High Usage","Very High Usage")))</f>
        <v>Medium Usage</v>
      </c>
      <c r="AE3551" t="str">
        <f>IF(tbl_Customers[[#This Row],[total_intl_calls]]&lt;=5,"Low Calls", IF(tbl_Customers[[#This Row],[total_intl_calls]]&lt;=10, "Medium Calls", "High Calls"))</f>
        <v>Low Calls</v>
      </c>
      <c r="AF35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51" s="36" t="str">
        <f>IF(tbl_Customers[[#This Row],[Churn_Risk_Score]]&gt;=10,"High Risk", IF(tbl_Customers[[#This Row],[Churn_Risk_Score]]&gt;=5,"Medium Risk","Low Risk"))</f>
        <v>Low Risk</v>
      </c>
    </row>
    <row r="3552" spans="1:33" x14ac:dyDescent="0.35">
      <c r="A3552">
        <v>3551</v>
      </c>
      <c r="B3552" t="s">
        <v>53</v>
      </c>
      <c r="C3552">
        <v>110</v>
      </c>
      <c r="D3552" t="s">
        <v>21</v>
      </c>
      <c r="E3552" t="s">
        <v>22</v>
      </c>
      <c r="F3552" t="s">
        <v>22</v>
      </c>
      <c r="G3552">
        <v>0</v>
      </c>
      <c r="H3552">
        <v>94.1</v>
      </c>
      <c r="I3552">
        <v>127</v>
      </c>
      <c r="J3552">
        <v>16</v>
      </c>
      <c r="K3552">
        <v>283</v>
      </c>
      <c r="L3552">
        <v>97</v>
      </c>
      <c r="M3552">
        <v>24.06</v>
      </c>
      <c r="N3552">
        <v>168.7</v>
      </c>
      <c r="O3552">
        <v>69</v>
      </c>
      <c r="P3552">
        <v>7.59</v>
      </c>
      <c r="Q3552">
        <v>10.3</v>
      </c>
      <c r="R3552">
        <v>6</v>
      </c>
      <c r="S3552">
        <v>2.78</v>
      </c>
      <c r="T3552">
        <v>2</v>
      </c>
      <c r="U3552" t="s">
        <v>22</v>
      </c>
      <c r="V3552">
        <f>IF(tbl_Customers[[#This Row],[churn]] = "yes", 1, 0)</f>
        <v>0</v>
      </c>
      <c r="W3552" t="str">
        <f>IF(tbl_Customers[[#This Row],[number_customer_service_calls]] &lt;= 1, "0-1 Calls", IF(tbl_Customers[[#This Row],[number_customer_service_calls]] &lt;= 3, "2-3 Calls", IF(tbl_Customers[[#This Row],[number_customer_service_calls]] &lt;=5, "4-5 Calls", "6+ Calls")))</f>
        <v>2-3 Calls</v>
      </c>
      <c r="X3552" t="str">
        <f>IF(tbl_Customers[[#This Row],[account_length]] &lt;= 50, "0-50", IF(tbl_Customers[[#This Row],[account_length]] &lt;=100, "51-100", IF(tbl_Customers[[#This Row],[account_length]] &lt;= 150, "101-150", "151+")))</f>
        <v>101-150</v>
      </c>
      <c r="Y3552" t="str">
        <f>IF(tbl_Customers[[#This Row],[total_intl_charge]] &lt;= 3, "Low Charges", "High Charges")</f>
        <v>Low Charges</v>
      </c>
      <c r="Z3552" t="str">
        <f>IF(tbl_Customers[[#This Row],[total_eve_calls]]&lt;=80,"Low Calls",
IF(tbl_Customers[[#This Row],[total_eve_calls]]&lt;=120,"Medium Calls","High Calls"))</f>
        <v>Medium Calls</v>
      </c>
      <c r="AA3552" t="str">
        <f>IF(tbl_Customers[[#This Row],[total_eve_charge]]&lt;=15,"Low Charges",
IF(tbl_Customers[[#This Row],[total_eve_charge]]&lt;=20,"Medium Charges","High Charges"))</f>
        <v>High Charges</v>
      </c>
      <c r="AB35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52" t="str">
        <f>IF(tbl_Customers[[#This Row],[number_vmail_messages]] = 0, "No Usage", IF(tbl_Customers[[#This Row],[number_vmail_messages]] &lt;= 20, "Low Usage", IF(tbl_Customers[[#This Row],[number_vmail_messages]] &lt;= 40, "Medium Usgae", "High Usage")))</f>
        <v>No Usage</v>
      </c>
      <c r="AD3552" t="str">
        <f>IF(tbl_Customers[[#This Row],[total_day_minutes]]&lt;=150,"Low Usage", IF(tbl_Customers[[#This Row],[total_day_minutes]]&lt;=200,"Medium Usage", IF(tbl_Customers[[#This Row],[total_day_minutes]]&lt;=250,"High Usage","Very High Usage")))</f>
        <v>Low Usage</v>
      </c>
      <c r="AE3552" t="str">
        <f>IF(tbl_Customers[[#This Row],[total_intl_calls]]&lt;=5,"Low Calls", IF(tbl_Customers[[#This Row],[total_intl_calls]]&lt;=10, "Medium Calls", "High Calls"))</f>
        <v>Medium Calls</v>
      </c>
      <c r="AF35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52" s="36" t="str">
        <f>IF(tbl_Customers[[#This Row],[Churn_Risk_Score]]&gt;=10,"High Risk", IF(tbl_Customers[[#This Row],[Churn_Risk_Score]]&gt;=5,"Medium Risk","Low Risk"))</f>
        <v>Low Risk</v>
      </c>
    </row>
    <row r="3553" spans="1:33" x14ac:dyDescent="0.35">
      <c r="A3553">
        <v>3552</v>
      </c>
      <c r="B3553" t="s">
        <v>59</v>
      </c>
      <c r="C3553">
        <v>70</v>
      </c>
      <c r="D3553" t="s">
        <v>21</v>
      </c>
      <c r="E3553" t="s">
        <v>22</v>
      </c>
      <c r="F3553" t="s">
        <v>22</v>
      </c>
      <c r="G3553">
        <v>0</v>
      </c>
      <c r="H3553">
        <v>229.3</v>
      </c>
      <c r="I3553">
        <v>110</v>
      </c>
      <c r="J3553">
        <v>38.979999999999997</v>
      </c>
      <c r="K3553">
        <v>118.2</v>
      </c>
      <c r="L3553">
        <v>89</v>
      </c>
      <c r="M3553">
        <v>10.050000000000001</v>
      </c>
      <c r="N3553">
        <v>155</v>
      </c>
      <c r="O3553">
        <v>105</v>
      </c>
      <c r="P3553">
        <v>6.98</v>
      </c>
      <c r="Q3553">
        <v>7.9</v>
      </c>
      <c r="R3553">
        <v>4</v>
      </c>
      <c r="S3553">
        <v>2.13</v>
      </c>
      <c r="T3553">
        <v>1</v>
      </c>
      <c r="U3553" t="s">
        <v>22</v>
      </c>
      <c r="V3553">
        <f>IF(tbl_Customers[[#This Row],[churn]] = "yes", 1, 0)</f>
        <v>0</v>
      </c>
      <c r="W3553" t="str">
        <f>IF(tbl_Customers[[#This Row],[number_customer_service_calls]] &lt;= 1, "0-1 Calls", IF(tbl_Customers[[#This Row],[number_customer_service_calls]] &lt;= 3, "2-3 Calls", IF(tbl_Customers[[#This Row],[number_customer_service_calls]] &lt;=5, "4-5 Calls", "6+ Calls")))</f>
        <v>0-1 Calls</v>
      </c>
      <c r="X3553" t="str">
        <f>IF(tbl_Customers[[#This Row],[account_length]] &lt;= 50, "0-50", IF(tbl_Customers[[#This Row],[account_length]] &lt;=100, "51-100", IF(tbl_Customers[[#This Row],[account_length]] &lt;= 150, "101-150", "151+")))</f>
        <v>51-100</v>
      </c>
      <c r="Y3553" t="str">
        <f>IF(tbl_Customers[[#This Row],[total_intl_charge]] &lt;= 3, "Low Charges", "High Charges")</f>
        <v>Low Charges</v>
      </c>
      <c r="Z3553" t="str">
        <f>IF(tbl_Customers[[#This Row],[total_eve_calls]]&lt;=80,"Low Calls",
IF(tbl_Customers[[#This Row],[total_eve_calls]]&lt;=120,"Medium Calls","High Calls"))</f>
        <v>Medium Calls</v>
      </c>
      <c r="AA3553" t="str">
        <f>IF(tbl_Customers[[#This Row],[total_eve_charge]]&lt;=15,"Low Charges",
IF(tbl_Customers[[#This Row],[total_eve_charge]]&lt;=20,"Medium Charges","High Charges"))</f>
        <v>Low Charges</v>
      </c>
      <c r="AB35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53" t="str">
        <f>IF(tbl_Customers[[#This Row],[number_vmail_messages]] = 0, "No Usage", IF(tbl_Customers[[#This Row],[number_vmail_messages]] &lt;= 20, "Low Usage", IF(tbl_Customers[[#This Row],[number_vmail_messages]] &lt;= 40, "Medium Usgae", "High Usage")))</f>
        <v>No Usage</v>
      </c>
      <c r="AD3553" t="str">
        <f>IF(tbl_Customers[[#This Row],[total_day_minutes]]&lt;=150,"Low Usage", IF(tbl_Customers[[#This Row],[total_day_minutes]]&lt;=200,"Medium Usage", IF(tbl_Customers[[#This Row],[total_day_minutes]]&lt;=250,"High Usage","Very High Usage")))</f>
        <v>High Usage</v>
      </c>
      <c r="AE3553" t="str">
        <f>IF(tbl_Customers[[#This Row],[total_intl_calls]]&lt;=5,"Low Calls", IF(tbl_Customers[[#This Row],[total_intl_calls]]&lt;=10, "Medium Calls", "High Calls"))</f>
        <v>Low Calls</v>
      </c>
      <c r="AF35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53" s="36" t="str">
        <f>IF(tbl_Customers[[#This Row],[Churn_Risk_Score]]&gt;=10,"High Risk", IF(tbl_Customers[[#This Row],[Churn_Risk_Score]]&gt;=5,"Medium Risk","Low Risk"))</f>
        <v>Low Risk</v>
      </c>
    </row>
    <row r="3554" spans="1:33" x14ac:dyDescent="0.35">
      <c r="A3554">
        <v>3553</v>
      </c>
      <c r="B3554" t="s">
        <v>64</v>
      </c>
      <c r="C3554">
        <v>155</v>
      </c>
      <c r="D3554" t="s">
        <v>28</v>
      </c>
      <c r="E3554" t="s">
        <v>22</v>
      </c>
      <c r="F3554" t="s">
        <v>22</v>
      </c>
      <c r="G3554">
        <v>0</v>
      </c>
      <c r="H3554">
        <v>223.8</v>
      </c>
      <c r="I3554">
        <v>109</v>
      </c>
      <c r="J3554">
        <v>38.049999999999997</v>
      </c>
      <c r="K3554">
        <v>233.4</v>
      </c>
      <c r="L3554">
        <v>68</v>
      </c>
      <c r="M3554">
        <v>19.84</v>
      </c>
      <c r="N3554">
        <v>201.6</v>
      </c>
      <c r="O3554">
        <v>111</v>
      </c>
      <c r="P3554">
        <v>9.07</v>
      </c>
      <c r="Q3554">
        <v>8.8000000000000007</v>
      </c>
      <c r="R3554">
        <v>8</v>
      </c>
      <c r="S3554">
        <v>2.38</v>
      </c>
      <c r="T3554">
        <v>1</v>
      </c>
      <c r="U3554" t="s">
        <v>22</v>
      </c>
      <c r="V3554">
        <f>IF(tbl_Customers[[#This Row],[churn]] = "yes", 1, 0)</f>
        <v>0</v>
      </c>
      <c r="W3554" t="str">
        <f>IF(tbl_Customers[[#This Row],[number_customer_service_calls]] &lt;= 1, "0-1 Calls", IF(tbl_Customers[[#This Row],[number_customer_service_calls]] &lt;= 3, "2-3 Calls", IF(tbl_Customers[[#This Row],[number_customer_service_calls]] &lt;=5, "4-5 Calls", "6+ Calls")))</f>
        <v>0-1 Calls</v>
      </c>
      <c r="X3554" t="str">
        <f>IF(tbl_Customers[[#This Row],[account_length]] &lt;= 50, "0-50", IF(tbl_Customers[[#This Row],[account_length]] &lt;=100, "51-100", IF(tbl_Customers[[#This Row],[account_length]] &lt;= 150, "101-150", "151+")))</f>
        <v>151+</v>
      </c>
      <c r="Y3554" t="str">
        <f>IF(tbl_Customers[[#This Row],[total_intl_charge]] &lt;= 3, "Low Charges", "High Charges")</f>
        <v>Low Charges</v>
      </c>
      <c r="Z3554" t="str">
        <f>IF(tbl_Customers[[#This Row],[total_eve_calls]]&lt;=80,"Low Calls",
IF(tbl_Customers[[#This Row],[total_eve_calls]]&lt;=120,"Medium Calls","High Calls"))</f>
        <v>Low Calls</v>
      </c>
      <c r="AA3554" t="str">
        <f>IF(tbl_Customers[[#This Row],[total_eve_charge]]&lt;=15,"Low Charges",
IF(tbl_Customers[[#This Row],[total_eve_charge]]&lt;=20,"Medium Charges","High Charges"))</f>
        <v>Medium Charges</v>
      </c>
      <c r="AB35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54" t="str">
        <f>IF(tbl_Customers[[#This Row],[number_vmail_messages]] = 0, "No Usage", IF(tbl_Customers[[#This Row],[number_vmail_messages]] &lt;= 20, "Low Usage", IF(tbl_Customers[[#This Row],[number_vmail_messages]] &lt;= 40, "Medium Usgae", "High Usage")))</f>
        <v>No Usage</v>
      </c>
      <c r="AD3554" t="str">
        <f>IF(tbl_Customers[[#This Row],[total_day_minutes]]&lt;=150,"Low Usage", IF(tbl_Customers[[#This Row],[total_day_minutes]]&lt;=200,"Medium Usage", IF(tbl_Customers[[#This Row],[total_day_minutes]]&lt;=250,"High Usage","Very High Usage")))</f>
        <v>High Usage</v>
      </c>
      <c r="AE3554" t="str">
        <f>IF(tbl_Customers[[#This Row],[total_intl_calls]]&lt;=5,"Low Calls", IF(tbl_Customers[[#This Row],[total_intl_calls]]&lt;=10, "Medium Calls", "High Calls"))</f>
        <v>Medium Calls</v>
      </c>
      <c r="AF35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54" s="36" t="str">
        <f>IF(tbl_Customers[[#This Row],[Churn_Risk_Score]]&gt;=10,"High Risk", IF(tbl_Customers[[#This Row],[Churn_Risk_Score]]&gt;=5,"Medium Risk","Low Risk"))</f>
        <v>Low Risk</v>
      </c>
    </row>
    <row r="3555" spans="1:33" x14ac:dyDescent="0.35">
      <c r="A3555">
        <v>3554</v>
      </c>
      <c r="B3555" t="s">
        <v>63</v>
      </c>
      <c r="C3555">
        <v>151</v>
      </c>
      <c r="D3555" t="s">
        <v>21</v>
      </c>
      <c r="E3555" t="s">
        <v>22</v>
      </c>
      <c r="F3555" t="s">
        <v>23</v>
      </c>
      <c r="G3555">
        <v>27</v>
      </c>
      <c r="H3555">
        <v>154.4</v>
      </c>
      <c r="I3555">
        <v>141</v>
      </c>
      <c r="J3555">
        <v>26.25</v>
      </c>
      <c r="K3555">
        <v>210.6</v>
      </c>
      <c r="L3555">
        <v>109</v>
      </c>
      <c r="M3555">
        <v>17.899999999999999</v>
      </c>
      <c r="N3555">
        <v>167.9</v>
      </c>
      <c r="O3555">
        <v>109</v>
      </c>
      <c r="P3555">
        <v>7.56</v>
      </c>
      <c r="Q3555">
        <v>7.8</v>
      </c>
      <c r="R3555">
        <v>3</v>
      </c>
      <c r="S3555">
        <v>2.11</v>
      </c>
      <c r="T3555">
        <v>3</v>
      </c>
      <c r="U3555" t="s">
        <v>22</v>
      </c>
      <c r="V3555">
        <f>IF(tbl_Customers[[#This Row],[churn]] = "yes", 1, 0)</f>
        <v>0</v>
      </c>
      <c r="W3555" t="str">
        <f>IF(tbl_Customers[[#This Row],[number_customer_service_calls]] &lt;= 1, "0-1 Calls", IF(tbl_Customers[[#This Row],[number_customer_service_calls]] &lt;= 3, "2-3 Calls", IF(tbl_Customers[[#This Row],[number_customer_service_calls]] &lt;=5, "4-5 Calls", "6+ Calls")))</f>
        <v>2-3 Calls</v>
      </c>
      <c r="X3555" t="str">
        <f>IF(tbl_Customers[[#This Row],[account_length]] &lt;= 50, "0-50", IF(tbl_Customers[[#This Row],[account_length]] &lt;=100, "51-100", IF(tbl_Customers[[#This Row],[account_length]] &lt;= 150, "101-150", "151+")))</f>
        <v>151+</v>
      </c>
      <c r="Y3555" t="str">
        <f>IF(tbl_Customers[[#This Row],[total_intl_charge]] &lt;= 3, "Low Charges", "High Charges")</f>
        <v>Low Charges</v>
      </c>
      <c r="Z3555" t="str">
        <f>IF(tbl_Customers[[#This Row],[total_eve_calls]]&lt;=80,"Low Calls",
IF(tbl_Customers[[#This Row],[total_eve_calls]]&lt;=120,"Medium Calls","High Calls"))</f>
        <v>Medium Calls</v>
      </c>
      <c r="AA3555" t="str">
        <f>IF(tbl_Customers[[#This Row],[total_eve_charge]]&lt;=15,"Low Charges",
IF(tbl_Customers[[#This Row],[total_eve_charge]]&lt;=20,"Medium Charges","High Charges"))</f>
        <v>Medium Charges</v>
      </c>
      <c r="AB35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55" t="str">
        <f>IF(tbl_Customers[[#This Row],[number_vmail_messages]] = 0, "No Usage", IF(tbl_Customers[[#This Row],[number_vmail_messages]] &lt;= 20, "Low Usage", IF(tbl_Customers[[#This Row],[number_vmail_messages]] &lt;= 40, "Medium Usgae", "High Usage")))</f>
        <v>Medium Usgae</v>
      </c>
      <c r="AD3555" t="str">
        <f>IF(tbl_Customers[[#This Row],[total_day_minutes]]&lt;=150,"Low Usage", IF(tbl_Customers[[#This Row],[total_day_minutes]]&lt;=200,"Medium Usage", IF(tbl_Customers[[#This Row],[total_day_minutes]]&lt;=250,"High Usage","Very High Usage")))</f>
        <v>Medium Usage</v>
      </c>
      <c r="AE3555" t="str">
        <f>IF(tbl_Customers[[#This Row],[total_intl_calls]]&lt;=5,"Low Calls", IF(tbl_Customers[[#This Row],[total_intl_calls]]&lt;=10, "Medium Calls", "High Calls"))</f>
        <v>Low Calls</v>
      </c>
      <c r="AF35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55" s="36" t="str">
        <f>IF(tbl_Customers[[#This Row],[Churn_Risk_Score]]&gt;=10,"High Risk", IF(tbl_Customers[[#This Row],[Churn_Risk_Score]]&gt;=5,"Medium Risk","Low Risk"))</f>
        <v>Low Risk</v>
      </c>
    </row>
    <row r="3556" spans="1:33" x14ac:dyDescent="0.35">
      <c r="A3556">
        <v>3555</v>
      </c>
      <c r="B3556" t="s">
        <v>39</v>
      </c>
      <c r="C3556">
        <v>125</v>
      </c>
      <c r="D3556" t="s">
        <v>21</v>
      </c>
      <c r="E3556" t="s">
        <v>22</v>
      </c>
      <c r="F3556" t="s">
        <v>22</v>
      </c>
      <c r="G3556">
        <v>0</v>
      </c>
      <c r="H3556">
        <v>190.2</v>
      </c>
      <c r="I3556">
        <v>107</v>
      </c>
      <c r="J3556">
        <v>32.33</v>
      </c>
      <c r="K3556">
        <v>209.2</v>
      </c>
      <c r="L3556">
        <v>75</v>
      </c>
      <c r="M3556">
        <v>17.78</v>
      </c>
      <c r="N3556">
        <v>102.1</v>
      </c>
      <c r="O3556">
        <v>136</v>
      </c>
      <c r="P3556">
        <v>4.59</v>
      </c>
      <c r="Q3556">
        <v>14.2</v>
      </c>
      <c r="R3556">
        <v>5</v>
      </c>
      <c r="S3556">
        <v>3.83</v>
      </c>
      <c r="T3556">
        <v>4</v>
      </c>
      <c r="U3556" t="s">
        <v>23</v>
      </c>
      <c r="V3556">
        <f>IF(tbl_Customers[[#This Row],[churn]] = "yes", 1, 0)</f>
        <v>1</v>
      </c>
      <c r="W3556" t="str">
        <f>IF(tbl_Customers[[#This Row],[number_customer_service_calls]] &lt;= 1, "0-1 Calls", IF(tbl_Customers[[#This Row],[number_customer_service_calls]] &lt;= 3, "2-3 Calls", IF(tbl_Customers[[#This Row],[number_customer_service_calls]] &lt;=5, "4-5 Calls", "6+ Calls")))</f>
        <v>4-5 Calls</v>
      </c>
      <c r="X3556" t="str">
        <f>IF(tbl_Customers[[#This Row],[account_length]] &lt;= 50, "0-50", IF(tbl_Customers[[#This Row],[account_length]] &lt;=100, "51-100", IF(tbl_Customers[[#This Row],[account_length]] &lt;= 150, "101-150", "151+")))</f>
        <v>101-150</v>
      </c>
      <c r="Y3556" t="str">
        <f>IF(tbl_Customers[[#This Row],[total_intl_charge]] &lt;= 3, "Low Charges", "High Charges")</f>
        <v>High Charges</v>
      </c>
      <c r="Z3556" t="str">
        <f>IF(tbl_Customers[[#This Row],[total_eve_calls]]&lt;=80,"Low Calls",
IF(tbl_Customers[[#This Row],[total_eve_calls]]&lt;=120,"Medium Calls","High Calls"))</f>
        <v>Low Calls</v>
      </c>
      <c r="AA3556" t="str">
        <f>IF(tbl_Customers[[#This Row],[total_eve_charge]]&lt;=15,"Low Charges",
IF(tbl_Customers[[#This Row],[total_eve_charge]]&lt;=20,"Medium Charges","High Charges"))</f>
        <v>Medium Charges</v>
      </c>
      <c r="AB35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56" t="str">
        <f>IF(tbl_Customers[[#This Row],[number_vmail_messages]] = 0, "No Usage", IF(tbl_Customers[[#This Row],[number_vmail_messages]] &lt;= 20, "Low Usage", IF(tbl_Customers[[#This Row],[number_vmail_messages]] &lt;= 40, "Medium Usgae", "High Usage")))</f>
        <v>No Usage</v>
      </c>
      <c r="AD3556" t="str">
        <f>IF(tbl_Customers[[#This Row],[total_day_minutes]]&lt;=150,"Low Usage", IF(tbl_Customers[[#This Row],[total_day_minutes]]&lt;=200,"Medium Usage", IF(tbl_Customers[[#This Row],[total_day_minutes]]&lt;=250,"High Usage","Very High Usage")))</f>
        <v>Medium Usage</v>
      </c>
      <c r="AE3556" t="str">
        <f>IF(tbl_Customers[[#This Row],[total_intl_calls]]&lt;=5,"Low Calls", IF(tbl_Customers[[#This Row],[total_intl_calls]]&lt;=10, "Medium Calls", "High Calls"))</f>
        <v>Low Calls</v>
      </c>
      <c r="AF35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556" s="36" t="str">
        <f>IF(tbl_Customers[[#This Row],[Churn_Risk_Score]]&gt;=10,"High Risk", IF(tbl_Customers[[#This Row],[Churn_Risk_Score]]&gt;=5,"Medium Risk","Low Risk"))</f>
        <v>Medium Risk</v>
      </c>
    </row>
    <row r="3557" spans="1:33" x14ac:dyDescent="0.35">
      <c r="A3557">
        <v>3556</v>
      </c>
      <c r="B3557" t="s">
        <v>24</v>
      </c>
      <c r="C3557">
        <v>83</v>
      </c>
      <c r="D3557" t="s">
        <v>21</v>
      </c>
      <c r="E3557" t="s">
        <v>22</v>
      </c>
      <c r="F3557" t="s">
        <v>22</v>
      </c>
      <c r="G3557">
        <v>0</v>
      </c>
      <c r="H3557">
        <v>167</v>
      </c>
      <c r="I3557">
        <v>120</v>
      </c>
      <c r="J3557">
        <v>28.39</v>
      </c>
      <c r="K3557">
        <v>209.1</v>
      </c>
      <c r="L3557">
        <v>102</v>
      </c>
      <c r="M3557">
        <v>17.77</v>
      </c>
      <c r="N3557">
        <v>131</v>
      </c>
      <c r="O3557">
        <v>107</v>
      </c>
      <c r="P3557">
        <v>5.9</v>
      </c>
      <c r="Q3557">
        <v>8.6</v>
      </c>
      <c r="R3557">
        <v>2</v>
      </c>
      <c r="S3557">
        <v>2.3199999999999998</v>
      </c>
      <c r="T3557">
        <v>1</v>
      </c>
      <c r="U3557" t="s">
        <v>22</v>
      </c>
      <c r="V3557">
        <f>IF(tbl_Customers[[#This Row],[churn]] = "yes", 1, 0)</f>
        <v>0</v>
      </c>
      <c r="W3557" t="str">
        <f>IF(tbl_Customers[[#This Row],[number_customer_service_calls]] &lt;= 1, "0-1 Calls", IF(tbl_Customers[[#This Row],[number_customer_service_calls]] &lt;= 3, "2-3 Calls", IF(tbl_Customers[[#This Row],[number_customer_service_calls]] &lt;=5, "4-5 Calls", "6+ Calls")))</f>
        <v>0-1 Calls</v>
      </c>
      <c r="X3557" t="str">
        <f>IF(tbl_Customers[[#This Row],[account_length]] &lt;= 50, "0-50", IF(tbl_Customers[[#This Row],[account_length]] &lt;=100, "51-100", IF(tbl_Customers[[#This Row],[account_length]] &lt;= 150, "101-150", "151+")))</f>
        <v>51-100</v>
      </c>
      <c r="Y3557" t="str">
        <f>IF(tbl_Customers[[#This Row],[total_intl_charge]] &lt;= 3, "Low Charges", "High Charges")</f>
        <v>Low Charges</v>
      </c>
      <c r="Z3557" t="str">
        <f>IF(tbl_Customers[[#This Row],[total_eve_calls]]&lt;=80,"Low Calls",
IF(tbl_Customers[[#This Row],[total_eve_calls]]&lt;=120,"Medium Calls","High Calls"))</f>
        <v>Medium Calls</v>
      </c>
      <c r="AA3557" t="str">
        <f>IF(tbl_Customers[[#This Row],[total_eve_charge]]&lt;=15,"Low Charges",
IF(tbl_Customers[[#This Row],[total_eve_charge]]&lt;=20,"Medium Charges","High Charges"))</f>
        <v>Medium Charges</v>
      </c>
      <c r="AB35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57" t="str">
        <f>IF(tbl_Customers[[#This Row],[number_vmail_messages]] = 0, "No Usage", IF(tbl_Customers[[#This Row],[number_vmail_messages]] &lt;= 20, "Low Usage", IF(tbl_Customers[[#This Row],[number_vmail_messages]] &lt;= 40, "Medium Usgae", "High Usage")))</f>
        <v>No Usage</v>
      </c>
      <c r="AD3557" t="str">
        <f>IF(tbl_Customers[[#This Row],[total_day_minutes]]&lt;=150,"Low Usage", IF(tbl_Customers[[#This Row],[total_day_minutes]]&lt;=200,"Medium Usage", IF(tbl_Customers[[#This Row],[total_day_minutes]]&lt;=250,"High Usage","Very High Usage")))</f>
        <v>Medium Usage</v>
      </c>
      <c r="AE3557" t="str">
        <f>IF(tbl_Customers[[#This Row],[total_intl_calls]]&lt;=5,"Low Calls", IF(tbl_Customers[[#This Row],[total_intl_calls]]&lt;=10, "Medium Calls", "High Calls"))</f>
        <v>Low Calls</v>
      </c>
      <c r="AF35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57" s="36" t="str">
        <f>IF(tbl_Customers[[#This Row],[Churn_Risk_Score]]&gt;=10,"High Risk", IF(tbl_Customers[[#This Row],[Churn_Risk_Score]]&gt;=5,"Medium Risk","Low Risk"))</f>
        <v>Low Risk</v>
      </c>
    </row>
    <row r="3558" spans="1:33" x14ac:dyDescent="0.35">
      <c r="A3558">
        <v>3557</v>
      </c>
      <c r="B3558" t="s">
        <v>75</v>
      </c>
      <c r="C3558">
        <v>94</v>
      </c>
      <c r="D3558" t="s">
        <v>28</v>
      </c>
      <c r="E3558" t="s">
        <v>22</v>
      </c>
      <c r="F3558" t="s">
        <v>22</v>
      </c>
      <c r="G3558">
        <v>0</v>
      </c>
      <c r="H3558">
        <v>154.80000000000001</v>
      </c>
      <c r="I3558">
        <v>113</v>
      </c>
      <c r="J3558">
        <v>26.32</v>
      </c>
      <c r="K3558">
        <v>261.8</v>
      </c>
      <c r="L3558">
        <v>121</v>
      </c>
      <c r="M3558">
        <v>22.25</v>
      </c>
      <c r="N3558">
        <v>213</v>
      </c>
      <c r="O3558">
        <v>81</v>
      </c>
      <c r="P3558">
        <v>9.58</v>
      </c>
      <c r="Q3558">
        <v>11.6</v>
      </c>
      <c r="R3558">
        <v>5</v>
      </c>
      <c r="S3558">
        <v>3.13</v>
      </c>
      <c r="T3558">
        <v>0</v>
      </c>
      <c r="U3558" t="s">
        <v>22</v>
      </c>
      <c r="V3558">
        <f>IF(tbl_Customers[[#This Row],[churn]] = "yes", 1, 0)</f>
        <v>0</v>
      </c>
      <c r="W3558" t="str">
        <f>IF(tbl_Customers[[#This Row],[number_customer_service_calls]] &lt;= 1, "0-1 Calls", IF(tbl_Customers[[#This Row],[number_customer_service_calls]] &lt;= 3, "2-3 Calls", IF(tbl_Customers[[#This Row],[number_customer_service_calls]] &lt;=5, "4-5 Calls", "6+ Calls")))</f>
        <v>0-1 Calls</v>
      </c>
      <c r="X3558" t="str">
        <f>IF(tbl_Customers[[#This Row],[account_length]] &lt;= 50, "0-50", IF(tbl_Customers[[#This Row],[account_length]] &lt;=100, "51-100", IF(tbl_Customers[[#This Row],[account_length]] &lt;= 150, "101-150", "151+")))</f>
        <v>51-100</v>
      </c>
      <c r="Y3558" t="str">
        <f>IF(tbl_Customers[[#This Row],[total_intl_charge]] &lt;= 3, "Low Charges", "High Charges")</f>
        <v>High Charges</v>
      </c>
      <c r="Z3558" t="str">
        <f>IF(tbl_Customers[[#This Row],[total_eve_calls]]&lt;=80,"Low Calls",
IF(tbl_Customers[[#This Row],[total_eve_calls]]&lt;=120,"Medium Calls","High Calls"))</f>
        <v>High Calls</v>
      </c>
      <c r="AA3558" t="str">
        <f>IF(tbl_Customers[[#This Row],[total_eve_charge]]&lt;=15,"Low Charges",
IF(tbl_Customers[[#This Row],[total_eve_charge]]&lt;=20,"Medium Charges","High Charges"))</f>
        <v>High Charges</v>
      </c>
      <c r="AB35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58" t="str">
        <f>IF(tbl_Customers[[#This Row],[number_vmail_messages]] = 0, "No Usage", IF(tbl_Customers[[#This Row],[number_vmail_messages]] &lt;= 20, "Low Usage", IF(tbl_Customers[[#This Row],[number_vmail_messages]] &lt;= 40, "Medium Usgae", "High Usage")))</f>
        <v>No Usage</v>
      </c>
      <c r="AD3558" t="str">
        <f>IF(tbl_Customers[[#This Row],[total_day_minutes]]&lt;=150,"Low Usage", IF(tbl_Customers[[#This Row],[total_day_minutes]]&lt;=200,"Medium Usage", IF(tbl_Customers[[#This Row],[total_day_minutes]]&lt;=250,"High Usage","Very High Usage")))</f>
        <v>Medium Usage</v>
      </c>
      <c r="AE3558" t="str">
        <f>IF(tbl_Customers[[#This Row],[total_intl_calls]]&lt;=5,"Low Calls", IF(tbl_Customers[[#This Row],[total_intl_calls]]&lt;=10, "Medium Calls", "High Calls"))</f>
        <v>Low Calls</v>
      </c>
      <c r="AF35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58" s="36" t="str">
        <f>IF(tbl_Customers[[#This Row],[Churn_Risk_Score]]&gt;=10,"High Risk", IF(tbl_Customers[[#This Row],[Churn_Risk_Score]]&gt;=5,"Medium Risk","Low Risk"))</f>
        <v>Low Risk</v>
      </c>
    </row>
    <row r="3559" spans="1:33" x14ac:dyDescent="0.35">
      <c r="A3559">
        <v>3558</v>
      </c>
      <c r="B3559" t="s">
        <v>41</v>
      </c>
      <c r="C3559">
        <v>11</v>
      </c>
      <c r="D3559" t="s">
        <v>21</v>
      </c>
      <c r="E3559" t="s">
        <v>22</v>
      </c>
      <c r="F3559" t="s">
        <v>23</v>
      </c>
      <c r="G3559">
        <v>36</v>
      </c>
      <c r="H3559">
        <v>293.39999999999998</v>
      </c>
      <c r="I3559">
        <v>122</v>
      </c>
      <c r="J3559">
        <v>49.88</v>
      </c>
      <c r="K3559">
        <v>174.1</v>
      </c>
      <c r="L3559">
        <v>91</v>
      </c>
      <c r="M3559">
        <v>14.8</v>
      </c>
      <c r="N3559">
        <v>212</v>
      </c>
      <c r="O3559">
        <v>50</v>
      </c>
      <c r="P3559">
        <v>9.5399999999999991</v>
      </c>
      <c r="Q3559">
        <v>6.9</v>
      </c>
      <c r="R3559">
        <v>6</v>
      </c>
      <c r="S3559">
        <v>1.86</v>
      </c>
      <c r="T3559">
        <v>1</v>
      </c>
      <c r="U3559" t="s">
        <v>22</v>
      </c>
      <c r="V3559">
        <f>IF(tbl_Customers[[#This Row],[churn]] = "yes", 1, 0)</f>
        <v>0</v>
      </c>
      <c r="W3559" t="str">
        <f>IF(tbl_Customers[[#This Row],[number_customer_service_calls]] &lt;= 1, "0-1 Calls", IF(tbl_Customers[[#This Row],[number_customer_service_calls]] &lt;= 3, "2-3 Calls", IF(tbl_Customers[[#This Row],[number_customer_service_calls]] &lt;=5, "4-5 Calls", "6+ Calls")))</f>
        <v>0-1 Calls</v>
      </c>
      <c r="X3559" t="str">
        <f>IF(tbl_Customers[[#This Row],[account_length]] &lt;= 50, "0-50", IF(tbl_Customers[[#This Row],[account_length]] &lt;=100, "51-100", IF(tbl_Customers[[#This Row],[account_length]] &lt;= 150, "101-150", "151+")))</f>
        <v>0-50</v>
      </c>
      <c r="Y3559" t="str">
        <f>IF(tbl_Customers[[#This Row],[total_intl_charge]] &lt;= 3, "Low Charges", "High Charges")</f>
        <v>Low Charges</v>
      </c>
      <c r="Z3559" t="str">
        <f>IF(tbl_Customers[[#This Row],[total_eve_calls]]&lt;=80,"Low Calls",
IF(tbl_Customers[[#This Row],[total_eve_calls]]&lt;=120,"Medium Calls","High Calls"))</f>
        <v>Medium Calls</v>
      </c>
      <c r="AA3559" t="str">
        <f>IF(tbl_Customers[[#This Row],[total_eve_charge]]&lt;=15,"Low Charges",
IF(tbl_Customers[[#This Row],[total_eve_charge]]&lt;=20,"Medium Charges","High Charges"))</f>
        <v>Low Charges</v>
      </c>
      <c r="AB35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59" t="str">
        <f>IF(tbl_Customers[[#This Row],[number_vmail_messages]] = 0, "No Usage", IF(tbl_Customers[[#This Row],[number_vmail_messages]] &lt;= 20, "Low Usage", IF(tbl_Customers[[#This Row],[number_vmail_messages]] &lt;= 40, "Medium Usgae", "High Usage")))</f>
        <v>Medium Usgae</v>
      </c>
      <c r="AD3559" t="str">
        <f>IF(tbl_Customers[[#This Row],[total_day_minutes]]&lt;=150,"Low Usage", IF(tbl_Customers[[#This Row],[total_day_minutes]]&lt;=200,"Medium Usage", IF(tbl_Customers[[#This Row],[total_day_minutes]]&lt;=250,"High Usage","Very High Usage")))</f>
        <v>Very High Usage</v>
      </c>
      <c r="AE3559" t="str">
        <f>IF(tbl_Customers[[#This Row],[total_intl_calls]]&lt;=5,"Low Calls", IF(tbl_Customers[[#This Row],[total_intl_calls]]&lt;=10, "Medium Calls", "High Calls"))</f>
        <v>Medium Calls</v>
      </c>
      <c r="AF35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59" s="36" t="str">
        <f>IF(tbl_Customers[[#This Row],[Churn_Risk_Score]]&gt;=10,"High Risk", IF(tbl_Customers[[#This Row],[Churn_Risk_Score]]&gt;=5,"Medium Risk","Low Risk"))</f>
        <v>Low Risk</v>
      </c>
    </row>
    <row r="3560" spans="1:33" x14ac:dyDescent="0.35">
      <c r="A3560">
        <v>3559</v>
      </c>
      <c r="B3560" t="s">
        <v>41</v>
      </c>
      <c r="C3560">
        <v>92</v>
      </c>
      <c r="D3560" t="s">
        <v>21</v>
      </c>
      <c r="E3560" t="s">
        <v>22</v>
      </c>
      <c r="F3560" t="s">
        <v>22</v>
      </c>
      <c r="G3560">
        <v>0</v>
      </c>
      <c r="H3560">
        <v>160.5</v>
      </c>
      <c r="I3560">
        <v>113</v>
      </c>
      <c r="J3560">
        <v>27.29</v>
      </c>
      <c r="K3560">
        <v>287.3</v>
      </c>
      <c r="L3560">
        <v>134</v>
      </c>
      <c r="M3560">
        <v>24.42</v>
      </c>
      <c r="N3560">
        <v>212.6</v>
      </c>
      <c r="O3560">
        <v>93</v>
      </c>
      <c r="P3560">
        <v>9.57</v>
      </c>
      <c r="Q3560">
        <v>8.1999999999999993</v>
      </c>
      <c r="R3560">
        <v>3</v>
      </c>
      <c r="S3560">
        <v>2.21</v>
      </c>
      <c r="T3560">
        <v>3</v>
      </c>
      <c r="U3560" t="s">
        <v>22</v>
      </c>
      <c r="V3560">
        <f>IF(tbl_Customers[[#This Row],[churn]] = "yes", 1, 0)</f>
        <v>0</v>
      </c>
      <c r="W3560" t="str">
        <f>IF(tbl_Customers[[#This Row],[number_customer_service_calls]] &lt;= 1, "0-1 Calls", IF(tbl_Customers[[#This Row],[number_customer_service_calls]] &lt;= 3, "2-3 Calls", IF(tbl_Customers[[#This Row],[number_customer_service_calls]] &lt;=5, "4-5 Calls", "6+ Calls")))</f>
        <v>2-3 Calls</v>
      </c>
      <c r="X3560" t="str">
        <f>IF(tbl_Customers[[#This Row],[account_length]] &lt;= 50, "0-50", IF(tbl_Customers[[#This Row],[account_length]] &lt;=100, "51-100", IF(tbl_Customers[[#This Row],[account_length]] &lt;= 150, "101-150", "151+")))</f>
        <v>51-100</v>
      </c>
      <c r="Y3560" t="str">
        <f>IF(tbl_Customers[[#This Row],[total_intl_charge]] &lt;= 3, "Low Charges", "High Charges")</f>
        <v>Low Charges</v>
      </c>
      <c r="Z3560" t="str">
        <f>IF(tbl_Customers[[#This Row],[total_eve_calls]]&lt;=80,"Low Calls",
IF(tbl_Customers[[#This Row],[total_eve_calls]]&lt;=120,"Medium Calls","High Calls"))</f>
        <v>High Calls</v>
      </c>
      <c r="AA3560" t="str">
        <f>IF(tbl_Customers[[#This Row],[total_eve_charge]]&lt;=15,"Low Charges",
IF(tbl_Customers[[#This Row],[total_eve_charge]]&lt;=20,"Medium Charges","High Charges"))</f>
        <v>High Charges</v>
      </c>
      <c r="AB35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60" t="str">
        <f>IF(tbl_Customers[[#This Row],[number_vmail_messages]] = 0, "No Usage", IF(tbl_Customers[[#This Row],[number_vmail_messages]] &lt;= 20, "Low Usage", IF(tbl_Customers[[#This Row],[number_vmail_messages]] &lt;= 40, "Medium Usgae", "High Usage")))</f>
        <v>No Usage</v>
      </c>
      <c r="AD3560" t="str">
        <f>IF(tbl_Customers[[#This Row],[total_day_minutes]]&lt;=150,"Low Usage", IF(tbl_Customers[[#This Row],[total_day_minutes]]&lt;=200,"Medium Usage", IF(tbl_Customers[[#This Row],[total_day_minutes]]&lt;=250,"High Usage","Very High Usage")))</f>
        <v>Medium Usage</v>
      </c>
      <c r="AE3560" t="str">
        <f>IF(tbl_Customers[[#This Row],[total_intl_calls]]&lt;=5,"Low Calls", IF(tbl_Customers[[#This Row],[total_intl_calls]]&lt;=10, "Medium Calls", "High Calls"))</f>
        <v>Low Calls</v>
      </c>
      <c r="AF35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60" s="36" t="str">
        <f>IF(tbl_Customers[[#This Row],[Churn_Risk_Score]]&gt;=10,"High Risk", IF(tbl_Customers[[#This Row],[Churn_Risk_Score]]&gt;=5,"Medium Risk","Low Risk"))</f>
        <v>Low Risk</v>
      </c>
    </row>
    <row r="3561" spans="1:33" x14ac:dyDescent="0.35">
      <c r="A3561">
        <v>3560</v>
      </c>
      <c r="B3561" t="s">
        <v>48</v>
      </c>
      <c r="C3561">
        <v>70</v>
      </c>
      <c r="D3561" t="s">
        <v>21</v>
      </c>
      <c r="E3561" t="s">
        <v>22</v>
      </c>
      <c r="F3561" t="s">
        <v>23</v>
      </c>
      <c r="G3561">
        <v>20</v>
      </c>
      <c r="H3561">
        <v>230.2</v>
      </c>
      <c r="I3561">
        <v>110</v>
      </c>
      <c r="J3561">
        <v>39.130000000000003</v>
      </c>
      <c r="K3561">
        <v>177.5</v>
      </c>
      <c r="L3561">
        <v>111</v>
      </c>
      <c r="M3561">
        <v>15.09</v>
      </c>
      <c r="N3561">
        <v>206.3</v>
      </c>
      <c r="O3561">
        <v>38</v>
      </c>
      <c r="P3561">
        <v>9.2799999999999994</v>
      </c>
      <c r="Q3561">
        <v>11.9</v>
      </c>
      <c r="R3561">
        <v>2</v>
      </c>
      <c r="S3561">
        <v>3.21</v>
      </c>
      <c r="T3561">
        <v>0</v>
      </c>
      <c r="U3561" t="s">
        <v>22</v>
      </c>
      <c r="V3561">
        <f>IF(tbl_Customers[[#This Row],[churn]] = "yes", 1, 0)</f>
        <v>0</v>
      </c>
      <c r="W3561" t="str">
        <f>IF(tbl_Customers[[#This Row],[number_customer_service_calls]] &lt;= 1, "0-1 Calls", IF(tbl_Customers[[#This Row],[number_customer_service_calls]] &lt;= 3, "2-3 Calls", IF(tbl_Customers[[#This Row],[number_customer_service_calls]] &lt;=5, "4-5 Calls", "6+ Calls")))</f>
        <v>0-1 Calls</v>
      </c>
      <c r="X3561" t="str">
        <f>IF(tbl_Customers[[#This Row],[account_length]] &lt;= 50, "0-50", IF(tbl_Customers[[#This Row],[account_length]] &lt;=100, "51-100", IF(tbl_Customers[[#This Row],[account_length]] &lt;= 150, "101-150", "151+")))</f>
        <v>51-100</v>
      </c>
      <c r="Y3561" t="str">
        <f>IF(tbl_Customers[[#This Row],[total_intl_charge]] &lt;= 3, "Low Charges", "High Charges")</f>
        <v>High Charges</v>
      </c>
      <c r="Z3561" t="str">
        <f>IF(tbl_Customers[[#This Row],[total_eve_calls]]&lt;=80,"Low Calls",
IF(tbl_Customers[[#This Row],[total_eve_calls]]&lt;=120,"Medium Calls","High Calls"))</f>
        <v>Medium Calls</v>
      </c>
      <c r="AA3561" t="str">
        <f>IF(tbl_Customers[[#This Row],[total_eve_charge]]&lt;=15,"Low Charges",
IF(tbl_Customers[[#This Row],[total_eve_charge]]&lt;=20,"Medium Charges","High Charges"))</f>
        <v>Medium Charges</v>
      </c>
      <c r="AB35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61" t="str">
        <f>IF(tbl_Customers[[#This Row],[number_vmail_messages]] = 0, "No Usage", IF(tbl_Customers[[#This Row],[number_vmail_messages]] &lt;= 20, "Low Usage", IF(tbl_Customers[[#This Row],[number_vmail_messages]] &lt;= 40, "Medium Usgae", "High Usage")))</f>
        <v>Low Usage</v>
      </c>
      <c r="AD3561" t="str">
        <f>IF(tbl_Customers[[#This Row],[total_day_minutes]]&lt;=150,"Low Usage", IF(tbl_Customers[[#This Row],[total_day_minutes]]&lt;=200,"Medium Usage", IF(tbl_Customers[[#This Row],[total_day_minutes]]&lt;=250,"High Usage","Very High Usage")))</f>
        <v>High Usage</v>
      </c>
      <c r="AE3561" t="str">
        <f>IF(tbl_Customers[[#This Row],[total_intl_calls]]&lt;=5,"Low Calls", IF(tbl_Customers[[#This Row],[total_intl_calls]]&lt;=10, "Medium Calls", "High Calls"))</f>
        <v>Low Calls</v>
      </c>
      <c r="AF35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61" s="36" t="str">
        <f>IF(tbl_Customers[[#This Row],[Churn_Risk_Score]]&gt;=10,"High Risk", IF(tbl_Customers[[#This Row],[Churn_Risk_Score]]&gt;=5,"Medium Risk","Low Risk"))</f>
        <v>Low Risk</v>
      </c>
    </row>
    <row r="3562" spans="1:33" x14ac:dyDescent="0.35">
      <c r="A3562">
        <v>3561</v>
      </c>
      <c r="B3562" t="s">
        <v>55</v>
      </c>
      <c r="C3562">
        <v>82</v>
      </c>
      <c r="D3562" t="s">
        <v>28</v>
      </c>
      <c r="E3562" t="s">
        <v>22</v>
      </c>
      <c r="F3562" t="s">
        <v>22</v>
      </c>
      <c r="G3562">
        <v>0</v>
      </c>
      <c r="H3562">
        <v>191.9</v>
      </c>
      <c r="I3562">
        <v>95</v>
      </c>
      <c r="J3562">
        <v>32.619999999999997</v>
      </c>
      <c r="K3562">
        <v>116.7</v>
      </c>
      <c r="L3562">
        <v>105</v>
      </c>
      <c r="M3562">
        <v>9.92</v>
      </c>
      <c r="N3562">
        <v>202.6</v>
      </c>
      <c r="O3562">
        <v>113</v>
      </c>
      <c r="P3562">
        <v>9.1199999999999992</v>
      </c>
      <c r="Q3562">
        <v>8.1999999999999993</v>
      </c>
      <c r="R3562">
        <v>5</v>
      </c>
      <c r="S3562">
        <v>2.21</v>
      </c>
      <c r="T3562">
        <v>0</v>
      </c>
      <c r="U3562" t="s">
        <v>22</v>
      </c>
      <c r="V3562">
        <f>IF(tbl_Customers[[#This Row],[churn]] = "yes", 1, 0)</f>
        <v>0</v>
      </c>
      <c r="W3562" t="str">
        <f>IF(tbl_Customers[[#This Row],[number_customer_service_calls]] &lt;= 1, "0-1 Calls", IF(tbl_Customers[[#This Row],[number_customer_service_calls]] &lt;= 3, "2-3 Calls", IF(tbl_Customers[[#This Row],[number_customer_service_calls]] &lt;=5, "4-5 Calls", "6+ Calls")))</f>
        <v>0-1 Calls</v>
      </c>
      <c r="X3562" t="str">
        <f>IF(tbl_Customers[[#This Row],[account_length]] &lt;= 50, "0-50", IF(tbl_Customers[[#This Row],[account_length]] &lt;=100, "51-100", IF(tbl_Customers[[#This Row],[account_length]] &lt;= 150, "101-150", "151+")))</f>
        <v>51-100</v>
      </c>
      <c r="Y3562" t="str">
        <f>IF(tbl_Customers[[#This Row],[total_intl_charge]] &lt;= 3, "Low Charges", "High Charges")</f>
        <v>Low Charges</v>
      </c>
      <c r="Z3562" t="str">
        <f>IF(tbl_Customers[[#This Row],[total_eve_calls]]&lt;=80,"Low Calls",
IF(tbl_Customers[[#This Row],[total_eve_calls]]&lt;=120,"Medium Calls","High Calls"))</f>
        <v>Medium Calls</v>
      </c>
      <c r="AA3562" t="str">
        <f>IF(tbl_Customers[[#This Row],[total_eve_charge]]&lt;=15,"Low Charges",
IF(tbl_Customers[[#This Row],[total_eve_charge]]&lt;=20,"Medium Charges","High Charges"))</f>
        <v>Low Charges</v>
      </c>
      <c r="AB35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62" t="str">
        <f>IF(tbl_Customers[[#This Row],[number_vmail_messages]] = 0, "No Usage", IF(tbl_Customers[[#This Row],[number_vmail_messages]] &lt;= 20, "Low Usage", IF(tbl_Customers[[#This Row],[number_vmail_messages]] &lt;= 40, "Medium Usgae", "High Usage")))</f>
        <v>No Usage</v>
      </c>
      <c r="AD3562" t="str">
        <f>IF(tbl_Customers[[#This Row],[total_day_minutes]]&lt;=150,"Low Usage", IF(tbl_Customers[[#This Row],[total_day_minutes]]&lt;=200,"Medium Usage", IF(tbl_Customers[[#This Row],[total_day_minutes]]&lt;=250,"High Usage","Very High Usage")))</f>
        <v>Medium Usage</v>
      </c>
      <c r="AE3562" t="str">
        <f>IF(tbl_Customers[[#This Row],[total_intl_calls]]&lt;=5,"Low Calls", IF(tbl_Customers[[#This Row],[total_intl_calls]]&lt;=10, "Medium Calls", "High Calls"))</f>
        <v>Low Calls</v>
      </c>
      <c r="AF35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62" s="36" t="str">
        <f>IF(tbl_Customers[[#This Row],[Churn_Risk_Score]]&gt;=10,"High Risk", IF(tbl_Customers[[#This Row],[Churn_Risk_Score]]&gt;=5,"Medium Risk","Low Risk"))</f>
        <v>Low Risk</v>
      </c>
    </row>
    <row r="3563" spans="1:33" x14ac:dyDescent="0.35">
      <c r="A3563">
        <v>3562</v>
      </c>
      <c r="B3563" t="s">
        <v>41</v>
      </c>
      <c r="C3563">
        <v>65</v>
      </c>
      <c r="D3563" t="s">
        <v>25</v>
      </c>
      <c r="E3563" t="s">
        <v>22</v>
      </c>
      <c r="F3563" t="s">
        <v>22</v>
      </c>
      <c r="G3563">
        <v>0</v>
      </c>
      <c r="H3563">
        <v>131.5</v>
      </c>
      <c r="I3563">
        <v>119</v>
      </c>
      <c r="J3563">
        <v>22.36</v>
      </c>
      <c r="K3563">
        <v>222.3</v>
      </c>
      <c r="L3563">
        <v>119</v>
      </c>
      <c r="M3563">
        <v>18.899999999999999</v>
      </c>
      <c r="N3563">
        <v>155.30000000000001</v>
      </c>
      <c r="O3563">
        <v>83</v>
      </c>
      <c r="P3563">
        <v>6.99</v>
      </c>
      <c r="Q3563">
        <v>11.1</v>
      </c>
      <c r="R3563">
        <v>7</v>
      </c>
      <c r="S3563">
        <v>3</v>
      </c>
      <c r="T3563">
        <v>1</v>
      </c>
      <c r="U3563" t="s">
        <v>22</v>
      </c>
      <c r="V3563">
        <f>IF(tbl_Customers[[#This Row],[churn]] = "yes", 1, 0)</f>
        <v>0</v>
      </c>
      <c r="W3563" t="str">
        <f>IF(tbl_Customers[[#This Row],[number_customer_service_calls]] &lt;= 1, "0-1 Calls", IF(tbl_Customers[[#This Row],[number_customer_service_calls]] &lt;= 3, "2-3 Calls", IF(tbl_Customers[[#This Row],[number_customer_service_calls]] &lt;=5, "4-5 Calls", "6+ Calls")))</f>
        <v>0-1 Calls</v>
      </c>
      <c r="X3563" t="str">
        <f>IF(tbl_Customers[[#This Row],[account_length]] &lt;= 50, "0-50", IF(tbl_Customers[[#This Row],[account_length]] &lt;=100, "51-100", IF(tbl_Customers[[#This Row],[account_length]] &lt;= 150, "101-150", "151+")))</f>
        <v>51-100</v>
      </c>
      <c r="Y3563" t="str">
        <f>IF(tbl_Customers[[#This Row],[total_intl_charge]] &lt;= 3, "Low Charges", "High Charges")</f>
        <v>Low Charges</v>
      </c>
      <c r="Z3563" t="str">
        <f>IF(tbl_Customers[[#This Row],[total_eve_calls]]&lt;=80,"Low Calls",
IF(tbl_Customers[[#This Row],[total_eve_calls]]&lt;=120,"Medium Calls","High Calls"))</f>
        <v>Medium Calls</v>
      </c>
      <c r="AA3563" t="str">
        <f>IF(tbl_Customers[[#This Row],[total_eve_charge]]&lt;=15,"Low Charges",
IF(tbl_Customers[[#This Row],[total_eve_charge]]&lt;=20,"Medium Charges","High Charges"))</f>
        <v>Medium Charges</v>
      </c>
      <c r="AB35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63" t="str">
        <f>IF(tbl_Customers[[#This Row],[number_vmail_messages]] = 0, "No Usage", IF(tbl_Customers[[#This Row],[number_vmail_messages]] &lt;= 20, "Low Usage", IF(tbl_Customers[[#This Row],[number_vmail_messages]] &lt;= 40, "Medium Usgae", "High Usage")))</f>
        <v>No Usage</v>
      </c>
      <c r="AD3563" t="str">
        <f>IF(tbl_Customers[[#This Row],[total_day_minutes]]&lt;=150,"Low Usage", IF(tbl_Customers[[#This Row],[total_day_minutes]]&lt;=200,"Medium Usage", IF(tbl_Customers[[#This Row],[total_day_minutes]]&lt;=250,"High Usage","Very High Usage")))</f>
        <v>Low Usage</v>
      </c>
      <c r="AE3563" t="str">
        <f>IF(tbl_Customers[[#This Row],[total_intl_calls]]&lt;=5,"Low Calls", IF(tbl_Customers[[#This Row],[total_intl_calls]]&lt;=10, "Medium Calls", "High Calls"))</f>
        <v>Medium Calls</v>
      </c>
      <c r="AF35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63" s="36" t="str">
        <f>IF(tbl_Customers[[#This Row],[Churn_Risk_Score]]&gt;=10,"High Risk", IF(tbl_Customers[[#This Row],[Churn_Risk_Score]]&gt;=5,"Medium Risk","Low Risk"))</f>
        <v>Low Risk</v>
      </c>
    </row>
    <row r="3564" spans="1:33" x14ac:dyDescent="0.35">
      <c r="A3564">
        <v>3563</v>
      </c>
      <c r="B3564" t="s">
        <v>42</v>
      </c>
      <c r="C3564">
        <v>102</v>
      </c>
      <c r="D3564" t="s">
        <v>28</v>
      </c>
      <c r="E3564" t="s">
        <v>22</v>
      </c>
      <c r="F3564" t="s">
        <v>22</v>
      </c>
      <c r="G3564">
        <v>0</v>
      </c>
      <c r="H3564">
        <v>171.6</v>
      </c>
      <c r="I3564">
        <v>116</v>
      </c>
      <c r="J3564">
        <v>29.17</v>
      </c>
      <c r="K3564">
        <v>219.4</v>
      </c>
      <c r="L3564">
        <v>111</v>
      </c>
      <c r="M3564">
        <v>18.649999999999999</v>
      </c>
      <c r="N3564">
        <v>242.1</v>
      </c>
      <c r="O3564">
        <v>85</v>
      </c>
      <c r="P3564">
        <v>10.89</v>
      </c>
      <c r="Q3564">
        <v>12.1</v>
      </c>
      <c r="R3564">
        <v>4</v>
      </c>
      <c r="S3564">
        <v>3.27</v>
      </c>
      <c r="T3564">
        <v>0</v>
      </c>
      <c r="U3564" t="s">
        <v>23</v>
      </c>
      <c r="V3564">
        <f>IF(tbl_Customers[[#This Row],[churn]] = "yes", 1, 0)</f>
        <v>1</v>
      </c>
      <c r="W3564" t="str">
        <f>IF(tbl_Customers[[#This Row],[number_customer_service_calls]] &lt;= 1, "0-1 Calls", IF(tbl_Customers[[#This Row],[number_customer_service_calls]] &lt;= 3, "2-3 Calls", IF(tbl_Customers[[#This Row],[number_customer_service_calls]] &lt;=5, "4-5 Calls", "6+ Calls")))</f>
        <v>0-1 Calls</v>
      </c>
      <c r="X3564" t="str">
        <f>IF(tbl_Customers[[#This Row],[account_length]] &lt;= 50, "0-50", IF(tbl_Customers[[#This Row],[account_length]] &lt;=100, "51-100", IF(tbl_Customers[[#This Row],[account_length]] &lt;= 150, "101-150", "151+")))</f>
        <v>101-150</v>
      </c>
      <c r="Y3564" t="str">
        <f>IF(tbl_Customers[[#This Row],[total_intl_charge]] &lt;= 3, "Low Charges", "High Charges")</f>
        <v>High Charges</v>
      </c>
      <c r="Z3564" t="str">
        <f>IF(tbl_Customers[[#This Row],[total_eve_calls]]&lt;=80,"Low Calls",
IF(tbl_Customers[[#This Row],[total_eve_calls]]&lt;=120,"Medium Calls","High Calls"))</f>
        <v>Medium Calls</v>
      </c>
      <c r="AA3564" t="str">
        <f>IF(tbl_Customers[[#This Row],[total_eve_charge]]&lt;=15,"Low Charges",
IF(tbl_Customers[[#This Row],[total_eve_charge]]&lt;=20,"Medium Charges","High Charges"))</f>
        <v>Medium Charges</v>
      </c>
      <c r="AB35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64" t="str">
        <f>IF(tbl_Customers[[#This Row],[number_vmail_messages]] = 0, "No Usage", IF(tbl_Customers[[#This Row],[number_vmail_messages]] &lt;= 20, "Low Usage", IF(tbl_Customers[[#This Row],[number_vmail_messages]] &lt;= 40, "Medium Usgae", "High Usage")))</f>
        <v>No Usage</v>
      </c>
      <c r="AD3564" t="str">
        <f>IF(tbl_Customers[[#This Row],[total_day_minutes]]&lt;=150,"Low Usage", IF(tbl_Customers[[#This Row],[total_day_minutes]]&lt;=200,"Medium Usage", IF(tbl_Customers[[#This Row],[total_day_minutes]]&lt;=250,"High Usage","Very High Usage")))</f>
        <v>Medium Usage</v>
      </c>
      <c r="AE3564" t="str">
        <f>IF(tbl_Customers[[#This Row],[total_intl_calls]]&lt;=5,"Low Calls", IF(tbl_Customers[[#This Row],[total_intl_calls]]&lt;=10, "Medium Calls", "High Calls"))</f>
        <v>Low Calls</v>
      </c>
      <c r="AF35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64" s="36" t="str">
        <f>IF(tbl_Customers[[#This Row],[Churn_Risk_Score]]&gt;=10,"High Risk", IF(tbl_Customers[[#This Row],[Churn_Risk_Score]]&gt;=5,"Medium Risk","Low Risk"))</f>
        <v>Low Risk</v>
      </c>
    </row>
    <row r="3565" spans="1:33" x14ac:dyDescent="0.35">
      <c r="A3565">
        <v>3564</v>
      </c>
      <c r="B3565" t="s">
        <v>74</v>
      </c>
      <c r="C3565">
        <v>78</v>
      </c>
      <c r="D3565" t="s">
        <v>25</v>
      </c>
      <c r="E3565" t="s">
        <v>22</v>
      </c>
      <c r="F3565" t="s">
        <v>22</v>
      </c>
      <c r="G3565">
        <v>0</v>
      </c>
      <c r="H3565">
        <v>157.30000000000001</v>
      </c>
      <c r="I3565">
        <v>61</v>
      </c>
      <c r="J3565">
        <v>26.74</v>
      </c>
      <c r="K3565">
        <v>242</v>
      </c>
      <c r="L3565">
        <v>119</v>
      </c>
      <c r="M3565">
        <v>20.57</v>
      </c>
      <c r="N3565">
        <v>196</v>
      </c>
      <c r="O3565">
        <v>107</v>
      </c>
      <c r="P3565">
        <v>8.82</v>
      </c>
      <c r="Q3565">
        <v>10.6</v>
      </c>
      <c r="R3565">
        <v>1</v>
      </c>
      <c r="S3565">
        <v>2.86</v>
      </c>
      <c r="T3565">
        <v>1</v>
      </c>
      <c r="U3565" t="s">
        <v>22</v>
      </c>
      <c r="V3565">
        <f>IF(tbl_Customers[[#This Row],[churn]] = "yes", 1, 0)</f>
        <v>0</v>
      </c>
      <c r="W3565" t="str">
        <f>IF(tbl_Customers[[#This Row],[number_customer_service_calls]] &lt;= 1, "0-1 Calls", IF(tbl_Customers[[#This Row],[number_customer_service_calls]] &lt;= 3, "2-3 Calls", IF(tbl_Customers[[#This Row],[number_customer_service_calls]] &lt;=5, "4-5 Calls", "6+ Calls")))</f>
        <v>0-1 Calls</v>
      </c>
      <c r="X3565" t="str">
        <f>IF(tbl_Customers[[#This Row],[account_length]] &lt;= 50, "0-50", IF(tbl_Customers[[#This Row],[account_length]] &lt;=100, "51-100", IF(tbl_Customers[[#This Row],[account_length]] &lt;= 150, "101-150", "151+")))</f>
        <v>51-100</v>
      </c>
      <c r="Y3565" t="str">
        <f>IF(tbl_Customers[[#This Row],[total_intl_charge]] &lt;= 3, "Low Charges", "High Charges")</f>
        <v>Low Charges</v>
      </c>
      <c r="Z3565" t="str">
        <f>IF(tbl_Customers[[#This Row],[total_eve_calls]]&lt;=80,"Low Calls",
IF(tbl_Customers[[#This Row],[total_eve_calls]]&lt;=120,"Medium Calls","High Calls"))</f>
        <v>Medium Calls</v>
      </c>
      <c r="AA3565" t="str">
        <f>IF(tbl_Customers[[#This Row],[total_eve_charge]]&lt;=15,"Low Charges",
IF(tbl_Customers[[#This Row],[total_eve_charge]]&lt;=20,"Medium Charges","High Charges"))</f>
        <v>High Charges</v>
      </c>
      <c r="AB35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65" t="str">
        <f>IF(tbl_Customers[[#This Row],[number_vmail_messages]] = 0, "No Usage", IF(tbl_Customers[[#This Row],[number_vmail_messages]] &lt;= 20, "Low Usage", IF(tbl_Customers[[#This Row],[number_vmail_messages]] &lt;= 40, "Medium Usgae", "High Usage")))</f>
        <v>No Usage</v>
      </c>
      <c r="AD3565" t="str">
        <f>IF(tbl_Customers[[#This Row],[total_day_minutes]]&lt;=150,"Low Usage", IF(tbl_Customers[[#This Row],[total_day_minutes]]&lt;=200,"Medium Usage", IF(tbl_Customers[[#This Row],[total_day_minutes]]&lt;=250,"High Usage","Very High Usage")))</f>
        <v>Medium Usage</v>
      </c>
      <c r="AE3565" t="str">
        <f>IF(tbl_Customers[[#This Row],[total_intl_calls]]&lt;=5,"Low Calls", IF(tbl_Customers[[#This Row],[total_intl_calls]]&lt;=10, "Medium Calls", "High Calls"))</f>
        <v>Low Calls</v>
      </c>
      <c r="AF35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65" s="36" t="str">
        <f>IF(tbl_Customers[[#This Row],[Churn_Risk_Score]]&gt;=10,"High Risk", IF(tbl_Customers[[#This Row],[Churn_Risk_Score]]&gt;=5,"Medium Risk","Low Risk"))</f>
        <v>Low Risk</v>
      </c>
    </row>
    <row r="3566" spans="1:33" x14ac:dyDescent="0.35">
      <c r="A3566">
        <v>3565</v>
      </c>
      <c r="B3566" t="s">
        <v>61</v>
      </c>
      <c r="C3566">
        <v>77</v>
      </c>
      <c r="D3566" t="s">
        <v>25</v>
      </c>
      <c r="E3566" t="s">
        <v>23</v>
      </c>
      <c r="F3566" t="s">
        <v>22</v>
      </c>
      <c r="G3566">
        <v>0</v>
      </c>
      <c r="H3566">
        <v>192.7</v>
      </c>
      <c r="I3566">
        <v>82</v>
      </c>
      <c r="J3566">
        <v>32.76</v>
      </c>
      <c r="K3566">
        <v>198</v>
      </c>
      <c r="L3566">
        <v>91</v>
      </c>
      <c r="M3566">
        <v>16.829999999999998</v>
      </c>
      <c r="N3566">
        <v>204.2</v>
      </c>
      <c r="O3566">
        <v>95</v>
      </c>
      <c r="P3566">
        <v>9.19</v>
      </c>
      <c r="Q3566">
        <v>9</v>
      </c>
      <c r="R3566">
        <v>6</v>
      </c>
      <c r="S3566">
        <v>2.4300000000000002</v>
      </c>
      <c r="T3566">
        <v>1</v>
      </c>
      <c r="U3566" t="s">
        <v>22</v>
      </c>
      <c r="V3566">
        <f>IF(tbl_Customers[[#This Row],[churn]] = "yes", 1, 0)</f>
        <v>0</v>
      </c>
      <c r="W3566" t="str">
        <f>IF(tbl_Customers[[#This Row],[number_customer_service_calls]] &lt;= 1, "0-1 Calls", IF(tbl_Customers[[#This Row],[number_customer_service_calls]] &lt;= 3, "2-3 Calls", IF(tbl_Customers[[#This Row],[number_customer_service_calls]] &lt;=5, "4-5 Calls", "6+ Calls")))</f>
        <v>0-1 Calls</v>
      </c>
      <c r="X3566" t="str">
        <f>IF(tbl_Customers[[#This Row],[account_length]] &lt;= 50, "0-50", IF(tbl_Customers[[#This Row],[account_length]] &lt;=100, "51-100", IF(tbl_Customers[[#This Row],[account_length]] &lt;= 150, "101-150", "151+")))</f>
        <v>51-100</v>
      </c>
      <c r="Y3566" t="str">
        <f>IF(tbl_Customers[[#This Row],[total_intl_charge]] &lt;= 3, "Low Charges", "High Charges")</f>
        <v>Low Charges</v>
      </c>
      <c r="Z3566" t="str">
        <f>IF(tbl_Customers[[#This Row],[total_eve_calls]]&lt;=80,"Low Calls",
IF(tbl_Customers[[#This Row],[total_eve_calls]]&lt;=120,"Medium Calls","High Calls"))</f>
        <v>Medium Calls</v>
      </c>
      <c r="AA3566" t="str">
        <f>IF(tbl_Customers[[#This Row],[total_eve_charge]]&lt;=15,"Low Charges",
IF(tbl_Customers[[#This Row],[total_eve_charge]]&lt;=20,"Medium Charges","High Charges"))</f>
        <v>Medium Charges</v>
      </c>
      <c r="AB35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66" t="str">
        <f>IF(tbl_Customers[[#This Row],[number_vmail_messages]] = 0, "No Usage", IF(tbl_Customers[[#This Row],[number_vmail_messages]] &lt;= 20, "Low Usage", IF(tbl_Customers[[#This Row],[number_vmail_messages]] &lt;= 40, "Medium Usgae", "High Usage")))</f>
        <v>No Usage</v>
      </c>
      <c r="AD3566" t="str">
        <f>IF(tbl_Customers[[#This Row],[total_day_minutes]]&lt;=150,"Low Usage", IF(tbl_Customers[[#This Row],[total_day_minutes]]&lt;=200,"Medium Usage", IF(tbl_Customers[[#This Row],[total_day_minutes]]&lt;=250,"High Usage","Very High Usage")))</f>
        <v>Medium Usage</v>
      </c>
      <c r="AE3566" t="str">
        <f>IF(tbl_Customers[[#This Row],[total_intl_calls]]&lt;=5,"Low Calls", IF(tbl_Customers[[#This Row],[total_intl_calls]]&lt;=10, "Medium Calls", "High Calls"))</f>
        <v>Medium Calls</v>
      </c>
      <c r="AF35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66" s="36" t="str">
        <f>IF(tbl_Customers[[#This Row],[Churn_Risk_Score]]&gt;=10,"High Risk", IF(tbl_Customers[[#This Row],[Churn_Risk_Score]]&gt;=5,"Medium Risk","Low Risk"))</f>
        <v>Low Risk</v>
      </c>
    </row>
    <row r="3567" spans="1:33" x14ac:dyDescent="0.35">
      <c r="A3567">
        <v>3566</v>
      </c>
      <c r="B3567" t="s">
        <v>66</v>
      </c>
      <c r="C3567">
        <v>58</v>
      </c>
      <c r="D3567" t="s">
        <v>21</v>
      </c>
      <c r="E3567" t="s">
        <v>22</v>
      </c>
      <c r="F3567" t="s">
        <v>23</v>
      </c>
      <c r="G3567">
        <v>29</v>
      </c>
      <c r="H3567">
        <v>239.6</v>
      </c>
      <c r="I3567">
        <v>84</v>
      </c>
      <c r="J3567">
        <v>40.729999999999997</v>
      </c>
      <c r="K3567">
        <v>182.1</v>
      </c>
      <c r="L3567">
        <v>80</v>
      </c>
      <c r="M3567">
        <v>15.48</v>
      </c>
      <c r="N3567">
        <v>118.3</v>
      </c>
      <c r="O3567">
        <v>100</v>
      </c>
      <c r="P3567">
        <v>5.32</v>
      </c>
      <c r="Q3567">
        <v>11</v>
      </c>
      <c r="R3567">
        <v>3</v>
      </c>
      <c r="S3567">
        <v>2.97</v>
      </c>
      <c r="T3567">
        <v>2</v>
      </c>
      <c r="U3567" t="s">
        <v>22</v>
      </c>
      <c r="V3567">
        <f>IF(tbl_Customers[[#This Row],[churn]] = "yes", 1, 0)</f>
        <v>0</v>
      </c>
      <c r="W3567" t="str">
        <f>IF(tbl_Customers[[#This Row],[number_customer_service_calls]] &lt;= 1, "0-1 Calls", IF(tbl_Customers[[#This Row],[number_customer_service_calls]] &lt;= 3, "2-3 Calls", IF(tbl_Customers[[#This Row],[number_customer_service_calls]] &lt;=5, "4-5 Calls", "6+ Calls")))</f>
        <v>2-3 Calls</v>
      </c>
      <c r="X3567" t="str">
        <f>IF(tbl_Customers[[#This Row],[account_length]] &lt;= 50, "0-50", IF(tbl_Customers[[#This Row],[account_length]] &lt;=100, "51-100", IF(tbl_Customers[[#This Row],[account_length]] &lt;= 150, "101-150", "151+")))</f>
        <v>51-100</v>
      </c>
      <c r="Y3567" t="str">
        <f>IF(tbl_Customers[[#This Row],[total_intl_charge]] &lt;= 3, "Low Charges", "High Charges")</f>
        <v>Low Charges</v>
      </c>
      <c r="Z3567" t="str">
        <f>IF(tbl_Customers[[#This Row],[total_eve_calls]]&lt;=80,"Low Calls",
IF(tbl_Customers[[#This Row],[total_eve_calls]]&lt;=120,"Medium Calls","High Calls"))</f>
        <v>Low Calls</v>
      </c>
      <c r="AA3567" t="str">
        <f>IF(tbl_Customers[[#This Row],[total_eve_charge]]&lt;=15,"Low Charges",
IF(tbl_Customers[[#This Row],[total_eve_charge]]&lt;=20,"Medium Charges","High Charges"))</f>
        <v>Medium Charges</v>
      </c>
      <c r="AB35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67" t="str">
        <f>IF(tbl_Customers[[#This Row],[number_vmail_messages]] = 0, "No Usage", IF(tbl_Customers[[#This Row],[number_vmail_messages]] &lt;= 20, "Low Usage", IF(tbl_Customers[[#This Row],[number_vmail_messages]] &lt;= 40, "Medium Usgae", "High Usage")))</f>
        <v>Medium Usgae</v>
      </c>
      <c r="AD3567" t="str">
        <f>IF(tbl_Customers[[#This Row],[total_day_minutes]]&lt;=150,"Low Usage", IF(tbl_Customers[[#This Row],[total_day_minutes]]&lt;=200,"Medium Usage", IF(tbl_Customers[[#This Row],[total_day_minutes]]&lt;=250,"High Usage","Very High Usage")))</f>
        <v>High Usage</v>
      </c>
      <c r="AE3567" t="str">
        <f>IF(tbl_Customers[[#This Row],[total_intl_calls]]&lt;=5,"Low Calls", IF(tbl_Customers[[#This Row],[total_intl_calls]]&lt;=10, "Medium Calls", "High Calls"))</f>
        <v>Low Calls</v>
      </c>
      <c r="AF35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67" s="36" t="str">
        <f>IF(tbl_Customers[[#This Row],[Churn_Risk_Score]]&gt;=10,"High Risk", IF(tbl_Customers[[#This Row],[Churn_Risk_Score]]&gt;=5,"Medium Risk","Low Risk"))</f>
        <v>Low Risk</v>
      </c>
    </row>
    <row r="3568" spans="1:33" x14ac:dyDescent="0.35">
      <c r="A3568">
        <v>3567</v>
      </c>
      <c r="B3568" t="s">
        <v>74</v>
      </c>
      <c r="C3568">
        <v>38</v>
      </c>
      <c r="D3568" t="s">
        <v>28</v>
      </c>
      <c r="E3568" t="s">
        <v>22</v>
      </c>
      <c r="F3568" t="s">
        <v>22</v>
      </c>
      <c r="G3568">
        <v>0</v>
      </c>
      <c r="H3568">
        <v>96.9</v>
      </c>
      <c r="I3568">
        <v>110</v>
      </c>
      <c r="J3568">
        <v>16.47</v>
      </c>
      <c r="K3568">
        <v>241.4</v>
      </c>
      <c r="L3568">
        <v>75</v>
      </c>
      <c r="M3568">
        <v>20.52</v>
      </c>
      <c r="N3568">
        <v>141</v>
      </c>
      <c r="O3568">
        <v>69</v>
      </c>
      <c r="P3568">
        <v>6.35</v>
      </c>
      <c r="Q3568">
        <v>10.8</v>
      </c>
      <c r="R3568">
        <v>3</v>
      </c>
      <c r="S3568">
        <v>2.92</v>
      </c>
      <c r="T3568">
        <v>0</v>
      </c>
      <c r="U3568" t="s">
        <v>22</v>
      </c>
      <c r="V3568">
        <f>IF(tbl_Customers[[#This Row],[churn]] = "yes", 1, 0)</f>
        <v>0</v>
      </c>
      <c r="W3568" t="str">
        <f>IF(tbl_Customers[[#This Row],[number_customer_service_calls]] &lt;= 1, "0-1 Calls", IF(tbl_Customers[[#This Row],[number_customer_service_calls]] &lt;= 3, "2-3 Calls", IF(tbl_Customers[[#This Row],[number_customer_service_calls]] &lt;=5, "4-5 Calls", "6+ Calls")))</f>
        <v>0-1 Calls</v>
      </c>
      <c r="X3568" t="str">
        <f>IF(tbl_Customers[[#This Row],[account_length]] &lt;= 50, "0-50", IF(tbl_Customers[[#This Row],[account_length]] &lt;=100, "51-100", IF(tbl_Customers[[#This Row],[account_length]] &lt;= 150, "101-150", "151+")))</f>
        <v>0-50</v>
      </c>
      <c r="Y3568" t="str">
        <f>IF(tbl_Customers[[#This Row],[total_intl_charge]] &lt;= 3, "Low Charges", "High Charges")</f>
        <v>Low Charges</v>
      </c>
      <c r="Z3568" t="str">
        <f>IF(tbl_Customers[[#This Row],[total_eve_calls]]&lt;=80,"Low Calls",
IF(tbl_Customers[[#This Row],[total_eve_calls]]&lt;=120,"Medium Calls","High Calls"))</f>
        <v>Low Calls</v>
      </c>
      <c r="AA3568" t="str">
        <f>IF(tbl_Customers[[#This Row],[total_eve_charge]]&lt;=15,"Low Charges",
IF(tbl_Customers[[#This Row],[total_eve_charge]]&lt;=20,"Medium Charges","High Charges"))</f>
        <v>High Charges</v>
      </c>
      <c r="AB35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68" t="str">
        <f>IF(tbl_Customers[[#This Row],[number_vmail_messages]] = 0, "No Usage", IF(tbl_Customers[[#This Row],[number_vmail_messages]] &lt;= 20, "Low Usage", IF(tbl_Customers[[#This Row],[number_vmail_messages]] &lt;= 40, "Medium Usgae", "High Usage")))</f>
        <v>No Usage</v>
      </c>
      <c r="AD3568" t="str">
        <f>IF(tbl_Customers[[#This Row],[total_day_minutes]]&lt;=150,"Low Usage", IF(tbl_Customers[[#This Row],[total_day_minutes]]&lt;=200,"Medium Usage", IF(tbl_Customers[[#This Row],[total_day_minutes]]&lt;=250,"High Usage","Very High Usage")))</f>
        <v>Low Usage</v>
      </c>
      <c r="AE3568" t="str">
        <f>IF(tbl_Customers[[#This Row],[total_intl_calls]]&lt;=5,"Low Calls", IF(tbl_Customers[[#This Row],[total_intl_calls]]&lt;=10, "Medium Calls", "High Calls"))</f>
        <v>Low Calls</v>
      </c>
      <c r="AF35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68" s="36" t="str">
        <f>IF(tbl_Customers[[#This Row],[Churn_Risk_Score]]&gt;=10,"High Risk", IF(tbl_Customers[[#This Row],[Churn_Risk_Score]]&gt;=5,"Medium Risk","Low Risk"))</f>
        <v>Low Risk</v>
      </c>
    </row>
    <row r="3569" spans="1:33" x14ac:dyDescent="0.35">
      <c r="A3569">
        <v>3568</v>
      </c>
      <c r="B3569" t="s">
        <v>29</v>
      </c>
      <c r="C3569">
        <v>87</v>
      </c>
      <c r="D3569" t="s">
        <v>25</v>
      </c>
      <c r="E3569" t="s">
        <v>22</v>
      </c>
      <c r="F3569" t="s">
        <v>22</v>
      </c>
      <c r="G3569">
        <v>0</v>
      </c>
      <c r="H3569">
        <v>129.5</v>
      </c>
      <c r="I3569">
        <v>104</v>
      </c>
      <c r="J3569">
        <v>22.02</v>
      </c>
      <c r="K3569">
        <v>194</v>
      </c>
      <c r="L3569">
        <v>133</v>
      </c>
      <c r="M3569">
        <v>16.489999999999998</v>
      </c>
      <c r="N3569">
        <v>287.89999999999998</v>
      </c>
      <c r="O3569">
        <v>65</v>
      </c>
      <c r="P3569">
        <v>12.96</v>
      </c>
      <c r="Q3569">
        <v>7.2</v>
      </c>
      <c r="R3569">
        <v>7</v>
      </c>
      <c r="S3569">
        <v>1.94</v>
      </c>
      <c r="T3569">
        <v>2</v>
      </c>
      <c r="U3569" t="s">
        <v>22</v>
      </c>
      <c r="V3569">
        <f>IF(tbl_Customers[[#This Row],[churn]] = "yes", 1, 0)</f>
        <v>0</v>
      </c>
      <c r="W3569" t="str">
        <f>IF(tbl_Customers[[#This Row],[number_customer_service_calls]] &lt;= 1, "0-1 Calls", IF(tbl_Customers[[#This Row],[number_customer_service_calls]] &lt;= 3, "2-3 Calls", IF(tbl_Customers[[#This Row],[number_customer_service_calls]] &lt;=5, "4-5 Calls", "6+ Calls")))</f>
        <v>2-3 Calls</v>
      </c>
      <c r="X3569" t="str">
        <f>IF(tbl_Customers[[#This Row],[account_length]] &lt;= 50, "0-50", IF(tbl_Customers[[#This Row],[account_length]] &lt;=100, "51-100", IF(tbl_Customers[[#This Row],[account_length]] &lt;= 150, "101-150", "151+")))</f>
        <v>51-100</v>
      </c>
      <c r="Y3569" t="str">
        <f>IF(tbl_Customers[[#This Row],[total_intl_charge]] &lt;= 3, "Low Charges", "High Charges")</f>
        <v>Low Charges</v>
      </c>
      <c r="Z3569" t="str">
        <f>IF(tbl_Customers[[#This Row],[total_eve_calls]]&lt;=80,"Low Calls",
IF(tbl_Customers[[#This Row],[total_eve_calls]]&lt;=120,"Medium Calls","High Calls"))</f>
        <v>High Calls</v>
      </c>
      <c r="AA3569" t="str">
        <f>IF(tbl_Customers[[#This Row],[total_eve_charge]]&lt;=15,"Low Charges",
IF(tbl_Customers[[#This Row],[total_eve_charge]]&lt;=20,"Medium Charges","High Charges"))</f>
        <v>Medium Charges</v>
      </c>
      <c r="AB35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69" t="str">
        <f>IF(tbl_Customers[[#This Row],[number_vmail_messages]] = 0, "No Usage", IF(tbl_Customers[[#This Row],[number_vmail_messages]] &lt;= 20, "Low Usage", IF(tbl_Customers[[#This Row],[number_vmail_messages]] &lt;= 40, "Medium Usgae", "High Usage")))</f>
        <v>No Usage</v>
      </c>
      <c r="AD3569" t="str">
        <f>IF(tbl_Customers[[#This Row],[total_day_minutes]]&lt;=150,"Low Usage", IF(tbl_Customers[[#This Row],[total_day_minutes]]&lt;=200,"Medium Usage", IF(tbl_Customers[[#This Row],[total_day_minutes]]&lt;=250,"High Usage","Very High Usage")))</f>
        <v>Low Usage</v>
      </c>
      <c r="AE3569" t="str">
        <f>IF(tbl_Customers[[#This Row],[total_intl_calls]]&lt;=5,"Low Calls", IF(tbl_Customers[[#This Row],[total_intl_calls]]&lt;=10, "Medium Calls", "High Calls"))</f>
        <v>Medium Calls</v>
      </c>
      <c r="AF35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69" s="36" t="str">
        <f>IF(tbl_Customers[[#This Row],[Churn_Risk_Score]]&gt;=10,"High Risk", IF(tbl_Customers[[#This Row],[Churn_Risk_Score]]&gt;=5,"Medium Risk","Low Risk"))</f>
        <v>Low Risk</v>
      </c>
    </row>
    <row r="3570" spans="1:33" x14ac:dyDescent="0.35">
      <c r="A3570">
        <v>3569</v>
      </c>
      <c r="B3570" t="s">
        <v>44</v>
      </c>
      <c r="C3570">
        <v>72</v>
      </c>
      <c r="D3570" t="s">
        <v>28</v>
      </c>
      <c r="E3570" t="s">
        <v>23</v>
      </c>
      <c r="F3570" t="s">
        <v>22</v>
      </c>
      <c r="G3570">
        <v>0</v>
      </c>
      <c r="H3570">
        <v>274</v>
      </c>
      <c r="I3570">
        <v>75</v>
      </c>
      <c r="J3570">
        <v>46.58</v>
      </c>
      <c r="K3570">
        <v>162.80000000000001</v>
      </c>
      <c r="L3570">
        <v>110</v>
      </c>
      <c r="M3570">
        <v>13.84</v>
      </c>
      <c r="N3570">
        <v>110</v>
      </c>
      <c r="O3570">
        <v>121</v>
      </c>
      <c r="P3570">
        <v>4.95</v>
      </c>
      <c r="Q3570">
        <v>7.7</v>
      </c>
      <c r="R3570">
        <v>3</v>
      </c>
      <c r="S3570">
        <v>2.08</v>
      </c>
      <c r="T3570">
        <v>4</v>
      </c>
      <c r="U3570" t="s">
        <v>22</v>
      </c>
      <c r="V3570">
        <f>IF(tbl_Customers[[#This Row],[churn]] = "yes", 1, 0)</f>
        <v>0</v>
      </c>
      <c r="W3570" t="str">
        <f>IF(tbl_Customers[[#This Row],[number_customer_service_calls]] &lt;= 1, "0-1 Calls", IF(tbl_Customers[[#This Row],[number_customer_service_calls]] &lt;= 3, "2-3 Calls", IF(tbl_Customers[[#This Row],[number_customer_service_calls]] &lt;=5, "4-5 Calls", "6+ Calls")))</f>
        <v>4-5 Calls</v>
      </c>
      <c r="X3570" t="str">
        <f>IF(tbl_Customers[[#This Row],[account_length]] &lt;= 50, "0-50", IF(tbl_Customers[[#This Row],[account_length]] &lt;=100, "51-100", IF(tbl_Customers[[#This Row],[account_length]] &lt;= 150, "101-150", "151+")))</f>
        <v>51-100</v>
      </c>
      <c r="Y3570" t="str">
        <f>IF(tbl_Customers[[#This Row],[total_intl_charge]] &lt;= 3, "Low Charges", "High Charges")</f>
        <v>Low Charges</v>
      </c>
      <c r="Z3570" t="str">
        <f>IF(tbl_Customers[[#This Row],[total_eve_calls]]&lt;=80,"Low Calls",
IF(tbl_Customers[[#This Row],[total_eve_calls]]&lt;=120,"Medium Calls","High Calls"))</f>
        <v>Medium Calls</v>
      </c>
      <c r="AA3570" t="str">
        <f>IF(tbl_Customers[[#This Row],[total_eve_charge]]&lt;=15,"Low Charges",
IF(tbl_Customers[[#This Row],[total_eve_charge]]&lt;=20,"Medium Charges","High Charges"))</f>
        <v>Low Charges</v>
      </c>
      <c r="AB35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70" t="str">
        <f>IF(tbl_Customers[[#This Row],[number_vmail_messages]] = 0, "No Usage", IF(tbl_Customers[[#This Row],[number_vmail_messages]] &lt;= 20, "Low Usage", IF(tbl_Customers[[#This Row],[number_vmail_messages]] &lt;= 40, "Medium Usgae", "High Usage")))</f>
        <v>No Usage</v>
      </c>
      <c r="AD3570" t="str">
        <f>IF(tbl_Customers[[#This Row],[total_day_minutes]]&lt;=150,"Low Usage", IF(tbl_Customers[[#This Row],[total_day_minutes]]&lt;=200,"Medium Usage", IF(tbl_Customers[[#This Row],[total_day_minutes]]&lt;=250,"High Usage","Very High Usage")))</f>
        <v>Very High Usage</v>
      </c>
      <c r="AE3570" t="str">
        <f>IF(tbl_Customers[[#This Row],[total_intl_calls]]&lt;=5,"Low Calls", IF(tbl_Customers[[#This Row],[total_intl_calls]]&lt;=10, "Medium Calls", "High Calls"))</f>
        <v>Low Calls</v>
      </c>
      <c r="AF35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3570" s="36" t="str">
        <f>IF(tbl_Customers[[#This Row],[Churn_Risk_Score]]&gt;=10,"High Risk", IF(tbl_Customers[[#This Row],[Churn_Risk_Score]]&gt;=5,"Medium Risk","Low Risk"))</f>
        <v>High Risk</v>
      </c>
    </row>
    <row r="3571" spans="1:33" x14ac:dyDescent="0.35">
      <c r="A3571">
        <v>3570</v>
      </c>
      <c r="B3571" t="s">
        <v>63</v>
      </c>
      <c r="C3571">
        <v>69</v>
      </c>
      <c r="D3571" t="s">
        <v>21</v>
      </c>
      <c r="E3571" t="s">
        <v>22</v>
      </c>
      <c r="F3571" t="s">
        <v>22</v>
      </c>
      <c r="G3571">
        <v>0</v>
      </c>
      <c r="H3571">
        <v>111.7</v>
      </c>
      <c r="I3571">
        <v>86</v>
      </c>
      <c r="J3571">
        <v>18.989999999999998</v>
      </c>
      <c r="K3571">
        <v>187.5</v>
      </c>
      <c r="L3571">
        <v>68</v>
      </c>
      <c r="M3571">
        <v>15.94</v>
      </c>
      <c r="N3571">
        <v>194.8</v>
      </c>
      <c r="O3571">
        <v>128</v>
      </c>
      <c r="P3571">
        <v>8.77</v>
      </c>
      <c r="Q3571">
        <v>11.6</v>
      </c>
      <c r="R3571">
        <v>10</v>
      </c>
      <c r="S3571">
        <v>3.13</v>
      </c>
      <c r="T3571">
        <v>2</v>
      </c>
      <c r="U3571" t="s">
        <v>22</v>
      </c>
      <c r="V3571">
        <f>IF(tbl_Customers[[#This Row],[churn]] = "yes", 1, 0)</f>
        <v>0</v>
      </c>
      <c r="W3571" t="str">
        <f>IF(tbl_Customers[[#This Row],[number_customer_service_calls]] &lt;= 1, "0-1 Calls", IF(tbl_Customers[[#This Row],[number_customer_service_calls]] &lt;= 3, "2-3 Calls", IF(tbl_Customers[[#This Row],[number_customer_service_calls]] &lt;=5, "4-5 Calls", "6+ Calls")))</f>
        <v>2-3 Calls</v>
      </c>
      <c r="X3571" t="str">
        <f>IF(tbl_Customers[[#This Row],[account_length]] &lt;= 50, "0-50", IF(tbl_Customers[[#This Row],[account_length]] &lt;=100, "51-100", IF(tbl_Customers[[#This Row],[account_length]] &lt;= 150, "101-150", "151+")))</f>
        <v>51-100</v>
      </c>
      <c r="Y3571" t="str">
        <f>IF(tbl_Customers[[#This Row],[total_intl_charge]] &lt;= 3, "Low Charges", "High Charges")</f>
        <v>High Charges</v>
      </c>
      <c r="Z3571" t="str">
        <f>IF(tbl_Customers[[#This Row],[total_eve_calls]]&lt;=80,"Low Calls",
IF(tbl_Customers[[#This Row],[total_eve_calls]]&lt;=120,"Medium Calls","High Calls"))</f>
        <v>Low Calls</v>
      </c>
      <c r="AA3571" t="str">
        <f>IF(tbl_Customers[[#This Row],[total_eve_charge]]&lt;=15,"Low Charges",
IF(tbl_Customers[[#This Row],[total_eve_charge]]&lt;=20,"Medium Charges","High Charges"))</f>
        <v>Medium Charges</v>
      </c>
      <c r="AB35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71" t="str">
        <f>IF(tbl_Customers[[#This Row],[number_vmail_messages]] = 0, "No Usage", IF(tbl_Customers[[#This Row],[number_vmail_messages]] &lt;= 20, "Low Usage", IF(tbl_Customers[[#This Row],[number_vmail_messages]] &lt;= 40, "Medium Usgae", "High Usage")))</f>
        <v>No Usage</v>
      </c>
      <c r="AD3571" t="str">
        <f>IF(tbl_Customers[[#This Row],[total_day_minutes]]&lt;=150,"Low Usage", IF(tbl_Customers[[#This Row],[total_day_minutes]]&lt;=200,"Medium Usage", IF(tbl_Customers[[#This Row],[total_day_minutes]]&lt;=250,"High Usage","Very High Usage")))</f>
        <v>Low Usage</v>
      </c>
      <c r="AE3571" t="str">
        <f>IF(tbl_Customers[[#This Row],[total_intl_calls]]&lt;=5,"Low Calls", IF(tbl_Customers[[#This Row],[total_intl_calls]]&lt;=10, "Medium Calls", "High Calls"))</f>
        <v>Medium Calls</v>
      </c>
      <c r="AF35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71" s="36" t="str">
        <f>IF(tbl_Customers[[#This Row],[Churn_Risk_Score]]&gt;=10,"High Risk", IF(tbl_Customers[[#This Row],[Churn_Risk_Score]]&gt;=5,"Medium Risk","Low Risk"))</f>
        <v>Low Risk</v>
      </c>
    </row>
    <row r="3572" spans="1:33" x14ac:dyDescent="0.35">
      <c r="A3572">
        <v>3571</v>
      </c>
      <c r="B3572" t="s">
        <v>33</v>
      </c>
      <c r="C3572">
        <v>85</v>
      </c>
      <c r="D3572" t="s">
        <v>25</v>
      </c>
      <c r="E3572" t="s">
        <v>22</v>
      </c>
      <c r="F3572" t="s">
        <v>22</v>
      </c>
      <c r="G3572">
        <v>0</v>
      </c>
      <c r="H3572">
        <v>142.69999999999999</v>
      </c>
      <c r="I3572">
        <v>82</v>
      </c>
      <c r="J3572">
        <v>24.26</v>
      </c>
      <c r="K3572">
        <v>179.1</v>
      </c>
      <c r="L3572">
        <v>106</v>
      </c>
      <c r="M3572">
        <v>15.22</v>
      </c>
      <c r="N3572">
        <v>141.4</v>
      </c>
      <c r="O3572">
        <v>88</v>
      </c>
      <c r="P3572">
        <v>6.36</v>
      </c>
      <c r="Q3572">
        <v>5</v>
      </c>
      <c r="R3572">
        <v>8</v>
      </c>
      <c r="S3572">
        <v>1.35</v>
      </c>
      <c r="T3572">
        <v>3</v>
      </c>
      <c r="U3572" t="s">
        <v>22</v>
      </c>
      <c r="V3572">
        <f>IF(tbl_Customers[[#This Row],[churn]] = "yes", 1, 0)</f>
        <v>0</v>
      </c>
      <c r="W3572" t="str">
        <f>IF(tbl_Customers[[#This Row],[number_customer_service_calls]] &lt;= 1, "0-1 Calls", IF(tbl_Customers[[#This Row],[number_customer_service_calls]] &lt;= 3, "2-3 Calls", IF(tbl_Customers[[#This Row],[number_customer_service_calls]] &lt;=5, "4-5 Calls", "6+ Calls")))</f>
        <v>2-3 Calls</v>
      </c>
      <c r="X3572" t="str">
        <f>IF(tbl_Customers[[#This Row],[account_length]] &lt;= 50, "0-50", IF(tbl_Customers[[#This Row],[account_length]] &lt;=100, "51-100", IF(tbl_Customers[[#This Row],[account_length]] &lt;= 150, "101-150", "151+")))</f>
        <v>51-100</v>
      </c>
      <c r="Y3572" t="str">
        <f>IF(tbl_Customers[[#This Row],[total_intl_charge]] &lt;= 3, "Low Charges", "High Charges")</f>
        <v>Low Charges</v>
      </c>
      <c r="Z3572" t="str">
        <f>IF(tbl_Customers[[#This Row],[total_eve_calls]]&lt;=80,"Low Calls",
IF(tbl_Customers[[#This Row],[total_eve_calls]]&lt;=120,"Medium Calls","High Calls"))</f>
        <v>Medium Calls</v>
      </c>
      <c r="AA3572" t="str">
        <f>IF(tbl_Customers[[#This Row],[total_eve_charge]]&lt;=15,"Low Charges",
IF(tbl_Customers[[#This Row],[total_eve_charge]]&lt;=20,"Medium Charges","High Charges"))</f>
        <v>Medium Charges</v>
      </c>
      <c r="AB35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572" t="str">
        <f>IF(tbl_Customers[[#This Row],[number_vmail_messages]] = 0, "No Usage", IF(tbl_Customers[[#This Row],[number_vmail_messages]] &lt;= 20, "Low Usage", IF(tbl_Customers[[#This Row],[number_vmail_messages]] &lt;= 40, "Medium Usgae", "High Usage")))</f>
        <v>No Usage</v>
      </c>
      <c r="AD3572" t="str">
        <f>IF(tbl_Customers[[#This Row],[total_day_minutes]]&lt;=150,"Low Usage", IF(tbl_Customers[[#This Row],[total_day_minutes]]&lt;=200,"Medium Usage", IF(tbl_Customers[[#This Row],[total_day_minutes]]&lt;=250,"High Usage","Very High Usage")))</f>
        <v>Low Usage</v>
      </c>
      <c r="AE3572" t="str">
        <f>IF(tbl_Customers[[#This Row],[total_intl_calls]]&lt;=5,"Low Calls", IF(tbl_Customers[[#This Row],[total_intl_calls]]&lt;=10, "Medium Calls", "High Calls"))</f>
        <v>Medium Calls</v>
      </c>
      <c r="AF35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72" s="36" t="str">
        <f>IF(tbl_Customers[[#This Row],[Churn_Risk_Score]]&gt;=10,"High Risk", IF(tbl_Customers[[#This Row],[Churn_Risk_Score]]&gt;=5,"Medium Risk","Low Risk"))</f>
        <v>Low Risk</v>
      </c>
    </row>
    <row r="3573" spans="1:33" x14ac:dyDescent="0.35">
      <c r="A3573">
        <v>3572</v>
      </c>
      <c r="B3573" t="s">
        <v>38</v>
      </c>
      <c r="C3573">
        <v>176</v>
      </c>
      <c r="D3573" t="s">
        <v>21</v>
      </c>
      <c r="E3573" t="s">
        <v>22</v>
      </c>
      <c r="F3573" t="s">
        <v>22</v>
      </c>
      <c r="G3573">
        <v>0</v>
      </c>
      <c r="H3573">
        <v>216.7</v>
      </c>
      <c r="I3573">
        <v>91</v>
      </c>
      <c r="J3573">
        <v>36.840000000000003</v>
      </c>
      <c r="K3573">
        <v>233.9</v>
      </c>
      <c r="L3573">
        <v>104</v>
      </c>
      <c r="M3573">
        <v>19.88</v>
      </c>
      <c r="N3573">
        <v>231.1</v>
      </c>
      <c r="O3573">
        <v>110</v>
      </c>
      <c r="P3573">
        <v>10.4</v>
      </c>
      <c r="Q3573">
        <v>9</v>
      </c>
      <c r="R3573">
        <v>4</v>
      </c>
      <c r="S3573">
        <v>2.4300000000000002</v>
      </c>
      <c r="T3573">
        <v>1</v>
      </c>
      <c r="U3573" t="s">
        <v>22</v>
      </c>
      <c r="V3573">
        <f>IF(tbl_Customers[[#This Row],[churn]] = "yes", 1, 0)</f>
        <v>0</v>
      </c>
      <c r="W3573" t="str">
        <f>IF(tbl_Customers[[#This Row],[number_customer_service_calls]] &lt;= 1, "0-1 Calls", IF(tbl_Customers[[#This Row],[number_customer_service_calls]] &lt;= 3, "2-3 Calls", IF(tbl_Customers[[#This Row],[number_customer_service_calls]] &lt;=5, "4-5 Calls", "6+ Calls")))</f>
        <v>0-1 Calls</v>
      </c>
      <c r="X3573" t="str">
        <f>IF(tbl_Customers[[#This Row],[account_length]] &lt;= 50, "0-50", IF(tbl_Customers[[#This Row],[account_length]] &lt;=100, "51-100", IF(tbl_Customers[[#This Row],[account_length]] &lt;= 150, "101-150", "151+")))</f>
        <v>151+</v>
      </c>
      <c r="Y3573" t="str">
        <f>IF(tbl_Customers[[#This Row],[total_intl_charge]] &lt;= 3, "Low Charges", "High Charges")</f>
        <v>Low Charges</v>
      </c>
      <c r="Z3573" t="str">
        <f>IF(tbl_Customers[[#This Row],[total_eve_calls]]&lt;=80,"Low Calls",
IF(tbl_Customers[[#This Row],[total_eve_calls]]&lt;=120,"Medium Calls","High Calls"))</f>
        <v>Medium Calls</v>
      </c>
      <c r="AA3573" t="str">
        <f>IF(tbl_Customers[[#This Row],[total_eve_charge]]&lt;=15,"Low Charges",
IF(tbl_Customers[[#This Row],[total_eve_charge]]&lt;=20,"Medium Charges","High Charges"))</f>
        <v>Medium Charges</v>
      </c>
      <c r="AB35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73" t="str">
        <f>IF(tbl_Customers[[#This Row],[number_vmail_messages]] = 0, "No Usage", IF(tbl_Customers[[#This Row],[number_vmail_messages]] &lt;= 20, "Low Usage", IF(tbl_Customers[[#This Row],[number_vmail_messages]] &lt;= 40, "Medium Usgae", "High Usage")))</f>
        <v>No Usage</v>
      </c>
      <c r="AD3573" t="str">
        <f>IF(tbl_Customers[[#This Row],[total_day_minutes]]&lt;=150,"Low Usage", IF(tbl_Customers[[#This Row],[total_day_minutes]]&lt;=200,"Medium Usage", IF(tbl_Customers[[#This Row],[total_day_minutes]]&lt;=250,"High Usage","Very High Usage")))</f>
        <v>High Usage</v>
      </c>
      <c r="AE3573" t="str">
        <f>IF(tbl_Customers[[#This Row],[total_intl_calls]]&lt;=5,"Low Calls", IF(tbl_Customers[[#This Row],[total_intl_calls]]&lt;=10, "Medium Calls", "High Calls"))</f>
        <v>Low Calls</v>
      </c>
      <c r="AF35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73" s="36" t="str">
        <f>IF(tbl_Customers[[#This Row],[Churn_Risk_Score]]&gt;=10,"High Risk", IF(tbl_Customers[[#This Row],[Churn_Risk_Score]]&gt;=5,"Medium Risk","Low Risk"))</f>
        <v>Low Risk</v>
      </c>
    </row>
    <row r="3574" spans="1:33" x14ac:dyDescent="0.35">
      <c r="A3574">
        <v>3573</v>
      </c>
      <c r="B3574" t="s">
        <v>27</v>
      </c>
      <c r="C3574">
        <v>133</v>
      </c>
      <c r="D3574" t="s">
        <v>21</v>
      </c>
      <c r="E3574" t="s">
        <v>22</v>
      </c>
      <c r="F3574" t="s">
        <v>22</v>
      </c>
      <c r="G3574">
        <v>0</v>
      </c>
      <c r="H3574">
        <v>207.1</v>
      </c>
      <c r="I3574">
        <v>106</v>
      </c>
      <c r="J3574">
        <v>35.21</v>
      </c>
      <c r="K3574">
        <v>283.5</v>
      </c>
      <c r="L3574">
        <v>124</v>
      </c>
      <c r="M3574">
        <v>24.1</v>
      </c>
      <c r="N3574">
        <v>65.2</v>
      </c>
      <c r="O3574">
        <v>107</v>
      </c>
      <c r="P3574">
        <v>2.93</v>
      </c>
      <c r="Q3574">
        <v>10.5</v>
      </c>
      <c r="R3574">
        <v>2</v>
      </c>
      <c r="S3574">
        <v>2.84</v>
      </c>
      <c r="T3574">
        <v>3</v>
      </c>
      <c r="U3574" t="s">
        <v>22</v>
      </c>
      <c r="V3574">
        <f>IF(tbl_Customers[[#This Row],[churn]] = "yes", 1, 0)</f>
        <v>0</v>
      </c>
      <c r="W3574" t="str">
        <f>IF(tbl_Customers[[#This Row],[number_customer_service_calls]] &lt;= 1, "0-1 Calls", IF(tbl_Customers[[#This Row],[number_customer_service_calls]] &lt;= 3, "2-3 Calls", IF(tbl_Customers[[#This Row],[number_customer_service_calls]] &lt;=5, "4-5 Calls", "6+ Calls")))</f>
        <v>2-3 Calls</v>
      </c>
      <c r="X3574" t="str">
        <f>IF(tbl_Customers[[#This Row],[account_length]] &lt;= 50, "0-50", IF(tbl_Customers[[#This Row],[account_length]] &lt;=100, "51-100", IF(tbl_Customers[[#This Row],[account_length]] &lt;= 150, "101-150", "151+")))</f>
        <v>101-150</v>
      </c>
      <c r="Y3574" t="str">
        <f>IF(tbl_Customers[[#This Row],[total_intl_charge]] &lt;= 3, "Low Charges", "High Charges")</f>
        <v>Low Charges</v>
      </c>
      <c r="Z3574" t="str">
        <f>IF(tbl_Customers[[#This Row],[total_eve_calls]]&lt;=80,"Low Calls",
IF(tbl_Customers[[#This Row],[total_eve_calls]]&lt;=120,"Medium Calls","High Calls"))</f>
        <v>High Calls</v>
      </c>
      <c r="AA3574" t="str">
        <f>IF(tbl_Customers[[#This Row],[total_eve_charge]]&lt;=15,"Low Charges",
IF(tbl_Customers[[#This Row],[total_eve_charge]]&lt;=20,"Medium Charges","High Charges"))</f>
        <v>High Charges</v>
      </c>
      <c r="AB35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74" t="str">
        <f>IF(tbl_Customers[[#This Row],[number_vmail_messages]] = 0, "No Usage", IF(tbl_Customers[[#This Row],[number_vmail_messages]] &lt;= 20, "Low Usage", IF(tbl_Customers[[#This Row],[number_vmail_messages]] &lt;= 40, "Medium Usgae", "High Usage")))</f>
        <v>No Usage</v>
      </c>
      <c r="AD3574" t="str">
        <f>IF(tbl_Customers[[#This Row],[total_day_minutes]]&lt;=150,"Low Usage", IF(tbl_Customers[[#This Row],[total_day_minutes]]&lt;=200,"Medium Usage", IF(tbl_Customers[[#This Row],[total_day_minutes]]&lt;=250,"High Usage","Very High Usage")))</f>
        <v>High Usage</v>
      </c>
      <c r="AE3574" t="str">
        <f>IF(tbl_Customers[[#This Row],[total_intl_calls]]&lt;=5,"Low Calls", IF(tbl_Customers[[#This Row],[total_intl_calls]]&lt;=10, "Medium Calls", "High Calls"))</f>
        <v>Low Calls</v>
      </c>
      <c r="AF35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74" s="36" t="str">
        <f>IF(tbl_Customers[[#This Row],[Churn_Risk_Score]]&gt;=10,"High Risk", IF(tbl_Customers[[#This Row],[Churn_Risk_Score]]&gt;=5,"Medium Risk","Low Risk"))</f>
        <v>Low Risk</v>
      </c>
    </row>
    <row r="3575" spans="1:33" x14ac:dyDescent="0.35">
      <c r="A3575">
        <v>3574</v>
      </c>
      <c r="B3575" t="s">
        <v>35</v>
      </c>
      <c r="C3575">
        <v>146</v>
      </c>
      <c r="D3575" t="s">
        <v>21</v>
      </c>
      <c r="E3575" t="s">
        <v>22</v>
      </c>
      <c r="F3575" t="s">
        <v>22</v>
      </c>
      <c r="G3575">
        <v>0</v>
      </c>
      <c r="H3575">
        <v>214.8</v>
      </c>
      <c r="I3575">
        <v>86</v>
      </c>
      <c r="J3575">
        <v>36.520000000000003</v>
      </c>
      <c r="K3575">
        <v>230.9</v>
      </c>
      <c r="L3575">
        <v>94</v>
      </c>
      <c r="M3575">
        <v>19.63</v>
      </c>
      <c r="N3575">
        <v>223.8</v>
      </c>
      <c r="O3575">
        <v>100</v>
      </c>
      <c r="P3575">
        <v>10.07</v>
      </c>
      <c r="Q3575">
        <v>5.8</v>
      </c>
      <c r="R3575">
        <v>3</v>
      </c>
      <c r="S3575">
        <v>1.57</v>
      </c>
      <c r="T3575">
        <v>3</v>
      </c>
      <c r="U3575" t="s">
        <v>22</v>
      </c>
      <c r="V3575">
        <f>IF(tbl_Customers[[#This Row],[churn]] = "yes", 1, 0)</f>
        <v>0</v>
      </c>
      <c r="W3575" t="str">
        <f>IF(tbl_Customers[[#This Row],[number_customer_service_calls]] &lt;= 1, "0-1 Calls", IF(tbl_Customers[[#This Row],[number_customer_service_calls]] &lt;= 3, "2-3 Calls", IF(tbl_Customers[[#This Row],[number_customer_service_calls]] &lt;=5, "4-5 Calls", "6+ Calls")))</f>
        <v>2-3 Calls</v>
      </c>
      <c r="X3575" t="str">
        <f>IF(tbl_Customers[[#This Row],[account_length]] &lt;= 50, "0-50", IF(tbl_Customers[[#This Row],[account_length]] &lt;=100, "51-100", IF(tbl_Customers[[#This Row],[account_length]] &lt;= 150, "101-150", "151+")))</f>
        <v>101-150</v>
      </c>
      <c r="Y3575" t="str">
        <f>IF(tbl_Customers[[#This Row],[total_intl_charge]] &lt;= 3, "Low Charges", "High Charges")</f>
        <v>Low Charges</v>
      </c>
      <c r="Z3575" t="str">
        <f>IF(tbl_Customers[[#This Row],[total_eve_calls]]&lt;=80,"Low Calls",
IF(tbl_Customers[[#This Row],[total_eve_calls]]&lt;=120,"Medium Calls","High Calls"))</f>
        <v>Medium Calls</v>
      </c>
      <c r="AA3575" t="str">
        <f>IF(tbl_Customers[[#This Row],[total_eve_charge]]&lt;=15,"Low Charges",
IF(tbl_Customers[[#This Row],[total_eve_charge]]&lt;=20,"Medium Charges","High Charges"))</f>
        <v>Medium Charges</v>
      </c>
      <c r="AB35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75" t="str">
        <f>IF(tbl_Customers[[#This Row],[number_vmail_messages]] = 0, "No Usage", IF(tbl_Customers[[#This Row],[number_vmail_messages]] &lt;= 20, "Low Usage", IF(tbl_Customers[[#This Row],[number_vmail_messages]] &lt;= 40, "Medium Usgae", "High Usage")))</f>
        <v>No Usage</v>
      </c>
      <c r="AD3575" t="str">
        <f>IF(tbl_Customers[[#This Row],[total_day_minutes]]&lt;=150,"Low Usage", IF(tbl_Customers[[#This Row],[total_day_minutes]]&lt;=200,"Medium Usage", IF(tbl_Customers[[#This Row],[total_day_minutes]]&lt;=250,"High Usage","Very High Usage")))</f>
        <v>High Usage</v>
      </c>
      <c r="AE3575" t="str">
        <f>IF(tbl_Customers[[#This Row],[total_intl_calls]]&lt;=5,"Low Calls", IF(tbl_Customers[[#This Row],[total_intl_calls]]&lt;=10, "Medium Calls", "High Calls"))</f>
        <v>Low Calls</v>
      </c>
      <c r="AF35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75" s="36" t="str">
        <f>IF(tbl_Customers[[#This Row],[Churn_Risk_Score]]&gt;=10,"High Risk", IF(tbl_Customers[[#This Row],[Churn_Risk_Score]]&gt;=5,"Medium Risk","Low Risk"))</f>
        <v>Low Risk</v>
      </c>
    </row>
    <row r="3576" spans="1:33" x14ac:dyDescent="0.35">
      <c r="A3576">
        <v>3575</v>
      </c>
      <c r="B3576" t="s">
        <v>59</v>
      </c>
      <c r="C3576">
        <v>31</v>
      </c>
      <c r="D3576" t="s">
        <v>21</v>
      </c>
      <c r="E3576" t="s">
        <v>22</v>
      </c>
      <c r="F3576" t="s">
        <v>22</v>
      </c>
      <c r="G3576">
        <v>0</v>
      </c>
      <c r="H3576">
        <v>142.9</v>
      </c>
      <c r="I3576">
        <v>67</v>
      </c>
      <c r="J3576">
        <v>24.29</v>
      </c>
      <c r="K3576">
        <v>109.7</v>
      </c>
      <c r="L3576">
        <v>72</v>
      </c>
      <c r="M3576">
        <v>9.32</v>
      </c>
      <c r="N3576">
        <v>293.60000000000002</v>
      </c>
      <c r="O3576">
        <v>112</v>
      </c>
      <c r="P3576">
        <v>13.21</v>
      </c>
      <c r="Q3576">
        <v>11.5</v>
      </c>
      <c r="R3576">
        <v>6</v>
      </c>
      <c r="S3576">
        <v>3.11</v>
      </c>
      <c r="T3576">
        <v>0</v>
      </c>
      <c r="U3576" t="s">
        <v>22</v>
      </c>
      <c r="V3576">
        <f>IF(tbl_Customers[[#This Row],[churn]] = "yes", 1, 0)</f>
        <v>0</v>
      </c>
      <c r="W3576" t="str">
        <f>IF(tbl_Customers[[#This Row],[number_customer_service_calls]] &lt;= 1, "0-1 Calls", IF(tbl_Customers[[#This Row],[number_customer_service_calls]] &lt;= 3, "2-3 Calls", IF(tbl_Customers[[#This Row],[number_customer_service_calls]] &lt;=5, "4-5 Calls", "6+ Calls")))</f>
        <v>0-1 Calls</v>
      </c>
      <c r="X3576" t="str">
        <f>IF(tbl_Customers[[#This Row],[account_length]] &lt;= 50, "0-50", IF(tbl_Customers[[#This Row],[account_length]] &lt;=100, "51-100", IF(tbl_Customers[[#This Row],[account_length]] &lt;= 150, "101-150", "151+")))</f>
        <v>0-50</v>
      </c>
      <c r="Y3576" t="str">
        <f>IF(tbl_Customers[[#This Row],[total_intl_charge]] &lt;= 3, "Low Charges", "High Charges")</f>
        <v>High Charges</v>
      </c>
      <c r="Z3576" t="str">
        <f>IF(tbl_Customers[[#This Row],[total_eve_calls]]&lt;=80,"Low Calls",
IF(tbl_Customers[[#This Row],[total_eve_calls]]&lt;=120,"Medium Calls","High Calls"))</f>
        <v>Low Calls</v>
      </c>
      <c r="AA3576" t="str">
        <f>IF(tbl_Customers[[#This Row],[total_eve_charge]]&lt;=15,"Low Charges",
IF(tbl_Customers[[#This Row],[total_eve_charge]]&lt;=20,"Medium Charges","High Charges"))</f>
        <v>Low Charges</v>
      </c>
      <c r="AB35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76" t="str">
        <f>IF(tbl_Customers[[#This Row],[number_vmail_messages]] = 0, "No Usage", IF(tbl_Customers[[#This Row],[number_vmail_messages]] &lt;= 20, "Low Usage", IF(tbl_Customers[[#This Row],[number_vmail_messages]] &lt;= 40, "Medium Usgae", "High Usage")))</f>
        <v>No Usage</v>
      </c>
      <c r="AD3576" t="str">
        <f>IF(tbl_Customers[[#This Row],[total_day_minutes]]&lt;=150,"Low Usage", IF(tbl_Customers[[#This Row],[total_day_minutes]]&lt;=200,"Medium Usage", IF(tbl_Customers[[#This Row],[total_day_minutes]]&lt;=250,"High Usage","Very High Usage")))</f>
        <v>Low Usage</v>
      </c>
      <c r="AE3576" t="str">
        <f>IF(tbl_Customers[[#This Row],[total_intl_calls]]&lt;=5,"Low Calls", IF(tbl_Customers[[#This Row],[total_intl_calls]]&lt;=10, "Medium Calls", "High Calls"))</f>
        <v>Medium Calls</v>
      </c>
      <c r="AF35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76" s="36" t="str">
        <f>IF(tbl_Customers[[#This Row],[Churn_Risk_Score]]&gt;=10,"High Risk", IF(tbl_Customers[[#This Row],[Churn_Risk_Score]]&gt;=5,"Medium Risk","Low Risk"))</f>
        <v>Low Risk</v>
      </c>
    </row>
    <row r="3577" spans="1:33" x14ac:dyDescent="0.35">
      <c r="A3577">
        <v>3576</v>
      </c>
      <c r="B3577" t="s">
        <v>71</v>
      </c>
      <c r="C3577">
        <v>78</v>
      </c>
      <c r="D3577" t="s">
        <v>21</v>
      </c>
      <c r="E3577" t="s">
        <v>23</v>
      </c>
      <c r="F3577" t="s">
        <v>22</v>
      </c>
      <c r="G3577">
        <v>0</v>
      </c>
      <c r="H3577">
        <v>71.5</v>
      </c>
      <c r="I3577">
        <v>126</v>
      </c>
      <c r="J3577">
        <v>12.16</v>
      </c>
      <c r="K3577">
        <v>166.8</v>
      </c>
      <c r="L3577">
        <v>127</v>
      </c>
      <c r="M3577">
        <v>14.18</v>
      </c>
      <c r="N3577">
        <v>211.6</v>
      </c>
      <c r="O3577">
        <v>86</v>
      </c>
      <c r="P3577">
        <v>9.52</v>
      </c>
      <c r="Q3577">
        <v>8.3000000000000007</v>
      </c>
      <c r="R3577">
        <v>2</v>
      </c>
      <c r="S3577">
        <v>2.2400000000000002</v>
      </c>
      <c r="T3577">
        <v>3</v>
      </c>
      <c r="U3577" t="s">
        <v>23</v>
      </c>
      <c r="V3577">
        <f>IF(tbl_Customers[[#This Row],[churn]] = "yes", 1, 0)</f>
        <v>1</v>
      </c>
      <c r="W3577" t="str">
        <f>IF(tbl_Customers[[#This Row],[number_customer_service_calls]] &lt;= 1, "0-1 Calls", IF(tbl_Customers[[#This Row],[number_customer_service_calls]] &lt;= 3, "2-3 Calls", IF(tbl_Customers[[#This Row],[number_customer_service_calls]] &lt;=5, "4-5 Calls", "6+ Calls")))</f>
        <v>2-3 Calls</v>
      </c>
      <c r="X3577" t="str">
        <f>IF(tbl_Customers[[#This Row],[account_length]] &lt;= 50, "0-50", IF(tbl_Customers[[#This Row],[account_length]] &lt;=100, "51-100", IF(tbl_Customers[[#This Row],[account_length]] &lt;= 150, "101-150", "151+")))</f>
        <v>51-100</v>
      </c>
      <c r="Y3577" t="str">
        <f>IF(tbl_Customers[[#This Row],[total_intl_charge]] &lt;= 3, "Low Charges", "High Charges")</f>
        <v>Low Charges</v>
      </c>
      <c r="Z3577" t="str">
        <f>IF(tbl_Customers[[#This Row],[total_eve_calls]]&lt;=80,"Low Calls",
IF(tbl_Customers[[#This Row],[total_eve_calls]]&lt;=120,"Medium Calls","High Calls"))</f>
        <v>High Calls</v>
      </c>
      <c r="AA3577" t="str">
        <f>IF(tbl_Customers[[#This Row],[total_eve_charge]]&lt;=15,"Low Charges",
IF(tbl_Customers[[#This Row],[total_eve_charge]]&lt;=20,"Medium Charges","High Charges"))</f>
        <v>Low Charges</v>
      </c>
      <c r="AB35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77" t="str">
        <f>IF(tbl_Customers[[#This Row],[number_vmail_messages]] = 0, "No Usage", IF(tbl_Customers[[#This Row],[number_vmail_messages]] &lt;= 20, "Low Usage", IF(tbl_Customers[[#This Row],[number_vmail_messages]] &lt;= 40, "Medium Usgae", "High Usage")))</f>
        <v>No Usage</v>
      </c>
      <c r="AD3577" t="str">
        <f>IF(tbl_Customers[[#This Row],[total_day_minutes]]&lt;=150,"Low Usage", IF(tbl_Customers[[#This Row],[total_day_minutes]]&lt;=200,"Medium Usage", IF(tbl_Customers[[#This Row],[total_day_minutes]]&lt;=250,"High Usage","Very High Usage")))</f>
        <v>Low Usage</v>
      </c>
      <c r="AE3577" t="str">
        <f>IF(tbl_Customers[[#This Row],[total_intl_calls]]&lt;=5,"Low Calls", IF(tbl_Customers[[#This Row],[total_intl_calls]]&lt;=10, "Medium Calls", "High Calls"))</f>
        <v>Low Calls</v>
      </c>
      <c r="AF35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77" s="36" t="str">
        <f>IF(tbl_Customers[[#This Row],[Churn_Risk_Score]]&gt;=10,"High Risk", IF(tbl_Customers[[#This Row],[Churn_Risk_Score]]&gt;=5,"Medium Risk","Low Risk"))</f>
        <v>Low Risk</v>
      </c>
    </row>
    <row r="3578" spans="1:33" x14ac:dyDescent="0.35">
      <c r="A3578">
        <v>3577</v>
      </c>
      <c r="B3578" t="s">
        <v>75</v>
      </c>
      <c r="C3578">
        <v>118</v>
      </c>
      <c r="D3578" t="s">
        <v>21</v>
      </c>
      <c r="E3578" t="s">
        <v>22</v>
      </c>
      <c r="F3578" t="s">
        <v>22</v>
      </c>
      <c r="G3578">
        <v>0</v>
      </c>
      <c r="H3578">
        <v>77.599999999999994</v>
      </c>
      <c r="I3578">
        <v>113</v>
      </c>
      <c r="J3578">
        <v>13.19</v>
      </c>
      <c r="K3578">
        <v>126.9</v>
      </c>
      <c r="L3578">
        <v>75</v>
      </c>
      <c r="M3578">
        <v>10.79</v>
      </c>
      <c r="N3578">
        <v>191</v>
      </c>
      <c r="O3578">
        <v>79</v>
      </c>
      <c r="P3578">
        <v>8.59</v>
      </c>
      <c r="Q3578">
        <v>14.9</v>
      </c>
      <c r="R3578">
        <v>4</v>
      </c>
      <c r="S3578">
        <v>4.0199999999999996</v>
      </c>
      <c r="T3578">
        <v>1</v>
      </c>
      <c r="U3578" t="s">
        <v>22</v>
      </c>
      <c r="V3578">
        <f>IF(tbl_Customers[[#This Row],[churn]] = "yes", 1, 0)</f>
        <v>0</v>
      </c>
      <c r="W3578" t="str">
        <f>IF(tbl_Customers[[#This Row],[number_customer_service_calls]] &lt;= 1, "0-1 Calls", IF(tbl_Customers[[#This Row],[number_customer_service_calls]] &lt;= 3, "2-3 Calls", IF(tbl_Customers[[#This Row],[number_customer_service_calls]] &lt;=5, "4-5 Calls", "6+ Calls")))</f>
        <v>0-1 Calls</v>
      </c>
      <c r="X3578" t="str">
        <f>IF(tbl_Customers[[#This Row],[account_length]] &lt;= 50, "0-50", IF(tbl_Customers[[#This Row],[account_length]] &lt;=100, "51-100", IF(tbl_Customers[[#This Row],[account_length]] &lt;= 150, "101-150", "151+")))</f>
        <v>101-150</v>
      </c>
      <c r="Y3578" t="str">
        <f>IF(tbl_Customers[[#This Row],[total_intl_charge]] &lt;= 3, "Low Charges", "High Charges")</f>
        <v>High Charges</v>
      </c>
      <c r="Z3578" t="str">
        <f>IF(tbl_Customers[[#This Row],[total_eve_calls]]&lt;=80,"Low Calls",
IF(tbl_Customers[[#This Row],[total_eve_calls]]&lt;=120,"Medium Calls","High Calls"))</f>
        <v>Low Calls</v>
      </c>
      <c r="AA3578" t="str">
        <f>IF(tbl_Customers[[#This Row],[total_eve_charge]]&lt;=15,"Low Charges",
IF(tbl_Customers[[#This Row],[total_eve_charge]]&lt;=20,"Medium Charges","High Charges"))</f>
        <v>Low Charges</v>
      </c>
      <c r="AB35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78" t="str">
        <f>IF(tbl_Customers[[#This Row],[number_vmail_messages]] = 0, "No Usage", IF(tbl_Customers[[#This Row],[number_vmail_messages]] &lt;= 20, "Low Usage", IF(tbl_Customers[[#This Row],[number_vmail_messages]] &lt;= 40, "Medium Usgae", "High Usage")))</f>
        <v>No Usage</v>
      </c>
      <c r="AD3578" t="str">
        <f>IF(tbl_Customers[[#This Row],[total_day_minutes]]&lt;=150,"Low Usage", IF(tbl_Customers[[#This Row],[total_day_minutes]]&lt;=200,"Medium Usage", IF(tbl_Customers[[#This Row],[total_day_minutes]]&lt;=250,"High Usage","Very High Usage")))</f>
        <v>Low Usage</v>
      </c>
      <c r="AE3578" t="str">
        <f>IF(tbl_Customers[[#This Row],[total_intl_calls]]&lt;=5,"Low Calls", IF(tbl_Customers[[#This Row],[total_intl_calls]]&lt;=10, "Medium Calls", "High Calls"))</f>
        <v>Low Calls</v>
      </c>
      <c r="AF35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78" s="36" t="str">
        <f>IF(tbl_Customers[[#This Row],[Churn_Risk_Score]]&gt;=10,"High Risk", IF(tbl_Customers[[#This Row],[Churn_Risk_Score]]&gt;=5,"Medium Risk","Low Risk"))</f>
        <v>Low Risk</v>
      </c>
    </row>
    <row r="3579" spans="1:33" x14ac:dyDescent="0.35">
      <c r="A3579">
        <v>3578</v>
      </c>
      <c r="B3579" t="s">
        <v>66</v>
      </c>
      <c r="C3579">
        <v>119</v>
      </c>
      <c r="D3579" t="s">
        <v>28</v>
      </c>
      <c r="E3579" t="s">
        <v>22</v>
      </c>
      <c r="F3579" t="s">
        <v>22</v>
      </c>
      <c r="G3579">
        <v>0</v>
      </c>
      <c r="H3579">
        <v>73.7</v>
      </c>
      <c r="I3579">
        <v>66</v>
      </c>
      <c r="J3579">
        <v>12.53</v>
      </c>
      <c r="K3579">
        <v>160.5</v>
      </c>
      <c r="L3579">
        <v>132</v>
      </c>
      <c r="M3579">
        <v>13.64</v>
      </c>
      <c r="N3579">
        <v>214.2</v>
      </c>
      <c r="O3579">
        <v>67</v>
      </c>
      <c r="P3579">
        <v>9.64</v>
      </c>
      <c r="Q3579">
        <v>13</v>
      </c>
      <c r="R3579">
        <v>6</v>
      </c>
      <c r="S3579">
        <v>3.51</v>
      </c>
      <c r="T3579">
        <v>3</v>
      </c>
      <c r="U3579" t="s">
        <v>22</v>
      </c>
      <c r="V3579">
        <f>IF(tbl_Customers[[#This Row],[churn]] = "yes", 1, 0)</f>
        <v>0</v>
      </c>
      <c r="W3579" t="str">
        <f>IF(tbl_Customers[[#This Row],[number_customer_service_calls]] &lt;= 1, "0-1 Calls", IF(tbl_Customers[[#This Row],[number_customer_service_calls]] &lt;= 3, "2-3 Calls", IF(tbl_Customers[[#This Row],[number_customer_service_calls]] &lt;=5, "4-5 Calls", "6+ Calls")))</f>
        <v>2-3 Calls</v>
      </c>
      <c r="X3579" t="str">
        <f>IF(tbl_Customers[[#This Row],[account_length]] &lt;= 50, "0-50", IF(tbl_Customers[[#This Row],[account_length]] &lt;=100, "51-100", IF(tbl_Customers[[#This Row],[account_length]] &lt;= 150, "101-150", "151+")))</f>
        <v>101-150</v>
      </c>
      <c r="Y3579" t="str">
        <f>IF(tbl_Customers[[#This Row],[total_intl_charge]] &lt;= 3, "Low Charges", "High Charges")</f>
        <v>High Charges</v>
      </c>
      <c r="Z3579" t="str">
        <f>IF(tbl_Customers[[#This Row],[total_eve_calls]]&lt;=80,"Low Calls",
IF(tbl_Customers[[#This Row],[total_eve_calls]]&lt;=120,"Medium Calls","High Calls"))</f>
        <v>High Calls</v>
      </c>
      <c r="AA3579" t="str">
        <f>IF(tbl_Customers[[#This Row],[total_eve_charge]]&lt;=15,"Low Charges",
IF(tbl_Customers[[#This Row],[total_eve_charge]]&lt;=20,"Medium Charges","High Charges"))</f>
        <v>Low Charges</v>
      </c>
      <c r="AB35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79" t="str">
        <f>IF(tbl_Customers[[#This Row],[number_vmail_messages]] = 0, "No Usage", IF(tbl_Customers[[#This Row],[number_vmail_messages]] &lt;= 20, "Low Usage", IF(tbl_Customers[[#This Row],[number_vmail_messages]] &lt;= 40, "Medium Usgae", "High Usage")))</f>
        <v>No Usage</v>
      </c>
      <c r="AD3579" t="str">
        <f>IF(tbl_Customers[[#This Row],[total_day_minutes]]&lt;=150,"Low Usage", IF(tbl_Customers[[#This Row],[total_day_minutes]]&lt;=200,"Medium Usage", IF(tbl_Customers[[#This Row],[total_day_minutes]]&lt;=250,"High Usage","Very High Usage")))</f>
        <v>Low Usage</v>
      </c>
      <c r="AE3579" t="str">
        <f>IF(tbl_Customers[[#This Row],[total_intl_calls]]&lt;=5,"Low Calls", IF(tbl_Customers[[#This Row],[total_intl_calls]]&lt;=10, "Medium Calls", "High Calls"))</f>
        <v>Medium Calls</v>
      </c>
      <c r="AF35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79" s="36" t="str">
        <f>IF(tbl_Customers[[#This Row],[Churn_Risk_Score]]&gt;=10,"High Risk", IF(tbl_Customers[[#This Row],[Churn_Risk_Score]]&gt;=5,"Medium Risk","Low Risk"))</f>
        <v>Low Risk</v>
      </c>
    </row>
    <row r="3580" spans="1:33" x14ac:dyDescent="0.35">
      <c r="A3580">
        <v>3579</v>
      </c>
      <c r="B3580" t="s">
        <v>41</v>
      </c>
      <c r="C3580">
        <v>141</v>
      </c>
      <c r="D3580" t="s">
        <v>25</v>
      </c>
      <c r="E3580" t="s">
        <v>22</v>
      </c>
      <c r="F3580" t="s">
        <v>22</v>
      </c>
      <c r="G3580">
        <v>0</v>
      </c>
      <c r="H3580">
        <v>264.3</v>
      </c>
      <c r="I3580">
        <v>90</v>
      </c>
      <c r="J3580">
        <v>44.93</v>
      </c>
      <c r="K3580">
        <v>216.4</v>
      </c>
      <c r="L3580">
        <v>101</v>
      </c>
      <c r="M3580">
        <v>18.39</v>
      </c>
      <c r="N3580">
        <v>208.8</v>
      </c>
      <c r="O3580">
        <v>72</v>
      </c>
      <c r="P3580">
        <v>9.4</v>
      </c>
      <c r="Q3580">
        <v>9.6</v>
      </c>
      <c r="R3580">
        <v>3</v>
      </c>
      <c r="S3580">
        <v>2.59</v>
      </c>
      <c r="T3580">
        <v>0</v>
      </c>
      <c r="U3580" t="s">
        <v>23</v>
      </c>
      <c r="V3580">
        <f>IF(tbl_Customers[[#This Row],[churn]] = "yes", 1, 0)</f>
        <v>1</v>
      </c>
      <c r="W3580" t="str">
        <f>IF(tbl_Customers[[#This Row],[number_customer_service_calls]] &lt;= 1, "0-1 Calls", IF(tbl_Customers[[#This Row],[number_customer_service_calls]] &lt;= 3, "2-3 Calls", IF(tbl_Customers[[#This Row],[number_customer_service_calls]] &lt;=5, "4-5 Calls", "6+ Calls")))</f>
        <v>0-1 Calls</v>
      </c>
      <c r="X3580" t="str">
        <f>IF(tbl_Customers[[#This Row],[account_length]] &lt;= 50, "0-50", IF(tbl_Customers[[#This Row],[account_length]] &lt;=100, "51-100", IF(tbl_Customers[[#This Row],[account_length]] &lt;= 150, "101-150", "151+")))</f>
        <v>101-150</v>
      </c>
      <c r="Y3580" t="str">
        <f>IF(tbl_Customers[[#This Row],[total_intl_charge]] &lt;= 3, "Low Charges", "High Charges")</f>
        <v>Low Charges</v>
      </c>
      <c r="Z3580" t="str">
        <f>IF(tbl_Customers[[#This Row],[total_eve_calls]]&lt;=80,"Low Calls",
IF(tbl_Customers[[#This Row],[total_eve_calls]]&lt;=120,"Medium Calls","High Calls"))</f>
        <v>Medium Calls</v>
      </c>
      <c r="AA3580" t="str">
        <f>IF(tbl_Customers[[#This Row],[total_eve_charge]]&lt;=15,"Low Charges",
IF(tbl_Customers[[#This Row],[total_eve_charge]]&lt;=20,"Medium Charges","High Charges"))</f>
        <v>Medium Charges</v>
      </c>
      <c r="AB35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80" t="str">
        <f>IF(tbl_Customers[[#This Row],[number_vmail_messages]] = 0, "No Usage", IF(tbl_Customers[[#This Row],[number_vmail_messages]] &lt;= 20, "Low Usage", IF(tbl_Customers[[#This Row],[number_vmail_messages]] &lt;= 40, "Medium Usgae", "High Usage")))</f>
        <v>No Usage</v>
      </c>
      <c r="AD3580" t="str">
        <f>IF(tbl_Customers[[#This Row],[total_day_minutes]]&lt;=150,"Low Usage", IF(tbl_Customers[[#This Row],[total_day_minutes]]&lt;=200,"Medium Usage", IF(tbl_Customers[[#This Row],[total_day_minutes]]&lt;=250,"High Usage","Very High Usage")))</f>
        <v>Very High Usage</v>
      </c>
      <c r="AE3580" t="str">
        <f>IF(tbl_Customers[[#This Row],[total_intl_calls]]&lt;=5,"Low Calls", IF(tbl_Customers[[#This Row],[total_intl_calls]]&lt;=10, "Medium Calls", "High Calls"))</f>
        <v>Low Calls</v>
      </c>
      <c r="AF35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580" s="36" t="str">
        <f>IF(tbl_Customers[[#This Row],[Churn_Risk_Score]]&gt;=10,"High Risk", IF(tbl_Customers[[#This Row],[Churn_Risk_Score]]&gt;=5,"Medium Risk","Low Risk"))</f>
        <v>Medium Risk</v>
      </c>
    </row>
    <row r="3581" spans="1:33" x14ac:dyDescent="0.35">
      <c r="A3581">
        <v>3580</v>
      </c>
      <c r="B3581" t="s">
        <v>63</v>
      </c>
      <c r="C3581">
        <v>150</v>
      </c>
      <c r="D3581" t="s">
        <v>28</v>
      </c>
      <c r="E3581" t="s">
        <v>23</v>
      </c>
      <c r="F3581" t="s">
        <v>22</v>
      </c>
      <c r="G3581">
        <v>0</v>
      </c>
      <c r="H3581">
        <v>114.8</v>
      </c>
      <c r="I3581">
        <v>156</v>
      </c>
      <c r="J3581">
        <v>19.52</v>
      </c>
      <c r="K3581">
        <v>135.30000000000001</v>
      </c>
      <c r="L3581">
        <v>78</v>
      </c>
      <c r="M3581">
        <v>11.5</v>
      </c>
      <c r="N3581">
        <v>218.4</v>
      </c>
      <c r="O3581">
        <v>98</v>
      </c>
      <c r="P3581">
        <v>9.83</v>
      </c>
      <c r="Q3581">
        <v>15.6</v>
      </c>
      <c r="R3581">
        <v>4</v>
      </c>
      <c r="S3581">
        <v>4.21</v>
      </c>
      <c r="T3581">
        <v>1</v>
      </c>
      <c r="U3581" t="s">
        <v>23</v>
      </c>
      <c r="V3581">
        <f>IF(tbl_Customers[[#This Row],[churn]] = "yes", 1, 0)</f>
        <v>1</v>
      </c>
      <c r="W3581" t="str">
        <f>IF(tbl_Customers[[#This Row],[number_customer_service_calls]] &lt;= 1, "0-1 Calls", IF(tbl_Customers[[#This Row],[number_customer_service_calls]] &lt;= 3, "2-3 Calls", IF(tbl_Customers[[#This Row],[number_customer_service_calls]] &lt;=5, "4-5 Calls", "6+ Calls")))</f>
        <v>0-1 Calls</v>
      </c>
      <c r="X3581" t="str">
        <f>IF(tbl_Customers[[#This Row],[account_length]] &lt;= 50, "0-50", IF(tbl_Customers[[#This Row],[account_length]] &lt;=100, "51-100", IF(tbl_Customers[[#This Row],[account_length]] &lt;= 150, "101-150", "151+")))</f>
        <v>101-150</v>
      </c>
      <c r="Y3581" t="str">
        <f>IF(tbl_Customers[[#This Row],[total_intl_charge]] &lt;= 3, "Low Charges", "High Charges")</f>
        <v>High Charges</v>
      </c>
      <c r="Z3581" t="str">
        <f>IF(tbl_Customers[[#This Row],[total_eve_calls]]&lt;=80,"Low Calls",
IF(tbl_Customers[[#This Row],[total_eve_calls]]&lt;=120,"Medium Calls","High Calls"))</f>
        <v>Low Calls</v>
      </c>
      <c r="AA3581" t="str">
        <f>IF(tbl_Customers[[#This Row],[total_eve_charge]]&lt;=15,"Low Charges",
IF(tbl_Customers[[#This Row],[total_eve_charge]]&lt;=20,"Medium Charges","High Charges"))</f>
        <v>Low Charges</v>
      </c>
      <c r="AB35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81" t="str">
        <f>IF(tbl_Customers[[#This Row],[number_vmail_messages]] = 0, "No Usage", IF(tbl_Customers[[#This Row],[number_vmail_messages]] &lt;= 20, "Low Usage", IF(tbl_Customers[[#This Row],[number_vmail_messages]] &lt;= 40, "Medium Usgae", "High Usage")))</f>
        <v>No Usage</v>
      </c>
      <c r="AD3581" t="str">
        <f>IF(tbl_Customers[[#This Row],[total_day_minutes]]&lt;=150,"Low Usage", IF(tbl_Customers[[#This Row],[total_day_minutes]]&lt;=200,"Medium Usage", IF(tbl_Customers[[#This Row],[total_day_minutes]]&lt;=250,"High Usage","Very High Usage")))</f>
        <v>Low Usage</v>
      </c>
      <c r="AE3581" t="str">
        <f>IF(tbl_Customers[[#This Row],[total_intl_calls]]&lt;=5,"Low Calls", IF(tbl_Customers[[#This Row],[total_intl_calls]]&lt;=10, "Medium Calls", "High Calls"))</f>
        <v>Low Calls</v>
      </c>
      <c r="AF35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581" s="36" t="str">
        <f>IF(tbl_Customers[[#This Row],[Churn_Risk_Score]]&gt;=10,"High Risk", IF(tbl_Customers[[#This Row],[Churn_Risk_Score]]&gt;=5,"Medium Risk","Low Risk"))</f>
        <v>Medium Risk</v>
      </c>
    </row>
    <row r="3582" spans="1:33" x14ac:dyDescent="0.35">
      <c r="A3582">
        <v>3581</v>
      </c>
      <c r="B3582" t="s">
        <v>55</v>
      </c>
      <c r="C3582">
        <v>76</v>
      </c>
      <c r="D3582" t="s">
        <v>21</v>
      </c>
      <c r="E3582" t="s">
        <v>22</v>
      </c>
      <c r="F3582" t="s">
        <v>22</v>
      </c>
      <c r="G3582">
        <v>0</v>
      </c>
      <c r="H3582">
        <v>212.5</v>
      </c>
      <c r="I3582">
        <v>124</v>
      </c>
      <c r="J3582">
        <v>36.130000000000003</v>
      </c>
      <c r="K3582">
        <v>215.5</v>
      </c>
      <c r="L3582">
        <v>110</v>
      </c>
      <c r="M3582">
        <v>18.32</v>
      </c>
      <c r="N3582">
        <v>128</v>
      </c>
      <c r="O3582">
        <v>94</v>
      </c>
      <c r="P3582">
        <v>5.76</v>
      </c>
      <c r="Q3582">
        <v>5.2</v>
      </c>
      <c r="R3582">
        <v>9</v>
      </c>
      <c r="S3582">
        <v>1.4</v>
      </c>
      <c r="T3582">
        <v>3</v>
      </c>
      <c r="U3582" t="s">
        <v>22</v>
      </c>
      <c r="V3582">
        <f>IF(tbl_Customers[[#This Row],[churn]] = "yes", 1, 0)</f>
        <v>0</v>
      </c>
      <c r="W3582" t="str">
        <f>IF(tbl_Customers[[#This Row],[number_customer_service_calls]] &lt;= 1, "0-1 Calls", IF(tbl_Customers[[#This Row],[number_customer_service_calls]] &lt;= 3, "2-3 Calls", IF(tbl_Customers[[#This Row],[number_customer_service_calls]] &lt;=5, "4-5 Calls", "6+ Calls")))</f>
        <v>2-3 Calls</v>
      </c>
      <c r="X3582" t="str">
        <f>IF(tbl_Customers[[#This Row],[account_length]] &lt;= 50, "0-50", IF(tbl_Customers[[#This Row],[account_length]] &lt;=100, "51-100", IF(tbl_Customers[[#This Row],[account_length]] &lt;= 150, "101-150", "151+")))</f>
        <v>51-100</v>
      </c>
      <c r="Y3582" t="str">
        <f>IF(tbl_Customers[[#This Row],[total_intl_charge]] &lt;= 3, "Low Charges", "High Charges")</f>
        <v>Low Charges</v>
      </c>
      <c r="Z3582" t="str">
        <f>IF(tbl_Customers[[#This Row],[total_eve_calls]]&lt;=80,"Low Calls",
IF(tbl_Customers[[#This Row],[total_eve_calls]]&lt;=120,"Medium Calls","High Calls"))</f>
        <v>Medium Calls</v>
      </c>
      <c r="AA3582" t="str">
        <f>IF(tbl_Customers[[#This Row],[total_eve_charge]]&lt;=15,"Low Charges",
IF(tbl_Customers[[#This Row],[total_eve_charge]]&lt;=20,"Medium Charges","High Charges"))</f>
        <v>Medium Charges</v>
      </c>
      <c r="AB35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82" t="str">
        <f>IF(tbl_Customers[[#This Row],[number_vmail_messages]] = 0, "No Usage", IF(tbl_Customers[[#This Row],[number_vmail_messages]] &lt;= 20, "Low Usage", IF(tbl_Customers[[#This Row],[number_vmail_messages]] &lt;= 40, "Medium Usgae", "High Usage")))</f>
        <v>No Usage</v>
      </c>
      <c r="AD3582" t="str">
        <f>IF(tbl_Customers[[#This Row],[total_day_minutes]]&lt;=150,"Low Usage", IF(tbl_Customers[[#This Row],[total_day_minutes]]&lt;=200,"Medium Usage", IF(tbl_Customers[[#This Row],[total_day_minutes]]&lt;=250,"High Usage","Very High Usage")))</f>
        <v>High Usage</v>
      </c>
      <c r="AE3582" t="str">
        <f>IF(tbl_Customers[[#This Row],[total_intl_calls]]&lt;=5,"Low Calls", IF(tbl_Customers[[#This Row],[total_intl_calls]]&lt;=10, "Medium Calls", "High Calls"))</f>
        <v>Medium Calls</v>
      </c>
      <c r="AF35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82" s="36" t="str">
        <f>IF(tbl_Customers[[#This Row],[Churn_Risk_Score]]&gt;=10,"High Risk", IF(tbl_Customers[[#This Row],[Churn_Risk_Score]]&gt;=5,"Medium Risk","Low Risk"))</f>
        <v>Low Risk</v>
      </c>
    </row>
    <row r="3583" spans="1:33" x14ac:dyDescent="0.35">
      <c r="A3583">
        <v>3582</v>
      </c>
      <c r="B3583" t="s">
        <v>37</v>
      </c>
      <c r="C3583">
        <v>159</v>
      </c>
      <c r="D3583" t="s">
        <v>28</v>
      </c>
      <c r="E3583" t="s">
        <v>22</v>
      </c>
      <c r="F3583" t="s">
        <v>23</v>
      </c>
      <c r="G3583">
        <v>36</v>
      </c>
      <c r="H3583">
        <v>288.2</v>
      </c>
      <c r="I3583">
        <v>120</v>
      </c>
      <c r="J3583">
        <v>48.99</v>
      </c>
      <c r="K3583">
        <v>227.1</v>
      </c>
      <c r="L3583">
        <v>105</v>
      </c>
      <c r="M3583">
        <v>19.3</v>
      </c>
      <c r="N3583">
        <v>198.2</v>
      </c>
      <c r="O3583">
        <v>113</v>
      </c>
      <c r="P3583">
        <v>8.92</v>
      </c>
      <c r="Q3583">
        <v>13.3</v>
      </c>
      <c r="R3583">
        <v>7</v>
      </c>
      <c r="S3583">
        <v>3.59</v>
      </c>
      <c r="T3583">
        <v>1</v>
      </c>
      <c r="U3583" t="s">
        <v>22</v>
      </c>
      <c r="V3583">
        <f>IF(tbl_Customers[[#This Row],[churn]] = "yes", 1, 0)</f>
        <v>0</v>
      </c>
      <c r="W3583" t="str">
        <f>IF(tbl_Customers[[#This Row],[number_customer_service_calls]] &lt;= 1, "0-1 Calls", IF(tbl_Customers[[#This Row],[number_customer_service_calls]] &lt;= 3, "2-3 Calls", IF(tbl_Customers[[#This Row],[number_customer_service_calls]] &lt;=5, "4-5 Calls", "6+ Calls")))</f>
        <v>0-1 Calls</v>
      </c>
      <c r="X3583" t="str">
        <f>IF(tbl_Customers[[#This Row],[account_length]] &lt;= 50, "0-50", IF(tbl_Customers[[#This Row],[account_length]] &lt;=100, "51-100", IF(tbl_Customers[[#This Row],[account_length]] &lt;= 150, "101-150", "151+")))</f>
        <v>151+</v>
      </c>
      <c r="Y3583" t="str">
        <f>IF(tbl_Customers[[#This Row],[total_intl_charge]] &lt;= 3, "Low Charges", "High Charges")</f>
        <v>High Charges</v>
      </c>
      <c r="Z3583" t="str">
        <f>IF(tbl_Customers[[#This Row],[total_eve_calls]]&lt;=80,"Low Calls",
IF(tbl_Customers[[#This Row],[total_eve_calls]]&lt;=120,"Medium Calls","High Calls"))</f>
        <v>Medium Calls</v>
      </c>
      <c r="AA3583" t="str">
        <f>IF(tbl_Customers[[#This Row],[total_eve_charge]]&lt;=15,"Low Charges",
IF(tbl_Customers[[#This Row],[total_eve_charge]]&lt;=20,"Medium Charges","High Charges"))</f>
        <v>Medium Charges</v>
      </c>
      <c r="AB35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83" t="str">
        <f>IF(tbl_Customers[[#This Row],[number_vmail_messages]] = 0, "No Usage", IF(tbl_Customers[[#This Row],[number_vmail_messages]] &lt;= 20, "Low Usage", IF(tbl_Customers[[#This Row],[number_vmail_messages]] &lt;= 40, "Medium Usgae", "High Usage")))</f>
        <v>Medium Usgae</v>
      </c>
      <c r="AD3583" t="str">
        <f>IF(tbl_Customers[[#This Row],[total_day_minutes]]&lt;=150,"Low Usage", IF(tbl_Customers[[#This Row],[total_day_minutes]]&lt;=200,"Medium Usage", IF(tbl_Customers[[#This Row],[total_day_minutes]]&lt;=250,"High Usage","Very High Usage")))</f>
        <v>Very High Usage</v>
      </c>
      <c r="AE3583" t="str">
        <f>IF(tbl_Customers[[#This Row],[total_intl_calls]]&lt;=5,"Low Calls", IF(tbl_Customers[[#This Row],[total_intl_calls]]&lt;=10, "Medium Calls", "High Calls"))</f>
        <v>Medium Calls</v>
      </c>
      <c r="AF35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583" s="36" t="str">
        <f>IF(tbl_Customers[[#This Row],[Churn_Risk_Score]]&gt;=10,"High Risk", IF(tbl_Customers[[#This Row],[Churn_Risk_Score]]&gt;=5,"Medium Risk","Low Risk"))</f>
        <v>Medium Risk</v>
      </c>
    </row>
    <row r="3584" spans="1:33" x14ac:dyDescent="0.35">
      <c r="A3584">
        <v>3583</v>
      </c>
      <c r="B3584" t="s">
        <v>55</v>
      </c>
      <c r="C3584">
        <v>66</v>
      </c>
      <c r="D3584" t="s">
        <v>21</v>
      </c>
      <c r="E3584" t="s">
        <v>22</v>
      </c>
      <c r="F3584" t="s">
        <v>22</v>
      </c>
      <c r="G3584">
        <v>0</v>
      </c>
      <c r="H3584">
        <v>192.4</v>
      </c>
      <c r="I3584">
        <v>98</v>
      </c>
      <c r="J3584">
        <v>32.71</v>
      </c>
      <c r="K3584">
        <v>187</v>
      </c>
      <c r="L3584">
        <v>93</v>
      </c>
      <c r="M3584">
        <v>15.9</v>
      </c>
      <c r="N3584">
        <v>132.9</v>
      </c>
      <c r="O3584">
        <v>82</v>
      </c>
      <c r="P3584">
        <v>5.98</v>
      </c>
      <c r="Q3584">
        <v>11.2</v>
      </c>
      <c r="R3584">
        <v>1</v>
      </c>
      <c r="S3584">
        <v>3.02</v>
      </c>
      <c r="T3584">
        <v>0</v>
      </c>
      <c r="U3584" t="s">
        <v>22</v>
      </c>
      <c r="V3584">
        <f>IF(tbl_Customers[[#This Row],[churn]] = "yes", 1, 0)</f>
        <v>0</v>
      </c>
      <c r="W3584" t="str">
        <f>IF(tbl_Customers[[#This Row],[number_customer_service_calls]] &lt;= 1, "0-1 Calls", IF(tbl_Customers[[#This Row],[number_customer_service_calls]] &lt;= 3, "2-3 Calls", IF(tbl_Customers[[#This Row],[number_customer_service_calls]] &lt;=5, "4-5 Calls", "6+ Calls")))</f>
        <v>0-1 Calls</v>
      </c>
      <c r="X3584" t="str">
        <f>IF(tbl_Customers[[#This Row],[account_length]] &lt;= 50, "0-50", IF(tbl_Customers[[#This Row],[account_length]] &lt;=100, "51-100", IF(tbl_Customers[[#This Row],[account_length]] &lt;= 150, "101-150", "151+")))</f>
        <v>51-100</v>
      </c>
      <c r="Y3584" t="str">
        <f>IF(tbl_Customers[[#This Row],[total_intl_charge]] &lt;= 3, "Low Charges", "High Charges")</f>
        <v>High Charges</v>
      </c>
      <c r="Z3584" t="str">
        <f>IF(tbl_Customers[[#This Row],[total_eve_calls]]&lt;=80,"Low Calls",
IF(tbl_Customers[[#This Row],[total_eve_calls]]&lt;=120,"Medium Calls","High Calls"))</f>
        <v>Medium Calls</v>
      </c>
      <c r="AA3584" t="str">
        <f>IF(tbl_Customers[[#This Row],[total_eve_charge]]&lt;=15,"Low Charges",
IF(tbl_Customers[[#This Row],[total_eve_charge]]&lt;=20,"Medium Charges","High Charges"))</f>
        <v>Medium Charges</v>
      </c>
      <c r="AB35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84" t="str">
        <f>IF(tbl_Customers[[#This Row],[number_vmail_messages]] = 0, "No Usage", IF(tbl_Customers[[#This Row],[number_vmail_messages]] &lt;= 20, "Low Usage", IF(tbl_Customers[[#This Row],[number_vmail_messages]] &lt;= 40, "Medium Usgae", "High Usage")))</f>
        <v>No Usage</v>
      </c>
      <c r="AD3584" t="str">
        <f>IF(tbl_Customers[[#This Row],[total_day_minutes]]&lt;=150,"Low Usage", IF(tbl_Customers[[#This Row],[total_day_minutes]]&lt;=200,"Medium Usage", IF(tbl_Customers[[#This Row],[total_day_minutes]]&lt;=250,"High Usage","Very High Usage")))</f>
        <v>Medium Usage</v>
      </c>
      <c r="AE3584" t="str">
        <f>IF(tbl_Customers[[#This Row],[total_intl_calls]]&lt;=5,"Low Calls", IF(tbl_Customers[[#This Row],[total_intl_calls]]&lt;=10, "Medium Calls", "High Calls"))</f>
        <v>Low Calls</v>
      </c>
      <c r="AF35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84" s="36" t="str">
        <f>IF(tbl_Customers[[#This Row],[Churn_Risk_Score]]&gt;=10,"High Risk", IF(tbl_Customers[[#This Row],[Churn_Risk_Score]]&gt;=5,"Medium Risk","Low Risk"))</f>
        <v>Low Risk</v>
      </c>
    </row>
    <row r="3585" spans="1:33" x14ac:dyDescent="0.35">
      <c r="A3585">
        <v>3584</v>
      </c>
      <c r="B3585" t="s">
        <v>49</v>
      </c>
      <c r="C3585">
        <v>139</v>
      </c>
      <c r="D3585" t="s">
        <v>21</v>
      </c>
      <c r="E3585" t="s">
        <v>22</v>
      </c>
      <c r="F3585" t="s">
        <v>22</v>
      </c>
      <c r="G3585">
        <v>0</v>
      </c>
      <c r="H3585">
        <v>102.2</v>
      </c>
      <c r="I3585">
        <v>76</v>
      </c>
      <c r="J3585">
        <v>17.37</v>
      </c>
      <c r="K3585">
        <v>230</v>
      </c>
      <c r="L3585">
        <v>106</v>
      </c>
      <c r="M3585">
        <v>19.55</v>
      </c>
      <c r="N3585">
        <v>183.4</v>
      </c>
      <c r="O3585">
        <v>136</v>
      </c>
      <c r="P3585">
        <v>8.25</v>
      </c>
      <c r="Q3585">
        <v>10.8</v>
      </c>
      <c r="R3585">
        <v>4</v>
      </c>
      <c r="S3585">
        <v>2.92</v>
      </c>
      <c r="T3585">
        <v>1</v>
      </c>
      <c r="U3585" t="s">
        <v>22</v>
      </c>
      <c r="V3585">
        <f>IF(tbl_Customers[[#This Row],[churn]] = "yes", 1, 0)</f>
        <v>0</v>
      </c>
      <c r="W3585" t="str">
        <f>IF(tbl_Customers[[#This Row],[number_customer_service_calls]] &lt;= 1, "0-1 Calls", IF(tbl_Customers[[#This Row],[number_customer_service_calls]] &lt;= 3, "2-3 Calls", IF(tbl_Customers[[#This Row],[number_customer_service_calls]] &lt;=5, "4-5 Calls", "6+ Calls")))</f>
        <v>0-1 Calls</v>
      </c>
      <c r="X3585" t="str">
        <f>IF(tbl_Customers[[#This Row],[account_length]] &lt;= 50, "0-50", IF(tbl_Customers[[#This Row],[account_length]] &lt;=100, "51-100", IF(tbl_Customers[[#This Row],[account_length]] &lt;= 150, "101-150", "151+")))</f>
        <v>101-150</v>
      </c>
      <c r="Y3585" t="str">
        <f>IF(tbl_Customers[[#This Row],[total_intl_charge]] &lt;= 3, "Low Charges", "High Charges")</f>
        <v>Low Charges</v>
      </c>
      <c r="Z3585" t="str">
        <f>IF(tbl_Customers[[#This Row],[total_eve_calls]]&lt;=80,"Low Calls",
IF(tbl_Customers[[#This Row],[total_eve_calls]]&lt;=120,"Medium Calls","High Calls"))</f>
        <v>Medium Calls</v>
      </c>
      <c r="AA3585" t="str">
        <f>IF(tbl_Customers[[#This Row],[total_eve_charge]]&lt;=15,"Low Charges",
IF(tbl_Customers[[#This Row],[total_eve_charge]]&lt;=20,"Medium Charges","High Charges"))</f>
        <v>Medium Charges</v>
      </c>
      <c r="AB35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85" t="str">
        <f>IF(tbl_Customers[[#This Row],[number_vmail_messages]] = 0, "No Usage", IF(tbl_Customers[[#This Row],[number_vmail_messages]] &lt;= 20, "Low Usage", IF(tbl_Customers[[#This Row],[number_vmail_messages]] &lt;= 40, "Medium Usgae", "High Usage")))</f>
        <v>No Usage</v>
      </c>
      <c r="AD3585" t="str">
        <f>IF(tbl_Customers[[#This Row],[total_day_minutes]]&lt;=150,"Low Usage", IF(tbl_Customers[[#This Row],[total_day_minutes]]&lt;=200,"Medium Usage", IF(tbl_Customers[[#This Row],[total_day_minutes]]&lt;=250,"High Usage","Very High Usage")))</f>
        <v>Low Usage</v>
      </c>
      <c r="AE3585" t="str">
        <f>IF(tbl_Customers[[#This Row],[total_intl_calls]]&lt;=5,"Low Calls", IF(tbl_Customers[[#This Row],[total_intl_calls]]&lt;=10, "Medium Calls", "High Calls"))</f>
        <v>Low Calls</v>
      </c>
      <c r="AF35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85" s="36" t="str">
        <f>IF(tbl_Customers[[#This Row],[Churn_Risk_Score]]&gt;=10,"High Risk", IF(tbl_Customers[[#This Row],[Churn_Risk_Score]]&gt;=5,"Medium Risk","Low Risk"))</f>
        <v>Low Risk</v>
      </c>
    </row>
    <row r="3586" spans="1:33" x14ac:dyDescent="0.35">
      <c r="A3586">
        <v>3585</v>
      </c>
      <c r="B3586" t="s">
        <v>64</v>
      </c>
      <c r="C3586">
        <v>122</v>
      </c>
      <c r="D3586" t="s">
        <v>21</v>
      </c>
      <c r="E3586" t="s">
        <v>23</v>
      </c>
      <c r="F3586" t="s">
        <v>22</v>
      </c>
      <c r="G3586">
        <v>0</v>
      </c>
      <c r="H3586">
        <v>49.5</v>
      </c>
      <c r="I3586">
        <v>114</v>
      </c>
      <c r="J3586">
        <v>8.42</v>
      </c>
      <c r="K3586">
        <v>214.1</v>
      </c>
      <c r="L3586">
        <v>98</v>
      </c>
      <c r="M3586">
        <v>18.2</v>
      </c>
      <c r="N3586">
        <v>154.9</v>
      </c>
      <c r="O3586">
        <v>120</v>
      </c>
      <c r="P3586">
        <v>6.97</v>
      </c>
      <c r="Q3586">
        <v>10</v>
      </c>
      <c r="R3586">
        <v>4</v>
      </c>
      <c r="S3586">
        <v>2.7</v>
      </c>
      <c r="T3586">
        <v>0</v>
      </c>
      <c r="U3586" t="s">
        <v>22</v>
      </c>
      <c r="V3586">
        <f>IF(tbl_Customers[[#This Row],[churn]] = "yes", 1, 0)</f>
        <v>0</v>
      </c>
      <c r="W3586" t="str">
        <f>IF(tbl_Customers[[#This Row],[number_customer_service_calls]] &lt;= 1, "0-1 Calls", IF(tbl_Customers[[#This Row],[number_customer_service_calls]] &lt;= 3, "2-3 Calls", IF(tbl_Customers[[#This Row],[number_customer_service_calls]] &lt;=5, "4-5 Calls", "6+ Calls")))</f>
        <v>0-1 Calls</v>
      </c>
      <c r="X3586" t="str">
        <f>IF(tbl_Customers[[#This Row],[account_length]] &lt;= 50, "0-50", IF(tbl_Customers[[#This Row],[account_length]] &lt;=100, "51-100", IF(tbl_Customers[[#This Row],[account_length]] &lt;= 150, "101-150", "151+")))</f>
        <v>101-150</v>
      </c>
      <c r="Y3586" t="str">
        <f>IF(tbl_Customers[[#This Row],[total_intl_charge]] &lt;= 3, "Low Charges", "High Charges")</f>
        <v>Low Charges</v>
      </c>
      <c r="Z3586" t="str">
        <f>IF(tbl_Customers[[#This Row],[total_eve_calls]]&lt;=80,"Low Calls",
IF(tbl_Customers[[#This Row],[total_eve_calls]]&lt;=120,"Medium Calls","High Calls"))</f>
        <v>Medium Calls</v>
      </c>
      <c r="AA3586" t="str">
        <f>IF(tbl_Customers[[#This Row],[total_eve_charge]]&lt;=15,"Low Charges",
IF(tbl_Customers[[#This Row],[total_eve_charge]]&lt;=20,"Medium Charges","High Charges"))</f>
        <v>Medium Charges</v>
      </c>
      <c r="AB35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86" t="str">
        <f>IF(tbl_Customers[[#This Row],[number_vmail_messages]] = 0, "No Usage", IF(tbl_Customers[[#This Row],[number_vmail_messages]] &lt;= 20, "Low Usage", IF(tbl_Customers[[#This Row],[number_vmail_messages]] &lt;= 40, "Medium Usgae", "High Usage")))</f>
        <v>No Usage</v>
      </c>
      <c r="AD3586" t="str">
        <f>IF(tbl_Customers[[#This Row],[total_day_minutes]]&lt;=150,"Low Usage", IF(tbl_Customers[[#This Row],[total_day_minutes]]&lt;=200,"Medium Usage", IF(tbl_Customers[[#This Row],[total_day_minutes]]&lt;=250,"High Usage","Very High Usage")))</f>
        <v>Low Usage</v>
      </c>
      <c r="AE3586" t="str">
        <f>IF(tbl_Customers[[#This Row],[total_intl_calls]]&lt;=5,"Low Calls", IF(tbl_Customers[[#This Row],[total_intl_calls]]&lt;=10, "Medium Calls", "High Calls"))</f>
        <v>Low Calls</v>
      </c>
      <c r="AF35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86" s="36" t="str">
        <f>IF(tbl_Customers[[#This Row],[Churn_Risk_Score]]&gt;=10,"High Risk", IF(tbl_Customers[[#This Row],[Churn_Risk_Score]]&gt;=5,"Medium Risk","Low Risk"))</f>
        <v>Low Risk</v>
      </c>
    </row>
    <row r="3587" spans="1:33" x14ac:dyDescent="0.35">
      <c r="A3587">
        <v>3586</v>
      </c>
      <c r="B3587" t="s">
        <v>40</v>
      </c>
      <c r="C3587">
        <v>91</v>
      </c>
      <c r="D3587" t="s">
        <v>21</v>
      </c>
      <c r="E3587" t="s">
        <v>22</v>
      </c>
      <c r="F3587" t="s">
        <v>22</v>
      </c>
      <c r="G3587">
        <v>0</v>
      </c>
      <c r="H3587">
        <v>153.19999999999999</v>
      </c>
      <c r="I3587">
        <v>70</v>
      </c>
      <c r="J3587">
        <v>26.04</v>
      </c>
      <c r="K3587">
        <v>231.7</v>
      </c>
      <c r="L3587">
        <v>91</v>
      </c>
      <c r="M3587">
        <v>19.690000000000001</v>
      </c>
      <c r="N3587">
        <v>115.1</v>
      </c>
      <c r="O3587">
        <v>80</v>
      </c>
      <c r="P3587">
        <v>5.18</v>
      </c>
      <c r="Q3587">
        <v>9.8000000000000007</v>
      </c>
      <c r="R3587">
        <v>3</v>
      </c>
      <c r="S3587">
        <v>2.65</v>
      </c>
      <c r="T3587">
        <v>4</v>
      </c>
      <c r="U3587" t="s">
        <v>23</v>
      </c>
      <c r="V3587">
        <f>IF(tbl_Customers[[#This Row],[churn]] = "yes", 1, 0)</f>
        <v>1</v>
      </c>
      <c r="W3587" t="str">
        <f>IF(tbl_Customers[[#This Row],[number_customer_service_calls]] &lt;= 1, "0-1 Calls", IF(tbl_Customers[[#This Row],[number_customer_service_calls]] &lt;= 3, "2-3 Calls", IF(tbl_Customers[[#This Row],[number_customer_service_calls]] &lt;=5, "4-5 Calls", "6+ Calls")))</f>
        <v>4-5 Calls</v>
      </c>
      <c r="X3587" t="str">
        <f>IF(tbl_Customers[[#This Row],[account_length]] &lt;= 50, "0-50", IF(tbl_Customers[[#This Row],[account_length]] &lt;=100, "51-100", IF(tbl_Customers[[#This Row],[account_length]] &lt;= 150, "101-150", "151+")))</f>
        <v>51-100</v>
      </c>
      <c r="Y3587" t="str">
        <f>IF(tbl_Customers[[#This Row],[total_intl_charge]] &lt;= 3, "Low Charges", "High Charges")</f>
        <v>Low Charges</v>
      </c>
      <c r="Z3587" t="str">
        <f>IF(tbl_Customers[[#This Row],[total_eve_calls]]&lt;=80,"Low Calls",
IF(tbl_Customers[[#This Row],[total_eve_calls]]&lt;=120,"Medium Calls","High Calls"))</f>
        <v>Medium Calls</v>
      </c>
      <c r="AA3587" t="str">
        <f>IF(tbl_Customers[[#This Row],[total_eve_charge]]&lt;=15,"Low Charges",
IF(tbl_Customers[[#This Row],[total_eve_charge]]&lt;=20,"Medium Charges","High Charges"))</f>
        <v>Medium Charges</v>
      </c>
      <c r="AB35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87" t="str">
        <f>IF(tbl_Customers[[#This Row],[number_vmail_messages]] = 0, "No Usage", IF(tbl_Customers[[#This Row],[number_vmail_messages]] &lt;= 20, "Low Usage", IF(tbl_Customers[[#This Row],[number_vmail_messages]] &lt;= 40, "Medium Usgae", "High Usage")))</f>
        <v>No Usage</v>
      </c>
      <c r="AD3587" t="str">
        <f>IF(tbl_Customers[[#This Row],[total_day_minutes]]&lt;=150,"Low Usage", IF(tbl_Customers[[#This Row],[total_day_minutes]]&lt;=200,"Medium Usage", IF(tbl_Customers[[#This Row],[total_day_minutes]]&lt;=250,"High Usage","Very High Usage")))</f>
        <v>Medium Usage</v>
      </c>
      <c r="AE3587" t="str">
        <f>IF(tbl_Customers[[#This Row],[total_intl_calls]]&lt;=5,"Low Calls", IF(tbl_Customers[[#This Row],[total_intl_calls]]&lt;=10, "Medium Calls", "High Calls"))</f>
        <v>Low Calls</v>
      </c>
      <c r="AF35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587" s="36" t="str">
        <f>IF(tbl_Customers[[#This Row],[Churn_Risk_Score]]&gt;=10,"High Risk", IF(tbl_Customers[[#This Row],[Churn_Risk_Score]]&gt;=5,"Medium Risk","Low Risk"))</f>
        <v>Medium Risk</v>
      </c>
    </row>
    <row r="3588" spans="1:33" x14ac:dyDescent="0.35">
      <c r="A3588">
        <v>3587</v>
      </c>
      <c r="B3588" t="s">
        <v>46</v>
      </c>
      <c r="C3588">
        <v>131</v>
      </c>
      <c r="D3588" t="s">
        <v>21</v>
      </c>
      <c r="E3588" t="s">
        <v>22</v>
      </c>
      <c r="F3588" t="s">
        <v>22</v>
      </c>
      <c r="G3588">
        <v>0</v>
      </c>
      <c r="H3588">
        <v>55.5</v>
      </c>
      <c r="I3588">
        <v>79</v>
      </c>
      <c r="J3588">
        <v>9.44</v>
      </c>
      <c r="K3588">
        <v>163.5</v>
      </c>
      <c r="L3588">
        <v>104</v>
      </c>
      <c r="M3588">
        <v>13.9</v>
      </c>
      <c r="N3588">
        <v>128.1</v>
      </c>
      <c r="O3588">
        <v>59</v>
      </c>
      <c r="P3588">
        <v>5.76</v>
      </c>
      <c r="Q3588">
        <v>10.1</v>
      </c>
      <c r="R3588">
        <v>4</v>
      </c>
      <c r="S3588">
        <v>2.73</v>
      </c>
      <c r="T3588">
        <v>1</v>
      </c>
      <c r="U3588" t="s">
        <v>22</v>
      </c>
      <c r="V3588">
        <f>IF(tbl_Customers[[#This Row],[churn]] = "yes", 1, 0)</f>
        <v>0</v>
      </c>
      <c r="W3588" t="str">
        <f>IF(tbl_Customers[[#This Row],[number_customer_service_calls]] &lt;= 1, "0-1 Calls", IF(tbl_Customers[[#This Row],[number_customer_service_calls]] &lt;= 3, "2-3 Calls", IF(tbl_Customers[[#This Row],[number_customer_service_calls]] &lt;=5, "4-5 Calls", "6+ Calls")))</f>
        <v>0-1 Calls</v>
      </c>
      <c r="X3588" t="str">
        <f>IF(tbl_Customers[[#This Row],[account_length]] &lt;= 50, "0-50", IF(tbl_Customers[[#This Row],[account_length]] &lt;=100, "51-100", IF(tbl_Customers[[#This Row],[account_length]] &lt;= 150, "101-150", "151+")))</f>
        <v>101-150</v>
      </c>
      <c r="Y3588" t="str">
        <f>IF(tbl_Customers[[#This Row],[total_intl_charge]] &lt;= 3, "Low Charges", "High Charges")</f>
        <v>Low Charges</v>
      </c>
      <c r="Z3588" t="str">
        <f>IF(tbl_Customers[[#This Row],[total_eve_calls]]&lt;=80,"Low Calls",
IF(tbl_Customers[[#This Row],[total_eve_calls]]&lt;=120,"Medium Calls","High Calls"))</f>
        <v>Medium Calls</v>
      </c>
      <c r="AA3588" t="str">
        <f>IF(tbl_Customers[[#This Row],[total_eve_charge]]&lt;=15,"Low Charges",
IF(tbl_Customers[[#This Row],[total_eve_charge]]&lt;=20,"Medium Charges","High Charges"))</f>
        <v>Low Charges</v>
      </c>
      <c r="AB35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88" t="str">
        <f>IF(tbl_Customers[[#This Row],[number_vmail_messages]] = 0, "No Usage", IF(tbl_Customers[[#This Row],[number_vmail_messages]] &lt;= 20, "Low Usage", IF(tbl_Customers[[#This Row],[number_vmail_messages]] &lt;= 40, "Medium Usgae", "High Usage")))</f>
        <v>No Usage</v>
      </c>
      <c r="AD3588" t="str">
        <f>IF(tbl_Customers[[#This Row],[total_day_minutes]]&lt;=150,"Low Usage", IF(tbl_Customers[[#This Row],[total_day_minutes]]&lt;=200,"Medium Usage", IF(tbl_Customers[[#This Row],[total_day_minutes]]&lt;=250,"High Usage","Very High Usage")))</f>
        <v>Low Usage</v>
      </c>
      <c r="AE3588" t="str">
        <f>IF(tbl_Customers[[#This Row],[total_intl_calls]]&lt;=5,"Low Calls", IF(tbl_Customers[[#This Row],[total_intl_calls]]&lt;=10, "Medium Calls", "High Calls"))</f>
        <v>Low Calls</v>
      </c>
      <c r="AF35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88" s="36" t="str">
        <f>IF(tbl_Customers[[#This Row],[Churn_Risk_Score]]&gt;=10,"High Risk", IF(tbl_Customers[[#This Row],[Churn_Risk_Score]]&gt;=5,"Medium Risk","Low Risk"))</f>
        <v>Low Risk</v>
      </c>
    </row>
    <row r="3589" spans="1:33" x14ac:dyDescent="0.35">
      <c r="A3589">
        <v>3588</v>
      </c>
      <c r="B3589" t="s">
        <v>72</v>
      </c>
      <c r="C3589">
        <v>135</v>
      </c>
      <c r="D3589" t="s">
        <v>21</v>
      </c>
      <c r="E3589" t="s">
        <v>22</v>
      </c>
      <c r="F3589" t="s">
        <v>22</v>
      </c>
      <c r="G3589">
        <v>0</v>
      </c>
      <c r="H3589">
        <v>247.2</v>
      </c>
      <c r="I3589">
        <v>61</v>
      </c>
      <c r="J3589">
        <v>42.02</v>
      </c>
      <c r="K3589">
        <v>168.7</v>
      </c>
      <c r="L3589">
        <v>122</v>
      </c>
      <c r="M3589">
        <v>14.34</v>
      </c>
      <c r="N3589">
        <v>169.8</v>
      </c>
      <c r="O3589">
        <v>100</v>
      </c>
      <c r="P3589">
        <v>7.64</v>
      </c>
      <c r="Q3589">
        <v>6.6</v>
      </c>
      <c r="R3589">
        <v>1</v>
      </c>
      <c r="S3589">
        <v>1.78</v>
      </c>
      <c r="T3589">
        <v>0</v>
      </c>
      <c r="U3589" t="s">
        <v>22</v>
      </c>
      <c r="V3589">
        <f>IF(tbl_Customers[[#This Row],[churn]] = "yes", 1, 0)</f>
        <v>0</v>
      </c>
      <c r="W3589" t="str">
        <f>IF(tbl_Customers[[#This Row],[number_customer_service_calls]] &lt;= 1, "0-1 Calls", IF(tbl_Customers[[#This Row],[number_customer_service_calls]] &lt;= 3, "2-3 Calls", IF(tbl_Customers[[#This Row],[number_customer_service_calls]] &lt;=5, "4-5 Calls", "6+ Calls")))</f>
        <v>0-1 Calls</v>
      </c>
      <c r="X3589" t="str">
        <f>IF(tbl_Customers[[#This Row],[account_length]] &lt;= 50, "0-50", IF(tbl_Customers[[#This Row],[account_length]] &lt;=100, "51-100", IF(tbl_Customers[[#This Row],[account_length]] &lt;= 150, "101-150", "151+")))</f>
        <v>101-150</v>
      </c>
      <c r="Y3589" t="str">
        <f>IF(tbl_Customers[[#This Row],[total_intl_charge]] &lt;= 3, "Low Charges", "High Charges")</f>
        <v>Low Charges</v>
      </c>
      <c r="Z3589" t="str">
        <f>IF(tbl_Customers[[#This Row],[total_eve_calls]]&lt;=80,"Low Calls",
IF(tbl_Customers[[#This Row],[total_eve_calls]]&lt;=120,"Medium Calls","High Calls"))</f>
        <v>High Calls</v>
      </c>
      <c r="AA3589" t="str">
        <f>IF(tbl_Customers[[#This Row],[total_eve_charge]]&lt;=15,"Low Charges",
IF(tbl_Customers[[#This Row],[total_eve_charge]]&lt;=20,"Medium Charges","High Charges"))</f>
        <v>Low Charges</v>
      </c>
      <c r="AB35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89" t="str">
        <f>IF(tbl_Customers[[#This Row],[number_vmail_messages]] = 0, "No Usage", IF(tbl_Customers[[#This Row],[number_vmail_messages]] &lt;= 20, "Low Usage", IF(tbl_Customers[[#This Row],[number_vmail_messages]] &lt;= 40, "Medium Usgae", "High Usage")))</f>
        <v>No Usage</v>
      </c>
      <c r="AD3589" t="str">
        <f>IF(tbl_Customers[[#This Row],[total_day_minutes]]&lt;=150,"Low Usage", IF(tbl_Customers[[#This Row],[total_day_minutes]]&lt;=200,"Medium Usage", IF(tbl_Customers[[#This Row],[total_day_minutes]]&lt;=250,"High Usage","Very High Usage")))</f>
        <v>High Usage</v>
      </c>
      <c r="AE3589" t="str">
        <f>IF(tbl_Customers[[#This Row],[total_intl_calls]]&lt;=5,"Low Calls", IF(tbl_Customers[[#This Row],[total_intl_calls]]&lt;=10, "Medium Calls", "High Calls"))</f>
        <v>Low Calls</v>
      </c>
      <c r="AF35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89" s="36" t="str">
        <f>IF(tbl_Customers[[#This Row],[Churn_Risk_Score]]&gt;=10,"High Risk", IF(tbl_Customers[[#This Row],[Churn_Risk_Score]]&gt;=5,"Medium Risk","Low Risk"))</f>
        <v>Low Risk</v>
      </c>
    </row>
    <row r="3590" spans="1:33" x14ac:dyDescent="0.35">
      <c r="A3590">
        <v>3589</v>
      </c>
      <c r="B3590" t="s">
        <v>70</v>
      </c>
      <c r="C3590">
        <v>129</v>
      </c>
      <c r="D3590" t="s">
        <v>21</v>
      </c>
      <c r="E3590" t="s">
        <v>22</v>
      </c>
      <c r="F3590" t="s">
        <v>22</v>
      </c>
      <c r="G3590">
        <v>0</v>
      </c>
      <c r="H3590">
        <v>220.2</v>
      </c>
      <c r="I3590">
        <v>117</v>
      </c>
      <c r="J3590">
        <v>37.43</v>
      </c>
      <c r="K3590">
        <v>261.10000000000002</v>
      </c>
      <c r="L3590">
        <v>102</v>
      </c>
      <c r="M3590">
        <v>22.19</v>
      </c>
      <c r="N3590">
        <v>165.9</v>
      </c>
      <c r="O3590">
        <v>132</v>
      </c>
      <c r="P3590">
        <v>7.47</v>
      </c>
      <c r="Q3590">
        <v>10.8</v>
      </c>
      <c r="R3590">
        <v>1</v>
      </c>
      <c r="S3590">
        <v>2.92</v>
      </c>
      <c r="T3590">
        <v>2</v>
      </c>
      <c r="U3590" t="s">
        <v>22</v>
      </c>
      <c r="V3590">
        <f>IF(tbl_Customers[[#This Row],[churn]] = "yes", 1, 0)</f>
        <v>0</v>
      </c>
      <c r="W3590" t="str">
        <f>IF(tbl_Customers[[#This Row],[number_customer_service_calls]] &lt;= 1, "0-1 Calls", IF(tbl_Customers[[#This Row],[number_customer_service_calls]] &lt;= 3, "2-3 Calls", IF(tbl_Customers[[#This Row],[number_customer_service_calls]] &lt;=5, "4-5 Calls", "6+ Calls")))</f>
        <v>2-3 Calls</v>
      </c>
      <c r="X3590" t="str">
        <f>IF(tbl_Customers[[#This Row],[account_length]] &lt;= 50, "0-50", IF(tbl_Customers[[#This Row],[account_length]] &lt;=100, "51-100", IF(tbl_Customers[[#This Row],[account_length]] &lt;= 150, "101-150", "151+")))</f>
        <v>101-150</v>
      </c>
      <c r="Y3590" t="str">
        <f>IF(tbl_Customers[[#This Row],[total_intl_charge]] &lt;= 3, "Low Charges", "High Charges")</f>
        <v>Low Charges</v>
      </c>
      <c r="Z3590" t="str">
        <f>IF(tbl_Customers[[#This Row],[total_eve_calls]]&lt;=80,"Low Calls",
IF(tbl_Customers[[#This Row],[total_eve_calls]]&lt;=120,"Medium Calls","High Calls"))</f>
        <v>Medium Calls</v>
      </c>
      <c r="AA3590" t="str">
        <f>IF(tbl_Customers[[#This Row],[total_eve_charge]]&lt;=15,"Low Charges",
IF(tbl_Customers[[#This Row],[total_eve_charge]]&lt;=20,"Medium Charges","High Charges"))</f>
        <v>High Charges</v>
      </c>
      <c r="AB35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90" t="str">
        <f>IF(tbl_Customers[[#This Row],[number_vmail_messages]] = 0, "No Usage", IF(tbl_Customers[[#This Row],[number_vmail_messages]] &lt;= 20, "Low Usage", IF(tbl_Customers[[#This Row],[number_vmail_messages]] &lt;= 40, "Medium Usgae", "High Usage")))</f>
        <v>No Usage</v>
      </c>
      <c r="AD3590" t="str">
        <f>IF(tbl_Customers[[#This Row],[total_day_minutes]]&lt;=150,"Low Usage", IF(tbl_Customers[[#This Row],[total_day_minutes]]&lt;=200,"Medium Usage", IF(tbl_Customers[[#This Row],[total_day_minutes]]&lt;=250,"High Usage","Very High Usage")))</f>
        <v>High Usage</v>
      </c>
      <c r="AE3590" t="str">
        <f>IF(tbl_Customers[[#This Row],[total_intl_calls]]&lt;=5,"Low Calls", IF(tbl_Customers[[#This Row],[total_intl_calls]]&lt;=10, "Medium Calls", "High Calls"))</f>
        <v>Low Calls</v>
      </c>
      <c r="AF35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90" s="36" t="str">
        <f>IF(tbl_Customers[[#This Row],[Churn_Risk_Score]]&gt;=10,"High Risk", IF(tbl_Customers[[#This Row],[Churn_Risk_Score]]&gt;=5,"Medium Risk","Low Risk"))</f>
        <v>Low Risk</v>
      </c>
    </row>
    <row r="3591" spans="1:33" x14ac:dyDescent="0.35">
      <c r="A3591">
        <v>3590</v>
      </c>
      <c r="B3591" t="s">
        <v>31</v>
      </c>
      <c r="C3591">
        <v>85</v>
      </c>
      <c r="D3591" t="s">
        <v>21</v>
      </c>
      <c r="E3591" t="s">
        <v>22</v>
      </c>
      <c r="F3591" t="s">
        <v>22</v>
      </c>
      <c r="G3591">
        <v>0</v>
      </c>
      <c r="H3591">
        <v>116.9</v>
      </c>
      <c r="I3591">
        <v>75</v>
      </c>
      <c r="J3591">
        <v>19.87</v>
      </c>
      <c r="K3591">
        <v>183.3</v>
      </c>
      <c r="L3591">
        <v>109</v>
      </c>
      <c r="M3591">
        <v>15.58</v>
      </c>
      <c r="N3591">
        <v>307.39999999999998</v>
      </c>
      <c r="O3591">
        <v>119</v>
      </c>
      <c r="P3591">
        <v>13.83</v>
      </c>
      <c r="Q3591">
        <v>10</v>
      </c>
      <c r="R3591">
        <v>8</v>
      </c>
      <c r="S3591">
        <v>2.7</v>
      </c>
      <c r="T3591">
        <v>2</v>
      </c>
      <c r="U3591" t="s">
        <v>22</v>
      </c>
      <c r="V3591">
        <f>IF(tbl_Customers[[#This Row],[churn]] = "yes", 1, 0)</f>
        <v>0</v>
      </c>
      <c r="W3591" t="str">
        <f>IF(tbl_Customers[[#This Row],[number_customer_service_calls]] &lt;= 1, "0-1 Calls", IF(tbl_Customers[[#This Row],[number_customer_service_calls]] &lt;= 3, "2-3 Calls", IF(tbl_Customers[[#This Row],[number_customer_service_calls]] &lt;=5, "4-5 Calls", "6+ Calls")))</f>
        <v>2-3 Calls</v>
      </c>
      <c r="X3591" t="str">
        <f>IF(tbl_Customers[[#This Row],[account_length]] &lt;= 50, "0-50", IF(tbl_Customers[[#This Row],[account_length]] &lt;=100, "51-100", IF(tbl_Customers[[#This Row],[account_length]] &lt;= 150, "101-150", "151+")))</f>
        <v>51-100</v>
      </c>
      <c r="Y3591" t="str">
        <f>IF(tbl_Customers[[#This Row],[total_intl_charge]] &lt;= 3, "Low Charges", "High Charges")</f>
        <v>Low Charges</v>
      </c>
      <c r="Z3591" t="str">
        <f>IF(tbl_Customers[[#This Row],[total_eve_calls]]&lt;=80,"Low Calls",
IF(tbl_Customers[[#This Row],[total_eve_calls]]&lt;=120,"Medium Calls","High Calls"))</f>
        <v>Medium Calls</v>
      </c>
      <c r="AA3591" t="str">
        <f>IF(tbl_Customers[[#This Row],[total_eve_charge]]&lt;=15,"Low Charges",
IF(tbl_Customers[[#This Row],[total_eve_charge]]&lt;=20,"Medium Charges","High Charges"))</f>
        <v>Medium Charges</v>
      </c>
      <c r="AB35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591" t="str">
        <f>IF(tbl_Customers[[#This Row],[number_vmail_messages]] = 0, "No Usage", IF(tbl_Customers[[#This Row],[number_vmail_messages]] &lt;= 20, "Low Usage", IF(tbl_Customers[[#This Row],[number_vmail_messages]] &lt;= 40, "Medium Usgae", "High Usage")))</f>
        <v>No Usage</v>
      </c>
      <c r="AD3591" t="str">
        <f>IF(tbl_Customers[[#This Row],[total_day_minutes]]&lt;=150,"Low Usage", IF(tbl_Customers[[#This Row],[total_day_minutes]]&lt;=200,"Medium Usage", IF(tbl_Customers[[#This Row],[total_day_minutes]]&lt;=250,"High Usage","Very High Usage")))</f>
        <v>Low Usage</v>
      </c>
      <c r="AE3591" t="str">
        <f>IF(tbl_Customers[[#This Row],[total_intl_calls]]&lt;=5,"Low Calls", IF(tbl_Customers[[#This Row],[total_intl_calls]]&lt;=10, "Medium Calls", "High Calls"))</f>
        <v>Medium Calls</v>
      </c>
      <c r="AF35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91" s="36" t="str">
        <f>IF(tbl_Customers[[#This Row],[Churn_Risk_Score]]&gt;=10,"High Risk", IF(tbl_Customers[[#This Row],[Churn_Risk_Score]]&gt;=5,"Medium Risk","Low Risk"))</f>
        <v>Low Risk</v>
      </c>
    </row>
    <row r="3592" spans="1:33" x14ac:dyDescent="0.35">
      <c r="A3592">
        <v>3591</v>
      </c>
      <c r="B3592" t="s">
        <v>37</v>
      </c>
      <c r="C3592">
        <v>125</v>
      </c>
      <c r="D3592" t="s">
        <v>25</v>
      </c>
      <c r="E3592" t="s">
        <v>22</v>
      </c>
      <c r="F3592" t="s">
        <v>22</v>
      </c>
      <c r="G3592">
        <v>0</v>
      </c>
      <c r="H3592">
        <v>175.9</v>
      </c>
      <c r="I3592">
        <v>98</v>
      </c>
      <c r="J3592">
        <v>29.9</v>
      </c>
      <c r="K3592">
        <v>192.8</v>
      </c>
      <c r="L3592">
        <v>148</v>
      </c>
      <c r="M3592">
        <v>16.39</v>
      </c>
      <c r="N3592">
        <v>278.2</v>
      </c>
      <c r="O3592">
        <v>110</v>
      </c>
      <c r="P3592">
        <v>12.52</v>
      </c>
      <c r="Q3592">
        <v>10.6</v>
      </c>
      <c r="R3592">
        <v>5</v>
      </c>
      <c r="S3592">
        <v>2.86</v>
      </c>
      <c r="T3592">
        <v>0</v>
      </c>
      <c r="U3592" t="s">
        <v>22</v>
      </c>
      <c r="V3592">
        <f>IF(tbl_Customers[[#This Row],[churn]] = "yes", 1, 0)</f>
        <v>0</v>
      </c>
      <c r="W3592" t="str">
        <f>IF(tbl_Customers[[#This Row],[number_customer_service_calls]] &lt;= 1, "0-1 Calls", IF(tbl_Customers[[#This Row],[number_customer_service_calls]] &lt;= 3, "2-3 Calls", IF(tbl_Customers[[#This Row],[number_customer_service_calls]] &lt;=5, "4-5 Calls", "6+ Calls")))</f>
        <v>0-1 Calls</v>
      </c>
      <c r="X3592" t="str">
        <f>IF(tbl_Customers[[#This Row],[account_length]] &lt;= 50, "0-50", IF(tbl_Customers[[#This Row],[account_length]] &lt;=100, "51-100", IF(tbl_Customers[[#This Row],[account_length]] &lt;= 150, "101-150", "151+")))</f>
        <v>101-150</v>
      </c>
      <c r="Y3592" t="str">
        <f>IF(tbl_Customers[[#This Row],[total_intl_charge]] &lt;= 3, "Low Charges", "High Charges")</f>
        <v>Low Charges</v>
      </c>
      <c r="Z3592" t="str">
        <f>IF(tbl_Customers[[#This Row],[total_eve_calls]]&lt;=80,"Low Calls",
IF(tbl_Customers[[#This Row],[total_eve_calls]]&lt;=120,"Medium Calls","High Calls"))</f>
        <v>High Calls</v>
      </c>
      <c r="AA3592" t="str">
        <f>IF(tbl_Customers[[#This Row],[total_eve_charge]]&lt;=15,"Low Charges",
IF(tbl_Customers[[#This Row],[total_eve_charge]]&lt;=20,"Medium Charges","High Charges"))</f>
        <v>Medium Charges</v>
      </c>
      <c r="AB35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92" t="str">
        <f>IF(tbl_Customers[[#This Row],[number_vmail_messages]] = 0, "No Usage", IF(tbl_Customers[[#This Row],[number_vmail_messages]] &lt;= 20, "Low Usage", IF(tbl_Customers[[#This Row],[number_vmail_messages]] &lt;= 40, "Medium Usgae", "High Usage")))</f>
        <v>No Usage</v>
      </c>
      <c r="AD3592" t="str">
        <f>IF(tbl_Customers[[#This Row],[total_day_minutes]]&lt;=150,"Low Usage", IF(tbl_Customers[[#This Row],[total_day_minutes]]&lt;=200,"Medium Usage", IF(tbl_Customers[[#This Row],[total_day_minutes]]&lt;=250,"High Usage","Very High Usage")))</f>
        <v>Medium Usage</v>
      </c>
      <c r="AE3592" t="str">
        <f>IF(tbl_Customers[[#This Row],[total_intl_calls]]&lt;=5,"Low Calls", IF(tbl_Customers[[#This Row],[total_intl_calls]]&lt;=10, "Medium Calls", "High Calls"))</f>
        <v>Low Calls</v>
      </c>
      <c r="AF35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92" s="36" t="str">
        <f>IF(tbl_Customers[[#This Row],[Churn_Risk_Score]]&gt;=10,"High Risk", IF(tbl_Customers[[#This Row],[Churn_Risk_Score]]&gt;=5,"Medium Risk","Low Risk"))</f>
        <v>Low Risk</v>
      </c>
    </row>
    <row r="3593" spans="1:33" x14ac:dyDescent="0.35">
      <c r="A3593">
        <v>3592</v>
      </c>
      <c r="B3593" t="s">
        <v>66</v>
      </c>
      <c r="C3593">
        <v>67</v>
      </c>
      <c r="D3593" t="s">
        <v>21</v>
      </c>
      <c r="E3593" t="s">
        <v>22</v>
      </c>
      <c r="F3593" t="s">
        <v>22</v>
      </c>
      <c r="G3593">
        <v>0</v>
      </c>
      <c r="H3593">
        <v>208</v>
      </c>
      <c r="I3593">
        <v>95</v>
      </c>
      <c r="J3593">
        <v>35.36</v>
      </c>
      <c r="K3593">
        <v>234.8</v>
      </c>
      <c r="L3593">
        <v>81</v>
      </c>
      <c r="M3593">
        <v>19.96</v>
      </c>
      <c r="N3593">
        <v>266</v>
      </c>
      <c r="O3593">
        <v>80</v>
      </c>
      <c r="P3593">
        <v>11.97</v>
      </c>
      <c r="Q3593">
        <v>11.7</v>
      </c>
      <c r="R3593">
        <v>6</v>
      </c>
      <c r="S3593">
        <v>3.16</v>
      </c>
      <c r="T3593">
        <v>3</v>
      </c>
      <c r="U3593" t="s">
        <v>22</v>
      </c>
      <c r="V3593">
        <f>IF(tbl_Customers[[#This Row],[churn]] = "yes", 1, 0)</f>
        <v>0</v>
      </c>
      <c r="W3593" t="str">
        <f>IF(tbl_Customers[[#This Row],[number_customer_service_calls]] &lt;= 1, "0-1 Calls", IF(tbl_Customers[[#This Row],[number_customer_service_calls]] &lt;= 3, "2-3 Calls", IF(tbl_Customers[[#This Row],[number_customer_service_calls]] &lt;=5, "4-5 Calls", "6+ Calls")))</f>
        <v>2-3 Calls</v>
      </c>
      <c r="X3593" t="str">
        <f>IF(tbl_Customers[[#This Row],[account_length]] &lt;= 50, "0-50", IF(tbl_Customers[[#This Row],[account_length]] &lt;=100, "51-100", IF(tbl_Customers[[#This Row],[account_length]] &lt;= 150, "101-150", "151+")))</f>
        <v>51-100</v>
      </c>
      <c r="Y3593" t="str">
        <f>IF(tbl_Customers[[#This Row],[total_intl_charge]] &lt;= 3, "Low Charges", "High Charges")</f>
        <v>High Charges</v>
      </c>
      <c r="Z3593" t="str">
        <f>IF(tbl_Customers[[#This Row],[total_eve_calls]]&lt;=80,"Low Calls",
IF(tbl_Customers[[#This Row],[total_eve_calls]]&lt;=120,"Medium Calls","High Calls"))</f>
        <v>Medium Calls</v>
      </c>
      <c r="AA3593" t="str">
        <f>IF(tbl_Customers[[#This Row],[total_eve_charge]]&lt;=15,"Low Charges",
IF(tbl_Customers[[#This Row],[total_eve_charge]]&lt;=20,"Medium Charges","High Charges"))</f>
        <v>Medium Charges</v>
      </c>
      <c r="AB35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93" t="str">
        <f>IF(tbl_Customers[[#This Row],[number_vmail_messages]] = 0, "No Usage", IF(tbl_Customers[[#This Row],[number_vmail_messages]] &lt;= 20, "Low Usage", IF(tbl_Customers[[#This Row],[number_vmail_messages]] &lt;= 40, "Medium Usgae", "High Usage")))</f>
        <v>No Usage</v>
      </c>
      <c r="AD3593" t="str">
        <f>IF(tbl_Customers[[#This Row],[total_day_minutes]]&lt;=150,"Low Usage", IF(tbl_Customers[[#This Row],[total_day_minutes]]&lt;=200,"Medium Usage", IF(tbl_Customers[[#This Row],[total_day_minutes]]&lt;=250,"High Usage","Very High Usage")))</f>
        <v>High Usage</v>
      </c>
      <c r="AE3593" t="str">
        <f>IF(tbl_Customers[[#This Row],[total_intl_calls]]&lt;=5,"Low Calls", IF(tbl_Customers[[#This Row],[total_intl_calls]]&lt;=10, "Medium Calls", "High Calls"))</f>
        <v>Medium Calls</v>
      </c>
      <c r="AF35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93" s="36" t="str">
        <f>IF(tbl_Customers[[#This Row],[Churn_Risk_Score]]&gt;=10,"High Risk", IF(tbl_Customers[[#This Row],[Churn_Risk_Score]]&gt;=5,"Medium Risk","Low Risk"))</f>
        <v>Low Risk</v>
      </c>
    </row>
    <row r="3594" spans="1:33" x14ac:dyDescent="0.35">
      <c r="A3594">
        <v>3593</v>
      </c>
      <c r="B3594" t="s">
        <v>27</v>
      </c>
      <c r="C3594">
        <v>61</v>
      </c>
      <c r="D3594" t="s">
        <v>21</v>
      </c>
      <c r="E3594" t="s">
        <v>22</v>
      </c>
      <c r="F3594" t="s">
        <v>23</v>
      </c>
      <c r="G3594">
        <v>28</v>
      </c>
      <c r="H3594">
        <v>239.9</v>
      </c>
      <c r="I3594">
        <v>110</v>
      </c>
      <c r="J3594">
        <v>40.78</v>
      </c>
      <c r="K3594">
        <v>218.9</v>
      </c>
      <c r="L3594">
        <v>87</v>
      </c>
      <c r="M3594">
        <v>18.61</v>
      </c>
      <c r="N3594">
        <v>166</v>
      </c>
      <c r="O3594">
        <v>46</v>
      </c>
      <c r="P3594">
        <v>7.47</v>
      </c>
      <c r="Q3594">
        <v>12.1</v>
      </c>
      <c r="R3594">
        <v>4</v>
      </c>
      <c r="S3594">
        <v>3.27</v>
      </c>
      <c r="T3594">
        <v>1</v>
      </c>
      <c r="U3594" t="s">
        <v>22</v>
      </c>
      <c r="V3594">
        <f>IF(tbl_Customers[[#This Row],[churn]] = "yes", 1, 0)</f>
        <v>0</v>
      </c>
      <c r="W3594" t="str">
        <f>IF(tbl_Customers[[#This Row],[number_customer_service_calls]] &lt;= 1, "0-1 Calls", IF(tbl_Customers[[#This Row],[number_customer_service_calls]] &lt;= 3, "2-3 Calls", IF(tbl_Customers[[#This Row],[number_customer_service_calls]] &lt;=5, "4-5 Calls", "6+ Calls")))</f>
        <v>0-1 Calls</v>
      </c>
      <c r="X3594" t="str">
        <f>IF(tbl_Customers[[#This Row],[account_length]] &lt;= 50, "0-50", IF(tbl_Customers[[#This Row],[account_length]] &lt;=100, "51-100", IF(tbl_Customers[[#This Row],[account_length]] &lt;= 150, "101-150", "151+")))</f>
        <v>51-100</v>
      </c>
      <c r="Y3594" t="str">
        <f>IF(tbl_Customers[[#This Row],[total_intl_charge]] &lt;= 3, "Low Charges", "High Charges")</f>
        <v>High Charges</v>
      </c>
      <c r="Z3594" t="str">
        <f>IF(tbl_Customers[[#This Row],[total_eve_calls]]&lt;=80,"Low Calls",
IF(tbl_Customers[[#This Row],[total_eve_calls]]&lt;=120,"Medium Calls","High Calls"))</f>
        <v>Medium Calls</v>
      </c>
      <c r="AA3594" t="str">
        <f>IF(tbl_Customers[[#This Row],[total_eve_charge]]&lt;=15,"Low Charges",
IF(tbl_Customers[[#This Row],[total_eve_charge]]&lt;=20,"Medium Charges","High Charges"))</f>
        <v>Medium Charges</v>
      </c>
      <c r="AB35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594" t="str">
        <f>IF(tbl_Customers[[#This Row],[number_vmail_messages]] = 0, "No Usage", IF(tbl_Customers[[#This Row],[number_vmail_messages]] &lt;= 20, "Low Usage", IF(tbl_Customers[[#This Row],[number_vmail_messages]] &lt;= 40, "Medium Usgae", "High Usage")))</f>
        <v>Medium Usgae</v>
      </c>
      <c r="AD3594" t="str">
        <f>IF(tbl_Customers[[#This Row],[total_day_minutes]]&lt;=150,"Low Usage", IF(tbl_Customers[[#This Row],[total_day_minutes]]&lt;=200,"Medium Usage", IF(tbl_Customers[[#This Row],[total_day_minutes]]&lt;=250,"High Usage","Very High Usage")))</f>
        <v>High Usage</v>
      </c>
      <c r="AE3594" t="str">
        <f>IF(tbl_Customers[[#This Row],[total_intl_calls]]&lt;=5,"Low Calls", IF(tbl_Customers[[#This Row],[total_intl_calls]]&lt;=10, "Medium Calls", "High Calls"))</f>
        <v>Low Calls</v>
      </c>
      <c r="AF35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94" s="36" t="str">
        <f>IF(tbl_Customers[[#This Row],[Churn_Risk_Score]]&gt;=10,"High Risk", IF(tbl_Customers[[#This Row],[Churn_Risk_Score]]&gt;=5,"Medium Risk","Low Risk"))</f>
        <v>Low Risk</v>
      </c>
    </row>
    <row r="3595" spans="1:33" x14ac:dyDescent="0.35">
      <c r="A3595">
        <v>3594</v>
      </c>
      <c r="B3595" t="s">
        <v>52</v>
      </c>
      <c r="C3595">
        <v>135</v>
      </c>
      <c r="D3595" t="s">
        <v>25</v>
      </c>
      <c r="E3595" t="s">
        <v>23</v>
      </c>
      <c r="F3595" t="s">
        <v>22</v>
      </c>
      <c r="G3595">
        <v>0</v>
      </c>
      <c r="H3595">
        <v>174.8</v>
      </c>
      <c r="I3595">
        <v>112</v>
      </c>
      <c r="J3595">
        <v>29.72</v>
      </c>
      <c r="K3595">
        <v>218</v>
      </c>
      <c r="L3595">
        <v>125</v>
      </c>
      <c r="M3595">
        <v>18.53</v>
      </c>
      <c r="N3595">
        <v>180.1</v>
      </c>
      <c r="O3595">
        <v>102</v>
      </c>
      <c r="P3595">
        <v>8.1</v>
      </c>
      <c r="Q3595">
        <v>12.7</v>
      </c>
      <c r="R3595">
        <v>6</v>
      </c>
      <c r="S3595">
        <v>3.43</v>
      </c>
      <c r="T3595">
        <v>3</v>
      </c>
      <c r="U3595" t="s">
        <v>22</v>
      </c>
      <c r="V3595">
        <f>IF(tbl_Customers[[#This Row],[churn]] = "yes", 1, 0)</f>
        <v>0</v>
      </c>
      <c r="W3595" t="str">
        <f>IF(tbl_Customers[[#This Row],[number_customer_service_calls]] &lt;= 1, "0-1 Calls", IF(tbl_Customers[[#This Row],[number_customer_service_calls]] &lt;= 3, "2-3 Calls", IF(tbl_Customers[[#This Row],[number_customer_service_calls]] &lt;=5, "4-5 Calls", "6+ Calls")))</f>
        <v>2-3 Calls</v>
      </c>
      <c r="X3595" t="str">
        <f>IF(tbl_Customers[[#This Row],[account_length]] &lt;= 50, "0-50", IF(tbl_Customers[[#This Row],[account_length]] &lt;=100, "51-100", IF(tbl_Customers[[#This Row],[account_length]] &lt;= 150, "101-150", "151+")))</f>
        <v>101-150</v>
      </c>
      <c r="Y3595" t="str">
        <f>IF(tbl_Customers[[#This Row],[total_intl_charge]] &lt;= 3, "Low Charges", "High Charges")</f>
        <v>High Charges</v>
      </c>
      <c r="Z3595" t="str">
        <f>IF(tbl_Customers[[#This Row],[total_eve_calls]]&lt;=80,"Low Calls",
IF(tbl_Customers[[#This Row],[total_eve_calls]]&lt;=120,"Medium Calls","High Calls"))</f>
        <v>High Calls</v>
      </c>
      <c r="AA3595" t="str">
        <f>IF(tbl_Customers[[#This Row],[total_eve_charge]]&lt;=15,"Low Charges",
IF(tbl_Customers[[#This Row],[total_eve_charge]]&lt;=20,"Medium Charges","High Charges"))</f>
        <v>Medium Charges</v>
      </c>
      <c r="AB35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95" t="str">
        <f>IF(tbl_Customers[[#This Row],[number_vmail_messages]] = 0, "No Usage", IF(tbl_Customers[[#This Row],[number_vmail_messages]] &lt;= 20, "Low Usage", IF(tbl_Customers[[#This Row],[number_vmail_messages]] &lt;= 40, "Medium Usgae", "High Usage")))</f>
        <v>No Usage</v>
      </c>
      <c r="AD3595" t="str">
        <f>IF(tbl_Customers[[#This Row],[total_day_minutes]]&lt;=150,"Low Usage", IF(tbl_Customers[[#This Row],[total_day_minutes]]&lt;=200,"Medium Usage", IF(tbl_Customers[[#This Row],[total_day_minutes]]&lt;=250,"High Usage","Very High Usage")))</f>
        <v>Medium Usage</v>
      </c>
      <c r="AE3595" t="str">
        <f>IF(tbl_Customers[[#This Row],[total_intl_calls]]&lt;=5,"Low Calls", IF(tbl_Customers[[#This Row],[total_intl_calls]]&lt;=10, "Medium Calls", "High Calls"))</f>
        <v>Medium Calls</v>
      </c>
      <c r="AF35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595" s="36" t="str">
        <f>IF(tbl_Customers[[#This Row],[Churn_Risk_Score]]&gt;=10,"High Risk", IF(tbl_Customers[[#This Row],[Churn_Risk_Score]]&gt;=5,"Medium Risk","Low Risk"))</f>
        <v>Medium Risk</v>
      </c>
    </row>
    <row r="3596" spans="1:33" x14ac:dyDescent="0.35">
      <c r="A3596">
        <v>3595</v>
      </c>
      <c r="B3596" t="s">
        <v>31</v>
      </c>
      <c r="C3596">
        <v>43</v>
      </c>
      <c r="D3596" t="s">
        <v>28</v>
      </c>
      <c r="E3596" t="s">
        <v>22</v>
      </c>
      <c r="F3596" t="s">
        <v>23</v>
      </c>
      <c r="G3596">
        <v>26</v>
      </c>
      <c r="H3596">
        <v>141.5</v>
      </c>
      <c r="I3596">
        <v>94</v>
      </c>
      <c r="J3596">
        <v>24.06</v>
      </c>
      <c r="K3596">
        <v>196.4</v>
      </c>
      <c r="L3596">
        <v>123</v>
      </c>
      <c r="M3596">
        <v>16.690000000000001</v>
      </c>
      <c r="N3596">
        <v>172.4</v>
      </c>
      <c r="O3596">
        <v>100</v>
      </c>
      <c r="P3596">
        <v>7.76</v>
      </c>
      <c r="Q3596">
        <v>12.9</v>
      </c>
      <c r="R3596">
        <v>1</v>
      </c>
      <c r="S3596">
        <v>3.48</v>
      </c>
      <c r="T3596">
        <v>3</v>
      </c>
      <c r="U3596" t="s">
        <v>22</v>
      </c>
      <c r="V3596">
        <f>IF(tbl_Customers[[#This Row],[churn]] = "yes", 1, 0)</f>
        <v>0</v>
      </c>
      <c r="W3596" t="str">
        <f>IF(tbl_Customers[[#This Row],[number_customer_service_calls]] &lt;= 1, "0-1 Calls", IF(tbl_Customers[[#This Row],[number_customer_service_calls]] &lt;= 3, "2-3 Calls", IF(tbl_Customers[[#This Row],[number_customer_service_calls]] &lt;=5, "4-5 Calls", "6+ Calls")))</f>
        <v>2-3 Calls</v>
      </c>
      <c r="X3596" t="str">
        <f>IF(tbl_Customers[[#This Row],[account_length]] &lt;= 50, "0-50", IF(tbl_Customers[[#This Row],[account_length]] &lt;=100, "51-100", IF(tbl_Customers[[#This Row],[account_length]] &lt;= 150, "101-150", "151+")))</f>
        <v>0-50</v>
      </c>
      <c r="Y3596" t="str">
        <f>IF(tbl_Customers[[#This Row],[total_intl_charge]] &lt;= 3, "Low Charges", "High Charges")</f>
        <v>High Charges</v>
      </c>
      <c r="Z3596" t="str">
        <f>IF(tbl_Customers[[#This Row],[total_eve_calls]]&lt;=80,"Low Calls",
IF(tbl_Customers[[#This Row],[total_eve_calls]]&lt;=120,"Medium Calls","High Calls"))</f>
        <v>High Calls</v>
      </c>
      <c r="AA3596" t="str">
        <f>IF(tbl_Customers[[#This Row],[total_eve_charge]]&lt;=15,"Low Charges",
IF(tbl_Customers[[#This Row],[total_eve_charge]]&lt;=20,"Medium Charges","High Charges"))</f>
        <v>Medium Charges</v>
      </c>
      <c r="AB35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96" t="str">
        <f>IF(tbl_Customers[[#This Row],[number_vmail_messages]] = 0, "No Usage", IF(tbl_Customers[[#This Row],[number_vmail_messages]] &lt;= 20, "Low Usage", IF(tbl_Customers[[#This Row],[number_vmail_messages]] &lt;= 40, "Medium Usgae", "High Usage")))</f>
        <v>Medium Usgae</v>
      </c>
      <c r="AD3596" t="str">
        <f>IF(tbl_Customers[[#This Row],[total_day_minutes]]&lt;=150,"Low Usage", IF(tbl_Customers[[#This Row],[total_day_minutes]]&lt;=200,"Medium Usage", IF(tbl_Customers[[#This Row],[total_day_minutes]]&lt;=250,"High Usage","Very High Usage")))</f>
        <v>Low Usage</v>
      </c>
      <c r="AE3596" t="str">
        <f>IF(tbl_Customers[[#This Row],[total_intl_calls]]&lt;=5,"Low Calls", IF(tbl_Customers[[#This Row],[total_intl_calls]]&lt;=10, "Medium Calls", "High Calls"))</f>
        <v>Low Calls</v>
      </c>
      <c r="AF35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596" s="36" t="str">
        <f>IF(tbl_Customers[[#This Row],[Churn_Risk_Score]]&gt;=10,"High Risk", IF(tbl_Customers[[#This Row],[Churn_Risk_Score]]&gt;=5,"Medium Risk","Low Risk"))</f>
        <v>Low Risk</v>
      </c>
    </row>
    <row r="3597" spans="1:33" x14ac:dyDescent="0.35">
      <c r="A3597">
        <v>3596</v>
      </c>
      <c r="B3597" t="s">
        <v>29</v>
      </c>
      <c r="C3597">
        <v>120</v>
      </c>
      <c r="D3597" t="s">
        <v>21</v>
      </c>
      <c r="E3597" t="s">
        <v>22</v>
      </c>
      <c r="F3597" t="s">
        <v>22</v>
      </c>
      <c r="G3597">
        <v>0</v>
      </c>
      <c r="H3597">
        <v>79.2</v>
      </c>
      <c r="I3597">
        <v>123</v>
      </c>
      <c r="J3597">
        <v>13.46</v>
      </c>
      <c r="K3597">
        <v>212.1</v>
      </c>
      <c r="L3597">
        <v>106</v>
      </c>
      <c r="M3597">
        <v>18.03</v>
      </c>
      <c r="N3597">
        <v>224.6</v>
      </c>
      <c r="O3597">
        <v>104</v>
      </c>
      <c r="P3597">
        <v>10.11</v>
      </c>
      <c r="Q3597">
        <v>10.199999999999999</v>
      </c>
      <c r="R3597">
        <v>4</v>
      </c>
      <c r="S3597">
        <v>2.75</v>
      </c>
      <c r="T3597">
        <v>3</v>
      </c>
      <c r="U3597" t="s">
        <v>22</v>
      </c>
      <c r="V3597">
        <f>IF(tbl_Customers[[#This Row],[churn]] = "yes", 1, 0)</f>
        <v>0</v>
      </c>
      <c r="W3597" t="str">
        <f>IF(tbl_Customers[[#This Row],[number_customer_service_calls]] &lt;= 1, "0-1 Calls", IF(tbl_Customers[[#This Row],[number_customer_service_calls]] &lt;= 3, "2-3 Calls", IF(tbl_Customers[[#This Row],[number_customer_service_calls]] &lt;=5, "4-5 Calls", "6+ Calls")))</f>
        <v>2-3 Calls</v>
      </c>
      <c r="X3597" t="str">
        <f>IF(tbl_Customers[[#This Row],[account_length]] &lt;= 50, "0-50", IF(tbl_Customers[[#This Row],[account_length]] &lt;=100, "51-100", IF(tbl_Customers[[#This Row],[account_length]] &lt;= 150, "101-150", "151+")))</f>
        <v>101-150</v>
      </c>
      <c r="Y3597" t="str">
        <f>IF(tbl_Customers[[#This Row],[total_intl_charge]] &lt;= 3, "Low Charges", "High Charges")</f>
        <v>Low Charges</v>
      </c>
      <c r="Z3597" t="str">
        <f>IF(tbl_Customers[[#This Row],[total_eve_calls]]&lt;=80,"Low Calls",
IF(tbl_Customers[[#This Row],[total_eve_calls]]&lt;=120,"Medium Calls","High Calls"))</f>
        <v>Medium Calls</v>
      </c>
      <c r="AA3597" t="str">
        <f>IF(tbl_Customers[[#This Row],[total_eve_charge]]&lt;=15,"Low Charges",
IF(tbl_Customers[[#This Row],[total_eve_charge]]&lt;=20,"Medium Charges","High Charges"))</f>
        <v>Medium Charges</v>
      </c>
      <c r="AB35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97" t="str">
        <f>IF(tbl_Customers[[#This Row],[number_vmail_messages]] = 0, "No Usage", IF(tbl_Customers[[#This Row],[number_vmail_messages]] &lt;= 20, "Low Usage", IF(tbl_Customers[[#This Row],[number_vmail_messages]] &lt;= 40, "Medium Usgae", "High Usage")))</f>
        <v>No Usage</v>
      </c>
      <c r="AD3597" t="str">
        <f>IF(tbl_Customers[[#This Row],[total_day_minutes]]&lt;=150,"Low Usage", IF(tbl_Customers[[#This Row],[total_day_minutes]]&lt;=200,"Medium Usage", IF(tbl_Customers[[#This Row],[total_day_minutes]]&lt;=250,"High Usage","Very High Usage")))</f>
        <v>Low Usage</v>
      </c>
      <c r="AE3597" t="str">
        <f>IF(tbl_Customers[[#This Row],[total_intl_calls]]&lt;=5,"Low Calls", IF(tbl_Customers[[#This Row],[total_intl_calls]]&lt;=10, "Medium Calls", "High Calls"))</f>
        <v>Low Calls</v>
      </c>
      <c r="AF35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597" s="36" t="str">
        <f>IF(tbl_Customers[[#This Row],[Churn_Risk_Score]]&gt;=10,"High Risk", IF(tbl_Customers[[#This Row],[Churn_Risk_Score]]&gt;=5,"Medium Risk","Low Risk"))</f>
        <v>Low Risk</v>
      </c>
    </row>
    <row r="3598" spans="1:33" x14ac:dyDescent="0.35">
      <c r="A3598">
        <v>3597</v>
      </c>
      <c r="B3598" t="s">
        <v>44</v>
      </c>
      <c r="C3598">
        <v>62</v>
      </c>
      <c r="D3598" t="s">
        <v>21</v>
      </c>
      <c r="E3598" t="s">
        <v>22</v>
      </c>
      <c r="F3598" t="s">
        <v>22</v>
      </c>
      <c r="G3598">
        <v>0</v>
      </c>
      <c r="H3598">
        <v>238.9</v>
      </c>
      <c r="I3598">
        <v>102</v>
      </c>
      <c r="J3598">
        <v>40.61</v>
      </c>
      <c r="K3598">
        <v>161.4</v>
      </c>
      <c r="L3598">
        <v>115</v>
      </c>
      <c r="M3598">
        <v>13.72</v>
      </c>
      <c r="N3598">
        <v>248.5</v>
      </c>
      <c r="O3598">
        <v>103</v>
      </c>
      <c r="P3598">
        <v>11.18</v>
      </c>
      <c r="Q3598">
        <v>13.4</v>
      </c>
      <c r="R3598">
        <v>4</v>
      </c>
      <c r="S3598">
        <v>3.62</v>
      </c>
      <c r="T3598">
        <v>0</v>
      </c>
      <c r="U3598" t="s">
        <v>22</v>
      </c>
      <c r="V3598">
        <f>IF(tbl_Customers[[#This Row],[churn]] = "yes", 1, 0)</f>
        <v>0</v>
      </c>
      <c r="W3598" t="str">
        <f>IF(tbl_Customers[[#This Row],[number_customer_service_calls]] &lt;= 1, "0-1 Calls", IF(tbl_Customers[[#This Row],[number_customer_service_calls]] &lt;= 3, "2-3 Calls", IF(tbl_Customers[[#This Row],[number_customer_service_calls]] &lt;=5, "4-5 Calls", "6+ Calls")))</f>
        <v>0-1 Calls</v>
      </c>
      <c r="X3598" t="str">
        <f>IF(tbl_Customers[[#This Row],[account_length]] &lt;= 50, "0-50", IF(tbl_Customers[[#This Row],[account_length]] &lt;=100, "51-100", IF(tbl_Customers[[#This Row],[account_length]] &lt;= 150, "101-150", "151+")))</f>
        <v>51-100</v>
      </c>
      <c r="Y3598" t="str">
        <f>IF(tbl_Customers[[#This Row],[total_intl_charge]] &lt;= 3, "Low Charges", "High Charges")</f>
        <v>High Charges</v>
      </c>
      <c r="Z3598" t="str">
        <f>IF(tbl_Customers[[#This Row],[total_eve_calls]]&lt;=80,"Low Calls",
IF(tbl_Customers[[#This Row],[total_eve_calls]]&lt;=120,"Medium Calls","High Calls"))</f>
        <v>Medium Calls</v>
      </c>
      <c r="AA3598" t="str">
        <f>IF(tbl_Customers[[#This Row],[total_eve_charge]]&lt;=15,"Low Charges",
IF(tbl_Customers[[#This Row],[total_eve_charge]]&lt;=20,"Medium Charges","High Charges"))</f>
        <v>Low Charges</v>
      </c>
      <c r="AB35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98" t="str">
        <f>IF(tbl_Customers[[#This Row],[number_vmail_messages]] = 0, "No Usage", IF(tbl_Customers[[#This Row],[number_vmail_messages]] &lt;= 20, "Low Usage", IF(tbl_Customers[[#This Row],[number_vmail_messages]] &lt;= 40, "Medium Usgae", "High Usage")))</f>
        <v>No Usage</v>
      </c>
      <c r="AD3598" t="str">
        <f>IF(tbl_Customers[[#This Row],[total_day_minutes]]&lt;=150,"Low Usage", IF(tbl_Customers[[#This Row],[total_day_minutes]]&lt;=200,"Medium Usage", IF(tbl_Customers[[#This Row],[total_day_minutes]]&lt;=250,"High Usage","Very High Usage")))</f>
        <v>High Usage</v>
      </c>
      <c r="AE3598" t="str">
        <f>IF(tbl_Customers[[#This Row],[total_intl_calls]]&lt;=5,"Low Calls", IF(tbl_Customers[[#This Row],[total_intl_calls]]&lt;=10, "Medium Calls", "High Calls"))</f>
        <v>Low Calls</v>
      </c>
      <c r="AF35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598" s="36" t="str">
        <f>IF(tbl_Customers[[#This Row],[Churn_Risk_Score]]&gt;=10,"High Risk", IF(tbl_Customers[[#This Row],[Churn_Risk_Score]]&gt;=5,"Medium Risk","Low Risk"))</f>
        <v>Low Risk</v>
      </c>
    </row>
    <row r="3599" spans="1:33" x14ac:dyDescent="0.35">
      <c r="A3599">
        <v>3598</v>
      </c>
      <c r="B3599" t="s">
        <v>31</v>
      </c>
      <c r="C3599">
        <v>160</v>
      </c>
      <c r="D3599" t="s">
        <v>25</v>
      </c>
      <c r="E3599" t="s">
        <v>22</v>
      </c>
      <c r="F3599" t="s">
        <v>23</v>
      </c>
      <c r="G3599">
        <v>37</v>
      </c>
      <c r="H3599">
        <v>179.8</v>
      </c>
      <c r="I3599">
        <v>104</v>
      </c>
      <c r="J3599">
        <v>30.57</v>
      </c>
      <c r="K3599">
        <v>144.80000000000001</v>
      </c>
      <c r="L3599">
        <v>115</v>
      </c>
      <c r="M3599">
        <v>12.31</v>
      </c>
      <c r="N3599">
        <v>209.1</v>
      </c>
      <c r="O3599">
        <v>89</v>
      </c>
      <c r="P3599">
        <v>9.41</v>
      </c>
      <c r="Q3599">
        <v>11.1</v>
      </c>
      <c r="R3599">
        <v>8</v>
      </c>
      <c r="S3599">
        <v>3</v>
      </c>
      <c r="T3599">
        <v>3</v>
      </c>
      <c r="U3599" t="s">
        <v>22</v>
      </c>
      <c r="V3599">
        <f>IF(tbl_Customers[[#This Row],[churn]] = "yes", 1, 0)</f>
        <v>0</v>
      </c>
      <c r="W3599" t="str">
        <f>IF(tbl_Customers[[#This Row],[number_customer_service_calls]] &lt;= 1, "0-1 Calls", IF(tbl_Customers[[#This Row],[number_customer_service_calls]] &lt;= 3, "2-3 Calls", IF(tbl_Customers[[#This Row],[number_customer_service_calls]] &lt;=5, "4-5 Calls", "6+ Calls")))</f>
        <v>2-3 Calls</v>
      </c>
      <c r="X3599" t="str">
        <f>IF(tbl_Customers[[#This Row],[account_length]] &lt;= 50, "0-50", IF(tbl_Customers[[#This Row],[account_length]] &lt;=100, "51-100", IF(tbl_Customers[[#This Row],[account_length]] &lt;= 150, "101-150", "151+")))</f>
        <v>151+</v>
      </c>
      <c r="Y3599" t="str">
        <f>IF(tbl_Customers[[#This Row],[total_intl_charge]] &lt;= 3, "Low Charges", "High Charges")</f>
        <v>Low Charges</v>
      </c>
      <c r="Z3599" t="str">
        <f>IF(tbl_Customers[[#This Row],[total_eve_calls]]&lt;=80,"Low Calls",
IF(tbl_Customers[[#This Row],[total_eve_calls]]&lt;=120,"Medium Calls","High Calls"))</f>
        <v>Medium Calls</v>
      </c>
      <c r="AA3599" t="str">
        <f>IF(tbl_Customers[[#This Row],[total_eve_charge]]&lt;=15,"Low Charges",
IF(tbl_Customers[[#This Row],[total_eve_charge]]&lt;=20,"Medium Charges","High Charges"))</f>
        <v>Low Charges</v>
      </c>
      <c r="AB35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599" t="str">
        <f>IF(tbl_Customers[[#This Row],[number_vmail_messages]] = 0, "No Usage", IF(tbl_Customers[[#This Row],[number_vmail_messages]] &lt;= 20, "Low Usage", IF(tbl_Customers[[#This Row],[number_vmail_messages]] &lt;= 40, "Medium Usgae", "High Usage")))</f>
        <v>Medium Usgae</v>
      </c>
      <c r="AD3599" t="str">
        <f>IF(tbl_Customers[[#This Row],[total_day_minutes]]&lt;=150,"Low Usage", IF(tbl_Customers[[#This Row],[total_day_minutes]]&lt;=200,"Medium Usage", IF(tbl_Customers[[#This Row],[total_day_minutes]]&lt;=250,"High Usage","Very High Usage")))</f>
        <v>Medium Usage</v>
      </c>
      <c r="AE3599" t="str">
        <f>IF(tbl_Customers[[#This Row],[total_intl_calls]]&lt;=5,"Low Calls", IF(tbl_Customers[[#This Row],[total_intl_calls]]&lt;=10, "Medium Calls", "High Calls"))</f>
        <v>Medium Calls</v>
      </c>
      <c r="AF35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599" s="36" t="str">
        <f>IF(tbl_Customers[[#This Row],[Churn_Risk_Score]]&gt;=10,"High Risk", IF(tbl_Customers[[#This Row],[Churn_Risk_Score]]&gt;=5,"Medium Risk","Low Risk"))</f>
        <v>Low Risk</v>
      </c>
    </row>
    <row r="3600" spans="1:33" x14ac:dyDescent="0.35">
      <c r="A3600">
        <v>3599</v>
      </c>
      <c r="B3600" t="s">
        <v>55</v>
      </c>
      <c r="C3600">
        <v>67</v>
      </c>
      <c r="D3600" t="s">
        <v>28</v>
      </c>
      <c r="E3600" t="s">
        <v>22</v>
      </c>
      <c r="F3600" t="s">
        <v>22</v>
      </c>
      <c r="G3600">
        <v>0</v>
      </c>
      <c r="H3600">
        <v>225.9</v>
      </c>
      <c r="I3600">
        <v>78</v>
      </c>
      <c r="J3600">
        <v>38.4</v>
      </c>
      <c r="K3600">
        <v>243.1</v>
      </c>
      <c r="L3600">
        <v>83</v>
      </c>
      <c r="M3600">
        <v>20.66</v>
      </c>
      <c r="N3600">
        <v>84.1</v>
      </c>
      <c r="O3600">
        <v>94</v>
      </c>
      <c r="P3600">
        <v>3.78</v>
      </c>
      <c r="Q3600">
        <v>13.5</v>
      </c>
      <c r="R3600">
        <v>2</v>
      </c>
      <c r="S3600">
        <v>3.65</v>
      </c>
      <c r="T3600">
        <v>2</v>
      </c>
      <c r="U3600" t="s">
        <v>23</v>
      </c>
      <c r="V3600">
        <f>IF(tbl_Customers[[#This Row],[churn]] = "yes", 1, 0)</f>
        <v>1</v>
      </c>
      <c r="W3600" t="str">
        <f>IF(tbl_Customers[[#This Row],[number_customer_service_calls]] &lt;= 1, "0-1 Calls", IF(tbl_Customers[[#This Row],[number_customer_service_calls]] &lt;= 3, "2-3 Calls", IF(tbl_Customers[[#This Row],[number_customer_service_calls]] &lt;=5, "4-5 Calls", "6+ Calls")))</f>
        <v>2-3 Calls</v>
      </c>
      <c r="X3600" t="str">
        <f>IF(tbl_Customers[[#This Row],[account_length]] &lt;= 50, "0-50", IF(tbl_Customers[[#This Row],[account_length]] &lt;=100, "51-100", IF(tbl_Customers[[#This Row],[account_length]] &lt;= 150, "101-150", "151+")))</f>
        <v>51-100</v>
      </c>
      <c r="Y3600" t="str">
        <f>IF(tbl_Customers[[#This Row],[total_intl_charge]] &lt;= 3, "Low Charges", "High Charges")</f>
        <v>High Charges</v>
      </c>
      <c r="Z3600" t="str">
        <f>IF(tbl_Customers[[#This Row],[total_eve_calls]]&lt;=80,"Low Calls",
IF(tbl_Customers[[#This Row],[total_eve_calls]]&lt;=120,"Medium Calls","High Calls"))</f>
        <v>Medium Calls</v>
      </c>
      <c r="AA3600" t="str">
        <f>IF(tbl_Customers[[#This Row],[total_eve_charge]]&lt;=15,"Low Charges",
IF(tbl_Customers[[#This Row],[total_eve_charge]]&lt;=20,"Medium Charges","High Charges"))</f>
        <v>High Charges</v>
      </c>
      <c r="AB36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00" t="str">
        <f>IF(tbl_Customers[[#This Row],[number_vmail_messages]] = 0, "No Usage", IF(tbl_Customers[[#This Row],[number_vmail_messages]] &lt;= 20, "Low Usage", IF(tbl_Customers[[#This Row],[number_vmail_messages]] &lt;= 40, "Medium Usgae", "High Usage")))</f>
        <v>No Usage</v>
      </c>
      <c r="AD3600" t="str">
        <f>IF(tbl_Customers[[#This Row],[total_day_minutes]]&lt;=150,"Low Usage", IF(tbl_Customers[[#This Row],[total_day_minutes]]&lt;=200,"Medium Usage", IF(tbl_Customers[[#This Row],[total_day_minutes]]&lt;=250,"High Usage","Very High Usage")))</f>
        <v>High Usage</v>
      </c>
      <c r="AE3600" t="str">
        <f>IF(tbl_Customers[[#This Row],[total_intl_calls]]&lt;=5,"Low Calls", IF(tbl_Customers[[#This Row],[total_intl_calls]]&lt;=10, "Medium Calls", "High Calls"))</f>
        <v>Low Calls</v>
      </c>
      <c r="AF36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00" s="36" t="str">
        <f>IF(tbl_Customers[[#This Row],[Churn_Risk_Score]]&gt;=10,"High Risk", IF(tbl_Customers[[#This Row],[Churn_Risk_Score]]&gt;=5,"Medium Risk","Low Risk"))</f>
        <v>Low Risk</v>
      </c>
    </row>
    <row r="3601" spans="1:33" x14ac:dyDescent="0.35">
      <c r="A3601">
        <v>3600</v>
      </c>
      <c r="B3601" t="s">
        <v>65</v>
      </c>
      <c r="C3601">
        <v>98</v>
      </c>
      <c r="D3601" t="s">
        <v>21</v>
      </c>
      <c r="E3601" t="s">
        <v>22</v>
      </c>
      <c r="F3601" t="s">
        <v>22</v>
      </c>
      <c r="G3601">
        <v>0</v>
      </c>
      <c r="H3601">
        <v>189.8</v>
      </c>
      <c r="I3601">
        <v>113</v>
      </c>
      <c r="J3601">
        <v>32.270000000000003</v>
      </c>
      <c r="K3601">
        <v>271.5</v>
      </c>
      <c r="L3601">
        <v>111</v>
      </c>
      <c r="M3601">
        <v>23.08</v>
      </c>
      <c r="N3601">
        <v>218.9</v>
      </c>
      <c r="O3601">
        <v>96</v>
      </c>
      <c r="P3601">
        <v>9.85</v>
      </c>
      <c r="Q3601">
        <v>13</v>
      </c>
      <c r="R3601">
        <v>5</v>
      </c>
      <c r="S3601">
        <v>3.51</v>
      </c>
      <c r="T3601">
        <v>1</v>
      </c>
      <c r="U3601" t="s">
        <v>22</v>
      </c>
      <c r="V3601">
        <f>IF(tbl_Customers[[#This Row],[churn]] = "yes", 1, 0)</f>
        <v>0</v>
      </c>
      <c r="W3601" t="str">
        <f>IF(tbl_Customers[[#This Row],[number_customer_service_calls]] &lt;= 1, "0-1 Calls", IF(tbl_Customers[[#This Row],[number_customer_service_calls]] &lt;= 3, "2-3 Calls", IF(tbl_Customers[[#This Row],[number_customer_service_calls]] &lt;=5, "4-5 Calls", "6+ Calls")))</f>
        <v>0-1 Calls</v>
      </c>
      <c r="X3601" t="str">
        <f>IF(tbl_Customers[[#This Row],[account_length]] &lt;= 50, "0-50", IF(tbl_Customers[[#This Row],[account_length]] &lt;=100, "51-100", IF(tbl_Customers[[#This Row],[account_length]] &lt;= 150, "101-150", "151+")))</f>
        <v>51-100</v>
      </c>
      <c r="Y3601" t="str">
        <f>IF(tbl_Customers[[#This Row],[total_intl_charge]] &lt;= 3, "Low Charges", "High Charges")</f>
        <v>High Charges</v>
      </c>
      <c r="Z3601" t="str">
        <f>IF(tbl_Customers[[#This Row],[total_eve_calls]]&lt;=80,"Low Calls",
IF(tbl_Customers[[#This Row],[total_eve_calls]]&lt;=120,"Medium Calls","High Calls"))</f>
        <v>Medium Calls</v>
      </c>
      <c r="AA3601" t="str">
        <f>IF(tbl_Customers[[#This Row],[total_eve_charge]]&lt;=15,"Low Charges",
IF(tbl_Customers[[#This Row],[total_eve_charge]]&lt;=20,"Medium Charges","High Charges"))</f>
        <v>High Charges</v>
      </c>
      <c r="AB36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01" t="str">
        <f>IF(tbl_Customers[[#This Row],[number_vmail_messages]] = 0, "No Usage", IF(tbl_Customers[[#This Row],[number_vmail_messages]] &lt;= 20, "Low Usage", IF(tbl_Customers[[#This Row],[number_vmail_messages]] &lt;= 40, "Medium Usgae", "High Usage")))</f>
        <v>No Usage</v>
      </c>
      <c r="AD3601" t="str">
        <f>IF(tbl_Customers[[#This Row],[total_day_minutes]]&lt;=150,"Low Usage", IF(tbl_Customers[[#This Row],[total_day_minutes]]&lt;=200,"Medium Usage", IF(tbl_Customers[[#This Row],[total_day_minutes]]&lt;=250,"High Usage","Very High Usage")))</f>
        <v>Medium Usage</v>
      </c>
      <c r="AE3601" t="str">
        <f>IF(tbl_Customers[[#This Row],[total_intl_calls]]&lt;=5,"Low Calls", IF(tbl_Customers[[#This Row],[total_intl_calls]]&lt;=10, "Medium Calls", "High Calls"))</f>
        <v>Low Calls</v>
      </c>
      <c r="AF36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01" s="36" t="str">
        <f>IF(tbl_Customers[[#This Row],[Churn_Risk_Score]]&gt;=10,"High Risk", IF(tbl_Customers[[#This Row],[Churn_Risk_Score]]&gt;=5,"Medium Risk","Low Risk"))</f>
        <v>Low Risk</v>
      </c>
    </row>
    <row r="3602" spans="1:33" x14ac:dyDescent="0.35">
      <c r="A3602">
        <v>3601</v>
      </c>
      <c r="B3602" t="s">
        <v>26</v>
      </c>
      <c r="C3602">
        <v>103</v>
      </c>
      <c r="D3602" t="s">
        <v>28</v>
      </c>
      <c r="E3602" t="s">
        <v>22</v>
      </c>
      <c r="F3602" t="s">
        <v>22</v>
      </c>
      <c r="G3602">
        <v>0</v>
      </c>
      <c r="H3602">
        <v>267</v>
      </c>
      <c r="I3602">
        <v>97</v>
      </c>
      <c r="J3602">
        <v>45.39</v>
      </c>
      <c r="K3602">
        <v>204.3</v>
      </c>
      <c r="L3602">
        <v>151</v>
      </c>
      <c r="M3602">
        <v>17.37</v>
      </c>
      <c r="N3602">
        <v>246.9</v>
      </c>
      <c r="O3602">
        <v>67</v>
      </c>
      <c r="P3602">
        <v>11.11</v>
      </c>
      <c r="Q3602">
        <v>11.3</v>
      </c>
      <c r="R3602">
        <v>7</v>
      </c>
      <c r="S3602">
        <v>3.05</v>
      </c>
      <c r="T3602">
        <v>1</v>
      </c>
      <c r="U3602" t="s">
        <v>23</v>
      </c>
      <c r="V3602">
        <f>IF(tbl_Customers[[#This Row],[churn]] = "yes", 1, 0)</f>
        <v>1</v>
      </c>
      <c r="W3602" t="str">
        <f>IF(tbl_Customers[[#This Row],[number_customer_service_calls]] &lt;= 1, "0-1 Calls", IF(tbl_Customers[[#This Row],[number_customer_service_calls]] &lt;= 3, "2-3 Calls", IF(tbl_Customers[[#This Row],[number_customer_service_calls]] &lt;=5, "4-5 Calls", "6+ Calls")))</f>
        <v>0-1 Calls</v>
      </c>
      <c r="X3602" t="str">
        <f>IF(tbl_Customers[[#This Row],[account_length]] &lt;= 50, "0-50", IF(tbl_Customers[[#This Row],[account_length]] &lt;=100, "51-100", IF(tbl_Customers[[#This Row],[account_length]] &lt;= 150, "101-150", "151+")))</f>
        <v>101-150</v>
      </c>
      <c r="Y3602" t="str">
        <f>IF(tbl_Customers[[#This Row],[total_intl_charge]] &lt;= 3, "Low Charges", "High Charges")</f>
        <v>High Charges</v>
      </c>
      <c r="Z3602" t="str">
        <f>IF(tbl_Customers[[#This Row],[total_eve_calls]]&lt;=80,"Low Calls",
IF(tbl_Customers[[#This Row],[total_eve_calls]]&lt;=120,"Medium Calls","High Calls"))</f>
        <v>High Calls</v>
      </c>
      <c r="AA3602" t="str">
        <f>IF(tbl_Customers[[#This Row],[total_eve_charge]]&lt;=15,"Low Charges",
IF(tbl_Customers[[#This Row],[total_eve_charge]]&lt;=20,"Medium Charges","High Charges"))</f>
        <v>Medium Charges</v>
      </c>
      <c r="AB36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02" t="str">
        <f>IF(tbl_Customers[[#This Row],[number_vmail_messages]] = 0, "No Usage", IF(tbl_Customers[[#This Row],[number_vmail_messages]] &lt;= 20, "Low Usage", IF(tbl_Customers[[#This Row],[number_vmail_messages]] &lt;= 40, "Medium Usgae", "High Usage")))</f>
        <v>No Usage</v>
      </c>
      <c r="AD3602" t="str">
        <f>IF(tbl_Customers[[#This Row],[total_day_minutes]]&lt;=150,"Low Usage", IF(tbl_Customers[[#This Row],[total_day_minutes]]&lt;=200,"Medium Usage", IF(tbl_Customers[[#This Row],[total_day_minutes]]&lt;=250,"High Usage","Very High Usage")))</f>
        <v>Very High Usage</v>
      </c>
      <c r="AE3602" t="str">
        <f>IF(tbl_Customers[[#This Row],[total_intl_calls]]&lt;=5,"Low Calls", IF(tbl_Customers[[#This Row],[total_intl_calls]]&lt;=10, "Medium Calls", "High Calls"))</f>
        <v>Medium Calls</v>
      </c>
      <c r="AF36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602" s="36" t="str">
        <f>IF(tbl_Customers[[#This Row],[Churn_Risk_Score]]&gt;=10,"High Risk", IF(tbl_Customers[[#This Row],[Churn_Risk_Score]]&gt;=5,"Medium Risk","Low Risk"))</f>
        <v>Medium Risk</v>
      </c>
    </row>
    <row r="3603" spans="1:33" x14ac:dyDescent="0.35">
      <c r="A3603">
        <v>3602</v>
      </c>
      <c r="B3603" t="s">
        <v>71</v>
      </c>
      <c r="C3603">
        <v>121</v>
      </c>
      <c r="D3603" t="s">
        <v>21</v>
      </c>
      <c r="E3603" t="s">
        <v>22</v>
      </c>
      <c r="F3603" t="s">
        <v>22</v>
      </c>
      <c r="G3603">
        <v>0</v>
      </c>
      <c r="H3603">
        <v>217.3</v>
      </c>
      <c r="I3603">
        <v>79</v>
      </c>
      <c r="J3603">
        <v>36.94</v>
      </c>
      <c r="K3603">
        <v>218</v>
      </c>
      <c r="L3603">
        <v>106</v>
      </c>
      <c r="M3603">
        <v>18.53</v>
      </c>
      <c r="N3603">
        <v>166.5</v>
      </c>
      <c r="O3603">
        <v>69</v>
      </c>
      <c r="P3603">
        <v>7.49</v>
      </c>
      <c r="Q3603">
        <v>11.5</v>
      </c>
      <c r="R3603">
        <v>7</v>
      </c>
      <c r="S3603">
        <v>3.11</v>
      </c>
      <c r="T3603">
        <v>1</v>
      </c>
      <c r="U3603" t="s">
        <v>22</v>
      </c>
      <c r="V3603">
        <f>IF(tbl_Customers[[#This Row],[churn]] = "yes", 1, 0)</f>
        <v>0</v>
      </c>
      <c r="W3603" t="str">
        <f>IF(tbl_Customers[[#This Row],[number_customer_service_calls]] &lt;= 1, "0-1 Calls", IF(tbl_Customers[[#This Row],[number_customer_service_calls]] &lt;= 3, "2-3 Calls", IF(tbl_Customers[[#This Row],[number_customer_service_calls]] &lt;=5, "4-5 Calls", "6+ Calls")))</f>
        <v>0-1 Calls</v>
      </c>
      <c r="X3603" t="str">
        <f>IF(tbl_Customers[[#This Row],[account_length]] &lt;= 50, "0-50", IF(tbl_Customers[[#This Row],[account_length]] &lt;=100, "51-100", IF(tbl_Customers[[#This Row],[account_length]] &lt;= 150, "101-150", "151+")))</f>
        <v>101-150</v>
      </c>
      <c r="Y3603" t="str">
        <f>IF(tbl_Customers[[#This Row],[total_intl_charge]] &lt;= 3, "Low Charges", "High Charges")</f>
        <v>High Charges</v>
      </c>
      <c r="Z3603" t="str">
        <f>IF(tbl_Customers[[#This Row],[total_eve_calls]]&lt;=80,"Low Calls",
IF(tbl_Customers[[#This Row],[total_eve_calls]]&lt;=120,"Medium Calls","High Calls"))</f>
        <v>Medium Calls</v>
      </c>
      <c r="AA3603" t="str">
        <f>IF(tbl_Customers[[#This Row],[total_eve_charge]]&lt;=15,"Low Charges",
IF(tbl_Customers[[#This Row],[total_eve_charge]]&lt;=20,"Medium Charges","High Charges"))</f>
        <v>Medium Charges</v>
      </c>
      <c r="AB36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03" t="str">
        <f>IF(tbl_Customers[[#This Row],[number_vmail_messages]] = 0, "No Usage", IF(tbl_Customers[[#This Row],[number_vmail_messages]] &lt;= 20, "Low Usage", IF(tbl_Customers[[#This Row],[number_vmail_messages]] &lt;= 40, "Medium Usgae", "High Usage")))</f>
        <v>No Usage</v>
      </c>
      <c r="AD3603" t="str">
        <f>IF(tbl_Customers[[#This Row],[total_day_minutes]]&lt;=150,"Low Usage", IF(tbl_Customers[[#This Row],[total_day_minutes]]&lt;=200,"Medium Usage", IF(tbl_Customers[[#This Row],[total_day_minutes]]&lt;=250,"High Usage","Very High Usage")))</f>
        <v>High Usage</v>
      </c>
      <c r="AE3603" t="str">
        <f>IF(tbl_Customers[[#This Row],[total_intl_calls]]&lt;=5,"Low Calls", IF(tbl_Customers[[#This Row],[total_intl_calls]]&lt;=10, "Medium Calls", "High Calls"))</f>
        <v>Medium Calls</v>
      </c>
      <c r="AF36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03" s="36" t="str">
        <f>IF(tbl_Customers[[#This Row],[Churn_Risk_Score]]&gt;=10,"High Risk", IF(tbl_Customers[[#This Row],[Churn_Risk_Score]]&gt;=5,"Medium Risk","Low Risk"))</f>
        <v>Low Risk</v>
      </c>
    </row>
    <row r="3604" spans="1:33" x14ac:dyDescent="0.35">
      <c r="A3604">
        <v>3603</v>
      </c>
      <c r="B3604" t="s">
        <v>48</v>
      </c>
      <c r="C3604">
        <v>111</v>
      </c>
      <c r="D3604" t="s">
        <v>21</v>
      </c>
      <c r="E3604" t="s">
        <v>22</v>
      </c>
      <c r="F3604" t="s">
        <v>22</v>
      </c>
      <c r="G3604">
        <v>0</v>
      </c>
      <c r="H3604">
        <v>129.1</v>
      </c>
      <c r="I3604">
        <v>92</v>
      </c>
      <c r="J3604">
        <v>21.95</v>
      </c>
      <c r="K3604">
        <v>148.9</v>
      </c>
      <c r="L3604">
        <v>132</v>
      </c>
      <c r="M3604">
        <v>12.66</v>
      </c>
      <c r="N3604">
        <v>264</v>
      </c>
      <c r="O3604">
        <v>103</v>
      </c>
      <c r="P3604">
        <v>11.88</v>
      </c>
      <c r="Q3604">
        <v>16.8</v>
      </c>
      <c r="R3604">
        <v>7</v>
      </c>
      <c r="S3604">
        <v>4.54</v>
      </c>
      <c r="T3604">
        <v>2</v>
      </c>
      <c r="U3604" t="s">
        <v>22</v>
      </c>
      <c r="V3604">
        <f>IF(tbl_Customers[[#This Row],[churn]] = "yes", 1, 0)</f>
        <v>0</v>
      </c>
      <c r="W3604" t="str">
        <f>IF(tbl_Customers[[#This Row],[number_customer_service_calls]] &lt;= 1, "0-1 Calls", IF(tbl_Customers[[#This Row],[number_customer_service_calls]] &lt;= 3, "2-3 Calls", IF(tbl_Customers[[#This Row],[number_customer_service_calls]] &lt;=5, "4-5 Calls", "6+ Calls")))</f>
        <v>2-3 Calls</v>
      </c>
      <c r="X3604" t="str">
        <f>IF(tbl_Customers[[#This Row],[account_length]] &lt;= 50, "0-50", IF(tbl_Customers[[#This Row],[account_length]] &lt;=100, "51-100", IF(tbl_Customers[[#This Row],[account_length]] &lt;= 150, "101-150", "151+")))</f>
        <v>101-150</v>
      </c>
      <c r="Y3604" t="str">
        <f>IF(tbl_Customers[[#This Row],[total_intl_charge]] &lt;= 3, "Low Charges", "High Charges")</f>
        <v>High Charges</v>
      </c>
      <c r="Z3604" t="str">
        <f>IF(tbl_Customers[[#This Row],[total_eve_calls]]&lt;=80,"Low Calls",
IF(tbl_Customers[[#This Row],[total_eve_calls]]&lt;=120,"Medium Calls","High Calls"))</f>
        <v>High Calls</v>
      </c>
      <c r="AA3604" t="str">
        <f>IF(tbl_Customers[[#This Row],[total_eve_charge]]&lt;=15,"Low Charges",
IF(tbl_Customers[[#This Row],[total_eve_charge]]&lt;=20,"Medium Charges","High Charges"))</f>
        <v>Low Charges</v>
      </c>
      <c r="AB36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04" t="str">
        <f>IF(tbl_Customers[[#This Row],[number_vmail_messages]] = 0, "No Usage", IF(tbl_Customers[[#This Row],[number_vmail_messages]] &lt;= 20, "Low Usage", IF(tbl_Customers[[#This Row],[number_vmail_messages]] &lt;= 40, "Medium Usgae", "High Usage")))</f>
        <v>No Usage</v>
      </c>
      <c r="AD3604" t="str">
        <f>IF(tbl_Customers[[#This Row],[total_day_minutes]]&lt;=150,"Low Usage", IF(tbl_Customers[[#This Row],[total_day_minutes]]&lt;=200,"Medium Usage", IF(tbl_Customers[[#This Row],[total_day_minutes]]&lt;=250,"High Usage","Very High Usage")))</f>
        <v>Low Usage</v>
      </c>
      <c r="AE3604" t="str">
        <f>IF(tbl_Customers[[#This Row],[total_intl_calls]]&lt;=5,"Low Calls", IF(tbl_Customers[[#This Row],[total_intl_calls]]&lt;=10, "Medium Calls", "High Calls"))</f>
        <v>Medium Calls</v>
      </c>
      <c r="AF36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04" s="36" t="str">
        <f>IF(tbl_Customers[[#This Row],[Churn_Risk_Score]]&gt;=10,"High Risk", IF(tbl_Customers[[#This Row],[Churn_Risk_Score]]&gt;=5,"Medium Risk","Low Risk"))</f>
        <v>Low Risk</v>
      </c>
    </row>
    <row r="3605" spans="1:33" x14ac:dyDescent="0.35">
      <c r="A3605">
        <v>3604</v>
      </c>
      <c r="B3605" t="s">
        <v>69</v>
      </c>
      <c r="C3605">
        <v>127</v>
      </c>
      <c r="D3605" t="s">
        <v>25</v>
      </c>
      <c r="E3605" t="s">
        <v>22</v>
      </c>
      <c r="F3605" t="s">
        <v>22</v>
      </c>
      <c r="G3605">
        <v>0</v>
      </c>
      <c r="H3605">
        <v>135.5</v>
      </c>
      <c r="I3605">
        <v>110</v>
      </c>
      <c r="J3605">
        <v>23.04</v>
      </c>
      <c r="K3605">
        <v>146</v>
      </c>
      <c r="L3605">
        <v>116</v>
      </c>
      <c r="M3605">
        <v>12.41</v>
      </c>
      <c r="N3605">
        <v>208</v>
      </c>
      <c r="O3605">
        <v>88</v>
      </c>
      <c r="P3605">
        <v>9.36</v>
      </c>
      <c r="Q3605">
        <v>10.7</v>
      </c>
      <c r="R3605">
        <v>4</v>
      </c>
      <c r="S3605">
        <v>2.89</v>
      </c>
      <c r="T3605">
        <v>2</v>
      </c>
      <c r="U3605" t="s">
        <v>22</v>
      </c>
      <c r="V3605">
        <f>IF(tbl_Customers[[#This Row],[churn]] = "yes", 1, 0)</f>
        <v>0</v>
      </c>
      <c r="W3605" t="str">
        <f>IF(tbl_Customers[[#This Row],[number_customer_service_calls]] &lt;= 1, "0-1 Calls", IF(tbl_Customers[[#This Row],[number_customer_service_calls]] &lt;= 3, "2-3 Calls", IF(tbl_Customers[[#This Row],[number_customer_service_calls]] &lt;=5, "4-5 Calls", "6+ Calls")))</f>
        <v>2-3 Calls</v>
      </c>
      <c r="X3605" t="str">
        <f>IF(tbl_Customers[[#This Row],[account_length]] &lt;= 50, "0-50", IF(tbl_Customers[[#This Row],[account_length]] &lt;=100, "51-100", IF(tbl_Customers[[#This Row],[account_length]] &lt;= 150, "101-150", "151+")))</f>
        <v>101-150</v>
      </c>
      <c r="Y3605" t="str">
        <f>IF(tbl_Customers[[#This Row],[total_intl_charge]] &lt;= 3, "Low Charges", "High Charges")</f>
        <v>Low Charges</v>
      </c>
      <c r="Z3605" t="str">
        <f>IF(tbl_Customers[[#This Row],[total_eve_calls]]&lt;=80,"Low Calls",
IF(tbl_Customers[[#This Row],[total_eve_calls]]&lt;=120,"Medium Calls","High Calls"))</f>
        <v>Medium Calls</v>
      </c>
      <c r="AA3605" t="str">
        <f>IF(tbl_Customers[[#This Row],[total_eve_charge]]&lt;=15,"Low Charges",
IF(tbl_Customers[[#This Row],[total_eve_charge]]&lt;=20,"Medium Charges","High Charges"))</f>
        <v>Low Charges</v>
      </c>
      <c r="AB36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05" t="str">
        <f>IF(tbl_Customers[[#This Row],[number_vmail_messages]] = 0, "No Usage", IF(tbl_Customers[[#This Row],[number_vmail_messages]] &lt;= 20, "Low Usage", IF(tbl_Customers[[#This Row],[number_vmail_messages]] &lt;= 40, "Medium Usgae", "High Usage")))</f>
        <v>No Usage</v>
      </c>
      <c r="AD3605" t="str">
        <f>IF(tbl_Customers[[#This Row],[total_day_minutes]]&lt;=150,"Low Usage", IF(tbl_Customers[[#This Row],[total_day_minutes]]&lt;=200,"Medium Usage", IF(tbl_Customers[[#This Row],[total_day_minutes]]&lt;=250,"High Usage","Very High Usage")))</f>
        <v>Low Usage</v>
      </c>
      <c r="AE3605" t="str">
        <f>IF(tbl_Customers[[#This Row],[total_intl_calls]]&lt;=5,"Low Calls", IF(tbl_Customers[[#This Row],[total_intl_calls]]&lt;=10, "Medium Calls", "High Calls"))</f>
        <v>Low Calls</v>
      </c>
      <c r="AF36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05" s="36" t="str">
        <f>IF(tbl_Customers[[#This Row],[Churn_Risk_Score]]&gt;=10,"High Risk", IF(tbl_Customers[[#This Row],[Churn_Risk_Score]]&gt;=5,"Medium Risk","Low Risk"))</f>
        <v>Low Risk</v>
      </c>
    </row>
    <row r="3606" spans="1:33" x14ac:dyDescent="0.35">
      <c r="A3606">
        <v>3605</v>
      </c>
      <c r="B3606" t="s">
        <v>59</v>
      </c>
      <c r="C3606">
        <v>65</v>
      </c>
      <c r="D3606" t="s">
        <v>28</v>
      </c>
      <c r="E3606" t="s">
        <v>22</v>
      </c>
      <c r="F3606" t="s">
        <v>22</v>
      </c>
      <c r="G3606">
        <v>0</v>
      </c>
      <c r="H3606">
        <v>183.4</v>
      </c>
      <c r="I3606">
        <v>63</v>
      </c>
      <c r="J3606">
        <v>31.18</v>
      </c>
      <c r="K3606">
        <v>183.6</v>
      </c>
      <c r="L3606">
        <v>80</v>
      </c>
      <c r="M3606">
        <v>15.61</v>
      </c>
      <c r="N3606">
        <v>153.5</v>
      </c>
      <c r="O3606">
        <v>83</v>
      </c>
      <c r="P3606">
        <v>6.91</v>
      </c>
      <c r="Q3606">
        <v>10.7</v>
      </c>
      <c r="R3606">
        <v>4</v>
      </c>
      <c r="S3606">
        <v>2.89</v>
      </c>
      <c r="T3606">
        <v>4</v>
      </c>
      <c r="U3606" t="s">
        <v>23</v>
      </c>
      <c r="V3606">
        <f>IF(tbl_Customers[[#This Row],[churn]] = "yes", 1, 0)</f>
        <v>1</v>
      </c>
      <c r="W3606" t="str">
        <f>IF(tbl_Customers[[#This Row],[number_customer_service_calls]] &lt;= 1, "0-1 Calls", IF(tbl_Customers[[#This Row],[number_customer_service_calls]] &lt;= 3, "2-3 Calls", IF(tbl_Customers[[#This Row],[number_customer_service_calls]] &lt;=5, "4-5 Calls", "6+ Calls")))</f>
        <v>4-5 Calls</v>
      </c>
      <c r="X3606" t="str">
        <f>IF(tbl_Customers[[#This Row],[account_length]] &lt;= 50, "0-50", IF(tbl_Customers[[#This Row],[account_length]] &lt;=100, "51-100", IF(tbl_Customers[[#This Row],[account_length]] &lt;= 150, "101-150", "151+")))</f>
        <v>51-100</v>
      </c>
      <c r="Y3606" t="str">
        <f>IF(tbl_Customers[[#This Row],[total_intl_charge]] &lt;= 3, "Low Charges", "High Charges")</f>
        <v>Low Charges</v>
      </c>
      <c r="Z3606" t="str">
        <f>IF(tbl_Customers[[#This Row],[total_eve_calls]]&lt;=80,"Low Calls",
IF(tbl_Customers[[#This Row],[total_eve_calls]]&lt;=120,"Medium Calls","High Calls"))</f>
        <v>Low Calls</v>
      </c>
      <c r="AA3606" t="str">
        <f>IF(tbl_Customers[[#This Row],[total_eve_charge]]&lt;=15,"Low Charges",
IF(tbl_Customers[[#This Row],[total_eve_charge]]&lt;=20,"Medium Charges","High Charges"))</f>
        <v>Medium Charges</v>
      </c>
      <c r="AB36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06" t="str">
        <f>IF(tbl_Customers[[#This Row],[number_vmail_messages]] = 0, "No Usage", IF(tbl_Customers[[#This Row],[number_vmail_messages]] &lt;= 20, "Low Usage", IF(tbl_Customers[[#This Row],[number_vmail_messages]] &lt;= 40, "Medium Usgae", "High Usage")))</f>
        <v>No Usage</v>
      </c>
      <c r="AD3606" t="str">
        <f>IF(tbl_Customers[[#This Row],[total_day_minutes]]&lt;=150,"Low Usage", IF(tbl_Customers[[#This Row],[total_day_minutes]]&lt;=200,"Medium Usage", IF(tbl_Customers[[#This Row],[total_day_minutes]]&lt;=250,"High Usage","Very High Usage")))</f>
        <v>Medium Usage</v>
      </c>
      <c r="AE3606" t="str">
        <f>IF(tbl_Customers[[#This Row],[total_intl_calls]]&lt;=5,"Low Calls", IF(tbl_Customers[[#This Row],[total_intl_calls]]&lt;=10, "Medium Calls", "High Calls"))</f>
        <v>Low Calls</v>
      </c>
      <c r="AF36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06" s="36" t="str">
        <f>IF(tbl_Customers[[#This Row],[Churn_Risk_Score]]&gt;=10,"High Risk", IF(tbl_Customers[[#This Row],[Churn_Risk_Score]]&gt;=5,"Medium Risk","Low Risk"))</f>
        <v>Medium Risk</v>
      </c>
    </row>
    <row r="3607" spans="1:33" x14ac:dyDescent="0.35">
      <c r="A3607">
        <v>3606</v>
      </c>
      <c r="B3607" t="s">
        <v>29</v>
      </c>
      <c r="C3607">
        <v>86</v>
      </c>
      <c r="D3607" t="s">
        <v>28</v>
      </c>
      <c r="E3607" t="s">
        <v>22</v>
      </c>
      <c r="F3607" t="s">
        <v>22</v>
      </c>
      <c r="G3607">
        <v>0</v>
      </c>
      <c r="H3607">
        <v>223</v>
      </c>
      <c r="I3607">
        <v>109</v>
      </c>
      <c r="J3607">
        <v>37.909999999999997</v>
      </c>
      <c r="K3607">
        <v>286.2</v>
      </c>
      <c r="L3607">
        <v>76</v>
      </c>
      <c r="M3607">
        <v>24.33</v>
      </c>
      <c r="N3607">
        <v>257.8</v>
      </c>
      <c r="O3607">
        <v>132</v>
      </c>
      <c r="P3607">
        <v>11.6</v>
      </c>
      <c r="Q3607">
        <v>7.5</v>
      </c>
      <c r="R3607">
        <v>7</v>
      </c>
      <c r="S3607">
        <v>2.0299999999999998</v>
      </c>
      <c r="T3607">
        <v>3</v>
      </c>
      <c r="U3607" t="s">
        <v>23</v>
      </c>
      <c r="V3607">
        <f>IF(tbl_Customers[[#This Row],[churn]] = "yes", 1, 0)</f>
        <v>1</v>
      </c>
      <c r="W3607" t="str">
        <f>IF(tbl_Customers[[#This Row],[number_customer_service_calls]] &lt;= 1, "0-1 Calls", IF(tbl_Customers[[#This Row],[number_customer_service_calls]] &lt;= 3, "2-3 Calls", IF(tbl_Customers[[#This Row],[number_customer_service_calls]] &lt;=5, "4-5 Calls", "6+ Calls")))</f>
        <v>2-3 Calls</v>
      </c>
      <c r="X3607" t="str">
        <f>IF(tbl_Customers[[#This Row],[account_length]] &lt;= 50, "0-50", IF(tbl_Customers[[#This Row],[account_length]] &lt;=100, "51-100", IF(tbl_Customers[[#This Row],[account_length]] &lt;= 150, "101-150", "151+")))</f>
        <v>51-100</v>
      </c>
      <c r="Y3607" t="str">
        <f>IF(tbl_Customers[[#This Row],[total_intl_charge]] &lt;= 3, "Low Charges", "High Charges")</f>
        <v>Low Charges</v>
      </c>
      <c r="Z3607" t="str">
        <f>IF(tbl_Customers[[#This Row],[total_eve_calls]]&lt;=80,"Low Calls",
IF(tbl_Customers[[#This Row],[total_eve_calls]]&lt;=120,"Medium Calls","High Calls"))</f>
        <v>Low Calls</v>
      </c>
      <c r="AA3607" t="str">
        <f>IF(tbl_Customers[[#This Row],[total_eve_charge]]&lt;=15,"Low Charges",
IF(tbl_Customers[[#This Row],[total_eve_charge]]&lt;=20,"Medium Charges","High Charges"))</f>
        <v>High Charges</v>
      </c>
      <c r="AB36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07" t="str">
        <f>IF(tbl_Customers[[#This Row],[number_vmail_messages]] = 0, "No Usage", IF(tbl_Customers[[#This Row],[number_vmail_messages]] &lt;= 20, "Low Usage", IF(tbl_Customers[[#This Row],[number_vmail_messages]] &lt;= 40, "Medium Usgae", "High Usage")))</f>
        <v>No Usage</v>
      </c>
      <c r="AD3607" t="str">
        <f>IF(tbl_Customers[[#This Row],[total_day_minutes]]&lt;=150,"Low Usage", IF(tbl_Customers[[#This Row],[total_day_minutes]]&lt;=200,"Medium Usage", IF(tbl_Customers[[#This Row],[total_day_minutes]]&lt;=250,"High Usage","Very High Usage")))</f>
        <v>High Usage</v>
      </c>
      <c r="AE3607" t="str">
        <f>IF(tbl_Customers[[#This Row],[total_intl_calls]]&lt;=5,"Low Calls", IF(tbl_Customers[[#This Row],[total_intl_calls]]&lt;=10, "Medium Calls", "High Calls"))</f>
        <v>Medium Calls</v>
      </c>
      <c r="AF36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07" s="36" t="str">
        <f>IF(tbl_Customers[[#This Row],[Churn_Risk_Score]]&gt;=10,"High Risk", IF(tbl_Customers[[#This Row],[Churn_Risk_Score]]&gt;=5,"Medium Risk","Low Risk"))</f>
        <v>Low Risk</v>
      </c>
    </row>
    <row r="3608" spans="1:33" x14ac:dyDescent="0.35">
      <c r="A3608">
        <v>3607</v>
      </c>
      <c r="B3608" t="s">
        <v>66</v>
      </c>
      <c r="C3608">
        <v>119</v>
      </c>
      <c r="D3608" t="s">
        <v>28</v>
      </c>
      <c r="E3608" t="s">
        <v>22</v>
      </c>
      <c r="F3608" t="s">
        <v>22</v>
      </c>
      <c r="G3608">
        <v>0</v>
      </c>
      <c r="H3608">
        <v>140</v>
      </c>
      <c r="I3608">
        <v>135</v>
      </c>
      <c r="J3608">
        <v>23.8</v>
      </c>
      <c r="K3608">
        <v>138.9</v>
      </c>
      <c r="L3608">
        <v>103</v>
      </c>
      <c r="M3608">
        <v>11.81</v>
      </c>
      <c r="N3608">
        <v>230.2</v>
      </c>
      <c r="O3608">
        <v>121</v>
      </c>
      <c r="P3608">
        <v>10.36</v>
      </c>
      <c r="Q3608">
        <v>6.1</v>
      </c>
      <c r="R3608">
        <v>6</v>
      </c>
      <c r="S3608">
        <v>1.65</v>
      </c>
      <c r="T3608">
        <v>0</v>
      </c>
      <c r="U3608" t="s">
        <v>22</v>
      </c>
      <c r="V3608">
        <f>IF(tbl_Customers[[#This Row],[churn]] = "yes", 1, 0)</f>
        <v>0</v>
      </c>
      <c r="W3608" t="str">
        <f>IF(tbl_Customers[[#This Row],[number_customer_service_calls]] &lt;= 1, "0-1 Calls", IF(tbl_Customers[[#This Row],[number_customer_service_calls]] &lt;= 3, "2-3 Calls", IF(tbl_Customers[[#This Row],[number_customer_service_calls]] &lt;=5, "4-5 Calls", "6+ Calls")))</f>
        <v>0-1 Calls</v>
      </c>
      <c r="X3608" t="str">
        <f>IF(tbl_Customers[[#This Row],[account_length]] &lt;= 50, "0-50", IF(tbl_Customers[[#This Row],[account_length]] &lt;=100, "51-100", IF(tbl_Customers[[#This Row],[account_length]] &lt;= 150, "101-150", "151+")))</f>
        <v>101-150</v>
      </c>
      <c r="Y3608" t="str">
        <f>IF(tbl_Customers[[#This Row],[total_intl_charge]] &lt;= 3, "Low Charges", "High Charges")</f>
        <v>Low Charges</v>
      </c>
      <c r="Z3608" t="str">
        <f>IF(tbl_Customers[[#This Row],[total_eve_calls]]&lt;=80,"Low Calls",
IF(tbl_Customers[[#This Row],[total_eve_calls]]&lt;=120,"Medium Calls","High Calls"))</f>
        <v>Medium Calls</v>
      </c>
      <c r="AA3608" t="str">
        <f>IF(tbl_Customers[[#This Row],[total_eve_charge]]&lt;=15,"Low Charges",
IF(tbl_Customers[[#This Row],[total_eve_charge]]&lt;=20,"Medium Charges","High Charges"))</f>
        <v>Low Charges</v>
      </c>
      <c r="AB36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08" t="str">
        <f>IF(tbl_Customers[[#This Row],[number_vmail_messages]] = 0, "No Usage", IF(tbl_Customers[[#This Row],[number_vmail_messages]] &lt;= 20, "Low Usage", IF(tbl_Customers[[#This Row],[number_vmail_messages]] &lt;= 40, "Medium Usgae", "High Usage")))</f>
        <v>No Usage</v>
      </c>
      <c r="AD3608" t="str">
        <f>IF(tbl_Customers[[#This Row],[total_day_minutes]]&lt;=150,"Low Usage", IF(tbl_Customers[[#This Row],[total_day_minutes]]&lt;=200,"Medium Usage", IF(tbl_Customers[[#This Row],[total_day_minutes]]&lt;=250,"High Usage","Very High Usage")))</f>
        <v>Low Usage</v>
      </c>
      <c r="AE3608" t="str">
        <f>IF(tbl_Customers[[#This Row],[total_intl_calls]]&lt;=5,"Low Calls", IF(tbl_Customers[[#This Row],[total_intl_calls]]&lt;=10, "Medium Calls", "High Calls"))</f>
        <v>Medium Calls</v>
      </c>
      <c r="AF36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08" s="36" t="str">
        <f>IF(tbl_Customers[[#This Row],[Churn_Risk_Score]]&gt;=10,"High Risk", IF(tbl_Customers[[#This Row],[Churn_Risk_Score]]&gt;=5,"Medium Risk","Low Risk"))</f>
        <v>Low Risk</v>
      </c>
    </row>
    <row r="3609" spans="1:33" x14ac:dyDescent="0.35">
      <c r="A3609">
        <v>3608</v>
      </c>
      <c r="B3609" t="s">
        <v>51</v>
      </c>
      <c r="C3609">
        <v>113</v>
      </c>
      <c r="D3609" t="s">
        <v>21</v>
      </c>
      <c r="E3609" t="s">
        <v>22</v>
      </c>
      <c r="F3609" t="s">
        <v>22</v>
      </c>
      <c r="G3609">
        <v>0</v>
      </c>
      <c r="H3609">
        <v>126</v>
      </c>
      <c r="I3609">
        <v>90</v>
      </c>
      <c r="J3609">
        <v>21.42</v>
      </c>
      <c r="K3609">
        <v>205.8</v>
      </c>
      <c r="L3609">
        <v>92</v>
      </c>
      <c r="M3609">
        <v>17.489999999999998</v>
      </c>
      <c r="N3609">
        <v>217</v>
      </c>
      <c r="O3609">
        <v>121</v>
      </c>
      <c r="P3609">
        <v>9.76</v>
      </c>
      <c r="Q3609">
        <v>12.8</v>
      </c>
      <c r="R3609">
        <v>1</v>
      </c>
      <c r="S3609">
        <v>3.46</v>
      </c>
      <c r="T3609">
        <v>0</v>
      </c>
      <c r="U3609" t="s">
        <v>22</v>
      </c>
      <c r="V3609">
        <f>IF(tbl_Customers[[#This Row],[churn]] = "yes", 1, 0)</f>
        <v>0</v>
      </c>
      <c r="W3609" t="str">
        <f>IF(tbl_Customers[[#This Row],[number_customer_service_calls]] &lt;= 1, "0-1 Calls", IF(tbl_Customers[[#This Row],[number_customer_service_calls]] &lt;= 3, "2-3 Calls", IF(tbl_Customers[[#This Row],[number_customer_service_calls]] &lt;=5, "4-5 Calls", "6+ Calls")))</f>
        <v>0-1 Calls</v>
      </c>
      <c r="X3609" t="str">
        <f>IF(tbl_Customers[[#This Row],[account_length]] &lt;= 50, "0-50", IF(tbl_Customers[[#This Row],[account_length]] &lt;=100, "51-100", IF(tbl_Customers[[#This Row],[account_length]] &lt;= 150, "101-150", "151+")))</f>
        <v>101-150</v>
      </c>
      <c r="Y3609" t="str">
        <f>IF(tbl_Customers[[#This Row],[total_intl_charge]] &lt;= 3, "Low Charges", "High Charges")</f>
        <v>High Charges</v>
      </c>
      <c r="Z3609" t="str">
        <f>IF(tbl_Customers[[#This Row],[total_eve_calls]]&lt;=80,"Low Calls",
IF(tbl_Customers[[#This Row],[total_eve_calls]]&lt;=120,"Medium Calls","High Calls"))</f>
        <v>Medium Calls</v>
      </c>
      <c r="AA3609" t="str">
        <f>IF(tbl_Customers[[#This Row],[total_eve_charge]]&lt;=15,"Low Charges",
IF(tbl_Customers[[#This Row],[total_eve_charge]]&lt;=20,"Medium Charges","High Charges"))</f>
        <v>Medium Charges</v>
      </c>
      <c r="AB36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09" t="str">
        <f>IF(tbl_Customers[[#This Row],[number_vmail_messages]] = 0, "No Usage", IF(tbl_Customers[[#This Row],[number_vmail_messages]] &lt;= 20, "Low Usage", IF(tbl_Customers[[#This Row],[number_vmail_messages]] &lt;= 40, "Medium Usgae", "High Usage")))</f>
        <v>No Usage</v>
      </c>
      <c r="AD3609" t="str">
        <f>IF(tbl_Customers[[#This Row],[total_day_minutes]]&lt;=150,"Low Usage", IF(tbl_Customers[[#This Row],[total_day_minutes]]&lt;=200,"Medium Usage", IF(tbl_Customers[[#This Row],[total_day_minutes]]&lt;=250,"High Usage","Very High Usage")))</f>
        <v>Low Usage</v>
      </c>
      <c r="AE3609" t="str">
        <f>IF(tbl_Customers[[#This Row],[total_intl_calls]]&lt;=5,"Low Calls", IF(tbl_Customers[[#This Row],[total_intl_calls]]&lt;=10, "Medium Calls", "High Calls"))</f>
        <v>Low Calls</v>
      </c>
      <c r="AF36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09" s="36" t="str">
        <f>IF(tbl_Customers[[#This Row],[Churn_Risk_Score]]&gt;=10,"High Risk", IF(tbl_Customers[[#This Row],[Churn_Risk_Score]]&gt;=5,"Medium Risk","Low Risk"))</f>
        <v>Low Risk</v>
      </c>
    </row>
    <row r="3610" spans="1:33" x14ac:dyDescent="0.35">
      <c r="A3610">
        <v>3609</v>
      </c>
      <c r="B3610" t="s">
        <v>58</v>
      </c>
      <c r="C3610">
        <v>126</v>
      </c>
      <c r="D3610" t="s">
        <v>21</v>
      </c>
      <c r="E3610" t="s">
        <v>22</v>
      </c>
      <c r="F3610" t="s">
        <v>22</v>
      </c>
      <c r="G3610">
        <v>0</v>
      </c>
      <c r="H3610">
        <v>228.2</v>
      </c>
      <c r="I3610">
        <v>68</v>
      </c>
      <c r="J3610">
        <v>38.79</v>
      </c>
      <c r="K3610">
        <v>170.2</v>
      </c>
      <c r="L3610">
        <v>102</v>
      </c>
      <c r="M3610">
        <v>14.47</v>
      </c>
      <c r="N3610">
        <v>168.9</v>
      </c>
      <c r="O3610">
        <v>72</v>
      </c>
      <c r="P3610">
        <v>7.6</v>
      </c>
      <c r="Q3610">
        <v>10.199999999999999</v>
      </c>
      <c r="R3610">
        <v>6</v>
      </c>
      <c r="S3610">
        <v>2.75</v>
      </c>
      <c r="T3610">
        <v>1</v>
      </c>
      <c r="U3610" t="s">
        <v>22</v>
      </c>
      <c r="V3610">
        <f>IF(tbl_Customers[[#This Row],[churn]] = "yes", 1, 0)</f>
        <v>0</v>
      </c>
      <c r="W3610" t="str">
        <f>IF(tbl_Customers[[#This Row],[number_customer_service_calls]] &lt;= 1, "0-1 Calls", IF(tbl_Customers[[#This Row],[number_customer_service_calls]] &lt;= 3, "2-3 Calls", IF(tbl_Customers[[#This Row],[number_customer_service_calls]] &lt;=5, "4-5 Calls", "6+ Calls")))</f>
        <v>0-1 Calls</v>
      </c>
      <c r="X3610" t="str">
        <f>IF(tbl_Customers[[#This Row],[account_length]] &lt;= 50, "0-50", IF(tbl_Customers[[#This Row],[account_length]] &lt;=100, "51-100", IF(tbl_Customers[[#This Row],[account_length]] &lt;= 150, "101-150", "151+")))</f>
        <v>101-150</v>
      </c>
      <c r="Y3610" t="str">
        <f>IF(tbl_Customers[[#This Row],[total_intl_charge]] &lt;= 3, "Low Charges", "High Charges")</f>
        <v>Low Charges</v>
      </c>
      <c r="Z3610" t="str">
        <f>IF(tbl_Customers[[#This Row],[total_eve_calls]]&lt;=80,"Low Calls",
IF(tbl_Customers[[#This Row],[total_eve_calls]]&lt;=120,"Medium Calls","High Calls"))</f>
        <v>Medium Calls</v>
      </c>
      <c r="AA3610" t="str">
        <f>IF(tbl_Customers[[#This Row],[total_eve_charge]]&lt;=15,"Low Charges",
IF(tbl_Customers[[#This Row],[total_eve_charge]]&lt;=20,"Medium Charges","High Charges"))</f>
        <v>Low Charges</v>
      </c>
      <c r="AB36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10" t="str">
        <f>IF(tbl_Customers[[#This Row],[number_vmail_messages]] = 0, "No Usage", IF(tbl_Customers[[#This Row],[number_vmail_messages]] &lt;= 20, "Low Usage", IF(tbl_Customers[[#This Row],[number_vmail_messages]] &lt;= 40, "Medium Usgae", "High Usage")))</f>
        <v>No Usage</v>
      </c>
      <c r="AD3610" t="str">
        <f>IF(tbl_Customers[[#This Row],[total_day_minutes]]&lt;=150,"Low Usage", IF(tbl_Customers[[#This Row],[total_day_minutes]]&lt;=200,"Medium Usage", IF(tbl_Customers[[#This Row],[total_day_minutes]]&lt;=250,"High Usage","Very High Usage")))</f>
        <v>High Usage</v>
      </c>
      <c r="AE3610" t="str">
        <f>IF(tbl_Customers[[#This Row],[total_intl_calls]]&lt;=5,"Low Calls", IF(tbl_Customers[[#This Row],[total_intl_calls]]&lt;=10, "Medium Calls", "High Calls"))</f>
        <v>Medium Calls</v>
      </c>
      <c r="AF36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10" s="36" t="str">
        <f>IF(tbl_Customers[[#This Row],[Churn_Risk_Score]]&gt;=10,"High Risk", IF(tbl_Customers[[#This Row],[Churn_Risk_Score]]&gt;=5,"Medium Risk","Low Risk"))</f>
        <v>Low Risk</v>
      </c>
    </row>
    <row r="3611" spans="1:33" x14ac:dyDescent="0.35">
      <c r="A3611">
        <v>3610</v>
      </c>
      <c r="B3611" t="s">
        <v>26</v>
      </c>
      <c r="C3611">
        <v>103</v>
      </c>
      <c r="D3611" t="s">
        <v>21</v>
      </c>
      <c r="E3611" t="s">
        <v>22</v>
      </c>
      <c r="F3611" t="s">
        <v>22</v>
      </c>
      <c r="G3611">
        <v>0</v>
      </c>
      <c r="H3611">
        <v>278.39999999999998</v>
      </c>
      <c r="I3611">
        <v>121</v>
      </c>
      <c r="J3611">
        <v>47.33</v>
      </c>
      <c r="K3611">
        <v>252.2</v>
      </c>
      <c r="L3611">
        <v>139</v>
      </c>
      <c r="M3611">
        <v>21.44</v>
      </c>
      <c r="N3611">
        <v>202.3</v>
      </c>
      <c r="O3611">
        <v>96</v>
      </c>
      <c r="P3611">
        <v>9.1</v>
      </c>
      <c r="Q3611">
        <v>13.7</v>
      </c>
      <c r="R3611">
        <v>1</v>
      </c>
      <c r="S3611">
        <v>3.7</v>
      </c>
      <c r="T3611">
        <v>1</v>
      </c>
      <c r="U3611" t="s">
        <v>23</v>
      </c>
      <c r="V3611">
        <f>IF(tbl_Customers[[#This Row],[churn]] = "yes", 1, 0)</f>
        <v>1</v>
      </c>
      <c r="W3611" t="str">
        <f>IF(tbl_Customers[[#This Row],[number_customer_service_calls]] &lt;= 1, "0-1 Calls", IF(tbl_Customers[[#This Row],[number_customer_service_calls]] &lt;= 3, "2-3 Calls", IF(tbl_Customers[[#This Row],[number_customer_service_calls]] &lt;=5, "4-5 Calls", "6+ Calls")))</f>
        <v>0-1 Calls</v>
      </c>
      <c r="X3611" t="str">
        <f>IF(tbl_Customers[[#This Row],[account_length]] &lt;= 50, "0-50", IF(tbl_Customers[[#This Row],[account_length]] &lt;=100, "51-100", IF(tbl_Customers[[#This Row],[account_length]] &lt;= 150, "101-150", "151+")))</f>
        <v>101-150</v>
      </c>
      <c r="Y3611" t="str">
        <f>IF(tbl_Customers[[#This Row],[total_intl_charge]] &lt;= 3, "Low Charges", "High Charges")</f>
        <v>High Charges</v>
      </c>
      <c r="Z3611" t="str">
        <f>IF(tbl_Customers[[#This Row],[total_eve_calls]]&lt;=80,"Low Calls",
IF(tbl_Customers[[#This Row],[total_eve_calls]]&lt;=120,"Medium Calls","High Calls"))</f>
        <v>High Calls</v>
      </c>
      <c r="AA3611" t="str">
        <f>IF(tbl_Customers[[#This Row],[total_eve_charge]]&lt;=15,"Low Charges",
IF(tbl_Customers[[#This Row],[total_eve_charge]]&lt;=20,"Medium Charges","High Charges"))</f>
        <v>High Charges</v>
      </c>
      <c r="AB36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11" t="str">
        <f>IF(tbl_Customers[[#This Row],[number_vmail_messages]] = 0, "No Usage", IF(tbl_Customers[[#This Row],[number_vmail_messages]] &lt;= 20, "Low Usage", IF(tbl_Customers[[#This Row],[number_vmail_messages]] &lt;= 40, "Medium Usgae", "High Usage")))</f>
        <v>No Usage</v>
      </c>
      <c r="AD3611" t="str">
        <f>IF(tbl_Customers[[#This Row],[total_day_minutes]]&lt;=150,"Low Usage", IF(tbl_Customers[[#This Row],[total_day_minutes]]&lt;=200,"Medium Usage", IF(tbl_Customers[[#This Row],[total_day_minutes]]&lt;=250,"High Usage","Very High Usage")))</f>
        <v>Very High Usage</v>
      </c>
      <c r="AE3611" t="str">
        <f>IF(tbl_Customers[[#This Row],[total_intl_calls]]&lt;=5,"Low Calls", IF(tbl_Customers[[#This Row],[total_intl_calls]]&lt;=10, "Medium Calls", "High Calls"))</f>
        <v>Low Calls</v>
      </c>
      <c r="AF36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611" s="36" t="str">
        <f>IF(tbl_Customers[[#This Row],[Churn_Risk_Score]]&gt;=10,"High Risk", IF(tbl_Customers[[#This Row],[Churn_Risk_Score]]&gt;=5,"Medium Risk","Low Risk"))</f>
        <v>Medium Risk</v>
      </c>
    </row>
    <row r="3612" spans="1:33" x14ac:dyDescent="0.35">
      <c r="A3612">
        <v>3611</v>
      </c>
      <c r="B3612" t="s">
        <v>27</v>
      </c>
      <c r="C3612">
        <v>104</v>
      </c>
      <c r="D3612" t="s">
        <v>21</v>
      </c>
      <c r="E3612" t="s">
        <v>22</v>
      </c>
      <c r="F3612" t="s">
        <v>22</v>
      </c>
      <c r="G3612">
        <v>0</v>
      </c>
      <c r="H3612">
        <v>285.3</v>
      </c>
      <c r="I3612">
        <v>75</v>
      </c>
      <c r="J3612">
        <v>48.5</v>
      </c>
      <c r="K3612">
        <v>130.80000000000001</v>
      </c>
      <c r="L3612">
        <v>111</v>
      </c>
      <c r="M3612">
        <v>11.12</v>
      </c>
      <c r="N3612">
        <v>181.8</v>
      </c>
      <c r="O3612">
        <v>99</v>
      </c>
      <c r="P3612">
        <v>8.18</v>
      </c>
      <c r="Q3612">
        <v>10.5</v>
      </c>
      <c r="R3612">
        <v>2</v>
      </c>
      <c r="S3612">
        <v>2.84</v>
      </c>
      <c r="T3612">
        <v>2</v>
      </c>
      <c r="U3612" t="s">
        <v>22</v>
      </c>
      <c r="V3612">
        <f>IF(tbl_Customers[[#This Row],[churn]] = "yes", 1, 0)</f>
        <v>0</v>
      </c>
      <c r="W3612" t="str">
        <f>IF(tbl_Customers[[#This Row],[number_customer_service_calls]] &lt;= 1, "0-1 Calls", IF(tbl_Customers[[#This Row],[number_customer_service_calls]] &lt;= 3, "2-3 Calls", IF(tbl_Customers[[#This Row],[number_customer_service_calls]] &lt;=5, "4-5 Calls", "6+ Calls")))</f>
        <v>2-3 Calls</v>
      </c>
      <c r="X3612" t="str">
        <f>IF(tbl_Customers[[#This Row],[account_length]] &lt;= 50, "0-50", IF(tbl_Customers[[#This Row],[account_length]] &lt;=100, "51-100", IF(tbl_Customers[[#This Row],[account_length]] &lt;= 150, "101-150", "151+")))</f>
        <v>101-150</v>
      </c>
      <c r="Y3612" t="str">
        <f>IF(tbl_Customers[[#This Row],[total_intl_charge]] &lt;= 3, "Low Charges", "High Charges")</f>
        <v>Low Charges</v>
      </c>
      <c r="Z3612" t="str">
        <f>IF(tbl_Customers[[#This Row],[total_eve_calls]]&lt;=80,"Low Calls",
IF(tbl_Customers[[#This Row],[total_eve_calls]]&lt;=120,"Medium Calls","High Calls"))</f>
        <v>Medium Calls</v>
      </c>
      <c r="AA3612" t="str">
        <f>IF(tbl_Customers[[#This Row],[total_eve_charge]]&lt;=15,"Low Charges",
IF(tbl_Customers[[#This Row],[total_eve_charge]]&lt;=20,"Medium Charges","High Charges"))</f>
        <v>Low Charges</v>
      </c>
      <c r="AB36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12" t="str">
        <f>IF(tbl_Customers[[#This Row],[number_vmail_messages]] = 0, "No Usage", IF(tbl_Customers[[#This Row],[number_vmail_messages]] &lt;= 20, "Low Usage", IF(tbl_Customers[[#This Row],[number_vmail_messages]] &lt;= 40, "Medium Usgae", "High Usage")))</f>
        <v>No Usage</v>
      </c>
      <c r="AD3612" t="str">
        <f>IF(tbl_Customers[[#This Row],[total_day_minutes]]&lt;=150,"Low Usage", IF(tbl_Customers[[#This Row],[total_day_minutes]]&lt;=200,"Medium Usage", IF(tbl_Customers[[#This Row],[total_day_minutes]]&lt;=250,"High Usage","Very High Usage")))</f>
        <v>Very High Usage</v>
      </c>
      <c r="AE3612" t="str">
        <f>IF(tbl_Customers[[#This Row],[total_intl_calls]]&lt;=5,"Low Calls", IF(tbl_Customers[[#This Row],[total_intl_calls]]&lt;=10, "Medium Calls", "High Calls"))</f>
        <v>Low Calls</v>
      </c>
      <c r="AF36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12" s="36" t="str">
        <f>IF(tbl_Customers[[#This Row],[Churn_Risk_Score]]&gt;=10,"High Risk", IF(tbl_Customers[[#This Row],[Churn_Risk_Score]]&gt;=5,"Medium Risk","Low Risk"))</f>
        <v>Medium Risk</v>
      </c>
    </row>
    <row r="3613" spans="1:33" x14ac:dyDescent="0.35">
      <c r="A3613">
        <v>3612</v>
      </c>
      <c r="B3613" t="s">
        <v>60</v>
      </c>
      <c r="C3613">
        <v>56</v>
      </c>
      <c r="D3613" t="s">
        <v>21</v>
      </c>
      <c r="E3613" t="s">
        <v>22</v>
      </c>
      <c r="F3613" t="s">
        <v>22</v>
      </c>
      <c r="G3613">
        <v>0</v>
      </c>
      <c r="H3613">
        <v>222.9</v>
      </c>
      <c r="I3613">
        <v>100</v>
      </c>
      <c r="J3613">
        <v>37.89</v>
      </c>
      <c r="K3613">
        <v>145.19999999999999</v>
      </c>
      <c r="L3613">
        <v>110</v>
      </c>
      <c r="M3613">
        <v>12.34</v>
      </c>
      <c r="N3613">
        <v>170.6</v>
      </c>
      <c r="O3613">
        <v>129</v>
      </c>
      <c r="P3613">
        <v>7.68</v>
      </c>
      <c r="Q3613">
        <v>5.6</v>
      </c>
      <c r="R3613">
        <v>8</v>
      </c>
      <c r="S3613">
        <v>1.51</v>
      </c>
      <c r="T3613">
        <v>1</v>
      </c>
      <c r="U3613" t="s">
        <v>22</v>
      </c>
      <c r="V3613">
        <f>IF(tbl_Customers[[#This Row],[churn]] = "yes", 1, 0)</f>
        <v>0</v>
      </c>
      <c r="W3613" t="str">
        <f>IF(tbl_Customers[[#This Row],[number_customer_service_calls]] &lt;= 1, "0-1 Calls", IF(tbl_Customers[[#This Row],[number_customer_service_calls]] &lt;= 3, "2-3 Calls", IF(tbl_Customers[[#This Row],[number_customer_service_calls]] &lt;=5, "4-5 Calls", "6+ Calls")))</f>
        <v>0-1 Calls</v>
      </c>
      <c r="X3613" t="str">
        <f>IF(tbl_Customers[[#This Row],[account_length]] &lt;= 50, "0-50", IF(tbl_Customers[[#This Row],[account_length]] &lt;=100, "51-100", IF(tbl_Customers[[#This Row],[account_length]] &lt;= 150, "101-150", "151+")))</f>
        <v>51-100</v>
      </c>
      <c r="Y3613" t="str">
        <f>IF(tbl_Customers[[#This Row],[total_intl_charge]] &lt;= 3, "Low Charges", "High Charges")</f>
        <v>Low Charges</v>
      </c>
      <c r="Z3613" t="str">
        <f>IF(tbl_Customers[[#This Row],[total_eve_calls]]&lt;=80,"Low Calls",
IF(tbl_Customers[[#This Row],[total_eve_calls]]&lt;=120,"Medium Calls","High Calls"))</f>
        <v>Medium Calls</v>
      </c>
      <c r="AA3613" t="str">
        <f>IF(tbl_Customers[[#This Row],[total_eve_charge]]&lt;=15,"Low Charges",
IF(tbl_Customers[[#This Row],[total_eve_charge]]&lt;=20,"Medium Charges","High Charges"))</f>
        <v>Low Charges</v>
      </c>
      <c r="AB36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13" t="str">
        <f>IF(tbl_Customers[[#This Row],[number_vmail_messages]] = 0, "No Usage", IF(tbl_Customers[[#This Row],[number_vmail_messages]] &lt;= 20, "Low Usage", IF(tbl_Customers[[#This Row],[number_vmail_messages]] &lt;= 40, "Medium Usgae", "High Usage")))</f>
        <v>No Usage</v>
      </c>
      <c r="AD3613" t="str">
        <f>IF(tbl_Customers[[#This Row],[total_day_minutes]]&lt;=150,"Low Usage", IF(tbl_Customers[[#This Row],[total_day_minutes]]&lt;=200,"Medium Usage", IF(tbl_Customers[[#This Row],[total_day_minutes]]&lt;=250,"High Usage","Very High Usage")))</f>
        <v>High Usage</v>
      </c>
      <c r="AE3613" t="str">
        <f>IF(tbl_Customers[[#This Row],[total_intl_calls]]&lt;=5,"Low Calls", IF(tbl_Customers[[#This Row],[total_intl_calls]]&lt;=10, "Medium Calls", "High Calls"))</f>
        <v>Medium Calls</v>
      </c>
      <c r="AF36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13" s="36" t="str">
        <f>IF(tbl_Customers[[#This Row],[Churn_Risk_Score]]&gt;=10,"High Risk", IF(tbl_Customers[[#This Row],[Churn_Risk_Score]]&gt;=5,"Medium Risk","Low Risk"))</f>
        <v>Low Risk</v>
      </c>
    </row>
    <row r="3614" spans="1:33" x14ac:dyDescent="0.35">
      <c r="A3614">
        <v>3613</v>
      </c>
      <c r="B3614" t="s">
        <v>75</v>
      </c>
      <c r="C3614">
        <v>56</v>
      </c>
      <c r="D3614" t="s">
        <v>28</v>
      </c>
      <c r="E3614" t="s">
        <v>22</v>
      </c>
      <c r="F3614" t="s">
        <v>23</v>
      </c>
      <c r="G3614">
        <v>37</v>
      </c>
      <c r="H3614">
        <v>153.69999999999999</v>
      </c>
      <c r="I3614">
        <v>97</v>
      </c>
      <c r="J3614">
        <v>26.13</v>
      </c>
      <c r="K3614">
        <v>271.39999999999998</v>
      </c>
      <c r="L3614">
        <v>91</v>
      </c>
      <c r="M3614">
        <v>23.07</v>
      </c>
      <c r="N3614">
        <v>179</v>
      </c>
      <c r="O3614">
        <v>121</v>
      </c>
      <c r="P3614">
        <v>8.06</v>
      </c>
      <c r="Q3614">
        <v>8.3000000000000007</v>
      </c>
      <c r="R3614">
        <v>2</v>
      </c>
      <c r="S3614">
        <v>2.2400000000000002</v>
      </c>
      <c r="T3614">
        <v>1</v>
      </c>
      <c r="U3614" t="s">
        <v>22</v>
      </c>
      <c r="V3614">
        <f>IF(tbl_Customers[[#This Row],[churn]] = "yes", 1, 0)</f>
        <v>0</v>
      </c>
      <c r="W3614" t="str">
        <f>IF(tbl_Customers[[#This Row],[number_customer_service_calls]] &lt;= 1, "0-1 Calls", IF(tbl_Customers[[#This Row],[number_customer_service_calls]] &lt;= 3, "2-3 Calls", IF(tbl_Customers[[#This Row],[number_customer_service_calls]] &lt;=5, "4-5 Calls", "6+ Calls")))</f>
        <v>0-1 Calls</v>
      </c>
      <c r="X3614" t="str">
        <f>IF(tbl_Customers[[#This Row],[account_length]] &lt;= 50, "0-50", IF(tbl_Customers[[#This Row],[account_length]] &lt;=100, "51-100", IF(tbl_Customers[[#This Row],[account_length]] &lt;= 150, "101-150", "151+")))</f>
        <v>51-100</v>
      </c>
      <c r="Y3614" t="str">
        <f>IF(tbl_Customers[[#This Row],[total_intl_charge]] &lt;= 3, "Low Charges", "High Charges")</f>
        <v>Low Charges</v>
      </c>
      <c r="Z3614" t="str">
        <f>IF(tbl_Customers[[#This Row],[total_eve_calls]]&lt;=80,"Low Calls",
IF(tbl_Customers[[#This Row],[total_eve_calls]]&lt;=120,"Medium Calls","High Calls"))</f>
        <v>Medium Calls</v>
      </c>
      <c r="AA3614" t="str">
        <f>IF(tbl_Customers[[#This Row],[total_eve_charge]]&lt;=15,"Low Charges",
IF(tbl_Customers[[#This Row],[total_eve_charge]]&lt;=20,"Medium Charges","High Charges"))</f>
        <v>High Charges</v>
      </c>
      <c r="AB36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14" t="str">
        <f>IF(tbl_Customers[[#This Row],[number_vmail_messages]] = 0, "No Usage", IF(tbl_Customers[[#This Row],[number_vmail_messages]] &lt;= 20, "Low Usage", IF(tbl_Customers[[#This Row],[number_vmail_messages]] &lt;= 40, "Medium Usgae", "High Usage")))</f>
        <v>Medium Usgae</v>
      </c>
      <c r="AD3614" t="str">
        <f>IF(tbl_Customers[[#This Row],[total_day_minutes]]&lt;=150,"Low Usage", IF(tbl_Customers[[#This Row],[total_day_minutes]]&lt;=200,"Medium Usage", IF(tbl_Customers[[#This Row],[total_day_minutes]]&lt;=250,"High Usage","Very High Usage")))</f>
        <v>Medium Usage</v>
      </c>
      <c r="AE3614" t="str">
        <f>IF(tbl_Customers[[#This Row],[total_intl_calls]]&lt;=5,"Low Calls", IF(tbl_Customers[[#This Row],[total_intl_calls]]&lt;=10, "Medium Calls", "High Calls"))</f>
        <v>Low Calls</v>
      </c>
      <c r="AF36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14" s="36" t="str">
        <f>IF(tbl_Customers[[#This Row],[Churn_Risk_Score]]&gt;=10,"High Risk", IF(tbl_Customers[[#This Row],[Churn_Risk_Score]]&gt;=5,"Medium Risk","Low Risk"))</f>
        <v>Low Risk</v>
      </c>
    </row>
    <row r="3615" spans="1:33" x14ac:dyDescent="0.35">
      <c r="A3615">
        <v>3614</v>
      </c>
      <c r="B3615" t="s">
        <v>42</v>
      </c>
      <c r="C3615">
        <v>155</v>
      </c>
      <c r="D3615" t="s">
        <v>21</v>
      </c>
      <c r="E3615" t="s">
        <v>23</v>
      </c>
      <c r="F3615" t="s">
        <v>22</v>
      </c>
      <c r="G3615">
        <v>0</v>
      </c>
      <c r="H3615">
        <v>176.1</v>
      </c>
      <c r="I3615">
        <v>88</v>
      </c>
      <c r="J3615">
        <v>29.94</v>
      </c>
      <c r="K3615">
        <v>244.5</v>
      </c>
      <c r="L3615">
        <v>84</v>
      </c>
      <c r="M3615">
        <v>20.78</v>
      </c>
      <c r="N3615">
        <v>189.9</v>
      </c>
      <c r="O3615">
        <v>99</v>
      </c>
      <c r="P3615">
        <v>8.5500000000000007</v>
      </c>
      <c r="Q3615">
        <v>11.2</v>
      </c>
      <c r="R3615">
        <v>1</v>
      </c>
      <c r="S3615">
        <v>3.02</v>
      </c>
      <c r="T3615">
        <v>2</v>
      </c>
      <c r="U3615" t="s">
        <v>23</v>
      </c>
      <c r="V3615">
        <f>IF(tbl_Customers[[#This Row],[churn]] = "yes", 1, 0)</f>
        <v>1</v>
      </c>
      <c r="W3615" t="str">
        <f>IF(tbl_Customers[[#This Row],[number_customer_service_calls]] &lt;= 1, "0-1 Calls", IF(tbl_Customers[[#This Row],[number_customer_service_calls]] &lt;= 3, "2-3 Calls", IF(tbl_Customers[[#This Row],[number_customer_service_calls]] &lt;=5, "4-5 Calls", "6+ Calls")))</f>
        <v>2-3 Calls</v>
      </c>
      <c r="X3615" t="str">
        <f>IF(tbl_Customers[[#This Row],[account_length]] &lt;= 50, "0-50", IF(tbl_Customers[[#This Row],[account_length]] &lt;=100, "51-100", IF(tbl_Customers[[#This Row],[account_length]] &lt;= 150, "101-150", "151+")))</f>
        <v>151+</v>
      </c>
      <c r="Y3615" t="str">
        <f>IF(tbl_Customers[[#This Row],[total_intl_charge]] &lt;= 3, "Low Charges", "High Charges")</f>
        <v>High Charges</v>
      </c>
      <c r="Z3615" t="str">
        <f>IF(tbl_Customers[[#This Row],[total_eve_calls]]&lt;=80,"Low Calls",
IF(tbl_Customers[[#This Row],[total_eve_calls]]&lt;=120,"Medium Calls","High Calls"))</f>
        <v>Medium Calls</v>
      </c>
      <c r="AA3615" t="str">
        <f>IF(tbl_Customers[[#This Row],[total_eve_charge]]&lt;=15,"Low Charges",
IF(tbl_Customers[[#This Row],[total_eve_charge]]&lt;=20,"Medium Charges","High Charges"))</f>
        <v>High Charges</v>
      </c>
      <c r="AB36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15" t="str">
        <f>IF(tbl_Customers[[#This Row],[number_vmail_messages]] = 0, "No Usage", IF(tbl_Customers[[#This Row],[number_vmail_messages]] &lt;= 20, "Low Usage", IF(tbl_Customers[[#This Row],[number_vmail_messages]] &lt;= 40, "Medium Usgae", "High Usage")))</f>
        <v>No Usage</v>
      </c>
      <c r="AD3615" t="str">
        <f>IF(tbl_Customers[[#This Row],[total_day_minutes]]&lt;=150,"Low Usage", IF(tbl_Customers[[#This Row],[total_day_minutes]]&lt;=200,"Medium Usage", IF(tbl_Customers[[#This Row],[total_day_minutes]]&lt;=250,"High Usage","Very High Usage")))</f>
        <v>Medium Usage</v>
      </c>
      <c r="AE3615" t="str">
        <f>IF(tbl_Customers[[#This Row],[total_intl_calls]]&lt;=5,"Low Calls", IF(tbl_Customers[[#This Row],[total_intl_calls]]&lt;=10, "Medium Calls", "High Calls"))</f>
        <v>Low Calls</v>
      </c>
      <c r="AF36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15" s="36" t="str">
        <f>IF(tbl_Customers[[#This Row],[Churn_Risk_Score]]&gt;=10,"High Risk", IF(tbl_Customers[[#This Row],[Churn_Risk_Score]]&gt;=5,"Medium Risk","Low Risk"))</f>
        <v>Medium Risk</v>
      </c>
    </row>
    <row r="3616" spans="1:33" x14ac:dyDescent="0.35">
      <c r="A3616">
        <v>3615</v>
      </c>
      <c r="B3616" t="s">
        <v>43</v>
      </c>
      <c r="C3616">
        <v>100</v>
      </c>
      <c r="D3616" t="s">
        <v>25</v>
      </c>
      <c r="E3616" t="s">
        <v>22</v>
      </c>
      <c r="F3616" t="s">
        <v>23</v>
      </c>
      <c r="G3616">
        <v>41</v>
      </c>
      <c r="H3616">
        <v>306.89999999999998</v>
      </c>
      <c r="I3616">
        <v>71</v>
      </c>
      <c r="J3616">
        <v>52.17</v>
      </c>
      <c r="K3616">
        <v>243.3</v>
      </c>
      <c r="L3616">
        <v>72</v>
      </c>
      <c r="M3616">
        <v>20.68</v>
      </c>
      <c r="N3616">
        <v>125.9</v>
      </c>
      <c r="O3616">
        <v>114</v>
      </c>
      <c r="P3616">
        <v>5.67</v>
      </c>
      <c r="Q3616">
        <v>10.5</v>
      </c>
      <c r="R3616">
        <v>4</v>
      </c>
      <c r="S3616">
        <v>2.84</v>
      </c>
      <c r="T3616">
        <v>2</v>
      </c>
      <c r="U3616" t="s">
        <v>22</v>
      </c>
      <c r="V3616">
        <f>IF(tbl_Customers[[#This Row],[churn]] = "yes", 1, 0)</f>
        <v>0</v>
      </c>
      <c r="W3616" t="str">
        <f>IF(tbl_Customers[[#This Row],[number_customer_service_calls]] &lt;= 1, "0-1 Calls", IF(tbl_Customers[[#This Row],[number_customer_service_calls]] &lt;= 3, "2-3 Calls", IF(tbl_Customers[[#This Row],[number_customer_service_calls]] &lt;=5, "4-5 Calls", "6+ Calls")))</f>
        <v>2-3 Calls</v>
      </c>
      <c r="X3616" t="str">
        <f>IF(tbl_Customers[[#This Row],[account_length]] &lt;= 50, "0-50", IF(tbl_Customers[[#This Row],[account_length]] &lt;=100, "51-100", IF(tbl_Customers[[#This Row],[account_length]] &lt;= 150, "101-150", "151+")))</f>
        <v>51-100</v>
      </c>
      <c r="Y3616" t="str">
        <f>IF(tbl_Customers[[#This Row],[total_intl_charge]] &lt;= 3, "Low Charges", "High Charges")</f>
        <v>Low Charges</v>
      </c>
      <c r="Z3616" t="str">
        <f>IF(tbl_Customers[[#This Row],[total_eve_calls]]&lt;=80,"Low Calls",
IF(tbl_Customers[[#This Row],[total_eve_calls]]&lt;=120,"Medium Calls","High Calls"))</f>
        <v>Low Calls</v>
      </c>
      <c r="AA3616" t="str">
        <f>IF(tbl_Customers[[#This Row],[total_eve_charge]]&lt;=15,"Low Charges",
IF(tbl_Customers[[#This Row],[total_eve_charge]]&lt;=20,"Medium Charges","High Charges"))</f>
        <v>High Charges</v>
      </c>
      <c r="AB36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16" t="str">
        <f>IF(tbl_Customers[[#This Row],[number_vmail_messages]] = 0, "No Usage", IF(tbl_Customers[[#This Row],[number_vmail_messages]] &lt;= 20, "Low Usage", IF(tbl_Customers[[#This Row],[number_vmail_messages]] &lt;= 40, "Medium Usgae", "High Usage")))</f>
        <v>High Usage</v>
      </c>
      <c r="AD3616" t="str">
        <f>IF(tbl_Customers[[#This Row],[total_day_minutes]]&lt;=150,"Low Usage", IF(tbl_Customers[[#This Row],[total_day_minutes]]&lt;=200,"Medium Usage", IF(tbl_Customers[[#This Row],[total_day_minutes]]&lt;=250,"High Usage","Very High Usage")))</f>
        <v>Very High Usage</v>
      </c>
      <c r="AE3616" t="str">
        <f>IF(tbl_Customers[[#This Row],[total_intl_calls]]&lt;=5,"Low Calls", IF(tbl_Customers[[#This Row],[total_intl_calls]]&lt;=10, "Medium Calls", "High Calls"))</f>
        <v>Low Calls</v>
      </c>
      <c r="AF36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16" s="36" t="str">
        <f>IF(tbl_Customers[[#This Row],[Churn_Risk_Score]]&gt;=10,"High Risk", IF(tbl_Customers[[#This Row],[Churn_Risk_Score]]&gt;=5,"Medium Risk","Low Risk"))</f>
        <v>Low Risk</v>
      </c>
    </row>
    <row r="3617" spans="1:33" x14ac:dyDescent="0.35">
      <c r="A3617">
        <v>3616</v>
      </c>
      <c r="B3617" t="s">
        <v>66</v>
      </c>
      <c r="C3617">
        <v>113</v>
      </c>
      <c r="D3617" t="s">
        <v>25</v>
      </c>
      <c r="E3617" t="s">
        <v>22</v>
      </c>
      <c r="F3617" t="s">
        <v>22</v>
      </c>
      <c r="G3617">
        <v>0</v>
      </c>
      <c r="H3617">
        <v>203.4</v>
      </c>
      <c r="I3617">
        <v>85</v>
      </c>
      <c r="J3617">
        <v>34.58</v>
      </c>
      <c r="K3617">
        <v>219.8</v>
      </c>
      <c r="L3617">
        <v>140</v>
      </c>
      <c r="M3617">
        <v>18.68</v>
      </c>
      <c r="N3617">
        <v>240</v>
      </c>
      <c r="O3617">
        <v>107</v>
      </c>
      <c r="P3617">
        <v>10.8</v>
      </c>
      <c r="Q3617">
        <v>8.3000000000000007</v>
      </c>
      <c r="R3617">
        <v>5</v>
      </c>
      <c r="S3617">
        <v>2.2400000000000002</v>
      </c>
      <c r="T3617">
        <v>1</v>
      </c>
      <c r="U3617" t="s">
        <v>22</v>
      </c>
      <c r="V3617">
        <f>IF(tbl_Customers[[#This Row],[churn]] = "yes", 1, 0)</f>
        <v>0</v>
      </c>
      <c r="W3617" t="str">
        <f>IF(tbl_Customers[[#This Row],[number_customer_service_calls]] &lt;= 1, "0-1 Calls", IF(tbl_Customers[[#This Row],[number_customer_service_calls]] &lt;= 3, "2-3 Calls", IF(tbl_Customers[[#This Row],[number_customer_service_calls]] &lt;=5, "4-5 Calls", "6+ Calls")))</f>
        <v>0-1 Calls</v>
      </c>
      <c r="X3617" t="str">
        <f>IF(tbl_Customers[[#This Row],[account_length]] &lt;= 50, "0-50", IF(tbl_Customers[[#This Row],[account_length]] &lt;=100, "51-100", IF(tbl_Customers[[#This Row],[account_length]] &lt;= 150, "101-150", "151+")))</f>
        <v>101-150</v>
      </c>
      <c r="Y3617" t="str">
        <f>IF(tbl_Customers[[#This Row],[total_intl_charge]] &lt;= 3, "Low Charges", "High Charges")</f>
        <v>Low Charges</v>
      </c>
      <c r="Z3617" t="str">
        <f>IF(tbl_Customers[[#This Row],[total_eve_calls]]&lt;=80,"Low Calls",
IF(tbl_Customers[[#This Row],[total_eve_calls]]&lt;=120,"Medium Calls","High Calls"))</f>
        <v>High Calls</v>
      </c>
      <c r="AA3617" t="str">
        <f>IF(tbl_Customers[[#This Row],[total_eve_charge]]&lt;=15,"Low Charges",
IF(tbl_Customers[[#This Row],[total_eve_charge]]&lt;=20,"Medium Charges","High Charges"))</f>
        <v>Medium Charges</v>
      </c>
      <c r="AB36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17" t="str">
        <f>IF(tbl_Customers[[#This Row],[number_vmail_messages]] = 0, "No Usage", IF(tbl_Customers[[#This Row],[number_vmail_messages]] &lt;= 20, "Low Usage", IF(tbl_Customers[[#This Row],[number_vmail_messages]] &lt;= 40, "Medium Usgae", "High Usage")))</f>
        <v>No Usage</v>
      </c>
      <c r="AD3617" t="str">
        <f>IF(tbl_Customers[[#This Row],[total_day_minutes]]&lt;=150,"Low Usage", IF(tbl_Customers[[#This Row],[total_day_minutes]]&lt;=200,"Medium Usage", IF(tbl_Customers[[#This Row],[total_day_minutes]]&lt;=250,"High Usage","Very High Usage")))</f>
        <v>High Usage</v>
      </c>
      <c r="AE3617" t="str">
        <f>IF(tbl_Customers[[#This Row],[total_intl_calls]]&lt;=5,"Low Calls", IF(tbl_Customers[[#This Row],[total_intl_calls]]&lt;=10, "Medium Calls", "High Calls"))</f>
        <v>Low Calls</v>
      </c>
      <c r="AF36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17" s="36" t="str">
        <f>IF(tbl_Customers[[#This Row],[Churn_Risk_Score]]&gt;=10,"High Risk", IF(tbl_Customers[[#This Row],[Churn_Risk_Score]]&gt;=5,"Medium Risk","Low Risk"))</f>
        <v>Low Risk</v>
      </c>
    </row>
    <row r="3618" spans="1:33" x14ac:dyDescent="0.35">
      <c r="A3618">
        <v>3617</v>
      </c>
      <c r="B3618" t="s">
        <v>29</v>
      </c>
      <c r="C3618">
        <v>103</v>
      </c>
      <c r="D3618" t="s">
        <v>21</v>
      </c>
      <c r="E3618" t="s">
        <v>22</v>
      </c>
      <c r="F3618" t="s">
        <v>23</v>
      </c>
      <c r="G3618">
        <v>37</v>
      </c>
      <c r="H3618">
        <v>230.7</v>
      </c>
      <c r="I3618">
        <v>112</v>
      </c>
      <c r="J3618">
        <v>39.22</v>
      </c>
      <c r="K3618">
        <v>319.39999999999998</v>
      </c>
      <c r="L3618">
        <v>116</v>
      </c>
      <c r="M3618">
        <v>27.15</v>
      </c>
      <c r="N3618">
        <v>299.39999999999998</v>
      </c>
      <c r="O3618">
        <v>77</v>
      </c>
      <c r="P3618">
        <v>13.47</v>
      </c>
      <c r="Q3618">
        <v>7.9</v>
      </c>
      <c r="R3618">
        <v>3</v>
      </c>
      <c r="S3618">
        <v>2.13</v>
      </c>
      <c r="T3618">
        <v>2</v>
      </c>
      <c r="U3618" t="s">
        <v>22</v>
      </c>
      <c r="V3618">
        <f>IF(tbl_Customers[[#This Row],[churn]] = "yes", 1, 0)</f>
        <v>0</v>
      </c>
      <c r="W3618" t="str">
        <f>IF(tbl_Customers[[#This Row],[number_customer_service_calls]] &lt;= 1, "0-1 Calls", IF(tbl_Customers[[#This Row],[number_customer_service_calls]] &lt;= 3, "2-3 Calls", IF(tbl_Customers[[#This Row],[number_customer_service_calls]] &lt;=5, "4-5 Calls", "6+ Calls")))</f>
        <v>2-3 Calls</v>
      </c>
      <c r="X3618" t="str">
        <f>IF(tbl_Customers[[#This Row],[account_length]] &lt;= 50, "0-50", IF(tbl_Customers[[#This Row],[account_length]] &lt;=100, "51-100", IF(tbl_Customers[[#This Row],[account_length]] &lt;= 150, "101-150", "151+")))</f>
        <v>101-150</v>
      </c>
      <c r="Y3618" t="str">
        <f>IF(tbl_Customers[[#This Row],[total_intl_charge]] &lt;= 3, "Low Charges", "High Charges")</f>
        <v>Low Charges</v>
      </c>
      <c r="Z3618" t="str">
        <f>IF(tbl_Customers[[#This Row],[total_eve_calls]]&lt;=80,"Low Calls",
IF(tbl_Customers[[#This Row],[total_eve_calls]]&lt;=120,"Medium Calls","High Calls"))</f>
        <v>Medium Calls</v>
      </c>
      <c r="AA3618" t="str">
        <f>IF(tbl_Customers[[#This Row],[total_eve_charge]]&lt;=15,"Low Charges",
IF(tbl_Customers[[#This Row],[total_eve_charge]]&lt;=20,"Medium Charges","High Charges"))</f>
        <v>High Charges</v>
      </c>
      <c r="AB36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18" t="str">
        <f>IF(tbl_Customers[[#This Row],[number_vmail_messages]] = 0, "No Usage", IF(tbl_Customers[[#This Row],[number_vmail_messages]] &lt;= 20, "Low Usage", IF(tbl_Customers[[#This Row],[number_vmail_messages]] &lt;= 40, "Medium Usgae", "High Usage")))</f>
        <v>Medium Usgae</v>
      </c>
      <c r="AD3618" t="str">
        <f>IF(tbl_Customers[[#This Row],[total_day_minutes]]&lt;=150,"Low Usage", IF(tbl_Customers[[#This Row],[total_day_minutes]]&lt;=200,"Medium Usage", IF(tbl_Customers[[#This Row],[total_day_minutes]]&lt;=250,"High Usage","Very High Usage")))</f>
        <v>High Usage</v>
      </c>
      <c r="AE3618" t="str">
        <f>IF(tbl_Customers[[#This Row],[total_intl_calls]]&lt;=5,"Low Calls", IF(tbl_Customers[[#This Row],[total_intl_calls]]&lt;=10, "Medium Calls", "High Calls"))</f>
        <v>Low Calls</v>
      </c>
      <c r="AF36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18" s="36" t="str">
        <f>IF(tbl_Customers[[#This Row],[Churn_Risk_Score]]&gt;=10,"High Risk", IF(tbl_Customers[[#This Row],[Churn_Risk_Score]]&gt;=5,"Medium Risk","Low Risk"))</f>
        <v>Low Risk</v>
      </c>
    </row>
    <row r="3619" spans="1:33" x14ac:dyDescent="0.35">
      <c r="A3619">
        <v>3618</v>
      </c>
      <c r="B3619" t="s">
        <v>24</v>
      </c>
      <c r="C3619">
        <v>160</v>
      </c>
      <c r="D3619" t="s">
        <v>21</v>
      </c>
      <c r="E3619" t="s">
        <v>22</v>
      </c>
      <c r="F3619" t="s">
        <v>22</v>
      </c>
      <c r="G3619">
        <v>0</v>
      </c>
      <c r="H3619">
        <v>118.9</v>
      </c>
      <c r="I3619">
        <v>106</v>
      </c>
      <c r="J3619">
        <v>20.21</v>
      </c>
      <c r="K3619">
        <v>163.5</v>
      </c>
      <c r="L3619">
        <v>75</v>
      </c>
      <c r="M3619">
        <v>13.9</v>
      </c>
      <c r="N3619">
        <v>195</v>
      </c>
      <c r="O3619">
        <v>131</v>
      </c>
      <c r="P3619">
        <v>8.7799999999999994</v>
      </c>
      <c r="Q3619">
        <v>13.1</v>
      </c>
      <c r="R3619">
        <v>4</v>
      </c>
      <c r="S3619">
        <v>3.54</v>
      </c>
      <c r="T3619">
        <v>0</v>
      </c>
      <c r="U3619" t="s">
        <v>22</v>
      </c>
      <c r="V3619">
        <f>IF(tbl_Customers[[#This Row],[churn]] = "yes", 1, 0)</f>
        <v>0</v>
      </c>
      <c r="W3619" t="str">
        <f>IF(tbl_Customers[[#This Row],[number_customer_service_calls]] &lt;= 1, "0-1 Calls", IF(tbl_Customers[[#This Row],[number_customer_service_calls]] &lt;= 3, "2-3 Calls", IF(tbl_Customers[[#This Row],[number_customer_service_calls]] &lt;=5, "4-5 Calls", "6+ Calls")))</f>
        <v>0-1 Calls</v>
      </c>
      <c r="X3619" t="str">
        <f>IF(tbl_Customers[[#This Row],[account_length]] &lt;= 50, "0-50", IF(tbl_Customers[[#This Row],[account_length]] &lt;=100, "51-100", IF(tbl_Customers[[#This Row],[account_length]] &lt;= 150, "101-150", "151+")))</f>
        <v>151+</v>
      </c>
      <c r="Y3619" t="str">
        <f>IF(tbl_Customers[[#This Row],[total_intl_charge]] &lt;= 3, "Low Charges", "High Charges")</f>
        <v>High Charges</v>
      </c>
      <c r="Z3619" t="str">
        <f>IF(tbl_Customers[[#This Row],[total_eve_calls]]&lt;=80,"Low Calls",
IF(tbl_Customers[[#This Row],[total_eve_calls]]&lt;=120,"Medium Calls","High Calls"))</f>
        <v>Low Calls</v>
      </c>
      <c r="AA3619" t="str">
        <f>IF(tbl_Customers[[#This Row],[total_eve_charge]]&lt;=15,"Low Charges",
IF(tbl_Customers[[#This Row],[total_eve_charge]]&lt;=20,"Medium Charges","High Charges"))</f>
        <v>Low Charges</v>
      </c>
      <c r="AB36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19" t="str">
        <f>IF(tbl_Customers[[#This Row],[number_vmail_messages]] = 0, "No Usage", IF(tbl_Customers[[#This Row],[number_vmail_messages]] &lt;= 20, "Low Usage", IF(tbl_Customers[[#This Row],[number_vmail_messages]] &lt;= 40, "Medium Usgae", "High Usage")))</f>
        <v>No Usage</v>
      </c>
      <c r="AD3619" t="str">
        <f>IF(tbl_Customers[[#This Row],[total_day_minutes]]&lt;=150,"Low Usage", IF(tbl_Customers[[#This Row],[total_day_minutes]]&lt;=200,"Medium Usage", IF(tbl_Customers[[#This Row],[total_day_minutes]]&lt;=250,"High Usage","Very High Usage")))</f>
        <v>Low Usage</v>
      </c>
      <c r="AE3619" t="str">
        <f>IF(tbl_Customers[[#This Row],[total_intl_calls]]&lt;=5,"Low Calls", IF(tbl_Customers[[#This Row],[total_intl_calls]]&lt;=10, "Medium Calls", "High Calls"))</f>
        <v>Low Calls</v>
      </c>
      <c r="AF36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19" s="36" t="str">
        <f>IF(tbl_Customers[[#This Row],[Churn_Risk_Score]]&gt;=10,"High Risk", IF(tbl_Customers[[#This Row],[Churn_Risk_Score]]&gt;=5,"Medium Risk","Low Risk"))</f>
        <v>Low Risk</v>
      </c>
    </row>
    <row r="3620" spans="1:33" x14ac:dyDescent="0.35">
      <c r="A3620">
        <v>3619</v>
      </c>
      <c r="B3620" t="s">
        <v>44</v>
      </c>
      <c r="C3620">
        <v>142</v>
      </c>
      <c r="D3620" t="s">
        <v>25</v>
      </c>
      <c r="E3620" t="s">
        <v>22</v>
      </c>
      <c r="F3620" t="s">
        <v>23</v>
      </c>
      <c r="G3620">
        <v>34</v>
      </c>
      <c r="H3620">
        <v>219.5</v>
      </c>
      <c r="I3620">
        <v>85</v>
      </c>
      <c r="J3620">
        <v>37.32</v>
      </c>
      <c r="K3620">
        <v>144</v>
      </c>
      <c r="L3620">
        <v>120</v>
      </c>
      <c r="M3620">
        <v>12.24</v>
      </c>
      <c r="N3620">
        <v>258.2</v>
      </c>
      <c r="O3620">
        <v>84</v>
      </c>
      <c r="P3620">
        <v>11.62</v>
      </c>
      <c r="Q3620">
        <v>7</v>
      </c>
      <c r="R3620">
        <v>3</v>
      </c>
      <c r="S3620">
        <v>1.89</v>
      </c>
      <c r="T3620">
        <v>1</v>
      </c>
      <c r="U3620" t="s">
        <v>22</v>
      </c>
      <c r="V3620">
        <f>IF(tbl_Customers[[#This Row],[churn]] = "yes", 1, 0)</f>
        <v>0</v>
      </c>
      <c r="W3620" t="str">
        <f>IF(tbl_Customers[[#This Row],[number_customer_service_calls]] &lt;= 1, "0-1 Calls", IF(tbl_Customers[[#This Row],[number_customer_service_calls]] &lt;= 3, "2-3 Calls", IF(tbl_Customers[[#This Row],[number_customer_service_calls]] &lt;=5, "4-5 Calls", "6+ Calls")))</f>
        <v>0-1 Calls</v>
      </c>
      <c r="X3620" t="str">
        <f>IF(tbl_Customers[[#This Row],[account_length]] &lt;= 50, "0-50", IF(tbl_Customers[[#This Row],[account_length]] &lt;=100, "51-100", IF(tbl_Customers[[#This Row],[account_length]] &lt;= 150, "101-150", "151+")))</f>
        <v>101-150</v>
      </c>
      <c r="Y3620" t="str">
        <f>IF(tbl_Customers[[#This Row],[total_intl_charge]] &lt;= 3, "Low Charges", "High Charges")</f>
        <v>Low Charges</v>
      </c>
      <c r="Z3620" t="str">
        <f>IF(tbl_Customers[[#This Row],[total_eve_calls]]&lt;=80,"Low Calls",
IF(tbl_Customers[[#This Row],[total_eve_calls]]&lt;=120,"Medium Calls","High Calls"))</f>
        <v>Medium Calls</v>
      </c>
      <c r="AA3620" t="str">
        <f>IF(tbl_Customers[[#This Row],[total_eve_charge]]&lt;=15,"Low Charges",
IF(tbl_Customers[[#This Row],[total_eve_charge]]&lt;=20,"Medium Charges","High Charges"))</f>
        <v>Low Charges</v>
      </c>
      <c r="AB36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20" t="str">
        <f>IF(tbl_Customers[[#This Row],[number_vmail_messages]] = 0, "No Usage", IF(tbl_Customers[[#This Row],[number_vmail_messages]] &lt;= 20, "Low Usage", IF(tbl_Customers[[#This Row],[number_vmail_messages]] &lt;= 40, "Medium Usgae", "High Usage")))</f>
        <v>Medium Usgae</v>
      </c>
      <c r="AD3620" t="str">
        <f>IF(tbl_Customers[[#This Row],[total_day_minutes]]&lt;=150,"Low Usage", IF(tbl_Customers[[#This Row],[total_day_minutes]]&lt;=200,"Medium Usage", IF(tbl_Customers[[#This Row],[total_day_minutes]]&lt;=250,"High Usage","Very High Usage")))</f>
        <v>High Usage</v>
      </c>
      <c r="AE3620" t="str">
        <f>IF(tbl_Customers[[#This Row],[total_intl_calls]]&lt;=5,"Low Calls", IF(tbl_Customers[[#This Row],[total_intl_calls]]&lt;=10, "Medium Calls", "High Calls"))</f>
        <v>Low Calls</v>
      </c>
      <c r="AF36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20" s="36" t="str">
        <f>IF(tbl_Customers[[#This Row],[Churn_Risk_Score]]&gt;=10,"High Risk", IF(tbl_Customers[[#This Row],[Churn_Risk_Score]]&gt;=5,"Medium Risk","Low Risk"))</f>
        <v>Low Risk</v>
      </c>
    </row>
    <row r="3621" spans="1:33" x14ac:dyDescent="0.35">
      <c r="A3621">
        <v>3620</v>
      </c>
      <c r="B3621" t="s">
        <v>26</v>
      </c>
      <c r="C3621">
        <v>73</v>
      </c>
      <c r="D3621" t="s">
        <v>21</v>
      </c>
      <c r="E3621" t="s">
        <v>23</v>
      </c>
      <c r="F3621" t="s">
        <v>23</v>
      </c>
      <c r="G3621">
        <v>34</v>
      </c>
      <c r="H3621">
        <v>252.9</v>
      </c>
      <c r="I3621">
        <v>103</v>
      </c>
      <c r="J3621">
        <v>42.99</v>
      </c>
      <c r="K3621">
        <v>220.1</v>
      </c>
      <c r="L3621">
        <v>79</v>
      </c>
      <c r="M3621">
        <v>18.71</v>
      </c>
      <c r="N3621">
        <v>144.9</v>
      </c>
      <c r="O3621">
        <v>65</v>
      </c>
      <c r="P3621">
        <v>6.52</v>
      </c>
      <c r="Q3621">
        <v>11.4</v>
      </c>
      <c r="R3621">
        <v>3</v>
      </c>
      <c r="S3621">
        <v>3.08</v>
      </c>
      <c r="T3621">
        <v>0</v>
      </c>
      <c r="U3621" t="s">
        <v>22</v>
      </c>
      <c r="V3621">
        <f>IF(tbl_Customers[[#This Row],[churn]] = "yes", 1, 0)</f>
        <v>0</v>
      </c>
      <c r="W3621" t="str">
        <f>IF(tbl_Customers[[#This Row],[number_customer_service_calls]] &lt;= 1, "0-1 Calls", IF(tbl_Customers[[#This Row],[number_customer_service_calls]] &lt;= 3, "2-3 Calls", IF(tbl_Customers[[#This Row],[number_customer_service_calls]] &lt;=5, "4-5 Calls", "6+ Calls")))</f>
        <v>0-1 Calls</v>
      </c>
      <c r="X3621" t="str">
        <f>IF(tbl_Customers[[#This Row],[account_length]] &lt;= 50, "0-50", IF(tbl_Customers[[#This Row],[account_length]] &lt;=100, "51-100", IF(tbl_Customers[[#This Row],[account_length]] &lt;= 150, "101-150", "151+")))</f>
        <v>51-100</v>
      </c>
      <c r="Y3621" t="str">
        <f>IF(tbl_Customers[[#This Row],[total_intl_charge]] &lt;= 3, "Low Charges", "High Charges")</f>
        <v>High Charges</v>
      </c>
      <c r="Z3621" t="str">
        <f>IF(tbl_Customers[[#This Row],[total_eve_calls]]&lt;=80,"Low Calls",
IF(tbl_Customers[[#This Row],[total_eve_calls]]&lt;=120,"Medium Calls","High Calls"))</f>
        <v>Low Calls</v>
      </c>
      <c r="AA3621" t="str">
        <f>IF(tbl_Customers[[#This Row],[total_eve_charge]]&lt;=15,"Low Charges",
IF(tbl_Customers[[#This Row],[total_eve_charge]]&lt;=20,"Medium Charges","High Charges"))</f>
        <v>Medium Charges</v>
      </c>
      <c r="AB36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21" t="str">
        <f>IF(tbl_Customers[[#This Row],[number_vmail_messages]] = 0, "No Usage", IF(tbl_Customers[[#This Row],[number_vmail_messages]] &lt;= 20, "Low Usage", IF(tbl_Customers[[#This Row],[number_vmail_messages]] &lt;= 40, "Medium Usgae", "High Usage")))</f>
        <v>Medium Usgae</v>
      </c>
      <c r="AD3621" t="str">
        <f>IF(tbl_Customers[[#This Row],[total_day_minutes]]&lt;=150,"Low Usage", IF(tbl_Customers[[#This Row],[total_day_minutes]]&lt;=200,"Medium Usage", IF(tbl_Customers[[#This Row],[total_day_minutes]]&lt;=250,"High Usage","Very High Usage")))</f>
        <v>Very High Usage</v>
      </c>
      <c r="AE3621" t="str">
        <f>IF(tbl_Customers[[#This Row],[total_intl_calls]]&lt;=5,"Low Calls", IF(tbl_Customers[[#This Row],[total_intl_calls]]&lt;=10, "Medium Calls", "High Calls"))</f>
        <v>Low Calls</v>
      </c>
      <c r="AF36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3621" s="36" t="str">
        <f>IF(tbl_Customers[[#This Row],[Churn_Risk_Score]]&gt;=10,"High Risk", IF(tbl_Customers[[#This Row],[Churn_Risk_Score]]&gt;=5,"Medium Risk","Low Risk"))</f>
        <v>High Risk</v>
      </c>
    </row>
    <row r="3622" spans="1:33" x14ac:dyDescent="0.35">
      <c r="A3622">
        <v>3621</v>
      </c>
      <c r="B3622" t="s">
        <v>73</v>
      </c>
      <c r="C3622">
        <v>135</v>
      </c>
      <c r="D3622" t="s">
        <v>21</v>
      </c>
      <c r="E3622" t="s">
        <v>22</v>
      </c>
      <c r="F3622" t="s">
        <v>23</v>
      </c>
      <c r="G3622">
        <v>46</v>
      </c>
      <c r="H3622">
        <v>172.6</v>
      </c>
      <c r="I3622">
        <v>77</v>
      </c>
      <c r="J3622">
        <v>29.34</v>
      </c>
      <c r="K3622">
        <v>203.4</v>
      </c>
      <c r="L3622">
        <v>102</v>
      </c>
      <c r="M3622">
        <v>17.29</v>
      </c>
      <c r="N3622">
        <v>264.2</v>
      </c>
      <c r="O3622">
        <v>108</v>
      </c>
      <c r="P3622">
        <v>11.89</v>
      </c>
      <c r="Q3622">
        <v>10.4</v>
      </c>
      <c r="R3622">
        <v>2</v>
      </c>
      <c r="S3622">
        <v>2.81</v>
      </c>
      <c r="T3622">
        <v>1</v>
      </c>
      <c r="U3622" t="s">
        <v>22</v>
      </c>
      <c r="V3622">
        <f>IF(tbl_Customers[[#This Row],[churn]] = "yes", 1, 0)</f>
        <v>0</v>
      </c>
      <c r="W3622" t="str">
        <f>IF(tbl_Customers[[#This Row],[number_customer_service_calls]] &lt;= 1, "0-1 Calls", IF(tbl_Customers[[#This Row],[number_customer_service_calls]] &lt;= 3, "2-3 Calls", IF(tbl_Customers[[#This Row],[number_customer_service_calls]] &lt;=5, "4-5 Calls", "6+ Calls")))</f>
        <v>0-1 Calls</v>
      </c>
      <c r="X3622" t="str">
        <f>IF(tbl_Customers[[#This Row],[account_length]] &lt;= 50, "0-50", IF(tbl_Customers[[#This Row],[account_length]] &lt;=100, "51-100", IF(tbl_Customers[[#This Row],[account_length]] &lt;= 150, "101-150", "151+")))</f>
        <v>101-150</v>
      </c>
      <c r="Y3622" t="str">
        <f>IF(tbl_Customers[[#This Row],[total_intl_charge]] &lt;= 3, "Low Charges", "High Charges")</f>
        <v>Low Charges</v>
      </c>
      <c r="Z3622" t="str">
        <f>IF(tbl_Customers[[#This Row],[total_eve_calls]]&lt;=80,"Low Calls",
IF(tbl_Customers[[#This Row],[total_eve_calls]]&lt;=120,"Medium Calls","High Calls"))</f>
        <v>Medium Calls</v>
      </c>
      <c r="AA3622" t="str">
        <f>IF(tbl_Customers[[#This Row],[total_eve_charge]]&lt;=15,"Low Charges",
IF(tbl_Customers[[#This Row],[total_eve_charge]]&lt;=20,"Medium Charges","High Charges"))</f>
        <v>Medium Charges</v>
      </c>
      <c r="AB36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2" t="str">
        <f>IF(tbl_Customers[[#This Row],[number_vmail_messages]] = 0, "No Usage", IF(tbl_Customers[[#This Row],[number_vmail_messages]] &lt;= 20, "Low Usage", IF(tbl_Customers[[#This Row],[number_vmail_messages]] &lt;= 40, "Medium Usgae", "High Usage")))</f>
        <v>High Usage</v>
      </c>
      <c r="AD3622" t="str">
        <f>IF(tbl_Customers[[#This Row],[total_day_minutes]]&lt;=150,"Low Usage", IF(tbl_Customers[[#This Row],[total_day_minutes]]&lt;=200,"Medium Usage", IF(tbl_Customers[[#This Row],[total_day_minutes]]&lt;=250,"High Usage","Very High Usage")))</f>
        <v>Medium Usage</v>
      </c>
      <c r="AE3622" t="str">
        <f>IF(tbl_Customers[[#This Row],[total_intl_calls]]&lt;=5,"Low Calls", IF(tbl_Customers[[#This Row],[total_intl_calls]]&lt;=10, "Medium Calls", "High Calls"))</f>
        <v>Low Calls</v>
      </c>
      <c r="AF36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22" s="36" t="str">
        <f>IF(tbl_Customers[[#This Row],[Churn_Risk_Score]]&gt;=10,"High Risk", IF(tbl_Customers[[#This Row],[Churn_Risk_Score]]&gt;=5,"Medium Risk","Low Risk"))</f>
        <v>Low Risk</v>
      </c>
    </row>
    <row r="3623" spans="1:33" x14ac:dyDescent="0.35">
      <c r="A3623">
        <v>3622</v>
      </c>
      <c r="B3623" t="s">
        <v>61</v>
      </c>
      <c r="C3623">
        <v>29</v>
      </c>
      <c r="D3623" t="s">
        <v>21</v>
      </c>
      <c r="E3623" t="s">
        <v>22</v>
      </c>
      <c r="F3623" t="s">
        <v>22</v>
      </c>
      <c r="G3623">
        <v>0</v>
      </c>
      <c r="H3623">
        <v>262</v>
      </c>
      <c r="I3623">
        <v>112</v>
      </c>
      <c r="J3623">
        <v>44.54</v>
      </c>
      <c r="K3623">
        <v>82.7</v>
      </c>
      <c r="L3623">
        <v>60</v>
      </c>
      <c r="M3623">
        <v>7.03</v>
      </c>
      <c r="N3623">
        <v>195.1</v>
      </c>
      <c r="O3623">
        <v>120</v>
      </c>
      <c r="P3623">
        <v>8.7799999999999994</v>
      </c>
      <c r="Q3623">
        <v>10.7</v>
      </c>
      <c r="R3623">
        <v>5</v>
      </c>
      <c r="S3623">
        <v>2.89</v>
      </c>
      <c r="T3623">
        <v>1</v>
      </c>
      <c r="U3623" t="s">
        <v>22</v>
      </c>
      <c r="V3623">
        <f>IF(tbl_Customers[[#This Row],[churn]] = "yes", 1, 0)</f>
        <v>0</v>
      </c>
      <c r="W3623" t="str">
        <f>IF(tbl_Customers[[#This Row],[number_customer_service_calls]] &lt;= 1, "0-1 Calls", IF(tbl_Customers[[#This Row],[number_customer_service_calls]] &lt;= 3, "2-3 Calls", IF(tbl_Customers[[#This Row],[number_customer_service_calls]] &lt;=5, "4-5 Calls", "6+ Calls")))</f>
        <v>0-1 Calls</v>
      </c>
      <c r="X3623" t="str">
        <f>IF(tbl_Customers[[#This Row],[account_length]] &lt;= 50, "0-50", IF(tbl_Customers[[#This Row],[account_length]] &lt;=100, "51-100", IF(tbl_Customers[[#This Row],[account_length]] &lt;= 150, "101-150", "151+")))</f>
        <v>0-50</v>
      </c>
      <c r="Y3623" t="str">
        <f>IF(tbl_Customers[[#This Row],[total_intl_charge]] &lt;= 3, "Low Charges", "High Charges")</f>
        <v>Low Charges</v>
      </c>
      <c r="Z3623" t="str">
        <f>IF(tbl_Customers[[#This Row],[total_eve_calls]]&lt;=80,"Low Calls",
IF(tbl_Customers[[#This Row],[total_eve_calls]]&lt;=120,"Medium Calls","High Calls"))</f>
        <v>Low Calls</v>
      </c>
      <c r="AA3623" t="str">
        <f>IF(tbl_Customers[[#This Row],[total_eve_charge]]&lt;=15,"Low Charges",
IF(tbl_Customers[[#This Row],[total_eve_charge]]&lt;=20,"Medium Charges","High Charges"))</f>
        <v>Low Charges</v>
      </c>
      <c r="AB36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3" t="str">
        <f>IF(tbl_Customers[[#This Row],[number_vmail_messages]] = 0, "No Usage", IF(tbl_Customers[[#This Row],[number_vmail_messages]] &lt;= 20, "Low Usage", IF(tbl_Customers[[#This Row],[number_vmail_messages]] &lt;= 40, "Medium Usgae", "High Usage")))</f>
        <v>No Usage</v>
      </c>
      <c r="AD3623" t="str">
        <f>IF(tbl_Customers[[#This Row],[total_day_minutes]]&lt;=150,"Low Usage", IF(tbl_Customers[[#This Row],[total_day_minutes]]&lt;=200,"Medium Usage", IF(tbl_Customers[[#This Row],[total_day_minutes]]&lt;=250,"High Usage","Very High Usage")))</f>
        <v>Very High Usage</v>
      </c>
      <c r="AE3623" t="str">
        <f>IF(tbl_Customers[[#This Row],[total_intl_calls]]&lt;=5,"Low Calls", IF(tbl_Customers[[#This Row],[total_intl_calls]]&lt;=10, "Medium Calls", "High Calls"))</f>
        <v>Low Calls</v>
      </c>
      <c r="AF36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23" s="36" t="str">
        <f>IF(tbl_Customers[[#This Row],[Churn_Risk_Score]]&gt;=10,"High Risk", IF(tbl_Customers[[#This Row],[Churn_Risk_Score]]&gt;=5,"Medium Risk","Low Risk"))</f>
        <v>Medium Risk</v>
      </c>
    </row>
    <row r="3624" spans="1:33" x14ac:dyDescent="0.35">
      <c r="A3624">
        <v>3623</v>
      </c>
      <c r="B3624" t="s">
        <v>40</v>
      </c>
      <c r="C3624">
        <v>158</v>
      </c>
      <c r="D3624" t="s">
        <v>21</v>
      </c>
      <c r="E3624" t="s">
        <v>22</v>
      </c>
      <c r="F3624" t="s">
        <v>22</v>
      </c>
      <c r="G3624">
        <v>0</v>
      </c>
      <c r="H3624">
        <v>123.3</v>
      </c>
      <c r="I3624">
        <v>115</v>
      </c>
      <c r="J3624">
        <v>20.96</v>
      </c>
      <c r="K3624">
        <v>130.4</v>
      </c>
      <c r="L3624">
        <v>91</v>
      </c>
      <c r="M3624">
        <v>11.08</v>
      </c>
      <c r="N3624">
        <v>243.7</v>
      </c>
      <c r="O3624">
        <v>119</v>
      </c>
      <c r="P3624">
        <v>10.97</v>
      </c>
      <c r="Q3624">
        <v>11.2</v>
      </c>
      <c r="R3624">
        <v>3</v>
      </c>
      <c r="S3624">
        <v>3.02</v>
      </c>
      <c r="T3624">
        <v>3</v>
      </c>
      <c r="U3624" t="s">
        <v>22</v>
      </c>
      <c r="V3624">
        <f>IF(tbl_Customers[[#This Row],[churn]] = "yes", 1, 0)</f>
        <v>0</v>
      </c>
      <c r="W3624" t="str">
        <f>IF(tbl_Customers[[#This Row],[number_customer_service_calls]] &lt;= 1, "0-1 Calls", IF(tbl_Customers[[#This Row],[number_customer_service_calls]] &lt;= 3, "2-3 Calls", IF(tbl_Customers[[#This Row],[number_customer_service_calls]] &lt;=5, "4-5 Calls", "6+ Calls")))</f>
        <v>2-3 Calls</v>
      </c>
      <c r="X3624" t="str">
        <f>IF(tbl_Customers[[#This Row],[account_length]] &lt;= 50, "0-50", IF(tbl_Customers[[#This Row],[account_length]] &lt;=100, "51-100", IF(tbl_Customers[[#This Row],[account_length]] &lt;= 150, "101-150", "151+")))</f>
        <v>151+</v>
      </c>
      <c r="Y3624" t="str">
        <f>IF(tbl_Customers[[#This Row],[total_intl_charge]] &lt;= 3, "Low Charges", "High Charges")</f>
        <v>High Charges</v>
      </c>
      <c r="Z3624" t="str">
        <f>IF(tbl_Customers[[#This Row],[total_eve_calls]]&lt;=80,"Low Calls",
IF(tbl_Customers[[#This Row],[total_eve_calls]]&lt;=120,"Medium Calls","High Calls"))</f>
        <v>Medium Calls</v>
      </c>
      <c r="AA3624" t="str">
        <f>IF(tbl_Customers[[#This Row],[total_eve_charge]]&lt;=15,"Low Charges",
IF(tbl_Customers[[#This Row],[total_eve_charge]]&lt;=20,"Medium Charges","High Charges"))</f>
        <v>Low Charges</v>
      </c>
      <c r="AB36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4" t="str">
        <f>IF(tbl_Customers[[#This Row],[number_vmail_messages]] = 0, "No Usage", IF(tbl_Customers[[#This Row],[number_vmail_messages]] &lt;= 20, "Low Usage", IF(tbl_Customers[[#This Row],[number_vmail_messages]] &lt;= 40, "Medium Usgae", "High Usage")))</f>
        <v>No Usage</v>
      </c>
      <c r="AD3624" t="str">
        <f>IF(tbl_Customers[[#This Row],[total_day_minutes]]&lt;=150,"Low Usage", IF(tbl_Customers[[#This Row],[total_day_minutes]]&lt;=200,"Medium Usage", IF(tbl_Customers[[#This Row],[total_day_minutes]]&lt;=250,"High Usage","Very High Usage")))</f>
        <v>Low Usage</v>
      </c>
      <c r="AE3624" t="str">
        <f>IF(tbl_Customers[[#This Row],[total_intl_calls]]&lt;=5,"Low Calls", IF(tbl_Customers[[#This Row],[total_intl_calls]]&lt;=10, "Medium Calls", "High Calls"))</f>
        <v>Low Calls</v>
      </c>
      <c r="AF36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24" s="36" t="str">
        <f>IF(tbl_Customers[[#This Row],[Churn_Risk_Score]]&gt;=10,"High Risk", IF(tbl_Customers[[#This Row],[Churn_Risk_Score]]&gt;=5,"Medium Risk","Low Risk"))</f>
        <v>Low Risk</v>
      </c>
    </row>
    <row r="3625" spans="1:33" x14ac:dyDescent="0.35">
      <c r="A3625">
        <v>3624</v>
      </c>
      <c r="B3625" t="s">
        <v>62</v>
      </c>
      <c r="C3625">
        <v>104</v>
      </c>
      <c r="D3625" t="s">
        <v>21</v>
      </c>
      <c r="E3625" t="s">
        <v>22</v>
      </c>
      <c r="F3625" t="s">
        <v>22</v>
      </c>
      <c r="G3625">
        <v>0</v>
      </c>
      <c r="H3625">
        <v>210.9</v>
      </c>
      <c r="I3625">
        <v>90</v>
      </c>
      <c r="J3625">
        <v>35.85</v>
      </c>
      <c r="K3625">
        <v>272.2</v>
      </c>
      <c r="L3625">
        <v>101</v>
      </c>
      <c r="M3625">
        <v>23.14</v>
      </c>
      <c r="N3625">
        <v>304.3</v>
      </c>
      <c r="O3625">
        <v>86</v>
      </c>
      <c r="P3625">
        <v>13.69</v>
      </c>
      <c r="Q3625">
        <v>10.6</v>
      </c>
      <c r="R3625">
        <v>5</v>
      </c>
      <c r="S3625">
        <v>2.86</v>
      </c>
      <c r="T3625">
        <v>3</v>
      </c>
      <c r="U3625" t="s">
        <v>23</v>
      </c>
      <c r="V3625">
        <f>IF(tbl_Customers[[#This Row],[churn]] = "yes", 1, 0)</f>
        <v>1</v>
      </c>
      <c r="W3625" t="str">
        <f>IF(tbl_Customers[[#This Row],[number_customer_service_calls]] &lt;= 1, "0-1 Calls", IF(tbl_Customers[[#This Row],[number_customer_service_calls]] &lt;= 3, "2-3 Calls", IF(tbl_Customers[[#This Row],[number_customer_service_calls]] &lt;=5, "4-5 Calls", "6+ Calls")))</f>
        <v>2-3 Calls</v>
      </c>
      <c r="X3625" t="str">
        <f>IF(tbl_Customers[[#This Row],[account_length]] &lt;= 50, "0-50", IF(tbl_Customers[[#This Row],[account_length]] &lt;=100, "51-100", IF(tbl_Customers[[#This Row],[account_length]] &lt;= 150, "101-150", "151+")))</f>
        <v>101-150</v>
      </c>
      <c r="Y3625" t="str">
        <f>IF(tbl_Customers[[#This Row],[total_intl_charge]] &lt;= 3, "Low Charges", "High Charges")</f>
        <v>Low Charges</v>
      </c>
      <c r="Z3625" t="str">
        <f>IF(tbl_Customers[[#This Row],[total_eve_calls]]&lt;=80,"Low Calls",
IF(tbl_Customers[[#This Row],[total_eve_calls]]&lt;=120,"Medium Calls","High Calls"))</f>
        <v>Medium Calls</v>
      </c>
      <c r="AA3625" t="str">
        <f>IF(tbl_Customers[[#This Row],[total_eve_charge]]&lt;=15,"Low Charges",
IF(tbl_Customers[[#This Row],[total_eve_charge]]&lt;=20,"Medium Charges","High Charges"))</f>
        <v>High Charges</v>
      </c>
      <c r="AB36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25" t="str">
        <f>IF(tbl_Customers[[#This Row],[number_vmail_messages]] = 0, "No Usage", IF(tbl_Customers[[#This Row],[number_vmail_messages]] &lt;= 20, "Low Usage", IF(tbl_Customers[[#This Row],[number_vmail_messages]] &lt;= 40, "Medium Usgae", "High Usage")))</f>
        <v>No Usage</v>
      </c>
      <c r="AD3625" t="str">
        <f>IF(tbl_Customers[[#This Row],[total_day_minutes]]&lt;=150,"Low Usage", IF(tbl_Customers[[#This Row],[total_day_minutes]]&lt;=200,"Medium Usage", IF(tbl_Customers[[#This Row],[total_day_minutes]]&lt;=250,"High Usage","Very High Usage")))</f>
        <v>High Usage</v>
      </c>
      <c r="AE3625" t="str">
        <f>IF(tbl_Customers[[#This Row],[total_intl_calls]]&lt;=5,"Low Calls", IF(tbl_Customers[[#This Row],[total_intl_calls]]&lt;=10, "Medium Calls", "High Calls"))</f>
        <v>Low Calls</v>
      </c>
      <c r="AF36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25" s="36" t="str">
        <f>IF(tbl_Customers[[#This Row],[Churn_Risk_Score]]&gt;=10,"High Risk", IF(tbl_Customers[[#This Row],[Churn_Risk_Score]]&gt;=5,"Medium Risk","Low Risk"))</f>
        <v>Low Risk</v>
      </c>
    </row>
    <row r="3626" spans="1:33" x14ac:dyDescent="0.35">
      <c r="A3626">
        <v>3625</v>
      </c>
      <c r="B3626" t="s">
        <v>57</v>
      </c>
      <c r="C3626">
        <v>74</v>
      </c>
      <c r="D3626" t="s">
        <v>28</v>
      </c>
      <c r="E3626" t="s">
        <v>22</v>
      </c>
      <c r="F3626" t="s">
        <v>22</v>
      </c>
      <c r="G3626">
        <v>0</v>
      </c>
      <c r="H3626">
        <v>143.69999999999999</v>
      </c>
      <c r="I3626">
        <v>97</v>
      </c>
      <c r="J3626">
        <v>24.43</v>
      </c>
      <c r="K3626">
        <v>229.6</v>
      </c>
      <c r="L3626">
        <v>110</v>
      </c>
      <c r="M3626">
        <v>19.52</v>
      </c>
      <c r="N3626">
        <v>98.8</v>
      </c>
      <c r="O3626">
        <v>100</v>
      </c>
      <c r="P3626">
        <v>4.45</v>
      </c>
      <c r="Q3626">
        <v>11.8</v>
      </c>
      <c r="R3626">
        <v>5</v>
      </c>
      <c r="S3626">
        <v>3.19</v>
      </c>
      <c r="T3626">
        <v>1</v>
      </c>
      <c r="U3626" t="s">
        <v>22</v>
      </c>
      <c r="V3626">
        <f>IF(tbl_Customers[[#This Row],[churn]] = "yes", 1, 0)</f>
        <v>0</v>
      </c>
      <c r="W3626" t="str">
        <f>IF(tbl_Customers[[#This Row],[number_customer_service_calls]] &lt;= 1, "0-1 Calls", IF(tbl_Customers[[#This Row],[number_customer_service_calls]] &lt;= 3, "2-3 Calls", IF(tbl_Customers[[#This Row],[number_customer_service_calls]] &lt;=5, "4-5 Calls", "6+ Calls")))</f>
        <v>0-1 Calls</v>
      </c>
      <c r="X3626" t="str">
        <f>IF(tbl_Customers[[#This Row],[account_length]] &lt;= 50, "0-50", IF(tbl_Customers[[#This Row],[account_length]] &lt;=100, "51-100", IF(tbl_Customers[[#This Row],[account_length]] &lt;= 150, "101-150", "151+")))</f>
        <v>51-100</v>
      </c>
      <c r="Y3626" t="str">
        <f>IF(tbl_Customers[[#This Row],[total_intl_charge]] &lt;= 3, "Low Charges", "High Charges")</f>
        <v>High Charges</v>
      </c>
      <c r="Z3626" t="str">
        <f>IF(tbl_Customers[[#This Row],[total_eve_calls]]&lt;=80,"Low Calls",
IF(tbl_Customers[[#This Row],[total_eve_calls]]&lt;=120,"Medium Calls","High Calls"))</f>
        <v>Medium Calls</v>
      </c>
      <c r="AA3626" t="str">
        <f>IF(tbl_Customers[[#This Row],[total_eve_charge]]&lt;=15,"Low Charges",
IF(tbl_Customers[[#This Row],[total_eve_charge]]&lt;=20,"Medium Charges","High Charges"))</f>
        <v>Medium Charges</v>
      </c>
      <c r="AB36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6" t="str">
        <f>IF(tbl_Customers[[#This Row],[number_vmail_messages]] = 0, "No Usage", IF(tbl_Customers[[#This Row],[number_vmail_messages]] &lt;= 20, "Low Usage", IF(tbl_Customers[[#This Row],[number_vmail_messages]] &lt;= 40, "Medium Usgae", "High Usage")))</f>
        <v>No Usage</v>
      </c>
      <c r="AD3626" t="str">
        <f>IF(tbl_Customers[[#This Row],[total_day_minutes]]&lt;=150,"Low Usage", IF(tbl_Customers[[#This Row],[total_day_minutes]]&lt;=200,"Medium Usage", IF(tbl_Customers[[#This Row],[total_day_minutes]]&lt;=250,"High Usage","Very High Usage")))</f>
        <v>Low Usage</v>
      </c>
      <c r="AE3626" t="str">
        <f>IF(tbl_Customers[[#This Row],[total_intl_calls]]&lt;=5,"Low Calls", IF(tbl_Customers[[#This Row],[total_intl_calls]]&lt;=10, "Medium Calls", "High Calls"))</f>
        <v>Low Calls</v>
      </c>
      <c r="AF36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26" s="36" t="str">
        <f>IF(tbl_Customers[[#This Row],[Churn_Risk_Score]]&gt;=10,"High Risk", IF(tbl_Customers[[#This Row],[Churn_Risk_Score]]&gt;=5,"Medium Risk","Low Risk"))</f>
        <v>Low Risk</v>
      </c>
    </row>
    <row r="3627" spans="1:33" x14ac:dyDescent="0.35">
      <c r="A3627">
        <v>3626</v>
      </c>
      <c r="B3627" t="s">
        <v>52</v>
      </c>
      <c r="C3627">
        <v>28</v>
      </c>
      <c r="D3627" t="s">
        <v>21</v>
      </c>
      <c r="E3627" t="s">
        <v>22</v>
      </c>
      <c r="F3627" t="s">
        <v>22</v>
      </c>
      <c r="G3627">
        <v>0</v>
      </c>
      <c r="H3627">
        <v>171.2</v>
      </c>
      <c r="I3627">
        <v>90</v>
      </c>
      <c r="J3627">
        <v>29.1</v>
      </c>
      <c r="K3627">
        <v>173.9</v>
      </c>
      <c r="L3627">
        <v>65</v>
      </c>
      <c r="M3627">
        <v>14.78</v>
      </c>
      <c r="N3627">
        <v>210.5</v>
      </c>
      <c r="O3627">
        <v>139</v>
      </c>
      <c r="P3627">
        <v>9.4700000000000006</v>
      </c>
      <c r="Q3627">
        <v>14</v>
      </c>
      <c r="R3627">
        <v>4</v>
      </c>
      <c r="S3627">
        <v>3.78</v>
      </c>
      <c r="T3627">
        <v>2</v>
      </c>
      <c r="U3627" t="s">
        <v>22</v>
      </c>
      <c r="V3627">
        <f>IF(tbl_Customers[[#This Row],[churn]] = "yes", 1, 0)</f>
        <v>0</v>
      </c>
      <c r="W3627" t="str">
        <f>IF(tbl_Customers[[#This Row],[number_customer_service_calls]] &lt;= 1, "0-1 Calls", IF(tbl_Customers[[#This Row],[number_customer_service_calls]] &lt;= 3, "2-3 Calls", IF(tbl_Customers[[#This Row],[number_customer_service_calls]] &lt;=5, "4-5 Calls", "6+ Calls")))</f>
        <v>2-3 Calls</v>
      </c>
      <c r="X3627" t="str">
        <f>IF(tbl_Customers[[#This Row],[account_length]] &lt;= 50, "0-50", IF(tbl_Customers[[#This Row],[account_length]] &lt;=100, "51-100", IF(tbl_Customers[[#This Row],[account_length]] &lt;= 150, "101-150", "151+")))</f>
        <v>0-50</v>
      </c>
      <c r="Y3627" t="str">
        <f>IF(tbl_Customers[[#This Row],[total_intl_charge]] &lt;= 3, "Low Charges", "High Charges")</f>
        <v>High Charges</v>
      </c>
      <c r="Z3627" t="str">
        <f>IF(tbl_Customers[[#This Row],[total_eve_calls]]&lt;=80,"Low Calls",
IF(tbl_Customers[[#This Row],[total_eve_calls]]&lt;=120,"Medium Calls","High Calls"))</f>
        <v>Low Calls</v>
      </c>
      <c r="AA3627" t="str">
        <f>IF(tbl_Customers[[#This Row],[total_eve_charge]]&lt;=15,"Low Charges",
IF(tbl_Customers[[#This Row],[total_eve_charge]]&lt;=20,"Medium Charges","High Charges"))</f>
        <v>Low Charges</v>
      </c>
      <c r="AB36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7" t="str">
        <f>IF(tbl_Customers[[#This Row],[number_vmail_messages]] = 0, "No Usage", IF(tbl_Customers[[#This Row],[number_vmail_messages]] &lt;= 20, "Low Usage", IF(tbl_Customers[[#This Row],[number_vmail_messages]] &lt;= 40, "Medium Usgae", "High Usage")))</f>
        <v>No Usage</v>
      </c>
      <c r="AD3627" t="str">
        <f>IF(tbl_Customers[[#This Row],[total_day_minutes]]&lt;=150,"Low Usage", IF(tbl_Customers[[#This Row],[total_day_minutes]]&lt;=200,"Medium Usage", IF(tbl_Customers[[#This Row],[total_day_minutes]]&lt;=250,"High Usage","Very High Usage")))</f>
        <v>Medium Usage</v>
      </c>
      <c r="AE3627" t="str">
        <f>IF(tbl_Customers[[#This Row],[total_intl_calls]]&lt;=5,"Low Calls", IF(tbl_Customers[[#This Row],[total_intl_calls]]&lt;=10, "Medium Calls", "High Calls"))</f>
        <v>Low Calls</v>
      </c>
      <c r="AF36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27" s="36" t="str">
        <f>IF(tbl_Customers[[#This Row],[Churn_Risk_Score]]&gt;=10,"High Risk", IF(tbl_Customers[[#This Row],[Churn_Risk_Score]]&gt;=5,"Medium Risk","Low Risk"))</f>
        <v>Low Risk</v>
      </c>
    </row>
    <row r="3628" spans="1:33" x14ac:dyDescent="0.35">
      <c r="A3628">
        <v>3627</v>
      </c>
      <c r="B3628" t="s">
        <v>71</v>
      </c>
      <c r="C3628">
        <v>45</v>
      </c>
      <c r="D3628" t="s">
        <v>21</v>
      </c>
      <c r="E3628" t="s">
        <v>23</v>
      </c>
      <c r="F3628" t="s">
        <v>22</v>
      </c>
      <c r="G3628">
        <v>0</v>
      </c>
      <c r="H3628">
        <v>189.6</v>
      </c>
      <c r="I3628">
        <v>96</v>
      </c>
      <c r="J3628">
        <v>32.229999999999997</v>
      </c>
      <c r="K3628">
        <v>171.7</v>
      </c>
      <c r="L3628">
        <v>69</v>
      </c>
      <c r="M3628">
        <v>14.59</v>
      </c>
      <c r="N3628">
        <v>222</v>
      </c>
      <c r="O3628">
        <v>102</v>
      </c>
      <c r="P3628">
        <v>9.99</v>
      </c>
      <c r="Q3628">
        <v>13.9</v>
      </c>
      <c r="R3628">
        <v>7</v>
      </c>
      <c r="S3628">
        <v>3.75</v>
      </c>
      <c r="T3628">
        <v>1</v>
      </c>
      <c r="U3628" t="s">
        <v>23</v>
      </c>
      <c r="V3628">
        <f>IF(tbl_Customers[[#This Row],[churn]] = "yes", 1, 0)</f>
        <v>1</v>
      </c>
      <c r="W3628" t="str">
        <f>IF(tbl_Customers[[#This Row],[number_customer_service_calls]] &lt;= 1, "0-1 Calls", IF(tbl_Customers[[#This Row],[number_customer_service_calls]] &lt;= 3, "2-3 Calls", IF(tbl_Customers[[#This Row],[number_customer_service_calls]] &lt;=5, "4-5 Calls", "6+ Calls")))</f>
        <v>0-1 Calls</v>
      </c>
      <c r="X3628" t="str">
        <f>IF(tbl_Customers[[#This Row],[account_length]] &lt;= 50, "0-50", IF(tbl_Customers[[#This Row],[account_length]] &lt;=100, "51-100", IF(tbl_Customers[[#This Row],[account_length]] &lt;= 150, "101-150", "151+")))</f>
        <v>0-50</v>
      </c>
      <c r="Y3628" t="str">
        <f>IF(tbl_Customers[[#This Row],[total_intl_charge]] &lt;= 3, "Low Charges", "High Charges")</f>
        <v>High Charges</v>
      </c>
      <c r="Z3628" t="str">
        <f>IF(tbl_Customers[[#This Row],[total_eve_calls]]&lt;=80,"Low Calls",
IF(tbl_Customers[[#This Row],[total_eve_calls]]&lt;=120,"Medium Calls","High Calls"))</f>
        <v>Low Calls</v>
      </c>
      <c r="AA3628" t="str">
        <f>IF(tbl_Customers[[#This Row],[total_eve_charge]]&lt;=15,"Low Charges",
IF(tbl_Customers[[#This Row],[total_eve_charge]]&lt;=20,"Medium Charges","High Charges"))</f>
        <v>Low Charges</v>
      </c>
      <c r="AB36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8" t="str">
        <f>IF(tbl_Customers[[#This Row],[number_vmail_messages]] = 0, "No Usage", IF(tbl_Customers[[#This Row],[number_vmail_messages]] &lt;= 20, "Low Usage", IF(tbl_Customers[[#This Row],[number_vmail_messages]] &lt;= 40, "Medium Usgae", "High Usage")))</f>
        <v>No Usage</v>
      </c>
      <c r="AD3628" t="str">
        <f>IF(tbl_Customers[[#This Row],[total_day_minutes]]&lt;=150,"Low Usage", IF(tbl_Customers[[#This Row],[total_day_minutes]]&lt;=200,"Medium Usage", IF(tbl_Customers[[#This Row],[total_day_minutes]]&lt;=250,"High Usage","Very High Usage")))</f>
        <v>Medium Usage</v>
      </c>
      <c r="AE3628" t="str">
        <f>IF(tbl_Customers[[#This Row],[total_intl_calls]]&lt;=5,"Low Calls", IF(tbl_Customers[[#This Row],[total_intl_calls]]&lt;=10, "Medium Calls", "High Calls"))</f>
        <v>Medium Calls</v>
      </c>
      <c r="AF36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28" s="36" t="str">
        <f>IF(tbl_Customers[[#This Row],[Churn_Risk_Score]]&gt;=10,"High Risk", IF(tbl_Customers[[#This Row],[Churn_Risk_Score]]&gt;=5,"Medium Risk","Low Risk"))</f>
        <v>Medium Risk</v>
      </c>
    </row>
    <row r="3629" spans="1:33" x14ac:dyDescent="0.35">
      <c r="A3629">
        <v>3628</v>
      </c>
      <c r="B3629" t="s">
        <v>38</v>
      </c>
      <c r="C3629">
        <v>60</v>
      </c>
      <c r="D3629" t="s">
        <v>21</v>
      </c>
      <c r="E3629" t="s">
        <v>22</v>
      </c>
      <c r="F3629" t="s">
        <v>22</v>
      </c>
      <c r="G3629">
        <v>0</v>
      </c>
      <c r="H3629">
        <v>229.5</v>
      </c>
      <c r="I3629">
        <v>91</v>
      </c>
      <c r="J3629">
        <v>39.020000000000003</v>
      </c>
      <c r="K3629">
        <v>157.69999999999999</v>
      </c>
      <c r="L3629">
        <v>67</v>
      </c>
      <c r="M3629">
        <v>13.4</v>
      </c>
      <c r="N3629">
        <v>162.4</v>
      </c>
      <c r="O3629">
        <v>76</v>
      </c>
      <c r="P3629">
        <v>7.31</v>
      </c>
      <c r="Q3629">
        <v>13.2</v>
      </c>
      <c r="R3629">
        <v>3</v>
      </c>
      <c r="S3629">
        <v>3.56</v>
      </c>
      <c r="T3629">
        <v>2</v>
      </c>
      <c r="U3629" t="s">
        <v>22</v>
      </c>
      <c r="V3629">
        <f>IF(tbl_Customers[[#This Row],[churn]] = "yes", 1, 0)</f>
        <v>0</v>
      </c>
      <c r="W3629" t="str">
        <f>IF(tbl_Customers[[#This Row],[number_customer_service_calls]] &lt;= 1, "0-1 Calls", IF(tbl_Customers[[#This Row],[number_customer_service_calls]] &lt;= 3, "2-3 Calls", IF(tbl_Customers[[#This Row],[number_customer_service_calls]] &lt;=5, "4-5 Calls", "6+ Calls")))</f>
        <v>2-3 Calls</v>
      </c>
      <c r="X3629" t="str">
        <f>IF(tbl_Customers[[#This Row],[account_length]] &lt;= 50, "0-50", IF(tbl_Customers[[#This Row],[account_length]] &lt;=100, "51-100", IF(tbl_Customers[[#This Row],[account_length]] &lt;= 150, "101-150", "151+")))</f>
        <v>51-100</v>
      </c>
      <c r="Y3629" t="str">
        <f>IF(tbl_Customers[[#This Row],[total_intl_charge]] &lt;= 3, "Low Charges", "High Charges")</f>
        <v>High Charges</v>
      </c>
      <c r="Z3629" t="str">
        <f>IF(tbl_Customers[[#This Row],[total_eve_calls]]&lt;=80,"Low Calls",
IF(tbl_Customers[[#This Row],[total_eve_calls]]&lt;=120,"Medium Calls","High Calls"))</f>
        <v>Low Calls</v>
      </c>
      <c r="AA3629" t="str">
        <f>IF(tbl_Customers[[#This Row],[total_eve_charge]]&lt;=15,"Low Charges",
IF(tbl_Customers[[#This Row],[total_eve_charge]]&lt;=20,"Medium Charges","High Charges"))</f>
        <v>Low Charges</v>
      </c>
      <c r="AB36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29" t="str">
        <f>IF(tbl_Customers[[#This Row],[number_vmail_messages]] = 0, "No Usage", IF(tbl_Customers[[#This Row],[number_vmail_messages]] &lt;= 20, "Low Usage", IF(tbl_Customers[[#This Row],[number_vmail_messages]] &lt;= 40, "Medium Usgae", "High Usage")))</f>
        <v>No Usage</v>
      </c>
      <c r="AD3629" t="str">
        <f>IF(tbl_Customers[[#This Row],[total_day_minutes]]&lt;=150,"Low Usage", IF(tbl_Customers[[#This Row],[total_day_minutes]]&lt;=200,"Medium Usage", IF(tbl_Customers[[#This Row],[total_day_minutes]]&lt;=250,"High Usage","Very High Usage")))</f>
        <v>High Usage</v>
      </c>
      <c r="AE3629" t="str">
        <f>IF(tbl_Customers[[#This Row],[total_intl_calls]]&lt;=5,"Low Calls", IF(tbl_Customers[[#This Row],[total_intl_calls]]&lt;=10, "Medium Calls", "High Calls"))</f>
        <v>Low Calls</v>
      </c>
      <c r="AF36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29" s="36" t="str">
        <f>IF(tbl_Customers[[#This Row],[Churn_Risk_Score]]&gt;=10,"High Risk", IF(tbl_Customers[[#This Row],[Churn_Risk_Score]]&gt;=5,"Medium Risk","Low Risk"))</f>
        <v>Low Risk</v>
      </c>
    </row>
    <row r="3630" spans="1:33" x14ac:dyDescent="0.35">
      <c r="A3630">
        <v>3629</v>
      </c>
      <c r="B3630" t="s">
        <v>66</v>
      </c>
      <c r="C3630">
        <v>173</v>
      </c>
      <c r="D3630" t="s">
        <v>25</v>
      </c>
      <c r="E3630" t="s">
        <v>22</v>
      </c>
      <c r="F3630" t="s">
        <v>22</v>
      </c>
      <c r="G3630">
        <v>0</v>
      </c>
      <c r="H3630">
        <v>128.6</v>
      </c>
      <c r="I3630">
        <v>108</v>
      </c>
      <c r="J3630">
        <v>21.86</v>
      </c>
      <c r="K3630">
        <v>248.3</v>
      </c>
      <c r="L3630">
        <v>92</v>
      </c>
      <c r="M3630">
        <v>21.11</v>
      </c>
      <c r="N3630">
        <v>130.1</v>
      </c>
      <c r="O3630">
        <v>115</v>
      </c>
      <c r="P3630">
        <v>5.85</v>
      </c>
      <c r="Q3630">
        <v>10.4</v>
      </c>
      <c r="R3630">
        <v>2</v>
      </c>
      <c r="S3630">
        <v>2.81</v>
      </c>
      <c r="T3630">
        <v>4</v>
      </c>
      <c r="U3630" t="s">
        <v>23</v>
      </c>
      <c r="V3630">
        <f>IF(tbl_Customers[[#This Row],[churn]] = "yes", 1, 0)</f>
        <v>1</v>
      </c>
      <c r="W3630" t="str">
        <f>IF(tbl_Customers[[#This Row],[number_customer_service_calls]] &lt;= 1, "0-1 Calls", IF(tbl_Customers[[#This Row],[number_customer_service_calls]] &lt;= 3, "2-3 Calls", IF(tbl_Customers[[#This Row],[number_customer_service_calls]] &lt;=5, "4-5 Calls", "6+ Calls")))</f>
        <v>4-5 Calls</v>
      </c>
      <c r="X3630" t="str">
        <f>IF(tbl_Customers[[#This Row],[account_length]] &lt;= 50, "0-50", IF(tbl_Customers[[#This Row],[account_length]] &lt;=100, "51-100", IF(tbl_Customers[[#This Row],[account_length]] &lt;= 150, "101-150", "151+")))</f>
        <v>151+</v>
      </c>
      <c r="Y3630" t="str">
        <f>IF(tbl_Customers[[#This Row],[total_intl_charge]] &lt;= 3, "Low Charges", "High Charges")</f>
        <v>Low Charges</v>
      </c>
      <c r="Z3630" t="str">
        <f>IF(tbl_Customers[[#This Row],[total_eve_calls]]&lt;=80,"Low Calls",
IF(tbl_Customers[[#This Row],[total_eve_calls]]&lt;=120,"Medium Calls","High Calls"))</f>
        <v>Medium Calls</v>
      </c>
      <c r="AA3630" t="str">
        <f>IF(tbl_Customers[[#This Row],[total_eve_charge]]&lt;=15,"Low Charges",
IF(tbl_Customers[[#This Row],[total_eve_charge]]&lt;=20,"Medium Charges","High Charges"))</f>
        <v>High Charges</v>
      </c>
      <c r="AB36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30" t="str">
        <f>IF(tbl_Customers[[#This Row],[number_vmail_messages]] = 0, "No Usage", IF(tbl_Customers[[#This Row],[number_vmail_messages]] &lt;= 20, "Low Usage", IF(tbl_Customers[[#This Row],[number_vmail_messages]] &lt;= 40, "Medium Usgae", "High Usage")))</f>
        <v>No Usage</v>
      </c>
      <c r="AD3630" t="str">
        <f>IF(tbl_Customers[[#This Row],[total_day_minutes]]&lt;=150,"Low Usage", IF(tbl_Customers[[#This Row],[total_day_minutes]]&lt;=200,"Medium Usage", IF(tbl_Customers[[#This Row],[total_day_minutes]]&lt;=250,"High Usage","Very High Usage")))</f>
        <v>Low Usage</v>
      </c>
      <c r="AE3630" t="str">
        <f>IF(tbl_Customers[[#This Row],[total_intl_calls]]&lt;=5,"Low Calls", IF(tbl_Customers[[#This Row],[total_intl_calls]]&lt;=10, "Medium Calls", "High Calls"))</f>
        <v>Low Calls</v>
      </c>
      <c r="AF36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30" s="36" t="str">
        <f>IF(tbl_Customers[[#This Row],[Churn_Risk_Score]]&gt;=10,"High Risk", IF(tbl_Customers[[#This Row],[Churn_Risk_Score]]&gt;=5,"Medium Risk","Low Risk"))</f>
        <v>Medium Risk</v>
      </c>
    </row>
    <row r="3631" spans="1:33" x14ac:dyDescent="0.35">
      <c r="A3631">
        <v>3630</v>
      </c>
      <c r="B3631" t="s">
        <v>40</v>
      </c>
      <c r="C3631">
        <v>152</v>
      </c>
      <c r="D3631" t="s">
        <v>25</v>
      </c>
      <c r="E3631" t="s">
        <v>22</v>
      </c>
      <c r="F3631" t="s">
        <v>23</v>
      </c>
      <c r="G3631">
        <v>26</v>
      </c>
      <c r="H3631">
        <v>214.8</v>
      </c>
      <c r="I3631">
        <v>82</v>
      </c>
      <c r="J3631">
        <v>36.520000000000003</v>
      </c>
      <c r="K3631">
        <v>226.7</v>
      </c>
      <c r="L3631">
        <v>135</v>
      </c>
      <c r="M3631">
        <v>19.27</v>
      </c>
      <c r="N3631">
        <v>206.7</v>
      </c>
      <c r="O3631">
        <v>97</v>
      </c>
      <c r="P3631">
        <v>9.3000000000000007</v>
      </c>
      <c r="Q3631">
        <v>7.6</v>
      </c>
      <c r="R3631">
        <v>11</v>
      </c>
      <c r="S3631">
        <v>2.0499999999999998</v>
      </c>
      <c r="T3631">
        <v>1</v>
      </c>
      <c r="U3631" t="s">
        <v>22</v>
      </c>
      <c r="V3631">
        <f>IF(tbl_Customers[[#This Row],[churn]] = "yes", 1, 0)</f>
        <v>0</v>
      </c>
      <c r="W3631" t="str">
        <f>IF(tbl_Customers[[#This Row],[number_customer_service_calls]] &lt;= 1, "0-1 Calls", IF(tbl_Customers[[#This Row],[number_customer_service_calls]] &lt;= 3, "2-3 Calls", IF(tbl_Customers[[#This Row],[number_customer_service_calls]] &lt;=5, "4-5 Calls", "6+ Calls")))</f>
        <v>0-1 Calls</v>
      </c>
      <c r="X3631" t="str">
        <f>IF(tbl_Customers[[#This Row],[account_length]] &lt;= 50, "0-50", IF(tbl_Customers[[#This Row],[account_length]] &lt;=100, "51-100", IF(tbl_Customers[[#This Row],[account_length]] &lt;= 150, "101-150", "151+")))</f>
        <v>151+</v>
      </c>
      <c r="Y3631" t="str">
        <f>IF(tbl_Customers[[#This Row],[total_intl_charge]] &lt;= 3, "Low Charges", "High Charges")</f>
        <v>Low Charges</v>
      </c>
      <c r="Z3631" t="str">
        <f>IF(tbl_Customers[[#This Row],[total_eve_calls]]&lt;=80,"Low Calls",
IF(tbl_Customers[[#This Row],[total_eve_calls]]&lt;=120,"Medium Calls","High Calls"))</f>
        <v>High Calls</v>
      </c>
      <c r="AA3631" t="str">
        <f>IF(tbl_Customers[[#This Row],[total_eve_charge]]&lt;=15,"Low Charges",
IF(tbl_Customers[[#This Row],[total_eve_charge]]&lt;=20,"Medium Charges","High Charges"))</f>
        <v>Medium Charges</v>
      </c>
      <c r="AB36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31" t="str">
        <f>IF(tbl_Customers[[#This Row],[number_vmail_messages]] = 0, "No Usage", IF(tbl_Customers[[#This Row],[number_vmail_messages]] &lt;= 20, "Low Usage", IF(tbl_Customers[[#This Row],[number_vmail_messages]] &lt;= 40, "Medium Usgae", "High Usage")))</f>
        <v>Medium Usgae</v>
      </c>
      <c r="AD3631" t="str">
        <f>IF(tbl_Customers[[#This Row],[total_day_minutes]]&lt;=150,"Low Usage", IF(tbl_Customers[[#This Row],[total_day_minutes]]&lt;=200,"Medium Usage", IF(tbl_Customers[[#This Row],[total_day_minutes]]&lt;=250,"High Usage","Very High Usage")))</f>
        <v>High Usage</v>
      </c>
      <c r="AE3631" t="str">
        <f>IF(tbl_Customers[[#This Row],[total_intl_calls]]&lt;=5,"Low Calls", IF(tbl_Customers[[#This Row],[total_intl_calls]]&lt;=10, "Medium Calls", "High Calls"))</f>
        <v>High Calls</v>
      </c>
      <c r="AF36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31" s="36" t="str">
        <f>IF(tbl_Customers[[#This Row],[Churn_Risk_Score]]&gt;=10,"High Risk", IF(tbl_Customers[[#This Row],[Churn_Risk_Score]]&gt;=5,"Medium Risk","Low Risk"))</f>
        <v>Low Risk</v>
      </c>
    </row>
    <row r="3632" spans="1:33" x14ac:dyDescent="0.35">
      <c r="A3632">
        <v>3631</v>
      </c>
      <c r="B3632" t="s">
        <v>33</v>
      </c>
      <c r="C3632">
        <v>140</v>
      </c>
      <c r="D3632" t="s">
        <v>28</v>
      </c>
      <c r="E3632" t="s">
        <v>22</v>
      </c>
      <c r="F3632" t="s">
        <v>22</v>
      </c>
      <c r="G3632">
        <v>0</v>
      </c>
      <c r="H3632">
        <v>187.1</v>
      </c>
      <c r="I3632">
        <v>110</v>
      </c>
      <c r="J3632">
        <v>31.81</v>
      </c>
      <c r="K3632">
        <v>158</v>
      </c>
      <c r="L3632">
        <v>70</v>
      </c>
      <c r="M3632">
        <v>13.43</v>
      </c>
      <c r="N3632">
        <v>211.4</v>
      </c>
      <c r="O3632">
        <v>123</v>
      </c>
      <c r="P3632">
        <v>9.51</v>
      </c>
      <c r="Q3632">
        <v>8.5</v>
      </c>
      <c r="R3632">
        <v>2</v>
      </c>
      <c r="S3632">
        <v>2.2999999999999998</v>
      </c>
      <c r="T3632">
        <v>2</v>
      </c>
      <c r="U3632" t="s">
        <v>22</v>
      </c>
      <c r="V3632">
        <f>IF(tbl_Customers[[#This Row],[churn]] = "yes", 1, 0)</f>
        <v>0</v>
      </c>
      <c r="W3632" t="str">
        <f>IF(tbl_Customers[[#This Row],[number_customer_service_calls]] &lt;= 1, "0-1 Calls", IF(tbl_Customers[[#This Row],[number_customer_service_calls]] &lt;= 3, "2-3 Calls", IF(tbl_Customers[[#This Row],[number_customer_service_calls]] &lt;=5, "4-5 Calls", "6+ Calls")))</f>
        <v>2-3 Calls</v>
      </c>
      <c r="X3632" t="str">
        <f>IF(tbl_Customers[[#This Row],[account_length]] &lt;= 50, "0-50", IF(tbl_Customers[[#This Row],[account_length]] &lt;=100, "51-100", IF(tbl_Customers[[#This Row],[account_length]] &lt;= 150, "101-150", "151+")))</f>
        <v>101-150</v>
      </c>
      <c r="Y3632" t="str">
        <f>IF(tbl_Customers[[#This Row],[total_intl_charge]] &lt;= 3, "Low Charges", "High Charges")</f>
        <v>Low Charges</v>
      </c>
      <c r="Z3632" t="str">
        <f>IF(tbl_Customers[[#This Row],[total_eve_calls]]&lt;=80,"Low Calls",
IF(tbl_Customers[[#This Row],[total_eve_calls]]&lt;=120,"Medium Calls","High Calls"))</f>
        <v>Low Calls</v>
      </c>
      <c r="AA3632" t="str">
        <f>IF(tbl_Customers[[#This Row],[total_eve_charge]]&lt;=15,"Low Charges",
IF(tbl_Customers[[#This Row],[total_eve_charge]]&lt;=20,"Medium Charges","High Charges"))</f>
        <v>Low Charges</v>
      </c>
      <c r="AB36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32" t="str">
        <f>IF(tbl_Customers[[#This Row],[number_vmail_messages]] = 0, "No Usage", IF(tbl_Customers[[#This Row],[number_vmail_messages]] &lt;= 20, "Low Usage", IF(tbl_Customers[[#This Row],[number_vmail_messages]] &lt;= 40, "Medium Usgae", "High Usage")))</f>
        <v>No Usage</v>
      </c>
      <c r="AD3632" t="str">
        <f>IF(tbl_Customers[[#This Row],[total_day_minutes]]&lt;=150,"Low Usage", IF(tbl_Customers[[#This Row],[total_day_minutes]]&lt;=200,"Medium Usage", IF(tbl_Customers[[#This Row],[total_day_minutes]]&lt;=250,"High Usage","Very High Usage")))</f>
        <v>Medium Usage</v>
      </c>
      <c r="AE3632" t="str">
        <f>IF(tbl_Customers[[#This Row],[total_intl_calls]]&lt;=5,"Low Calls", IF(tbl_Customers[[#This Row],[total_intl_calls]]&lt;=10, "Medium Calls", "High Calls"))</f>
        <v>Low Calls</v>
      </c>
      <c r="AF36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32" s="36" t="str">
        <f>IF(tbl_Customers[[#This Row],[Churn_Risk_Score]]&gt;=10,"High Risk", IF(tbl_Customers[[#This Row],[Churn_Risk_Score]]&gt;=5,"Medium Risk","Low Risk"))</f>
        <v>Low Risk</v>
      </c>
    </row>
    <row r="3633" spans="1:33" x14ac:dyDescent="0.35">
      <c r="A3633">
        <v>3632</v>
      </c>
      <c r="B3633" t="s">
        <v>63</v>
      </c>
      <c r="C3633">
        <v>94</v>
      </c>
      <c r="D3633" t="s">
        <v>21</v>
      </c>
      <c r="E3633" t="s">
        <v>22</v>
      </c>
      <c r="F3633" t="s">
        <v>23</v>
      </c>
      <c r="G3633">
        <v>31</v>
      </c>
      <c r="H3633">
        <v>209.3</v>
      </c>
      <c r="I3633">
        <v>90</v>
      </c>
      <c r="J3633">
        <v>35.58</v>
      </c>
      <c r="K3633">
        <v>281.7</v>
      </c>
      <c r="L3633">
        <v>111</v>
      </c>
      <c r="M3633">
        <v>23.94</v>
      </c>
      <c r="N3633">
        <v>190.1</v>
      </c>
      <c r="O3633">
        <v>66</v>
      </c>
      <c r="P3633">
        <v>8.5500000000000007</v>
      </c>
      <c r="Q3633">
        <v>7.9</v>
      </c>
      <c r="R3633">
        <v>5</v>
      </c>
      <c r="S3633">
        <v>2.13</v>
      </c>
      <c r="T3633">
        <v>0</v>
      </c>
      <c r="U3633" t="s">
        <v>22</v>
      </c>
      <c r="V3633">
        <f>IF(tbl_Customers[[#This Row],[churn]] = "yes", 1, 0)</f>
        <v>0</v>
      </c>
      <c r="W3633" t="str">
        <f>IF(tbl_Customers[[#This Row],[number_customer_service_calls]] &lt;= 1, "0-1 Calls", IF(tbl_Customers[[#This Row],[number_customer_service_calls]] &lt;= 3, "2-3 Calls", IF(tbl_Customers[[#This Row],[number_customer_service_calls]] &lt;=5, "4-5 Calls", "6+ Calls")))</f>
        <v>0-1 Calls</v>
      </c>
      <c r="X3633" t="str">
        <f>IF(tbl_Customers[[#This Row],[account_length]] &lt;= 50, "0-50", IF(tbl_Customers[[#This Row],[account_length]] &lt;=100, "51-100", IF(tbl_Customers[[#This Row],[account_length]] &lt;= 150, "101-150", "151+")))</f>
        <v>51-100</v>
      </c>
      <c r="Y3633" t="str">
        <f>IF(tbl_Customers[[#This Row],[total_intl_charge]] &lt;= 3, "Low Charges", "High Charges")</f>
        <v>Low Charges</v>
      </c>
      <c r="Z3633" t="str">
        <f>IF(tbl_Customers[[#This Row],[total_eve_calls]]&lt;=80,"Low Calls",
IF(tbl_Customers[[#This Row],[total_eve_calls]]&lt;=120,"Medium Calls","High Calls"))</f>
        <v>Medium Calls</v>
      </c>
      <c r="AA3633" t="str">
        <f>IF(tbl_Customers[[#This Row],[total_eve_charge]]&lt;=15,"Low Charges",
IF(tbl_Customers[[#This Row],[total_eve_charge]]&lt;=20,"Medium Charges","High Charges"))</f>
        <v>High Charges</v>
      </c>
      <c r="AB36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33" t="str">
        <f>IF(tbl_Customers[[#This Row],[number_vmail_messages]] = 0, "No Usage", IF(tbl_Customers[[#This Row],[number_vmail_messages]] &lt;= 20, "Low Usage", IF(tbl_Customers[[#This Row],[number_vmail_messages]] &lt;= 40, "Medium Usgae", "High Usage")))</f>
        <v>Medium Usgae</v>
      </c>
      <c r="AD3633" t="str">
        <f>IF(tbl_Customers[[#This Row],[total_day_minutes]]&lt;=150,"Low Usage", IF(tbl_Customers[[#This Row],[total_day_minutes]]&lt;=200,"Medium Usage", IF(tbl_Customers[[#This Row],[total_day_minutes]]&lt;=250,"High Usage","Very High Usage")))</f>
        <v>High Usage</v>
      </c>
      <c r="AE3633" t="str">
        <f>IF(tbl_Customers[[#This Row],[total_intl_calls]]&lt;=5,"Low Calls", IF(tbl_Customers[[#This Row],[total_intl_calls]]&lt;=10, "Medium Calls", "High Calls"))</f>
        <v>Low Calls</v>
      </c>
      <c r="AF36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33" s="36" t="str">
        <f>IF(tbl_Customers[[#This Row],[Churn_Risk_Score]]&gt;=10,"High Risk", IF(tbl_Customers[[#This Row],[Churn_Risk_Score]]&gt;=5,"Medium Risk","Low Risk"))</f>
        <v>Low Risk</v>
      </c>
    </row>
    <row r="3634" spans="1:33" x14ac:dyDescent="0.35">
      <c r="A3634">
        <v>3633</v>
      </c>
      <c r="B3634" t="s">
        <v>50</v>
      </c>
      <c r="C3634">
        <v>88</v>
      </c>
      <c r="D3634" t="s">
        <v>21</v>
      </c>
      <c r="E3634" t="s">
        <v>22</v>
      </c>
      <c r="F3634" t="s">
        <v>22</v>
      </c>
      <c r="G3634">
        <v>0</v>
      </c>
      <c r="H3634">
        <v>141.69999999999999</v>
      </c>
      <c r="I3634">
        <v>102</v>
      </c>
      <c r="J3634">
        <v>24.09</v>
      </c>
      <c r="K3634">
        <v>226.2</v>
      </c>
      <c r="L3634">
        <v>125</v>
      </c>
      <c r="M3634">
        <v>19.23</v>
      </c>
      <c r="N3634">
        <v>100.1</v>
      </c>
      <c r="O3634">
        <v>93</v>
      </c>
      <c r="P3634">
        <v>4.5</v>
      </c>
      <c r="Q3634">
        <v>11.9</v>
      </c>
      <c r="R3634">
        <v>8</v>
      </c>
      <c r="S3634">
        <v>3.21</v>
      </c>
      <c r="T3634">
        <v>0</v>
      </c>
      <c r="U3634" t="s">
        <v>22</v>
      </c>
      <c r="V3634">
        <f>IF(tbl_Customers[[#This Row],[churn]] = "yes", 1, 0)</f>
        <v>0</v>
      </c>
      <c r="W3634" t="str">
        <f>IF(tbl_Customers[[#This Row],[number_customer_service_calls]] &lt;= 1, "0-1 Calls", IF(tbl_Customers[[#This Row],[number_customer_service_calls]] &lt;= 3, "2-3 Calls", IF(tbl_Customers[[#This Row],[number_customer_service_calls]] &lt;=5, "4-5 Calls", "6+ Calls")))</f>
        <v>0-1 Calls</v>
      </c>
      <c r="X3634" t="str">
        <f>IF(tbl_Customers[[#This Row],[account_length]] &lt;= 50, "0-50", IF(tbl_Customers[[#This Row],[account_length]] &lt;=100, "51-100", IF(tbl_Customers[[#This Row],[account_length]] &lt;= 150, "101-150", "151+")))</f>
        <v>51-100</v>
      </c>
      <c r="Y3634" t="str">
        <f>IF(tbl_Customers[[#This Row],[total_intl_charge]] &lt;= 3, "Low Charges", "High Charges")</f>
        <v>High Charges</v>
      </c>
      <c r="Z3634" t="str">
        <f>IF(tbl_Customers[[#This Row],[total_eve_calls]]&lt;=80,"Low Calls",
IF(tbl_Customers[[#This Row],[total_eve_calls]]&lt;=120,"Medium Calls","High Calls"))</f>
        <v>High Calls</v>
      </c>
      <c r="AA3634" t="str">
        <f>IF(tbl_Customers[[#This Row],[total_eve_charge]]&lt;=15,"Low Charges",
IF(tbl_Customers[[#This Row],[total_eve_charge]]&lt;=20,"Medium Charges","High Charges"))</f>
        <v>Medium Charges</v>
      </c>
      <c r="AB36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34" t="str">
        <f>IF(tbl_Customers[[#This Row],[number_vmail_messages]] = 0, "No Usage", IF(tbl_Customers[[#This Row],[number_vmail_messages]] &lt;= 20, "Low Usage", IF(tbl_Customers[[#This Row],[number_vmail_messages]] &lt;= 40, "Medium Usgae", "High Usage")))</f>
        <v>No Usage</v>
      </c>
      <c r="AD3634" t="str">
        <f>IF(tbl_Customers[[#This Row],[total_day_minutes]]&lt;=150,"Low Usage", IF(tbl_Customers[[#This Row],[total_day_minutes]]&lt;=200,"Medium Usage", IF(tbl_Customers[[#This Row],[total_day_minutes]]&lt;=250,"High Usage","Very High Usage")))</f>
        <v>Low Usage</v>
      </c>
      <c r="AE3634" t="str">
        <f>IF(tbl_Customers[[#This Row],[total_intl_calls]]&lt;=5,"Low Calls", IF(tbl_Customers[[#This Row],[total_intl_calls]]&lt;=10, "Medium Calls", "High Calls"))</f>
        <v>Medium Calls</v>
      </c>
      <c r="AF36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34" s="36" t="str">
        <f>IF(tbl_Customers[[#This Row],[Churn_Risk_Score]]&gt;=10,"High Risk", IF(tbl_Customers[[#This Row],[Churn_Risk_Score]]&gt;=5,"Medium Risk","Low Risk"))</f>
        <v>Low Risk</v>
      </c>
    </row>
    <row r="3635" spans="1:33" x14ac:dyDescent="0.35">
      <c r="A3635">
        <v>3634</v>
      </c>
      <c r="B3635" t="s">
        <v>52</v>
      </c>
      <c r="C3635">
        <v>170</v>
      </c>
      <c r="D3635" t="s">
        <v>25</v>
      </c>
      <c r="E3635" t="s">
        <v>22</v>
      </c>
      <c r="F3635" t="s">
        <v>23</v>
      </c>
      <c r="G3635">
        <v>22</v>
      </c>
      <c r="H3635">
        <v>173.6</v>
      </c>
      <c r="I3635">
        <v>66</v>
      </c>
      <c r="J3635">
        <v>29.51</v>
      </c>
      <c r="K3635">
        <v>142.19999999999999</v>
      </c>
      <c r="L3635">
        <v>83</v>
      </c>
      <c r="M3635">
        <v>12.09</v>
      </c>
      <c r="N3635">
        <v>156.5</v>
      </c>
      <c r="O3635">
        <v>93</v>
      </c>
      <c r="P3635">
        <v>7.04</v>
      </c>
      <c r="Q3635">
        <v>5.2</v>
      </c>
      <c r="R3635">
        <v>3</v>
      </c>
      <c r="S3635">
        <v>1.4</v>
      </c>
      <c r="T3635">
        <v>1</v>
      </c>
      <c r="U3635" t="s">
        <v>22</v>
      </c>
      <c r="V3635">
        <f>IF(tbl_Customers[[#This Row],[churn]] = "yes", 1, 0)</f>
        <v>0</v>
      </c>
      <c r="W3635" t="str">
        <f>IF(tbl_Customers[[#This Row],[number_customer_service_calls]] &lt;= 1, "0-1 Calls", IF(tbl_Customers[[#This Row],[number_customer_service_calls]] &lt;= 3, "2-3 Calls", IF(tbl_Customers[[#This Row],[number_customer_service_calls]] &lt;=5, "4-5 Calls", "6+ Calls")))</f>
        <v>0-1 Calls</v>
      </c>
      <c r="X3635" t="str">
        <f>IF(tbl_Customers[[#This Row],[account_length]] &lt;= 50, "0-50", IF(tbl_Customers[[#This Row],[account_length]] &lt;=100, "51-100", IF(tbl_Customers[[#This Row],[account_length]] &lt;= 150, "101-150", "151+")))</f>
        <v>151+</v>
      </c>
      <c r="Y3635" t="str">
        <f>IF(tbl_Customers[[#This Row],[total_intl_charge]] &lt;= 3, "Low Charges", "High Charges")</f>
        <v>Low Charges</v>
      </c>
      <c r="Z3635" t="str">
        <f>IF(tbl_Customers[[#This Row],[total_eve_calls]]&lt;=80,"Low Calls",
IF(tbl_Customers[[#This Row],[total_eve_calls]]&lt;=120,"Medium Calls","High Calls"))</f>
        <v>Medium Calls</v>
      </c>
      <c r="AA3635" t="str">
        <f>IF(tbl_Customers[[#This Row],[total_eve_charge]]&lt;=15,"Low Charges",
IF(tbl_Customers[[#This Row],[total_eve_charge]]&lt;=20,"Medium Charges","High Charges"))</f>
        <v>Low Charges</v>
      </c>
      <c r="AB36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635" t="str">
        <f>IF(tbl_Customers[[#This Row],[number_vmail_messages]] = 0, "No Usage", IF(tbl_Customers[[#This Row],[number_vmail_messages]] &lt;= 20, "Low Usage", IF(tbl_Customers[[#This Row],[number_vmail_messages]] &lt;= 40, "Medium Usgae", "High Usage")))</f>
        <v>Medium Usgae</v>
      </c>
      <c r="AD3635" t="str">
        <f>IF(tbl_Customers[[#This Row],[total_day_minutes]]&lt;=150,"Low Usage", IF(tbl_Customers[[#This Row],[total_day_minutes]]&lt;=200,"Medium Usage", IF(tbl_Customers[[#This Row],[total_day_minutes]]&lt;=250,"High Usage","Very High Usage")))</f>
        <v>Medium Usage</v>
      </c>
      <c r="AE3635" t="str">
        <f>IF(tbl_Customers[[#This Row],[total_intl_calls]]&lt;=5,"Low Calls", IF(tbl_Customers[[#This Row],[total_intl_calls]]&lt;=10, "Medium Calls", "High Calls"))</f>
        <v>Low Calls</v>
      </c>
      <c r="AF36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35" s="36" t="str">
        <f>IF(tbl_Customers[[#This Row],[Churn_Risk_Score]]&gt;=10,"High Risk", IF(tbl_Customers[[#This Row],[Churn_Risk_Score]]&gt;=5,"Medium Risk","Low Risk"))</f>
        <v>Low Risk</v>
      </c>
    </row>
    <row r="3636" spans="1:33" x14ac:dyDescent="0.35">
      <c r="A3636">
        <v>3635</v>
      </c>
      <c r="B3636" t="s">
        <v>57</v>
      </c>
      <c r="C3636">
        <v>57</v>
      </c>
      <c r="D3636" t="s">
        <v>28</v>
      </c>
      <c r="E3636" t="s">
        <v>22</v>
      </c>
      <c r="F3636" t="s">
        <v>22</v>
      </c>
      <c r="G3636">
        <v>0</v>
      </c>
      <c r="H3636">
        <v>176.9</v>
      </c>
      <c r="I3636">
        <v>75</v>
      </c>
      <c r="J3636">
        <v>30.07</v>
      </c>
      <c r="K3636">
        <v>204.2</v>
      </c>
      <c r="L3636">
        <v>86</v>
      </c>
      <c r="M3636">
        <v>17.36</v>
      </c>
      <c r="N3636">
        <v>254.1</v>
      </c>
      <c r="O3636">
        <v>90</v>
      </c>
      <c r="P3636">
        <v>11.43</v>
      </c>
      <c r="Q3636">
        <v>6.1</v>
      </c>
      <c r="R3636">
        <v>4</v>
      </c>
      <c r="S3636">
        <v>1.65</v>
      </c>
      <c r="T3636">
        <v>1</v>
      </c>
      <c r="U3636" t="s">
        <v>22</v>
      </c>
      <c r="V3636">
        <f>IF(tbl_Customers[[#This Row],[churn]] = "yes", 1, 0)</f>
        <v>0</v>
      </c>
      <c r="W3636" t="str">
        <f>IF(tbl_Customers[[#This Row],[number_customer_service_calls]] &lt;= 1, "0-1 Calls", IF(tbl_Customers[[#This Row],[number_customer_service_calls]] &lt;= 3, "2-3 Calls", IF(tbl_Customers[[#This Row],[number_customer_service_calls]] &lt;=5, "4-5 Calls", "6+ Calls")))</f>
        <v>0-1 Calls</v>
      </c>
      <c r="X3636" t="str">
        <f>IF(tbl_Customers[[#This Row],[account_length]] &lt;= 50, "0-50", IF(tbl_Customers[[#This Row],[account_length]] &lt;=100, "51-100", IF(tbl_Customers[[#This Row],[account_length]] &lt;= 150, "101-150", "151+")))</f>
        <v>51-100</v>
      </c>
      <c r="Y3636" t="str">
        <f>IF(tbl_Customers[[#This Row],[total_intl_charge]] &lt;= 3, "Low Charges", "High Charges")</f>
        <v>Low Charges</v>
      </c>
      <c r="Z3636" t="str">
        <f>IF(tbl_Customers[[#This Row],[total_eve_calls]]&lt;=80,"Low Calls",
IF(tbl_Customers[[#This Row],[total_eve_calls]]&lt;=120,"Medium Calls","High Calls"))</f>
        <v>Medium Calls</v>
      </c>
      <c r="AA3636" t="str">
        <f>IF(tbl_Customers[[#This Row],[total_eve_charge]]&lt;=15,"Low Charges",
IF(tbl_Customers[[#This Row],[total_eve_charge]]&lt;=20,"Medium Charges","High Charges"))</f>
        <v>Medium Charges</v>
      </c>
      <c r="AB36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36" t="str">
        <f>IF(tbl_Customers[[#This Row],[number_vmail_messages]] = 0, "No Usage", IF(tbl_Customers[[#This Row],[number_vmail_messages]] &lt;= 20, "Low Usage", IF(tbl_Customers[[#This Row],[number_vmail_messages]] &lt;= 40, "Medium Usgae", "High Usage")))</f>
        <v>No Usage</v>
      </c>
      <c r="AD3636" t="str">
        <f>IF(tbl_Customers[[#This Row],[total_day_minutes]]&lt;=150,"Low Usage", IF(tbl_Customers[[#This Row],[total_day_minutes]]&lt;=200,"Medium Usage", IF(tbl_Customers[[#This Row],[total_day_minutes]]&lt;=250,"High Usage","Very High Usage")))</f>
        <v>Medium Usage</v>
      </c>
      <c r="AE3636" t="str">
        <f>IF(tbl_Customers[[#This Row],[total_intl_calls]]&lt;=5,"Low Calls", IF(tbl_Customers[[#This Row],[total_intl_calls]]&lt;=10, "Medium Calls", "High Calls"))</f>
        <v>Low Calls</v>
      </c>
      <c r="AF36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36" s="36" t="str">
        <f>IF(tbl_Customers[[#This Row],[Churn_Risk_Score]]&gt;=10,"High Risk", IF(tbl_Customers[[#This Row],[Churn_Risk_Score]]&gt;=5,"Medium Risk","Low Risk"))</f>
        <v>Low Risk</v>
      </c>
    </row>
    <row r="3637" spans="1:33" x14ac:dyDescent="0.35">
      <c r="A3637">
        <v>3636</v>
      </c>
      <c r="B3637" t="s">
        <v>58</v>
      </c>
      <c r="C3637">
        <v>102</v>
      </c>
      <c r="D3637" t="s">
        <v>25</v>
      </c>
      <c r="E3637" t="s">
        <v>22</v>
      </c>
      <c r="F3637" t="s">
        <v>23</v>
      </c>
      <c r="G3637">
        <v>27</v>
      </c>
      <c r="H3637">
        <v>109.8</v>
      </c>
      <c r="I3637">
        <v>66</v>
      </c>
      <c r="J3637">
        <v>18.670000000000002</v>
      </c>
      <c r="K3637">
        <v>207.3</v>
      </c>
      <c r="L3637">
        <v>76</v>
      </c>
      <c r="M3637">
        <v>17.62</v>
      </c>
      <c r="N3637">
        <v>236.9</v>
      </c>
      <c r="O3637">
        <v>101</v>
      </c>
      <c r="P3637">
        <v>10.66</v>
      </c>
      <c r="Q3637">
        <v>10.3</v>
      </c>
      <c r="R3637">
        <v>7</v>
      </c>
      <c r="S3637">
        <v>2.78</v>
      </c>
      <c r="T3637">
        <v>0</v>
      </c>
      <c r="U3637" t="s">
        <v>22</v>
      </c>
      <c r="V3637">
        <f>IF(tbl_Customers[[#This Row],[churn]] = "yes", 1, 0)</f>
        <v>0</v>
      </c>
      <c r="W3637" t="str">
        <f>IF(tbl_Customers[[#This Row],[number_customer_service_calls]] &lt;= 1, "0-1 Calls", IF(tbl_Customers[[#This Row],[number_customer_service_calls]] &lt;= 3, "2-3 Calls", IF(tbl_Customers[[#This Row],[number_customer_service_calls]] &lt;=5, "4-5 Calls", "6+ Calls")))</f>
        <v>0-1 Calls</v>
      </c>
      <c r="X3637" t="str">
        <f>IF(tbl_Customers[[#This Row],[account_length]] &lt;= 50, "0-50", IF(tbl_Customers[[#This Row],[account_length]] &lt;=100, "51-100", IF(tbl_Customers[[#This Row],[account_length]] &lt;= 150, "101-150", "151+")))</f>
        <v>101-150</v>
      </c>
      <c r="Y3637" t="str">
        <f>IF(tbl_Customers[[#This Row],[total_intl_charge]] &lt;= 3, "Low Charges", "High Charges")</f>
        <v>Low Charges</v>
      </c>
      <c r="Z3637" t="str">
        <f>IF(tbl_Customers[[#This Row],[total_eve_calls]]&lt;=80,"Low Calls",
IF(tbl_Customers[[#This Row],[total_eve_calls]]&lt;=120,"Medium Calls","High Calls"))</f>
        <v>Low Calls</v>
      </c>
      <c r="AA3637" t="str">
        <f>IF(tbl_Customers[[#This Row],[total_eve_charge]]&lt;=15,"Low Charges",
IF(tbl_Customers[[#This Row],[total_eve_charge]]&lt;=20,"Medium Charges","High Charges"))</f>
        <v>Medium Charges</v>
      </c>
      <c r="AB36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37" t="str">
        <f>IF(tbl_Customers[[#This Row],[number_vmail_messages]] = 0, "No Usage", IF(tbl_Customers[[#This Row],[number_vmail_messages]] &lt;= 20, "Low Usage", IF(tbl_Customers[[#This Row],[number_vmail_messages]] &lt;= 40, "Medium Usgae", "High Usage")))</f>
        <v>Medium Usgae</v>
      </c>
      <c r="AD3637" t="str">
        <f>IF(tbl_Customers[[#This Row],[total_day_minutes]]&lt;=150,"Low Usage", IF(tbl_Customers[[#This Row],[total_day_minutes]]&lt;=200,"Medium Usage", IF(tbl_Customers[[#This Row],[total_day_minutes]]&lt;=250,"High Usage","Very High Usage")))</f>
        <v>Low Usage</v>
      </c>
      <c r="AE3637" t="str">
        <f>IF(tbl_Customers[[#This Row],[total_intl_calls]]&lt;=5,"Low Calls", IF(tbl_Customers[[#This Row],[total_intl_calls]]&lt;=10, "Medium Calls", "High Calls"))</f>
        <v>Medium Calls</v>
      </c>
      <c r="AF36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37" s="36" t="str">
        <f>IF(tbl_Customers[[#This Row],[Churn_Risk_Score]]&gt;=10,"High Risk", IF(tbl_Customers[[#This Row],[Churn_Risk_Score]]&gt;=5,"Medium Risk","Low Risk"))</f>
        <v>Low Risk</v>
      </c>
    </row>
    <row r="3638" spans="1:33" x14ac:dyDescent="0.35">
      <c r="A3638">
        <v>3637</v>
      </c>
      <c r="B3638" t="s">
        <v>20</v>
      </c>
      <c r="C3638">
        <v>49</v>
      </c>
      <c r="D3638" t="s">
        <v>25</v>
      </c>
      <c r="E3638" t="s">
        <v>22</v>
      </c>
      <c r="F3638" t="s">
        <v>22</v>
      </c>
      <c r="G3638">
        <v>0</v>
      </c>
      <c r="H3638">
        <v>202.3</v>
      </c>
      <c r="I3638">
        <v>105</v>
      </c>
      <c r="J3638">
        <v>34.39</v>
      </c>
      <c r="K3638">
        <v>195.4</v>
      </c>
      <c r="L3638">
        <v>131</v>
      </c>
      <c r="M3638">
        <v>16.61</v>
      </c>
      <c r="N3638">
        <v>190.1</v>
      </c>
      <c r="O3638">
        <v>88</v>
      </c>
      <c r="P3638">
        <v>8.5500000000000007</v>
      </c>
      <c r="Q3638">
        <v>9</v>
      </c>
      <c r="R3638">
        <v>2</v>
      </c>
      <c r="S3638">
        <v>2.4300000000000002</v>
      </c>
      <c r="T3638">
        <v>3</v>
      </c>
      <c r="U3638" t="s">
        <v>23</v>
      </c>
      <c r="V3638">
        <f>IF(tbl_Customers[[#This Row],[churn]] = "yes", 1, 0)</f>
        <v>1</v>
      </c>
      <c r="W3638" t="str">
        <f>IF(tbl_Customers[[#This Row],[number_customer_service_calls]] &lt;= 1, "0-1 Calls", IF(tbl_Customers[[#This Row],[number_customer_service_calls]] &lt;= 3, "2-3 Calls", IF(tbl_Customers[[#This Row],[number_customer_service_calls]] &lt;=5, "4-5 Calls", "6+ Calls")))</f>
        <v>2-3 Calls</v>
      </c>
      <c r="X3638" t="str">
        <f>IF(tbl_Customers[[#This Row],[account_length]] &lt;= 50, "0-50", IF(tbl_Customers[[#This Row],[account_length]] &lt;=100, "51-100", IF(tbl_Customers[[#This Row],[account_length]] &lt;= 150, "101-150", "151+")))</f>
        <v>0-50</v>
      </c>
      <c r="Y3638" t="str">
        <f>IF(tbl_Customers[[#This Row],[total_intl_charge]] &lt;= 3, "Low Charges", "High Charges")</f>
        <v>Low Charges</v>
      </c>
      <c r="Z3638" t="str">
        <f>IF(tbl_Customers[[#This Row],[total_eve_calls]]&lt;=80,"Low Calls",
IF(tbl_Customers[[#This Row],[total_eve_calls]]&lt;=120,"Medium Calls","High Calls"))</f>
        <v>High Calls</v>
      </c>
      <c r="AA3638" t="str">
        <f>IF(tbl_Customers[[#This Row],[total_eve_charge]]&lt;=15,"Low Charges",
IF(tbl_Customers[[#This Row],[total_eve_charge]]&lt;=20,"Medium Charges","High Charges"))</f>
        <v>Medium Charges</v>
      </c>
      <c r="AB36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38" t="str">
        <f>IF(tbl_Customers[[#This Row],[number_vmail_messages]] = 0, "No Usage", IF(tbl_Customers[[#This Row],[number_vmail_messages]] &lt;= 20, "Low Usage", IF(tbl_Customers[[#This Row],[number_vmail_messages]] &lt;= 40, "Medium Usgae", "High Usage")))</f>
        <v>No Usage</v>
      </c>
      <c r="AD3638" t="str">
        <f>IF(tbl_Customers[[#This Row],[total_day_minutes]]&lt;=150,"Low Usage", IF(tbl_Customers[[#This Row],[total_day_minutes]]&lt;=200,"Medium Usage", IF(tbl_Customers[[#This Row],[total_day_minutes]]&lt;=250,"High Usage","Very High Usage")))</f>
        <v>High Usage</v>
      </c>
      <c r="AE3638" t="str">
        <f>IF(tbl_Customers[[#This Row],[total_intl_calls]]&lt;=5,"Low Calls", IF(tbl_Customers[[#This Row],[total_intl_calls]]&lt;=10, "Medium Calls", "High Calls"))</f>
        <v>Low Calls</v>
      </c>
      <c r="AF36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38" s="36" t="str">
        <f>IF(tbl_Customers[[#This Row],[Churn_Risk_Score]]&gt;=10,"High Risk", IF(tbl_Customers[[#This Row],[Churn_Risk_Score]]&gt;=5,"Medium Risk","Low Risk"))</f>
        <v>Low Risk</v>
      </c>
    </row>
    <row r="3639" spans="1:33" x14ac:dyDescent="0.35">
      <c r="A3639">
        <v>3638</v>
      </c>
      <c r="B3639" t="s">
        <v>32</v>
      </c>
      <c r="C3639">
        <v>195</v>
      </c>
      <c r="D3639" t="s">
        <v>21</v>
      </c>
      <c r="E3639" t="s">
        <v>22</v>
      </c>
      <c r="F3639" t="s">
        <v>22</v>
      </c>
      <c r="G3639">
        <v>0</v>
      </c>
      <c r="H3639">
        <v>221.6</v>
      </c>
      <c r="I3639">
        <v>109</v>
      </c>
      <c r="J3639">
        <v>37.67</v>
      </c>
      <c r="K3639">
        <v>126.2</v>
      </c>
      <c r="L3639">
        <v>94</v>
      </c>
      <c r="M3639">
        <v>10.73</v>
      </c>
      <c r="N3639">
        <v>212.2</v>
      </c>
      <c r="O3639">
        <v>98</v>
      </c>
      <c r="P3639">
        <v>9.5500000000000007</v>
      </c>
      <c r="Q3639">
        <v>6.4</v>
      </c>
      <c r="R3639">
        <v>2</v>
      </c>
      <c r="S3639">
        <v>1.73</v>
      </c>
      <c r="T3639">
        <v>0</v>
      </c>
      <c r="U3639" t="s">
        <v>22</v>
      </c>
      <c r="V3639">
        <f>IF(tbl_Customers[[#This Row],[churn]] = "yes", 1, 0)</f>
        <v>0</v>
      </c>
      <c r="W3639" t="str">
        <f>IF(tbl_Customers[[#This Row],[number_customer_service_calls]] &lt;= 1, "0-1 Calls", IF(tbl_Customers[[#This Row],[number_customer_service_calls]] &lt;= 3, "2-3 Calls", IF(tbl_Customers[[#This Row],[number_customer_service_calls]] &lt;=5, "4-5 Calls", "6+ Calls")))</f>
        <v>0-1 Calls</v>
      </c>
      <c r="X3639" t="str">
        <f>IF(tbl_Customers[[#This Row],[account_length]] &lt;= 50, "0-50", IF(tbl_Customers[[#This Row],[account_length]] &lt;=100, "51-100", IF(tbl_Customers[[#This Row],[account_length]] &lt;= 150, "101-150", "151+")))</f>
        <v>151+</v>
      </c>
      <c r="Y3639" t="str">
        <f>IF(tbl_Customers[[#This Row],[total_intl_charge]] &lt;= 3, "Low Charges", "High Charges")</f>
        <v>Low Charges</v>
      </c>
      <c r="Z3639" t="str">
        <f>IF(tbl_Customers[[#This Row],[total_eve_calls]]&lt;=80,"Low Calls",
IF(tbl_Customers[[#This Row],[total_eve_calls]]&lt;=120,"Medium Calls","High Calls"))</f>
        <v>Medium Calls</v>
      </c>
      <c r="AA3639" t="str">
        <f>IF(tbl_Customers[[#This Row],[total_eve_charge]]&lt;=15,"Low Charges",
IF(tbl_Customers[[#This Row],[total_eve_charge]]&lt;=20,"Medium Charges","High Charges"))</f>
        <v>Low Charges</v>
      </c>
      <c r="AB36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39" t="str">
        <f>IF(tbl_Customers[[#This Row],[number_vmail_messages]] = 0, "No Usage", IF(tbl_Customers[[#This Row],[number_vmail_messages]] &lt;= 20, "Low Usage", IF(tbl_Customers[[#This Row],[number_vmail_messages]] &lt;= 40, "Medium Usgae", "High Usage")))</f>
        <v>No Usage</v>
      </c>
      <c r="AD3639" t="str">
        <f>IF(tbl_Customers[[#This Row],[total_day_minutes]]&lt;=150,"Low Usage", IF(tbl_Customers[[#This Row],[total_day_minutes]]&lt;=200,"Medium Usage", IF(tbl_Customers[[#This Row],[total_day_minutes]]&lt;=250,"High Usage","Very High Usage")))</f>
        <v>High Usage</v>
      </c>
      <c r="AE3639" t="str">
        <f>IF(tbl_Customers[[#This Row],[total_intl_calls]]&lt;=5,"Low Calls", IF(tbl_Customers[[#This Row],[total_intl_calls]]&lt;=10, "Medium Calls", "High Calls"))</f>
        <v>Low Calls</v>
      </c>
      <c r="AF36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39" s="36" t="str">
        <f>IF(tbl_Customers[[#This Row],[Churn_Risk_Score]]&gt;=10,"High Risk", IF(tbl_Customers[[#This Row],[Churn_Risk_Score]]&gt;=5,"Medium Risk","Low Risk"))</f>
        <v>Low Risk</v>
      </c>
    </row>
    <row r="3640" spans="1:33" x14ac:dyDescent="0.35">
      <c r="A3640">
        <v>3639</v>
      </c>
      <c r="B3640" t="s">
        <v>35</v>
      </c>
      <c r="C3640">
        <v>64</v>
      </c>
      <c r="D3640" t="s">
        <v>21</v>
      </c>
      <c r="E3640" t="s">
        <v>22</v>
      </c>
      <c r="F3640" t="s">
        <v>22</v>
      </c>
      <c r="G3640">
        <v>0</v>
      </c>
      <c r="H3640">
        <v>131.30000000000001</v>
      </c>
      <c r="I3640">
        <v>105</v>
      </c>
      <c r="J3640">
        <v>22.32</v>
      </c>
      <c r="K3640">
        <v>109.4</v>
      </c>
      <c r="L3640">
        <v>114</v>
      </c>
      <c r="M3640">
        <v>9.3000000000000007</v>
      </c>
      <c r="N3640">
        <v>246.2</v>
      </c>
      <c r="O3640">
        <v>125</v>
      </c>
      <c r="P3640">
        <v>11.08</v>
      </c>
      <c r="Q3640">
        <v>12.7</v>
      </c>
      <c r="R3640">
        <v>4</v>
      </c>
      <c r="S3640">
        <v>3.43</v>
      </c>
      <c r="T3640">
        <v>4</v>
      </c>
      <c r="U3640" t="s">
        <v>23</v>
      </c>
      <c r="V3640">
        <f>IF(tbl_Customers[[#This Row],[churn]] = "yes", 1, 0)</f>
        <v>1</v>
      </c>
      <c r="W3640" t="str">
        <f>IF(tbl_Customers[[#This Row],[number_customer_service_calls]] &lt;= 1, "0-1 Calls", IF(tbl_Customers[[#This Row],[number_customer_service_calls]] &lt;= 3, "2-3 Calls", IF(tbl_Customers[[#This Row],[number_customer_service_calls]] &lt;=5, "4-5 Calls", "6+ Calls")))</f>
        <v>4-5 Calls</v>
      </c>
      <c r="X3640" t="str">
        <f>IF(tbl_Customers[[#This Row],[account_length]] &lt;= 50, "0-50", IF(tbl_Customers[[#This Row],[account_length]] &lt;=100, "51-100", IF(tbl_Customers[[#This Row],[account_length]] &lt;= 150, "101-150", "151+")))</f>
        <v>51-100</v>
      </c>
      <c r="Y3640" t="str">
        <f>IF(tbl_Customers[[#This Row],[total_intl_charge]] &lt;= 3, "Low Charges", "High Charges")</f>
        <v>High Charges</v>
      </c>
      <c r="Z3640" t="str">
        <f>IF(tbl_Customers[[#This Row],[total_eve_calls]]&lt;=80,"Low Calls",
IF(tbl_Customers[[#This Row],[total_eve_calls]]&lt;=120,"Medium Calls","High Calls"))</f>
        <v>Medium Calls</v>
      </c>
      <c r="AA3640" t="str">
        <f>IF(tbl_Customers[[#This Row],[total_eve_charge]]&lt;=15,"Low Charges",
IF(tbl_Customers[[#This Row],[total_eve_charge]]&lt;=20,"Medium Charges","High Charges"))</f>
        <v>Low Charges</v>
      </c>
      <c r="AB36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40" t="str">
        <f>IF(tbl_Customers[[#This Row],[number_vmail_messages]] = 0, "No Usage", IF(tbl_Customers[[#This Row],[number_vmail_messages]] &lt;= 20, "Low Usage", IF(tbl_Customers[[#This Row],[number_vmail_messages]] &lt;= 40, "Medium Usgae", "High Usage")))</f>
        <v>No Usage</v>
      </c>
      <c r="AD3640" t="str">
        <f>IF(tbl_Customers[[#This Row],[total_day_minutes]]&lt;=150,"Low Usage", IF(tbl_Customers[[#This Row],[total_day_minutes]]&lt;=200,"Medium Usage", IF(tbl_Customers[[#This Row],[total_day_minutes]]&lt;=250,"High Usage","Very High Usage")))</f>
        <v>Low Usage</v>
      </c>
      <c r="AE3640" t="str">
        <f>IF(tbl_Customers[[#This Row],[total_intl_calls]]&lt;=5,"Low Calls", IF(tbl_Customers[[#This Row],[total_intl_calls]]&lt;=10, "Medium Calls", "High Calls"))</f>
        <v>Low Calls</v>
      </c>
      <c r="AF36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640" s="36" t="str">
        <f>IF(tbl_Customers[[#This Row],[Churn_Risk_Score]]&gt;=10,"High Risk", IF(tbl_Customers[[#This Row],[Churn_Risk_Score]]&gt;=5,"Medium Risk","Low Risk"))</f>
        <v>Medium Risk</v>
      </c>
    </row>
    <row r="3641" spans="1:33" x14ac:dyDescent="0.35">
      <c r="A3641">
        <v>3640</v>
      </c>
      <c r="B3641" t="s">
        <v>43</v>
      </c>
      <c r="C3641">
        <v>105</v>
      </c>
      <c r="D3641" t="s">
        <v>25</v>
      </c>
      <c r="E3641" t="s">
        <v>23</v>
      </c>
      <c r="F3641" t="s">
        <v>22</v>
      </c>
      <c r="G3641">
        <v>0</v>
      </c>
      <c r="H3641">
        <v>274</v>
      </c>
      <c r="I3641">
        <v>156</v>
      </c>
      <c r="J3641">
        <v>46.58</v>
      </c>
      <c r="K3641">
        <v>263</v>
      </c>
      <c r="L3641">
        <v>69</v>
      </c>
      <c r="M3641">
        <v>22.36</v>
      </c>
      <c r="N3641">
        <v>195.9</v>
      </c>
      <c r="O3641">
        <v>93</v>
      </c>
      <c r="P3641">
        <v>8.82</v>
      </c>
      <c r="Q3641">
        <v>11.3</v>
      </c>
      <c r="R3641">
        <v>3</v>
      </c>
      <c r="S3641">
        <v>3.05</v>
      </c>
      <c r="T3641">
        <v>3</v>
      </c>
      <c r="U3641" t="s">
        <v>23</v>
      </c>
      <c r="V3641">
        <f>IF(tbl_Customers[[#This Row],[churn]] = "yes", 1, 0)</f>
        <v>1</v>
      </c>
      <c r="W3641" t="str">
        <f>IF(tbl_Customers[[#This Row],[number_customer_service_calls]] &lt;= 1, "0-1 Calls", IF(tbl_Customers[[#This Row],[number_customer_service_calls]] &lt;= 3, "2-3 Calls", IF(tbl_Customers[[#This Row],[number_customer_service_calls]] &lt;=5, "4-5 Calls", "6+ Calls")))</f>
        <v>2-3 Calls</v>
      </c>
      <c r="X3641" t="str">
        <f>IF(tbl_Customers[[#This Row],[account_length]] &lt;= 50, "0-50", IF(tbl_Customers[[#This Row],[account_length]] &lt;=100, "51-100", IF(tbl_Customers[[#This Row],[account_length]] &lt;= 150, "101-150", "151+")))</f>
        <v>101-150</v>
      </c>
      <c r="Y3641" t="str">
        <f>IF(tbl_Customers[[#This Row],[total_intl_charge]] &lt;= 3, "Low Charges", "High Charges")</f>
        <v>High Charges</v>
      </c>
      <c r="Z3641" t="str">
        <f>IF(tbl_Customers[[#This Row],[total_eve_calls]]&lt;=80,"Low Calls",
IF(tbl_Customers[[#This Row],[total_eve_calls]]&lt;=120,"Medium Calls","High Calls"))</f>
        <v>Low Calls</v>
      </c>
      <c r="AA3641" t="str">
        <f>IF(tbl_Customers[[#This Row],[total_eve_charge]]&lt;=15,"Low Charges",
IF(tbl_Customers[[#This Row],[total_eve_charge]]&lt;=20,"Medium Charges","High Charges"))</f>
        <v>High Charges</v>
      </c>
      <c r="AB36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41" t="str">
        <f>IF(tbl_Customers[[#This Row],[number_vmail_messages]] = 0, "No Usage", IF(tbl_Customers[[#This Row],[number_vmail_messages]] &lt;= 20, "Low Usage", IF(tbl_Customers[[#This Row],[number_vmail_messages]] &lt;= 40, "Medium Usgae", "High Usage")))</f>
        <v>No Usage</v>
      </c>
      <c r="AD3641" t="str">
        <f>IF(tbl_Customers[[#This Row],[total_day_minutes]]&lt;=150,"Low Usage", IF(tbl_Customers[[#This Row],[total_day_minutes]]&lt;=200,"Medium Usage", IF(tbl_Customers[[#This Row],[total_day_minutes]]&lt;=250,"High Usage","Very High Usage")))</f>
        <v>Very High Usage</v>
      </c>
      <c r="AE3641" t="str">
        <f>IF(tbl_Customers[[#This Row],[total_intl_calls]]&lt;=5,"Low Calls", IF(tbl_Customers[[#This Row],[total_intl_calls]]&lt;=10, "Medium Calls", "High Calls"))</f>
        <v>Low Calls</v>
      </c>
      <c r="AF36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11</v>
      </c>
      <c r="AG3641" s="36" t="str">
        <f>IF(tbl_Customers[[#This Row],[Churn_Risk_Score]]&gt;=10,"High Risk", IF(tbl_Customers[[#This Row],[Churn_Risk_Score]]&gt;=5,"Medium Risk","Low Risk"))</f>
        <v>High Risk</v>
      </c>
    </row>
    <row r="3642" spans="1:33" x14ac:dyDescent="0.35">
      <c r="A3642">
        <v>3641</v>
      </c>
      <c r="B3642" t="s">
        <v>52</v>
      </c>
      <c r="C3642">
        <v>81</v>
      </c>
      <c r="D3642" t="s">
        <v>21</v>
      </c>
      <c r="E3642" t="s">
        <v>22</v>
      </c>
      <c r="F3642" t="s">
        <v>23</v>
      </c>
      <c r="G3642">
        <v>33</v>
      </c>
      <c r="H3642">
        <v>200.3</v>
      </c>
      <c r="I3642">
        <v>103</v>
      </c>
      <c r="J3642">
        <v>34.049999999999997</v>
      </c>
      <c r="K3642">
        <v>216.9</v>
      </c>
      <c r="L3642">
        <v>96</v>
      </c>
      <c r="M3642">
        <v>18.440000000000001</v>
      </c>
      <c r="N3642">
        <v>249.8</v>
      </c>
      <c r="O3642">
        <v>100</v>
      </c>
      <c r="P3642">
        <v>11.24</v>
      </c>
      <c r="Q3642">
        <v>15.5</v>
      </c>
      <c r="R3642">
        <v>4</v>
      </c>
      <c r="S3642">
        <v>4.1900000000000004</v>
      </c>
      <c r="T3642">
        <v>1</v>
      </c>
      <c r="U3642" t="s">
        <v>22</v>
      </c>
      <c r="V3642">
        <f>IF(tbl_Customers[[#This Row],[churn]] = "yes", 1, 0)</f>
        <v>0</v>
      </c>
      <c r="W3642" t="str">
        <f>IF(tbl_Customers[[#This Row],[number_customer_service_calls]] &lt;= 1, "0-1 Calls", IF(tbl_Customers[[#This Row],[number_customer_service_calls]] &lt;= 3, "2-3 Calls", IF(tbl_Customers[[#This Row],[number_customer_service_calls]] &lt;=5, "4-5 Calls", "6+ Calls")))</f>
        <v>0-1 Calls</v>
      </c>
      <c r="X3642" t="str">
        <f>IF(tbl_Customers[[#This Row],[account_length]] &lt;= 50, "0-50", IF(tbl_Customers[[#This Row],[account_length]] &lt;=100, "51-100", IF(tbl_Customers[[#This Row],[account_length]] &lt;= 150, "101-150", "151+")))</f>
        <v>51-100</v>
      </c>
      <c r="Y3642" t="str">
        <f>IF(tbl_Customers[[#This Row],[total_intl_charge]] &lt;= 3, "Low Charges", "High Charges")</f>
        <v>High Charges</v>
      </c>
      <c r="Z3642" t="str">
        <f>IF(tbl_Customers[[#This Row],[total_eve_calls]]&lt;=80,"Low Calls",
IF(tbl_Customers[[#This Row],[total_eve_calls]]&lt;=120,"Medium Calls","High Calls"))</f>
        <v>Medium Calls</v>
      </c>
      <c r="AA3642" t="str">
        <f>IF(tbl_Customers[[#This Row],[total_eve_charge]]&lt;=15,"Low Charges",
IF(tbl_Customers[[#This Row],[total_eve_charge]]&lt;=20,"Medium Charges","High Charges"))</f>
        <v>Medium Charges</v>
      </c>
      <c r="AB36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42" t="str">
        <f>IF(tbl_Customers[[#This Row],[number_vmail_messages]] = 0, "No Usage", IF(tbl_Customers[[#This Row],[number_vmail_messages]] &lt;= 20, "Low Usage", IF(tbl_Customers[[#This Row],[number_vmail_messages]] &lt;= 40, "Medium Usgae", "High Usage")))</f>
        <v>Medium Usgae</v>
      </c>
      <c r="AD3642" t="str">
        <f>IF(tbl_Customers[[#This Row],[total_day_minutes]]&lt;=150,"Low Usage", IF(tbl_Customers[[#This Row],[total_day_minutes]]&lt;=200,"Medium Usage", IF(tbl_Customers[[#This Row],[total_day_minutes]]&lt;=250,"High Usage","Very High Usage")))</f>
        <v>High Usage</v>
      </c>
      <c r="AE3642" t="str">
        <f>IF(tbl_Customers[[#This Row],[total_intl_calls]]&lt;=5,"Low Calls", IF(tbl_Customers[[#This Row],[total_intl_calls]]&lt;=10, "Medium Calls", "High Calls"))</f>
        <v>Low Calls</v>
      </c>
      <c r="AF36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642" s="36" t="str">
        <f>IF(tbl_Customers[[#This Row],[Churn_Risk_Score]]&gt;=10,"High Risk", IF(tbl_Customers[[#This Row],[Churn_Risk_Score]]&gt;=5,"Medium Risk","Low Risk"))</f>
        <v>Low Risk</v>
      </c>
    </row>
    <row r="3643" spans="1:33" x14ac:dyDescent="0.35">
      <c r="A3643">
        <v>3642</v>
      </c>
      <c r="B3643" t="s">
        <v>48</v>
      </c>
      <c r="C3643">
        <v>63</v>
      </c>
      <c r="D3643" t="s">
        <v>25</v>
      </c>
      <c r="E3643" t="s">
        <v>22</v>
      </c>
      <c r="F3643" t="s">
        <v>22</v>
      </c>
      <c r="G3643">
        <v>0</v>
      </c>
      <c r="H3643">
        <v>204</v>
      </c>
      <c r="I3643">
        <v>119</v>
      </c>
      <c r="J3643">
        <v>34.68</v>
      </c>
      <c r="K3643">
        <v>161.69999999999999</v>
      </c>
      <c r="L3643">
        <v>90</v>
      </c>
      <c r="M3643">
        <v>13.74</v>
      </c>
      <c r="N3643">
        <v>202.6</v>
      </c>
      <c r="O3643">
        <v>113</v>
      </c>
      <c r="P3643">
        <v>9.1199999999999992</v>
      </c>
      <c r="Q3643">
        <v>9.4</v>
      </c>
      <c r="R3643">
        <v>4</v>
      </c>
      <c r="S3643">
        <v>2.54</v>
      </c>
      <c r="T3643">
        <v>3</v>
      </c>
      <c r="U3643" t="s">
        <v>22</v>
      </c>
      <c r="V3643">
        <f>IF(tbl_Customers[[#This Row],[churn]] = "yes", 1, 0)</f>
        <v>0</v>
      </c>
      <c r="W3643" t="str">
        <f>IF(tbl_Customers[[#This Row],[number_customer_service_calls]] &lt;= 1, "0-1 Calls", IF(tbl_Customers[[#This Row],[number_customer_service_calls]] &lt;= 3, "2-3 Calls", IF(tbl_Customers[[#This Row],[number_customer_service_calls]] &lt;=5, "4-5 Calls", "6+ Calls")))</f>
        <v>2-3 Calls</v>
      </c>
      <c r="X3643" t="str">
        <f>IF(tbl_Customers[[#This Row],[account_length]] &lt;= 50, "0-50", IF(tbl_Customers[[#This Row],[account_length]] &lt;=100, "51-100", IF(tbl_Customers[[#This Row],[account_length]] &lt;= 150, "101-150", "151+")))</f>
        <v>51-100</v>
      </c>
      <c r="Y3643" t="str">
        <f>IF(tbl_Customers[[#This Row],[total_intl_charge]] &lt;= 3, "Low Charges", "High Charges")</f>
        <v>Low Charges</v>
      </c>
      <c r="Z3643" t="str">
        <f>IF(tbl_Customers[[#This Row],[total_eve_calls]]&lt;=80,"Low Calls",
IF(tbl_Customers[[#This Row],[total_eve_calls]]&lt;=120,"Medium Calls","High Calls"))</f>
        <v>Medium Calls</v>
      </c>
      <c r="AA3643" t="str">
        <f>IF(tbl_Customers[[#This Row],[total_eve_charge]]&lt;=15,"Low Charges",
IF(tbl_Customers[[#This Row],[total_eve_charge]]&lt;=20,"Medium Charges","High Charges"))</f>
        <v>Low Charges</v>
      </c>
      <c r="AB36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43" t="str">
        <f>IF(tbl_Customers[[#This Row],[number_vmail_messages]] = 0, "No Usage", IF(tbl_Customers[[#This Row],[number_vmail_messages]] &lt;= 20, "Low Usage", IF(tbl_Customers[[#This Row],[number_vmail_messages]] &lt;= 40, "Medium Usgae", "High Usage")))</f>
        <v>No Usage</v>
      </c>
      <c r="AD3643" t="str">
        <f>IF(tbl_Customers[[#This Row],[total_day_minutes]]&lt;=150,"Low Usage", IF(tbl_Customers[[#This Row],[total_day_minutes]]&lt;=200,"Medium Usage", IF(tbl_Customers[[#This Row],[total_day_minutes]]&lt;=250,"High Usage","Very High Usage")))</f>
        <v>High Usage</v>
      </c>
      <c r="AE3643" t="str">
        <f>IF(tbl_Customers[[#This Row],[total_intl_calls]]&lt;=5,"Low Calls", IF(tbl_Customers[[#This Row],[total_intl_calls]]&lt;=10, "Medium Calls", "High Calls"))</f>
        <v>Low Calls</v>
      </c>
      <c r="AF36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43" s="36" t="str">
        <f>IF(tbl_Customers[[#This Row],[Churn_Risk_Score]]&gt;=10,"High Risk", IF(tbl_Customers[[#This Row],[Churn_Risk_Score]]&gt;=5,"Medium Risk","Low Risk"))</f>
        <v>Low Risk</v>
      </c>
    </row>
    <row r="3644" spans="1:33" x14ac:dyDescent="0.35">
      <c r="A3644">
        <v>3643</v>
      </c>
      <c r="B3644" t="s">
        <v>53</v>
      </c>
      <c r="C3644">
        <v>126</v>
      </c>
      <c r="D3644" t="s">
        <v>21</v>
      </c>
      <c r="E3644" t="s">
        <v>22</v>
      </c>
      <c r="F3644" t="s">
        <v>22</v>
      </c>
      <c r="G3644">
        <v>0</v>
      </c>
      <c r="H3644">
        <v>193.1</v>
      </c>
      <c r="I3644">
        <v>114</v>
      </c>
      <c r="J3644">
        <v>32.83</v>
      </c>
      <c r="K3644">
        <v>75.5</v>
      </c>
      <c r="L3644">
        <v>61</v>
      </c>
      <c r="M3644">
        <v>6.42</v>
      </c>
      <c r="N3644">
        <v>186.2</v>
      </c>
      <c r="O3644">
        <v>73</v>
      </c>
      <c r="P3644">
        <v>8.3800000000000008</v>
      </c>
      <c r="Q3644">
        <v>11.1</v>
      </c>
      <c r="R3644">
        <v>1</v>
      </c>
      <c r="S3644">
        <v>3</v>
      </c>
      <c r="T3644">
        <v>3</v>
      </c>
      <c r="U3644" t="s">
        <v>22</v>
      </c>
      <c r="V3644">
        <f>IF(tbl_Customers[[#This Row],[churn]] = "yes", 1, 0)</f>
        <v>0</v>
      </c>
      <c r="W3644" t="str">
        <f>IF(tbl_Customers[[#This Row],[number_customer_service_calls]] &lt;= 1, "0-1 Calls", IF(tbl_Customers[[#This Row],[number_customer_service_calls]] &lt;= 3, "2-3 Calls", IF(tbl_Customers[[#This Row],[number_customer_service_calls]] &lt;=5, "4-5 Calls", "6+ Calls")))</f>
        <v>2-3 Calls</v>
      </c>
      <c r="X3644" t="str">
        <f>IF(tbl_Customers[[#This Row],[account_length]] &lt;= 50, "0-50", IF(tbl_Customers[[#This Row],[account_length]] &lt;=100, "51-100", IF(tbl_Customers[[#This Row],[account_length]] &lt;= 150, "101-150", "151+")))</f>
        <v>101-150</v>
      </c>
      <c r="Y3644" t="str">
        <f>IF(tbl_Customers[[#This Row],[total_intl_charge]] &lt;= 3, "Low Charges", "High Charges")</f>
        <v>Low Charges</v>
      </c>
      <c r="Z3644" t="str">
        <f>IF(tbl_Customers[[#This Row],[total_eve_calls]]&lt;=80,"Low Calls",
IF(tbl_Customers[[#This Row],[total_eve_calls]]&lt;=120,"Medium Calls","High Calls"))</f>
        <v>Low Calls</v>
      </c>
      <c r="AA3644" t="str">
        <f>IF(tbl_Customers[[#This Row],[total_eve_charge]]&lt;=15,"Low Charges",
IF(tbl_Customers[[#This Row],[total_eve_charge]]&lt;=20,"Medium Charges","High Charges"))</f>
        <v>Low Charges</v>
      </c>
      <c r="AB36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44" t="str">
        <f>IF(tbl_Customers[[#This Row],[number_vmail_messages]] = 0, "No Usage", IF(tbl_Customers[[#This Row],[number_vmail_messages]] &lt;= 20, "Low Usage", IF(tbl_Customers[[#This Row],[number_vmail_messages]] &lt;= 40, "Medium Usgae", "High Usage")))</f>
        <v>No Usage</v>
      </c>
      <c r="AD3644" t="str">
        <f>IF(tbl_Customers[[#This Row],[total_day_minutes]]&lt;=150,"Low Usage", IF(tbl_Customers[[#This Row],[total_day_minutes]]&lt;=200,"Medium Usage", IF(tbl_Customers[[#This Row],[total_day_minutes]]&lt;=250,"High Usage","Very High Usage")))</f>
        <v>Medium Usage</v>
      </c>
      <c r="AE3644" t="str">
        <f>IF(tbl_Customers[[#This Row],[total_intl_calls]]&lt;=5,"Low Calls", IF(tbl_Customers[[#This Row],[total_intl_calls]]&lt;=10, "Medium Calls", "High Calls"))</f>
        <v>Low Calls</v>
      </c>
      <c r="AF36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44" s="36" t="str">
        <f>IF(tbl_Customers[[#This Row],[Churn_Risk_Score]]&gt;=10,"High Risk", IF(tbl_Customers[[#This Row],[Churn_Risk_Score]]&gt;=5,"Medium Risk","Low Risk"))</f>
        <v>Low Risk</v>
      </c>
    </row>
    <row r="3645" spans="1:33" x14ac:dyDescent="0.35">
      <c r="A3645">
        <v>3644</v>
      </c>
      <c r="B3645" t="s">
        <v>52</v>
      </c>
      <c r="C3645">
        <v>153</v>
      </c>
      <c r="D3645" t="s">
        <v>21</v>
      </c>
      <c r="E3645" t="s">
        <v>22</v>
      </c>
      <c r="F3645" t="s">
        <v>22</v>
      </c>
      <c r="G3645">
        <v>0</v>
      </c>
      <c r="H3645">
        <v>202.2</v>
      </c>
      <c r="I3645">
        <v>132</v>
      </c>
      <c r="J3645">
        <v>34.369999999999997</v>
      </c>
      <c r="K3645">
        <v>158.9</v>
      </c>
      <c r="L3645">
        <v>78</v>
      </c>
      <c r="M3645">
        <v>13.51</v>
      </c>
      <c r="N3645">
        <v>111.4</v>
      </c>
      <c r="O3645">
        <v>98</v>
      </c>
      <c r="P3645">
        <v>5.01</v>
      </c>
      <c r="Q3645">
        <v>8.6</v>
      </c>
      <c r="R3645">
        <v>4</v>
      </c>
      <c r="S3645">
        <v>2.3199999999999998</v>
      </c>
      <c r="T3645">
        <v>2</v>
      </c>
      <c r="U3645" t="s">
        <v>22</v>
      </c>
      <c r="V3645">
        <f>IF(tbl_Customers[[#This Row],[churn]] = "yes", 1, 0)</f>
        <v>0</v>
      </c>
      <c r="W3645" t="str">
        <f>IF(tbl_Customers[[#This Row],[number_customer_service_calls]] &lt;= 1, "0-1 Calls", IF(tbl_Customers[[#This Row],[number_customer_service_calls]] &lt;= 3, "2-3 Calls", IF(tbl_Customers[[#This Row],[number_customer_service_calls]] &lt;=5, "4-5 Calls", "6+ Calls")))</f>
        <v>2-3 Calls</v>
      </c>
      <c r="X3645" t="str">
        <f>IF(tbl_Customers[[#This Row],[account_length]] &lt;= 50, "0-50", IF(tbl_Customers[[#This Row],[account_length]] &lt;=100, "51-100", IF(tbl_Customers[[#This Row],[account_length]] &lt;= 150, "101-150", "151+")))</f>
        <v>151+</v>
      </c>
      <c r="Y3645" t="str">
        <f>IF(tbl_Customers[[#This Row],[total_intl_charge]] &lt;= 3, "Low Charges", "High Charges")</f>
        <v>Low Charges</v>
      </c>
      <c r="Z3645" t="str">
        <f>IF(tbl_Customers[[#This Row],[total_eve_calls]]&lt;=80,"Low Calls",
IF(tbl_Customers[[#This Row],[total_eve_calls]]&lt;=120,"Medium Calls","High Calls"))</f>
        <v>Low Calls</v>
      </c>
      <c r="AA3645" t="str">
        <f>IF(tbl_Customers[[#This Row],[total_eve_charge]]&lt;=15,"Low Charges",
IF(tbl_Customers[[#This Row],[total_eve_charge]]&lt;=20,"Medium Charges","High Charges"))</f>
        <v>Low Charges</v>
      </c>
      <c r="AB36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45" t="str">
        <f>IF(tbl_Customers[[#This Row],[number_vmail_messages]] = 0, "No Usage", IF(tbl_Customers[[#This Row],[number_vmail_messages]] &lt;= 20, "Low Usage", IF(tbl_Customers[[#This Row],[number_vmail_messages]] &lt;= 40, "Medium Usgae", "High Usage")))</f>
        <v>No Usage</v>
      </c>
      <c r="AD3645" t="str">
        <f>IF(tbl_Customers[[#This Row],[total_day_minutes]]&lt;=150,"Low Usage", IF(tbl_Customers[[#This Row],[total_day_minutes]]&lt;=200,"Medium Usage", IF(tbl_Customers[[#This Row],[total_day_minutes]]&lt;=250,"High Usage","Very High Usage")))</f>
        <v>High Usage</v>
      </c>
      <c r="AE3645" t="str">
        <f>IF(tbl_Customers[[#This Row],[total_intl_calls]]&lt;=5,"Low Calls", IF(tbl_Customers[[#This Row],[total_intl_calls]]&lt;=10, "Medium Calls", "High Calls"))</f>
        <v>Low Calls</v>
      </c>
      <c r="AF36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45" s="36" t="str">
        <f>IF(tbl_Customers[[#This Row],[Churn_Risk_Score]]&gt;=10,"High Risk", IF(tbl_Customers[[#This Row],[Churn_Risk_Score]]&gt;=5,"Medium Risk","Low Risk"))</f>
        <v>Low Risk</v>
      </c>
    </row>
    <row r="3646" spans="1:33" x14ac:dyDescent="0.35">
      <c r="A3646">
        <v>3645</v>
      </c>
      <c r="B3646" t="s">
        <v>52</v>
      </c>
      <c r="C3646">
        <v>67</v>
      </c>
      <c r="D3646" t="s">
        <v>21</v>
      </c>
      <c r="E3646" t="s">
        <v>22</v>
      </c>
      <c r="F3646" t="s">
        <v>22</v>
      </c>
      <c r="G3646">
        <v>0</v>
      </c>
      <c r="H3646">
        <v>245.1</v>
      </c>
      <c r="I3646">
        <v>118</v>
      </c>
      <c r="J3646">
        <v>41.67</v>
      </c>
      <c r="K3646">
        <v>185.2</v>
      </c>
      <c r="L3646">
        <v>94</v>
      </c>
      <c r="M3646">
        <v>15.74</v>
      </c>
      <c r="N3646">
        <v>193.6</v>
      </c>
      <c r="O3646">
        <v>112</v>
      </c>
      <c r="P3646">
        <v>8.7100000000000009</v>
      </c>
      <c r="Q3646">
        <v>8.1</v>
      </c>
      <c r="R3646">
        <v>3</v>
      </c>
      <c r="S3646">
        <v>2.19</v>
      </c>
      <c r="T3646">
        <v>3</v>
      </c>
      <c r="U3646" t="s">
        <v>22</v>
      </c>
      <c r="V3646">
        <f>IF(tbl_Customers[[#This Row],[churn]] = "yes", 1, 0)</f>
        <v>0</v>
      </c>
      <c r="W3646" t="str">
        <f>IF(tbl_Customers[[#This Row],[number_customer_service_calls]] &lt;= 1, "0-1 Calls", IF(tbl_Customers[[#This Row],[number_customer_service_calls]] &lt;= 3, "2-3 Calls", IF(tbl_Customers[[#This Row],[number_customer_service_calls]] &lt;=5, "4-5 Calls", "6+ Calls")))</f>
        <v>2-3 Calls</v>
      </c>
      <c r="X3646" t="str">
        <f>IF(tbl_Customers[[#This Row],[account_length]] &lt;= 50, "0-50", IF(tbl_Customers[[#This Row],[account_length]] &lt;=100, "51-100", IF(tbl_Customers[[#This Row],[account_length]] &lt;= 150, "101-150", "151+")))</f>
        <v>51-100</v>
      </c>
      <c r="Y3646" t="str">
        <f>IF(tbl_Customers[[#This Row],[total_intl_charge]] &lt;= 3, "Low Charges", "High Charges")</f>
        <v>Low Charges</v>
      </c>
      <c r="Z3646" t="str">
        <f>IF(tbl_Customers[[#This Row],[total_eve_calls]]&lt;=80,"Low Calls",
IF(tbl_Customers[[#This Row],[total_eve_calls]]&lt;=120,"Medium Calls","High Calls"))</f>
        <v>Medium Calls</v>
      </c>
      <c r="AA3646" t="str">
        <f>IF(tbl_Customers[[#This Row],[total_eve_charge]]&lt;=15,"Low Charges",
IF(tbl_Customers[[#This Row],[total_eve_charge]]&lt;=20,"Medium Charges","High Charges"))</f>
        <v>Medium Charges</v>
      </c>
      <c r="AB36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46" t="str">
        <f>IF(tbl_Customers[[#This Row],[number_vmail_messages]] = 0, "No Usage", IF(tbl_Customers[[#This Row],[number_vmail_messages]] &lt;= 20, "Low Usage", IF(tbl_Customers[[#This Row],[number_vmail_messages]] &lt;= 40, "Medium Usgae", "High Usage")))</f>
        <v>No Usage</v>
      </c>
      <c r="AD3646" t="str">
        <f>IF(tbl_Customers[[#This Row],[total_day_minutes]]&lt;=150,"Low Usage", IF(tbl_Customers[[#This Row],[total_day_minutes]]&lt;=200,"Medium Usage", IF(tbl_Customers[[#This Row],[total_day_minutes]]&lt;=250,"High Usage","Very High Usage")))</f>
        <v>High Usage</v>
      </c>
      <c r="AE3646" t="str">
        <f>IF(tbl_Customers[[#This Row],[total_intl_calls]]&lt;=5,"Low Calls", IF(tbl_Customers[[#This Row],[total_intl_calls]]&lt;=10, "Medium Calls", "High Calls"))</f>
        <v>Low Calls</v>
      </c>
      <c r="AF36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46" s="36" t="str">
        <f>IF(tbl_Customers[[#This Row],[Churn_Risk_Score]]&gt;=10,"High Risk", IF(tbl_Customers[[#This Row],[Churn_Risk_Score]]&gt;=5,"Medium Risk","Low Risk"))</f>
        <v>Low Risk</v>
      </c>
    </row>
    <row r="3647" spans="1:33" x14ac:dyDescent="0.35">
      <c r="A3647">
        <v>3646</v>
      </c>
      <c r="B3647" t="s">
        <v>27</v>
      </c>
      <c r="C3647">
        <v>65</v>
      </c>
      <c r="D3647" t="s">
        <v>25</v>
      </c>
      <c r="E3647" t="s">
        <v>22</v>
      </c>
      <c r="F3647" t="s">
        <v>22</v>
      </c>
      <c r="G3647">
        <v>0</v>
      </c>
      <c r="H3647">
        <v>158.30000000000001</v>
      </c>
      <c r="I3647">
        <v>71</v>
      </c>
      <c r="J3647">
        <v>26.91</v>
      </c>
      <c r="K3647">
        <v>168.3</v>
      </c>
      <c r="L3647">
        <v>119</v>
      </c>
      <c r="M3647">
        <v>14.31</v>
      </c>
      <c r="N3647">
        <v>139.9</v>
      </c>
      <c r="O3647">
        <v>119</v>
      </c>
      <c r="P3647">
        <v>6.3</v>
      </c>
      <c r="Q3647">
        <v>6.6</v>
      </c>
      <c r="R3647">
        <v>6</v>
      </c>
      <c r="S3647">
        <v>1.78</v>
      </c>
      <c r="T3647">
        <v>2</v>
      </c>
      <c r="U3647" t="s">
        <v>22</v>
      </c>
      <c r="V3647">
        <f>IF(tbl_Customers[[#This Row],[churn]] = "yes", 1, 0)</f>
        <v>0</v>
      </c>
      <c r="W3647" t="str">
        <f>IF(tbl_Customers[[#This Row],[number_customer_service_calls]] &lt;= 1, "0-1 Calls", IF(tbl_Customers[[#This Row],[number_customer_service_calls]] &lt;= 3, "2-3 Calls", IF(tbl_Customers[[#This Row],[number_customer_service_calls]] &lt;=5, "4-5 Calls", "6+ Calls")))</f>
        <v>2-3 Calls</v>
      </c>
      <c r="X3647" t="str">
        <f>IF(tbl_Customers[[#This Row],[account_length]] &lt;= 50, "0-50", IF(tbl_Customers[[#This Row],[account_length]] &lt;=100, "51-100", IF(tbl_Customers[[#This Row],[account_length]] &lt;= 150, "101-150", "151+")))</f>
        <v>51-100</v>
      </c>
      <c r="Y3647" t="str">
        <f>IF(tbl_Customers[[#This Row],[total_intl_charge]] &lt;= 3, "Low Charges", "High Charges")</f>
        <v>Low Charges</v>
      </c>
      <c r="Z3647" t="str">
        <f>IF(tbl_Customers[[#This Row],[total_eve_calls]]&lt;=80,"Low Calls",
IF(tbl_Customers[[#This Row],[total_eve_calls]]&lt;=120,"Medium Calls","High Calls"))</f>
        <v>Medium Calls</v>
      </c>
      <c r="AA3647" t="str">
        <f>IF(tbl_Customers[[#This Row],[total_eve_charge]]&lt;=15,"Low Charges",
IF(tbl_Customers[[#This Row],[total_eve_charge]]&lt;=20,"Medium Charges","High Charges"))</f>
        <v>Low Charges</v>
      </c>
      <c r="AB36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647" t="str">
        <f>IF(tbl_Customers[[#This Row],[number_vmail_messages]] = 0, "No Usage", IF(tbl_Customers[[#This Row],[number_vmail_messages]] &lt;= 20, "Low Usage", IF(tbl_Customers[[#This Row],[number_vmail_messages]] &lt;= 40, "Medium Usgae", "High Usage")))</f>
        <v>No Usage</v>
      </c>
      <c r="AD3647" t="str">
        <f>IF(tbl_Customers[[#This Row],[total_day_minutes]]&lt;=150,"Low Usage", IF(tbl_Customers[[#This Row],[total_day_minutes]]&lt;=200,"Medium Usage", IF(tbl_Customers[[#This Row],[total_day_minutes]]&lt;=250,"High Usage","Very High Usage")))</f>
        <v>Medium Usage</v>
      </c>
      <c r="AE3647" t="str">
        <f>IF(tbl_Customers[[#This Row],[total_intl_calls]]&lt;=5,"Low Calls", IF(tbl_Customers[[#This Row],[total_intl_calls]]&lt;=10, "Medium Calls", "High Calls"))</f>
        <v>Medium Calls</v>
      </c>
      <c r="AF36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47" s="36" t="str">
        <f>IF(tbl_Customers[[#This Row],[Churn_Risk_Score]]&gt;=10,"High Risk", IF(tbl_Customers[[#This Row],[Churn_Risk_Score]]&gt;=5,"Medium Risk","Low Risk"))</f>
        <v>Low Risk</v>
      </c>
    </row>
    <row r="3648" spans="1:33" x14ac:dyDescent="0.35">
      <c r="A3648">
        <v>3647</v>
      </c>
      <c r="B3648" t="s">
        <v>34</v>
      </c>
      <c r="C3648">
        <v>21</v>
      </c>
      <c r="D3648" t="s">
        <v>25</v>
      </c>
      <c r="E3648" t="s">
        <v>22</v>
      </c>
      <c r="F3648" t="s">
        <v>22</v>
      </c>
      <c r="G3648">
        <v>0</v>
      </c>
      <c r="H3648">
        <v>138.1</v>
      </c>
      <c r="I3648">
        <v>79</v>
      </c>
      <c r="J3648">
        <v>23.48</v>
      </c>
      <c r="K3648">
        <v>186.9</v>
      </c>
      <c r="L3648">
        <v>75</v>
      </c>
      <c r="M3648">
        <v>15.89</v>
      </c>
      <c r="N3648">
        <v>194.2</v>
      </c>
      <c r="O3648">
        <v>105</v>
      </c>
      <c r="P3648">
        <v>8.74</v>
      </c>
      <c r="Q3648">
        <v>12.1</v>
      </c>
      <c r="R3648">
        <v>1</v>
      </c>
      <c r="S3648">
        <v>3.27</v>
      </c>
      <c r="T3648">
        <v>0</v>
      </c>
      <c r="U3648" t="s">
        <v>22</v>
      </c>
      <c r="V3648">
        <f>IF(tbl_Customers[[#This Row],[churn]] = "yes", 1, 0)</f>
        <v>0</v>
      </c>
      <c r="W3648" t="str">
        <f>IF(tbl_Customers[[#This Row],[number_customer_service_calls]] &lt;= 1, "0-1 Calls", IF(tbl_Customers[[#This Row],[number_customer_service_calls]] &lt;= 3, "2-3 Calls", IF(tbl_Customers[[#This Row],[number_customer_service_calls]] &lt;=5, "4-5 Calls", "6+ Calls")))</f>
        <v>0-1 Calls</v>
      </c>
      <c r="X3648" t="str">
        <f>IF(tbl_Customers[[#This Row],[account_length]] &lt;= 50, "0-50", IF(tbl_Customers[[#This Row],[account_length]] &lt;=100, "51-100", IF(tbl_Customers[[#This Row],[account_length]] &lt;= 150, "101-150", "151+")))</f>
        <v>0-50</v>
      </c>
      <c r="Y3648" t="str">
        <f>IF(tbl_Customers[[#This Row],[total_intl_charge]] &lt;= 3, "Low Charges", "High Charges")</f>
        <v>High Charges</v>
      </c>
      <c r="Z3648" t="str">
        <f>IF(tbl_Customers[[#This Row],[total_eve_calls]]&lt;=80,"Low Calls",
IF(tbl_Customers[[#This Row],[total_eve_calls]]&lt;=120,"Medium Calls","High Calls"))</f>
        <v>Low Calls</v>
      </c>
      <c r="AA3648" t="str">
        <f>IF(tbl_Customers[[#This Row],[total_eve_charge]]&lt;=15,"Low Charges",
IF(tbl_Customers[[#This Row],[total_eve_charge]]&lt;=20,"Medium Charges","High Charges"))</f>
        <v>Medium Charges</v>
      </c>
      <c r="AB36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48" t="str">
        <f>IF(tbl_Customers[[#This Row],[number_vmail_messages]] = 0, "No Usage", IF(tbl_Customers[[#This Row],[number_vmail_messages]] &lt;= 20, "Low Usage", IF(tbl_Customers[[#This Row],[number_vmail_messages]] &lt;= 40, "Medium Usgae", "High Usage")))</f>
        <v>No Usage</v>
      </c>
      <c r="AD3648" t="str">
        <f>IF(tbl_Customers[[#This Row],[total_day_minutes]]&lt;=150,"Low Usage", IF(tbl_Customers[[#This Row],[total_day_minutes]]&lt;=200,"Medium Usage", IF(tbl_Customers[[#This Row],[total_day_minutes]]&lt;=250,"High Usage","Very High Usage")))</f>
        <v>Low Usage</v>
      </c>
      <c r="AE3648" t="str">
        <f>IF(tbl_Customers[[#This Row],[total_intl_calls]]&lt;=5,"Low Calls", IF(tbl_Customers[[#This Row],[total_intl_calls]]&lt;=10, "Medium Calls", "High Calls"))</f>
        <v>Low Calls</v>
      </c>
      <c r="AF36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48" s="36" t="str">
        <f>IF(tbl_Customers[[#This Row],[Churn_Risk_Score]]&gt;=10,"High Risk", IF(tbl_Customers[[#This Row],[Churn_Risk_Score]]&gt;=5,"Medium Risk","Low Risk"))</f>
        <v>Low Risk</v>
      </c>
    </row>
    <row r="3649" spans="1:33" x14ac:dyDescent="0.35">
      <c r="A3649">
        <v>3648</v>
      </c>
      <c r="B3649" t="s">
        <v>38</v>
      </c>
      <c r="C3649">
        <v>72</v>
      </c>
      <c r="D3649" t="s">
        <v>28</v>
      </c>
      <c r="E3649" t="s">
        <v>22</v>
      </c>
      <c r="F3649" t="s">
        <v>22</v>
      </c>
      <c r="G3649">
        <v>0</v>
      </c>
      <c r="H3649">
        <v>212.7</v>
      </c>
      <c r="I3649">
        <v>92</v>
      </c>
      <c r="J3649">
        <v>36.159999999999997</v>
      </c>
      <c r="K3649">
        <v>306.39999999999998</v>
      </c>
      <c r="L3649">
        <v>100</v>
      </c>
      <c r="M3649">
        <v>26.04</v>
      </c>
      <c r="N3649">
        <v>140.30000000000001</v>
      </c>
      <c r="O3649">
        <v>90</v>
      </c>
      <c r="P3649">
        <v>6.31</v>
      </c>
      <c r="Q3649">
        <v>12.9</v>
      </c>
      <c r="R3649">
        <v>6</v>
      </c>
      <c r="S3649">
        <v>3.48</v>
      </c>
      <c r="T3649">
        <v>0</v>
      </c>
      <c r="U3649" t="s">
        <v>22</v>
      </c>
      <c r="V3649">
        <f>IF(tbl_Customers[[#This Row],[churn]] = "yes", 1, 0)</f>
        <v>0</v>
      </c>
      <c r="W3649" t="str">
        <f>IF(tbl_Customers[[#This Row],[number_customer_service_calls]] &lt;= 1, "0-1 Calls", IF(tbl_Customers[[#This Row],[number_customer_service_calls]] &lt;= 3, "2-3 Calls", IF(tbl_Customers[[#This Row],[number_customer_service_calls]] &lt;=5, "4-5 Calls", "6+ Calls")))</f>
        <v>0-1 Calls</v>
      </c>
      <c r="X3649" t="str">
        <f>IF(tbl_Customers[[#This Row],[account_length]] &lt;= 50, "0-50", IF(tbl_Customers[[#This Row],[account_length]] &lt;=100, "51-100", IF(tbl_Customers[[#This Row],[account_length]] &lt;= 150, "101-150", "151+")))</f>
        <v>51-100</v>
      </c>
      <c r="Y3649" t="str">
        <f>IF(tbl_Customers[[#This Row],[total_intl_charge]] &lt;= 3, "Low Charges", "High Charges")</f>
        <v>High Charges</v>
      </c>
      <c r="Z3649" t="str">
        <f>IF(tbl_Customers[[#This Row],[total_eve_calls]]&lt;=80,"Low Calls",
IF(tbl_Customers[[#This Row],[total_eve_calls]]&lt;=120,"Medium Calls","High Calls"))</f>
        <v>Medium Calls</v>
      </c>
      <c r="AA3649" t="str">
        <f>IF(tbl_Customers[[#This Row],[total_eve_charge]]&lt;=15,"Low Charges",
IF(tbl_Customers[[#This Row],[total_eve_charge]]&lt;=20,"Medium Charges","High Charges"))</f>
        <v>High Charges</v>
      </c>
      <c r="AB36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49" t="str">
        <f>IF(tbl_Customers[[#This Row],[number_vmail_messages]] = 0, "No Usage", IF(tbl_Customers[[#This Row],[number_vmail_messages]] &lt;= 20, "Low Usage", IF(tbl_Customers[[#This Row],[number_vmail_messages]] &lt;= 40, "Medium Usgae", "High Usage")))</f>
        <v>No Usage</v>
      </c>
      <c r="AD3649" t="str">
        <f>IF(tbl_Customers[[#This Row],[total_day_minutes]]&lt;=150,"Low Usage", IF(tbl_Customers[[#This Row],[total_day_minutes]]&lt;=200,"Medium Usage", IF(tbl_Customers[[#This Row],[total_day_minutes]]&lt;=250,"High Usage","Very High Usage")))</f>
        <v>High Usage</v>
      </c>
      <c r="AE3649" t="str">
        <f>IF(tbl_Customers[[#This Row],[total_intl_calls]]&lt;=5,"Low Calls", IF(tbl_Customers[[#This Row],[total_intl_calls]]&lt;=10, "Medium Calls", "High Calls"))</f>
        <v>Medium Calls</v>
      </c>
      <c r="AF36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49" s="36" t="str">
        <f>IF(tbl_Customers[[#This Row],[Churn_Risk_Score]]&gt;=10,"High Risk", IF(tbl_Customers[[#This Row],[Churn_Risk_Score]]&gt;=5,"Medium Risk","Low Risk"))</f>
        <v>Low Risk</v>
      </c>
    </row>
    <row r="3650" spans="1:33" x14ac:dyDescent="0.35">
      <c r="A3650">
        <v>3649</v>
      </c>
      <c r="B3650" t="s">
        <v>31</v>
      </c>
      <c r="C3650">
        <v>176</v>
      </c>
      <c r="D3650" t="s">
        <v>28</v>
      </c>
      <c r="E3650" t="s">
        <v>22</v>
      </c>
      <c r="F3650" t="s">
        <v>22</v>
      </c>
      <c r="G3650">
        <v>0</v>
      </c>
      <c r="H3650">
        <v>304.2</v>
      </c>
      <c r="I3650">
        <v>111</v>
      </c>
      <c r="J3650">
        <v>51.71</v>
      </c>
      <c r="K3650">
        <v>306.60000000000002</v>
      </c>
      <c r="L3650">
        <v>64</v>
      </c>
      <c r="M3650">
        <v>26.06</v>
      </c>
      <c r="N3650">
        <v>207.9</v>
      </c>
      <c r="O3650">
        <v>98</v>
      </c>
      <c r="P3650">
        <v>9.36</v>
      </c>
      <c r="Q3650">
        <v>9.5</v>
      </c>
      <c r="R3650">
        <v>2</v>
      </c>
      <c r="S3650">
        <v>2.57</v>
      </c>
      <c r="T3650">
        <v>7</v>
      </c>
      <c r="U3650" t="s">
        <v>23</v>
      </c>
      <c r="V3650">
        <f>IF(tbl_Customers[[#This Row],[churn]] = "yes", 1, 0)</f>
        <v>1</v>
      </c>
      <c r="W3650" t="str">
        <f>IF(tbl_Customers[[#This Row],[number_customer_service_calls]] &lt;= 1, "0-1 Calls", IF(tbl_Customers[[#This Row],[number_customer_service_calls]] &lt;= 3, "2-3 Calls", IF(tbl_Customers[[#This Row],[number_customer_service_calls]] &lt;=5, "4-5 Calls", "6+ Calls")))</f>
        <v>6+ Calls</v>
      </c>
      <c r="X3650" t="str">
        <f>IF(tbl_Customers[[#This Row],[account_length]] &lt;= 50, "0-50", IF(tbl_Customers[[#This Row],[account_length]] &lt;=100, "51-100", IF(tbl_Customers[[#This Row],[account_length]] &lt;= 150, "101-150", "151+")))</f>
        <v>151+</v>
      </c>
      <c r="Y3650" t="str">
        <f>IF(tbl_Customers[[#This Row],[total_intl_charge]] &lt;= 3, "Low Charges", "High Charges")</f>
        <v>Low Charges</v>
      </c>
      <c r="Z3650" t="str">
        <f>IF(tbl_Customers[[#This Row],[total_eve_calls]]&lt;=80,"Low Calls",
IF(tbl_Customers[[#This Row],[total_eve_calls]]&lt;=120,"Medium Calls","High Calls"))</f>
        <v>Low Calls</v>
      </c>
      <c r="AA3650" t="str">
        <f>IF(tbl_Customers[[#This Row],[total_eve_charge]]&lt;=15,"Low Charges",
IF(tbl_Customers[[#This Row],[total_eve_charge]]&lt;=20,"Medium Charges","High Charges"))</f>
        <v>High Charges</v>
      </c>
      <c r="AB36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50" t="str">
        <f>IF(tbl_Customers[[#This Row],[number_vmail_messages]] = 0, "No Usage", IF(tbl_Customers[[#This Row],[number_vmail_messages]] &lt;= 20, "Low Usage", IF(tbl_Customers[[#This Row],[number_vmail_messages]] &lt;= 40, "Medium Usgae", "High Usage")))</f>
        <v>No Usage</v>
      </c>
      <c r="AD3650" t="str">
        <f>IF(tbl_Customers[[#This Row],[total_day_minutes]]&lt;=150,"Low Usage", IF(tbl_Customers[[#This Row],[total_day_minutes]]&lt;=200,"Medium Usage", IF(tbl_Customers[[#This Row],[total_day_minutes]]&lt;=250,"High Usage","Very High Usage")))</f>
        <v>Very High Usage</v>
      </c>
      <c r="AE3650" t="str">
        <f>IF(tbl_Customers[[#This Row],[total_intl_calls]]&lt;=5,"Low Calls", IF(tbl_Customers[[#This Row],[total_intl_calls]]&lt;=10, "Medium Calls", "High Calls"))</f>
        <v>Low Calls</v>
      </c>
      <c r="AF36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9</v>
      </c>
      <c r="AG3650" s="36" t="str">
        <f>IF(tbl_Customers[[#This Row],[Churn_Risk_Score]]&gt;=10,"High Risk", IF(tbl_Customers[[#This Row],[Churn_Risk_Score]]&gt;=5,"Medium Risk","Low Risk"))</f>
        <v>Medium Risk</v>
      </c>
    </row>
    <row r="3651" spans="1:33" x14ac:dyDescent="0.35">
      <c r="A3651">
        <v>3650</v>
      </c>
      <c r="B3651" t="s">
        <v>39</v>
      </c>
      <c r="C3651">
        <v>150</v>
      </c>
      <c r="D3651" t="s">
        <v>25</v>
      </c>
      <c r="E3651" t="s">
        <v>22</v>
      </c>
      <c r="F3651" t="s">
        <v>23</v>
      </c>
      <c r="G3651">
        <v>24</v>
      </c>
      <c r="H3651">
        <v>212.4</v>
      </c>
      <c r="I3651">
        <v>157</v>
      </c>
      <c r="J3651">
        <v>36.11</v>
      </c>
      <c r="K3651">
        <v>168.7</v>
      </c>
      <c r="L3651">
        <v>91</v>
      </c>
      <c r="M3651">
        <v>14.34</v>
      </c>
      <c r="N3651">
        <v>199.4</v>
      </c>
      <c r="O3651">
        <v>112</v>
      </c>
      <c r="P3651">
        <v>8.9700000000000006</v>
      </c>
      <c r="Q3651">
        <v>9.6999999999999993</v>
      </c>
      <c r="R3651">
        <v>1</v>
      </c>
      <c r="S3651">
        <v>2.62</v>
      </c>
      <c r="T3651">
        <v>2</v>
      </c>
      <c r="U3651" t="s">
        <v>22</v>
      </c>
      <c r="V3651">
        <f>IF(tbl_Customers[[#This Row],[churn]] = "yes", 1, 0)</f>
        <v>0</v>
      </c>
      <c r="W3651" t="str">
        <f>IF(tbl_Customers[[#This Row],[number_customer_service_calls]] &lt;= 1, "0-1 Calls", IF(tbl_Customers[[#This Row],[number_customer_service_calls]] &lt;= 3, "2-3 Calls", IF(tbl_Customers[[#This Row],[number_customer_service_calls]] &lt;=5, "4-5 Calls", "6+ Calls")))</f>
        <v>2-3 Calls</v>
      </c>
      <c r="X3651" t="str">
        <f>IF(tbl_Customers[[#This Row],[account_length]] &lt;= 50, "0-50", IF(tbl_Customers[[#This Row],[account_length]] &lt;=100, "51-100", IF(tbl_Customers[[#This Row],[account_length]] &lt;= 150, "101-150", "151+")))</f>
        <v>101-150</v>
      </c>
      <c r="Y3651" t="str">
        <f>IF(tbl_Customers[[#This Row],[total_intl_charge]] &lt;= 3, "Low Charges", "High Charges")</f>
        <v>Low Charges</v>
      </c>
      <c r="Z3651" t="str">
        <f>IF(tbl_Customers[[#This Row],[total_eve_calls]]&lt;=80,"Low Calls",
IF(tbl_Customers[[#This Row],[total_eve_calls]]&lt;=120,"Medium Calls","High Calls"))</f>
        <v>Medium Calls</v>
      </c>
      <c r="AA3651" t="str">
        <f>IF(tbl_Customers[[#This Row],[total_eve_charge]]&lt;=15,"Low Charges",
IF(tbl_Customers[[#This Row],[total_eve_charge]]&lt;=20,"Medium Charges","High Charges"))</f>
        <v>Low Charges</v>
      </c>
      <c r="AB36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51" t="str">
        <f>IF(tbl_Customers[[#This Row],[number_vmail_messages]] = 0, "No Usage", IF(tbl_Customers[[#This Row],[number_vmail_messages]] &lt;= 20, "Low Usage", IF(tbl_Customers[[#This Row],[number_vmail_messages]] &lt;= 40, "Medium Usgae", "High Usage")))</f>
        <v>Medium Usgae</v>
      </c>
      <c r="AD3651" t="str">
        <f>IF(tbl_Customers[[#This Row],[total_day_minutes]]&lt;=150,"Low Usage", IF(tbl_Customers[[#This Row],[total_day_minutes]]&lt;=200,"Medium Usage", IF(tbl_Customers[[#This Row],[total_day_minutes]]&lt;=250,"High Usage","Very High Usage")))</f>
        <v>High Usage</v>
      </c>
      <c r="AE3651" t="str">
        <f>IF(tbl_Customers[[#This Row],[total_intl_calls]]&lt;=5,"Low Calls", IF(tbl_Customers[[#This Row],[total_intl_calls]]&lt;=10, "Medium Calls", "High Calls"))</f>
        <v>Low Calls</v>
      </c>
      <c r="AF36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51" s="36" t="str">
        <f>IF(tbl_Customers[[#This Row],[Churn_Risk_Score]]&gt;=10,"High Risk", IF(tbl_Customers[[#This Row],[Churn_Risk_Score]]&gt;=5,"Medium Risk","Low Risk"))</f>
        <v>Low Risk</v>
      </c>
    </row>
    <row r="3652" spans="1:33" x14ac:dyDescent="0.35">
      <c r="A3652">
        <v>3651</v>
      </c>
      <c r="B3652" t="s">
        <v>72</v>
      </c>
      <c r="C3652">
        <v>108</v>
      </c>
      <c r="D3652" t="s">
        <v>28</v>
      </c>
      <c r="E3652" t="s">
        <v>23</v>
      </c>
      <c r="F3652" t="s">
        <v>22</v>
      </c>
      <c r="G3652">
        <v>0</v>
      </c>
      <c r="H3652">
        <v>137.30000000000001</v>
      </c>
      <c r="I3652">
        <v>68</v>
      </c>
      <c r="J3652">
        <v>23.34</v>
      </c>
      <c r="K3652">
        <v>143.80000000000001</v>
      </c>
      <c r="L3652">
        <v>94</v>
      </c>
      <c r="M3652">
        <v>12.22</v>
      </c>
      <c r="N3652">
        <v>238.7</v>
      </c>
      <c r="O3652">
        <v>101</v>
      </c>
      <c r="P3652">
        <v>10.74</v>
      </c>
      <c r="Q3652">
        <v>8.9</v>
      </c>
      <c r="R3652">
        <v>1</v>
      </c>
      <c r="S3652">
        <v>2.4</v>
      </c>
      <c r="T3652">
        <v>1</v>
      </c>
      <c r="U3652" t="s">
        <v>23</v>
      </c>
      <c r="V3652">
        <f>IF(tbl_Customers[[#This Row],[churn]] = "yes", 1, 0)</f>
        <v>1</v>
      </c>
      <c r="W3652" t="str">
        <f>IF(tbl_Customers[[#This Row],[number_customer_service_calls]] &lt;= 1, "0-1 Calls", IF(tbl_Customers[[#This Row],[number_customer_service_calls]] &lt;= 3, "2-3 Calls", IF(tbl_Customers[[#This Row],[number_customer_service_calls]] &lt;=5, "4-5 Calls", "6+ Calls")))</f>
        <v>0-1 Calls</v>
      </c>
      <c r="X3652" t="str">
        <f>IF(tbl_Customers[[#This Row],[account_length]] &lt;= 50, "0-50", IF(tbl_Customers[[#This Row],[account_length]] &lt;=100, "51-100", IF(tbl_Customers[[#This Row],[account_length]] &lt;= 150, "101-150", "151+")))</f>
        <v>101-150</v>
      </c>
      <c r="Y3652" t="str">
        <f>IF(tbl_Customers[[#This Row],[total_intl_charge]] &lt;= 3, "Low Charges", "High Charges")</f>
        <v>Low Charges</v>
      </c>
      <c r="Z3652" t="str">
        <f>IF(tbl_Customers[[#This Row],[total_eve_calls]]&lt;=80,"Low Calls",
IF(tbl_Customers[[#This Row],[total_eve_calls]]&lt;=120,"Medium Calls","High Calls"))</f>
        <v>Medium Calls</v>
      </c>
      <c r="AA3652" t="str">
        <f>IF(tbl_Customers[[#This Row],[total_eve_charge]]&lt;=15,"Low Charges",
IF(tbl_Customers[[#This Row],[total_eve_charge]]&lt;=20,"Medium Charges","High Charges"))</f>
        <v>Low Charges</v>
      </c>
      <c r="AB36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52" t="str">
        <f>IF(tbl_Customers[[#This Row],[number_vmail_messages]] = 0, "No Usage", IF(tbl_Customers[[#This Row],[number_vmail_messages]] &lt;= 20, "Low Usage", IF(tbl_Customers[[#This Row],[number_vmail_messages]] &lt;= 40, "Medium Usgae", "High Usage")))</f>
        <v>No Usage</v>
      </c>
      <c r="AD3652" t="str">
        <f>IF(tbl_Customers[[#This Row],[total_day_minutes]]&lt;=150,"Low Usage", IF(tbl_Customers[[#This Row],[total_day_minutes]]&lt;=200,"Medium Usage", IF(tbl_Customers[[#This Row],[total_day_minutes]]&lt;=250,"High Usage","Very High Usage")))</f>
        <v>Low Usage</v>
      </c>
      <c r="AE3652" t="str">
        <f>IF(tbl_Customers[[#This Row],[total_intl_calls]]&lt;=5,"Low Calls", IF(tbl_Customers[[#This Row],[total_intl_calls]]&lt;=10, "Medium Calls", "High Calls"))</f>
        <v>Low Calls</v>
      </c>
      <c r="AF36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52" s="36" t="str">
        <f>IF(tbl_Customers[[#This Row],[Churn_Risk_Score]]&gt;=10,"High Risk", IF(tbl_Customers[[#This Row],[Churn_Risk_Score]]&gt;=5,"Medium Risk","Low Risk"))</f>
        <v>Low Risk</v>
      </c>
    </row>
    <row r="3653" spans="1:33" x14ac:dyDescent="0.35">
      <c r="A3653">
        <v>3652</v>
      </c>
      <c r="B3653" t="s">
        <v>33</v>
      </c>
      <c r="C3653">
        <v>129</v>
      </c>
      <c r="D3653" t="s">
        <v>28</v>
      </c>
      <c r="E3653" t="s">
        <v>22</v>
      </c>
      <c r="F3653" t="s">
        <v>23</v>
      </c>
      <c r="G3653">
        <v>10</v>
      </c>
      <c r="H3653">
        <v>161.4</v>
      </c>
      <c r="I3653">
        <v>91</v>
      </c>
      <c r="J3653">
        <v>27.44</v>
      </c>
      <c r="K3653">
        <v>183.1</v>
      </c>
      <c r="L3653">
        <v>102</v>
      </c>
      <c r="M3653">
        <v>15.56</v>
      </c>
      <c r="N3653">
        <v>240.3</v>
      </c>
      <c r="O3653">
        <v>65</v>
      </c>
      <c r="P3653">
        <v>10.81</v>
      </c>
      <c r="Q3653">
        <v>12.9</v>
      </c>
      <c r="R3653">
        <v>3</v>
      </c>
      <c r="S3653">
        <v>3.48</v>
      </c>
      <c r="T3653">
        <v>1</v>
      </c>
      <c r="U3653" t="s">
        <v>22</v>
      </c>
      <c r="V3653">
        <f>IF(tbl_Customers[[#This Row],[churn]] = "yes", 1, 0)</f>
        <v>0</v>
      </c>
      <c r="W3653" t="str">
        <f>IF(tbl_Customers[[#This Row],[number_customer_service_calls]] &lt;= 1, "0-1 Calls", IF(tbl_Customers[[#This Row],[number_customer_service_calls]] &lt;= 3, "2-3 Calls", IF(tbl_Customers[[#This Row],[number_customer_service_calls]] &lt;=5, "4-5 Calls", "6+ Calls")))</f>
        <v>0-1 Calls</v>
      </c>
      <c r="X3653" t="str">
        <f>IF(tbl_Customers[[#This Row],[account_length]] &lt;= 50, "0-50", IF(tbl_Customers[[#This Row],[account_length]] &lt;=100, "51-100", IF(tbl_Customers[[#This Row],[account_length]] &lt;= 150, "101-150", "151+")))</f>
        <v>101-150</v>
      </c>
      <c r="Y3653" t="str">
        <f>IF(tbl_Customers[[#This Row],[total_intl_charge]] &lt;= 3, "Low Charges", "High Charges")</f>
        <v>High Charges</v>
      </c>
      <c r="Z3653" t="str">
        <f>IF(tbl_Customers[[#This Row],[total_eve_calls]]&lt;=80,"Low Calls",
IF(tbl_Customers[[#This Row],[total_eve_calls]]&lt;=120,"Medium Calls","High Calls"))</f>
        <v>Medium Calls</v>
      </c>
      <c r="AA3653" t="str">
        <f>IF(tbl_Customers[[#This Row],[total_eve_charge]]&lt;=15,"Low Charges",
IF(tbl_Customers[[#This Row],[total_eve_charge]]&lt;=20,"Medium Charges","High Charges"))</f>
        <v>Medium Charges</v>
      </c>
      <c r="AB36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53" t="str">
        <f>IF(tbl_Customers[[#This Row],[number_vmail_messages]] = 0, "No Usage", IF(tbl_Customers[[#This Row],[number_vmail_messages]] &lt;= 20, "Low Usage", IF(tbl_Customers[[#This Row],[number_vmail_messages]] &lt;= 40, "Medium Usgae", "High Usage")))</f>
        <v>Low Usage</v>
      </c>
      <c r="AD3653" t="str">
        <f>IF(tbl_Customers[[#This Row],[total_day_minutes]]&lt;=150,"Low Usage", IF(tbl_Customers[[#This Row],[total_day_minutes]]&lt;=200,"Medium Usage", IF(tbl_Customers[[#This Row],[total_day_minutes]]&lt;=250,"High Usage","Very High Usage")))</f>
        <v>Medium Usage</v>
      </c>
      <c r="AE3653" t="str">
        <f>IF(tbl_Customers[[#This Row],[total_intl_calls]]&lt;=5,"Low Calls", IF(tbl_Customers[[#This Row],[total_intl_calls]]&lt;=10, "Medium Calls", "High Calls"))</f>
        <v>Low Calls</v>
      </c>
      <c r="AF36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653" s="36" t="str">
        <f>IF(tbl_Customers[[#This Row],[Churn_Risk_Score]]&gt;=10,"High Risk", IF(tbl_Customers[[#This Row],[Churn_Risk_Score]]&gt;=5,"Medium Risk","Low Risk"))</f>
        <v>Low Risk</v>
      </c>
    </row>
    <row r="3654" spans="1:33" x14ac:dyDescent="0.35">
      <c r="A3654">
        <v>3653</v>
      </c>
      <c r="B3654" t="s">
        <v>59</v>
      </c>
      <c r="C3654">
        <v>73</v>
      </c>
      <c r="D3654" t="s">
        <v>28</v>
      </c>
      <c r="E3654" t="s">
        <v>23</v>
      </c>
      <c r="F3654" t="s">
        <v>22</v>
      </c>
      <c r="G3654">
        <v>0</v>
      </c>
      <c r="H3654">
        <v>202.9</v>
      </c>
      <c r="I3654">
        <v>108</v>
      </c>
      <c r="J3654">
        <v>34.49</v>
      </c>
      <c r="K3654">
        <v>285.89999999999998</v>
      </c>
      <c r="L3654">
        <v>121</v>
      </c>
      <c r="M3654">
        <v>24.3</v>
      </c>
      <c r="N3654">
        <v>219</v>
      </c>
      <c r="O3654">
        <v>102</v>
      </c>
      <c r="P3654">
        <v>9.86</v>
      </c>
      <c r="Q3654">
        <v>12.8</v>
      </c>
      <c r="R3654">
        <v>5</v>
      </c>
      <c r="S3654">
        <v>3.46</v>
      </c>
      <c r="T3654">
        <v>1</v>
      </c>
      <c r="U3654" t="s">
        <v>22</v>
      </c>
      <c r="V3654">
        <f>IF(tbl_Customers[[#This Row],[churn]] = "yes", 1, 0)</f>
        <v>0</v>
      </c>
      <c r="W3654" t="str">
        <f>IF(tbl_Customers[[#This Row],[number_customer_service_calls]] &lt;= 1, "0-1 Calls", IF(tbl_Customers[[#This Row],[number_customer_service_calls]] &lt;= 3, "2-3 Calls", IF(tbl_Customers[[#This Row],[number_customer_service_calls]] &lt;=5, "4-5 Calls", "6+ Calls")))</f>
        <v>0-1 Calls</v>
      </c>
      <c r="X3654" t="str">
        <f>IF(tbl_Customers[[#This Row],[account_length]] &lt;= 50, "0-50", IF(tbl_Customers[[#This Row],[account_length]] &lt;=100, "51-100", IF(tbl_Customers[[#This Row],[account_length]] &lt;= 150, "101-150", "151+")))</f>
        <v>51-100</v>
      </c>
      <c r="Y3654" t="str">
        <f>IF(tbl_Customers[[#This Row],[total_intl_charge]] &lt;= 3, "Low Charges", "High Charges")</f>
        <v>High Charges</v>
      </c>
      <c r="Z3654" t="str">
        <f>IF(tbl_Customers[[#This Row],[total_eve_calls]]&lt;=80,"Low Calls",
IF(tbl_Customers[[#This Row],[total_eve_calls]]&lt;=120,"Medium Calls","High Calls"))</f>
        <v>High Calls</v>
      </c>
      <c r="AA3654" t="str">
        <f>IF(tbl_Customers[[#This Row],[total_eve_charge]]&lt;=15,"Low Charges",
IF(tbl_Customers[[#This Row],[total_eve_charge]]&lt;=20,"Medium Charges","High Charges"))</f>
        <v>High Charges</v>
      </c>
      <c r="AB36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54" t="str">
        <f>IF(tbl_Customers[[#This Row],[number_vmail_messages]] = 0, "No Usage", IF(tbl_Customers[[#This Row],[number_vmail_messages]] &lt;= 20, "Low Usage", IF(tbl_Customers[[#This Row],[number_vmail_messages]] &lt;= 40, "Medium Usgae", "High Usage")))</f>
        <v>No Usage</v>
      </c>
      <c r="AD3654" t="str">
        <f>IF(tbl_Customers[[#This Row],[total_day_minutes]]&lt;=150,"Low Usage", IF(tbl_Customers[[#This Row],[total_day_minutes]]&lt;=200,"Medium Usage", IF(tbl_Customers[[#This Row],[total_day_minutes]]&lt;=250,"High Usage","Very High Usage")))</f>
        <v>High Usage</v>
      </c>
      <c r="AE3654" t="str">
        <f>IF(tbl_Customers[[#This Row],[total_intl_calls]]&lt;=5,"Low Calls", IF(tbl_Customers[[#This Row],[total_intl_calls]]&lt;=10, "Medium Calls", "High Calls"))</f>
        <v>Low Calls</v>
      </c>
      <c r="AF36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54" s="36" t="str">
        <f>IF(tbl_Customers[[#This Row],[Churn_Risk_Score]]&gt;=10,"High Risk", IF(tbl_Customers[[#This Row],[Churn_Risk_Score]]&gt;=5,"Medium Risk","Low Risk"))</f>
        <v>Medium Risk</v>
      </c>
    </row>
    <row r="3655" spans="1:33" x14ac:dyDescent="0.35">
      <c r="A3655">
        <v>3654</v>
      </c>
      <c r="B3655" t="s">
        <v>54</v>
      </c>
      <c r="C3655">
        <v>90</v>
      </c>
      <c r="D3655" t="s">
        <v>21</v>
      </c>
      <c r="E3655" t="s">
        <v>22</v>
      </c>
      <c r="F3655" t="s">
        <v>22</v>
      </c>
      <c r="G3655">
        <v>0</v>
      </c>
      <c r="H3655">
        <v>272.2</v>
      </c>
      <c r="I3655">
        <v>75</v>
      </c>
      <c r="J3655">
        <v>46.27</v>
      </c>
      <c r="K3655">
        <v>122.9</v>
      </c>
      <c r="L3655">
        <v>96</v>
      </c>
      <c r="M3655">
        <v>10.45</v>
      </c>
      <c r="N3655">
        <v>252.6</v>
      </c>
      <c r="O3655">
        <v>100</v>
      </c>
      <c r="P3655">
        <v>11.37</v>
      </c>
      <c r="Q3655">
        <v>9.1999999999999993</v>
      </c>
      <c r="R3655">
        <v>2</v>
      </c>
      <c r="S3655">
        <v>2.48</v>
      </c>
      <c r="T3655">
        <v>0</v>
      </c>
      <c r="U3655" t="s">
        <v>22</v>
      </c>
      <c r="V3655">
        <f>IF(tbl_Customers[[#This Row],[churn]] = "yes", 1, 0)</f>
        <v>0</v>
      </c>
      <c r="W3655" t="str">
        <f>IF(tbl_Customers[[#This Row],[number_customer_service_calls]] &lt;= 1, "0-1 Calls", IF(tbl_Customers[[#This Row],[number_customer_service_calls]] &lt;= 3, "2-3 Calls", IF(tbl_Customers[[#This Row],[number_customer_service_calls]] &lt;=5, "4-5 Calls", "6+ Calls")))</f>
        <v>0-1 Calls</v>
      </c>
      <c r="X3655" t="str">
        <f>IF(tbl_Customers[[#This Row],[account_length]] &lt;= 50, "0-50", IF(tbl_Customers[[#This Row],[account_length]] &lt;=100, "51-100", IF(tbl_Customers[[#This Row],[account_length]] &lt;= 150, "101-150", "151+")))</f>
        <v>51-100</v>
      </c>
      <c r="Y3655" t="str">
        <f>IF(tbl_Customers[[#This Row],[total_intl_charge]] &lt;= 3, "Low Charges", "High Charges")</f>
        <v>Low Charges</v>
      </c>
      <c r="Z3655" t="str">
        <f>IF(tbl_Customers[[#This Row],[total_eve_calls]]&lt;=80,"Low Calls",
IF(tbl_Customers[[#This Row],[total_eve_calls]]&lt;=120,"Medium Calls","High Calls"))</f>
        <v>Medium Calls</v>
      </c>
      <c r="AA3655" t="str">
        <f>IF(tbl_Customers[[#This Row],[total_eve_charge]]&lt;=15,"Low Charges",
IF(tbl_Customers[[#This Row],[total_eve_charge]]&lt;=20,"Medium Charges","High Charges"))</f>
        <v>Low Charges</v>
      </c>
      <c r="AB36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55" t="str">
        <f>IF(tbl_Customers[[#This Row],[number_vmail_messages]] = 0, "No Usage", IF(tbl_Customers[[#This Row],[number_vmail_messages]] &lt;= 20, "Low Usage", IF(tbl_Customers[[#This Row],[number_vmail_messages]] &lt;= 40, "Medium Usgae", "High Usage")))</f>
        <v>No Usage</v>
      </c>
      <c r="AD3655" t="str">
        <f>IF(tbl_Customers[[#This Row],[total_day_minutes]]&lt;=150,"Low Usage", IF(tbl_Customers[[#This Row],[total_day_minutes]]&lt;=200,"Medium Usage", IF(tbl_Customers[[#This Row],[total_day_minutes]]&lt;=250,"High Usage","Very High Usage")))</f>
        <v>Very High Usage</v>
      </c>
      <c r="AE3655" t="str">
        <f>IF(tbl_Customers[[#This Row],[total_intl_calls]]&lt;=5,"Low Calls", IF(tbl_Customers[[#This Row],[total_intl_calls]]&lt;=10, "Medium Calls", "High Calls"))</f>
        <v>Low Calls</v>
      </c>
      <c r="AF36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55" s="36" t="str">
        <f>IF(tbl_Customers[[#This Row],[Churn_Risk_Score]]&gt;=10,"High Risk", IF(tbl_Customers[[#This Row],[Churn_Risk_Score]]&gt;=5,"Medium Risk","Low Risk"))</f>
        <v>Medium Risk</v>
      </c>
    </row>
    <row r="3656" spans="1:33" x14ac:dyDescent="0.35">
      <c r="A3656">
        <v>3655</v>
      </c>
      <c r="B3656" t="s">
        <v>62</v>
      </c>
      <c r="C3656">
        <v>105</v>
      </c>
      <c r="D3656" t="s">
        <v>25</v>
      </c>
      <c r="E3656" t="s">
        <v>22</v>
      </c>
      <c r="F3656" t="s">
        <v>22</v>
      </c>
      <c r="G3656">
        <v>0</v>
      </c>
      <c r="H3656">
        <v>98.2</v>
      </c>
      <c r="I3656">
        <v>103</v>
      </c>
      <c r="J3656">
        <v>16.690000000000001</v>
      </c>
      <c r="K3656">
        <v>140.30000000000001</v>
      </c>
      <c r="L3656">
        <v>91</v>
      </c>
      <c r="M3656">
        <v>11.93</v>
      </c>
      <c r="N3656">
        <v>140.19999999999999</v>
      </c>
      <c r="O3656">
        <v>106</v>
      </c>
      <c r="P3656">
        <v>6.31</v>
      </c>
      <c r="Q3656">
        <v>13.9</v>
      </c>
      <c r="R3656">
        <v>1</v>
      </c>
      <c r="S3656">
        <v>3.75</v>
      </c>
      <c r="T3656">
        <v>1</v>
      </c>
      <c r="U3656" t="s">
        <v>22</v>
      </c>
      <c r="V3656">
        <f>IF(tbl_Customers[[#This Row],[churn]] = "yes", 1, 0)</f>
        <v>0</v>
      </c>
      <c r="W3656" t="str">
        <f>IF(tbl_Customers[[#This Row],[number_customer_service_calls]] &lt;= 1, "0-1 Calls", IF(tbl_Customers[[#This Row],[number_customer_service_calls]] &lt;= 3, "2-3 Calls", IF(tbl_Customers[[#This Row],[number_customer_service_calls]] &lt;=5, "4-5 Calls", "6+ Calls")))</f>
        <v>0-1 Calls</v>
      </c>
      <c r="X3656" t="str">
        <f>IF(tbl_Customers[[#This Row],[account_length]] &lt;= 50, "0-50", IF(tbl_Customers[[#This Row],[account_length]] &lt;=100, "51-100", IF(tbl_Customers[[#This Row],[account_length]] &lt;= 150, "101-150", "151+")))</f>
        <v>101-150</v>
      </c>
      <c r="Y3656" t="str">
        <f>IF(tbl_Customers[[#This Row],[total_intl_charge]] &lt;= 3, "Low Charges", "High Charges")</f>
        <v>High Charges</v>
      </c>
      <c r="Z3656" t="str">
        <f>IF(tbl_Customers[[#This Row],[total_eve_calls]]&lt;=80,"Low Calls",
IF(tbl_Customers[[#This Row],[total_eve_calls]]&lt;=120,"Medium Calls","High Calls"))</f>
        <v>Medium Calls</v>
      </c>
      <c r="AA3656" t="str">
        <f>IF(tbl_Customers[[#This Row],[total_eve_charge]]&lt;=15,"Low Charges",
IF(tbl_Customers[[#This Row],[total_eve_charge]]&lt;=20,"Medium Charges","High Charges"))</f>
        <v>Low Charges</v>
      </c>
      <c r="AB36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56" t="str">
        <f>IF(tbl_Customers[[#This Row],[number_vmail_messages]] = 0, "No Usage", IF(tbl_Customers[[#This Row],[number_vmail_messages]] &lt;= 20, "Low Usage", IF(tbl_Customers[[#This Row],[number_vmail_messages]] &lt;= 40, "Medium Usgae", "High Usage")))</f>
        <v>No Usage</v>
      </c>
      <c r="AD3656" t="str">
        <f>IF(tbl_Customers[[#This Row],[total_day_minutes]]&lt;=150,"Low Usage", IF(tbl_Customers[[#This Row],[total_day_minutes]]&lt;=200,"Medium Usage", IF(tbl_Customers[[#This Row],[total_day_minutes]]&lt;=250,"High Usage","Very High Usage")))</f>
        <v>Low Usage</v>
      </c>
      <c r="AE3656" t="str">
        <f>IF(tbl_Customers[[#This Row],[total_intl_calls]]&lt;=5,"Low Calls", IF(tbl_Customers[[#This Row],[total_intl_calls]]&lt;=10, "Medium Calls", "High Calls"))</f>
        <v>Low Calls</v>
      </c>
      <c r="AF36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56" s="36" t="str">
        <f>IF(tbl_Customers[[#This Row],[Churn_Risk_Score]]&gt;=10,"High Risk", IF(tbl_Customers[[#This Row],[Churn_Risk_Score]]&gt;=5,"Medium Risk","Low Risk"))</f>
        <v>Low Risk</v>
      </c>
    </row>
    <row r="3657" spans="1:33" x14ac:dyDescent="0.35">
      <c r="A3657">
        <v>3656</v>
      </c>
      <c r="B3657" t="s">
        <v>29</v>
      </c>
      <c r="C3657">
        <v>115</v>
      </c>
      <c r="D3657" t="s">
        <v>25</v>
      </c>
      <c r="E3657" t="s">
        <v>22</v>
      </c>
      <c r="F3657" t="s">
        <v>22</v>
      </c>
      <c r="G3657">
        <v>0</v>
      </c>
      <c r="H3657">
        <v>80.8</v>
      </c>
      <c r="I3657">
        <v>81</v>
      </c>
      <c r="J3657">
        <v>13.74</v>
      </c>
      <c r="K3657">
        <v>195.7</v>
      </c>
      <c r="L3657">
        <v>91</v>
      </c>
      <c r="M3657">
        <v>16.63</v>
      </c>
      <c r="N3657">
        <v>190.1</v>
      </c>
      <c r="O3657">
        <v>66</v>
      </c>
      <c r="P3657">
        <v>8.5500000000000007</v>
      </c>
      <c r="Q3657">
        <v>11.7</v>
      </c>
      <c r="R3657">
        <v>6</v>
      </c>
      <c r="S3657">
        <v>3.16</v>
      </c>
      <c r="T3657">
        <v>1</v>
      </c>
      <c r="U3657" t="s">
        <v>22</v>
      </c>
      <c r="V3657">
        <f>IF(tbl_Customers[[#This Row],[churn]] = "yes", 1, 0)</f>
        <v>0</v>
      </c>
      <c r="W3657" t="str">
        <f>IF(tbl_Customers[[#This Row],[number_customer_service_calls]] &lt;= 1, "0-1 Calls", IF(tbl_Customers[[#This Row],[number_customer_service_calls]] &lt;= 3, "2-3 Calls", IF(tbl_Customers[[#This Row],[number_customer_service_calls]] &lt;=5, "4-5 Calls", "6+ Calls")))</f>
        <v>0-1 Calls</v>
      </c>
      <c r="X3657" t="str">
        <f>IF(tbl_Customers[[#This Row],[account_length]] &lt;= 50, "0-50", IF(tbl_Customers[[#This Row],[account_length]] &lt;=100, "51-100", IF(tbl_Customers[[#This Row],[account_length]] &lt;= 150, "101-150", "151+")))</f>
        <v>101-150</v>
      </c>
      <c r="Y3657" t="str">
        <f>IF(tbl_Customers[[#This Row],[total_intl_charge]] &lt;= 3, "Low Charges", "High Charges")</f>
        <v>High Charges</v>
      </c>
      <c r="Z3657" t="str">
        <f>IF(tbl_Customers[[#This Row],[total_eve_calls]]&lt;=80,"Low Calls",
IF(tbl_Customers[[#This Row],[total_eve_calls]]&lt;=120,"Medium Calls","High Calls"))</f>
        <v>Medium Calls</v>
      </c>
      <c r="AA3657" t="str">
        <f>IF(tbl_Customers[[#This Row],[total_eve_charge]]&lt;=15,"Low Charges",
IF(tbl_Customers[[#This Row],[total_eve_charge]]&lt;=20,"Medium Charges","High Charges"))</f>
        <v>Medium Charges</v>
      </c>
      <c r="AB36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57" t="str">
        <f>IF(tbl_Customers[[#This Row],[number_vmail_messages]] = 0, "No Usage", IF(tbl_Customers[[#This Row],[number_vmail_messages]] &lt;= 20, "Low Usage", IF(tbl_Customers[[#This Row],[number_vmail_messages]] &lt;= 40, "Medium Usgae", "High Usage")))</f>
        <v>No Usage</v>
      </c>
      <c r="AD3657" t="str">
        <f>IF(tbl_Customers[[#This Row],[total_day_minutes]]&lt;=150,"Low Usage", IF(tbl_Customers[[#This Row],[total_day_minutes]]&lt;=200,"Medium Usage", IF(tbl_Customers[[#This Row],[total_day_minutes]]&lt;=250,"High Usage","Very High Usage")))</f>
        <v>Low Usage</v>
      </c>
      <c r="AE3657" t="str">
        <f>IF(tbl_Customers[[#This Row],[total_intl_calls]]&lt;=5,"Low Calls", IF(tbl_Customers[[#This Row],[total_intl_calls]]&lt;=10, "Medium Calls", "High Calls"))</f>
        <v>Medium Calls</v>
      </c>
      <c r="AF36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57" s="36" t="str">
        <f>IF(tbl_Customers[[#This Row],[Churn_Risk_Score]]&gt;=10,"High Risk", IF(tbl_Customers[[#This Row],[Churn_Risk_Score]]&gt;=5,"Medium Risk","Low Risk"))</f>
        <v>Low Risk</v>
      </c>
    </row>
    <row r="3658" spans="1:33" x14ac:dyDescent="0.35">
      <c r="A3658">
        <v>3657</v>
      </c>
      <c r="B3658" t="s">
        <v>20</v>
      </c>
      <c r="C3658">
        <v>82</v>
      </c>
      <c r="D3658" t="s">
        <v>21</v>
      </c>
      <c r="E3658" t="s">
        <v>22</v>
      </c>
      <c r="F3658" t="s">
        <v>22</v>
      </c>
      <c r="G3658">
        <v>0</v>
      </c>
      <c r="H3658">
        <v>207.2</v>
      </c>
      <c r="I3658">
        <v>114</v>
      </c>
      <c r="J3658">
        <v>35.22</v>
      </c>
      <c r="K3658">
        <v>163.69999999999999</v>
      </c>
      <c r="L3658">
        <v>97</v>
      </c>
      <c r="M3658">
        <v>13.91</v>
      </c>
      <c r="N3658">
        <v>192.8</v>
      </c>
      <c r="O3658">
        <v>79</v>
      </c>
      <c r="P3658">
        <v>8.68</v>
      </c>
      <c r="Q3658">
        <v>9.3000000000000007</v>
      </c>
      <c r="R3658">
        <v>4</v>
      </c>
      <c r="S3658">
        <v>2.5099999999999998</v>
      </c>
      <c r="T3658">
        <v>7</v>
      </c>
      <c r="U3658" t="s">
        <v>22</v>
      </c>
      <c r="V3658">
        <f>IF(tbl_Customers[[#This Row],[churn]] = "yes", 1, 0)</f>
        <v>0</v>
      </c>
      <c r="W3658" t="str">
        <f>IF(tbl_Customers[[#This Row],[number_customer_service_calls]] &lt;= 1, "0-1 Calls", IF(tbl_Customers[[#This Row],[number_customer_service_calls]] &lt;= 3, "2-3 Calls", IF(tbl_Customers[[#This Row],[number_customer_service_calls]] &lt;=5, "4-5 Calls", "6+ Calls")))</f>
        <v>6+ Calls</v>
      </c>
      <c r="X3658" t="str">
        <f>IF(tbl_Customers[[#This Row],[account_length]] &lt;= 50, "0-50", IF(tbl_Customers[[#This Row],[account_length]] &lt;=100, "51-100", IF(tbl_Customers[[#This Row],[account_length]] &lt;= 150, "101-150", "151+")))</f>
        <v>51-100</v>
      </c>
      <c r="Y3658" t="str">
        <f>IF(tbl_Customers[[#This Row],[total_intl_charge]] &lt;= 3, "Low Charges", "High Charges")</f>
        <v>Low Charges</v>
      </c>
      <c r="Z3658" t="str">
        <f>IF(tbl_Customers[[#This Row],[total_eve_calls]]&lt;=80,"Low Calls",
IF(tbl_Customers[[#This Row],[total_eve_calls]]&lt;=120,"Medium Calls","High Calls"))</f>
        <v>Medium Calls</v>
      </c>
      <c r="AA3658" t="str">
        <f>IF(tbl_Customers[[#This Row],[total_eve_charge]]&lt;=15,"Low Charges",
IF(tbl_Customers[[#This Row],[total_eve_charge]]&lt;=20,"Medium Charges","High Charges"))</f>
        <v>Low Charges</v>
      </c>
      <c r="AB36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58" t="str">
        <f>IF(tbl_Customers[[#This Row],[number_vmail_messages]] = 0, "No Usage", IF(tbl_Customers[[#This Row],[number_vmail_messages]] &lt;= 20, "Low Usage", IF(tbl_Customers[[#This Row],[number_vmail_messages]] &lt;= 40, "Medium Usgae", "High Usage")))</f>
        <v>No Usage</v>
      </c>
      <c r="AD3658" t="str">
        <f>IF(tbl_Customers[[#This Row],[total_day_minutes]]&lt;=150,"Low Usage", IF(tbl_Customers[[#This Row],[total_day_minutes]]&lt;=200,"Medium Usage", IF(tbl_Customers[[#This Row],[total_day_minutes]]&lt;=250,"High Usage","Very High Usage")))</f>
        <v>High Usage</v>
      </c>
      <c r="AE3658" t="str">
        <f>IF(tbl_Customers[[#This Row],[total_intl_calls]]&lt;=5,"Low Calls", IF(tbl_Customers[[#This Row],[total_intl_calls]]&lt;=10, "Medium Calls", "High Calls"))</f>
        <v>Low Calls</v>
      </c>
      <c r="AF36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658" s="36" t="str">
        <f>IF(tbl_Customers[[#This Row],[Churn_Risk_Score]]&gt;=10,"High Risk", IF(tbl_Customers[[#This Row],[Churn_Risk_Score]]&gt;=5,"Medium Risk","Low Risk"))</f>
        <v>Medium Risk</v>
      </c>
    </row>
    <row r="3659" spans="1:33" x14ac:dyDescent="0.35">
      <c r="A3659">
        <v>3658</v>
      </c>
      <c r="B3659" t="s">
        <v>66</v>
      </c>
      <c r="C3659">
        <v>77</v>
      </c>
      <c r="D3659" t="s">
        <v>21</v>
      </c>
      <c r="E3659" t="s">
        <v>22</v>
      </c>
      <c r="F3659" t="s">
        <v>22</v>
      </c>
      <c r="G3659">
        <v>0</v>
      </c>
      <c r="H3659">
        <v>208.8</v>
      </c>
      <c r="I3659">
        <v>117</v>
      </c>
      <c r="J3659">
        <v>35.5</v>
      </c>
      <c r="K3659">
        <v>175.4</v>
      </c>
      <c r="L3659">
        <v>81</v>
      </c>
      <c r="M3659">
        <v>14.91</v>
      </c>
      <c r="N3659">
        <v>171.5</v>
      </c>
      <c r="O3659">
        <v>105</v>
      </c>
      <c r="P3659">
        <v>7.72</v>
      </c>
      <c r="Q3659">
        <v>13.4</v>
      </c>
      <c r="R3659">
        <v>3</v>
      </c>
      <c r="S3659">
        <v>3.62</v>
      </c>
      <c r="T3659">
        <v>0</v>
      </c>
      <c r="U3659" t="s">
        <v>22</v>
      </c>
      <c r="V3659">
        <f>IF(tbl_Customers[[#This Row],[churn]] = "yes", 1, 0)</f>
        <v>0</v>
      </c>
      <c r="W3659" t="str">
        <f>IF(tbl_Customers[[#This Row],[number_customer_service_calls]] &lt;= 1, "0-1 Calls", IF(tbl_Customers[[#This Row],[number_customer_service_calls]] &lt;= 3, "2-3 Calls", IF(tbl_Customers[[#This Row],[number_customer_service_calls]] &lt;=5, "4-5 Calls", "6+ Calls")))</f>
        <v>0-1 Calls</v>
      </c>
      <c r="X3659" t="str">
        <f>IF(tbl_Customers[[#This Row],[account_length]] &lt;= 50, "0-50", IF(tbl_Customers[[#This Row],[account_length]] &lt;=100, "51-100", IF(tbl_Customers[[#This Row],[account_length]] &lt;= 150, "101-150", "151+")))</f>
        <v>51-100</v>
      </c>
      <c r="Y3659" t="str">
        <f>IF(tbl_Customers[[#This Row],[total_intl_charge]] &lt;= 3, "Low Charges", "High Charges")</f>
        <v>High Charges</v>
      </c>
      <c r="Z3659" t="str">
        <f>IF(tbl_Customers[[#This Row],[total_eve_calls]]&lt;=80,"Low Calls",
IF(tbl_Customers[[#This Row],[total_eve_calls]]&lt;=120,"Medium Calls","High Calls"))</f>
        <v>Medium Calls</v>
      </c>
      <c r="AA3659" t="str">
        <f>IF(tbl_Customers[[#This Row],[total_eve_charge]]&lt;=15,"Low Charges",
IF(tbl_Customers[[#This Row],[total_eve_charge]]&lt;=20,"Medium Charges","High Charges"))</f>
        <v>Low Charges</v>
      </c>
      <c r="AB36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59" t="str">
        <f>IF(tbl_Customers[[#This Row],[number_vmail_messages]] = 0, "No Usage", IF(tbl_Customers[[#This Row],[number_vmail_messages]] &lt;= 20, "Low Usage", IF(tbl_Customers[[#This Row],[number_vmail_messages]] &lt;= 40, "Medium Usgae", "High Usage")))</f>
        <v>No Usage</v>
      </c>
      <c r="AD3659" t="str">
        <f>IF(tbl_Customers[[#This Row],[total_day_minutes]]&lt;=150,"Low Usage", IF(tbl_Customers[[#This Row],[total_day_minutes]]&lt;=200,"Medium Usage", IF(tbl_Customers[[#This Row],[total_day_minutes]]&lt;=250,"High Usage","Very High Usage")))</f>
        <v>High Usage</v>
      </c>
      <c r="AE3659" t="str">
        <f>IF(tbl_Customers[[#This Row],[total_intl_calls]]&lt;=5,"Low Calls", IF(tbl_Customers[[#This Row],[total_intl_calls]]&lt;=10, "Medium Calls", "High Calls"))</f>
        <v>Low Calls</v>
      </c>
      <c r="AF36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59" s="36" t="str">
        <f>IF(tbl_Customers[[#This Row],[Churn_Risk_Score]]&gt;=10,"High Risk", IF(tbl_Customers[[#This Row],[Churn_Risk_Score]]&gt;=5,"Medium Risk","Low Risk"))</f>
        <v>Low Risk</v>
      </c>
    </row>
    <row r="3660" spans="1:33" x14ac:dyDescent="0.35">
      <c r="A3660">
        <v>3659</v>
      </c>
      <c r="B3660" t="s">
        <v>46</v>
      </c>
      <c r="C3660">
        <v>201</v>
      </c>
      <c r="D3660" t="s">
        <v>28</v>
      </c>
      <c r="E3660" t="s">
        <v>22</v>
      </c>
      <c r="F3660" t="s">
        <v>22</v>
      </c>
      <c r="G3660">
        <v>0</v>
      </c>
      <c r="H3660">
        <v>159.9</v>
      </c>
      <c r="I3660">
        <v>61</v>
      </c>
      <c r="J3660">
        <v>27.18</v>
      </c>
      <c r="K3660">
        <v>237.3</v>
      </c>
      <c r="L3660">
        <v>124</v>
      </c>
      <c r="M3660">
        <v>20.170000000000002</v>
      </c>
      <c r="N3660">
        <v>290.2</v>
      </c>
      <c r="O3660">
        <v>99</v>
      </c>
      <c r="P3660">
        <v>13.06</v>
      </c>
      <c r="Q3660">
        <v>13.4</v>
      </c>
      <c r="R3660">
        <v>4</v>
      </c>
      <c r="S3660">
        <v>3.62</v>
      </c>
      <c r="T3660">
        <v>3</v>
      </c>
      <c r="U3660" t="s">
        <v>22</v>
      </c>
      <c r="V3660">
        <f>IF(tbl_Customers[[#This Row],[churn]] = "yes", 1, 0)</f>
        <v>0</v>
      </c>
      <c r="W3660" t="str">
        <f>IF(tbl_Customers[[#This Row],[number_customer_service_calls]] &lt;= 1, "0-1 Calls", IF(tbl_Customers[[#This Row],[number_customer_service_calls]] &lt;= 3, "2-3 Calls", IF(tbl_Customers[[#This Row],[number_customer_service_calls]] &lt;=5, "4-5 Calls", "6+ Calls")))</f>
        <v>2-3 Calls</v>
      </c>
      <c r="X3660" t="str">
        <f>IF(tbl_Customers[[#This Row],[account_length]] &lt;= 50, "0-50", IF(tbl_Customers[[#This Row],[account_length]] &lt;=100, "51-100", IF(tbl_Customers[[#This Row],[account_length]] &lt;= 150, "101-150", "151+")))</f>
        <v>151+</v>
      </c>
      <c r="Y3660" t="str">
        <f>IF(tbl_Customers[[#This Row],[total_intl_charge]] &lt;= 3, "Low Charges", "High Charges")</f>
        <v>High Charges</v>
      </c>
      <c r="Z3660" t="str">
        <f>IF(tbl_Customers[[#This Row],[total_eve_calls]]&lt;=80,"Low Calls",
IF(tbl_Customers[[#This Row],[total_eve_calls]]&lt;=120,"Medium Calls","High Calls"))</f>
        <v>High Calls</v>
      </c>
      <c r="AA3660" t="str">
        <f>IF(tbl_Customers[[#This Row],[total_eve_charge]]&lt;=15,"Low Charges",
IF(tbl_Customers[[#This Row],[total_eve_charge]]&lt;=20,"Medium Charges","High Charges"))</f>
        <v>High Charges</v>
      </c>
      <c r="AB36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60" t="str">
        <f>IF(tbl_Customers[[#This Row],[number_vmail_messages]] = 0, "No Usage", IF(tbl_Customers[[#This Row],[number_vmail_messages]] &lt;= 20, "Low Usage", IF(tbl_Customers[[#This Row],[number_vmail_messages]] &lt;= 40, "Medium Usgae", "High Usage")))</f>
        <v>No Usage</v>
      </c>
      <c r="AD3660" t="str">
        <f>IF(tbl_Customers[[#This Row],[total_day_minutes]]&lt;=150,"Low Usage", IF(tbl_Customers[[#This Row],[total_day_minutes]]&lt;=200,"Medium Usage", IF(tbl_Customers[[#This Row],[total_day_minutes]]&lt;=250,"High Usage","Very High Usage")))</f>
        <v>Medium Usage</v>
      </c>
      <c r="AE3660" t="str">
        <f>IF(tbl_Customers[[#This Row],[total_intl_calls]]&lt;=5,"Low Calls", IF(tbl_Customers[[#This Row],[total_intl_calls]]&lt;=10, "Medium Calls", "High Calls"))</f>
        <v>Low Calls</v>
      </c>
      <c r="AF36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60" s="36" t="str">
        <f>IF(tbl_Customers[[#This Row],[Churn_Risk_Score]]&gt;=10,"High Risk", IF(tbl_Customers[[#This Row],[Churn_Risk_Score]]&gt;=5,"Medium Risk","Low Risk"))</f>
        <v>Low Risk</v>
      </c>
    </row>
    <row r="3661" spans="1:33" x14ac:dyDescent="0.35">
      <c r="A3661">
        <v>3660</v>
      </c>
      <c r="B3661" t="s">
        <v>58</v>
      </c>
      <c r="C3661">
        <v>139</v>
      </c>
      <c r="D3661" t="s">
        <v>21</v>
      </c>
      <c r="E3661" t="s">
        <v>23</v>
      </c>
      <c r="F3661" t="s">
        <v>22</v>
      </c>
      <c r="G3661">
        <v>0</v>
      </c>
      <c r="H3661">
        <v>185.1</v>
      </c>
      <c r="I3661">
        <v>101</v>
      </c>
      <c r="J3661">
        <v>31.47</v>
      </c>
      <c r="K3661">
        <v>266.7</v>
      </c>
      <c r="L3661">
        <v>75</v>
      </c>
      <c r="M3661">
        <v>22.67</v>
      </c>
      <c r="N3661">
        <v>207.9</v>
      </c>
      <c r="O3661">
        <v>95</v>
      </c>
      <c r="P3661">
        <v>9.36</v>
      </c>
      <c r="Q3661">
        <v>9</v>
      </c>
      <c r="R3661">
        <v>3</v>
      </c>
      <c r="S3661">
        <v>2.4300000000000002</v>
      </c>
      <c r="T3661">
        <v>3</v>
      </c>
      <c r="U3661" t="s">
        <v>22</v>
      </c>
      <c r="V3661">
        <f>IF(tbl_Customers[[#This Row],[churn]] = "yes", 1, 0)</f>
        <v>0</v>
      </c>
      <c r="W3661" t="str">
        <f>IF(tbl_Customers[[#This Row],[number_customer_service_calls]] &lt;= 1, "0-1 Calls", IF(tbl_Customers[[#This Row],[number_customer_service_calls]] &lt;= 3, "2-3 Calls", IF(tbl_Customers[[#This Row],[number_customer_service_calls]] &lt;=5, "4-5 Calls", "6+ Calls")))</f>
        <v>2-3 Calls</v>
      </c>
      <c r="X3661" t="str">
        <f>IF(tbl_Customers[[#This Row],[account_length]] &lt;= 50, "0-50", IF(tbl_Customers[[#This Row],[account_length]] &lt;=100, "51-100", IF(tbl_Customers[[#This Row],[account_length]] &lt;= 150, "101-150", "151+")))</f>
        <v>101-150</v>
      </c>
      <c r="Y3661" t="str">
        <f>IF(tbl_Customers[[#This Row],[total_intl_charge]] &lt;= 3, "Low Charges", "High Charges")</f>
        <v>Low Charges</v>
      </c>
      <c r="Z3661" t="str">
        <f>IF(tbl_Customers[[#This Row],[total_eve_calls]]&lt;=80,"Low Calls",
IF(tbl_Customers[[#This Row],[total_eve_calls]]&lt;=120,"Medium Calls","High Calls"))</f>
        <v>Low Calls</v>
      </c>
      <c r="AA3661" t="str">
        <f>IF(tbl_Customers[[#This Row],[total_eve_charge]]&lt;=15,"Low Charges",
IF(tbl_Customers[[#This Row],[total_eve_charge]]&lt;=20,"Medium Charges","High Charges"))</f>
        <v>High Charges</v>
      </c>
      <c r="AB36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61" t="str">
        <f>IF(tbl_Customers[[#This Row],[number_vmail_messages]] = 0, "No Usage", IF(tbl_Customers[[#This Row],[number_vmail_messages]] &lt;= 20, "Low Usage", IF(tbl_Customers[[#This Row],[number_vmail_messages]] &lt;= 40, "Medium Usgae", "High Usage")))</f>
        <v>No Usage</v>
      </c>
      <c r="AD3661" t="str">
        <f>IF(tbl_Customers[[#This Row],[total_day_minutes]]&lt;=150,"Low Usage", IF(tbl_Customers[[#This Row],[total_day_minutes]]&lt;=200,"Medium Usage", IF(tbl_Customers[[#This Row],[total_day_minutes]]&lt;=250,"High Usage","Very High Usage")))</f>
        <v>Medium Usage</v>
      </c>
      <c r="AE3661" t="str">
        <f>IF(tbl_Customers[[#This Row],[total_intl_calls]]&lt;=5,"Low Calls", IF(tbl_Customers[[#This Row],[total_intl_calls]]&lt;=10, "Medium Calls", "High Calls"))</f>
        <v>Low Calls</v>
      </c>
      <c r="AF36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61" s="36" t="str">
        <f>IF(tbl_Customers[[#This Row],[Churn_Risk_Score]]&gt;=10,"High Risk", IF(tbl_Customers[[#This Row],[Churn_Risk_Score]]&gt;=5,"Medium Risk","Low Risk"))</f>
        <v>Low Risk</v>
      </c>
    </row>
    <row r="3662" spans="1:33" x14ac:dyDescent="0.35">
      <c r="A3662">
        <v>3661</v>
      </c>
      <c r="B3662" t="s">
        <v>65</v>
      </c>
      <c r="C3662">
        <v>94</v>
      </c>
      <c r="D3662" t="s">
        <v>25</v>
      </c>
      <c r="E3662" t="s">
        <v>22</v>
      </c>
      <c r="F3662" t="s">
        <v>22</v>
      </c>
      <c r="G3662">
        <v>0</v>
      </c>
      <c r="H3662">
        <v>139.1</v>
      </c>
      <c r="I3662">
        <v>93</v>
      </c>
      <c r="J3662">
        <v>23.65</v>
      </c>
      <c r="K3662">
        <v>237.9</v>
      </c>
      <c r="L3662">
        <v>100</v>
      </c>
      <c r="M3662">
        <v>20.22</v>
      </c>
      <c r="N3662">
        <v>227.1</v>
      </c>
      <c r="O3662">
        <v>59</v>
      </c>
      <c r="P3662">
        <v>10.220000000000001</v>
      </c>
      <c r="Q3662">
        <v>11.4</v>
      </c>
      <c r="R3662">
        <v>3</v>
      </c>
      <c r="S3662">
        <v>3.08</v>
      </c>
      <c r="T3662">
        <v>1</v>
      </c>
      <c r="U3662" t="s">
        <v>22</v>
      </c>
      <c r="V3662">
        <f>IF(tbl_Customers[[#This Row],[churn]] = "yes", 1, 0)</f>
        <v>0</v>
      </c>
      <c r="W3662" t="str">
        <f>IF(tbl_Customers[[#This Row],[number_customer_service_calls]] &lt;= 1, "0-1 Calls", IF(tbl_Customers[[#This Row],[number_customer_service_calls]] &lt;= 3, "2-3 Calls", IF(tbl_Customers[[#This Row],[number_customer_service_calls]] &lt;=5, "4-5 Calls", "6+ Calls")))</f>
        <v>0-1 Calls</v>
      </c>
      <c r="X3662" t="str">
        <f>IF(tbl_Customers[[#This Row],[account_length]] &lt;= 50, "0-50", IF(tbl_Customers[[#This Row],[account_length]] &lt;=100, "51-100", IF(tbl_Customers[[#This Row],[account_length]] &lt;= 150, "101-150", "151+")))</f>
        <v>51-100</v>
      </c>
      <c r="Y3662" t="str">
        <f>IF(tbl_Customers[[#This Row],[total_intl_charge]] &lt;= 3, "Low Charges", "High Charges")</f>
        <v>High Charges</v>
      </c>
      <c r="Z3662" t="str">
        <f>IF(tbl_Customers[[#This Row],[total_eve_calls]]&lt;=80,"Low Calls",
IF(tbl_Customers[[#This Row],[total_eve_calls]]&lt;=120,"Medium Calls","High Calls"))</f>
        <v>Medium Calls</v>
      </c>
      <c r="AA3662" t="str">
        <f>IF(tbl_Customers[[#This Row],[total_eve_charge]]&lt;=15,"Low Charges",
IF(tbl_Customers[[#This Row],[total_eve_charge]]&lt;=20,"Medium Charges","High Charges"))</f>
        <v>High Charges</v>
      </c>
      <c r="AB36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62" t="str">
        <f>IF(tbl_Customers[[#This Row],[number_vmail_messages]] = 0, "No Usage", IF(tbl_Customers[[#This Row],[number_vmail_messages]] &lt;= 20, "Low Usage", IF(tbl_Customers[[#This Row],[number_vmail_messages]] &lt;= 40, "Medium Usgae", "High Usage")))</f>
        <v>No Usage</v>
      </c>
      <c r="AD3662" t="str">
        <f>IF(tbl_Customers[[#This Row],[total_day_minutes]]&lt;=150,"Low Usage", IF(tbl_Customers[[#This Row],[total_day_minutes]]&lt;=200,"Medium Usage", IF(tbl_Customers[[#This Row],[total_day_minutes]]&lt;=250,"High Usage","Very High Usage")))</f>
        <v>Low Usage</v>
      </c>
      <c r="AE3662" t="str">
        <f>IF(tbl_Customers[[#This Row],[total_intl_calls]]&lt;=5,"Low Calls", IF(tbl_Customers[[#This Row],[total_intl_calls]]&lt;=10, "Medium Calls", "High Calls"))</f>
        <v>Low Calls</v>
      </c>
      <c r="AF36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62" s="36" t="str">
        <f>IF(tbl_Customers[[#This Row],[Churn_Risk_Score]]&gt;=10,"High Risk", IF(tbl_Customers[[#This Row],[Churn_Risk_Score]]&gt;=5,"Medium Risk","Low Risk"))</f>
        <v>Low Risk</v>
      </c>
    </row>
    <row r="3663" spans="1:33" x14ac:dyDescent="0.35">
      <c r="A3663">
        <v>3662</v>
      </c>
      <c r="B3663" t="s">
        <v>55</v>
      </c>
      <c r="C3663">
        <v>95</v>
      </c>
      <c r="D3663" t="s">
        <v>21</v>
      </c>
      <c r="E3663" t="s">
        <v>22</v>
      </c>
      <c r="F3663" t="s">
        <v>22</v>
      </c>
      <c r="G3663">
        <v>0</v>
      </c>
      <c r="H3663">
        <v>155.5</v>
      </c>
      <c r="I3663">
        <v>99</v>
      </c>
      <c r="J3663">
        <v>26.44</v>
      </c>
      <c r="K3663">
        <v>167</v>
      </c>
      <c r="L3663">
        <v>75</v>
      </c>
      <c r="M3663">
        <v>14.2</v>
      </c>
      <c r="N3663">
        <v>190.7</v>
      </c>
      <c r="O3663">
        <v>125</v>
      </c>
      <c r="P3663">
        <v>8.58</v>
      </c>
      <c r="Q3663">
        <v>13.2</v>
      </c>
      <c r="R3663">
        <v>4</v>
      </c>
      <c r="S3663">
        <v>3.56</v>
      </c>
      <c r="T3663">
        <v>1</v>
      </c>
      <c r="U3663" t="s">
        <v>22</v>
      </c>
      <c r="V3663">
        <f>IF(tbl_Customers[[#This Row],[churn]] = "yes", 1, 0)</f>
        <v>0</v>
      </c>
      <c r="W3663" t="str">
        <f>IF(tbl_Customers[[#This Row],[number_customer_service_calls]] &lt;= 1, "0-1 Calls", IF(tbl_Customers[[#This Row],[number_customer_service_calls]] &lt;= 3, "2-3 Calls", IF(tbl_Customers[[#This Row],[number_customer_service_calls]] &lt;=5, "4-5 Calls", "6+ Calls")))</f>
        <v>0-1 Calls</v>
      </c>
      <c r="X3663" t="str">
        <f>IF(tbl_Customers[[#This Row],[account_length]] &lt;= 50, "0-50", IF(tbl_Customers[[#This Row],[account_length]] &lt;=100, "51-100", IF(tbl_Customers[[#This Row],[account_length]] &lt;= 150, "101-150", "151+")))</f>
        <v>51-100</v>
      </c>
      <c r="Y3663" t="str">
        <f>IF(tbl_Customers[[#This Row],[total_intl_charge]] &lt;= 3, "Low Charges", "High Charges")</f>
        <v>High Charges</v>
      </c>
      <c r="Z3663" t="str">
        <f>IF(tbl_Customers[[#This Row],[total_eve_calls]]&lt;=80,"Low Calls",
IF(tbl_Customers[[#This Row],[total_eve_calls]]&lt;=120,"Medium Calls","High Calls"))</f>
        <v>Low Calls</v>
      </c>
      <c r="AA3663" t="str">
        <f>IF(tbl_Customers[[#This Row],[total_eve_charge]]&lt;=15,"Low Charges",
IF(tbl_Customers[[#This Row],[total_eve_charge]]&lt;=20,"Medium Charges","High Charges"))</f>
        <v>Low Charges</v>
      </c>
      <c r="AB36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63" t="str">
        <f>IF(tbl_Customers[[#This Row],[number_vmail_messages]] = 0, "No Usage", IF(tbl_Customers[[#This Row],[number_vmail_messages]] &lt;= 20, "Low Usage", IF(tbl_Customers[[#This Row],[number_vmail_messages]] &lt;= 40, "Medium Usgae", "High Usage")))</f>
        <v>No Usage</v>
      </c>
      <c r="AD3663" t="str">
        <f>IF(tbl_Customers[[#This Row],[total_day_minutes]]&lt;=150,"Low Usage", IF(tbl_Customers[[#This Row],[total_day_minutes]]&lt;=200,"Medium Usage", IF(tbl_Customers[[#This Row],[total_day_minutes]]&lt;=250,"High Usage","Very High Usage")))</f>
        <v>Medium Usage</v>
      </c>
      <c r="AE3663" t="str">
        <f>IF(tbl_Customers[[#This Row],[total_intl_calls]]&lt;=5,"Low Calls", IF(tbl_Customers[[#This Row],[total_intl_calls]]&lt;=10, "Medium Calls", "High Calls"))</f>
        <v>Low Calls</v>
      </c>
      <c r="AF36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63" s="36" t="str">
        <f>IF(tbl_Customers[[#This Row],[Churn_Risk_Score]]&gt;=10,"High Risk", IF(tbl_Customers[[#This Row],[Churn_Risk_Score]]&gt;=5,"Medium Risk","Low Risk"))</f>
        <v>Low Risk</v>
      </c>
    </row>
    <row r="3664" spans="1:33" x14ac:dyDescent="0.35">
      <c r="A3664">
        <v>3663</v>
      </c>
      <c r="B3664" t="s">
        <v>62</v>
      </c>
      <c r="C3664">
        <v>138</v>
      </c>
      <c r="D3664" t="s">
        <v>25</v>
      </c>
      <c r="E3664" t="s">
        <v>22</v>
      </c>
      <c r="F3664" t="s">
        <v>22</v>
      </c>
      <c r="G3664">
        <v>0</v>
      </c>
      <c r="H3664">
        <v>180.5</v>
      </c>
      <c r="I3664">
        <v>82</v>
      </c>
      <c r="J3664">
        <v>30.69</v>
      </c>
      <c r="K3664">
        <v>242.4</v>
      </c>
      <c r="L3664">
        <v>103</v>
      </c>
      <c r="M3664">
        <v>20.6</v>
      </c>
      <c r="N3664">
        <v>244.4</v>
      </c>
      <c r="O3664">
        <v>89</v>
      </c>
      <c r="P3664">
        <v>11</v>
      </c>
      <c r="Q3664">
        <v>10.3</v>
      </c>
      <c r="R3664">
        <v>7</v>
      </c>
      <c r="S3664">
        <v>2.78</v>
      </c>
      <c r="T3664">
        <v>2</v>
      </c>
      <c r="U3664" t="s">
        <v>22</v>
      </c>
      <c r="V3664">
        <f>IF(tbl_Customers[[#This Row],[churn]] = "yes", 1, 0)</f>
        <v>0</v>
      </c>
      <c r="W3664" t="str">
        <f>IF(tbl_Customers[[#This Row],[number_customer_service_calls]] &lt;= 1, "0-1 Calls", IF(tbl_Customers[[#This Row],[number_customer_service_calls]] &lt;= 3, "2-3 Calls", IF(tbl_Customers[[#This Row],[number_customer_service_calls]] &lt;=5, "4-5 Calls", "6+ Calls")))</f>
        <v>2-3 Calls</v>
      </c>
      <c r="X3664" t="str">
        <f>IF(tbl_Customers[[#This Row],[account_length]] &lt;= 50, "0-50", IF(tbl_Customers[[#This Row],[account_length]] &lt;=100, "51-100", IF(tbl_Customers[[#This Row],[account_length]] &lt;= 150, "101-150", "151+")))</f>
        <v>101-150</v>
      </c>
      <c r="Y3664" t="str">
        <f>IF(tbl_Customers[[#This Row],[total_intl_charge]] &lt;= 3, "Low Charges", "High Charges")</f>
        <v>Low Charges</v>
      </c>
      <c r="Z3664" t="str">
        <f>IF(tbl_Customers[[#This Row],[total_eve_calls]]&lt;=80,"Low Calls",
IF(tbl_Customers[[#This Row],[total_eve_calls]]&lt;=120,"Medium Calls","High Calls"))</f>
        <v>Medium Calls</v>
      </c>
      <c r="AA3664" t="str">
        <f>IF(tbl_Customers[[#This Row],[total_eve_charge]]&lt;=15,"Low Charges",
IF(tbl_Customers[[#This Row],[total_eve_charge]]&lt;=20,"Medium Charges","High Charges"))</f>
        <v>High Charges</v>
      </c>
      <c r="AB36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64" t="str">
        <f>IF(tbl_Customers[[#This Row],[number_vmail_messages]] = 0, "No Usage", IF(tbl_Customers[[#This Row],[number_vmail_messages]] &lt;= 20, "Low Usage", IF(tbl_Customers[[#This Row],[number_vmail_messages]] &lt;= 40, "Medium Usgae", "High Usage")))</f>
        <v>No Usage</v>
      </c>
      <c r="AD3664" t="str">
        <f>IF(tbl_Customers[[#This Row],[total_day_minutes]]&lt;=150,"Low Usage", IF(tbl_Customers[[#This Row],[total_day_minutes]]&lt;=200,"Medium Usage", IF(tbl_Customers[[#This Row],[total_day_minutes]]&lt;=250,"High Usage","Very High Usage")))</f>
        <v>Medium Usage</v>
      </c>
      <c r="AE3664" t="str">
        <f>IF(tbl_Customers[[#This Row],[total_intl_calls]]&lt;=5,"Low Calls", IF(tbl_Customers[[#This Row],[total_intl_calls]]&lt;=10, "Medium Calls", "High Calls"))</f>
        <v>Medium Calls</v>
      </c>
      <c r="AF36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64" s="36" t="str">
        <f>IF(tbl_Customers[[#This Row],[Churn_Risk_Score]]&gt;=10,"High Risk", IF(tbl_Customers[[#This Row],[Churn_Risk_Score]]&gt;=5,"Medium Risk","Low Risk"))</f>
        <v>Low Risk</v>
      </c>
    </row>
    <row r="3665" spans="1:33" x14ac:dyDescent="0.35">
      <c r="A3665">
        <v>3664</v>
      </c>
      <c r="B3665" t="s">
        <v>64</v>
      </c>
      <c r="C3665">
        <v>105</v>
      </c>
      <c r="D3665" t="s">
        <v>21</v>
      </c>
      <c r="E3665" t="s">
        <v>22</v>
      </c>
      <c r="F3665" t="s">
        <v>22</v>
      </c>
      <c r="G3665">
        <v>0</v>
      </c>
      <c r="H3665">
        <v>204.6</v>
      </c>
      <c r="I3665">
        <v>111</v>
      </c>
      <c r="J3665">
        <v>34.78</v>
      </c>
      <c r="K3665">
        <v>134.4</v>
      </c>
      <c r="L3665">
        <v>109</v>
      </c>
      <c r="M3665">
        <v>11.42</v>
      </c>
      <c r="N3665">
        <v>260.8</v>
      </c>
      <c r="O3665">
        <v>69</v>
      </c>
      <c r="P3665">
        <v>11.74</v>
      </c>
      <c r="Q3665">
        <v>5.7</v>
      </c>
      <c r="R3665">
        <v>7</v>
      </c>
      <c r="S3665">
        <v>1.54</v>
      </c>
      <c r="T3665">
        <v>1</v>
      </c>
      <c r="U3665" t="s">
        <v>22</v>
      </c>
      <c r="V3665">
        <f>IF(tbl_Customers[[#This Row],[churn]] = "yes", 1, 0)</f>
        <v>0</v>
      </c>
      <c r="W3665" t="str">
        <f>IF(tbl_Customers[[#This Row],[number_customer_service_calls]] &lt;= 1, "0-1 Calls", IF(tbl_Customers[[#This Row],[number_customer_service_calls]] &lt;= 3, "2-3 Calls", IF(tbl_Customers[[#This Row],[number_customer_service_calls]] &lt;=5, "4-5 Calls", "6+ Calls")))</f>
        <v>0-1 Calls</v>
      </c>
      <c r="X3665" t="str">
        <f>IF(tbl_Customers[[#This Row],[account_length]] &lt;= 50, "0-50", IF(tbl_Customers[[#This Row],[account_length]] &lt;=100, "51-100", IF(tbl_Customers[[#This Row],[account_length]] &lt;= 150, "101-150", "151+")))</f>
        <v>101-150</v>
      </c>
      <c r="Y3665" t="str">
        <f>IF(tbl_Customers[[#This Row],[total_intl_charge]] &lt;= 3, "Low Charges", "High Charges")</f>
        <v>Low Charges</v>
      </c>
      <c r="Z3665" t="str">
        <f>IF(tbl_Customers[[#This Row],[total_eve_calls]]&lt;=80,"Low Calls",
IF(tbl_Customers[[#This Row],[total_eve_calls]]&lt;=120,"Medium Calls","High Calls"))</f>
        <v>Medium Calls</v>
      </c>
      <c r="AA3665" t="str">
        <f>IF(tbl_Customers[[#This Row],[total_eve_charge]]&lt;=15,"Low Charges",
IF(tbl_Customers[[#This Row],[total_eve_charge]]&lt;=20,"Medium Charges","High Charges"))</f>
        <v>Low Charges</v>
      </c>
      <c r="AB36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65" t="str">
        <f>IF(tbl_Customers[[#This Row],[number_vmail_messages]] = 0, "No Usage", IF(tbl_Customers[[#This Row],[number_vmail_messages]] &lt;= 20, "Low Usage", IF(tbl_Customers[[#This Row],[number_vmail_messages]] &lt;= 40, "Medium Usgae", "High Usage")))</f>
        <v>No Usage</v>
      </c>
      <c r="AD3665" t="str">
        <f>IF(tbl_Customers[[#This Row],[total_day_minutes]]&lt;=150,"Low Usage", IF(tbl_Customers[[#This Row],[total_day_minutes]]&lt;=200,"Medium Usage", IF(tbl_Customers[[#This Row],[total_day_minutes]]&lt;=250,"High Usage","Very High Usage")))</f>
        <v>High Usage</v>
      </c>
      <c r="AE3665" t="str">
        <f>IF(tbl_Customers[[#This Row],[total_intl_calls]]&lt;=5,"Low Calls", IF(tbl_Customers[[#This Row],[total_intl_calls]]&lt;=10, "Medium Calls", "High Calls"))</f>
        <v>Medium Calls</v>
      </c>
      <c r="AF36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65" s="36" t="str">
        <f>IF(tbl_Customers[[#This Row],[Churn_Risk_Score]]&gt;=10,"High Risk", IF(tbl_Customers[[#This Row],[Churn_Risk_Score]]&gt;=5,"Medium Risk","Low Risk"))</f>
        <v>Low Risk</v>
      </c>
    </row>
    <row r="3666" spans="1:33" x14ac:dyDescent="0.35">
      <c r="A3666">
        <v>3665</v>
      </c>
      <c r="B3666" t="s">
        <v>66</v>
      </c>
      <c r="C3666">
        <v>81</v>
      </c>
      <c r="D3666" t="s">
        <v>21</v>
      </c>
      <c r="E3666" t="s">
        <v>23</v>
      </c>
      <c r="F3666" t="s">
        <v>22</v>
      </c>
      <c r="G3666">
        <v>0</v>
      </c>
      <c r="H3666">
        <v>220.4</v>
      </c>
      <c r="I3666">
        <v>76</v>
      </c>
      <c r="J3666">
        <v>37.47</v>
      </c>
      <c r="K3666">
        <v>276.39999999999998</v>
      </c>
      <c r="L3666">
        <v>122</v>
      </c>
      <c r="M3666">
        <v>23.49</v>
      </c>
      <c r="N3666">
        <v>239.5</v>
      </c>
      <c r="O3666">
        <v>112</v>
      </c>
      <c r="P3666">
        <v>10.78</v>
      </c>
      <c r="Q3666">
        <v>11.4</v>
      </c>
      <c r="R3666">
        <v>5</v>
      </c>
      <c r="S3666">
        <v>3.08</v>
      </c>
      <c r="T3666">
        <v>1</v>
      </c>
      <c r="U3666" t="s">
        <v>23</v>
      </c>
      <c r="V3666">
        <f>IF(tbl_Customers[[#This Row],[churn]] = "yes", 1, 0)</f>
        <v>1</v>
      </c>
      <c r="W3666" t="str">
        <f>IF(tbl_Customers[[#This Row],[number_customer_service_calls]] &lt;= 1, "0-1 Calls", IF(tbl_Customers[[#This Row],[number_customer_service_calls]] &lt;= 3, "2-3 Calls", IF(tbl_Customers[[#This Row],[number_customer_service_calls]] &lt;=5, "4-5 Calls", "6+ Calls")))</f>
        <v>0-1 Calls</v>
      </c>
      <c r="X3666" t="str">
        <f>IF(tbl_Customers[[#This Row],[account_length]] &lt;= 50, "0-50", IF(tbl_Customers[[#This Row],[account_length]] &lt;=100, "51-100", IF(tbl_Customers[[#This Row],[account_length]] &lt;= 150, "101-150", "151+")))</f>
        <v>51-100</v>
      </c>
      <c r="Y3666" t="str">
        <f>IF(tbl_Customers[[#This Row],[total_intl_charge]] &lt;= 3, "Low Charges", "High Charges")</f>
        <v>High Charges</v>
      </c>
      <c r="Z3666" t="str">
        <f>IF(tbl_Customers[[#This Row],[total_eve_calls]]&lt;=80,"Low Calls",
IF(tbl_Customers[[#This Row],[total_eve_calls]]&lt;=120,"Medium Calls","High Calls"))</f>
        <v>High Calls</v>
      </c>
      <c r="AA3666" t="str">
        <f>IF(tbl_Customers[[#This Row],[total_eve_charge]]&lt;=15,"Low Charges",
IF(tbl_Customers[[#This Row],[total_eve_charge]]&lt;=20,"Medium Charges","High Charges"))</f>
        <v>High Charges</v>
      </c>
      <c r="AB36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66" t="str">
        <f>IF(tbl_Customers[[#This Row],[number_vmail_messages]] = 0, "No Usage", IF(tbl_Customers[[#This Row],[number_vmail_messages]] &lt;= 20, "Low Usage", IF(tbl_Customers[[#This Row],[number_vmail_messages]] &lt;= 40, "Medium Usgae", "High Usage")))</f>
        <v>No Usage</v>
      </c>
      <c r="AD3666" t="str">
        <f>IF(tbl_Customers[[#This Row],[total_day_minutes]]&lt;=150,"Low Usage", IF(tbl_Customers[[#This Row],[total_day_minutes]]&lt;=200,"Medium Usage", IF(tbl_Customers[[#This Row],[total_day_minutes]]&lt;=250,"High Usage","Very High Usage")))</f>
        <v>High Usage</v>
      </c>
      <c r="AE3666" t="str">
        <f>IF(tbl_Customers[[#This Row],[total_intl_calls]]&lt;=5,"Low Calls", IF(tbl_Customers[[#This Row],[total_intl_calls]]&lt;=10, "Medium Calls", "High Calls"))</f>
        <v>Low Calls</v>
      </c>
      <c r="AF36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66" s="36" t="str">
        <f>IF(tbl_Customers[[#This Row],[Churn_Risk_Score]]&gt;=10,"High Risk", IF(tbl_Customers[[#This Row],[Churn_Risk_Score]]&gt;=5,"Medium Risk","Low Risk"))</f>
        <v>Medium Risk</v>
      </c>
    </row>
    <row r="3667" spans="1:33" x14ac:dyDescent="0.35">
      <c r="A3667">
        <v>3666</v>
      </c>
      <c r="B3667" t="s">
        <v>66</v>
      </c>
      <c r="C3667">
        <v>127</v>
      </c>
      <c r="D3667" t="s">
        <v>28</v>
      </c>
      <c r="E3667" t="s">
        <v>22</v>
      </c>
      <c r="F3667" t="s">
        <v>22</v>
      </c>
      <c r="G3667">
        <v>0</v>
      </c>
      <c r="H3667">
        <v>223.2</v>
      </c>
      <c r="I3667">
        <v>137</v>
      </c>
      <c r="J3667">
        <v>37.94</v>
      </c>
      <c r="K3667">
        <v>144.69999999999999</v>
      </c>
      <c r="L3667">
        <v>119</v>
      </c>
      <c r="M3667">
        <v>12.3</v>
      </c>
      <c r="N3667">
        <v>96</v>
      </c>
      <c r="O3667">
        <v>109</v>
      </c>
      <c r="P3667">
        <v>4.32</v>
      </c>
      <c r="Q3667">
        <v>8.6</v>
      </c>
      <c r="R3667">
        <v>4</v>
      </c>
      <c r="S3667">
        <v>2.3199999999999998</v>
      </c>
      <c r="T3667">
        <v>2</v>
      </c>
      <c r="U3667" t="s">
        <v>22</v>
      </c>
      <c r="V3667">
        <f>IF(tbl_Customers[[#This Row],[churn]] = "yes", 1, 0)</f>
        <v>0</v>
      </c>
      <c r="W3667" t="str">
        <f>IF(tbl_Customers[[#This Row],[number_customer_service_calls]] &lt;= 1, "0-1 Calls", IF(tbl_Customers[[#This Row],[number_customer_service_calls]] &lt;= 3, "2-3 Calls", IF(tbl_Customers[[#This Row],[number_customer_service_calls]] &lt;=5, "4-5 Calls", "6+ Calls")))</f>
        <v>2-3 Calls</v>
      </c>
      <c r="X3667" t="str">
        <f>IF(tbl_Customers[[#This Row],[account_length]] &lt;= 50, "0-50", IF(tbl_Customers[[#This Row],[account_length]] &lt;=100, "51-100", IF(tbl_Customers[[#This Row],[account_length]] &lt;= 150, "101-150", "151+")))</f>
        <v>101-150</v>
      </c>
      <c r="Y3667" t="str">
        <f>IF(tbl_Customers[[#This Row],[total_intl_charge]] &lt;= 3, "Low Charges", "High Charges")</f>
        <v>Low Charges</v>
      </c>
      <c r="Z3667" t="str">
        <f>IF(tbl_Customers[[#This Row],[total_eve_calls]]&lt;=80,"Low Calls",
IF(tbl_Customers[[#This Row],[total_eve_calls]]&lt;=120,"Medium Calls","High Calls"))</f>
        <v>Medium Calls</v>
      </c>
      <c r="AA3667" t="str">
        <f>IF(tbl_Customers[[#This Row],[total_eve_charge]]&lt;=15,"Low Charges",
IF(tbl_Customers[[#This Row],[total_eve_charge]]&lt;=20,"Medium Charges","High Charges"))</f>
        <v>Low Charges</v>
      </c>
      <c r="AB36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67" t="str">
        <f>IF(tbl_Customers[[#This Row],[number_vmail_messages]] = 0, "No Usage", IF(tbl_Customers[[#This Row],[number_vmail_messages]] &lt;= 20, "Low Usage", IF(tbl_Customers[[#This Row],[number_vmail_messages]] &lt;= 40, "Medium Usgae", "High Usage")))</f>
        <v>No Usage</v>
      </c>
      <c r="AD3667" t="str">
        <f>IF(tbl_Customers[[#This Row],[total_day_minutes]]&lt;=150,"Low Usage", IF(tbl_Customers[[#This Row],[total_day_minutes]]&lt;=200,"Medium Usage", IF(tbl_Customers[[#This Row],[total_day_minutes]]&lt;=250,"High Usage","Very High Usage")))</f>
        <v>High Usage</v>
      </c>
      <c r="AE3667" t="str">
        <f>IF(tbl_Customers[[#This Row],[total_intl_calls]]&lt;=5,"Low Calls", IF(tbl_Customers[[#This Row],[total_intl_calls]]&lt;=10, "Medium Calls", "High Calls"))</f>
        <v>Low Calls</v>
      </c>
      <c r="AF36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67" s="36" t="str">
        <f>IF(tbl_Customers[[#This Row],[Churn_Risk_Score]]&gt;=10,"High Risk", IF(tbl_Customers[[#This Row],[Churn_Risk_Score]]&gt;=5,"Medium Risk","Low Risk"))</f>
        <v>Low Risk</v>
      </c>
    </row>
    <row r="3668" spans="1:33" x14ac:dyDescent="0.35">
      <c r="A3668">
        <v>3667</v>
      </c>
      <c r="B3668" t="s">
        <v>73</v>
      </c>
      <c r="C3668">
        <v>84</v>
      </c>
      <c r="D3668" t="s">
        <v>21</v>
      </c>
      <c r="E3668" t="s">
        <v>22</v>
      </c>
      <c r="F3668" t="s">
        <v>22</v>
      </c>
      <c r="G3668">
        <v>0</v>
      </c>
      <c r="H3668">
        <v>109.1</v>
      </c>
      <c r="I3668">
        <v>114</v>
      </c>
      <c r="J3668">
        <v>18.55</v>
      </c>
      <c r="K3668">
        <v>231.4</v>
      </c>
      <c r="L3668">
        <v>113</v>
      </c>
      <c r="M3668">
        <v>19.670000000000002</v>
      </c>
      <c r="N3668">
        <v>274</v>
      </c>
      <c r="O3668">
        <v>112</v>
      </c>
      <c r="P3668">
        <v>12.33</v>
      </c>
      <c r="Q3668">
        <v>9.6</v>
      </c>
      <c r="R3668">
        <v>4</v>
      </c>
      <c r="S3668">
        <v>2.59</v>
      </c>
      <c r="T3668">
        <v>0</v>
      </c>
      <c r="U3668" t="s">
        <v>22</v>
      </c>
      <c r="V3668">
        <f>IF(tbl_Customers[[#This Row],[churn]] = "yes", 1, 0)</f>
        <v>0</v>
      </c>
      <c r="W3668" t="str">
        <f>IF(tbl_Customers[[#This Row],[number_customer_service_calls]] &lt;= 1, "0-1 Calls", IF(tbl_Customers[[#This Row],[number_customer_service_calls]] &lt;= 3, "2-3 Calls", IF(tbl_Customers[[#This Row],[number_customer_service_calls]] &lt;=5, "4-5 Calls", "6+ Calls")))</f>
        <v>0-1 Calls</v>
      </c>
      <c r="X3668" t="str">
        <f>IF(tbl_Customers[[#This Row],[account_length]] &lt;= 50, "0-50", IF(tbl_Customers[[#This Row],[account_length]] &lt;=100, "51-100", IF(tbl_Customers[[#This Row],[account_length]] &lt;= 150, "101-150", "151+")))</f>
        <v>51-100</v>
      </c>
      <c r="Y3668" t="str">
        <f>IF(tbl_Customers[[#This Row],[total_intl_charge]] &lt;= 3, "Low Charges", "High Charges")</f>
        <v>Low Charges</v>
      </c>
      <c r="Z3668" t="str">
        <f>IF(tbl_Customers[[#This Row],[total_eve_calls]]&lt;=80,"Low Calls",
IF(tbl_Customers[[#This Row],[total_eve_calls]]&lt;=120,"Medium Calls","High Calls"))</f>
        <v>Medium Calls</v>
      </c>
      <c r="AA3668" t="str">
        <f>IF(tbl_Customers[[#This Row],[total_eve_charge]]&lt;=15,"Low Charges",
IF(tbl_Customers[[#This Row],[total_eve_charge]]&lt;=20,"Medium Charges","High Charges"))</f>
        <v>Medium Charges</v>
      </c>
      <c r="AB36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68" t="str">
        <f>IF(tbl_Customers[[#This Row],[number_vmail_messages]] = 0, "No Usage", IF(tbl_Customers[[#This Row],[number_vmail_messages]] &lt;= 20, "Low Usage", IF(tbl_Customers[[#This Row],[number_vmail_messages]] &lt;= 40, "Medium Usgae", "High Usage")))</f>
        <v>No Usage</v>
      </c>
      <c r="AD3668" t="str">
        <f>IF(tbl_Customers[[#This Row],[total_day_minutes]]&lt;=150,"Low Usage", IF(tbl_Customers[[#This Row],[total_day_minutes]]&lt;=200,"Medium Usage", IF(tbl_Customers[[#This Row],[total_day_minutes]]&lt;=250,"High Usage","Very High Usage")))</f>
        <v>Low Usage</v>
      </c>
      <c r="AE3668" t="str">
        <f>IF(tbl_Customers[[#This Row],[total_intl_calls]]&lt;=5,"Low Calls", IF(tbl_Customers[[#This Row],[total_intl_calls]]&lt;=10, "Medium Calls", "High Calls"))</f>
        <v>Low Calls</v>
      </c>
      <c r="AF36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68" s="36" t="str">
        <f>IF(tbl_Customers[[#This Row],[Churn_Risk_Score]]&gt;=10,"High Risk", IF(tbl_Customers[[#This Row],[Churn_Risk_Score]]&gt;=5,"Medium Risk","Low Risk"))</f>
        <v>Low Risk</v>
      </c>
    </row>
    <row r="3669" spans="1:33" x14ac:dyDescent="0.35">
      <c r="A3669">
        <v>3668</v>
      </c>
      <c r="B3669" t="s">
        <v>53</v>
      </c>
      <c r="C3669">
        <v>47</v>
      </c>
      <c r="D3669" t="s">
        <v>28</v>
      </c>
      <c r="E3669" t="s">
        <v>22</v>
      </c>
      <c r="F3669" t="s">
        <v>23</v>
      </c>
      <c r="G3669">
        <v>30</v>
      </c>
      <c r="H3669">
        <v>136.5</v>
      </c>
      <c r="I3669">
        <v>101</v>
      </c>
      <c r="J3669">
        <v>23.21</v>
      </c>
      <c r="K3669">
        <v>174.9</v>
      </c>
      <c r="L3669">
        <v>74</v>
      </c>
      <c r="M3669">
        <v>14.87</v>
      </c>
      <c r="N3669">
        <v>146.4</v>
      </c>
      <c r="O3669">
        <v>91</v>
      </c>
      <c r="P3669">
        <v>6.59</v>
      </c>
      <c r="Q3669">
        <v>10.9</v>
      </c>
      <c r="R3669">
        <v>3</v>
      </c>
      <c r="S3669">
        <v>2.94</v>
      </c>
      <c r="T3669">
        <v>2</v>
      </c>
      <c r="U3669" t="s">
        <v>22</v>
      </c>
      <c r="V3669">
        <f>IF(tbl_Customers[[#This Row],[churn]] = "yes", 1, 0)</f>
        <v>0</v>
      </c>
      <c r="W3669" t="str">
        <f>IF(tbl_Customers[[#This Row],[number_customer_service_calls]] &lt;= 1, "0-1 Calls", IF(tbl_Customers[[#This Row],[number_customer_service_calls]] &lt;= 3, "2-3 Calls", IF(tbl_Customers[[#This Row],[number_customer_service_calls]] &lt;=5, "4-5 Calls", "6+ Calls")))</f>
        <v>2-3 Calls</v>
      </c>
      <c r="X3669" t="str">
        <f>IF(tbl_Customers[[#This Row],[account_length]] &lt;= 50, "0-50", IF(tbl_Customers[[#This Row],[account_length]] &lt;=100, "51-100", IF(tbl_Customers[[#This Row],[account_length]] &lt;= 150, "101-150", "151+")))</f>
        <v>0-50</v>
      </c>
      <c r="Y3669" t="str">
        <f>IF(tbl_Customers[[#This Row],[total_intl_charge]] &lt;= 3, "Low Charges", "High Charges")</f>
        <v>Low Charges</v>
      </c>
      <c r="Z3669" t="str">
        <f>IF(tbl_Customers[[#This Row],[total_eve_calls]]&lt;=80,"Low Calls",
IF(tbl_Customers[[#This Row],[total_eve_calls]]&lt;=120,"Medium Calls","High Calls"))</f>
        <v>Low Calls</v>
      </c>
      <c r="AA3669" t="str">
        <f>IF(tbl_Customers[[#This Row],[total_eve_charge]]&lt;=15,"Low Charges",
IF(tbl_Customers[[#This Row],[total_eve_charge]]&lt;=20,"Medium Charges","High Charges"))</f>
        <v>Low Charges</v>
      </c>
      <c r="AB36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69" t="str">
        <f>IF(tbl_Customers[[#This Row],[number_vmail_messages]] = 0, "No Usage", IF(tbl_Customers[[#This Row],[number_vmail_messages]] &lt;= 20, "Low Usage", IF(tbl_Customers[[#This Row],[number_vmail_messages]] &lt;= 40, "Medium Usgae", "High Usage")))</f>
        <v>Medium Usgae</v>
      </c>
      <c r="AD3669" t="str">
        <f>IF(tbl_Customers[[#This Row],[total_day_minutes]]&lt;=150,"Low Usage", IF(tbl_Customers[[#This Row],[total_day_minutes]]&lt;=200,"Medium Usage", IF(tbl_Customers[[#This Row],[total_day_minutes]]&lt;=250,"High Usage","Very High Usage")))</f>
        <v>Low Usage</v>
      </c>
      <c r="AE3669" t="str">
        <f>IF(tbl_Customers[[#This Row],[total_intl_calls]]&lt;=5,"Low Calls", IF(tbl_Customers[[#This Row],[total_intl_calls]]&lt;=10, "Medium Calls", "High Calls"))</f>
        <v>Low Calls</v>
      </c>
      <c r="AF36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69" s="36" t="str">
        <f>IF(tbl_Customers[[#This Row],[Churn_Risk_Score]]&gt;=10,"High Risk", IF(tbl_Customers[[#This Row],[Churn_Risk_Score]]&gt;=5,"Medium Risk","Low Risk"))</f>
        <v>Low Risk</v>
      </c>
    </row>
    <row r="3670" spans="1:33" x14ac:dyDescent="0.35">
      <c r="A3670">
        <v>3669</v>
      </c>
      <c r="B3670" t="s">
        <v>60</v>
      </c>
      <c r="C3670">
        <v>128</v>
      </c>
      <c r="D3670" t="s">
        <v>28</v>
      </c>
      <c r="E3670" t="s">
        <v>23</v>
      </c>
      <c r="F3670" t="s">
        <v>22</v>
      </c>
      <c r="G3670">
        <v>0</v>
      </c>
      <c r="H3670">
        <v>192.8</v>
      </c>
      <c r="I3670">
        <v>96</v>
      </c>
      <c r="J3670">
        <v>32.78</v>
      </c>
      <c r="K3670">
        <v>136.6</v>
      </c>
      <c r="L3670">
        <v>86</v>
      </c>
      <c r="M3670">
        <v>11.61</v>
      </c>
      <c r="N3670">
        <v>151.80000000000001</v>
      </c>
      <c r="O3670">
        <v>75</v>
      </c>
      <c r="P3670">
        <v>6.83</v>
      </c>
      <c r="Q3670">
        <v>13.5</v>
      </c>
      <c r="R3670">
        <v>4</v>
      </c>
      <c r="S3670">
        <v>3.65</v>
      </c>
      <c r="T3670">
        <v>1</v>
      </c>
      <c r="U3670" t="s">
        <v>23</v>
      </c>
      <c r="V3670">
        <f>IF(tbl_Customers[[#This Row],[churn]] = "yes", 1, 0)</f>
        <v>1</v>
      </c>
      <c r="W3670" t="str">
        <f>IF(tbl_Customers[[#This Row],[number_customer_service_calls]] &lt;= 1, "0-1 Calls", IF(tbl_Customers[[#This Row],[number_customer_service_calls]] &lt;= 3, "2-3 Calls", IF(tbl_Customers[[#This Row],[number_customer_service_calls]] &lt;=5, "4-5 Calls", "6+ Calls")))</f>
        <v>0-1 Calls</v>
      </c>
      <c r="X3670" t="str">
        <f>IF(tbl_Customers[[#This Row],[account_length]] &lt;= 50, "0-50", IF(tbl_Customers[[#This Row],[account_length]] &lt;=100, "51-100", IF(tbl_Customers[[#This Row],[account_length]] &lt;= 150, "101-150", "151+")))</f>
        <v>101-150</v>
      </c>
      <c r="Y3670" t="str">
        <f>IF(tbl_Customers[[#This Row],[total_intl_charge]] &lt;= 3, "Low Charges", "High Charges")</f>
        <v>High Charges</v>
      </c>
      <c r="Z3670" t="str">
        <f>IF(tbl_Customers[[#This Row],[total_eve_calls]]&lt;=80,"Low Calls",
IF(tbl_Customers[[#This Row],[total_eve_calls]]&lt;=120,"Medium Calls","High Calls"))</f>
        <v>Medium Calls</v>
      </c>
      <c r="AA3670" t="str">
        <f>IF(tbl_Customers[[#This Row],[total_eve_charge]]&lt;=15,"Low Charges",
IF(tbl_Customers[[#This Row],[total_eve_charge]]&lt;=20,"Medium Charges","High Charges"))</f>
        <v>Low Charges</v>
      </c>
      <c r="AB36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0" t="str">
        <f>IF(tbl_Customers[[#This Row],[number_vmail_messages]] = 0, "No Usage", IF(tbl_Customers[[#This Row],[number_vmail_messages]] &lt;= 20, "Low Usage", IF(tbl_Customers[[#This Row],[number_vmail_messages]] &lt;= 40, "Medium Usgae", "High Usage")))</f>
        <v>No Usage</v>
      </c>
      <c r="AD3670" t="str">
        <f>IF(tbl_Customers[[#This Row],[total_day_minutes]]&lt;=150,"Low Usage", IF(tbl_Customers[[#This Row],[total_day_minutes]]&lt;=200,"Medium Usage", IF(tbl_Customers[[#This Row],[total_day_minutes]]&lt;=250,"High Usage","Very High Usage")))</f>
        <v>Medium Usage</v>
      </c>
      <c r="AE3670" t="str">
        <f>IF(tbl_Customers[[#This Row],[total_intl_calls]]&lt;=5,"Low Calls", IF(tbl_Customers[[#This Row],[total_intl_calls]]&lt;=10, "Medium Calls", "High Calls"))</f>
        <v>Low Calls</v>
      </c>
      <c r="AF36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70" s="36" t="str">
        <f>IF(tbl_Customers[[#This Row],[Churn_Risk_Score]]&gt;=10,"High Risk", IF(tbl_Customers[[#This Row],[Churn_Risk_Score]]&gt;=5,"Medium Risk","Low Risk"))</f>
        <v>Medium Risk</v>
      </c>
    </row>
    <row r="3671" spans="1:33" x14ac:dyDescent="0.35">
      <c r="A3671">
        <v>3670</v>
      </c>
      <c r="B3671" t="s">
        <v>65</v>
      </c>
      <c r="C3671">
        <v>76</v>
      </c>
      <c r="D3671" t="s">
        <v>28</v>
      </c>
      <c r="E3671" t="s">
        <v>22</v>
      </c>
      <c r="F3671" t="s">
        <v>22</v>
      </c>
      <c r="G3671">
        <v>0</v>
      </c>
      <c r="H3671">
        <v>293.8</v>
      </c>
      <c r="I3671">
        <v>94</v>
      </c>
      <c r="J3671">
        <v>49.95</v>
      </c>
      <c r="K3671">
        <v>169.6</v>
      </c>
      <c r="L3671">
        <v>62</v>
      </c>
      <c r="M3671">
        <v>14.42</v>
      </c>
      <c r="N3671">
        <v>160.4</v>
      </c>
      <c r="O3671">
        <v>103</v>
      </c>
      <c r="P3671">
        <v>7.22</v>
      </c>
      <c r="Q3671">
        <v>13.7</v>
      </c>
      <c r="R3671">
        <v>9</v>
      </c>
      <c r="S3671">
        <v>3.7</v>
      </c>
      <c r="T3671">
        <v>0</v>
      </c>
      <c r="U3671" t="s">
        <v>23</v>
      </c>
      <c r="V3671">
        <f>IF(tbl_Customers[[#This Row],[churn]] = "yes", 1, 0)</f>
        <v>1</v>
      </c>
      <c r="W3671" t="str">
        <f>IF(tbl_Customers[[#This Row],[number_customer_service_calls]] &lt;= 1, "0-1 Calls", IF(tbl_Customers[[#This Row],[number_customer_service_calls]] &lt;= 3, "2-3 Calls", IF(tbl_Customers[[#This Row],[number_customer_service_calls]] &lt;=5, "4-5 Calls", "6+ Calls")))</f>
        <v>0-1 Calls</v>
      </c>
      <c r="X3671" t="str">
        <f>IF(tbl_Customers[[#This Row],[account_length]] &lt;= 50, "0-50", IF(tbl_Customers[[#This Row],[account_length]] &lt;=100, "51-100", IF(tbl_Customers[[#This Row],[account_length]] &lt;= 150, "101-150", "151+")))</f>
        <v>51-100</v>
      </c>
      <c r="Y3671" t="str">
        <f>IF(tbl_Customers[[#This Row],[total_intl_charge]] &lt;= 3, "Low Charges", "High Charges")</f>
        <v>High Charges</v>
      </c>
      <c r="Z3671" t="str">
        <f>IF(tbl_Customers[[#This Row],[total_eve_calls]]&lt;=80,"Low Calls",
IF(tbl_Customers[[#This Row],[total_eve_calls]]&lt;=120,"Medium Calls","High Calls"))</f>
        <v>Low Calls</v>
      </c>
      <c r="AA3671" t="str">
        <f>IF(tbl_Customers[[#This Row],[total_eve_charge]]&lt;=15,"Low Charges",
IF(tbl_Customers[[#This Row],[total_eve_charge]]&lt;=20,"Medium Charges","High Charges"))</f>
        <v>Low Charges</v>
      </c>
      <c r="AB36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1" t="str">
        <f>IF(tbl_Customers[[#This Row],[number_vmail_messages]] = 0, "No Usage", IF(tbl_Customers[[#This Row],[number_vmail_messages]] &lt;= 20, "Low Usage", IF(tbl_Customers[[#This Row],[number_vmail_messages]] &lt;= 40, "Medium Usgae", "High Usage")))</f>
        <v>No Usage</v>
      </c>
      <c r="AD3671" t="str">
        <f>IF(tbl_Customers[[#This Row],[total_day_minutes]]&lt;=150,"Low Usage", IF(tbl_Customers[[#This Row],[total_day_minutes]]&lt;=200,"Medium Usage", IF(tbl_Customers[[#This Row],[total_day_minutes]]&lt;=250,"High Usage","Very High Usage")))</f>
        <v>Very High Usage</v>
      </c>
      <c r="AE3671" t="str">
        <f>IF(tbl_Customers[[#This Row],[total_intl_calls]]&lt;=5,"Low Calls", IF(tbl_Customers[[#This Row],[total_intl_calls]]&lt;=10, "Medium Calls", "High Calls"))</f>
        <v>Medium Calls</v>
      </c>
      <c r="AF36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671" s="36" t="str">
        <f>IF(tbl_Customers[[#This Row],[Churn_Risk_Score]]&gt;=10,"High Risk", IF(tbl_Customers[[#This Row],[Churn_Risk_Score]]&gt;=5,"Medium Risk","Low Risk"))</f>
        <v>Medium Risk</v>
      </c>
    </row>
    <row r="3672" spans="1:33" x14ac:dyDescent="0.35">
      <c r="A3672">
        <v>3671</v>
      </c>
      <c r="B3672" t="s">
        <v>65</v>
      </c>
      <c r="C3672">
        <v>167</v>
      </c>
      <c r="D3672" t="s">
        <v>25</v>
      </c>
      <c r="E3672" t="s">
        <v>22</v>
      </c>
      <c r="F3672" t="s">
        <v>22</v>
      </c>
      <c r="G3672">
        <v>0</v>
      </c>
      <c r="H3672">
        <v>130.5</v>
      </c>
      <c r="I3672">
        <v>66</v>
      </c>
      <c r="J3672">
        <v>22.19</v>
      </c>
      <c r="K3672">
        <v>80.900000000000006</v>
      </c>
      <c r="L3672">
        <v>102</v>
      </c>
      <c r="M3672">
        <v>6.88</v>
      </c>
      <c r="N3672">
        <v>221.6</v>
      </c>
      <c r="O3672">
        <v>116</v>
      </c>
      <c r="P3672">
        <v>9.9700000000000006</v>
      </c>
      <c r="Q3672">
        <v>11.2</v>
      </c>
      <c r="R3672">
        <v>5</v>
      </c>
      <c r="S3672">
        <v>3.02</v>
      </c>
      <c r="T3672">
        <v>1</v>
      </c>
      <c r="U3672" t="s">
        <v>22</v>
      </c>
      <c r="V3672">
        <f>IF(tbl_Customers[[#This Row],[churn]] = "yes", 1, 0)</f>
        <v>0</v>
      </c>
      <c r="W3672" t="str">
        <f>IF(tbl_Customers[[#This Row],[number_customer_service_calls]] &lt;= 1, "0-1 Calls", IF(tbl_Customers[[#This Row],[number_customer_service_calls]] &lt;= 3, "2-3 Calls", IF(tbl_Customers[[#This Row],[number_customer_service_calls]] &lt;=5, "4-5 Calls", "6+ Calls")))</f>
        <v>0-1 Calls</v>
      </c>
      <c r="X3672" t="str">
        <f>IF(tbl_Customers[[#This Row],[account_length]] &lt;= 50, "0-50", IF(tbl_Customers[[#This Row],[account_length]] &lt;=100, "51-100", IF(tbl_Customers[[#This Row],[account_length]] &lt;= 150, "101-150", "151+")))</f>
        <v>151+</v>
      </c>
      <c r="Y3672" t="str">
        <f>IF(tbl_Customers[[#This Row],[total_intl_charge]] &lt;= 3, "Low Charges", "High Charges")</f>
        <v>High Charges</v>
      </c>
      <c r="Z3672" t="str">
        <f>IF(tbl_Customers[[#This Row],[total_eve_calls]]&lt;=80,"Low Calls",
IF(tbl_Customers[[#This Row],[total_eve_calls]]&lt;=120,"Medium Calls","High Calls"))</f>
        <v>Medium Calls</v>
      </c>
      <c r="AA3672" t="str">
        <f>IF(tbl_Customers[[#This Row],[total_eve_charge]]&lt;=15,"Low Charges",
IF(tbl_Customers[[#This Row],[total_eve_charge]]&lt;=20,"Medium Charges","High Charges"))</f>
        <v>Low Charges</v>
      </c>
      <c r="AB36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2" t="str">
        <f>IF(tbl_Customers[[#This Row],[number_vmail_messages]] = 0, "No Usage", IF(tbl_Customers[[#This Row],[number_vmail_messages]] &lt;= 20, "Low Usage", IF(tbl_Customers[[#This Row],[number_vmail_messages]] &lt;= 40, "Medium Usgae", "High Usage")))</f>
        <v>No Usage</v>
      </c>
      <c r="AD3672" t="str">
        <f>IF(tbl_Customers[[#This Row],[total_day_minutes]]&lt;=150,"Low Usage", IF(tbl_Customers[[#This Row],[total_day_minutes]]&lt;=200,"Medium Usage", IF(tbl_Customers[[#This Row],[total_day_minutes]]&lt;=250,"High Usage","Very High Usage")))</f>
        <v>Low Usage</v>
      </c>
      <c r="AE3672" t="str">
        <f>IF(tbl_Customers[[#This Row],[total_intl_calls]]&lt;=5,"Low Calls", IF(tbl_Customers[[#This Row],[total_intl_calls]]&lt;=10, "Medium Calls", "High Calls"))</f>
        <v>Low Calls</v>
      </c>
      <c r="AF36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72" s="36" t="str">
        <f>IF(tbl_Customers[[#This Row],[Churn_Risk_Score]]&gt;=10,"High Risk", IF(tbl_Customers[[#This Row],[Churn_Risk_Score]]&gt;=5,"Medium Risk","Low Risk"))</f>
        <v>Low Risk</v>
      </c>
    </row>
    <row r="3673" spans="1:33" x14ac:dyDescent="0.35">
      <c r="A3673">
        <v>3672</v>
      </c>
      <c r="B3673" t="s">
        <v>73</v>
      </c>
      <c r="C3673">
        <v>104</v>
      </c>
      <c r="D3673" t="s">
        <v>21</v>
      </c>
      <c r="E3673" t="s">
        <v>22</v>
      </c>
      <c r="F3673" t="s">
        <v>22</v>
      </c>
      <c r="G3673">
        <v>0</v>
      </c>
      <c r="H3673">
        <v>186.8</v>
      </c>
      <c r="I3673">
        <v>102</v>
      </c>
      <c r="J3673">
        <v>31.76</v>
      </c>
      <c r="K3673">
        <v>176.3</v>
      </c>
      <c r="L3673">
        <v>114</v>
      </c>
      <c r="M3673">
        <v>14.99</v>
      </c>
      <c r="N3673">
        <v>222.2</v>
      </c>
      <c r="O3673">
        <v>84</v>
      </c>
      <c r="P3673">
        <v>10</v>
      </c>
      <c r="Q3673">
        <v>13</v>
      </c>
      <c r="R3673">
        <v>3</v>
      </c>
      <c r="S3673">
        <v>3.51</v>
      </c>
      <c r="T3673">
        <v>0</v>
      </c>
      <c r="U3673" t="s">
        <v>22</v>
      </c>
      <c r="V3673">
        <f>IF(tbl_Customers[[#This Row],[churn]] = "yes", 1, 0)</f>
        <v>0</v>
      </c>
      <c r="W3673" t="str">
        <f>IF(tbl_Customers[[#This Row],[number_customer_service_calls]] &lt;= 1, "0-1 Calls", IF(tbl_Customers[[#This Row],[number_customer_service_calls]] &lt;= 3, "2-3 Calls", IF(tbl_Customers[[#This Row],[number_customer_service_calls]] &lt;=5, "4-5 Calls", "6+ Calls")))</f>
        <v>0-1 Calls</v>
      </c>
      <c r="X3673" t="str">
        <f>IF(tbl_Customers[[#This Row],[account_length]] &lt;= 50, "0-50", IF(tbl_Customers[[#This Row],[account_length]] &lt;=100, "51-100", IF(tbl_Customers[[#This Row],[account_length]] &lt;= 150, "101-150", "151+")))</f>
        <v>101-150</v>
      </c>
      <c r="Y3673" t="str">
        <f>IF(tbl_Customers[[#This Row],[total_intl_charge]] &lt;= 3, "Low Charges", "High Charges")</f>
        <v>High Charges</v>
      </c>
      <c r="Z3673" t="str">
        <f>IF(tbl_Customers[[#This Row],[total_eve_calls]]&lt;=80,"Low Calls",
IF(tbl_Customers[[#This Row],[total_eve_calls]]&lt;=120,"Medium Calls","High Calls"))</f>
        <v>Medium Calls</v>
      </c>
      <c r="AA3673" t="str">
        <f>IF(tbl_Customers[[#This Row],[total_eve_charge]]&lt;=15,"Low Charges",
IF(tbl_Customers[[#This Row],[total_eve_charge]]&lt;=20,"Medium Charges","High Charges"))</f>
        <v>Low Charges</v>
      </c>
      <c r="AB36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3" t="str">
        <f>IF(tbl_Customers[[#This Row],[number_vmail_messages]] = 0, "No Usage", IF(tbl_Customers[[#This Row],[number_vmail_messages]] &lt;= 20, "Low Usage", IF(tbl_Customers[[#This Row],[number_vmail_messages]] &lt;= 40, "Medium Usgae", "High Usage")))</f>
        <v>No Usage</v>
      </c>
      <c r="AD3673" t="str">
        <f>IF(tbl_Customers[[#This Row],[total_day_minutes]]&lt;=150,"Low Usage", IF(tbl_Customers[[#This Row],[total_day_minutes]]&lt;=200,"Medium Usage", IF(tbl_Customers[[#This Row],[total_day_minutes]]&lt;=250,"High Usage","Very High Usage")))</f>
        <v>Medium Usage</v>
      </c>
      <c r="AE3673" t="str">
        <f>IF(tbl_Customers[[#This Row],[total_intl_calls]]&lt;=5,"Low Calls", IF(tbl_Customers[[#This Row],[total_intl_calls]]&lt;=10, "Medium Calls", "High Calls"))</f>
        <v>Low Calls</v>
      </c>
      <c r="AF36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73" s="36" t="str">
        <f>IF(tbl_Customers[[#This Row],[Churn_Risk_Score]]&gt;=10,"High Risk", IF(tbl_Customers[[#This Row],[Churn_Risk_Score]]&gt;=5,"Medium Risk","Low Risk"))</f>
        <v>Low Risk</v>
      </c>
    </row>
    <row r="3674" spans="1:33" x14ac:dyDescent="0.35">
      <c r="A3674">
        <v>3673</v>
      </c>
      <c r="B3674" t="s">
        <v>38</v>
      </c>
      <c r="C3674">
        <v>136</v>
      </c>
      <c r="D3674" t="s">
        <v>21</v>
      </c>
      <c r="E3674" t="s">
        <v>22</v>
      </c>
      <c r="F3674" t="s">
        <v>22</v>
      </c>
      <c r="G3674">
        <v>0</v>
      </c>
      <c r="H3674">
        <v>110.2</v>
      </c>
      <c r="I3674">
        <v>92</v>
      </c>
      <c r="J3674">
        <v>18.73</v>
      </c>
      <c r="K3674">
        <v>219.4</v>
      </c>
      <c r="L3674">
        <v>109</v>
      </c>
      <c r="M3674">
        <v>18.649999999999999</v>
      </c>
      <c r="N3674">
        <v>188.1</v>
      </c>
      <c r="O3674">
        <v>67</v>
      </c>
      <c r="P3674">
        <v>8.4600000000000009</v>
      </c>
      <c r="Q3674">
        <v>12.3</v>
      </c>
      <c r="R3674">
        <v>4</v>
      </c>
      <c r="S3674">
        <v>3.32</v>
      </c>
      <c r="T3674">
        <v>2</v>
      </c>
      <c r="U3674" t="s">
        <v>22</v>
      </c>
      <c r="V3674">
        <f>IF(tbl_Customers[[#This Row],[churn]] = "yes", 1, 0)</f>
        <v>0</v>
      </c>
      <c r="W3674" t="str">
        <f>IF(tbl_Customers[[#This Row],[number_customer_service_calls]] &lt;= 1, "0-1 Calls", IF(tbl_Customers[[#This Row],[number_customer_service_calls]] &lt;= 3, "2-3 Calls", IF(tbl_Customers[[#This Row],[number_customer_service_calls]] &lt;=5, "4-5 Calls", "6+ Calls")))</f>
        <v>2-3 Calls</v>
      </c>
      <c r="X3674" t="str">
        <f>IF(tbl_Customers[[#This Row],[account_length]] &lt;= 50, "0-50", IF(tbl_Customers[[#This Row],[account_length]] &lt;=100, "51-100", IF(tbl_Customers[[#This Row],[account_length]] &lt;= 150, "101-150", "151+")))</f>
        <v>101-150</v>
      </c>
      <c r="Y3674" t="str">
        <f>IF(tbl_Customers[[#This Row],[total_intl_charge]] &lt;= 3, "Low Charges", "High Charges")</f>
        <v>High Charges</v>
      </c>
      <c r="Z3674" t="str">
        <f>IF(tbl_Customers[[#This Row],[total_eve_calls]]&lt;=80,"Low Calls",
IF(tbl_Customers[[#This Row],[total_eve_calls]]&lt;=120,"Medium Calls","High Calls"))</f>
        <v>Medium Calls</v>
      </c>
      <c r="AA3674" t="str">
        <f>IF(tbl_Customers[[#This Row],[total_eve_charge]]&lt;=15,"Low Charges",
IF(tbl_Customers[[#This Row],[total_eve_charge]]&lt;=20,"Medium Charges","High Charges"))</f>
        <v>Medium Charges</v>
      </c>
      <c r="AB36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4" t="str">
        <f>IF(tbl_Customers[[#This Row],[number_vmail_messages]] = 0, "No Usage", IF(tbl_Customers[[#This Row],[number_vmail_messages]] &lt;= 20, "Low Usage", IF(tbl_Customers[[#This Row],[number_vmail_messages]] &lt;= 40, "Medium Usgae", "High Usage")))</f>
        <v>No Usage</v>
      </c>
      <c r="AD3674" t="str">
        <f>IF(tbl_Customers[[#This Row],[total_day_minutes]]&lt;=150,"Low Usage", IF(tbl_Customers[[#This Row],[total_day_minutes]]&lt;=200,"Medium Usage", IF(tbl_Customers[[#This Row],[total_day_minutes]]&lt;=250,"High Usage","Very High Usage")))</f>
        <v>Low Usage</v>
      </c>
      <c r="AE3674" t="str">
        <f>IF(tbl_Customers[[#This Row],[total_intl_calls]]&lt;=5,"Low Calls", IF(tbl_Customers[[#This Row],[total_intl_calls]]&lt;=10, "Medium Calls", "High Calls"))</f>
        <v>Low Calls</v>
      </c>
      <c r="AF36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74" s="36" t="str">
        <f>IF(tbl_Customers[[#This Row],[Churn_Risk_Score]]&gt;=10,"High Risk", IF(tbl_Customers[[#This Row],[Churn_Risk_Score]]&gt;=5,"Medium Risk","Low Risk"))</f>
        <v>Low Risk</v>
      </c>
    </row>
    <row r="3675" spans="1:33" x14ac:dyDescent="0.35">
      <c r="A3675">
        <v>3674</v>
      </c>
      <c r="B3675" t="s">
        <v>55</v>
      </c>
      <c r="C3675">
        <v>83</v>
      </c>
      <c r="D3675" t="s">
        <v>28</v>
      </c>
      <c r="E3675" t="s">
        <v>22</v>
      </c>
      <c r="F3675" t="s">
        <v>23</v>
      </c>
      <c r="G3675">
        <v>33</v>
      </c>
      <c r="H3675">
        <v>228.2</v>
      </c>
      <c r="I3675">
        <v>85</v>
      </c>
      <c r="J3675">
        <v>38.79</v>
      </c>
      <c r="K3675">
        <v>249.2</v>
      </c>
      <c r="L3675">
        <v>114</v>
      </c>
      <c r="M3675">
        <v>21.18</v>
      </c>
      <c r="N3675">
        <v>93.5</v>
      </c>
      <c r="O3675">
        <v>89</v>
      </c>
      <c r="P3675">
        <v>4.21</v>
      </c>
      <c r="Q3675">
        <v>10.199999999999999</v>
      </c>
      <c r="R3675">
        <v>7</v>
      </c>
      <c r="S3675">
        <v>2.75</v>
      </c>
      <c r="T3675">
        <v>0</v>
      </c>
      <c r="U3675" t="s">
        <v>22</v>
      </c>
      <c r="V3675">
        <f>IF(tbl_Customers[[#This Row],[churn]] = "yes", 1, 0)</f>
        <v>0</v>
      </c>
      <c r="W3675" t="str">
        <f>IF(tbl_Customers[[#This Row],[number_customer_service_calls]] &lt;= 1, "0-1 Calls", IF(tbl_Customers[[#This Row],[number_customer_service_calls]] &lt;= 3, "2-3 Calls", IF(tbl_Customers[[#This Row],[number_customer_service_calls]] &lt;=5, "4-5 Calls", "6+ Calls")))</f>
        <v>0-1 Calls</v>
      </c>
      <c r="X3675" t="str">
        <f>IF(tbl_Customers[[#This Row],[account_length]] &lt;= 50, "0-50", IF(tbl_Customers[[#This Row],[account_length]] &lt;=100, "51-100", IF(tbl_Customers[[#This Row],[account_length]] &lt;= 150, "101-150", "151+")))</f>
        <v>51-100</v>
      </c>
      <c r="Y3675" t="str">
        <f>IF(tbl_Customers[[#This Row],[total_intl_charge]] &lt;= 3, "Low Charges", "High Charges")</f>
        <v>Low Charges</v>
      </c>
      <c r="Z3675" t="str">
        <f>IF(tbl_Customers[[#This Row],[total_eve_calls]]&lt;=80,"Low Calls",
IF(tbl_Customers[[#This Row],[total_eve_calls]]&lt;=120,"Medium Calls","High Calls"))</f>
        <v>Medium Calls</v>
      </c>
      <c r="AA3675" t="str">
        <f>IF(tbl_Customers[[#This Row],[total_eve_charge]]&lt;=15,"Low Charges",
IF(tbl_Customers[[#This Row],[total_eve_charge]]&lt;=20,"Medium Charges","High Charges"))</f>
        <v>High Charges</v>
      </c>
      <c r="AB36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75" t="str">
        <f>IF(tbl_Customers[[#This Row],[number_vmail_messages]] = 0, "No Usage", IF(tbl_Customers[[#This Row],[number_vmail_messages]] &lt;= 20, "Low Usage", IF(tbl_Customers[[#This Row],[number_vmail_messages]] &lt;= 40, "Medium Usgae", "High Usage")))</f>
        <v>Medium Usgae</v>
      </c>
      <c r="AD3675" t="str">
        <f>IF(tbl_Customers[[#This Row],[total_day_minutes]]&lt;=150,"Low Usage", IF(tbl_Customers[[#This Row],[total_day_minutes]]&lt;=200,"Medium Usage", IF(tbl_Customers[[#This Row],[total_day_minutes]]&lt;=250,"High Usage","Very High Usage")))</f>
        <v>High Usage</v>
      </c>
      <c r="AE3675" t="str">
        <f>IF(tbl_Customers[[#This Row],[total_intl_calls]]&lt;=5,"Low Calls", IF(tbl_Customers[[#This Row],[total_intl_calls]]&lt;=10, "Medium Calls", "High Calls"))</f>
        <v>Medium Calls</v>
      </c>
      <c r="AF36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75" s="36" t="str">
        <f>IF(tbl_Customers[[#This Row],[Churn_Risk_Score]]&gt;=10,"High Risk", IF(tbl_Customers[[#This Row],[Churn_Risk_Score]]&gt;=5,"Medium Risk","Low Risk"))</f>
        <v>Low Risk</v>
      </c>
    </row>
    <row r="3676" spans="1:33" x14ac:dyDescent="0.35">
      <c r="A3676">
        <v>3675</v>
      </c>
      <c r="B3676" t="s">
        <v>63</v>
      </c>
      <c r="C3676">
        <v>78</v>
      </c>
      <c r="D3676" t="s">
        <v>21</v>
      </c>
      <c r="E3676" t="s">
        <v>23</v>
      </c>
      <c r="F3676" t="s">
        <v>22</v>
      </c>
      <c r="G3676">
        <v>0</v>
      </c>
      <c r="H3676">
        <v>176.6</v>
      </c>
      <c r="I3676">
        <v>107</v>
      </c>
      <c r="J3676">
        <v>30.02</v>
      </c>
      <c r="K3676">
        <v>179.4</v>
      </c>
      <c r="L3676">
        <v>98</v>
      </c>
      <c r="M3676">
        <v>15.25</v>
      </c>
      <c r="N3676">
        <v>178.2</v>
      </c>
      <c r="O3676">
        <v>80</v>
      </c>
      <c r="P3676">
        <v>8.02</v>
      </c>
      <c r="Q3676">
        <v>16.600000000000001</v>
      </c>
      <c r="R3676">
        <v>5</v>
      </c>
      <c r="S3676">
        <v>4.4800000000000004</v>
      </c>
      <c r="T3676">
        <v>2</v>
      </c>
      <c r="U3676" t="s">
        <v>23</v>
      </c>
      <c r="V3676">
        <f>IF(tbl_Customers[[#This Row],[churn]] = "yes", 1, 0)</f>
        <v>1</v>
      </c>
      <c r="W3676" t="str">
        <f>IF(tbl_Customers[[#This Row],[number_customer_service_calls]] &lt;= 1, "0-1 Calls", IF(tbl_Customers[[#This Row],[number_customer_service_calls]] &lt;= 3, "2-3 Calls", IF(tbl_Customers[[#This Row],[number_customer_service_calls]] &lt;=5, "4-5 Calls", "6+ Calls")))</f>
        <v>2-3 Calls</v>
      </c>
      <c r="X3676" t="str">
        <f>IF(tbl_Customers[[#This Row],[account_length]] &lt;= 50, "0-50", IF(tbl_Customers[[#This Row],[account_length]] &lt;=100, "51-100", IF(tbl_Customers[[#This Row],[account_length]] &lt;= 150, "101-150", "151+")))</f>
        <v>51-100</v>
      </c>
      <c r="Y3676" t="str">
        <f>IF(tbl_Customers[[#This Row],[total_intl_charge]] &lt;= 3, "Low Charges", "High Charges")</f>
        <v>High Charges</v>
      </c>
      <c r="Z3676" t="str">
        <f>IF(tbl_Customers[[#This Row],[total_eve_calls]]&lt;=80,"Low Calls",
IF(tbl_Customers[[#This Row],[total_eve_calls]]&lt;=120,"Medium Calls","High Calls"))</f>
        <v>Medium Calls</v>
      </c>
      <c r="AA3676" t="str">
        <f>IF(tbl_Customers[[#This Row],[total_eve_charge]]&lt;=15,"Low Charges",
IF(tbl_Customers[[#This Row],[total_eve_charge]]&lt;=20,"Medium Charges","High Charges"))</f>
        <v>Medium Charges</v>
      </c>
      <c r="AB36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6" t="str">
        <f>IF(tbl_Customers[[#This Row],[number_vmail_messages]] = 0, "No Usage", IF(tbl_Customers[[#This Row],[number_vmail_messages]] &lt;= 20, "Low Usage", IF(tbl_Customers[[#This Row],[number_vmail_messages]] &lt;= 40, "Medium Usgae", "High Usage")))</f>
        <v>No Usage</v>
      </c>
      <c r="AD3676" t="str">
        <f>IF(tbl_Customers[[#This Row],[total_day_minutes]]&lt;=150,"Low Usage", IF(tbl_Customers[[#This Row],[total_day_minutes]]&lt;=200,"Medium Usage", IF(tbl_Customers[[#This Row],[total_day_minutes]]&lt;=250,"High Usage","Very High Usage")))</f>
        <v>Medium Usage</v>
      </c>
      <c r="AE3676" t="str">
        <f>IF(tbl_Customers[[#This Row],[total_intl_calls]]&lt;=5,"Low Calls", IF(tbl_Customers[[#This Row],[total_intl_calls]]&lt;=10, "Medium Calls", "High Calls"))</f>
        <v>Low Calls</v>
      </c>
      <c r="AF36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676" s="36" t="str">
        <f>IF(tbl_Customers[[#This Row],[Churn_Risk_Score]]&gt;=10,"High Risk", IF(tbl_Customers[[#This Row],[Churn_Risk_Score]]&gt;=5,"Medium Risk","Low Risk"))</f>
        <v>Medium Risk</v>
      </c>
    </row>
    <row r="3677" spans="1:33" x14ac:dyDescent="0.35">
      <c r="A3677">
        <v>3676</v>
      </c>
      <c r="B3677" t="s">
        <v>27</v>
      </c>
      <c r="C3677">
        <v>135</v>
      </c>
      <c r="D3677" t="s">
        <v>21</v>
      </c>
      <c r="E3677" t="s">
        <v>22</v>
      </c>
      <c r="F3677" t="s">
        <v>23</v>
      </c>
      <c r="G3677">
        <v>45</v>
      </c>
      <c r="H3677">
        <v>241.4</v>
      </c>
      <c r="I3677">
        <v>102</v>
      </c>
      <c r="J3677">
        <v>41.04</v>
      </c>
      <c r="K3677">
        <v>206.4</v>
      </c>
      <c r="L3677">
        <v>78</v>
      </c>
      <c r="M3677">
        <v>17.54</v>
      </c>
      <c r="N3677">
        <v>196.6</v>
      </c>
      <c r="O3677">
        <v>104</v>
      </c>
      <c r="P3677">
        <v>8.85</v>
      </c>
      <c r="Q3677">
        <v>9.4</v>
      </c>
      <c r="R3677">
        <v>6</v>
      </c>
      <c r="S3677">
        <v>2.54</v>
      </c>
      <c r="T3677">
        <v>0</v>
      </c>
      <c r="U3677" t="s">
        <v>22</v>
      </c>
      <c r="V3677">
        <f>IF(tbl_Customers[[#This Row],[churn]] = "yes", 1, 0)</f>
        <v>0</v>
      </c>
      <c r="W3677" t="str">
        <f>IF(tbl_Customers[[#This Row],[number_customer_service_calls]] &lt;= 1, "0-1 Calls", IF(tbl_Customers[[#This Row],[number_customer_service_calls]] &lt;= 3, "2-3 Calls", IF(tbl_Customers[[#This Row],[number_customer_service_calls]] &lt;=5, "4-5 Calls", "6+ Calls")))</f>
        <v>0-1 Calls</v>
      </c>
      <c r="X3677" t="str">
        <f>IF(tbl_Customers[[#This Row],[account_length]] &lt;= 50, "0-50", IF(tbl_Customers[[#This Row],[account_length]] &lt;=100, "51-100", IF(tbl_Customers[[#This Row],[account_length]] &lt;= 150, "101-150", "151+")))</f>
        <v>101-150</v>
      </c>
      <c r="Y3677" t="str">
        <f>IF(tbl_Customers[[#This Row],[total_intl_charge]] &lt;= 3, "Low Charges", "High Charges")</f>
        <v>Low Charges</v>
      </c>
      <c r="Z3677" t="str">
        <f>IF(tbl_Customers[[#This Row],[total_eve_calls]]&lt;=80,"Low Calls",
IF(tbl_Customers[[#This Row],[total_eve_calls]]&lt;=120,"Medium Calls","High Calls"))</f>
        <v>Low Calls</v>
      </c>
      <c r="AA3677" t="str">
        <f>IF(tbl_Customers[[#This Row],[total_eve_charge]]&lt;=15,"Low Charges",
IF(tbl_Customers[[#This Row],[total_eve_charge]]&lt;=20,"Medium Charges","High Charges"))</f>
        <v>Medium Charges</v>
      </c>
      <c r="AB36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77" t="str">
        <f>IF(tbl_Customers[[#This Row],[number_vmail_messages]] = 0, "No Usage", IF(tbl_Customers[[#This Row],[number_vmail_messages]] &lt;= 20, "Low Usage", IF(tbl_Customers[[#This Row],[number_vmail_messages]] &lt;= 40, "Medium Usgae", "High Usage")))</f>
        <v>High Usage</v>
      </c>
      <c r="AD3677" t="str">
        <f>IF(tbl_Customers[[#This Row],[total_day_minutes]]&lt;=150,"Low Usage", IF(tbl_Customers[[#This Row],[total_day_minutes]]&lt;=200,"Medium Usage", IF(tbl_Customers[[#This Row],[total_day_minutes]]&lt;=250,"High Usage","Very High Usage")))</f>
        <v>High Usage</v>
      </c>
      <c r="AE3677" t="str">
        <f>IF(tbl_Customers[[#This Row],[total_intl_calls]]&lt;=5,"Low Calls", IF(tbl_Customers[[#This Row],[total_intl_calls]]&lt;=10, "Medium Calls", "High Calls"))</f>
        <v>Medium Calls</v>
      </c>
      <c r="AF36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77" s="36" t="str">
        <f>IF(tbl_Customers[[#This Row],[Churn_Risk_Score]]&gt;=10,"High Risk", IF(tbl_Customers[[#This Row],[Churn_Risk_Score]]&gt;=5,"Medium Risk","Low Risk"))</f>
        <v>Low Risk</v>
      </c>
    </row>
    <row r="3678" spans="1:33" x14ac:dyDescent="0.35">
      <c r="A3678">
        <v>3677</v>
      </c>
      <c r="B3678" t="s">
        <v>30</v>
      </c>
      <c r="C3678">
        <v>79</v>
      </c>
      <c r="D3678" t="s">
        <v>25</v>
      </c>
      <c r="E3678" t="s">
        <v>22</v>
      </c>
      <c r="F3678" t="s">
        <v>22</v>
      </c>
      <c r="G3678">
        <v>0</v>
      </c>
      <c r="H3678">
        <v>174.8</v>
      </c>
      <c r="I3678">
        <v>88</v>
      </c>
      <c r="J3678">
        <v>29.72</v>
      </c>
      <c r="K3678">
        <v>197</v>
      </c>
      <c r="L3678">
        <v>94</v>
      </c>
      <c r="M3678">
        <v>16.75</v>
      </c>
      <c r="N3678">
        <v>87</v>
      </c>
      <c r="O3678">
        <v>103</v>
      </c>
      <c r="P3678">
        <v>3.92</v>
      </c>
      <c r="Q3678">
        <v>8.6</v>
      </c>
      <c r="R3678">
        <v>6</v>
      </c>
      <c r="S3678">
        <v>2.3199999999999998</v>
      </c>
      <c r="T3678">
        <v>3</v>
      </c>
      <c r="U3678" t="s">
        <v>22</v>
      </c>
      <c r="V3678">
        <f>IF(tbl_Customers[[#This Row],[churn]] = "yes", 1, 0)</f>
        <v>0</v>
      </c>
      <c r="W3678" t="str">
        <f>IF(tbl_Customers[[#This Row],[number_customer_service_calls]] &lt;= 1, "0-1 Calls", IF(tbl_Customers[[#This Row],[number_customer_service_calls]] &lt;= 3, "2-3 Calls", IF(tbl_Customers[[#This Row],[number_customer_service_calls]] &lt;=5, "4-5 Calls", "6+ Calls")))</f>
        <v>2-3 Calls</v>
      </c>
      <c r="X3678" t="str">
        <f>IF(tbl_Customers[[#This Row],[account_length]] &lt;= 50, "0-50", IF(tbl_Customers[[#This Row],[account_length]] &lt;=100, "51-100", IF(tbl_Customers[[#This Row],[account_length]] &lt;= 150, "101-150", "151+")))</f>
        <v>51-100</v>
      </c>
      <c r="Y3678" t="str">
        <f>IF(tbl_Customers[[#This Row],[total_intl_charge]] &lt;= 3, "Low Charges", "High Charges")</f>
        <v>Low Charges</v>
      </c>
      <c r="Z3678" t="str">
        <f>IF(tbl_Customers[[#This Row],[total_eve_calls]]&lt;=80,"Low Calls",
IF(tbl_Customers[[#This Row],[total_eve_calls]]&lt;=120,"Medium Calls","High Calls"))</f>
        <v>Medium Calls</v>
      </c>
      <c r="AA3678" t="str">
        <f>IF(tbl_Customers[[#This Row],[total_eve_charge]]&lt;=15,"Low Charges",
IF(tbl_Customers[[#This Row],[total_eve_charge]]&lt;=20,"Medium Charges","High Charges"))</f>
        <v>Medium Charges</v>
      </c>
      <c r="AB36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678" t="str">
        <f>IF(tbl_Customers[[#This Row],[number_vmail_messages]] = 0, "No Usage", IF(tbl_Customers[[#This Row],[number_vmail_messages]] &lt;= 20, "Low Usage", IF(tbl_Customers[[#This Row],[number_vmail_messages]] &lt;= 40, "Medium Usgae", "High Usage")))</f>
        <v>No Usage</v>
      </c>
      <c r="AD3678" t="str">
        <f>IF(tbl_Customers[[#This Row],[total_day_minutes]]&lt;=150,"Low Usage", IF(tbl_Customers[[#This Row],[total_day_minutes]]&lt;=200,"Medium Usage", IF(tbl_Customers[[#This Row],[total_day_minutes]]&lt;=250,"High Usage","Very High Usage")))</f>
        <v>Medium Usage</v>
      </c>
      <c r="AE3678" t="str">
        <f>IF(tbl_Customers[[#This Row],[total_intl_calls]]&lt;=5,"Low Calls", IF(tbl_Customers[[#This Row],[total_intl_calls]]&lt;=10, "Medium Calls", "High Calls"))</f>
        <v>Medium Calls</v>
      </c>
      <c r="AF36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78" s="36" t="str">
        <f>IF(tbl_Customers[[#This Row],[Churn_Risk_Score]]&gt;=10,"High Risk", IF(tbl_Customers[[#This Row],[Churn_Risk_Score]]&gt;=5,"Medium Risk","Low Risk"))</f>
        <v>Low Risk</v>
      </c>
    </row>
    <row r="3679" spans="1:33" x14ac:dyDescent="0.35">
      <c r="A3679">
        <v>3678</v>
      </c>
      <c r="B3679" t="s">
        <v>38</v>
      </c>
      <c r="C3679">
        <v>133</v>
      </c>
      <c r="D3679" t="s">
        <v>21</v>
      </c>
      <c r="E3679" t="s">
        <v>22</v>
      </c>
      <c r="F3679" t="s">
        <v>22</v>
      </c>
      <c r="G3679">
        <v>0</v>
      </c>
      <c r="H3679">
        <v>171.8</v>
      </c>
      <c r="I3679">
        <v>64</v>
      </c>
      <c r="J3679">
        <v>29.21</v>
      </c>
      <c r="K3679">
        <v>177.1</v>
      </c>
      <c r="L3679">
        <v>83</v>
      </c>
      <c r="M3679">
        <v>15.05</v>
      </c>
      <c r="N3679">
        <v>223</v>
      </c>
      <c r="O3679">
        <v>96</v>
      </c>
      <c r="P3679">
        <v>10.039999999999999</v>
      </c>
      <c r="Q3679">
        <v>10.3</v>
      </c>
      <c r="R3679">
        <v>4</v>
      </c>
      <c r="S3679">
        <v>2.78</v>
      </c>
      <c r="T3679">
        <v>1</v>
      </c>
      <c r="U3679" t="s">
        <v>22</v>
      </c>
      <c r="V3679">
        <f>IF(tbl_Customers[[#This Row],[churn]] = "yes", 1, 0)</f>
        <v>0</v>
      </c>
      <c r="W3679" t="str">
        <f>IF(tbl_Customers[[#This Row],[number_customer_service_calls]] &lt;= 1, "0-1 Calls", IF(tbl_Customers[[#This Row],[number_customer_service_calls]] &lt;= 3, "2-3 Calls", IF(tbl_Customers[[#This Row],[number_customer_service_calls]] &lt;=5, "4-5 Calls", "6+ Calls")))</f>
        <v>0-1 Calls</v>
      </c>
      <c r="X3679" t="str">
        <f>IF(tbl_Customers[[#This Row],[account_length]] &lt;= 50, "0-50", IF(tbl_Customers[[#This Row],[account_length]] &lt;=100, "51-100", IF(tbl_Customers[[#This Row],[account_length]] &lt;= 150, "101-150", "151+")))</f>
        <v>101-150</v>
      </c>
      <c r="Y3679" t="str">
        <f>IF(tbl_Customers[[#This Row],[total_intl_charge]] &lt;= 3, "Low Charges", "High Charges")</f>
        <v>Low Charges</v>
      </c>
      <c r="Z3679" t="str">
        <f>IF(tbl_Customers[[#This Row],[total_eve_calls]]&lt;=80,"Low Calls",
IF(tbl_Customers[[#This Row],[total_eve_calls]]&lt;=120,"Medium Calls","High Calls"))</f>
        <v>Medium Calls</v>
      </c>
      <c r="AA3679" t="str">
        <f>IF(tbl_Customers[[#This Row],[total_eve_charge]]&lt;=15,"Low Charges",
IF(tbl_Customers[[#This Row],[total_eve_charge]]&lt;=20,"Medium Charges","High Charges"))</f>
        <v>Medium Charges</v>
      </c>
      <c r="AB36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79" t="str">
        <f>IF(tbl_Customers[[#This Row],[number_vmail_messages]] = 0, "No Usage", IF(tbl_Customers[[#This Row],[number_vmail_messages]] &lt;= 20, "Low Usage", IF(tbl_Customers[[#This Row],[number_vmail_messages]] &lt;= 40, "Medium Usgae", "High Usage")))</f>
        <v>No Usage</v>
      </c>
      <c r="AD3679" t="str">
        <f>IF(tbl_Customers[[#This Row],[total_day_minutes]]&lt;=150,"Low Usage", IF(tbl_Customers[[#This Row],[total_day_minutes]]&lt;=200,"Medium Usage", IF(tbl_Customers[[#This Row],[total_day_minutes]]&lt;=250,"High Usage","Very High Usage")))</f>
        <v>Medium Usage</v>
      </c>
      <c r="AE3679" t="str">
        <f>IF(tbl_Customers[[#This Row],[total_intl_calls]]&lt;=5,"Low Calls", IF(tbl_Customers[[#This Row],[total_intl_calls]]&lt;=10, "Medium Calls", "High Calls"))</f>
        <v>Low Calls</v>
      </c>
      <c r="AF36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79" s="36" t="str">
        <f>IF(tbl_Customers[[#This Row],[Churn_Risk_Score]]&gt;=10,"High Risk", IF(tbl_Customers[[#This Row],[Churn_Risk_Score]]&gt;=5,"Medium Risk","Low Risk"))</f>
        <v>Low Risk</v>
      </c>
    </row>
    <row r="3680" spans="1:33" x14ac:dyDescent="0.35">
      <c r="A3680">
        <v>3679</v>
      </c>
      <c r="B3680" t="s">
        <v>53</v>
      </c>
      <c r="C3680">
        <v>76</v>
      </c>
      <c r="D3680" t="s">
        <v>21</v>
      </c>
      <c r="E3680" t="s">
        <v>22</v>
      </c>
      <c r="F3680" t="s">
        <v>23</v>
      </c>
      <c r="G3680">
        <v>37</v>
      </c>
      <c r="H3680">
        <v>190.8</v>
      </c>
      <c r="I3680">
        <v>58</v>
      </c>
      <c r="J3680">
        <v>32.44</v>
      </c>
      <c r="K3680">
        <v>221.9</v>
      </c>
      <c r="L3680">
        <v>101</v>
      </c>
      <c r="M3680">
        <v>18.86</v>
      </c>
      <c r="N3680">
        <v>211.2</v>
      </c>
      <c r="O3680">
        <v>104</v>
      </c>
      <c r="P3680">
        <v>9.5</v>
      </c>
      <c r="Q3680">
        <v>12.3</v>
      </c>
      <c r="R3680">
        <v>4</v>
      </c>
      <c r="S3680">
        <v>3.32</v>
      </c>
      <c r="T3680">
        <v>1</v>
      </c>
      <c r="U3680" t="s">
        <v>22</v>
      </c>
      <c r="V3680">
        <f>IF(tbl_Customers[[#This Row],[churn]] = "yes", 1, 0)</f>
        <v>0</v>
      </c>
      <c r="W3680" t="str">
        <f>IF(tbl_Customers[[#This Row],[number_customer_service_calls]] &lt;= 1, "0-1 Calls", IF(tbl_Customers[[#This Row],[number_customer_service_calls]] &lt;= 3, "2-3 Calls", IF(tbl_Customers[[#This Row],[number_customer_service_calls]] &lt;=5, "4-5 Calls", "6+ Calls")))</f>
        <v>0-1 Calls</v>
      </c>
      <c r="X3680" t="str">
        <f>IF(tbl_Customers[[#This Row],[account_length]] &lt;= 50, "0-50", IF(tbl_Customers[[#This Row],[account_length]] &lt;=100, "51-100", IF(tbl_Customers[[#This Row],[account_length]] &lt;= 150, "101-150", "151+")))</f>
        <v>51-100</v>
      </c>
      <c r="Y3680" t="str">
        <f>IF(tbl_Customers[[#This Row],[total_intl_charge]] &lt;= 3, "Low Charges", "High Charges")</f>
        <v>High Charges</v>
      </c>
      <c r="Z3680" t="str">
        <f>IF(tbl_Customers[[#This Row],[total_eve_calls]]&lt;=80,"Low Calls",
IF(tbl_Customers[[#This Row],[total_eve_calls]]&lt;=120,"Medium Calls","High Calls"))</f>
        <v>Medium Calls</v>
      </c>
      <c r="AA3680" t="str">
        <f>IF(tbl_Customers[[#This Row],[total_eve_charge]]&lt;=15,"Low Charges",
IF(tbl_Customers[[#This Row],[total_eve_charge]]&lt;=20,"Medium Charges","High Charges"))</f>
        <v>Medium Charges</v>
      </c>
      <c r="AB36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80" t="str">
        <f>IF(tbl_Customers[[#This Row],[number_vmail_messages]] = 0, "No Usage", IF(tbl_Customers[[#This Row],[number_vmail_messages]] &lt;= 20, "Low Usage", IF(tbl_Customers[[#This Row],[number_vmail_messages]] &lt;= 40, "Medium Usgae", "High Usage")))</f>
        <v>Medium Usgae</v>
      </c>
      <c r="AD3680" t="str">
        <f>IF(tbl_Customers[[#This Row],[total_day_minutes]]&lt;=150,"Low Usage", IF(tbl_Customers[[#This Row],[total_day_minutes]]&lt;=200,"Medium Usage", IF(tbl_Customers[[#This Row],[total_day_minutes]]&lt;=250,"High Usage","Very High Usage")))</f>
        <v>Medium Usage</v>
      </c>
      <c r="AE3680" t="str">
        <f>IF(tbl_Customers[[#This Row],[total_intl_calls]]&lt;=5,"Low Calls", IF(tbl_Customers[[#This Row],[total_intl_calls]]&lt;=10, "Medium Calls", "High Calls"))</f>
        <v>Low Calls</v>
      </c>
      <c r="AF36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680" s="36" t="str">
        <f>IF(tbl_Customers[[#This Row],[Churn_Risk_Score]]&gt;=10,"High Risk", IF(tbl_Customers[[#This Row],[Churn_Risk_Score]]&gt;=5,"Medium Risk","Low Risk"))</f>
        <v>Low Risk</v>
      </c>
    </row>
    <row r="3681" spans="1:33" x14ac:dyDescent="0.35">
      <c r="A3681">
        <v>3680</v>
      </c>
      <c r="B3681" t="s">
        <v>53</v>
      </c>
      <c r="C3681">
        <v>216</v>
      </c>
      <c r="D3681" t="s">
        <v>25</v>
      </c>
      <c r="E3681" t="s">
        <v>22</v>
      </c>
      <c r="F3681" t="s">
        <v>22</v>
      </c>
      <c r="G3681">
        <v>0</v>
      </c>
      <c r="H3681">
        <v>212.3</v>
      </c>
      <c r="I3681">
        <v>106</v>
      </c>
      <c r="J3681">
        <v>36.090000000000003</v>
      </c>
      <c r="K3681">
        <v>191.1</v>
      </c>
      <c r="L3681">
        <v>71</v>
      </c>
      <c r="M3681">
        <v>16.239999999999998</v>
      </c>
      <c r="N3681">
        <v>224.9</v>
      </c>
      <c r="O3681">
        <v>79</v>
      </c>
      <c r="P3681">
        <v>10.119999999999999</v>
      </c>
      <c r="Q3681">
        <v>9.4</v>
      </c>
      <c r="R3681">
        <v>8</v>
      </c>
      <c r="S3681">
        <v>2.54</v>
      </c>
      <c r="T3681">
        <v>3</v>
      </c>
      <c r="U3681" t="s">
        <v>22</v>
      </c>
      <c r="V3681">
        <f>IF(tbl_Customers[[#This Row],[churn]] = "yes", 1, 0)</f>
        <v>0</v>
      </c>
      <c r="W3681" t="str">
        <f>IF(tbl_Customers[[#This Row],[number_customer_service_calls]] &lt;= 1, "0-1 Calls", IF(tbl_Customers[[#This Row],[number_customer_service_calls]] &lt;= 3, "2-3 Calls", IF(tbl_Customers[[#This Row],[number_customer_service_calls]] &lt;=5, "4-5 Calls", "6+ Calls")))</f>
        <v>2-3 Calls</v>
      </c>
      <c r="X3681" t="str">
        <f>IF(tbl_Customers[[#This Row],[account_length]] &lt;= 50, "0-50", IF(tbl_Customers[[#This Row],[account_length]] &lt;=100, "51-100", IF(tbl_Customers[[#This Row],[account_length]] &lt;= 150, "101-150", "151+")))</f>
        <v>151+</v>
      </c>
      <c r="Y3681" t="str">
        <f>IF(tbl_Customers[[#This Row],[total_intl_charge]] &lt;= 3, "Low Charges", "High Charges")</f>
        <v>Low Charges</v>
      </c>
      <c r="Z3681" t="str">
        <f>IF(tbl_Customers[[#This Row],[total_eve_calls]]&lt;=80,"Low Calls",
IF(tbl_Customers[[#This Row],[total_eve_calls]]&lt;=120,"Medium Calls","High Calls"))</f>
        <v>Low Calls</v>
      </c>
      <c r="AA3681" t="str">
        <f>IF(tbl_Customers[[#This Row],[total_eve_charge]]&lt;=15,"Low Charges",
IF(tbl_Customers[[#This Row],[total_eve_charge]]&lt;=20,"Medium Charges","High Charges"))</f>
        <v>Medium Charges</v>
      </c>
      <c r="AB36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81" t="str">
        <f>IF(tbl_Customers[[#This Row],[number_vmail_messages]] = 0, "No Usage", IF(tbl_Customers[[#This Row],[number_vmail_messages]] &lt;= 20, "Low Usage", IF(tbl_Customers[[#This Row],[number_vmail_messages]] &lt;= 40, "Medium Usgae", "High Usage")))</f>
        <v>No Usage</v>
      </c>
      <c r="AD3681" t="str">
        <f>IF(tbl_Customers[[#This Row],[total_day_minutes]]&lt;=150,"Low Usage", IF(tbl_Customers[[#This Row],[total_day_minutes]]&lt;=200,"Medium Usage", IF(tbl_Customers[[#This Row],[total_day_minutes]]&lt;=250,"High Usage","Very High Usage")))</f>
        <v>High Usage</v>
      </c>
      <c r="AE3681" t="str">
        <f>IF(tbl_Customers[[#This Row],[total_intl_calls]]&lt;=5,"Low Calls", IF(tbl_Customers[[#This Row],[total_intl_calls]]&lt;=10, "Medium Calls", "High Calls"))</f>
        <v>Medium Calls</v>
      </c>
      <c r="AF36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81" s="36" t="str">
        <f>IF(tbl_Customers[[#This Row],[Churn_Risk_Score]]&gt;=10,"High Risk", IF(tbl_Customers[[#This Row],[Churn_Risk_Score]]&gt;=5,"Medium Risk","Low Risk"))</f>
        <v>Low Risk</v>
      </c>
    </row>
    <row r="3682" spans="1:33" x14ac:dyDescent="0.35">
      <c r="A3682">
        <v>3681</v>
      </c>
      <c r="B3682" t="s">
        <v>74</v>
      </c>
      <c r="C3682">
        <v>73</v>
      </c>
      <c r="D3682" t="s">
        <v>28</v>
      </c>
      <c r="E3682" t="s">
        <v>22</v>
      </c>
      <c r="F3682" t="s">
        <v>22</v>
      </c>
      <c r="G3682">
        <v>0</v>
      </c>
      <c r="H3682">
        <v>159</v>
      </c>
      <c r="I3682">
        <v>123</v>
      </c>
      <c r="J3682">
        <v>27.03</v>
      </c>
      <c r="K3682">
        <v>233.3</v>
      </c>
      <c r="L3682">
        <v>95</v>
      </c>
      <c r="M3682">
        <v>19.829999999999998</v>
      </c>
      <c r="N3682">
        <v>178.9</v>
      </c>
      <c r="O3682">
        <v>155</v>
      </c>
      <c r="P3682">
        <v>8.0500000000000007</v>
      </c>
      <c r="Q3682">
        <v>15.2</v>
      </c>
      <c r="R3682">
        <v>3</v>
      </c>
      <c r="S3682">
        <v>4.0999999999999996</v>
      </c>
      <c r="T3682">
        <v>2</v>
      </c>
      <c r="U3682" t="s">
        <v>22</v>
      </c>
      <c r="V3682">
        <f>IF(tbl_Customers[[#This Row],[churn]] = "yes", 1, 0)</f>
        <v>0</v>
      </c>
      <c r="W3682" t="str">
        <f>IF(tbl_Customers[[#This Row],[number_customer_service_calls]] &lt;= 1, "0-1 Calls", IF(tbl_Customers[[#This Row],[number_customer_service_calls]] &lt;= 3, "2-3 Calls", IF(tbl_Customers[[#This Row],[number_customer_service_calls]] &lt;=5, "4-5 Calls", "6+ Calls")))</f>
        <v>2-3 Calls</v>
      </c>
      <c r="X3682" t="str">
        <f>IF(tbl_Customers[[#This Row],[account_length]] &lt;= 50, "0-50", IF(tbl_Customers[[#This Row],[account_length]] &lt;=100, "51-100", IF(tbl_Customers[[#This Row],[account_length]] &lt;= 150, "101-150", "151+")))</f>
        <v>51-100</v>
      </c>
      <c r="Y3682" t="str">
        <f>IF(tbl_Customers[[#This Row],[total_intl_charge]] &lt;= 3, "Low Charges", "High Charges")</f>
        <v>High Charges</v>
      </c>
      <c r="Z3682" t="str">
        <f>IF(tbl_Customers[[#This Row],[total_eve_calls]]&lt;=80,"Low Calls",
IF(tbl_Customers[[#This Row],[total_eve_calls]]&lt;=120,"Medium Calls","High Calls"))</f>
        <v>Medium Calls</v>
      </c>
      <c r="AA3682" t="str">
        <f>IF(tbl_Customers[[#This Row],[total_eve_charge]]&lt;=15,"Low Charges",
IF(tbl_Customers[[#This Row],[total_eve_charge]]&lt;=20,"Medium Charges","High Charges"))</f>
        <v>Medium Charges</v>
      </c>
      <c r="AB36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82" t="str">
        <f>IF(tbl_Customers[[#This Row],[number_vmail_messages]] = 0, "No Usage", IF(tbl_Customers[[#This Row],[number_vmail_messages]] &lt;= 20, "Low Usage", IF(tbl_Customers[[#This Row],[number_vmail_messages]] &lt;= 40, "Medium Usgae", "High Usage")))</f>
        <v>No Usage</v>
      </c>
      <c r="AD3682" t="str">
        <f>IF(tbl_Customers[[#This Row],[total_day_minutes]]&lt;=150,"Low Usage", IF(tbl_Customers[[#This Row],[total_day_minutes]]&lt;=200,"Medium Usage", IF(tbl_Customers[[#This Row],[total_day_minutes]]&lt;=250,"High Usage","Very High Usage")))</f>
        <v>Medium Usage</v>
      </c>
      <c r="AE3682" t="str">
        <f>IF(tbl_Customers[[#This Row],[total_intl_calls]]&lt;=5,"Low Calls", IF(tbl_Customers[[#This Row],[total_intl_calls]]&lt;=10, "Medium Calls", "High Calls"))</f>
        <v>Low Calls</v>
      </c>
      <c r="AF36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82" s="36" t="str">
        <f>IF(tbl_Customers[[#This Row],[Churn_Risk_Score]]&gt;=10,"High Risk", IF(tbl_Customers[[#This Row],[Churn_Risk_Score]]&gt;=5,"Medium Risk","Low Risk"))</f>
        <v>Low Risk</v>
      </c>
    </row>
    <row r="3683" spans="1:33" x14ac:dyDescent="0.35">
      <c r="A3683">
        <v>3682</v>
      </c>
      <c r="B3683" t="s">
        <v>46</v>
      </c>
      <c r="C3683">
        <v>183</v>
      </c>
      <c r="D3683" t="s">
        <v>25</v>
      </c>
      <c r="E3683" t="s">
        <v>22</v>
      </c>
      <c r="F3683" t="s">
        <v>23</v>
      </c>
      <c r="G3683">
        <v>38</v>
      </c>
      <c r="H3683">
        <v>178.4</v>
      </c>
      <c r="I3683">
        <v>103</v>
      </c>
      <c r="J3683">
        <v>30.33</v>
      </c>
      <c r="K3683">
        <v>184.4</v>
      </c>
      <c r="L3683">
        <v>79</v>
      </c>
      <c r="M3683">
        <v>15.67</v>
      </c>
      <c r="N3683">
        <v>203.3</v>
      </c>
      <c r="O3683">
        <v>94</v>
      </c>
      <c r="P3683">
        <v>9.15</v>
      </c>
      <c r="Q3683">
        <v>7.2</v>
      </c>
      <c r="R3683">
        <v>3</v>
      </c>
      <c r="S3683">
        <v>1.94</v>
      </c>
      <c r="T3683">
        <v>3</v>
      </c>
      <c r="U3683" t="s">
        <v>22</v>
      </c>
      <c r="V3683">
        <f>IF(tbl_Customers[[#This Row],[churn]] = "yes", 1, 0)</f>
        <v>0</v>
      </c>
      <c r="W3683" t="str">
        <f>IF(tbl_Customers[[#This Row],[number_customer_service_calls]] &lt;= 1, "0-1 Calls", IF(tbl_Customers[[#This Row],[number_customer_service_calls]] &lt;= 3, "2-3 Calls", IF(tbl_Customers[[#This Row],[number_customer_service_calls]] &lt;=5, "4-5 Calls", "6+ Calls")))</f>
        <v>2-3 Calls</v>
      </c>
      <c r="X3683" t="str">
        <f>IF(tbl_Customers[[#This Row],[account_length]] &lt;= 50, "0-50", IF(tbl_Customers[[#This Row],[account_length]] &lt;=100, "51-100", IF(tbl_Customers[[#This Row],[account_length]] &lt;= 150, "101-150", "151+")))</f>
        <v>151+</v>
      </c>
      <c r="Y3683" t="str">
        <f>IF(tbl_Customers[[#This Row],[total_intl_charge]] &lt;= 3, "Low Charges", "High Charges")</f>
        <v>Low Charges</v>
      </c>
      <c r="Z3683" t="str">
        <f>IF(tbl_Customers[[#This Row],[total_eve_calls]]&lt;=80,"Low Calls",
IF(tbl_Customers[[#This Row],[total_eve_calls]]&lt;=120,"Medium Calls","High Calls"))</f>
        <v>Low Calls</v>
      </c>
      <c r="AA3683" t="str">
        <f>IF(tbl_Customers[[#This Row],[total_eve_charge]]&lt;=15,"Low Charges",
IF(tbl_Customers[[#This Row],[total_eve_charge]]&lt;=20,"Medium Charges","High Charges"))</f>
        <v>Medium Charges</v>
      </c>
      <c r="AB36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83" t="str">
        <f>IF(tbl_Customers[[#This Row],[number_vmail_messages]] = 0, "No Usage", IF(tbl_Customers[[#This Row],[number_vmail_messages]] &lt;= 20, "Low Usage", IF(tbl_Customers[[#This Row],[number_vmail_messages]] &lt;= 40, "Medium Usgae", "High Usage")))</f>
        <v>Medium Usgae</v>
      </c>
      <c r="AD3683" t="str">
        <f>IF(tbl_Customers[[#This Row],[total_day_minutes]]&lt;=150,"Low Usage", IF(tbl_Customers[[#This Row],[total_day_minutes]]&lt;=200,"Medium Usage", IF(tbl_Customers[[#This Row],[total_day_minutes]]&lt;=250,"High Usage","Very High Usage")))</f>
        <v>Medium Usage</v>
      </c>
      <c r="AE3683" t="str">
        <f>IF(tbl_Customers[[#This Row],[total_intl_calls]]&lt;=5,"Low Calls", IF(tbl_Customers[[#This Row],[total_intl_calls]]&lt;=10, "Medium Calls", "High Calls"))</f>
        <v>Low Calls</v>
      </c>
      <c r="AF36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83" s="36" t="str">
        <f>IF(tbl_Customers[[#This Row],[Churn_Risk_Score]]&gt;=10,"High Risk", IF(tbl_Customers[[#This Row],[Churn_Risk_Score]]&gt;=5,"Medium Risk","Low Risk"))</f>
        <v>Low Risk</v>
      </c>
    </row>
    <row r="3684" spans="1:33" x14ac:dyDescent="0.35">
      <c r="A3684">
        <v>3683</v>
      </c>
      <c r="B3684" t="s">
        <v>68</v>
      </c>
      <c r="C3684">
        <v>106</v>
      </c>
      <c r="D3684" t="s">
        <v>21</v>
      </c>
      <c r="E3684" t="s">
        <v>22</v>
      </c>
      <c r="F3684" t="s">
        <v>22</v>
      </c>
      <c r="G3684">
        <v>0</v>
      </c>
      <c r="H3684">
        <v>222.1</v>
      </c>
      <c r="I3684">
        <v>123</v>
      </c>
      <c r="J3684">
        <v>37.76</v>
      </c>
      <c r="K3684">
        <v>276.8</v>
      </c>
      <c r="L3684">
        <v>92</v>
      </c>
      <c r="M3684">
        <v>23.53</v>
      </c>
      <c r="N3684">
        <v>213.5</v>
      </c>
      <c r="O3684">
        <v>99</v>
      </c>
      <c r="P3684">
        <v>9.61</v>
      </c>
      <c r="Q3684">
        <v>9</v>
      </c>
      <c r="R3684">
        <v>3</v>
      </c>
      <c r="S3684">
        <v>2.4300000000000002</v>
      </c>
      <c r="T3684">
        <v>0</v>
      </c>
      <c r="U3684" t="s">
        <v>22</v>
      </c>
      <c r="V3684">
        <f>IF(tbl_Customers[[#This Row],[churn]] = "yes", 1, 0)</f>
        <v>0</v>
      </c>
      <c r="W3684" t="str">
        <f>IF(tbl_Customers[[#This Row],[number_customer_service_calls]] &lt;= 1, "0-1 Calls", IF(tbl_Customers[[#This Row],[number_customer_service_calls]] &lt;= 3, "2-3 Calls", IF(tbl_Customers[[#This Row],[number_customer_service_calls]] &lt;=5, "4-5 Calls", "6+ Calls")))</f>
        <v>0-1 Calls</v>
      </c>
      <c r="X3684" t="str">
        <f>IF(tbl_Customers[[#This Row],[account_length]] &lt;= 50, "0-50", IF(tbl_Customers[[#This Row],[account_length]] &lt;=100, "51-100", IF(tbl_Customers[[#This Row],[account_length]] &lt;= 150, "101-150", "151+")))</f>
        <v>101-150</v>
      </c>
      <c r="Y3684" t="str">
        <f>IF(tbl_Customers[[#This Row],[total_intl_charge]] &lt;= 3, "Low Charges", "High Charges")</f>
        <v>Low Charges</v>
      </c>
      <c r="Z3684" t="str">
        <f>IF(tbl_Customers[[#This Row],[total_eve_calls]]&lt;=80,"Low Calls",
IF(tbl_Customers[[#This Row],[total_eve_calls]]&lt;=120,"Medium Calls","High Calls"))</f>
        <v>Medium Calls</v>
      </c>
      <c r="AA3684" t="str">
        <f>IF(tbl_Customers[[#This Row],[total_eve_charge]]&lt;=15,"Low Charges",
IF(tbl_Customers[[#This Row],[total_eve_charge]]&lt;=20,"Medium Charges","High Charges"))</f>
        <v>High Charges</v>
      </c>
      <c r="AB36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84" t="str">
        <f>IF(tbl_Customers[[#This Row],[number_vmail_messages]] = 0, "No Usage", IF(tbl_Customers[[#This Row],[number_vmail_messages]] &lt;= 20, "Low Usage", IF(tbl_Customers[[#This Row],[number_vmail_messages]] &lt;= 40, "Medium Usgae", "High Usage")))</f>
        <v>No Usage</v>
      </c>
      <c r="AD3684" t="str">
        <f>IF(tbl_Customers[[#This Row],[total_day_minutes]]&lt;=150,"Low Usage", IF(tbl_Customers[[#This Row],[total_day_minutes]]&lt;=200,"Medium Usage", IF(tbl_Customers[[#This Row],[total_day_minutes]]&lt;=250,"High Usage","Very High Usage")))</f>
        <v>High Usage</v>
      </c>
      <c r="AE3684" t="str">
        <f>IF(tbl_Customers[[#This Row],[total_intl_calls]]&lt;=5,"Low Calls", IF(tbl_Customers[[#This Row],[total_intl_calls]]&lt;=10, "Medium Calls", "High Calls"))</f>
        <v>Low Calls</v>
      </c>
      <c r="AF36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84" s="36" t="str">
        <f>IF(tbl_Customers[[#This Row],[Churn_Risk_Score]]&gt;=10,"High Risk", IF(tbl_Customers[[#This Row],[Churn_Risk_Score]]&gt;=5,"Medium Risk","Low Risk"))</f>
        <v>Low Risk</v>
      </c>
    </row>
    <row r="3685" spans="1:33" x14ac:dyDescent="0.35">
      <c r="A3685">
        <v>3684</v>
      </c>
      <c r="B3685" t="s">
        <v>33</v>
      </c>
      <c r="C3685">
        <v>90</v>
      </c>
      <c r="D3685" t="s">
        <v>28</v>
      </c>
      <c r="E3685" t="s">
        <v>22</v>
      </c>
      <c r="F3685" t="s">
        <v>22</v>
      </c>
      <c r="G3685">
        <v>0</v>
      </c>
      <c r="H3685">
        <v>190</v>
      </c>
      <c r="I3685">
        <v>98</v>
      </c>
      <c r="J3685">
        <v>32.299999999999997</v>
      </c>
      <c r="K3685">
        <v>196.1</v>
      </c>
      <c r="L3685">
        <v>111</v>
      </c>
      <c r="M3685">
        <v>16.670000000000002</v>
      </c>
      <c r="N3685">
        <v>216.4</v>
      </c>
      <c r="O3685">
        <v>58</v>
      </c>
      <c r="P3685">
        <v>9.74</v>
      </c>
      <c r="Q3685">
        <v>8</v>
      </c>
      <c r="R3685">
        <v>6</v>
      </c>
      <c r="S3685">
        <v>2.16</v>
      </c>
      <c r="T3685">
        <v>2</v>
      </c>
      <c r="U3685" t="s">
        <v>22</v>
      </c>
      <c r="V3685">
        <f>IF(tbl_Customers[[#This Row],[churn]] = "yes", 1, 0)</f>
        <v>0</v>
      </c>
      <c r="W3685" t="str">
        <f>IF(tbl_Customers[[#This Row],[number_customer_service_calls]] &lt;= 1, "0-1 Calls", IF(tbl_Customers[[#This Row],[number_customer_service_calls]] &lt;= 3, "2-3 Calls", IF(tbl_Customers[[#This Row],[number_customer_service_calls]] &lt;=5, "4-5 Calls", "6+ Calls")))</f>
        <v>2-3 Calls</v>
      </c>
      <c r="X3685" t="str">
        <f>IF(tbl_Customers[[#This Row],[account_length]] &lt;= 50, "0-50", IF(tbl_Customers[[#This Row],[account_length]] &lt;=100, "51-100", IF(tbl_Customers[[#This Row],[account_length]] &lt;= 150, "101-150", "151+")))</f>
        <v>51-100</v>
      </c>
      <c r="Y3685" t="str">
        <f>IF(tbl_Customers[[#This Row],[total_intl_charge]] &lt;= 3, "Low Charges", "High Charges")</f>
        <v>Low Charges</v>
      </c>
      <c r="Z3685" t="str">
        <f>IF(tbl_Customers[[#This Row],[total_eve_calls]]&lt;=80,"Low Calls",
IF(tbl_Customers[[#This Row],[total_eve_calls]]&lt;=120,"Medium Calls","High Calls"))</f>
        <v>Medium Calls</v>
      </c>
      <c r="AA3685" t="str">
        <f>IF(tbl_Customers[[#This Row],[total_eve_charge]]&lt;=15,"Low Charges",
IF(tbl_Customers[[#This Row],[total_eve_charge]]&lt;=20,"Medium Charges","High Charges"))</f>
        <v>Medium Charges</v>
      </c>
      <c r="AB36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85" t="str">
        <f>IF(tbl_Customers[[#This Row],[number_vmail_messages]] = 0, "No Usage", IF(tbl_Customers[[#This Row],[number_vmail_messages]] &lt;= 20, "Low Usage", IF(tbl_Customers[[#This Row],[number_vmail_messages]] &lt;= 40, "Medium Usgae", "High Usage")))</f>
        <v>No Usage</v>
      </c>
      <c r="AD3685" t="str">
        <f>IF(tbl_Customers[[#This Row],[total_day_minutes]]&lt;=150,"Low Usage", IF(tbl_Customers[[#This Row],[total_day_minutes]]&lt;=200,"Medium Usage", IF(tbl_Customers[[#This Row],[total_day_minutes]]&lt;=250,"High Usage","Very High Usage")))</f>
        <v>Medium Usage</v>
      </c>
      <c r="AE3685" t="str">
        <f>IF(tbl_Customers[[#This Row],[total_intl_calls]]&lt;=5,"Low Calls", IF(tbl_Customers[[#This Row],[total_intl_calls]]&lt;=10, "Medium Calls", "High Calls"))</f>
        <v>Medium Calls</v>
      </c>
      <c r="AF36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85" s="36" t="str">
        <f>IF(tbl_Customers[[#This Row],[Churn_Risk_Score]]&gt;=10,"High Risk", IF(tbl_Customers[[#This Row],[Churn_Risk_Score]]&gt;=5,"Medium Risk","Low Risk"))</f>
        <v>Low Risk</v>
      </c>
    </row>
    <row r="3686" spans="1:33" x14ac:dyDescent="0.35">
      <c r="A3686">
        <v>3685</v>
      </c>
      <c r="B3686" t="s">
        <v>36</v>
      </c>
      <c r="C3686">
        <v>112</v>
      </c>
      <c r="D3686" t="s">
        <v>21</v>
      </c>
      <c r="E3686" t="s">
        <v>22</v>
      </c>
      <c r="F3686" t="s">
        <v>23</v>
      </c>
      <c r="G3686">
        <v>17</v>
      </c>
      <c r="H3686">
        <v>120</v>
      </c>
      <c r="I3686">
        <v>94</v>
      </c>
      <c r="J3686">
        <v>20.399999999999999</v>
      </c>
      <c r="K3686">
        <v>79.5</v>
      </c>
      <c r="L3686">
        <v>104</v>
      </c>
      <c r="M3686">
        <v>6.76</v>
      </c>
      <c r="N3686">
        <v>214</v>
      </c>
      <c r="O3686">
        <v>94</v>
      </c>
      <c r="P3686">
        <v>9.6300000000000008</v>
      </c>
      <c r="Q3686">
        <v>8.6999999999999993</v>
      </c>
      <c r="R3686">
        <v>1</v>
      </c>
      <c r="S3686">
        <v>2.35</v>
      </c>
      <c r="T3686">
        <v>1</v>
      </c>
      <c r="U3686" t="s">
        <v>22</v>
      </c>
      <c r="V3686">
        <f>IF(tbl_Customers[[#This Row],[churn]] = "yes", 1, 0)</f>
        <v>0</v>
      </c>
      <c r="W3686" t="str">
        <f>IF(tbl_Customers[[#This Row],[number_customer_service_calls]] &lt;= 1, "0-1 Calls", IF(tbl_Customers[[#This Row],[number_customer_service_calls]] &lt;= 3, "2-3 Calls", IF(tbl_Customers[[#This Row],[number_customer_service_calls]] &lt;=5, "4-5 Calls", "6+ Calls")))</f>
        <v>0-1 Calls</v>
      </c>
      <c r="X3686" t="str">
        <f>IF(tbl_Customers[[#This Row],[account_length]] &lt;= 50, "0-50", IF(tbl_Customers[[#This Row],[account_length]] &lt;=100, "51-100", IF(tbl_Customers[[#This Row],[account_length]] &lt;= 150, "101-150", "151+")))</f>
        <v>101-150</v>
      </c>
      <c r="Y3686" t="str">
        <f>IF(tbl_Customers[[#This Row],[total_intl_charge]] &lt;= 3, "Low Charges", "High Charges")</f>
        <v>Low Charges</v>
      </c>
      <c r="Z3686" t="str">
        <f>IF(tbl_Customers[[#This Row],[total_eve_calls]]&lt;=80,"Low Calls",
IF(tbl_Customers[[#This Row],[total_eve_calls]]&lt;=120,"Medium Calls","High Calls"))</f>
        <v>Medium Calls</v>
      </c>
      <c r="AA3686" t="str">
        <f>IF(tbl_Customers[[#This Row],[total_eve_charge]]&lt;=15,"Low Charges",
IF(tbl_Customers[[#This Row],[total_eve_charge]]&lt;=20,"Medium Charges","High Charges"))</f>
        <v>Low Charges</v>
      </c>
      <c r="AB36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86" t="str">
        <f>IF(tbl_Customers[[#This Row],[number_vmail_messages]] = 0, "No Usage", IF(tbl_Customers[[#This Row],[number_vmail_messages]] &lt;= 20, "Low Usage", IF(tbl_Customers[[#This Row],[number_vmail_messages]] &lt;= 40, "Medium Usgae", "High Usage")))</f>
        <v>Low Usage</v>
      </c>
      <c r="AD3686" t="str">
        <f>IF(tbl_Customers[[#This Row],[total_day_minutes]]&lt;=150,"Low Usage", IF(tbl_Customers[[#This Row],[total_day_minutes]]&lt;=200,"Medium Usage", IF(tbl_Customers[[#This Row],[total_day_minutes]]&lt;=250,"High Usage","Very High Usage")))</f>
        <v>Low Usage</v>
      </c>
      <c r="AE3686" t="str">
        <f>IF(tbl_Customers[[#This Row],[total_intl_calls]]&lt;=5,"Low Calls", IF(tbl_Customers[[#This Row],[total_intl_calls]]&lt;=10, "Medium Calls", "High Calls"))</f>
        <v>Low Calls</v>
      </c>
      <c r="AF36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686" s="36" t="str">
        <f>IF(tbl_Customers[[#This Row],[Churn_Risk_Score]]&gt;=10,"High Risk", IF(tbl_Customers[[#This Row],[Churn_Risk_Score]]&gt;=5,"Medium Risk","Low Risk"))</f>
        <v>Low Risk</v>
      </c>
    </row>
    <row r="3687" spans="1:33" x14ac:dyDescent="0.35">
      <c r="A3687">
        <v>3686</v>
      </c>
      <c r="B3687" t="s">
        <v>20</v>
      </c>
      <c r="C3687">
        <v>92</v>
      </c>
      <c r="D3687" t="s">
        <v>21</v>
      </c>
      <c r="E3687" t="s">
        <v>22</v>
      </c>
      <c r="F3687" t="s">
        <v>22</v>
      </c>
      <c r="G3687">
        <v>0</v>
      </c>
      <c r="H3687">
        <v>145.9</v>
      </c>
      <c r="I3687">
        <v>90</v>
      </c>
      <c r="J3687">
        <v>24.8</v>
      </c>
      <c r="K3687">
        <v>148.1</v>
      </c>
      <c r="L3687">
        <v>105</v>
      </c>
      <c r="M3687">
        <v>12.59</v>
      </c>
      <c r="N3687">
        <v>241.3</v>
      </c>
      <c r="O3687">
        <v>93</v>
      </c>
      <c r="P3687">
        <v>10.86</v>
      </c>
      <c r="Q3687">
        <v>8.4</v>
      </c>
      <c r="R3687">
        <v>1</v>
      </c>
      <c r="S3687">
        <v>2.27</v>
      </c>
      <c r="T3687">
        <v>2</v>
      </c>
      <c r="U3687" t="s">
        <v>22</v>
      </c>
      <c r="V3687">
        <f>IF(tbl_Customers[[#This Row],[churn]] = "yes", 1, 0)</f>
        <v>0</v>
      </c>
      <c r="W3687" t="str">
        <f>IF(tbl_Customers[[#This Row],[number_customer_service_calls]] &lt;= 1, "0-1 Calls", IF(tbl_Customers[[#This Row],[number_customer_service_calls]] &lt;= 3, "2-3 Calls", IF(tbl_Customers[[#This Row],[number_customer_service_calls]] &lt;=5, "4-5 Calls", "6+ Calls")))</f>
        <v>2-3 Calls</v>
      </c>
      <c r="X3687" t="str">
        <f>IF(tbl_Customers[[#This Row],[account_length]] &lt;= 50, "0-50", IF(tbl_Customers[[#This Row],[account_length]] &lt;=100, "51-100", IF(tbl_Customers[[#This Row],[account_length]] &lt;= 150, "101-150", "151+")))</f>
        <v>51-100</v>
      </c>
      <c r="Y3687" t="str">
        <f>IF(tbl_Customers[[#This Row],[total_intl_charge]] &lt;= 3, "Low Charges", "High Charges")</f>
        <v>Low Charges</v>
      </c>
      <c r="Z3687" t="str">
        <f>IF(tbl_Customers[[#This Row],[total_eve_calls]]&lt;=80,"Low Calls",
IF(tbl_Customers[[#This Row],[total_eve_calls]]&lt;=120,"Medium Calls","High Calls"))</f>
        <v>Medium Calls</v>
      </c>
      <c r="AA3687" t="str">
        <f>IF(tbl_Customers[[#This Row],[total_eve_charge]]&lt;=15,"Low Charges",
IF(tbl_Customers[[#This Row],[total_eve_charge]]&lt;=20,"Medium Charges","High Charges"))</f>
        <v>Low Charges</v>
      </c>
      <c r="AB36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87" t="str">
        <f>IF(tbl_Customers[[#This Row],[number_vmail_messages]] = 0, "No Usage", IF(tbl_Customers[[#This Row],[number_vmail_messages]] &lt;= 20, "Low Usage", IF(tbl_Customers[[#This Row],[number_vmail_messages]] &lt;= 40, "Medium Usgae", "High Usage")))</f>
        <v>No Usage</v>
      </c>
      <c r="AD3687" t="str">
        <f>IF(tbl_Customers[[#This Row],[total_day_minutes]]&lt;=150,"Low Usage", IF(tbl_Customers[[#This Row],[total_day_minutes]]&lt;=200,"Medium Usage", IF(tbl_Customers[[#This Row],[total_day_minutes]]&lt;=250,"High Usage","Very High Usage")))</f>
        <v>Low Usage</v>
      </c>
      <c r="AE3687" t="str">
        <f>IF(tbl_Customers[[#This Row],[total_intl_calls]]&lt;=5,"Low Calls", IF(tbl_Customers[[#This Row],[total_intl_calls]]&lt;=10, "Medium Calls", "High Calls"))</f>
        <v>Low Calls</v>
      </c>
      <c r="AF36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87" s="36" t="str">
        <f>IF(tbl_Customers[[#This Row],[Churn_Risk_Score]]&gt;=10,"High Risk", IF(tbl_Customers[[#This Row],[Churn_Risk_Score]]&gt;=5,"Medium Risk","Low Risk"))</f>
        <v>Low Risk</v>
      </c>
    </row>
    <row r="3688" spans="1:33" x14ac:dyDescent="0.35">
      <c r="A3688">
        <v>3687</v>
      </c>
      <c r="B3688" t="s">
        <v>31</v>
      </c>
      <c r="C3688">
        <v>35</v>
      </c>
      <c r="D3688" t="s">
        <v>25</v>
      </c>
      <c r="E3688" t="s">
        <v>22</v>
      </c>
      <c r="F3688" t="s">
        <v>22</v>
      </c>
      <c r="G3688">
        <v>0</v>
      </c>
      <c r="H3688">
        <v>179.8</v>
      </c>
      <c r="I3688">
        <v>82</v>
      </c>
      <c r="J3688">
        <v>30.57</v>
      </c>
      <c r="K3688">
        <v>176.1</v>
      </c>
      <c r="L3688">
        <v>78</v>
      </c>
      <c r="M3688">
        <v>14.97</v>
      </c>
      <c r="N3688">
        <v>132.6</v>
      </c>
      <c r="O3688">
        <v>85</v>
      </c>
      <c r="P3688">
        <v>5.97</v>
      </c>
      <c r="Q3688">
        <v>12</v>
      </c>
      <c r="R3688">
        <v>5</v>
      </c>
      <c r="S3688">
        <v>3.24</v>
      </c>
      <c r="T3688">
        <v>1</v>
      </c>
      <c r="U3688" t="s">
        <v>22</v>
      </c>
      <c r="V3688">
        <f>IF(tbl_Customers[[#This Row],[churn]] = "yes", 1, 0)</f>
        <v>0</v>
      </c>
      <c r="W3688" t="str">
        <f>IF(tbl_Customers[[#This Row],[number_customer_service_calls]] &lt;= 1, "0-1 Calls", IF(tbl_Customers[[#This Row],[number_customer_service_calls]] &lt;= 3, "2-3 Calls", IF(tbl_Customers[[#This Row],[number_customer_service_calls]] &lt;=5, "4-5 Calls", "6+ Calls")))</f>
        <v>0-1 Calls</v>
      </c>
      <c r="X3688" t="str">
        <f>IF(tbl_Customers[[#This Row],[account_length]] &lt;= 50, "0-50", IF(tbl_Customers[[#This Row],[account_length]] &lt;=100, "51-100", IF(tbl_Customers[[#This Row],[account_length]] &lt;= 150, "101-150", "151+")))</f>
        <v>0-50</v>
      </c>
      <c r="Y3688" t="str">
        <f>IF(tbl_Customers[[#This Row],[total_intl_charge]] &lt;= 3, "Low Charges", "High Charges")</f>
        <v>High Charges</v>
      </c>
      <c r="Z3688" t="str">
        <f>IF(tbl_Customers[[#This Row],[total_eve_calls]]&lt;=80,"Low Calls",
IF(tbl_Customers[[#This Row],[total_eve_calls]]&lt;=120,"Medium Calls","High Calls"))</f>
        <v>Low Calls</v>
      </c>
      <c r="AA3688" t="str">
        <f>IF(tbl_Customers[[#This Row],[total_eve_charge]]&lt;=15,"Low Charges",
IF(tbl_Customers[[#This Row],[total_eve_charge]]&lt;=20,"Medium Charges","High Charges"))</f>
        <v>Low Charges</v>
      </c>
      <c r="AB36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88" t="str">
        <f>IF(tbl_Customers[[#This Row],[number_vmail_messages]] = 0, "No Usage", IF(tbl_Customers[[#This Row],[number_vmail_messages]] &lt;= 20, "Low Usage", IF(tbl_Customers[[#This Row],[number_vmail_messages]] &lt;= 40, "Medium Usgae", "High Usage")))</f>
        <v>No Usage</v>
      </c>
      <c r="AD3688" t="str">
        <f>IF(tbl_Customers[[#This Row],[total_day_minutes]]&lt;=150,"Low Usage", IF(tbl_Customers[[#This Row],[total_day_minutes]]&lt;=200,"Medium Usage", IF(tbl_Customers[[#This Row],[total_day_minutes]]&lt;=250,"High Usage","Very High Usage")))</f>
        <v>Medium Usage</v>
      </c>
      <c r="AE3688" t="str">
        <f>IF(tbl_Customers[[#This Row],[total_intl_calls]]&lt;=5,"Low Calls", IF(tbl_Customers[[#This Row],[total_intl_calls]]&lt;=10, "Medium Calls", "High Calls"))</f>
        <v>Low Calls</v>
      </c>
      <c r="AF36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88" s="36" t="str">
        <f>IF(tbl_Customers[[#This Row],[Churn_Risk_Score]]&gt;=10,"High Risk", IF(tbl_Customers[[#This Row],[Churn_Risk_Score]]&gt;=5,"Medium Risk","Low Risk"))</f>
        <v>Low Risk</v>
      </c>
    </row>
    <row r="3689" spans="1:33" x14ac:dyDescent="0.35">
      <c r="A3689">
        <v>3688</v>
      </c>
      <c r="B3689" t="s">
        <v>26</v>
      </c>
      <c r="C3689">
        <v>28</v>
      </c>
      <c r="D3689" t="s">
        <v>25</v>
      </c>
      <c r="E3689" t="s">
        <v>22</v>
      </c>
      <c r="F3689" t="s">
        <v>22</v>
      </c>
      <c r="G3689">
        <v>0</v>
      </c>
      <c r="H3689">
        <v>225.7</v>
      </c>
      <c r="I3689">
        <v>70</v>
      </c>
      <c r="J3689">
        <v>38.369999999999997</v>
      </c>
      <c r="K3689">
        <v>206.9</v>
      </c>
      <c r="L3689">
        <v>90</v>
      </c>
      <c r="M3689">
        <v>17.59</v>
      </c>
      <c r="N3689">
        <v>167.9</v>
      </c>
      <c r="O3689">
        <v>88</v>
      </c>
      <c r="P3689">
        <v>7.56</v>
      </c>
      <c r="Q3689">
        <v>13.8</v>
      </c>
      <c r="R3689">
        <v>3</v>
      </c>
      <c r="S3689">
        <v>3.73</v>
      </c>
      <c r="T3689">
        <v>1</v>
      </c>
      <c r="U3689" t="s">
        <v>22</v>
      </c>
      <c r="V3689">
        <f>IF(tbl_Customers[[#This Row],[churn]] = "yes", 1, 0)</f>
        <v>0</v>
      </c>
      <c r="W3689" t="str">
        <f>IF(tbl_Customers[[#This Row],[number_customer_service_calls]] &lt;= 1, "0-1 Calls", IF(tbl_Customers[[#This Row],[number_customer_service_calls]] &lt;= 3, "2-3 Calls", IF(tbl_Customers[[#This Row],[number_customer_service_calls]] &lt;=5, "4-5 Calls", "6+ Calls")))</f>
        <v>0-1 Calls</v>
      </c>
      <c r="X3689" t="str">
        <f>IF(tbl_Customers[[#This Row],[account_length]] &lt;= 50, "0-50", IF(tbl_Customers[[#This Row],[account_length]] &lt;=100, "51-100", IF(tbl_Customers[[#This Row],[account_length]] &lt;= 150, "101-150", "151+")))</f>
        <v>0-50</v>
      </c>
      <c r="Y3689" t="str">
        <f>IF(tbl_Customers[[#This Row],[total_intl_charge]] &lt;= 3, "Low Charges", "High Charges")</f>
        <v>High Charges</v>
      </c>
      <c r="Z3689" t="str">
        <f>IF(tbl_Customers[[#This Row],[total_eve_calls]]&lt;=80,"Low Calls",
IF(tbl_Customers[[#This Row],[total_eve_calls]]&lt;=120,"Medium Calls","High Calls"))</f>
        <v>Medium Calls</v>
      </c>
      <c r="AA3689" t="str">
        <f>IF(tbl_Customers[[#This Row],[total_eve_charge]]&lt;=15,"Low Charges",
IF(tbl_Customers[[#This Row],[total_eve_charge]]&lt;=20,"Medium Charges","High Charges"))</f>
        <v>Medium Charges</v>
      </c>
      <c r="AB36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89" t="str">
        <f>IF(tbl_Customers[[#This Row],[number_vmail_messages]] = 0, "No Usage", IF(tbl_Customers[[#This Row],[number_vmail_messages]] &lt;= 20, "Low Usage", IF(tbl_Customers[[#This Row],[number_vmail_messages]] &lt;= 40, "Medium Usgae", "High Usage")))</f>
        <v>No Usage</v>
      </c>
      <c r="AD3689" t="str">
        <f>IF(tbl_Customers[[#This Row],[total_day_minutes]]&lt;=150,"Low Usage", IF(tbl_Customers[[#This Row],[total_day_minutes]]&lt;=200,"Medium Usage", IF(tbl_Customers[[#This Row],[total_day_minutes]]&lt;=250,"High Usage","Very High Usage")))</f>
        <v>High Usage</v>
      </c>
      <c r="AE3689" t="str">
        <f>IF(tbl_Customers[[#This Row],[total_intl_calls]]&lt;=5,"Low Calls", IF(tbl_Customers[[#This Row],[total_intl_calls]]&lt;=10, "Medium Calls", "High Calls"))</f>
        <v>Low Calls</v>
      </c>
      <c r="AF36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89" s="36" t="str">
        <f>IF(tbl_Customers[[#This Row],[Churn_Risk_Score]]&gt;=10,"High Risk", IF(tbl_Customers[[#This Row],[Churn_Risk_Score]]&gt;=5,"Medium Risk","Low Risk"))</f>
        <v>Low Risk</v>
      </c>
    </row>
    <row r="3690" spans="1:33" x14ac:dyDescent="0.35">
      <c r="A3690">
        <v>3689</v>
      </c>
      <c r="B3690" t="s">
        <v>51</v>
      </c>
      <c r="C3690">
        <v>93</v>
      </c>
      <c r="D3690" t="s">
        <v>21</v>
      </c>
      <c r="E3690" t="s">
        <v>22</v>
      </c>
      <c r="F3690" t="s">
        <v>22</v>
      </c>
      <c r="G3690">
        <v>0</v>
      </c>
      <c r="H3690">
        <v>199.7</v>
      </c>
      <c r="I3690">
        <v>109</v>
      </c>
      <c r="J3690">
        <v>33.950000000000003</v>
      </c>
      <c r="K3690">
        <v>114.2</v>
      </c>
      <c r="L3690">
        <v>68</v>
      </c>
      <c r="M3690">
        <v>9.7100000000000009</v>
      </c>
      <c r="N3690">
        <v>241</v>
      </c>
      <c r="O3690">
        <v>109</v>
      </c>
      <c r="P3690">
        <v>10.85</v>
      </c>
      <c r="Q3690">
        <v>7.1</v>
      </c>
      <c r="R3690">
        <v>2</v>
      </c>
      <c r="S3690">
        <v>1.92</v>
      </c>
      <c r="T3690">
        <v>0</v>
      </c>
      <c r="U3690" t="s">
        <v>22</v>
      </c>
      <c r="V3690">
        <f>IF(tbl_Customers[[#This Row],[churn]] = "yes", 1, 0)</f>
        <v>0</v>
      </c>
      <c r="W3690" t="str">
        <f>IF(tbl_Customers[[#This Row],[number_customer_service_calls]] &lt;= 1, "0-1 Calls", IF(tbl_Customers[[#This Row],[number_customer_service_calls]] &lt;= 3, "2-3 Calls", IF(tbl_Customers[[#This Row],[number_customer_service_calls]] &lt;=5, "4-5 Calls", "6+ Calls")))</f>
        <v>0-1 Calls</v>
      </c>
      <c r="X3690" t="str">
        <f>IF(tbl_Customers[[#This Row],[account_length]] &lt;= 50, "0-50", IF(tbl_Customers[[#This Row],[account_length]] &lt;=100, "51-100", IF(tbl_Customers[[#This Row],[account_length]] &lt;= 150, "101-150", "151+")))</f>
        <v>51-100</v>
      </c>
      <c r="Y3690" t="str">
        <f>IF(tbl_Customers[[#This Row],[total_intl_charge]] &lt;= 3, "Low Charges", "High Charges")</f>
        <v>Low Charges</v>
      </c>
      <c r="Z3690" t="str">
        <f>IF(tbl_Customers[[#This Row],[total_eve_calls]]&lt;=80,"Low Calls",
IF(tbl_Customers[[#This Row],[total_eve_calls]]&lt;=120,"Medium Calls","High Calls"))</f>
        <v>Low Calls</v>
      </c>
      <c r="AA3690" t="str">
        <f>IF(tbl_Customers[[#This Row],[total_eve_charge]]&lt;=15,"Low Charges",
IF(tbl_Customers[[#This Row],[total_eve_charge]]&lt;=20,"Medium Charges","High Charges"))</f>
        <v>Low Charges</v>
      </c>
      <c r="AB36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90" t="str">
        <f>IF(tbl_Customers[[#This Row],[number_vmail_messages]] = 0, "No Usage", IF(tbl_Customers[[#This Row],[number_vmail_messages]] &lt;= 20, "Low Usage", IF(tbl_Customers[[#This Row],[number_vmail_messages]] &lt;= 40, "Medium Usgae", "High Usage")))</f>
        <v>No Usage</v>
      </c>
      <c r="AD3690" t="str">
        <f>IF(tbl_Customers[[#This Row],[total_day_minutes]]&lt;=150,"Low Usage", IF(tbl_Customers[[#This Row],[total_day_minutes]]&lt;=200,"Medium Usage", IF(tbl_Customers[[#This Row],[total_day_minutes]]&lt;=250,"High Usage","Very High Usage")))</f>
        <v>Medium Usage</v>
      </c>
      <c r="AE3690" t="str">
        <f>IF(tbl_Customers[[#This Row],[total_intl_calls]]&lt;=5,"Low Calls", IF(tbl_Customers[[#This Row],[total_intl_calls]]&lt;=10, "Medium Calls", "High Calls"))</f>
        <v>Low Calls</v>
      </c>
      <c r="AF36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90" s="36" t="str">
        <f>IF(tbl_Customers[[#This Row],[Churn_Risk_Score]]&gt;=10,"High Risk", IF(tbl_Customers[[#This Row],[Churn_Risk_Score]]&gt;=5,"Medium Risk","Low Risk"))</f>
        <v>Low Risk</v>
      </c>
    </row>
    <row r="3691" spans="1:33" x14ac:dyDescent="0.35">
      <c r="A3691">
        <v>3690</v>
      </c>
      <c r="B3691" t="s">
        <v>20</v>
      </c>
      <c r="C3691">
        <v>26</v>
      </c>
      <c r="D3691" t="s">
        <v>28</v>
      </c>
      <c r="E3691" t="s">
        <v>22</v>
      </c>
      <c r="F3691" t="s">
        <v>22</v>
      </c>
      <c r="G3691">
        <v>0</v>
      </c>
      <c r="H3691">
        <v>150</v>
      </c>
      <c r="I3691">
        <v>63</v>
      </c>
      <c r="J3691">
        <v>25.5</v>
      </c>
      <c r="K3691">
        <v>225</v>
      </c>
      <c r="L3691">
        <v>90</v>
      </c>
      <c r="M3691">
        <v>19.13</v>
      </c>
      <c r="N3691">
        <v>202.3</v>
      </c>
      <c r="O3691">
        <v>99</v>
      </c>
      <c r="P3691">
        <v>9.1</v>
      </c>
      <c r="Q3691">
        <v>9.1999999999999993</v>
      </c>
      <c r="R3691">
        <v>5</v>
      </c>
      <c r="S3691">
        <v>2.48</v>
      </c>
      <c r="T3691">
        <v>3</v>
      </c>
      <c r="U3691" t="s">
        <v>22</v>
      </c>
      <c r="V3691">
        <f>IF(tbl_Customers[[#This Row],[churn]] = "yes", 1, 0)</f>
        <v>0</v>
      </c>
      <c r="W3691" t="str">
        <f>IF(tbl_Customers[[#This Row],[number_customer_service_calls]] &lt;= 1, "0-1 Calls", IF(tbl_Customers[[#This Row],[number_customer_service_calls]] &lt;= 3, "2-3 Calls", IF(tbl_Customers[[#This Row],[number_customer_service_calls]] &lt;=5, "4-5 Calls", "6+ Calls")))</f>
        <v>2-3 Calls</v>
      </c>
      <c r="X3691" t="str">
        <f>IF(tbl_Customers[[#This Row],[account_length]] &lt;= 50, "0-50", IF(tbl_Customers[[#This Row],[account_length]] &lt;=100, "51-100", IF(tbl_Customers[[#This Row],[account_length]] &lt;= 150, "101-150", "151+")))</f>
        <v>0-50</v>
      </c>
      <c r="Y3691" t="str">
        <f>IF(tbl_Customers[[#This Row],[total_intl_charge]] &lt;= 3, "Low Charges", "High Charges")</f>
        <v>Low Charges</v>
      </c>
      <c r="Z3691" t="str">
        <f>IF(tbl_Customers[[#This Row],[total_eve_calls]]&lt;=80,"Low Calls",
IF(tbl_Customers[[#This Row],[total_eve_calls]]&lt;=120,"Medium Calls","High Calls"))</f>
        <v>Medium Calls</v>
      </c>
      <c r="AA3691" t="str">
        <f>IF(tbl_Customers[[#This Row],[total_eve_charge]]&lt;=15,"Low Charges",
IF(tbl_Customers[[#This Row],[total_eve_charge]]&lt;=20,"Medium Charges","High Charges"))</f>
        <v>Medium Charges</v>
      </c>
      <c r="AB36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91" t="str">
        <f>IF(tbl_Customers[[#This Row],[number_vmail_messages]] = 0, "No Usage", IF(tbl_Customers[[#This Row],[number_vmail_messages]] &lt;= 20, "Low Usage", IF(tbl_Customers[[#This Row],[number_vmail_messages]] &lt;= 40, "Medium Usgae", "High Usage")))</f>
        <v>No Usage</v>
      </c>
      <c r="AD3691" t="str">
        <f>IF(tbl_Customers[[#This Row],[total_day_minutes]]&lt;=150,"Low Usage", IF(tbl_Customers[[#This Row],[total_day_minutes]]&lt;=200,"Medium Usage", IF(tbl_Customers[[#This Row],[total_day_minutes]]&lt;=250,"High Usage","Very High Usage")))</f>
        <v>Low Usage</v>
      </c>
      <c r="AE3691" t="str">
        <f>IF(tbl_Customers[[#This Row],[total_intl_calls]]&lt;=5,"Low Calls", IF(tbl_Customers[[#This Row],[total_intl_calls]]&lt;=10, "Medium Calls", "High Calls"))</f>
        <v>Low Calls</v>
      </c>
      <c r="AF36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91" s="36" t="str">
        <f>IF(tbl_Customers[[#This Row],[Churn_Risk_Score]]&gt;=10,"High Risk", IF(tbl_Customers[[#This Row],[Churn_Risk_Score]]&gt;=5,"Medium Risk","Low Risk"))</f>
        <v>Low Risk</v>
      </c>
    </row>
    <row r="3692" spans="1:33" x14ac:dyDescent="0.35">
      <c r="A3692">
        <v>3691</v>
      </c>
      <c r="B3692" t="s">
        <v>26</v>
      </c>
      <c r="C3692">
        <v>33</v>
      </c>
      <c r="D3692" t="s">
        <v>21</v>
      </c>
      <c r="E3692" t="s">
        <v>23</v>
      </c>
      <c r="F3692" t="s">
        <v>22</v>
      </c>
      <c r="G3692">
        <v>0</v>
      </c>
      <c r="H3692">
        <v>247.1</v>
      </c>
      <c r="I3692">
        <v>114</v>
      </c>
      <c r="J3692">
        <v>42.01</v>
      </c>
      <c r="K3692">
        <v>146.5</v>
      </c>
      <c r="L3692">
        <v>110</v>
      </c>
      <c r="M3692">
        <v>12.45</v>
      </c>
      <c r="N3692">
        <v>208.9</v>
      </c>
      <c r="O3692">
        <v>94</v>
      </c>
      <c r="P3692">
        <v>9.4</v>
      </c>
      <c r="Q3692">
        <v>10.6</v>
      </c>
      <c r="R3692">
        <v>2</v>
      </c>
      <c r="S3692">
        <v>2.86</v>
      </c>
      <c r="T3692">
        <v>4</v>
      </c>
      <c r="U3692" t="s">
        <v>23</v>
      </c>
      <c r="V3692">
        <f>IF(tbl_Customers[[#This Row],[churn]] = "yes", 1, 0)</f>
        <v>1</v>
      </c>
      <c r="W3692" t="str">
        <f>IF(tbl_Customers[[#This Row],[number_customer_service_calls]] &lt;= 1, "0-1 Calls", IF(tbl_Customers[[#This Row],[number_customer_service_calls]] &lt;= 3, "2-3 Calls", IF(tbl_Customers[[#This Row],[number_customer_service_calls]] &lt;=5, "4-5 Calls", "6+ Calls")))</f>
        <v>4-5 Calls</v>
      </c>
      <c r="X3692" t="str">
        <f>IF(tbl_Customers[[#This Row],[account_length]] &lt;= 50, "0-50", IF(tbl_Customers[[#This Row],[account_length]] &lt;=100, "51-100", IF(tbl_Customers[[#This Row],[account_length]] &lt;= 150, "101-150", "151+")))</f>
        <v>0-50</v>
      </c>
      <c r="Y3692" t="str">
        <f>IF(tbl_Customers[[#This Row],[total_intl_charge]] &lt;= 3, "Low Charges", "High Charges")</f>
        <v>Low Charges</v>
      </c>
      <c r="Z3692" t="str">
        <f>IF(tbl_Customers[[#This Row],[total_eve_calls]]&lt;=80,"Low Calls",
IF(tbl_Customers[[#This Row],[total_eve_calls]]&lt;=120,"Medium Calls","High Calls"))</f>
        <v>Medium Calls</v>
      </c>
      <c r="AA3692" t="str">
        <f>IF(tbl_Customers[[#This Row],[total_eve_charge]]&lt;=15,"Low Charges",
IF(tbl_Customers[[#This Row],[total_eve_charge]]&lt;=20,"Medium Charges","High Charges"))</f>
        <v>Low Charges</v>
      </c>
      <c r="AB36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2" t="str">
        <f>IF(tbl_Customers[[#This Row],[number_vmail_messages]] = 0, "No Usage", IF(tbl_Customers[[#This Row],[number_vmail_messages]] &lt;= 20, "Low Usage", IF(tbl_Customers[[#This Row],[number_vmail_messages]] &lt;= 40, "Medium Usgae", "High Usage")))</f>
        <v>No Usage</v>
      </c>
      <c r="AD3692" t="str">
        <f>IF(tbl_Customers[[#This Row],[total_day_minutes]]&lt;=150,"Low Usage", IF(tbl_Customers[[#This Row],[total_day_minutes]]&lt;=200,"Medium Usage", IF(tbl_Customers[[#This Row],[total_day_minutes]]&lt;=250,"High Usage","Very High Usage")))</f>
        <v>High Usage</v>
      </c>
      <c r="AE3692" t="str">
        <f>IF(tbl_Customers[[#This Row],[total_intl_calls]]&lt;=5,"Low Calls", IF(tbl_Customers[[#This Row],[total_intl_calls]]&lt;=10, "Medium Calls", "High Calls"))</f>
        <v>Low Calls</v>
      </c>
      <c r="AF36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692" s="36" t="str">
        <f>IF(tbl_Customers[[#This Row],[Churn_Risk_Score]]&gt;=10,"High Risk", IF(tbl_Customers[[#This Row],[Churn_Risk_Score]]&gt;=5,"Medium Risk","Low Risk"))</f>
        <v>Medium Risk</v>
      </c>
    </row>
    <row r="3693" spans="1:33" x14ac:dyDescent="0.35">
      <c r="A3693">
        <v>3692</v>
      </c>
      <c r="B3693" t="s">
        <v>73</v>
      </c>
      <c r="C3693">
        <v>120</v>
      </c>
      <c r="D3693" t="s">
        <v>25</v>
      </c>
      <c r="E3693" t="s">
        <v>22</v>
      </c>
      <c r="F3693" t="s">
        <v>22</v>
      </c>
      <c r="G3693">
        <v>0</v>
      </c>
      <c r="H3693">
        <v>215.7</v>
      </c>
      <c r="I3693">
        <v>75</v>
      </c>
      <c r="J3693">
        <v>36.67</v>
      </c>
      <c r="K3693">
        <v>244.4</v>
      </c>
      <c r="L3693">
        <v>105</v>
      </c>
      <c r="M3693">
        <v>20.77</v>
      </c>
      <c r="N3693">
        <v>211.2</v>
      </c>
      <c r="O3693">
        <v>91</v>
      </c>
      <c r="P3693">
        <v>9.5</v>
      </c>
      <c r="Q3693">
        <v>11.4</v>
      </c>
      <c r="R3693">
        <v>5</v>
      </c>
      <c r="S3693">
        <v>3.08</v>
      </c>
      <c r="T3693">
        <v>2</v>
      </c>
      <c r="U3693" t="s">
        <v>22</v>
      </c>
      <c r="V3693">
        <f>IF(tbl_Customers[[#This Row],[churn]] = "yes", 1, 0)</f>
        <v>0</v>
      </c>
      <c r="W3693" t="str">
        <f>IF(tbl_Customers[[#This Row],[number_customer_service_calls]] &lt;= 1, "0-1 Calls", IF(tbl_Customers[[#This Row],[number_customer_service_calls]] &lt;= 3, "2-3 Calls", IF(tbl_Customers[[#This Row],[number_customer_service_calls]] &lt;=5, "4-5 Calls", "6+ Calls")))</f>
        <v>2-3 Calls</v>
      </c>
      <c r="X3693" t="str">
        <f>IF(tbl_Customers[[#This Row],[account_length]] &lt;= 50, "0-50", IF(tbl_Customers[[#This Row],[account_length]] &lt;=100, "51-100", IF(tbl_Customers[[#This Row],[account_length]] &lt;= 150, "101-150", "151+")))</f>
        <v>101-150</v>
      </c>
      <c r="Y3693" t="str">
        <f>IF(tbl_Customers[[#This Row],[total_intl_charge]] &lt;= 3, "Low Charges", "High Charges")</f>
        <v>High Charges</v>
      </c>
      <c r="Z3693" t="str">
        <f>IF(tbl_Customers[[#This Row],[total_eve_calls]]&lt;=80,"Low Calls",
IF(tbl_Customers[[#This Row],[total_eve_calls]]&lt;=120,"Medium Calls","High Calls"))</f>
        <v>Medium Calls</v>
      </c>
      <c r="AA3693" t="str">
        <f>IF(tbl_Customers[[#This Row],[total_eve_charge]]&lt;=15,"Low Charges",
IF(tbl_Customers[[#This Row],[total_eve_charge]]&lt;=20,"Medium Charges","High Charges"))</f>
        <v>High Charges</v>
      </c>
      <c r="AB36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693" t="str">
        <f>IF(tbl_Customers[[#This Row],[number_vmail_messages]] = 0, "No Usage", IF(tbl_Customers[[#This Row],[number_vmail_messages]] &lt;= 20, "Low Usage", IF(tbl_Customers[[#This Row],[number_vmail_messages]] &lt;= 40, "Medium Usgae", "High Usage")))</f>
        <v>No Usage</v>
      </c>
      <c r="AD3693" t="str">
        <f>IF(tbl_Customers[[#This Row],[total_day_minutes]]&lt;=150,"Low Usage", IF(tbl_Customers[[#This Row],[total_day_minutes]]&lt;=200,"Medium Usage", IF(tbl_Customers[[#This Row],[total_day_minutes]]&lt;=250,"High Usage","Very High Usage")))</f>
        <v>High Usage</v>
      </c>
      <c r="AE3693" t="str">
        <f>IF(tbl_Customers[[#This Row],[total_intl_calls]]&lt;=5,"Low Calls", IF(tbl_Customers[[#This Row],[total_intl_calls]]&lt;=10, "Medium Calls", "High Calls"))</f>
        <v>Low Calls</v>
      </c>
      <c r="AF36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93" s="36" t="str">
        <f>IF(tbl_Customers[[#This Row],[Churn_Risk_Score]]&gt;=10,"High Risk", IF(tbl_Customers[[#This Row],[Churn_Risk_Score]]&gt;=5,"Medium Risk","Low Risk"))</f>
        <v>Low Risk</v>
      </c>
    </row>
    <row r="3694" spans="1:33" x14ac:dyDescent="0.35">
      <c r="A3694">
        <v>3693</v>
      </c>
      <c r="B3694" t="s">
        <v>70</v>
      </c>
      <c r="C3694">
        <v>124</v>
      </c>
      <c r="D3694" t="s">
        <v>21</v>
      </c>
      <c r="E3694" t="s">
        <v>22</v>
      </c>
      <c r="F3694" t="s">
        <v>22</v>
      </c>
      <c r="G3694">
        <v>0</v>
      </c>
      <c r="H3694">
        <v>94.8</v>
      </c>
      <c r="I3694">
        <v>102</v>
      </c>
      <c r="J3694">
        <v>16.12</v>
      </c>
      <c r="K3694">
        <v>238.9</v>
      </c>
      <c r="L3694">
        <v>91</v>
      </c>
      <c r="M3694">
        <v>20.309999999999999</v>
      </c>
      <c r="N3694">
        <v>279.39999999999998</v>
      </c>
      <c r="O3694">
        <v>94</v>
      </c>
      <c r="P3694">
        <v>12.57</v>
      </c>
      <c r="Q3694">
        <v>11.6</v>
      </c>
      <c r="R3694">
        <v>3</v>
      </c>
      <c r="S3694">
        <v>3.13</v>
      </c>
      <c r="T3694">
        <v>2</v>
      </c>
      <c r="U3694" t="s">
        <v>22</v>
      </c>
      <c r="V3694">
        <f>IF(tbl_Customers[[#This Row],[churn]] = "yes", 1, 0)</f>
        <v>0</v>
      </c>
      <c r="W3694" t="str">
        <f>IF(tbl_Customers[[#This Row],[number_customer_service_calls]] &lt;= 1, "0-1 Calls", IF(tbl_Customers[[#This Row],[number_customer_service_calls]] &lt;= 3, "2-3 Calls", IF(tbl_Customers[[#This Row],[number_customer_service_calls]] &lt;=5, "4-5 Calls", "6+ Calls")))</f>
        <v>2-3 Calls</v>
      </c>
      <c r="X3694" t="str">
        <f>IF(tbl_Customers[[#This Row],[account_length]] &lt;= 50, "0-50", IF(tbl_Customers[[#This Row],[account_length]] &lt;=100, "51-100", IF(tbl_Customers[[#This Row],[account_length]] &lt;= 150, "101-150", "151+")))</f>
        <v>101-150</v>
      </c>
      <c r="Y3694" t="str">
        <f>IF(tbl_Customers[[#This Row],[total_intl_charge]] &lt;= 3, "Low Charges", "High Charges")</f>
        <v>High Charges</v>
      </c>
      <c r="Z3694" t="str">
        <f>IF(tbl_Customers[[#This Row],[total_eve_calls]]&lt;=80,"Low Calls",
IF(tbl_Customers[[#This Row],[total_eve_calls]]&lt;=120,"Medium Calls","High Calls"))</f>
        <v>Medium Calls</v>
      </c>
      <c r="AA3694" t="str">
        <f>IF(tbl_Customers[[#This Row],[total_eve_charge]]&lt;=15,"Low Charges",
IF(tbl_Customers[[#This Row],[total_eve_charge]]&lt;=20,"Medium Charges","High Charges"))</f>
        <v>High Charges</v>
      </c>
      <c r="AB36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4" t="str">
        <f>IF(tbl_Customers[[#This Row],[number_vmail_messages]] = 0, "No Usage", IF(tbl_Customers[[#This Row],[number_vmail_messages]] &lt;= 20, "Low Usage", IF(tbl_Customers[[#This Row],[number_vmail_messages]] &lt;= 40, "Medium Usgae", "High Usage")))</f>
        <v>No Usage</v>
      </c>
      <c r="AD3694" t="str">
        <f>IF(tbl_Customers[[#This Row],[total_day_minutes]]&lt;=150,"Low Usage", IF(tbl_Customers[[#This Row],[total_day_minutes]]&lt;=200,"Medium Usage", IF(tbl_Customers[[#This Row],[total_day_minutes]]&lt;=250,"High Usage","Very High Usage")))</f>
        <v>Low Usage</v>
      </c>
      <c r="AE3694" t="str">
        <f>IF(tbl_Customers[[#This Row],[total_intl_calls]]&lt;=5,"Low Calls", IF(tbl_Customers[[#This Row],[total_intl_calls]]&lt;=10, "Medium Calls", "High Calls"))</f>
        <v>Low Calls</v>
      </c>
      <c r="AF36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94" s="36" t="str">
        <f>IF(tbl_Customers[[#This Row],[Churn_Risk_Score]]&gt;=10,"High Risk", IF(tbl_Customers[[#This Row],[Churn_Risk_Score]]&gt;=5,"Medium Risk","Low Risk"))</f>
        <v>Low Risk</v>
      </c>
    </row>
    <row r="3695" spans="1:33" x14ac:dyDescent="0.35">
      <c r="A3695">
        <v>3694</v>
      </c>
      <c r="B3695" t="s">
        <v>57</v>
      </c>
      <c r="C3695">
        <v>56</v>
      </c>
      <c r="D3695" t="s">
        <v>21</v>
      </c>
      <c r="E3695" t="s">
        <v>22</v>
      </c>
      <c r="F3695" t="s">
        <v>22</v>
      </c>
      <c r="G3695">
        <v>0</v>
      </c>
      <c r="H3695">
        <v>79.3</v>
      </c>
      <c r="I3695">
        <v>115</v>
      </c>
      <c r="J3695">
        <v>13.48</v>
      </c>
      <c r="K3695">
        <v>159</v>
      </c>
      <c r="L3695">
        <v>64</v>
      </c>
      <c r="M3695">
        <v>13.52</v>
      </c>
      <c r="N3695">
        <v>245.7</v>
      </c>
      <c r="O3695">
        <v>99</v>
      </c>
      <c r="P3695">
        <v>11.06</v>
      </c>
      <c r="Q3695">
        <v>10.1</v>
      </c>
      <c r="R3695">
        <v>4</v>
      </c>
      <c r="S3695">
        <v>2.73</v>
      </c>
      <c r="T3695">
        <v>1</v>
      </c>
      <c r="U3695" t="s">
        <v>22</v>
      </c>
      <c r="V3695">
        <f>IF(tbl_Customers[[#This Row],[churn]] = "yes", 1, 0)</f>
        <v>0</v>
      </c>
      <c r="W3695" t="str">
        <f>IF(tbl_Customers[[#This Row],[number_customer_service_calls]] &lt;= 1, "0-1 Calls", IF(tbl_Customers[[#This Row],[number_customer_service_calls]] &lt;= 3, "2-3 Calls", IF(tbl_Customers[[#This Row],[number_customer_service_calls]] &lt;=5, "4-5 Calls", "6+ Calls")))</f>
        <v>0-1 Calls</v>
      </c>
      <c r="X3695" t="str">
        <f>IF(tbl_Customers[[#This Row],[account_length]] &lt;= 50, "0-50", IF(tbl_Customers[[#This Row],[account_length]] &lt;=100, "51-100", IF(tbl_Customers[[#This Row],[account_length]] &lt;= 150, "101-150", "151+")))</f>
        <v>51-100</v>
      </c>
      <c r="Y3695" t="str">
        <f>IF(tbl_Customers[[#This Row],[total_intl_charge]] &lt;= 3, "Low Charges", "High Charges")</f>
        <v>Low Charges</v>
      </c>
      <c r="Z3695" t="str">
        <f>IF(tbl_Customers[[#This Row],[total_eve_calls]]&lt;=80,"Low Calls",
IF(tbl_Customers[[#This Row],[total_eve_calls]]&lt;=120,"Medium Calls","High Calls"))</f>
        <v>Low Calls</v>
      </c>
      <c r="AA3695" t="str">
        <f>IF(tbl_Customers[[#This Row],[total_eve_charge]]&lt;=15,"Low Charges",
IF(tbl_Customers[[#This Row],[total_eve_charge]]&lt;=20,"Medium Charges","High Charges"))</f>
        <v>Low Charges</v>
      </c>
      <c r="AB36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5" t="str">
        <f>IF(tbl_Customers[[#This Row],[number_vmail_messages]] = 0, "No Usage", IF(tbl_Customers[[#This Row],[number_vmail_messages]] &lt;= 20, "Low Usage", IF(tbl_Customers[[#This Row],[number_vmail_messages]] &lt;= 40, "Medium Usgae", "High Usage")))</f>
        <v>No Usage</v>
      </c>
      <c r="AD3695" t="str">
        <f>IF(tbl_Customers[[#This Row],[total_day_minutes]]&lt;=150,"Low Usage", IF(tbl_Customers[[#This Row],[total_day_minutes]]&lt;=200,"Medium Usage", IF(tbl_Customers[[#This Row],[total_day_minutes]]&lt;=250,"High Usage","Very High Usage")))</f>
        <v>Low Usage</v>
      </c>
      <c r="AE3695" t="str">
        <f>IF(tbl_Customers[[#This Row],[total_intl_calls]]&lt;=5,"Low Calls", IF(tbl_Customers[[#This Row],[total_intl_calls]]&lt;=10, "Medium Calls", "High Calls"))</f>
        <v>Low Calls</v>
      </c>
      <c r="AF36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95" s="36" t="str">
        <f>IF(tbl_Customers[[#This Row],[Churn_Risk_Score]]&gt;=10,"High Risk", IF(tbl_Customers[[#This Row],[Churn_Risk_Score]]&gt;=5,"Medium Risk","Low Risk"))</f>
        <v>Low Risk</v>
      </c>
    </row>
    <row r="3696" spans="1:33" x14ac:dyDescent="0.35">
      <c r="A3696">
        <v>3695</v>
      </c>
      <c r="B3696" t="s">
        <v>55</v>
      </c>
      <c r="C3696">
        <v>39</v>
      </c>
      <c r="D3696" t="s">
        <v>25</v>
      </c>
      <c r="E3696" t="s">
        <v>22</v>
      </c>
      <c r="F3696" t="s">
        <v>22</v>
      </c>
      <c r="G3696">
        <v>0</v>
      </c>
      <c r="H3696">
        <v>157.19999999999999</v>
      </c>
      <c r="I3696">
        <v>81</v>
      </c>
      <c r="J3696">
        <v>26.72</v>
      </c>
      <c r="K3696">
        <v>247.7</v>
      </c>
      <c r="L3696">
        <v>131</v>
      </c>
      <c r="M3696">
        <v>21.05</v>
      </c>
      <c r="N3696">
        <v>215.7</v>
      </c>
      <c r="O3696">
        <v>141</v>
      </c>
      <c r="P3696">
        <v>9.7100000000000009</v>
      </c>
      <c r="Q3696">
        <v>9.9</v>
      </c>
      <c r="R3696">
        <v>9</v>
      </c>
      <c r="S3696">
        <v>2.67</v>
      </c>
      <c r="T3696">
        <v>1</v>
      </c>
      <c r="U3696" t="s">
        <v>22</v>
      </c>
      <c r="V3696">
        <f>IF(tbl_Customers[[#This Row],[churn]] = "yes", 1, 0)</f>
        <v>0</v>
      </c>
      <c r="W3696" t="str">
        <f>IF(tbl_Customers[[#This Row],[number_customer_service_calls]] &lt;= 1, "0-1 Calls", IF(tbl_Customers[[#This Row],[number_customer_service_calls]] &lt;= 3, "2-3 Calls", IF(tbl_Customers[[#This Row],[number_customer_service_calls]] &lt;=5, "4-5 Calls", "6+ Calls")))</f>
        <v>0-1 Calls</v>
      </c>
      <c r="X3696" t="str">
        <f>IF(tbl_Customers[[#This Row],[account_length]] &lt;= 50, "0-50", IF(tbl_Customers[[#This Row],[account_length]] &lt;=100, "51-100", IF(tbl_Customers[[#This Row],[account_length]] &lt;= 150, "101-150", "151+")))</f>
        <v>0-50</v>
      </c>
      <c r="Y3696" t="str">
        <f>IF(tbl_Customers[[#This Row],[total_intl_charge]] &lt;= 3, "Low Charges", "High Charges")</f>
        <v>Low Charges</v>
      </c>
      <c r="Z3696" t="str">
        <f>IF(tbl_Customers[[#This Row],[total_eve_calls]]&lt;=80,"Low Calls",
IF(tbl_Customers[[#This Row],[total_eve_calls]]&lt;=120,"Medium Calls","High Calls"))</f>
        <v>High Calls</v>
      </c>
      <c r="AA3696" t="str">
        <f>IF(tbl_Customers[[#This Row],[total_eve_charge]]&lt;=15,"Low Charges",
IF(tbl_Customers[[#This Row],[total_eve_charge]]&lt;=20,"Medium Charges","High Charges"))</f>
        <v>High Charges</v>
      </c>
      <c r="AB36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696" t="str">
        <f>IF(tbl_Customers[[#This Row],[number_vmail_messages]] = 0, "No Usage", IF(tbl_Customers[[#This Row],[number_vmail_messages]] &lt;= 20, "Low Usage", IF(tbl_Customers[[#This Row],[number_vmail_messages]] &lt;= 40, "Medium Usgae", "High Usage")))</f>
        <v>No Usage</v>
      </c>
      <c r="AD3696" t="str">
        <f>IF(tbl_Customers[[#This Row],[total_day_minutes]]&lt;=150,"Low Usage", IF(tbl_Customers[[#This Row],[total_day_minutes]]&lt;=200,"Medium Usage", IF(tbl_Customers[[#This Row],[total_day_minutes]]&lt;=250,"High Usage","Very High Usage")))</f>
        <v>Medium Usage</v>
      </c>
      <c r="AE3696" t="str">
        <f>IF(tbl_Customers[[#This Row],[total_intl_calls]]&lt;=5,"Low Calls", IF(tbl_Customers[[#This Row],[total_intl_calls]]&lt;=10, "Medium Calls", "High Calls"))</f>
        <v>Medium Calls</v>
      </c>
      <c r="AF36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96" s="36" t="str">
        <f>IF(tbl_Customers[[#This Row],[Churn_Risk_Score]]&gt;=10,"High Risk", IF(tbl_Customers[[#This Row],[Churn_Risk_Score]]&gt;=5,"Medium Risk","Low Risk"))</f>
        <v>Low Risk</v>
      </c>
    </row>
    <row r="3697" spans="1:33" x14ac:dyDescent="0.35">
      <c r="A3697">
        <v>3696</v>
      </c>
      <c r="B3697" t="s">
        <v>32</v>
      </c>
      <c r="C3697">
        <v>158</v>
      </c>
      <c r="D3697" t="s">
        <v>25</v>
      </c>
      <c r="E3697" t="s">
        <v>22</v>
      </c>
      <c r="F3697" t="s">
        <v>22</v>
      </c>
      <c r="G3697">
        <v>0</v>
      </c>
      <c r="H3697">
        <v>119.8</v>
      </c>
      <c r="I3697">
        <v>123</v>
      </c>
      <c r="J3697">
        <v>20.37</v>
      </c>
      <c r="K3697">
        <v>262.2</v>
      </c>
      <c r="L3697">
        <v>122</v>
      </c>
      <c r="M3697">
        <v>22.29</v>
      </c>
      <c r="N3697">
        <v>219.8</v>
      </c>
      <c r="O3697">
        <v>111</v>
      </c>
      <c r="P3697">
        <v>9.89</v>
      </c>
      <c r="Q3697">
        <v>12.4</v>
      </c>
      <c r="R3697">
        <v>5</v>
      </c>
      <c r="S3697">
        <v>3.35</v>
      </c>
      <c r="T3697">
        <v>1</v>
      </c>
      <c r="U3697" t="s">
        <v>22</v>
      </c>
      <c r="V3697">
        <f>IF(tbl_Customers[[#This Row],[churn]] = "yes", 1, 0)</f>
        <v>0</v>
      </c>
      <c r="W3697" t="str">
        <f>IF(tbl_Customers[[#This Row],[number_customer_service_calls]] &lt;= 1, "0-1 Calls", IF(tbl_Customers[[#This Row],[number_customer_service_calls]] &lt;= 3, "2-3 Calls", IF(tbl_Customers[[#This Row],[number_customer_service_calls]] &lt;=5, "4-5 Calls", "6+ Calls")))</f>
        <v>0-1 Calls</v>
      </c>
      <c r="X3697" t="str">
        <f>IF(tbl_Customers[[#This Row],[account_length]] &lt;= 50, "0-50", IF(tbl_Customers[[#This Row],[account_length]] &lt;=100, "51-100", IF(tbl_Customers[[#This Row],[account_length]] &lt;= 150, "101-150", "151+")))</f>
        <v>151+</v>
      </c>
      <c r="Y3697" t="str">
        <f>IF(tbl_Customers[[#This Row],[total_intl_charge]] &lt;= 3, "Low Charges", "High Charges")</f>
        <v>High Charges</v>
      </c>
      <c r="Z3697" t="str">
        <f>IF(tbl_Customers[[#This Row],[total_eve_calls]]&lt;=80,"Low Calls",
IF(tbl_Customers[[#This Row],[total_eve_calls]]&lt;=120,"Medium Calls","High Calls"))</f>
        <v>High Calls</v>
      </c>
      <c r="AA3697" t="str">
        <f>IF(tbl_Customers[[#This Row],[total_eve_charge]]&lt;=15,"Low Charges",
IF(tbl_Customers[[#This Row],[total_eve_charge]]&lt;=20,"Medium Charges","High Charges"))</f>
        <v>High Charges</v>
      </c>
      <c r="AB36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7" t="str">
        <f>IF(tbl_Customers[[#This Row],[number_vmail_messages]] = 0, "No Usage", IF(tbl_Customers[[#This Row],[number_vmail_messages]] &lt;= 20, "Low Usage", IF(tbl_Customers[[#This Row],[number_vmail_messages]] &lt;= 40, "Medium Usgae", "High Usage")))</f>
        <v>No Usage</v>
      </c>
      <c r="AD3697" t="str">
        <f>IF(tbl_Customers[[#This Row],[total_day_minutes]]&lt;=150,"Low Usage", IF(tbl_Customers[[#This Row],[total_day_minutes]]&lt;=200,"Medium Usage", IF(tbl_Customers[[#This Row],[total_day_minutes]]&lt;=250,"High Usage","Very High Usage")))</f>
        <v>Low Usage</v>
      </c>
      <c r="AE3697" t="str">
        <f>IF(tbl_Customers[[#This Row],[total_intl_calls]]&lt;=5,"Low Calls", IF(tbl_Customers[[#This Row],[total_intl_calls]]&lt;=10, "Medium Calls", "High Calls"))</f>
        <v>Low Calls</v>
      </c>
      <c r="AF36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697" s="36" t="str">
        <f>IF(tbl_Customers[[#This Row],[Churn_Risk_Score]]&gt;=10,"High Risk", IF(tbl_Customers[[#This Row],[Churn_Risk_Score]]&gt;=5,"Medium Risk","Low Risk"))</f>
        <v>Low Risk</v>
      </c>
    </row>
    <row r="3698" spans="1:33" x14ac:dyDescent="0.35">
      <c r="A3698">
        <v>3697</v>
      </c>
      <c r="B3698" t="s">
        <v>34</v>
      </c>
      <c r="C3698">
        <v>52</v>
      </c>
      <c r="D3698" t="s">
        <v>28</v>
      </c>
      <c r="E3698" t="s">
        <v>22</v>
      </c>
      <c r="F3698" t="s">
        <v>23</v>
      </c>
      <c r="G3698">
        <v>24</v>
      </c>
      <c r="H3698">
        <v>229.1</v>
      </c>
      <c r="I3698">
        <v>86</v>
      </c>
      <c r="J3698">
        <v>38.950000000000003</v>
      </c>
      <c r="K3698">
        <v>168.7</v>
      </c>
      <c r="L3698">
        <v>124</v>
      </c>
      <c r="M3698">
        <v>14.34</v>
      </c>
      <c r="N3698">
        <v>245.4</v>
      </c>
      <c r="O3698">
        <v>75</v>
      </c>
      <c r="P3698">
        <v>11.04</v>
      </c>
      <c r="Q3698">
        <v>14.6</v>
      </c>
      <c r="R3698">
        <v>2</v>
      </c>
      <c r="S3698">
        <v>3.94</v>
      </c>
      <c r="T3698">
        <v>1</v>
      </c>
      <c r="U3698" t="s">
        <v>22</v>
      </c>
      <c r="V3698">
        <f>IF(tbl_Customers[[#This Row],[churn]] = "yes", 1, 0)</f>
        <v>0</v>
      </c>
      <c r="W3698" t="str">
        <f>IF(tbl_Customers[[#This Row],[number_customer_service_calls]] &lt;= 1, "0-1 Calls", IF(tbl_Customers[[#This Row],[number_customer_service_calls]] &lt;= 3, "2-3 Calls", IF(tbl_Customers[[#This Row],[number_customer_service_calls]] &lt;=5, "4-5 Calls", "6+ Calls")))</f>
        <v>0-1 Calls</v>
      </c>
      <c r="X3698" t="str">
        <f>IF(tbl_Customers[[#This Row],[account_length]] &lt;= 50, "0-50", IF(tbl_Customers[[#This Row],[account_length]] &lt;=100, "51-100", IF(tbl_Customers[[#This Row],[account_length]] &lt;= 150, "101-150", "151+")))</f>
        <v>51-100</v>
      </c>
      <c r="Y3698" t="str">
        <f>IF(tbl_Customers[[#This Row],[total_intl_charge]] &lt;= 3, "Low Charges", "High Charges")</f>
        <v>High Charges</v>
      </c>
      <c r="Z3698" t="str">
        <f>IF(tbl_Customers[[#This Row],[total_eve_calls]]&lt;=80,"Low Calls",
IF(tbl_Customers[[#This Row],[total_eve_calls]]&lt;=120,"Medium Calls","High Calls"))</f>
        <v>High Calls</v>
      </c>
      <c r="AA3698" t="str">
        <f>IF(tbl_Customers[[#This Row],[total_eve_charge]]&lt;=15,"Low Charges",
IF(tbl_Customers[[#This Row],[total_eve_charge]]&lt;=20,"Medium Charges","High Charges"))</f>
        <v>Low Charges</v>
      </c>
      <c r="AB36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8" t="str">
        <f>IF(tbl_Customers[[#This Row],[number_vmail_messages]] = 0, "No Usage", IF(tbl_Customers[[#This Row],[number_vmail_messages]] &lt;= 20, "Low Usage", IF(tbl_Customers[[#This Row],[number_vmail_messages]] &lt;= 40, "Medium Usgae", "High Usage")))</f>
        <v>Medium Usgae</v>
      </c>
      <c r="AD3698" t="str">
        <f>IF(tbl_Customers[[#This Row],[total_day_minutes]]&lt;=150,"Low Usage", IF(tbl_Customers[[#This Row],[total_day_minutes]]&lt;=200,"Medium Usage", IF(tbl_Customers[[#This Row],[total_day_minutes]]&lt;=250,"High Usage","Very High Usage")))</f>
        <v>High Usage</v>
      </c>
      <c r="AE3698" t="str">
        <f>IF(tbl_Customers[[#This Row],[total_intl_calls]]&lt;=5,"Low Calls", IF(tbl_Customers[[#This Row],[total_intl_calls]]&lt;=10, "Medium Calls", "High Calls"))</f>
        <v>Low Calls</v>
      </c>
      <c r="AF36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698" s="36" t="str">
        <f>IF(tbl_Customers[[#This Row],[Churn_Risk_Score]]&gt;=10,"High Risk", IF(tbl_Customers[[#This Row],[Churn_Risk_Score]]&gt;=5,"Medium Risk","Low Risk"))</f>
        <v>Low Risk</v>
      </c>
    </row>
    <row r="3699" spans="1:33" x14ac:dyDescent="0.35">
      <c r="A3699">
        <v>3698</v>
      </c>
      <c r="B3699" t="s">
        <v>59</v>
      </c>
      <c r="C3699">
        <v>112</v>
      </c>
      <c r="D3699" t="s">
        <v>25</v>
      </c>
      <c r="E3699" t="s">
        <v>22</v>
      </c>
      <c r="F3699" t="s">
        <v>22</v>
      </c>
      <c r="G3699">
        <v>0</v>
      </c>
      <c r="H3699">
        <v>135.1</v>
      </c>
      <c r="I3699">
        <v>112</v>
      </c>
      <c r="J3699">
        <v>22.97</v>
      </c>
      <c r="K3699">
        <v>226.3</v>
      </c>
      <c r="L3699">
        <v>85</v>
      </c>
      <c r="M3699">
        <v>19.239999999999998</v>
      </c>
      <c r="N3699">
        <v>115.2</v>
      </c>
      <c r="O3699">
        <v>108</v>
      </c>
      <c r="P3699">
        <v>5.18</v>
      </c>
      <c r="Q3699">
        <v>11.1</v>
      </c>
      <c r="R3699">
        <v>6</v>
      </c>
      <c r="S3699">
        <v>3</v>
      </c>
      <c r="T3699">
        <v>1</v>
      </c>
      <c r="U3699" t="s">
        <v>22</v>
      </c>
      <c r="V3699">
        <f>IF(tbl_Customers[[#This Row],[churn]] = "yes", 1, 0)</f>
        <v>0</v>
      </c>
      <c r="W3699" t="str">
        <f>IF(tbl_Customers[[#This Row],[number_customer_service_calls]] &lt;= 1, "0-1 Calls", IF(tbl_Customers[[#This Row],[number_customer_service_calls]] &lt;= 3, "2-3 Calls", IF(tbl_Customers[[#This Row],[number_customer_service_calls]] &lt;=5, "4-5 Calls", "6+ Calls")))</f>
        <v>0-1 Calls</v>
      </c>
      <c r="X3699" t="str">
        <f>IF(tbl_Customers[[#This Row],[account_length]] &lt;= 50, "0-50", IF(tbl_Customers[[#This Row],[account_length]] &lt;=100, "51-100", IF(tbl_Customers[[#This Row],[account_length]] &lt;= 150, "101-150", "151+")))</f>
        <v>101-150</v>
      </c>
      <c r="Y3699" t="str">
        <f>IF(tbl_Customers[[#This Row],[total_intl_charge]] &lt;= 3, "Low Charges", "High Charges")</f>
        <v>Low Charges</v>
      </c>
      <c r="Z3699" t="str">
        <f>IF(tbl_Customers[[#This Row],[total_eve_calls]]&lt;=80,"Low Calls",
IF(tbl_Customers[[#This Row],[total_eve_calls]]&lt;=120,"Medium Calls","High Calls"))</f>
        <v>Medium Calls</v>
      </c>
      <c r="AA3699" t="str">
        <f>IF(tbl_Customers[[#This Row],[total_eve_charge]]&lt;=15,"Low Charges",
IF(tbl_Customers[[#This Row],[total_eve_charge]]&lt;=20,"Medium Charges","High Charges"))</f>
        <v>Medium Charges</v>
      </c>
      <c r="AB36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699" t="str">
        <f>IF(tbl_Customers[[#This Row],[number_vmail_messages]] = 0, "No Usage", IF(tbl_Customers[[#This Row],[number_vmail_messages]] &lt;= 20, "Low Usage", IF(tbl_Customers[[#This Row],[number_vmail_messages]] &lt;= 40, "Medium Usgae", "High Usage")))</f>
        <v>No Usage</v>
      </c>
      <c r="AD3699" t="str">
        <f>IF(tbl_Customers[[#This Row],[total_day_minutes]]&lt;=150,"Low Usage", IF(tbl_Customers[[#This Row],[total_day_minutes]]&lt;=200,"Medium Usage", IF(tbl_Customers[[#This Row],[total_day_minutes]]&lt;=250,"High Usage","Very High Usage")))</f>
        <v>Low Usage</v>
      </c>
      <c r="AE3699" t="str">
        <f>IF(tbl_Customers[[#This Row],[total_intl_calls]]&lt;=5,"Low Calls", IF(tbl_Customers[[#This Row],[total_intl_calls]]&lt;=10, "Medium Calls", "High Calls"))</f>
        <v>Medium Calls</v>
      </c>
      <c r="AF36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699" s="36" t="str">
        <f>IF(tbl_Customers[[#This Row],[Churn_Risk_Score]]&gt;=10,"High Risk", IF(tbl_Customers[[#This Row],[Churn_Risk_Score]]&gt;=5,"Medium Risk","Low Risk"))</f>
        <v>Low Risk</v>
      </c>
    </row>
    <row r="3700" spans="1:33" x14ac:dyDescent="0.35">
      <c r="A3700">
        <v>3699</v>
      </c>
      <c r="B3700" t="s">
        <v>68</v>
      </c>
      <c r="C3700">
        <v>12</v>
      </c>
      <c r="D3700" t="s">
        <v>25</v>
      </c>
      <c r="E3700" t="s">
        <v>22</v>
      </c>
      <c r="F3700" t="s">
        <v>22</v>
      </c>
      <c r="G3700">
        <v>0</v>
      </c>
      <c r="H3700">
        <v>239.7</v>
      </c>
      <c r="I3700">
        <v>112</v>
      </c>
      <c r="J3700">
        <v>40.75</v>
      </c>
      <c r="K3700">
        <v>221.1</v>
      </c>
      <c r="L3700">
        <v>122</v>
      </c>
      <c r="M3700">
        <v>18.79</v>
      </c>
      <c r="N3700">
        <v>207.3</v>
      </c>
      <c r="O3700">
        <v>109</v>
      </c>
      <c r="P3700">
        <v>9.33</v>
      </c>
      <c r="Q3700">
        <v>11.1</v>
      </c>
      <c r="R3700">
        <v>3</v>
      </c>
      <c r="S3700">
        <v>3</v>
      </c>
      <c r="T3700">
        <v>2</v>
      </c>
      <c r="U3700" t="s">
        <v>22</v>
      </c>
      <c r="V3700">
        <f>IF(tbl_Customers[[#This Row],[churn]] = "yes", 1, 0)</f>
        <v>0</v>
      </c>
      <c r="W3700" t="str">
        <f>IF(tbl_Customers[[#This Row],[number_customer_service_calls]] &lt;= 1, "0-1 Calls", IF(tbl_Customers[[#This Row],[number_customer_service_calls]] &lt;= 3, "2-3 Calls", IF(tbl_Customers[[#This Row],[number_customer_service_calls]] &lt;=5, "4-5 Calls", "6+ Calls")))</f>
        <v>2-3 Calls</v>
      </c>
      <c r="X3700" t="str">
        <f>IF(tbl_Customers[[#This Row],[account_length]] &lt;= 50, "0-50", IF(tbl_Customers[[#This Row],[account_length]] &lt;=100, "51-100", IF(tbl_Customers[[#This Row],[account_length]] &lt;= 150, "101-150", "151+")))</f>
        <v>0-50</v>
      </c>
      <c r="Y3700" t="str">
        <f>IF(tbl_Customers[[#This Row],[total_intl_charge]] &lt;= 3, "Low Charges", "High Charges")</f>
        <v>Low Charges</v>
      </c>
      <c r="Z3700" t="str">
        <f>IF(tbl_Customers[[#This Row],[total_eve_calls]]&lt;=80,"Low Calls",
IF(tbl_Customers[[#This Row],[total_eve_calls]]&lt;=120,"Medium Calls","High Calls"))</f>
        <v>High Calls</v>
      </c>
      <c r="AA3700" t="str">
        <f>IF(tbl_Customers[[#This Row],[total_eve_charge]]&lt;=15,"Low Charges",
IF(tbl_Customers[[#This Row],[total_eve_charge]]&lt;=20,"Medium Charges","High Charges"))</f>
        <v>Medium Charges</v>
      </c>
      <c r="AB37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00" t="str">
        <f>IF(tbl_Customers[[#This Row],[number_vmail_messages]] = 0, "No Usage", IF(tbl_Customers[[#This Row],[number_vmail_messages]] &lt;= 20, "Low Usage", IF(tbl_Customers[[#This Row],[number_vmail_messages]] &lt;= 40, "Medium Usgae", "High Usage")))</f>
        <v>No Usage</v>
      </c>
      <c r="AD3700" t="str">
        <f>IF(tbl_Customers[[#This Row],[total_day_minutes]]&lt;=150,"Low Usage", IF(tbl_Customers[[#This Row],[total_day_minutes]]&lt;=200,"Medium Usage", IF(tbl_Customers[[#This Row],[total_day_minutes]]&lt;=250,"High Usage","Very High Usage")))</f>
        <v>High Usage</v>
      </c>
      <c r="AE3700" t="str">
        <f>IF(tbl_Customers[[#This Row],[total_intl_calls]]&lt;=5,"Low Calls", IF(tbl_Customers[[#This Row],[total_intl_calls]]&lt;=10, "Medium Calls", "High Calls"))</f>
        <v>Low Calls</v>
      </c>
      <c r="AF37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00" s="36" t="str">
        <f>IF(tbl_Customers[[#This Row],[Churn_Risk_Score]]&gt;=10,"High Risk", IF(tbl_Customers[[#This Row],[Churn_Risk_Score]]&gt;=5,"Medium Risk","Low Risk"))</f>
        <v>Low Risk</v>
      </c>
    </row>
    <row r="3701" spans="1:33" x14ac:dyDescent="0.35">
      <c r="A3701">
        <v>3700</v>
      </c>
      <c r="B3701" t="s">
        <v>39</v>
      </c>
      <c r="C3701">
        <v>109</v>
      </c>
      <c r="D3701" t="s">
        <v>28</v>
      </c>
      <c r="E3701" t="s">
        <v>23</v>
      </c>
      <c r="F3701" t="s">
        <v>22</v>
      </c>
      <c r="G3701">
        <v>0</v>
      </c>
      <c r="H3701">
        <v>159.6</v>
      </c>
      <c r="I3701">
        <v>136</v>
      </c>
      <c r="J3701">
        <v>27.13</v>
      </c>
      <c r="K3701">
        <v>151</v>
      </c>
      <c r="L3701">
        <v>126</v>
      </c>
      <c r="M3701">
        <v>12.84</v>
      </c>
      <c r="N3701">
        <v>142.1</v>
      </c>
      <c r="O3701">
        <v>53</v>
      </c>
      <c r="P3701">
        <v>6.39</v>
      </c>
      <c r="Q3701">
        <v>7.3</v>
      </c>
      <c r="R3701">
        <v>4</v>
      </c>
      <c r="S3701">
        <v>1.97</v>
      </c>
      <c r="T3701">
        <v>4</v>
      </c>
      <c r="U3701" t="s">
        <v>23</v>
      </c>
      <c r="V3701">
        <f>IF(tbl_Customers[[#This Row],[churn]] = "yes", 1, 0)</f>
        <v>1</v>
      </c>
      <c r="W3701" t="str">
        <f>IF(tbl_Customers[[#This Row],[number_customer_service_calls]] &lt;= 1, "0-1 Calls", IF(tbl_Customers[[#This Row],[number_customer_service_calls]] &lt;= 3, "2-3 Calls", IF(tbl_Customers[[#This Row],[number_customer_service_calls]] &lt;=5, "4-5 Calls", "6+ Calls")))</f>
        <v>4-5 Calls</v>
      </c>
      <c r="X3701" t="str">
        <f>IF(tbl_Customers[[#This Row],[account_length]] &lt;= 50, "0-50", IF(tbl_Customers[[#This Row],[account_length]] &lt;=100, "51-100", IF(tbl_Customers[[#This Row],[account_length]] &lt;= 150, "101-150", "151+")))</f>
        <v>101-150</v>
      </c>
      <c r="Y3701" t="str">
        <f>IF(tbl_Customers[[#This Row],[total_intl_charge]] &lt;= 3, "Low Charges", "High Charges")</f>
        <v>Low Charges</v>
      </c>
      <c r="Z3701" t="str">
        <f>IF(tbl_Customers[[#This Row],[total_eve_calls]]&lt;=80,"Low Calls",
IF(tbl_Customers[[#This Row],[total_eve_calls]]&lt;=120,"Medium Calls","High Calls"))</f>
        <v>High Calls</v>
      </c>
      <c r="AA3701" t="str">
        <f>IF(tbl_Customers[[#This Row],[total_eve_charge]]&lt;=15,"Low Charges",
IF(tbl_Customers[[#This Row],[total_eve_charge]]&lt;=20,"Medium Charges","High Charges"))</f>
        <v>Low Charges</v>
      </c>
      <c r="AB37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701" t="str">
        <f>IF(tbl_Customers[[#This Row],[number_vmail_messages]] = 0, "No Usage", IF(tbl_Customers[[#This Row],[number_vmail_messages]] &lt;= 20, "Low Usage", IF(tbl_Customers[[#This Row],[number_vmail_messages]] &lt;= 40, "Medium Usgae", "High Usage")))</f>
        <v>No Usage</v>
      </c>
      <c r="AD3701" t="str">
        <f>IF(tbl_Customers[[#This Row],[total_day_minutes]]&lt;=150,"Low Usage", IF(tbl_Customers[[#This Row],[total_day_minutes]]&lt;=200,"Medium Usage", IF(tbl_Customers[[#This Row],[total_day_minutes]]&lt;=250,"High Usage","Very High Usage")))</f>
        <v>Medium Usage</v>
      </c>
      <c r="AE3701" t="str">
        <f>IF(tbl_Customers[[#This Row],[total_intl_calls]]&lt;=5,"Low Calls", IF(tbl_Customers[[#This Row],[total_intl_calls]]&lt;=10, "Medium Calls", "High Calls"))</f>
        <v>Low Calls</v>
      </c>
      <c r="AF37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01" s="36" t="str">
        <f>IF(tbl_Customers[[#This Row],[Churn_Risk_Score]]&gt;=10,"High Risk", IF(tbl_Customers[[#This Row],[Churn_Risk_Score]]&gt;=5,"Medium Risk","Low Risk"))</f>
        <v>Medium Risk</v>
      </c>
    </row>
    <row r="3702" spans="1:33" x14ac:dyDescent="0.35">
      <c r="A3702">
        <v>3701</v>
      </c>
      <c r="B3702" t="s">
        <v>74</v>
      </c>
      <c r="C3702">
        <v>142</v>
      </c>
      <c r="D3702" t="s">
        <v>28</v>
      </c>
      <c r="E3702" t="s">
        <v>22</v>
      </c>
      <c r="F3702" t="s">
        <v>23</v>
      </c>
      <c r="G3702">
        <v>38</v>
      </c>
      <c r="H3702">
        <v>231.2</v>
      </c>
      <c r="I3702">
        <v>125</v>
      </c>
      <c r="J3702">
        <v>39.299999999999997</v>
      </c>
      <c r="K3702">
        <v>174.8</v>
      </c>
      <c r="L3702">
        <v>121</v>
      </c>
      <c r="M3702">
        <v>14.86</v>
      </c>
      <c r="N3702">
        <v>171.2</v>
      </c>
      <c r="O3702">
        <v>87</v>
      </c>
      <c r="P3702">
        <v>7.7</v>
      </c>
      <c r="Q3702">
        <v>12.4</v>
      </c>
      <c r="R3702">
        <v>2</v>
      </c>
      <c r="S3702">
        <v>3.35</v>
      </c>
      <c r="T3702">
        <v>4</v>
      </c>
      <c r="U3702" t="s">
        <v>22</v>
      </c>
      <c r="V3702">
        <f>IF(tbl_Customers[[#This Row],[churn]] = "yes", 1, 0)</f>
        <v>0</v>
      </c>
      <c r="W3702" t="str">
        <f>IF(tbl_Customers[[#This Row],[number_customer_service_calls]] &lt;= 1, "0-1 Calls", IF(tbl_Customers[[#This Row],[number_customer_service_calls]] &lt;= 3, "2-3 Calls", IF(tbl_Customers[[#This Row],[number_customer_service_calls]] &lt;=5, "4-5 Calls", "6+ Calls")))</f>
        <v>4-5 Calls</v>
      </c>
      <c r="X3702" t="str">
        <f>IF(tbl_Customers[[#This Row],[account_length]] &lt;= 50, "0-50", IF(tbl_Customers[[#This Row],[account_length]] &lt;=100, "51-100", IF(tbl_Customers[[#This Row],[account_length]] &lt;= 150, "101-150", "151+")))</f>
        <v>101-150</v>
      </c>
      <c r="Y3702" t="str">
        <f>IF(tbl_Customers[[#This Row],[total_intl_charge]] &lt;= 3, "Low Charges", "High Charges")</f>
        <v>High Charges</v>
      </c>
      <c r="Z3702" t="str">
        <f>IF(tbl_Customers[[#This Row],[total_eve_calls]]&lt;=80,"Low Calls",
IF(tbl_Customers[[#This Row],[total_eve_calls]]&lt;=120,"Medium Calls","High Calls"))</f>
        <v>High Calls</v>
      </c>
      <c r="AA3702" t="str">
        <f>IF(tbl_Customers[[#This Row],[total_eve_charge]]&lt;=15,"Low Charges",
IF(tbl_Customers[[#This Row],[total_eve_charge]]&lt;=20,"Medium Charges","High Charges"))</f>
        <v>Low Charges</v>
      </c>
      <c r="AB37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02" t="str">
        <f>IF(tbl_Customers[[#This Row],[number_vmail_messages]] = 0, "No Usage", IF(tbl_Customers[[#This Row],[number_vmail_messages]] &lt;= 20, "Low Usage", IF(tbl_Customers[[#This Row],[number_vmail_messages]] &lt;= 40, "Medium Usgae", "High Usage")))</f>
        <v>Medium Usgae</v>
      </c>
      <c r="AD3702" t="str">
        <f>IF(tbl_Customers[[#This Row],[total_day_minutes]]&lt;=150,"Low Usage", IF(tbl_Customers[[#This Row],[total_day_minutes]]&lt;=200,"Medium Usage", IF(tbl_Customers[[#This Row],[total_day_minutes]]&lt;=250,"High Usage","Very High Usage")))</f>
        <v>High Usage</v>
      </c>
      <c r="AE3702" t="str">
        <f>IF(tbl_Customers[[#This Row],[total_intl_calls]]&lt;=5,"Low Calls", IF(tbl_Customers[[#This Row],[total_intl_calls]]&lt;=10, "Medium Calls", "High Calls"))</f>
        <v>Low Calls</v>
      </c>
      <c r="AF37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702" s="36" t="str">
        <f>IF(tbl_Customers[[#This Row],[Churn_Risk_Score]]&gt;=10,"High Risk", IF(tbl_Customers[[#This Row],[Churn_Risk_Score]]&gt;=5,"Medium Risk","Low Risk"))</f>
        <v>Medium Risk</v>
      </c>
    </row>
    <row r="3703" spans="1:33" x14ac:dyDescent="0.35">
      <c r="A3703">
        <v>3702</v>
      </c>
      <c r="B3703" t="s">
        <v>52</v>
      </c>
      <c r="C3703">
        <v>60</v>
      </c>
      <c r="D3703" t="s">
        <v>28</v>
      </c>
      <c r="E3703" t="s">
        <v>22</v>
      </c>
      <c r="F3703" t="s">
        <v>22</v>
      </c>
      <c r="G3703">
        <v>0</v>
      </c>
      <c r="H3703">
        <v>203.7</v>
      </c>
      <c r="I3703">
        <v>95</v>
      </c>
      <c r="J3703">
        <v>34.630000000000003</v>
      </c>
      <c r="K3703">
        <v>212.6</v>
      </c>
      <c r="L3703">
        <v>122</v>
      </c>
      <c r="M3703">
        <v>18.07</v>
      </c>
      <c r="N3703">
        <v>177.1</v>
      </c>
      <c r="O3703">
        <v>103</v>
      </c>
      <c r="P3703">
        <v>7.97</v>
      </c>
      <c r="Q3703">
        <v>7.9</v>
      </c>
      <c r="R3703">
        <v>1</v>
      </c>
      <c r="S3703">
        <v>2.13</v>
      </c>
      <c r="T3703">
        <v>3</v>
      </c>
      <c r="U3703" t="s">
        <v>22</v>
      </c>
      <c r="V3703">
        <f>IF(tbl_Customers[[#This Row],[churn]] = "yes", 1, 0)</f>
        <v>0</v>
      </c>
      <c r="W3703" t="str">
        <f>IF(tbl_Customers[[#This Row],[number_customer_service_calls]] &lt;= 1, "0-1 Calls", IF(tbl_Customers[[#This Row],[number_customer_service_calls]] &lt;= 3, "2-3 Calls", IF(tbl_Customers[[#This Row],[number_customer_service_calls]] &lt;=5, "4-5 Calls", "6+ Calls")))</f>
        <v>2-3 Calls</v>
      </c>
      <c r="X3703" t="str">
        <f>IF(tbl_Customers[[#This Row],[account_length]] &lt;= 50, "0-50", IF(tbl_Customers[[#This Row],[account_length]] &lt;=100, "51-100", IF(tbl_Customers[[#This Row],[account_length]] &lt;= 150, "101-150", "151+")))</f>
        <v>51-100</v>
      </c>
      <c r="Y3703" t="str">
        <f>IF(tbl_Customers[[#This Row],[total_intl_charge]] &lt;= 3, "Low Charges", "High Charges")</f>
        <v>Low Charges</v>
      </c>
      <c r="Z3703" t="str">
        <f>IF(tbl_Customers[[#This Row],[total_eve_calls]]&lt;=80,"Low Calls",
IF(tbl_Customers[[#This Row],[total_eve_calls]]&lt;=120,"Medium Calls","High Calls"))</f>
        <v>High Calls</v>
      </c>
      <c r="AA3703" t="str">
        <f>IF(tbl_Customers[[#This Row],[total_eve_charge]]&lt;=15,"Low Charges",
IF(tbl_Customers[[#This Row],[total_eve_charge]]&lt;=20,"Medium Charges","High Charges"))</f>
        <v>Medium Charges</v>
      </c>
      <c r="AB37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03" t="str">
        <f>IF(tbl_Customers[[#This Row],[number_vmail_messages]] = 0, "No Usage", IF(tbl_Customers[[#This Row],[number_vmail_messages]] &lt;= 20, "Low Usage", IF(tbl_Customers[[#This Row],[number_vmail_messages]] &lt;= 40, "Medium Usgae", "High Usage")))</f>
        <v>No Usage</v>
      </c>
      <c r="AD3703" t="str">
        <f>IF(tbl_Customers[[#This Row],[total_day_minutes]]&lt;=150,"Low Usage", IF(tbl_Customers[[#This Row],[total_day_minutes]]&lt;=200,"Medium Usage", IF(tbl_Customers[[#This Row],[total_day_minutes]]&lt;=250,"High Usage","Very High Usage")))</f>
        <v>High Usage</v>
      </c>
      <c r="AE3703" t="str">
        <f>IF(tbl_Customers[[#This Row],[total_intl_calls]]&lt;=5,"Low Calls", IF(tbl_Customers[[#This Row],[total_intl_calls]]&lt;=10, "Medium Calls", "High Calls"))</f>
        <v>Low Calls</v>
      </c>
      <c r="AF37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03" s="36" t="str">
        <f>IF(tbl_Customers[[#This Row],[Churn_Risk_Score]]&gt;=10,"High Risk", IF(tbl_Customers[[#This Row],[Churn_Risk_Score]]&gt;=5,"Medium Risk","Low Risk"))</f>
        <v>Low Risk</v>
      </c>
    </row>
    <row r="3704" spans="1:33" x14ac:dyDescent="0.35">
      <c r="A3704">
        <v>3703</v>
      </c>
      <c r="B3704" t="s">
        <v>32</v>
      </c>
      <c r="C3704">
        <v>168</v>
      </c>
      <c r="D3704" t="s">
        <v>21</v>
      </c>
      <c r="E3704" t="s">
        <v>22</v>
      </c>
      <c r="F3704" t="s">
        <v>22</v>
      </c>
      <c r="G3704">
        <v>0</v>
      </c>
      <c r="H3704">
        <v>160.6</v>
      </c>
      <c r="I3704">
        <v>110</v>
      </c>
      <c r="J3704">
        <v>27.3</v>
      </c>
      <c r="K3704">
        <v>185.2</v>
      </c>
      <c r="L3704">
        <v>120</v>
      </c>
      <c r="M3704">
        <v>15.74</v>
      </c>
      <c r="N3704">
        <v>120.2</v>
      </c>
      <c r="O3704">
        <v>104</v>
      </c>
      <c r="P3704">
        <v>5.41</v>
      </c>
      <c r="Q3704">
        <v>9.1</v>
      </c>
      <c r="R3704">
        <v>4</v>
      </c>
      <c r="S3704">
        <v>2.46</v>
      </c>
      <c r="T3704">
        <v>1</v>
      </c>
      <c r="U3704" t="s">
        <v>23</v>
      </c>
      <c r="V3704">
        <f>IF(tbl_Customers[[#This Row],[churn]] = "yes", 1, 0)</f>
        <v>1</v>
      </c>
      <c r="W3704" t="str">
        <f>IF(tbl_Customers[[#This Row],[number_customer_service_calls]] &lt;= 1, "0-1 Calls", IF(tbl_Customers[[#This Row],[number_customer_service_calls]] &lt;= 3, "2-3 Calls", IF(tbl_Customers[[#This Row],[number_customer_service_calls]] &lt;=5, "4-5 Calls", "6+ Calls")))</f>
        <v>0-1 Calls</v>
      </c>
      <c r="X3704" t="str">
        <f>IF(tbl_Customers[[#This Row],[account_length]] &lt;= 50, "0-50", IF(tbl_Customers[[#This Row],[account_length]] &lt;=100, "51-100", IF(tbl_Customers[[#This Row],[account_length]] &lt;= 150, "101-150", "151+")))</f>
        <v>151+</v>
      </c>
      <c r="Y3704" t="str">
        <f>IF(tbl_Customers[[#This Row],[total_intl_charge]] &lt;= 3, "Low Charges", "High Charges")</f>
        <v>Low Charges</v>
      </c>
      <c r="Z3704" t="str">
        <f>IF(tbl_Customers[[#This Row],[total_eve_calls]]&lt;=80,"Low Calls",
IF(tbl_Customers[[#This Row],[total_eve_calls]]&lt;=120,"Medium Calls","High Calls"))</f>
        <v>Medium Calls</v>
      </c>
      <c r="AA3704" t="str">
        <f>IF(tbl_Customers[[#This Row],[total_eve_charge]]&lt;=15,"Low Charges",
IF(tbl_Customers[[#This Row],[total_eve_charge]]&lt;=20,"Medium Charges","High Charges"))</f>
        <v>Medium Charges</v>
      </c>
      <c r="AB37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704" t="str">
        <f>IF(tbl_Customers[[#This Row],[number_vmail_messages]] = 0, "No Usage", IF(tbl_Customers[[#This Row],[number_vmail_messages]] &lt;= 20, "Low Usage", IF(tbl_Customers[[#This Row],[number_vmail_messages]] &lt;= 40, "Medium Usgae", "High Usage")))</f>
        <v>No Usage</v>
      </c>
      <c r="AD3704" t="str">
        <f>IF(tbl_Customers[[#This Row],[total_day_minutes]]&lt;=150,"Low Usage", IF(tbl_Customers[[#This Row],[total_day_minutes]]&lt;=200,"Medium Usage", IF(tbl_Customers[[#This Row],[total_day_minutes]]&lt;=250,"High Usage","Very High Usage")))</f>
        <v>Medium Usage</v>
      </c>
      <c r="AE3704" t="str">
        <f>IF(tbl_Customers[[#This Row],[total_intl_calls]]&lt;=5,"Low Calls", IF(tbl_Customers[[#This Row],[total_intl_calls]]&lt;=10, "Medium Calls", "High Calls"))</f>
        <v>Low Calls</v>
      </c>
      <c r="AF37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04" s="36" t="str">
        <f>IF(tbl_Customers[[#This Row],[Churn_Risk_Score]]&gt;=10,"High Risk", IF(tbl_Customers[[#This Row],[Churn_Risk_Score]]&gt;=5,"Medium Risk","Low Risk"))</f>
        <v>Low Risk</v>
      </c>
    </row>
    <row r="3705" spans="1:33" x14ac:dyDescent="0.35">
      <c r="A3705">
        <v>3704</v>
      </c>
      <c r="B3705" t="s">
        <v>36</v>
      </c>
      <c r="C3705">
        <v>138</v>
      </c>
      <c r="D3705" t="s">
        <v>21</v>
      </c>
      <c r="E3705" t="s">
        <v>23</v>
      </c>
      <c r="F3705" t="s">
        <v>22</v>
      </c>
      <c r="G3705">
        <v>0</v>
      </c>
      <c r="H3705">
        <v>261.10000000000002</v>
      </c>
      <c r="I3705">
        <v>96</v>
      </c>
      <c r="J3705">
        <v>44.39</v>
      </c>
      <c r="K3705">
        <v>170.9</v>
      </c>
      <c r="L3705">
        <v>120</v>
      </c>
      <c r="M3705">
        <v>14.53</v>
      </c>
      <c r="N3705">
        <v>71.099999999999994</v>
      </c>
      <c r="O3705">
        <v>89</v>
      </c>
      <c r="P3705">
        <v>3.2</v>
      </c>
      <c r="Q3705">
        <v>0</v>
      </c>
      <c r="R3705">
        <v>0</v>
      </c>
      <c r="S3705">
        <v>0</v>
      </c>
      <c r="T3705">
        <v>3</v>
      </c>
      <c r="U3705" t="s">
        <v>23</v>
      </c>
      <c r="V3705">
        <f>IF(tbl_Customers[[#This Row],[churn]] = "yes", 1, 0)</f>
        <v>1</v>
      </c>
      <c r="W3705" t="str">
        <f>IF(tbl_Customers[[#This Row],[number_customer_service_calls]] &lt;= 1, "0-1 Calls", IF(tbl_Customers[[#This Row],[number_customer_service_calls]] &lt;= 3, "2-3 Calls", IF(tbl_Customers[[#This Row],[number_customer_service_calls]] &lt;=5, "4-5 Calls", "6+ Calls")))</f>
        <v>2-3 Calls</v>
      </c>
      <c r="X3705" t="str">
        <f>IF(tbl_Customers[[#This Row],[account_length]] &lt;= 50, "0-50", IF(tbl_Customers[[#This Row],[account_length]] &lt;=100, "51-100", IF(tbl_Customers[[#This Row],[account_length]] &lt;= 150, "101-150", "151+")))</f>
        <v>101-150</v>
      </c>
      <c r="Y3705" t="str">
        <f>IF(tbl_Customers[[#This Row],[total_intl_charge]] &lt;= 3, "Low Charges", "High Charges")</f>
        <v>Low Charges</v>
      </c>
      <c r="Z3705" t="str">
        <f>IF(tbl_Customers[[#This Row],[total_eve_calls]]&lt;=80,"Low Calls",
IF(tbl_Customers[[#This Row],[total_eve_calls]]&lt;=120,"Medium Calls","High Calls"))</f>
        <v>Medium Calls</v>
      </c>
      <c r="AA3705" t="str">
        <f>IF(tbl_Customers[[#This Row],[total_eve_charge]]&lt;=15,"Low Charges",
IF(tbl_Customers[[#This Row],[total_eve_charge]]&lt;=20,"Medium Charges","High Charges"))</f>
        <v>Low Charges</v>
      </c>
      <c r="AB37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05" t="str">
        <f>IF(tbl_Customers[[#This Row],[number_vmail_messages]] = 0, "No Usage", IF(tbl_Customers[[#This Row],[number_vmail_messages]] &lt;= 20, "Low Usage", IF(tbl_Customers[[#This Row],[number_vmail_messages]] &lt;= 40, "Medium Usgae", "High Usage")))</f>
        <v>No Usage</v>
      </c>
      <c r="AD3705" t="str">
        <f>IF(tbl_Customers[[#This Row],[total_day_minutes]]&lt;=150,"Low Usage", IF(tbl_Customers[[#This Row],[total_day_minutes]]&lt;=200,"Medium Usage", IF(tbl_Customers[[#This Row],[total_day_minutes]]&lt;=250,"High Usage","Very High Usage")))</f>
        <v>Very High Usage</v>
      </c>
      <c r="AE3705" t="str">
        <f>IF(tbl_Customers[[#This Row],[total_intl_calls]]&lt;=5,"Low Calls", IF(tbl_Customers[[#This Row],[total_intl_calls]]&lt;=10, "Medium Calls", "High Calls"))</f>
        <v>Low Calls</v>
      </c>
      <c r="AF37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05" s="36" t="str">
        <f>IF(tbl_Customers[[#This Row],[Churn_Risk_Score]]&gt;=10,"High Risk", IF(tbl_Customers[[#This Row],[Churn_Risk_Score]]&gt;=5,"Medium Risk","Low Risk"))</f>
        <v>Medium Risk</v>
      </c>
    </row>
    <row r="3706" spans="1:33" x14ac:dyDescent="0.35">
      <c r="A3706">
        <v>3705</v>
      </c>
      <c r="B3706" t="s">
        <v>44</v>
      </c>
      <c r="C3706">
        <v>88</v>
      </c>
      <c r="D3706" t="s">
        <v>21</v>
      </c>
      <c r="E3706" t="s">
        <v>22</v>
      </c>
      <c r="F3706" t="s">
        <v>22</v>
      </c>
      <c r="G3706">
        <v>0</v>
      </c>
      <c r="H3706">
        <v>138.69999999999999</v>
      </c>
      <c r="I3706">
        <v>92</v>
      </c>
      <c r="J3706">
        <v>23.58</v>
      </c>
      <c r="K3706">
        <v>205.8</v>
      </c>
      <c r="L3706">
        <v>73</v>
      </c>
      <c r="M3706">
        <v>17.489999999999998</v>
      </c>
      <c r="N3706">
        <v>247.9</v>
      </c>
      <c r="O3706">
        <v>119</v>
      </c>
      <c r="P3706">
        <v>11.16</v>
      </c>
      <c r="Q3706">
        <v>9.8000000000000007</v>
      </c>
      <c r="R3706">
        <v>5</v>
      </c>
      <c r="S3706">
        <v>2.65</v>
      </c>
      <c r="T3706">
        <v>1</v>
      </c>
      <c r="U3706" t="s">
        <v>22</v>
      </c>
      <c r="V3706">
        <f>IF(tbl_Customers[[#This Row],[churn]] = "yes", 1, 0)</f>
        <v>0</v>
      </c>
      <c r="W3706" t="str">
        <f>IF(tbl_Customers[[#This Row],[number_customer_service_calls]] &lt;= 1, "0-1 Calls", IF(tbl_Customers[[#This Row],[number_customer_service_calls]] &lt;= 3, "2-3 Calls", IF(tbl_Customers[[#This Row],[number_customer_service_calls]] &lt;=5, "4-5 Calls", "6+ Calls")))</f>
        <v>0-1 Calls</v>
      </c>
      <c r="X3706" t="str">
        <f>IF(tbl_Customers[[#This Row],[account_length]] &lt;= 50, "0-50", IF(tbl_Customers[[#This Row],[account_length]] &lt;=100, "51-100", IF(tbl_Customers[[#This Row],[account_length]] &lt;= 150, "101-150", "151+")))</f>
        <v>51-100</v>
      </c>
      <c r="Y3706" t="str">
        <f>IF(tbl_Customers[[#This Row],[total_intl_charge]] &lt;= 3, "Low Charges", "High Charges")</f>
        <v>Low Charges</v>
      </c>
      <c r="Z3706" t="str">
        <f>IF(tbl_Customers[[#This Row],[total_eve_calls]]&lt;=80,"Low Calls",
IF(tbl_Customers[[#This Row],[total_eve_calls]]&lt;=120,"Medium Calls","High Calls"))</f>
        <v>Low Calls</v>
      </c>
      <c r="AA3706" t="str">
        <f>IF(tbl_Customers[[#This Row],[total_eve_charge]]&lt;=15,"Low Charges",
IF(tbl_Customers[[#This Row],[total_eve_charge]]&lt;=20,"Medium Charges","High Charges"))</f>
        <v>Medium Charges</v>
      </c>
      <c r="AB37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06" t="str">
        <f>IF(tbl_Customers[[#This Row],[number_vmail_messages]] = 0, "No Usage", IF(tbl_Customers[[#This Row],[number_vmail_messages]] &lt;= 20, "Low Usage", IF(tbl_Customers[[#This Row],[number_vmail_messages]] &lt;= 40, "Medium Usgae", "High Usage")))</f>
        <v>No Usage</v>
      </c>
      <c r="AD3706" t="str">
        <f>IF(tbl_Customers[[#This Row],[total_day_minutes]]&lt;=150,"Low Usage", IF(tbl_Customers[[#This Row],[total_day_minutes]]&lt;=200,"Medium Usage", IF(tbl_Customers[[#This Row],[total_day_minutes]]&lt;=250,"High Usage","Very High Usage")))</f>
        <v>Low Usage</v>
      </c>
      <c r="AE3706" t="str">
        <f>IF(tbl_Customers[[#This Row],[total_intl_calls]]&lt;=5,"Low Calls", IF(tbl_Customers[[#This Row],[total_intl_calls]]&lt;=10, "Medium Calls", "High Calls"))</f>
        <v>Low Calls</v>
      </c>
      <c r="AF37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06" s="36" t="str">
        <f>IF(tbl_Customers[[#This Row],[Churn_Risk_Score]]&gt;=10,"High Risk", IF(tbl_Customers[[#This Row],[Churn_Risk_Score]]&gt;=5,"Medium Risk","Low Risk"))</f>
        <v>Low Risk</v>
      </c>
    </row>
    <row r="3707" spans="1:33" x14ac:dyDescent="0.35">
      <c r="A3707">
        <v>3706</v>
      </c>
      <c r="B3707" t="s">
        <v>51</v>
      </c>
      <c r="C3707">
        <v>119</v>
      </c>
      <c r="D3707" t="s">
        <v>21</v>
      </c>
      <c r="E3707" t="s">
        <v>22</v>
      </c>
      <c r="F3707" t="s">
        <v>22</v>
      </c>
      <c r="G3707">
        <v>0</v>
      </c>
      <c r="H3707">
        <v>226.6</v>
      </c>
      <c r="I3707">
        <v>126</v>
      </c>
      <c r="J3707">
        <v>38.520000000000003</v>
      </c>
      <c r="K3707">
        <v>143.6</v>
      </c>
      <c r="L3707">
        <v>107</v>
      </c>
      <c r="M3707">
        <v>12.21</v>
      </c>
      <c r="N3707">
        <v>94.9</v>
      </c>
      <c r="O3707">
        <v>123</v>
      </c>
      <c r="P3707">
        <v>4.2699999999999996</v>
      </c>
      <c r="Q3707">
        <v>12.1</v>
      </c>
      <c r="R3707">
        <v>5</v>
      </c>
      <c r="S3707">
        <v>3.27</v>
      </c>
      <c r="T3707">
        <v>1</v>
      </c>
      <c r="U3707" t="s">
        <v>22</v>
      </c>
      <c r="V3707">
        <f>IF(tbl_Customers[[#This Row],[churn]] = "yes", 1, 0)</f>
        <v>0</v>
      </c>
      <c r="W3707" t="str">
        <f>IF(tbl_Customers[[#This Row],[number_customer_service_calls]] &lt;= 1, "0-1 Calls", IF(tbl_Customers[[#This Row],[number_customer_service_calls]] &lt;= 3, "2-3 Calls", IF(tbl_Customers[[#This Row],[number_customer_service_calls]] &lt;=5, "4-5 Calls", "6+ Calls")))</f>
        <v>0-1 Calls</v>
      </c>
      <c r="X3707" t="str">
        <f>IF(tbl_Customers[[#This Row],[account_length]] &lt;= 50, "0-50", IF(tbl_Customers[[#This Row],[account_length]] &lt;=100, "51-100", IF(tbl_Customers[[#This Row],[account_length]] &lt;= 150, "101-150", "151+")))</f>
        <v>101-150</v>
      </c>
      <c r="Y3707" t="str">
        <f>IF(tbl_Customers[[#This Row],[total_intl_charge]] &lt;= 3, "Low Charges", "High Charges")</f>
        <v>High Charges</v>
      </c>
      <c r="Z3707" t="str">
        <f>IF(tbl_Customers[[#This Row],[total_eve_calls]]&lt;=80,"Low Calls",
IF(tbl_Customers[[#This Row],[total_eve_calls]]&lt;=120,"Medium Calls","High Calls"))</f>
        <v>Medium Calls</v>
      </c>
      <c r="AA3707" t="str">
        <f>IF(tbl_Customers[[#This Row],[total_eve_charge]]&lt;=15,"Low Charges",
IF(tbl_Customers[[#This Row],[total_eve_charge]]&lt;=20,"Medium Charges","High Charges"))</f>
        <v>Low Charges</v>
      </c>
      <c r="AB37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07" t="str">
        <f>IF(tbl_Customers[[#This Row],[number_vmail_messages]] = 0, "No Usage", IF(tbl_Customers[[#This Row],[number_vmail_messages]] &lt;= 20, "Low Usage", IF(tbl_Customers[[#This Row],[number_vmail_messages]] &lt;= 40, "Medium Usgae", "High Usage")))</f>
        <v>No Usage</v>
      </c>
      <c r="AD3707" t="str">
        <f>IF(tbl_Customers[[#This Row],[total_day_minutes]]&lt;=150,"Low Usage", IF(tbl_Customers[[#This Row],[total_day_minutes]]&lt;=200,"Medium Usage", IF(tbl_Customers[[#This Row],[total_day_minutes]]&lt;=250,"High Usage","Very High Usage")))</f>
        <v>High Usage</v>
      </c>
      <c r="AE3707" t="str">
        <f>IF(tbl_Customers[[#This Row],[total_intl_calls]]&lt;=5,"Low Calls", IF(tbl_Customers[[#This Row],[total_intl_calls]]&lt;=10, "Medium Calls", "High Calls"))</f>
        <v>Low Calls</v>
      </c>
      <c r="AF37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07" s="36" t="str">
        <f>IF(tbl_Customers[[#This Row],[Churn_Risk_Score]]&gt;=10,"High Risk", IF(tbl_Customers[[#This Row],[Churn_Risk_Score]]&gt;=5,"Medium Risk","Low Risk"))</f>
        <v>Low Risk</v>
      </c>
    </row>
    <row r="3708" spans="1:33" x14ac:dyDescent="0.35">
      <c r="A3708">
        <v>3707</v>
      </c>
      <c r="B3708" t="s">
        <v>54</v>
      </c>
      <c r="C3708">
        <v>31</v>
      </c>
      <c r="D3708" t="s">
        <v>25</v>
      </c>
      <c r="E3708" t="s">
        <v>22</v>
      </c>
      <c r="F3708" t="s">
        <v>22</v>
      </c>
      <c r="G3708">
        <v>0</v>
      </c>
      <c r="H3708">
        <v>229.1</v>
      </c>
      <c r="I3708">
        <v>120</v>
      </c>
      <c r="J3708">
        <v>38.950000000000003</v>
      </c>
      <c r="K3708">
        <v>172.4</v>
      </c>
      <c r="L3708">
        <v>79</v>
      </c>
      <c r="M3708">
        <v>14.65</v>
      </c>
      <c r="N3708">
        <v>243.6</v>
      </c>
      <c r="O3708">
        <v>102</v>
      </c>
      <c r="P3708">
        <v>10.96</v>
      </c>
      <c r="Q3708">
        <v>11</v>
      </c>
      <c r="R3708">
        <v>4</v>
      </c>
      <c r="S3708">
        <v>2.97</v>
      </c>
      <c r="T3708">
        <v>3</v>
      </c>
      <c r="U3708" t="s">
        <v>22</v>
      </c>
      <c r="V3708">
        <f>IF(tbl_Customers[[#This Row],[churn]] = "yes", 1, 0)</f>
        <v>0</v>
      </c>
      <c r="W3708" t="str">
        <f>IF(tbl_Customers[[#This Row],[number_customer_service_calls]] &lt;= 1, "0-1 Calls", IF(tbl_Customers[[#This Row],[number_customer_service_calls]] &lt;= 3, "2-3 Calls", IF(tbl_Customers[[#This Row],[number_customer_service_calls]] &lt;=5, "4-5 Calls", "6+ Calls")))</f>
        <v>2-3 Calls</v>
      </c>
      <c r="X3708" t="str">
        <f>IF(tbl_Customers[[#This Row],[account_length]] &lt;= 50, "0-50", IF(tbl_Customers[[#This Row],[account_length]] &lt;=100, "51-100", IF(tbl_Customers[[#This Row],[account_length]] &lt;= 150, "101-150", "151+")))</f>
        <v>0-50</v>
      </c>
      <c r="Y3708" t="str">
        <f>IF(tbl_Customers[[#This Row],[total_intl_charge]] &lt;= 3, "Low Charges", "High Charges")</f>
        <v>Low Charges</v>
      </c>
      <c r="Z3708" t="str">
        <f>IF(tbl_Customers[[#This Row],[total_eve_calls]]&lt;=80,"Low Calls",
IF(tbl_Customers[[#This Row],[total_eve_calls]]&lt;=120,"Medium Calls","High Calls"))</f>
        <v>Low Calls</v>
      </c>
      <c r="AA3708" t="str">
        <f>IF(tbl_Customers[[#This Row],[total_eve_charge]]&lt;=15,"Low Charges",
IF(tbl_Customers[[#This Row],[total_eve_charge]]&lt;=20,"Medium Charges","High Charges"))</f>
        <v>Low Charges</v>
      </c>
      <c r="AB37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08" t="str">
        <f>IF(tbl_Customers[[#This Row],[number_vmail_messages]] = 0, "No Usage", IF(tbl_Customers[[#This Row],[number_vmail_messages]] &lt;= 20, "Low Usage", IF(tbl_Customers[[#This Row],[number_vmail_messages]] &lt;= 40, "Medium Usgae", "High Usage")))</f>
        <v>No Usage</v>
      </c>
      <c r="AD3708" t="str">
        <f>IF(tbl_Customers[[#This Row],[total_day_minutes]]&lt;=150,"Low Usage", IF(tbl_Customers[[#This Row],[total_day_minutes]]&lt;=200,"Medium Usage", IF(tbl_Customers[[#This Row],[total_day_minutes]]&lt;=250,"High Usage","Very High Usage")))</f>
        <v>High Usage</v>
      </c>
      <c r="AE3708" t="str">
        <f>IF(tbl_Customers[[#This Row],[total_intl_calls]]&lt;=5,"Low Calls", IF(tbl_Customers[[#This Row],[total_intl_calls]]&lt;=10, "Medium Calls", "High Calls"))</f>
        <v>Low Calls</v>
      </c>
      <c r="AF37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08" s="36" t="str">
        <f>IF(tbl_Customers[[#This Row],[Churn_Risk_Score]]&gt;=10,"High Risk", IF(tbl_Customers[[#This Row],[Churn_Risk_Score]]&gt;=5,"Medium Risk","Low Risk"))</f>
        <v>Low Risk</v>
      </c>
    </row>
    <row r="3709" spans="1:33" x14ac:dyDescent="0.35">
      <c r="A3709">
        <v>3708</v>
      </c>
      <c r="B3709" t="s">
        <v>71</v>
      </c>
      <c r="C3709">
        <v>102</v>
      </c>
      <c r="D3709" t="s">
        <v>25</v>
      </c>
      <c r="E3709" t="s">
        <v>22</v>
      </c>
      <c r="F3709" t="s">
        <v>22</v>
      </c>
      <c r="G3709">
        <v>0</v>
      </c>
      <c r="H3709">
        <v>157.4</v>
      </c>
      <c r="I3709">
        <v>83</v>
      </c>
      <c r="J3709">
        <v>26.76</v>
      </c>
      <c r="K3709">
        <v>47.3</v>
      </c>
      <c r="L3709">
        <v>102</v>
      </c>
      <c r="M3709">
        <v>4.0199999999999996</v>
      </c>
      <c r="N3709">
        <v>160.4</v>
      </c>
      <c r="O3709">
        <v>92</v>
      </c>
      <c r="P3709">
        <v>7.22</v>
      </c>
      <c r="Q3709">
        <v>11.4</v>
      </c>
      <c r="R3709">
        <v>5</v>
      </c>
      <c r="S3709">
        <v>3.08</v>
      </c>
      <c r="T3709">
        <v>0</v>
      </c>
      <c r="U3709" t="s">
        <v>22</v>
      </c>
      <c r="V3709">
        <f>IF(tbl_Customers[[#This Row],[churn]] = "yes", 1, 0)</f>
        <v>0</v>
      </c>
      <c r="W3709" t="str">
        <f>IF(tbl_Customers[[#This Row],[number_customer_service_calls]] &lt;= 1, "0-1 Calls", IF(tbl_Customers[[#This Row],[number_customer_service_calls]] &lt;= 3, "2-3 Calls", IF(tbl_Customers[[#This Row],[number_customer_service_calls]] &lt;=5, "4-5 Calls", "6+ Calls")))</f>
        <v>0-1 Calls</v>
      </c>
      <c r="X3709" t="str">
        <f>IF(tbl_Customers[[#This Row],[account_length]] &lt;= 50, "0-50", IF(tbl_Customers[[#This Row],[account_length]] &lt;=100, "51-100", IF(tbl_Customers[[#This Row],[account_length]] &lt;= 150, "101-150", "151+")))</f>
        <v>101-150</v>
      </c>
      <c r="Y3709" t="str">
        <f>IF(tbl_Customers[[#This Row],[total_intl_charge]] &lt;= 3, "Low Charges", "High Charges")</f>
        <v>High Charges</v>
      </c>
      <c r="Z3709" t="str">
        <f>IF(tbl_Customers[[#This Row],[total_eve_calls]]&lt;=80,"Low Calls",
IF(tbl_Customers[[#This Row],[total_eve_calls]]&lt;=120,"Medium Calls","High Calls"))</f>
        <v>Medium Calls</v>
      </c>
      <c r="AA3709" t="str">
        <f>IF(tbl_Customers[[#This Row],[total_eve_charge]]&lt;=15,"Low Charges",
IF(tbl_Customers[[#This Row],[total_eve_charge]]&lt;=20,"Medium Charges","High Charges"))</f>
        <v>Low Charges</v>
      </c>
      <c r="AB37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09" t="str">
        <f>IF(tbl_Customers[[#This Row],[number_vmail_messages]] = 0, "No Usage", IF(tbl_Customers[[#This Row],[number_vmail_messages]] &lt;= 20, "Low Usage", IF(tbl_Customers[[#This Row],[number_vmail_messages]] &lt;= 40, "Medium Usgae", "High Usage")))</f>
        <v>No Usage</v>
      </c>
      <c r="AD3709" t="str">
        <f>IF(tbl_Customers[[#This Row],[total_day_minutes]]&lt;=150,"Low Usage", IF(tbl_Customers[[#This Row],[total_day_minutes]]&lt;=200,"Medium Usage", IF(tbl_Customers[[#This Row],[total_day_minutes]]&lt;=250,"High Usage","Very High Usage")))</f>
        <v>Medium Usage</v>
      </c>
      <c r="AE3709" t="str">
        <f>IF(tbl_Customers[[#This Row],[total_intl_calls]]&lt;=5,"Low Calls", IF(tbl_Customers[[#This Row],[total_intl_calls]]&lt;=10, "Medium Calls", "High Calls"))</f>
        <v>Low Calls</v>
      </c>
      <c r="AF37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09" s="36" t="str">
        <f>IF(tbl_Customers[[#This Row],[Churn_Risk_Score]]&gt;=10,"High Risk", IF(tbl_Customers[[#This Row],[Churn_Risk_Score]]&gt;=5,"Medium Risk","Low Risk"))</f>
        <v>Low Risk</v>
      </c>
    </row>
    <row r="3710" spans="1:33" x14ac:dyDescent="0.35">
      <c r="A3710">
        <v>3709</v>
      </c>
      <c r="B3710" t="s">
        <v>63</v>
      </c>
      <c r="C3710">
        <v>149</v>
      </c>
      <c r="D3710" t="s">
        <v>21</v>
      </c>
      <c r="E3710" t="s">
        <v>22</v>
      </c>
      <c r="F3710" t="s">
        <v>23</v>
      </c>
      <c r="G3710">
        <v>25</v>
      </c>
      <c r="H3710">
        <v>185.6</v>
      </c>
      <c r="I3710">
        <v>109</v>
      </c>
      <c r="J3710">
        <v>31.55</v>
      </c>
      <c r="K3710">
        <v>167.3</v>
      </c>
      <c r="L3710">
        <v>89</v>
      </c>
      <c r="M3710">
        <v>14.22</v>
      </c>
      <c r="N3710">
        <v>171.6</v>
      </c>
      <c r="O3710">
        <v>100</v>
      </c>
      <c r="P3710">
        <v>7.72</v>
      </c>
      <c r="Q3710">
        <v>10.7</v>
      </c>
      <c r="R3710">
        <v>3</v>
      </c>
      <c r="S3710">
        <v>2.89</v>
      </c>
      <c r="T3710">
        <v>1</v>
      </c>
      <c r="U3710" t="s">
        <v>23</v>
      </c>
      <c r="V3710">
        <f>IF(tbl_Customers[[#This Row],[churn]] = "yes", 1, 0)</f>
        <v>1</v>
      </c>
      <c r="W3710" t="str">
        <f>IF(tbl_Customers[[#This Row],[number_customer_service_calls]] &lt;= 1, "0-1 Calls", IF(tbl_Customers[[#This Row],[number_customer_service_calls]] &lt;= 3, "2-3 Calls", IF(tbl_Customers[[#This Row],[number_customer_service_calls]] &lt;=5, "4-5 Calls", "6+ Calls")))</f>
        <v>0-1 Calls</v>
      </c>
      <c r="X3710" t="str">
        <f>IF(tbl_Customers[[#This Row],[account_length]] &lt;= 50, "0-50", IF(tbl_Customers[[#This Row],[account_length]] &lt;=100, "51-100", IF(tbl_Customers[[#This Row],[account_length]] &lt;= 150, "101-150", "151+")))</f>
        <v>101-150</v>
      </c>
      <c r="Y3710" t="str">
        <f>IF(tbl_Customers[[#This Row],[total_intl_charge]] &lt;= 3, "Low Charges", "High Charges")</f>
        <v>Low Charges</v>
      </c>
      <c r="Z3710" t="str">
        <f>IF(tbl_Customers[[#This Row],[total_eve_calls]]&lt;=80,"Low Calls",
IF(tbl_Customers[[#This Row],[total_eve_calls]]&lt;=120,"Medium Calls","High Calls"))</f>
        <v>Medium Calls</v>
      </c>
      <c r="AA3710" t="str">
        <f>IF(tbl_Customers[[#This Row],[total_eve_charge]]&lt;=15,"Low Charges",
IF(tbl_Customers[[#This Row],[total_eve_charge]]&lt;=20,"Medium Charges","High Charges"))</f>
        <v>Low Charges</v>
      </c>
      <c r="AB37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0" t="str">
        <f>IF(tbl_Customers[[#This Row],[number_vmail_messages]] = 0, "No Usage", IF(tbl_Customers[[#This Row],[number_vmail_messages]] &lt;= 20, "Low Usage", IF(tbl_Customers[[#This Row],[number_vmail_messages]] &lt;= 40, "Medium Usgae", "High Usage")))</f>
        <v>Medium Usgae</v>
      </c>
      <c r="AD3710" t="str">
        <f>IF(tbl_Customers[[#This Row],[total_day_minutes]]&lt;=150,"Low Usage", IF(tbl_Customers[[#This Row],[total_day_minutes]]&lt;=200,"Medium Usage", IF(tbl_Customers[[#This Row],[total_day_minutes]]&lt;=250,"High Usage","Very High Usage")))</f>
        <v>Medium Usage</v>
      </c>
      <c r="AE3710" t="str">
        <f>IF(tbl_Customers[[#This Row],[total_intl_calls]]&lt;=5,"Low Calls", IF(tbl_Customers[[#This Row],[total_intl_calls]]&lt;=10, "Medium Calls", "High Calls"))</f>
        <v>Low Calls</v>
      </c>
      <c r="AF37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10" s="36" t="str">
        <f>IF(tbl_Customers[[#This Row],[Churn_Risk_Score]]&gt;=10,"High Risk", IF(tbl_Customers[[#This Row],[Churn_Risk_Score]]&gt;=5,"Medium Risk","Low Risk"))</f>
        <v>Low Risk</v>
      </c>
    </row>
    <row r="3711" spans="1:33" x14ac:dyDescent="0.35">
      <c r="A3711">
        <v>3710</v>
      </c>
      <c r="B3711" t="s">
        <v>39</v>
      </c>
      <c r="C3711">
        <v>138</v>
      </c>
      <c r="D3711" t="s">
        <v>21</v>
      </c>
      <c r="E3711" t="s">
        <v>22</v>
      </c>
      <c r="F3711" t="s">
        <v>22</v>
      </c>
      <c r="G3711">
        <v>0</v>
      </c>
      <c r="H3711">
        <v>217.2</v>
      </c>
      <c r="I3711">
        <v>73</v>
      </c>
      <c r="J3711">
        <v>36.92</v>
      </c>
      <c r="K3711">
        <v>190.8</v>
      </c>
      <c r="L3711">
        <v>127</v>
      </c>
      <c r="M3711">
        <v>16.22</v>
      </c>
      <c r="N3711">
        <v>133.5</v>
      </c>
      <c r="O3711">
        <v>97</v>
      </c>
      <c r="P3711">
        <v>6.01</v>
      </c>
      <c r="Q3711">
        <v>5.2</v>
      </c>
      <c r="R3711">
        <v>3</v>
      </c>
      <c r="S3711">
        <v>1.4</v>
      </c>
      <c r="T3711">
        <v>4</v>
      </c>
      <c r="U3711" t="s">
        <v>22</v>
      </c>
      <c r="V3711">
        <f>IF(tbl_Customers[[#This Row],[churn]] = "yes", 1, 0)</f>
        <v>0</v>
      </c>
      <c r="W3711" t="str">
        <f>IF(tbl_Customers[[#This Row],[number_customer_service_calls]] &lt;= 1, "0-1 Calls", IF(tbl_Customers[[#This Row],[number_customer_service_calls]] &lt;= 3, "2-3 Calls", IF(tbl_Customers[[#This Row],[number_customer_service_calls]] &lt;=5, "4-5 Calls", "6+ Calls")))</f>
        <v>4-5 Calls</v>
      </c>
      <c r="X3711" t="str">
        <f>IF(tbl_Customers[[#This Row],[account_length]] &lt;= 50, "0-50", IF(tbl_Customers[[#This Row],[account_length]] &lt;=100, "51-100", IF(tbl_Customers[[#This Row],[account_length]] &lt;= 150, "101-150", "151+")))</f>
        <v>101-150</v>
      </c>
      <c r="Y3711" t="str">
        <f>IF(tbl_Customers[[#This Row],[total_intl_charge]] &lt;= 3, "Low Charges", "High Charges")</f>
        <v>Low Charges</v>
      </c>
      <c r="Z3711" t="str">
        <f>IF(tbl_Customers[[#This Row],[total_eve_calls]]&lt;=80,"Low Calls",
IF(tbl_Customers[[#This Row],[total_eve_calls]]&lt;=120,"Medium Calls","High Calls"))</f>
        <v>High Calls</v>
      </c>
      <c r="AA3711" t="str">
        <f>IF(tbl_Customers[[#This Row],[total_eve_charge]]&lt;=15,"Low Charges",
IF(tbl_Customers[[#This Row],[total_eve_charge]]&lt;=20,"Medium Charges","High Charges"))</f>
        <v>Medium Charges</v>
      </c>
      <c r="AB37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11" t="str">
        <f>IF(tbl_Customers[[#This Row],[number_vmail_messages]] = 0, "No Usage", IF(tbl_Customers[[#This Row],[number_vmail_messages]] &lt;= 20, "Low Usage", IF(tbl_Customers[[#This Row],[number_vmail_messages]] &lt;= 40, "Medium Usgae", "High Usage")))</f>
        <v>No Usage</v>
      </c>
      <c r="AD3711" t="str">
        <f>IF(tbl_Customers[[#This Row],[total_day_minutes]]&lt;=150,"Low Usage", IF(tbl_Customers[[#This Row],[total_day_minutes]]&lt;=200,"Medium Usage", IF(tbl_Customers[[#This Row],[total_day_minutes]]&lt;=250,"High Usage","Very High Usage")))</f>
        <v>High Usage</v>
      </c>
      <c r="AE3711" t="str">
        <f>IF(tbl_Customers[[#This Row],[total_intl_calls]]&lt;=5,"Low Calls", IF(tbl_Customers[[#This Row],[total_intl_calls]]&lt;=10, "Medium Calls", "High Calls"))</f>
        <v>Low Calls</v>
      </c>
      <c r="AF37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11" s="36" t="str">
        <f>IF(tbl_Customers[[#This Row],[Churn_Risk_Score]]&gt;=10,"High Risk", IF(tbl_Customers[[#This Row],[Churn_Risk_Score]]&gt;=5,"Medium Risk","Low Risk"))</f>
        <v>Medium Risk</v>
      </c>
    </row>
    <row r="3712" spans="1:33" x14ac:dyDescent="0.35">
      <c r="A3712">
        <v>3711</v>
      </c>
      <c r="B3712" t="s">
        <v>63</v>
      </c>
      <c r="C3712">
        <v>118</v>
      </c>
      <c r="D3712" t="s">
        <v>21</v>
      </c>
      <c r="E3712" t="s">
        <v>22</v>
      </c>
      <c r="F3712" t="s">
        <v>22</v>
      </c>
      <c r="G3712">
        <v>0</v>
      </c>
      <c r="H3712">
        <v>183.1</v>
      </c>
      <c r="I3712">
        <v>128</v>
      </c>
      <c r="J3712">
        <v>31.13</v>
      </c>
      <c r="K3712">
        <v>241</v>
      </c>
      <c r="L3712">
        <v>93</v>
      </c>
      <c r="M3712">
        <v>20.49</v>
      </c>
      <c r="N3712">
        <v>211.1</v>
      </c>
      <c r="O3712">
        <v>108</v>
      </c>
      <c r="P3712">
        <v>9.5</v>
      </c>
      <c r="Q3712">
        <v>12.5</v>
      </c>
      <c r="R3712">
        <v>4</v>
      </c>
      <c r="S3712">
        <v>3.38</v>
      </c>
      <c r="T3712">
        <v>0</v>
      </c>
      <c r="U3712" t="s">
        <v>22</v>
      </c>
      <c r="V3712">
        <f>IF(tbl_Customers[[#This Row],[churn]] = "yes", 1, 0)</f>
        <v>0</v>
      </c>
      <c r="W3712" t="str">
        <f>IF(tbl_Customers[[#This Row],[number_customer_service_calls]] &lt;= 1, "0-1 Calls", IF(tbl_Customers[[#This Row],[number_customer_service_calls]] &lt;= 3, "2-3 Calls", IF(tbl_Customers[[#This Row],[number_customer_service_calls]] &lt;=5, "4-5 Calls", "6+ Calls")))</f>
        <v>0-1 Calls</v>
      </c>
      <c r="X3712" t="str">
        <f>IF(tbl_Customers[[#This Row],[account_length]] &lt;= 50, "0-50", IF(tbl_Customers[[#This Row],[account_length]] &lt;=100, "51-100", IF(tbl_Customers[[#This Row],[account_length]] &lt;= 150, "101-150", "151+")))</f>
        <v>101-150</v>
      </c>
      <c r="Y3712" t="str">
        <f>IF(tbl_Customers[[#This Row],[total_intl_charge]] &lt;= 3, "Low Charges", "High Charges")</f>
        <v>High Charges</v>
      </c>
      <c r="Z3712" t="str">
        <f>IF(tbl_Customers[[#This Row],[total_eve_calls]]&lt;=80,"Low Calls",
IF(tbl_Customers[[#This Row],[total_eve_calls]]&lt;=120,"Medium Calls","High Calls"))</f>
        <v>Medium Calls</v>
      </c>
      <c r="AA3712" t="str">
        <f>IF(tbl_Customers[[#This Row],[total_eve_charge]]&lt;=15,"Low Charges",
IF(tbl_Customers[[#This Row],[total_eve_charge]]&lt;=20,"Medium Charges","High Charges"))</f>
        <v>High Charges</v>
      </c>
      <c r="AB37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12" t="str">
        <f>IF(tbl_Customers[[#This Row],[number_vmail_messages]] = 0, "No Usage", IF(tbl_Customers[[#This Row],[number_vmail_messages]] &lt;= 20, "Low Usage", IF(tbl_Customers[[#This Row],[number_vmail_messages]] &lt;= 40, "Medium Usgae", "High Usage")))</f>
        <v>No Usage</v>
      </c>
      <c r="AD3712" t="str">
        <f>IF(tbl_Customers[[#This Row],[total_day_minutes]]&lt;=150,"Low Usage", IF(tbl_Customers[[#This Row],[total_day_minutes]]&lt;=200,"Medium Usage", IF(tbl_Customers[[#This Row],[total_day_minutes]]&lt;=250,"High Usage","Very High Usage")))</f>
        <v>Medium Usage</v>
      </c>
      <c r="AE3712" t="str">
        <f>IF(tbl_Customers[[#This Row],[total_intl_calls]]&lt;=5,"Low Calls", IF(tbl_Customers[[#This Row],[total_intl_calls]]&lt;=10, "Medium Calls", "High Calls"))</f>
        <v>Low Calls</v>
      </c>
      <c r="AF37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12" s="36" t="str">
        <f>IF(tbl_Customers[[#This Row],[Churn_Risk_Score]]&gt;=10,"High Risk", IF(tbl_Customers[[#This Row],[Churn_Risk_Score]]&gt;=5,"Medium Risk","Low Risk"))</f>
        <v>Low Risk</v>
      </c>
    </row>
    <row r="3713" spans="1:33" x14ac:dyDescent="0.35">
      <c r="A3713">
        <v>3712</v>
      </c>
      <c r="B3713" t="s">
        <v>71</v>
      </c>
      <c r="C3713">
        <v>222</v>
      </c>
      <c r="D3713" t="s">
        <v>25</v>
      </c>
      <c r="E3713" t="s">
        <v>22</v>
      </c>
      <c r="F3713" t="s">
        <v>23</v>
      </c>
      <c r="G3713">
        <v>34</v>
      </c>
      <c r="H3713">
        <v>218.5</v>
      </c>
      <c r="I3713">
        <v>89</v>
      </c>
      <c r="J3713">
        <v>37.15</v>
      </c>
      <c r="K3713">
        <v>160.69999999999999</v>
      </c>
      <c r="L3713">
        <v>76</v>
      </c>
      <c r="M3713">
        <v>13.66</v>
      </c>
      <c r="N3713">
        <v>181.6</v>
      </c>
      <c r="O3713">
        <v>76</v>
      </c>
      <c r="P3713">
        <v>8.17</v>
      </c>
      <c r="Q3713">
        <v>4.9000000000000004</v>
      </c>
      <c r="R3713">
        <v>5</v>
      </c>
      <c r="S3713">
        <v>1.32</v>
      </c>
      <c r="T3713">
        <v>4</v>
      </c>
      <c r="U3713" t="s">
        <v>22</v>
      </c>
      <c r="V3713">
        <f>IF(tbl_Customers[[#This Row],[churn]] = "yes", 1, 0)</f>
        <v>0</v>
      </c>
      <c r="W3713" t="str">
        <f>IF(tbl_Customers[[#This Row],[number_customer_service_calls]] &lt;= 1, "0-1 Calls", IF(tbl_Customers[[#This Row],[number_customer_service_calls]] &lt;= 3, "2-3 Calls", IF(tbl_Customers[[#This Row],[number_customer_service_calls]] &lt;=5, "4-5 Calls", "6+ Calls")))</f>
        <v>4-5 Calls</v>
      </c>
      <c r="X3713" t="str">
        <f>IF(tbl_Customers[[#This Row],[account_length]] &lt;= 50, "0-50", IF(tbl_Customers[[#This Row],[account_length]] &lt;=100, "51-100", IF(tbl_Customers[[#This Row],[account_length]] &lt;= 150, "101-150", "151+")))</f>
        <v>151+</v>
      </c>
      <c r="Y3713" t="str">
        <f>IF(tbl_Customers[[#This Row],[total_intl_charge]] &lt;= 3, "Low Charges", "High Charges")</f>
        <v>Low Charges</v>
      </c>
      <c r="Z3713" t="str">
        <f>IF(tbl_Customers[[#This Row],[total_eve_calls]]&lt;=80,"Low Calls",
IF(tbl_Customers[[#This Row],[total_eve_calls]]&lt;=120,"Medium Calls","High Calls"))</f>
        <v>Low Calls</v>
      </c>
      <c r="AA3713" t="str">
        <f>IF(tbl_Customers[[#This Row],[total_eve_charge]]&lt;=15,"Low Charges",
IF(tbl_Customers[[#This Row],[total_eve_charge]]&lt;=20,"Medium Charges","High Charges"))</f>
        <v>Low Charges</v>
      </c>
      <c r="AB37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13" t="str">
        <f>IF(tbl_Customers[[#This Row],[number_vmail_messages]] = 0, "No Usage", IF(tbl_Customers[[#This Row],[number_vmail_messages]] &lt;= 20, "Low Usage", IF(tbl_Customers[[#This Row],[number_vmail_messages]] &lt;= 40, "Medium Usgae", "High Usage")))</f>
        <v>Medium Usgae</v>
      </c>
      <c r="AD3713" t="str">
        <f>IF(tbl_Customers[[#This Row],[total_day_minutes]]&lt;=150,"Low Usage", IF(tbl_Customers[[#This Row],[total_day_minutes]]&lt;=200,"Medium Usage", IF(tbl_Customers[[#This Row],[total_day_minutes]]&lt;=250,"High Usage","Very High Usage")))</f>
        <v>High Usage</v>
      </c>
      <c r="AE3713" t="str">
        <f>IF(tbl_Customers[[#This Row],[total_intl_calls]]&lt;=5,"Low Calls", IF(tbl_Customers[[#This Row],[total_intl_calls]]&lt;=10, "Medium Calls", "High Calls"))</f>
        <v>Low Calls</v>
      </c>
      <c r="AF37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13" s="36" t="str">
        <f>IF(tbl_Customers[[#This Row],[Churn_Risk_Score]]&gt;=10,"High Risk", IF(tbl_Customers[[#This Row],[Churn_Risk_Score]]&gt;=5,"Medium Risk","Low Risk"))</f>
        <v>Low Risk</v>
      </c>
    </row>
    <row r="3714" spans="1:33" x14ac:dyDescent="0.35">
      <c r="A3714">
        <v>3713</v>
      </c>
      <c r="B3714" t="s">
        <v>53</v>
      </c>
      <c r="C3714">
        <v>130</v>
      </c>
      <c r="D3714" t="s">
        <v>21</v>
      </c>
      <c r="E3714" t="s">
        <v>22</v>
      </c>
      <c r="F3714" t="s">
        <v>22</v>
      </c>
      <c r="G3714">
        <v>0</v>
      </c>
      <c r="H3714">
        <v>143.80000000000001</v>
      </c>
      <c r="I3714">
        <v>76</v>
      </c>
      <c r="J3714">
        <v>24.45</v>
      </c>
      <c r="K3714">
        <v>274.8</v>
      </c>
      <c r="L3714">
        <v>103</v>
      </c>
      <c r="M3714">
        <v>23.36</v>
      </c>
      <c r="N3714">
        <v>194.7</v>
      </c>
      <c r="O3714">
        <v>105</v>
      </c>
      <c r="P3714">
        <v>8.76</v>
      </c>
      <c r="Q3714">
        <v>12.3</v>
      </c>
      <c r="R3714">
        <v>1</v>
      </c>
      <c r="S3714">
        <v>3.32</v>
      </c>
      <c r="T3714">
        <v>0</v>
      </c>
      <c r="U3714" t="s">
        <v>22</v>
      </c>
      <c r="V3714">
        <f>IF(tbl_Customers[[#This Row],[churn]] = "yes", 1, 0)</f>
        <v>0</v>
      </c>
      <c r="W3714" t="str">
        <f>IF(tbl_Customers[[#This Row],[number_customer_service_calls]] &lt;= 1, "0-1 Calls", IF(tbl_Customers[[#This Row],[number_customer_service_calls]] &lt;= 3, "2-3 Calls", IF(tbl_Customers[[#This Row],[number_customer_service_calls]] &lt;=5, "4-5 Calls", "6+ Calls")))</f>
        <v>0-1 Calls</v>
      </c>
      <c r="X3714" t="str">
        <f>IF(tbl_Customers[[#This Row],[account_length]] &lt;= 50, "0-50", IF(tbl_Customers[[#This Row],[account_length]] &lt;=100, "51-100", IF(tbl_Customers[[#This Row],[account_length]] &lt;= 150, "101-150", "151+")))</f>
        <v>101-150</v>
      </c>
      <c r="Y3714" t="str">
        <f>IF(tbl_Customers[[#This Row],[total_intl_charge]] &lt;= 3, "Low Charges", "High Charges")</f>
        <v>High Charges</v>
      </c>
      <c r="Z3714" t="str">
        <f>IF(tbl_Customers[[#This Row],[total_eve_calls]]&lt;=80,"Low Calls",
IF(tbl_Customers[[#This Row],[total_eve_calls]]&lt;=120,"Medium Calls","High Calls"))</f>
        <v>Medium Calls</v>
      </c>
      <c r="AA3714" t="str">
        <f>IF(tbl_Customers[[#This Row],[total_eve_charge]]&lt;=15,"Low Charges",
IF(tbl_Customers[[#This Row],[total_eve_charge]]&lt;=20,"Medium Charges","High Charges"))</f>
        <v>High Charges</v>
      </c>
      <c r="AB37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4" t="str">
        <f>IF(tbl_Customers[[#This Row],[number_vmail_messages]] = 0, "No Usage", IF(tbl_Customers[[#This Row],[number_vmail_messages]] &lt;= 20, "Low Usage", IF(tbl_Customers[[#This Row],[number_vmail_messages]] &lt;= 40, "Medium Usgae", "High Usage")))</f>
        <v>No Usage</v>
      </c>
      <c r="AD3714" t="str">
        <f>IF(tbl_Customers[[#This Row],[total_day_minutes]]&lt;=150,"Low Usage", IF(tbl_Customers[[#This Row],[total_day_minutes]]&lt;=200,"Medium Usage", IF(tbl_Customers[[#This Row],[total_day_minutes]]&lt;=250,"High Usage","Very High Usage")))</f>
        <v>Low Usage</v>
      </c>
      <c r="AE3714" t="str">
        <f>IF(tbl_Customers[[#This Row],[total_intl_calls]]&lt;=5,"Low Calls", IF(tbl_Customers[[#This Row],[total_intl_calls]]&lt;=10, "Medium Calls", "High Calls"))</f>
        <v>Low Calls</v>
      </c>
      <c r="AF37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14" s="36" t="str">
        <f>IF(tbl_Customers[[#This Row],[Churn_Risk_Score]]&gt;=10,"High Risk", IF(tbl_Customers[[#This Row],[Churn_Risk_Score]]&gt;=5,"Medium Risk","Low Risk"))</f>
        <v>Low Risk</v>
      </c>
    </row>
    <row r="3715" spans="1:33" x14ac:dyDescent="0.35">
      <c r="A3715">
        <v>3714</v>
      </c>
      <c r="B3715" t="s">
        <v>54</v>
      </c>
      <c r="C3715">
        <v>140</v>
      </c>
      <c r="D3715" t="s">
        <v>21</v>
      </c>
      <c r="E3715" t="s">
        <v>22</v>
      </c>
      <c r="F3715" t="s">
        <v>22</v>
      </c>
      <c r="G3715">
        <v>0</v>
      </c>
      <c r="H3715">
        <v>143</v>
      </c>
      <c r="I3715">
        <v>100</v>
      </c>
      <c r="J3715">
        <v>24.31</v>
      </c>
      <c r="K3715">
        <v>193.4</v>
      </c>
      <c r="L3715">
        <v>89</v>
      </c>
      <c r="M3715">
        <v>16.440000000000001</v>
      </c>
      <c r="N3715">
        <v>59.5</v>
      </c>
      <c r="O3715">
        <v>81</v>
      </c>
      <c r="P3715">
        <v>2.68</v>
      </c>
      <c r="Q3715">
        <v>12.3</v>
      </c>
      <c r="R3715">
        <v>8</v>
      </c>
      <c r="S3715">
        <v>3.32</v>
      </c>
      <c r="T3715">
        <v>4</v>
      </c>
      <c r="U3715" t="s">
        <v>23</v>
      </c>
      <c r="V3715">
        <f>IF(tbl_Customers[[#This Row],[churn]] = "yes", 1, 0)</f>
        <v>1</v>
      </c>
      <c r="W3715" t="str">
        <f>IF(tbl_Customers[[#This Row],[number_customer_service_calls]] &lt;= 1, "0-1 Calls", IF(tbl_Customers[[#This Row],[number_customer_service_calls]] &lt;= 3, "2-3 Calls", IF(tbl_Customers[[#This Row],[number_customer_service_calls]] &lt;=5, "4-5 Calls", "6+ Calls")))</f>
        <v>4-5 Calls</v>
      </c>
      <c r="X3715" t="str">
        <f>IF(tbl_Customers[[#This Row],[account_length]] &lt;= 50, "0-50", IF(tbl_Customers[[#This Row],[account_length]] &lt;=100, "51-100", IF(tbl_Customers[[#This Row],[account_length]] &lt;= 150, "101-150", "151+")))</f>
        <v>101-150</v>
      </c>
      <c r="Y3715" t="str">
        <f>IF(tbl_Customers[[#This Row],[total_intl_charge]] &lt;= 3, "Low Charges", "High Charges")</f>
        <v>High Charges</v>
      </c>
      <c r="Z3715" t="str">
        <f>IF(tbl_Customers[[#This Row],[total_eve_calls]]&lt;=80,"Low Calls",
IF(tbl_Customers[[#This Row],[total_eve_calls]]&lt;=120,"Medium Calls","High Calls"))</f>
        <v>Medium Calls</v>
      </c>
      <c r="AA3715" t="str">
        <f>IF(tbl_Customers[[#This Row],[total_eve_charge]]&lt;=15,"Low Charges",
IF(tbl_Customers[[#This Row],[total_eve_charge]]&lt;=20,"Medium Charges","High Charges"))</f>
        <v>Medium Charges</v>
      </c>
      <c r="AB37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5" t="str">
        <f>IF(tbl_Customers[[#This Row],[number_vmail_messages]] = 0, "No Usage", IF(tbl_Customers[[#This Row],[number_vmail_messages]] &lt;= 20, "Low Usage", IF(tbl_Customers[[#This Row],[number_vmail_messages]] &lt;= 40, "Medium Usgae", "High Usage")))</f>
        <v>No Usage</v>
      </c>
      <c r="AD3715" t="str">
        <f>IF(tbl_Customers[[#This Row],[total_day_minutes]]&lt;=150,"Low Usage", IF(tbl_Customers[[#This Row],[total_day_minutes]]&lt;=200,"Medium Usage", IF(tbl_Customers[[#This Row],[total_day_minutes]]&lt;=250,"High Usage","Very High Usage")))</f>
        <v>Low Usage</v>
      </c>
      <c r="AE3715" t="str">
        <f>IF(tbl_Customers[[#This Row],[total_intl_calls]]&lt;=5,"Low Calls", IF(tbl_Customers[[#This Row],[total_intl_calls]]&lt;=10, "Medium Calls", "High Calls"))</f>
        <v>Medium Calls</v>
      </c>
      <c r="AF37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15" s="36" t="str">
        <f>IF(tbl_Customers[[#This Row],[Churn_Risk_Score]]&gt;=10,"High Risk", IF(tbl_Customers[[#This Row],[Churn_Risk_Score]]&gt;=5,"Medium Risk","Low Risk"))</f>
        <v>Medium Risk</v>
      </c>
    </row>
    <row r="3716" spans="1:33" x14ac:dyDescent="0.35">
      <c r="A3716">
        <v>3715</v>
      </c>
      <c r="B3716" t="s">
        <v>41</v>
      </c>
      <c r="C3716">
        <v>101</v>
      </c>
      <c r="D3716" t="s">
        <v>21</v>
      </c>
      <c r="E3716" t="s">
        <v>22</v>
      </c>
      <c r="F3716" t="s">
        <v>23</v>
      </c>
      <c r="G3716">
        <v>39</v>
      </c>
      <c r="H3716">
        <v>147.19999999999999</v>
      </c>
      <c r="I3716">
        <v>105</v>
      </c>
      <c r="J3716">
        <v>25.02</v>
      </c>
      <c r="K3716">
        <v>168.8</v>
      </c>
      <c r="L3716">
        <v>96</v>
      </c>
      <c r="M3716">
        <v>14.35</v>
      </c>
      <c r="N3716">
        <v>165.3</v>
      </c>
      <c r="O3716">
        <v>118</v>
      </c>
      <c r="P3716">
        <v>7.44</v>
      </c>
      <c r="Q3716">
        <v>13</v>
      </c>
      <c r="R3716">
        <v>4</v>
      </c>
      <c r="S3716">
        <v>3.51</v>
      </c>
      <c r="T3716">
        <v>1</v>
      </c>
      <c r="U3716" t="s">
        <v>22</v>
      </c>
      <c r="V3716">
        <f>IF(tbl_Customers[[#This Row],[churn]] = "yes", 1, 0)</f>
        <v>0</v>
      </c>
      <c r="W3716" t="str">
        <f>IF(tbl_Customers[[#This Row],[number_customer_service_calls]] &lt;= 1, "0-1 Calls", IF(tbl_Customers[[#This Row],[number_customer_service_calls]] &lt;= 3, "2-3 Calls", IF(tbl_Customers[[#This Row],[number_customer_service_calls]] &lt;=5, "4-5 Calls", "6+ Calls")))</f>
        <v>0-1 Calls</v>
      </c>
      <c r="X3716" t="str">
        <f>IF(tbl_Customers[[#This Row],[account_length]] &lt;= 50, "0-50", IF(tbl_Customers[[#This Row],[account_length]] &lt;=100, "51-100", IF(tbl_Customers[[#This Row],[account_length]] &lt;= 150, "101-150", "151+")))</f>
        <v>101-150</v>
      </c>
      <c r="Y3716" t="str">
        <f>IF(tbl_Customers[[#This Row],[total_intl_charge]] &lt;= 3, "Low Charges", "High Charges")</f>
        <v>High Charges</v>
      </c>
      <c r="Z3716" t="str">
        <f>IF(tbl_Customers[[#This Row],[total_eve_calls]]&lt;=80,"Low Calls",
IF(tbl_Customers[[#This Row],[total_eve_calls]]&lt;=120,"Medium Calls","High Calls"))</f>
        <v>Medium Calls</v>
      </c>
      <c r="AA3716" t="str">
        <f>IF(tbl_Customers[[#This Row],[total_eve_charge]]&lt;=15,"Low Charges",
IF(tbl_Customers[[#This Row],[total_eve_charge]]&lt;=20,"Medium Charges","High Charges"))</f>
        <v>Low Charges</v>
      </c>
      <c r="AB37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6" t="str">
        <f>IF(tbl_Customers[[#This Row],[number_vmail_messages]] = 0, "No Usage", IF(tbl_Customers[[#This Row],[number_vmail_messages]] &lt;= 20, "Low Usage", IF(tbl_Customers[[#This Row],[number_vmail_messages]] &lt;= 40, "Medium Usgae", "High Usage")))</f>
        <v>Medium Usgae</v>
      </c>
      <c r="AD3716" t="str">
        <f>IF(tbl_Customers[[#This Row],[total_day_minutes]]&lt;=150,"Low Usage", IF(tbl_Customers[[#This Row],[total_day_minutes]]&lt;=200,"Medium Usage", IF(tbl_Customers[[#This Row],[total_day_minutes]]&lt;=250,"High Usage","Very High Usage")))</f>
        <v>Low Usage</v>
      </c>
      <c r="AE3716" t="str">
        <f>IF(tbl_Customers[[#This Row],[total_intl_calls]]&lt;=5,"Low Calls", IF(tbl_Customers[[#This Row],[total_intl_calls]]&lt;=10, "Medium Calls", "High Calls"))</f>
        <v>Low Calls</v>
      </c>
      <c r="AF37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16" s="36" t="str">
        <f>IF(tbl_Customers[[#This Row],[Churn_Risk_Score]]&gt;=10,"High Risk", IF(tbl_Customers[[#This Row],[Churn_Risk_Score]]&gt;=5,"Medium Risk","Low Risk"))</f>
        <v>Low Risk</v>
      </c>
    </row>
    <row r="3717" spans="1:33" x14ac:dyDescent="0.35">
      <c r="A3717">
        <v>3716</v>
      </c>
      <c r="B3717" t="s">
        <v>24</v>
      </c>
      <c r="C3717">
        <v>134</v>
      </c>
      <c r="D3717" t="s">
        <v>21</v>
      </c>
      <c r="E3717" t="s">
        <v>22</v>
      </c>
      <c r="F3717" t="s">
        <v>23</v>
      </c>
      <c r="G3717">
        <v>32</v>
      </c>
      <c r="H3717">
        <v>224</v>
      </c>
      <c r="I3717">
        <v>75</v>
      </c>
      <c r="J3717">
        <v>38.08</v>
      </c>
      <c r="K3717">
        <v>97.5</v>
      </c>
      <c r="L3717">
        <v>103</v>
      </c>
      <c r="M3717">
        <v>8.2899999999999991</v>
      </c>
      <c r="N3717">
        <v>211.6</v>
      </c>
      <c r="O3717">
        <v>80</v>
      </c>
      <c r="P3717">
        <v>9.52</v>
      </c>
      <c r="Q3717">
        <v>10.7</v>
      </c>
      <c r="R3717">
        <v>5</v>
      </c>
      <c r="S3717">
        <v>2.89</v>
      </c>
      <c r="T3717">
        <v>2</v>
      </c>
      <c r="U3717" t="s">
        <v>22</v>
      </c>
      <c r="V3717">
        <f>IF(tbl_Customers[[#This Row],[churn]] = "yes", 1, 0)</f>
        <v>0</v>
      </c>
      <c r="W3717" t="str">
        <f>IF(tbl_Customers[[#This Row],[number_customer_service_calls]] &lt;= 1, "0-1 Calls", IF(tbl_Customers[[#This Row],[number_customer_service_calls]] &lt;= 3, "2-3 Calls", IF(tbl_Customers[[#This Row],[number_customer_service_calls]] &lt;=5, "4-5 Calls", "6+ Calls")))</f>
        <v>2-3 Calls</v>
      </c>
      <c r="X3717" t="str">
        <f>IF(tbl_Customers[[#This Row],[account_length]] &lt;= 50, "0-50", IF(tbl_Customers[[#This Row],[account_length]] &lt;=100, "51-100", IF(tbl_Customers[[#This Row],[account_length]] &lt;= 150, "101-150", "151+")))</f>
        <v>101-150</v>
      </c>
      <c r="Y3717" t="str">
        <f>IF(tbl_Customers[[#This Row],[total_intl_charge]] &lt;= 3, "Low Charges", "High Charges")</f>
        <v>Low Charges</v>
      </c>
      <c r="Z3717" t="str">
        <f>IF(tbl_Customers[[#This Row],[total_eve_calls]]&lt;=80,"Low Calls",
IF(tbl_Customers[[#This Row],[total_eve_calls]]&lt;=120,"Medium Calls","High Calls"))</f>
        <v>Medium Calls</v>
      </c>
      <c r="AA3717" t="str">
        <f>IF(tbl_Customers[[#This Row],[total_eve_charge]]&lt;=15,"Low Charges",
IF(tbl_Customers[[#This Row],[total_eve_charge]]&lt;=20,"Medium Charges","High Charges"))</f>
        <v>Low Charges</v>
      </c>
      <c r="AB37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7" t="str">
        <f>IF(tbl_Customers[[#This Row],[number_vmail_messages]] = 0, "No Usage", IF(tbl_Customers[[#This Row],[number_vmail_messages]] &lt;= 20, "Low Usage", IF(tbl_Customers[[#This Row],[number_vmail_messages]] &lt;= 40, "Medium Usgae", "High Usage")))</f>
        <v>Medium Usgae</v>
      </c>
      <c r="AD3717" t="str">
        <f>IF(tbl_Customers[[#This Row],[total_day_minutes]]&lt;=150,"Low Usage", IF(tbl_Customers[[#This Row],[total_day_minutes]]&lt;=200,"Medium Usage", IF(tbl_Customers[[#This Row],[total_day_minutes]]&lt;=250,"High Usage","Very High Usage")))</f>
        <v>High Usage</v>
      </c>
      <c r="AE3717" t="str">
        <f>IF(tbl_Customers[[#This Row],[total_intl_calls]]&lt;=5,"Low Calls", IF(tbl_Customers[[#This Row],[total_intl_calls]]&lt;=10, "Medium Calls", "High Calls"))</f>
        <v>Low Calls</v>
      </c>
      <c r="AF37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17" s="36" t="str">
        <f>IF(tbl_Customers[[#This Row],[Churn_Risk_Score]]&gt;=10,"High Risk", IF(tbl_Customers[[#This Row],[Churn_Risk_Score]]&gt;=5,"Medium Risk","Low Risk"))</f>
        <v>Low Risk</v>
      </c>
    </row>
    <row r="3718" spans="1:33" x14ac:dyDescent="0.35">
      <c r="A3718">
        <v>3717</v>
      </c>
      <c r="B3718" t="s">
        <v>26</v>
      </c>
      <c r="C3718">
        <v>88</v>
      </c>
      <c r="D3718" t="s">
        <v>25</v>
      </c>
      <c r="E3718" t="s">
        <v>23</v>
      </c>
      <c r="F3718" t="s">
        <v>22</v>
      </c>
      <c r="G3718">
        <v>0</v>
      </c>
      <c r="H3718">
        <v>132.9</v>
      </c>
      <c r="I3718">
        <v>132</v>
      </c>
      <c r="J3718">
        <v>22.59</v>
      </c>
      <c r="K3718">
        <v>208.2</v>
      </c>
      <c r="L3718">
        <v>82</v>
      </c>
      <c r="M3718">
        <v>17.7</v>
      </c>
      <c r="N3718">
        <v>260.5</v>
      </c>
      <c r="O3718">
        <v>42</v>
      </c>
      <c r="P3718">
        <v>11.72</v>
      </c>
      <c r="Q3718">
        <v>14.4</v>
      </c>
      <c r="R3718">
        <v>11</v>
      </c>
      <c r="S3718">
        <v>3.89</v>
      </c>
      <c r="T3718">
        <v>2</v>
      </c>
      <c r="U3718" t="s">
        <v>23</v>
      </c>
      <c r="V3718">
        <f>IF(tbl_Customers[[#This Row],[churn]] = "yes", 1, 0)</f>
        <v>1</v>
      </c>
      <c r="W3718" t="str">
        <f>IF(tbl_Customers[[#This Row],[number_customer_service_calls]] &lt;= 1, "0-1 Calls", IF(tbl_Customers[[#This Row],[number_customer_service_calls]] &lt;= 3, "2-3 Calls", IF(tbl_Customers[[#This Row],[number_customer_service_calls]] &lt;=5, "4-5 Calls", "6+ Calls")))</f>
        <v>2-3 Calls</v>
      </c>
      <c r="X3718" t="str">
        <f>IF(tbl_Customers[[#This Row],[account_length]] &lt;= 50, "0-50", IF(tbl_Customers[[#This Row],[account_length]] &lt;=100, "51-100", IF(tbl_Customers[[#This Row],[account_length]] &lt;= 150, "101-150", "151+")))</f>
        <v>51-100</v>
      </c>
      <c r="Y3718" t="str">
        <f>IF(tbl_Customers[[#This Row],[total_intl_charge]] &lt;= 3, "Low Charges", "High Charges")</f>
        <v>High Charges</v>
      </c>
      <c r="Z3718" t="str">
        <f>IF(tbl_Customers[[#This Row],[total_eve_calls]]&lt;=80,"Low Calls",
IF(tbl_Customers[[#This Row],[total_eve_calls]]&lt;=120,"Medium Calls","High Calls"))</f>
        <v>Medium Calls</v>
      </c>
      <c r="AA3718" t="str">
        <f>IF(tbl_Customers[[#This Row],[total_eve_charge]]&lt;=15,"Low Charges",
IF(tbl_Customers[[#This Row],[total_eve_charge]]&lt;=20,"Medium Charges","High Charges"))</f>
        <v>Medium Charges</v>
      </c>
      <c r="AB37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8" t="str">
        <f>IF(tbl_Customers[[#This Row],[number_vmail_messages]] = 0, "No Usage", IF(tbl_Customers[[#This Row],[number_vmail_messages]] &lt;= 20, "Low Usage", IF(tbl_Customers[[#This Row],[number_vmail_messages]] &lt;= 40, "Medium Usgae", "High Usage")))</f>
        <v>No Usage</v>
      </c>
      <c r="AD3718" t="str">
        <f>IF(tbl_Customers[[#This Row],[total_day_minutes]]&lt;=150,"Low Usage", IF(tbl_Customers[[#This Row],[total_day_minutes]]&lt;=200,"Medium Usage", IF(tbl_Customers[[#This Row],[total_day_minutes]]&lt;=250,"High Usage","Very High Usage")))</f>
        <v>Low Usage</v>
      </c>
      <c r="AE3718" t="str">
        <f>IF(tbl_Customers[[#This Row],[total_intl_calls]]&lt;=5,"Low Calls", IF(tbl_Customers[[#This Row],[total_intl_calls]]&lt;=10, "Medium Calls", "High Calls"))</f>
        <v>High Calls</v>
      </c>
      <c r="AF37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718" s="36" t="str">
        <f>IF(tbl_Customers[[#This Row],[Churn_Risk_Score]]&gt;=10,"High Risk", IF(tbl_Customers[[#This Row],[Churn_Risk_Score]]&gt;=5,"Medium Risk","Low Risk"))</f>
        <v>Medium Risk</v>
      </c>
    </row>
    <row r="3719" spans="1:33" x14ac:dyDescent="0.35">
      <c r="A3719">
        <v>3718</v>
      </c>
      <c r="B3719" t="s">
        <v>38</v>
      </c>
      <c r="C3719">
        <v>118</v>
      </c>
      <c r="D3719" t="s">
        <v>25</v>
      </c>
      <c r="E3719" t="s">
        <v>22</v>
      </c>
      <c r="F3719" t="s">
        <v>22</v>
      </c>
      <c r="G3719">
        <v>0</v>
      </c>
      <c r="H3719">
        <v>160.30000000000001</v>
      </c>
      <c r="I3719">
        <v>110</v>
      </c>
      <c r="J3719">
        <v>27.25</v>
      </c>
      <c r="K3719">
        <v>53.2</v>
      </c>
      <c r="L3719">
        <v>92</v>
      </c>
      <c r="M3719">
        <v>4.5199999999999996</v>
      </c>
      <c r="N3719">
        <v>130.69999999999999</v>
      </c>
      <c r="O3719">
        <v>119</v>
      </c>
      <c r="P3719">
        <v>5.88</v>
      </c>
      <c r="Q3719">
        <v>10.5</v>
      </c>
      <c r="R3719">
        <v>4</v>
      </c>
      <c r="S3719">
        <v>2.84</v>
      </c>
      <c r="T3719">
        <v>0</v>
      </c>
      <c r="U3719" t="s">
        <v>22</v>
      </c>
      <c r="V3719">
        <f>IF(tbl_Customers[[#This Row],[churn]] = "yes", 1, 0)</f>
        <v>0</v>
      </c>
      <c r="W3719" t="str">
        <f>IF(tbl_Customers[[#This Row],[number_customer_service_calls]] &lt;= 1, "0-1 Calls", IF(tbl_Customers[[#This Row],[number_customer_service_calls]] &lt;= 3, "2-3 Calls", IF(tbl_Customers[[#This Row],[number_customer_service_calls]] &lt;=5, "4-5 Calls", "6+ Calls")))</f>
        <v>0-1 Calls</v>
      </c>
      <c r="X3719" t="str">
        <f>IF(tbl_Customers[[#This Row],[account_length]] &lt;= 50, "0-50", IF(tbl_Customers[[#This Row],[account_length]] &lt;=100, "51-100", IF(tbl_Customers[[#This Row],[account_length]] &lt;= 150, "101-150", "151+")))</f>
        <v>101-150</v>
      </c>
      <c r="Y3719" t="str">
        <f>IF(tbl_Customers[[#This Row],[total_intl_charge]] &lt;= 3, "Low Charges", "High Charges")</f>
        <v>Low Charges</v>
      </c>
      <c r="Z3719" t="str">
        <f>IF(tbl_Customers[[#This Row],[total_eve_calls]]&lt;=80,"Low Calls",
IF(tbl_Customers[[#This Row],[total_eve_calls]]&lt;=120,"Medium Calls","High Calls"))</f>
        <v>Medium Calls</v>
      </c>
      <c r="AA3719" t="str">
        <f>IF(tbl_Customers[[#This Row],[total_eve_charge]]&lt;=15,"Low Charges",
IF(tbl_Customers[[#This Row],[total_eve_charge]]&lt;=20,"Medium Charges","High Charges"))</f>
        <v>Low Charges</v>
      </c>
      <c r="AB37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19" t="str">
        <f>IF(tbl_Customers[[#This Row],[number_vmail_messages]] = 0, "No Usage", IF(tbl_Customers[[#This Row],[number_vmail_messages]] &lt;= 20, "Low Usage", IF(tbl_Customers[[#This Row],[number_vmail_messages]] &lt;= 40, "Medium Usgae", "High Usage")))</f>
        <v>No Usage</v>
      </c>
      <c r="AD3719" t="str">
        <f>IF(tbl_Customers[[#This Row],[total_day_minutes]]&lt;=150,"Low Usage", IF(tbl_Customers[[#This Row],[total_day_minutes]]&lt;=200,"Medium Usage", IF(tbl_Customers[[#This Row],[total_day_minutes]]&lt;=250,"High Usage","Very High Usage")))</f>
        <v>Medium Usage</v>
      </c>
      <c r="AE3719" t="str">
        <f>IF(tbl_Customers[[#This Row],[total_intl_calls]]&lt;=5,"Low Calls", IF(tbl_Customers[[#This Row],[total_intl_calls]]&lt;=10, "Medium Calls", "High Calls"))</f>
        <v>Low Calls</v>
      </c>
      <c r="AF37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19" s="36" t="str">
        <f>IF(tbl_Customers[[#This Row],[Churn_Risk_Score]]&gt;=10,"High Risk", IF(tbl_Customers[[#This Row],[Churn_Risk_Score]]&gt;=5,"Medium Risk","Low Risk"))</f>
        <v>Low Risk</v>
      </c>
    </row>
    <row r="3720" spans="1:33" x14ac:dyDescent="0.35">
      <c r="A3720">
        <v>3719</v>
      </c>
      <c r="B3720" t="s">
        <v>71</v>
      </c>
      <c r="C3720">
        <v>93</v>
      </c>
      <c r="D3720" t="s">
        <v>21</v>
      </c>
      <c r="E3720" t="s">
        <v>22</v>
      </c>
      <c r="F3720" t="s">
        <v>23</v>
      </c>
      <c r="G3720">
        <v>21</v>
      </c>
      <c r="H3720">
        <v>213.8</v>
      </c>
      <c r="I3720">
        <v>103</v>
      </c>
      <c r="J3720">
        <v>36.35</v>
      </c>
      <c r="K3720">
        <v>257.7</v>
      </c>
      <c r="L3720">
        <v>72</v>
      </c>
      <c r="M3720">
        <v>21.9</v>
      </c>
      <c r="N3720">
        <v>218.4</v>
      </c>
      <c r="O3720">
        <v>114</v>
      </c>
      <c r="P3720">
        <v>9.83</v>
      </c>
      <c r="Q3720">
        <v>7.2</v>
      </c>
      <c r="R3720">
        <v>6</v>
      </c>
      <c r="S3720">
        <v>1.94</v>
      </c>
      <c r="T3720">
        <v>1</v>
      </c>
      <c r="U3720" t="s">
        <v>22</v>
      </c>
      <c r="V3720">
        <f>IF(tbl_Customers[[#This Row],[churn]] = "yes", 1, 0)</f>
        <v>0</v>
      </c>
      <c r="W3720" t="str">
        <f>IF(tbl_Customers[[#This Row],[number_customer_service_calls]] &lt;= 1, "0-1 Calls", IF(tbl_Customers[[#This Row],[number_customer_service_calls]] &lt;= 3, "2-3 Calls", IF(tbl_Customers[[#This Row],[number_customer_service_calls]] &lt;=5, "4-5 Calls", "6+ Calls")))</f>
        <v>0-1 Calls</v>
      </c>
      <c r="X3720" t="str">
        <f>IF(tbl_Customers[[#This Row],[account_length]] &lt;= 50, "0-50", IF(tbl_Customers[[#This Row],[account_length]] &lt;=100, "51-100", IF(tbl_Customers[[#This Row],[account_length]] &lt;= 150, "101-150", "151+")))</f>
        <v>51-100</v>
      </c>
      <c r="Y3720" t="str">
        <f>IF(tbl_Customers[[#This Row],[total_intl_charge]] &lt;= 3, "Low Charges", "High Charges")</f>
        <v>Low Charges</v>
      </c>
      <c r="Z3720" t="str">
        <f>IF(tbl_Customers[[#This Row],[total_eve_calls]]&lt;=80,"Low Calls",
IF(tbl_Customers[[#This Row],[total_eve_calls]]&lt;=120,"Medium Calls","High Calls"))</f>
        <v>Low Calls</v>
      </c>
      <c r="AA3720" t="str">
        <f>IF(tbl_Customers[[#This Row],[total_eve_charge]]&lt;=15,"Low Charges",
IF(tbl_Customers[[#This Row],[total_eve_charge]]&lt;=20,"Medium Charges","High Charges"))</f>
        <v>High Charges</v>
      </c>
      <c r="AB37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0" t="str">
        <f>IF(tbl_Customers[[#This Row],[number_vmail_messages]] = 0, "No Usage", IF(tbl_Customers[[#This Row],[number_vmail_messages]] &lt;= 20, "Low Usage", IF(tbl_Customers[[#This Row],[number_vmail_messages]] &lt;= 40, "Medium Usgae", "High Usage")))</f>
        <v>Medium Usgae</v>
      </c>
      <c r="AD3720" t="str">
        <f>IF(tbl_Customers[[#This Row],[total_day_minutes]]&lt;=150,"Low Usage", IF(tbl_Customers[[#This Row],[total_day_minutes]]&lt;=200,"Medium Usage", IF(tbl_Customers[[#This Row],[total_day_minutes]]&lt;=250,"High Usage","Very High Usage")))</f>
        <v>High Usage</v>
      </c>
      <c r="AE3720" t="str">
        <f>IF(tbl_Customers[[#This Row],[total_intl_calls]]&lt;=5,"Low Calls", IF(tbl_Customers[[#This Row],[total_intl_calls]]&lt;=10, "Medium Calls", "High Calls"))</f>
        <v>Medium Calls</v>
      </c>
      <c r="AF37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20" s="36" t="str">
        <f>IF(tbl_Customers[[#This Row],[Churn_Risk_Score]]&gt;=10,"High Risk", IF(tbl_Customers[[#This Row],[Churn_Risk_Score]]&gt;=5,"Medium Risk","Low Risk"))</f>
        <v>Low Risk</v>
      </c>
    </row>
    <row r="3721" spans="1:33" x14ac:dyDescent="0.35">
      <c r="A3721">
        <v>3720</v>
      </c>
      <c r="B3721" t="s">
        <v>45</v>
      </c>
      <c r="C3721">
        <v>232</v>
      </c>
      <c r="D3721" t="s">
        <v>21</v>
      </c>
      <c r="E3721" t="s">
        <v>22</v>
      </c>
      <c r="F3721" t="s">
        <v>22</v>
      </c>
      <c r="G3721">
        <v>0</v>
      </c>
      <c r="H3721">
        <v>248.2</v>
      </c>
      <c r="I3721">
        <v>128</v>
      </c>
      <c r="J3721">
        <v>42.19</v>
      </c>
      <c r="K3721">
        <v>211.2</v>
      </c>
      <c r="L3721">
        <v>96</v>
      </c>
      <c r="M3721">
        <v>17.95</v>
      </c>
      <c r="N3721">
        <v>147.1</v>
      </c>
      <c r="O3721">
        <v>117</v>
      </c>
      <c r="P3721">
        <v>6.62</v>
      </c>
      <c r="Q3721">
        <v>10</v>
      </c>
      <c r="R3721">
        <v>6</v>
      </c>
      <c r="S3721">
        <v>2.7</v>
      </c>
      <c r="T3721">
        <v>2</v>
      </c>
      <c r="U3721" t="s">
        <v>22</v>
      </c>
      <c r="V3721">
        <f>IF(tbl_Customers[[#This Row],[churn]] = "yes", 1, 0)</f>
        <v>0</v>
      </c>
      <c r="W3721" t="str">
        <f>IF(tbl_Customers[[#This Row],[number_customer_service_calls]] &lt;= 1, "0-1 Calls", IF(tbl_Customers[[#This Row],[number_customer_service_calls]] &lt;= 3, "2-3 Calls", IF(tbl_Customers[[#This Row],[number_customer_service_calls]] &lt;=5, "4-5 Calls", "6+ Calls")))</f>
        <v>2-3 Calls</v>
      </c>
      <c r="X3721" t="str">
        <f>IF(tbl_Customers[[#This Row],[account_length]] &lt;= 50, "0-50", IF(tbl_Customers[[#This Row],[account_length]] &lt;=100, "51-100", IF(tbl_Customers[[#This Row],[account_length]] &lt;= 150, "101-150", "151+")))</f>
        <v>151+</v>
      </c>
      <c r="Y3721" t="str">
        <f>IF(tbl_Customers[[#This Row],[total_intl_charge]] &lt;= 3, "Low Charges", "High Charges")</f>
        <v>Low Charges</v>
      </c>
      <c r="Z3721" t="str">
        <f>IF(tbl_Customers[[#This Row],[total_eve_calls]]&lt;=80,"Low Calls",
IF(tbl_Customers[[#This Row],[total_eve_calls]]&lt;=120,"Medium Calls","High Calls"))</f>
        <v>Medium Calls</v>
      </c>
      <c r="AA3721" t="str">
        <f>IF(tbl_Customers[[#This Row],[total_eve_charge]]&lt;=15,"Low Charges",
IF(tbl_Customers[[#This Row],[total_eve_charge]]&lt;=20,"Medium Charges","High Charges"))</f>
        <v>Medium Charges</v>
      </c>
      <c r="AB37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1" t="str">
        <f>IF(tbl_Customers[[#This Row],[number_vmail_messages]] = 0, "No Usage", IF(tbl_Customers[[#This Row],[number_vmail_messages]] &lt;= 20, "Low Usage", IF(tbl_Customers[[#This Row],[number_vmail_messages]] &lt;= 40, "Medium Usgae", "High Usage")))</f>
        <v>No Usage</v>
      </c>
      <c r="AD3721" t="str">
        <f>IF(tbl_Customers[[#This Row],[total_day_minutes]]&lt;=150,"Low Usage", IF(tbl_Customers[[#This Row],[total_day_minutes]]&lt;=200,"Medium Usage", IF(tbl_Customers[[#This Row],[total_day_minutes]]&lt;=250,"High Usage","Very High Usage")))</f>
        <v>High Usage</v>
      </c>
      <c r="AE3721" t="str">
        <f>IF(tbl_Customers[[#This Row],[total_intl_calls]]&lt;=5,"Low Calls", IF(tbl_Customers[[#This Row],[total_intl_calls]]&lt;=10, "Medium Calls", "High Calls"))</f>
        <v>Medium Calls</v>
      </c>
      <c r="AF37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21" s="36" t="str">
        <f>IF(tbl_Customers[[#This Row],[Churn_Risk_Score]]&gt;=10,"High Risk", IF(tbl_Customers[[#This Row],[Churn_Risk_Score]]&gt;=5,"Medium Risk","Low Risk"))</f>
        <v>Low Risk</v>
      </c>
    </row>
    <row r="3722" spans="1:33" x14ac:dyDescent="0.35">
      <c r="A3722">
        <v>3721</v>
      </c>
      <c r="B3722" t="s">
        <v>73</v>
      </c>
      <c r="C3722">
        <v>137</v>
      </c>
      <c r="D3722" t="s">
        <v>21</v>
      </c>
      <c r="E3722" t="s">
        <v>22</v>
      </c>
      <c r="F3722" t="s">
        <v>23</v>
      </c>
      <c r="G3722">
        <v>25</v>
      </c>
      <c r="H3722">
        <v>174.6</v>
      </c>
      <c r="I3722">
        <v>88</v>
      </c>
      <c r="J3722">
        <v>29.68</v>
      </c>
      <c r="K3722">
        <v>243.8</v>
      </c>
      <c r="L3722">
        <v>118</v>
      </c>
      <c r="M3722">
        <v>20.72</v>
      </c>
      <c r="N3722">
        <v>259.7</v>
      </c>
      <c r="O3722">
        <v>103</v>
      </c>
      <c r="P3722">
        <v>11.69</v>
      </c>
      <c r="Q3722">
        <v>12.2</v>
      </c>
      <c r="R3722">
        <v>3</v>
      </c>
      <c r="S3722">
        <v>3.29</v>
      </c>
      <c r="T3722">
        <v>3</v>
      </c>
      <c r="U3722" t="s">
        <v>22</v>
      </c>
      <c r="V3722">
        <f>IF(tbl_Customers[[#This Row],[churn]] = "yes", 1, 0)</f>
        <v>0</v>
      </c>
      <c r="W3722" t="str">
        <f>IF(tbl_Customers[[#This Row],[number_customer_service_calls]] &lt;= 1, "0-1 Calls", IF(tbl_Customers[[#This Row],[number_customer_service_calls]] &lt;= 3, "2-3 Calls", IF(tbl_Customers[[#This Row],[number_customer_service_calls]] &lt;=5, "4-5 Calls", "6+ Calls")))</f>
        <v>2-3 Calls</v>
      </c>
      <c r="X3722" t="str">
        <f>IF(tbl_Customers[[#This Row],[account_length]] &lt;= 50, "0-50", IF(tbl_Customers[[#This Row],[account_length]] &lt;=100, "51-100", IF(tbl_Customers[[#This Row],[account_length]] &lt;= 150, "101-150", "151+")))</f>
        <v>101-150</v>
      </c>
      <c r="Y3722" t="str">
        <f>IF(tbl_Customers[[#This Row],[total_intl_charge]] &lt;= 3, "Low Charges", "High Charges")</f>
        <v>High Charges</v>
      </c>
      <c r="Z3722" t="str">
        <f>IF(tbl_Customers[[#This Row],[total_eve_calls]]&lt;=80,"Low Calls",
IF(tbl_Customers[[#This Row],[total_eve_calls]]&lt;=120,"Medium Calls","High Calls"))</f>
        <v>Medium Calls</v>
      </c>
      <c r="AA3722" t="str">
        <f>IF(tbl_Customers[[#This Row],[total_eve_charge]]&lt;=15,"Low Charges",
IF(tbl_Customers[[#This Row],[total_eve_charge]]&lt;=20,"Medium Charges","High Charges"))</f>
        <v>High Charges</v>
      </c>
      <c r="AB37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22" t="str">
        <f>IF(tbl_Customers[[#This Row],[number_vmail_messages]] = 0, "No Usage", IF(tbl_Customers[[#This Row],[number_vmail_messages]] &lt;= 20, "Low Usage", IF(tbl_Customers[[#This Row],[number_vmail_messages]] &lt;= 40, "Medium Usgae", "High Usage")))</f>
        <v>Medium Usgae</v>
      </c>
      <c r="AD3722" t="str">
        <f>IF(tbl_Customers[[#This Row],[total_day_minutes]]&lt;=150,"Low Usage", IF(tbl_Customers[[#This Row],[total_day_minutes]]&lt;=200,"Medium Usage", IF(tbl_Customers[[#This Row],[total_day_minutes]]&lt;=250,"High Usage","Very High Usage")))</f>
        <v>Medium Usage</v>
      </c>
      <c r="AE3722" t="str">
        <f>IF(tbl_Customers[[#This Row],[total_intl_calls]]&lt;=5,"Low Calls", IF(tbl_Customers[[#This Row],[total_intl_calls]]&lt;=10, "Medium Calls", "High Calls"))</f>
        <v>Low Calls</v>
      </c>
      <c r="AF37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22" s="36" t="str">
        <f>IF(tbl_Customers[[#This Row],[Churn_Risk_Score]]&gt;=10,"High Risk", IF(tbl_Customers[[#This Row],[Churn_Risk_Score]]&gt;=5,"Medium Risk","Low Risk"))</f>
        <v>Low Risk</v>
      </c>
    </row>
    <row r="3723" spans="1:33" x14ac:dyDescent="0.35">
      <c r="A3723">
        <v>3722</v>
      </c>
      <c r="B3723" t="s">
        <v>44</v>
      </c>
      <c r="C3723">
        <v>3</v>
      </c>
      <c r="D3723" t="s">
        <v>21</v>
      </c>
      <c r="E3723" t="s">
        <v>22</v>
      </c>
      <c r="F3723" t="s">
        <v>23</v>
      </c>
      <c r="G3723">
        <v>23</v>
      </c>
      <c r="H3723">
        <v>205.5</v>
      </c>
      <c r="I3723">
        <v>102</v>
      </c>
      <c r="J3723">
        <v>34.94</v>
      </c>
      <c r="K3723">
        <v>209.5</v>
      </c>
      <c r="L3723">
        <v>83</v>
      </c>
      <c r="M3723">
        <v>17.809999999999999</v>
      </c>
      <c r="N3723">
        <v>182.3</v>
      </c>
      <c r="O3723">
        <v>99</v>
      </c>
      <c r="P3723">
        <v>8.1999999999999993</v>
      </c>
      <c r="Q3723">
        <v>6.4</v>
      </c>
      <c r="R3723">
        <v>4</v>
      </c>
      <c r="S3723">
        <v>1.73</v>
      </c>
      <c r="T3723">
        <v>0</v>
      </c>
      <c r="U3723" t="s">
        <v>22</v>
      </c>
      <c r="V3723">
        <f>IF(tbl_Customers[[#This Row],[churn]] = "yes", 1, 0)</f>
        <v>0</v>
      </c>
      <c r="W3723" t="str">
        <f>IF(tbl_Customers[[#This Row],[number_customer_service_calls]] &lt;= 1, "0-1 Calls", IF(tbl_Customers[[#This Row],[number_customer_service_calls]] &lt;= 3, "2-3 Calls", IF(tbl_Customers[[#This Row],[number_customer_service_calls]] &lt;=5, "4-5 Calls", "6+ Calls")))</f>
        <v>0-1 Calls</v>
      </c>
      <c r="X3723" t="str">
        <f>IF(tbl_Customers[[#This Row],[account_length]] &lt;= 50, "0-50", IF(tbl_Customers[[#This Row],[account_length]] &lt;=100, "51-100", IF(tbl_Customers[[#This Row],[account_length]] &lt;= 150, "101-150", "151+")))</f>
        <v>0-50</v>
      </c>
      <c r="Y3723" t="str">
        <f>IF(tbl_Customers[[#This Row],[total_intl_charge]] &lt;= 3, "Low Charges", "High Charges")</f>
        <v>Low Charges</v>
      </c>
      <c r="Z3723" t="str">
        <f>IF(tbl_Customers[[#This Row],[total_eve_calls]]&lt;=80,"Low Calls",
IF(tbl_Customers[[#This Row],[total_eve_calls]]&lt;=120,"Medium Calls","High Calls"))</f>
        <v>Medium Calls</v>
      </c>
      <c r="AA3723" t="str">
        <f>IF(tbl_Customers[[#This Row],[total_eve_charge]]&lt;=15,"Low Charges",
IF(tbl_Customers[[#This Row],[total_eve_charge]]&lt;=20,"Medium Charges","High Charges"))</f>
        <v>Medium Charges</v>
      </c>
      <c r="AB37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3" t="str">
        <f>IF(tbl_Customers[[#This Row],[number_vmail_messages]] = 0, "No Usage", IF(tbl_Customers[[#This Row],[number_vmail_messages]] &lt;= 20, "Low Usage", IF(tbl_Customers[[#This Row],[number_vmail_messages]] &lt;= 40, "Medium Usgae", "High Usage")))</f>
        <v>Medium Usgae</v>
      </c>
      <c r="AD3723" t="str">
        <f>IF(tbl_Customers[[#This Row],[total_day_minutes]]&lt;=150,"Low Usage", IF(tbl_Customers[[#This Row],[total_day_minutes]]&lt;=200,"Medium Usage", IF(tbl_Customers[[#This Row],[total_day_minutes]]&lt;=250,"High Usage","Very High Usage")))</f>
        <v>High Usage</v>
      </c>
      <c r="AE3723" t="str">
        <f>IF(tbl_Customers[[#This Row],[total_intl_calls]]&lt;=5,"Low Calls", IF(tbl_Customers[[#This Row],[total_intl_calls]]&lt;=10, "Medium Calls", "High Calls"))</f>
        <v>Low Calls</v>
      </c>
      <c r="AF37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23" s="36" t="str">
        <f>IF(tbl_Customers[[#This Row],[Churn_Risk_Score]]&gt;=10,"High Risk", IF(tbl_Customers[[#This Row],[Churn_Risk_Score]]&gt;=5,"Medium Risk","Low Risk"))</f>
        <v>Low Risk</v>
      </c>
    </row>
    <row r="3724" spans="1:33" x14ac:dyDescent="0.35">
      <c r="A3724">
        <v>3723</v>
      </c>
      <c r="B3724" t="s">
        <v>33</v>
      </c>
      <c r="C3724">
        <v>137</v>
      </c>
      <c r="D3724" t="s">
        <v>21</v>
      </c>
      <c r="E3724" t="s">
        <v>22</v>
      </c>
      <c r="F3724" t="s">
        <v>22</v>
      </c>
      <c r="G3724">
        <v>0</v>
      </c>
      <c r="H3724">
        <v>209.1</v>
      </c>
      <c r="I3724">
        <v>104</v>
      </c>
      <c r="J3724">
        <v>35.549999999999997</v>
      </c>
      <c r="K3724">
        <v>189.4</v>
      </c>
      <c r="L3724">
        <v>96</v>
      </c>
      <c r="M3724">
        <v>16.100000000000001</v>
      </c>
      <c r="N3724">
        <v>214.4</v>
      </c>
      <c r="O3724">
        <v>83</v>
      </c>
      <c r="P3724">
        <v>9.65</v>
      </c>
      <c r="Q3724">
        <v>14.8</v>
      </c>
      <c r="R3724">
        <v>4</v>
      </c>
      <c r="S3724">
        <v>4</v>
      </c>
      <c r="T3724">
        <v>3</v>
      </c>
      <c r="U3724" t="s">
        <v>22</v>
      </c>
      <c r="V3724">
        <f>IF(tbl_Customers[[#This Row],[churn]] = "yes", 1, 0)</f>
        <v>0</v>
      </c>
      <c r="W3724" t="str">
        <f>IF(tbl_Customers[[#This Row],[number_customer_service_calls]] &lt;= 1, "0-1 Calls", IF(tbl_Customers[[#This Row],[number_customer_service_calls]] &lt;= 3, "2-3 Calls", IF(tbl_Customers[[#This Row],[number_customer_service_calls]] &lt;=5, "4-5 Calls", "6+ Calls")))</f>
        <v>2-3 Calls</v>
      </c>
      <c r="X3724" t="str">
        <f>IF(tbl_Customers[[#This Row],[account_length]] &lt;= 50, "0-50", IF(tbl_Customers[[#This Row],[account_length]] &lt;=100, "51-100", IF(tbl_Customers[[#This Row],[account_length]] &lt;= 150, "101-150", "151+")))</f>
        <v>101-150</v>
      </c>
      <c r="Y3724" t="str">
        <f>IF(tbl_Customers[[#This Row],[total_intl_charge]] &lt;= 3, "Low Charges", "High Charges")</f>
        <v>High Charges</v>
      </c>
      <c r="Z3724" t="str">
        <f>IF(tbl_Customers[[#This Row],[total_eve_calls]]&lt;=80,"Low Calls",
IF(tbl_Customers[[#This Row],[total_eve_calls]]&lt;=120,"Medium Calls","High Calls"))</f>
        <v>Medium Calls</v>
      </c>
      <c r="AA3724" t="str">
        <f>IF(tbl_Customers[[#This Row],[total_eve_charge]]&lt;=15,"Low Charges",
IF(tbl_Customers[[#This Row],[total_eve_charge]]&lt;=20,"Medium Charges","High Charges"))</f>
        <v>Medium Charges</v>
      </c>
      <c r="AB37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24" t="str">
        <f>IF(tbl_Customers[[#This Row],[number_vmail_messages]] = 0, "No Usage", IF(tbl_Customers[[#This Row],[number_vmail_messages]] &lt;= 20, "Low Usage", IF(tbl_Customers[[#This Row],[number_vmail_messages]] &lt;= 40, "Medium Usgae", "High Usage")))</f>
        <v>No Usage</v>
      </c>
      <c r="AD3724" t="str">
        <f>IF(tbl_Customers[[#This Row],[total_day_minutes]]&lt;=150,"Low Usage", IF(tbl_Customers[[#This Row],[total_day_minutes]]&lt;=200,"Medium Usage", IF(tbl_Customers[[#This Row],[total_day_minutes]]&lt;=250,"High Usage","Very High Usage")))</f>
        <v>High Usage</v>
      </c>
      <c r="AE3724" t="str">
        <f>IF(tbl_Customers[[#This Row],[total_intl_calls]]&lt;=5,"Low Calls", IF(tbl_Customers[[#This Row],[total_intl_calls]]&lt;=10, "Medium Calls", "High Calls"))</f>
        <v>Low Calls</v>
      </c>
      <c r="AF37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24" s="36" t="str">
        <f>IF(tbl_Customers[[#This Row],[Churn_Risk_Score]]&gt;=10,"High Risk", IF(tbl_Customers[[#This Row],[Churn_Risk_Score]]&gt;=5,"Medium Risk","Low Risk"))</f>
        <v>Low Risk</v>
      </c>
    </row>
    <row r="3725" spans="1:33" x14ac:dyDescent="0.35">
      <c r="A3725">
        <v>3724</v>
      </c>
      <c r="B3725" t="s">
        <v>33</v>
      </c>
      <c r="C3725">
        <v>42</v>
      </c>
      <c r="D3725" t="s">
        <v>21</v>
      </c>
      <c r="E3725" t="s">
        <v>22</v>
      </c>
      <c r="F3725" t="s">
        <v>22</v>
      </c>
      <c r="G3725">
        <v>0</v>
      </c>
      <c r="H3725">
        <v>251.1</v>
      </c>
      <c r="I3725">
        <v>81</v>
      </c>
      <c r="J3725">
        <v>42.69</v>
      </c>
      <c r="K3725">
        <v>178.3</v>
      </c>
      <c r="L3725">
        <v>106</v>
      </c>
      <c r="M3725">
        <v>15.16</v>
      </c>
      <c r="N3725">
        <v>184.6</v>
      </c>
      <c r="O3725">
        <v>90</v>
      </c>
      <c r="P3725">
        <v>8.31</v>
      </c>
      <c r="Q3725">
        <v>12.7</v>
      </c>
      <c r="R3725">
        <v>5</v>
      </c>
      <c r="S3725">
        <v>3.43</v>
      </c>
      <c r="T3725">
        <v>0</v>
      </c>
      <c r="U3725" t="s">
        <v>22</v>
      </c>
      <c r="V3725">
        <f>IF(tbl_Customers[[#This Row],[churn]] = "yes", 1, 0)</f>
        <v>0</v>
      </c>
      <c r="W3725" t="str">
        <f>IF(tbl_Customers[[#This Row],[number_customer_service_calls]] &lt;= 1, "0-1 Calls", IF(tbl_Customers[[#This Row],[number_customer_service_calls]] &lt;= 3, "2-3 Calls", IF(tbl_Customers[[#This Row],[number_customer_service_calls]] &lt;=5, "4-5 Calls", "6+ Calls")))</f>
        <v>0-1 Calls</v>
      </c>
      <c r="X3725" t="str">
        <f>IF(tbl_Customers[[#This Row],[account_length]] &lt;= 50, "0-50", IF(tbl_Customers[[#This Row],[account_length]] &lt;=100, "51-100", IF(tbl_Customers[[#This Row],[account_length]] &lt;= 150, "101-150", "151+")))</f>
        <v>0-50</v>
      </c>
      <c r="Y3725" t="str">
        <f>IF(tbl_Customers[[#This Row],[total_intl_charge]] &lt;= 3, "Low Charges", "High Charges")</f>
        <v>High Charges</v>
      </c>
      <c r="Z3725" t="str">
        <f>IF(tbl_Customers[[#This Row],[total_eve_calls]]&lt;=80,"Low Calls",
IF(tbl_Customers[[#This Row],[total_eve_calls]]&lt;=120,"Medium Calls","High Calls"))</f>
        <v>Medium Calls</v>
      </c>
      <c r="AA3725" t="str">
        <f>IF(tbl_Customers[[#This Row],[total_eve_charge]]&lt;=15,"Low Charges",
IF(tbl_Customers[[#This Row],[total_eve_charge]]&lt;=20,"Medium Charges","High Charges"))</f>
        <v>Medium Charges</v>
      </c>
      <c r="AB37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25" t="str">
        <f>IF(tbl_Customers[[#This Row],[number_vmail_messages]] = 0, "No Usage", IF(tbl_Customers[[#This Row],[number_vmail_messages]] &lt;= 20, "Low Usage", IF(tbl_Customers[[#This Row],[number_vmail_messages]] &lt;= 40, "Medium Usgae", "High Usage")))</f>
        <v>No Usage</v>
      </c>
      <c r="AD3725" t="str">
        <f>IF(tbl_Customers[[#This Row],[total_day_minutes]]&lt;=150,"Low Usage", IF(tbl_Customers[[#This Row],[total_day_minutes]]&lt;=200,"Medium Usage", IF(tbl_Customers[[#This Row],[total_day_minutes]]&lt;=250,"High Usage","Very High Usage")))</f>
        <v>Very High Usage</v>
      </c>
      <c r="AE3725" t="str">
        <f>IF(tbl_Customers[[#This Row],[total_intl_calls]]&lt;=5,"Low Calls", IF(tbl_Customers[[#This Row],[total_intl_calls]]&lt;=10, "Medium Calls", "High Calls"))</f>
        <v>Low Calls</v>
      </c>
      <c r="AF37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25" s="36" t="str">
        <f>IF(tbl_Customers[[#This Row],[Churn_Risk_Score]]&gt;=10,"High Risk", IF(tbl_Customers[[#This Row],[Churn_Risk_Score]]&gt;=5,"Medium Risk","Low Risk"))</f>
        <v>Medium Risk</v>
      </c>
    </row>
    <row r="3726" spans="1:33" x14ac:dyDescent="0.35">
      <c r="A3726">
        <v>3725</v>
      </c>
      <c r="B3726" t="s">
        <v>49</v>
      </c>
      <c r="C3726">
        <v>58</v>
      </c>
      <c r="D3726" t="s">
        <v>25</v>
      </c>
      <c r="E3726" t="s">
        <v>22</v>
      </c>
      <c r="F3726" t="s">
        <v>22</v>
      </c>
      <c r="G3726">
        <v>0</v>
      </c>
      <c r="H3726">
        <v>187.6</v>
      </c>
      <c r="I3726">
        <v>113</v>
      </c>
      <c r="J3726">
        <v>31.89</v>
      </c>
      <c r="K3726">
        <v>217.4</v>
      </c>
      <c r="L3726">
        <v>115</v>
      </c>
      <c r="M3726">
        <v>18.48</v>
      </c>
      <c r="N3726">
        <v>139.69999999999999</v>
      </c>
      <c r="O3726">
        <v>92</v>
      </c>
      <c r="P3726">
        <v>6.29</v>
      </c>
      <c r="Q3726">
        <v>9.8000000000000007</v>
      </c>
      <c r="R3726">
        <v>5</v>
      </c>
      <c r="S3726">
        <v>2.65</v>
      </c>
      <c r="T3726">
        <v>3</v>
      </c>
      <c r="U3726" t="s">
        <v>22</v>
      </c>
      <c r="V3726">
        <f>IF(tbl_Customers[[#This Row],[churn]] = "yes", 1, 0)</f>
        <v>0</v>
      </c>
      <c r="W3726" t="str">
        <f>IF(tbl_Customers[[#This Row],[number_customer_service_calls]] &lt;= 1, "0-1 Calls", IF(tbl_Customers[[#This Row],[number_customer_service_calls]] &lt;= 3, "2-3 Calls", IF(tbl_Customers[[#This Row],[number_customer_service_calls]] &lt;=5, "4-5 Calls", "6+ Calls")))</f>
        <v>2-3 Calls</v>
      </c>
      <c r="X3726" t="str">
        <f>IF(tbl_Customers[[#This Row],[account_length]] &lt;= 50, "0-50", IF(tbl_Customers[[#This Row],[account_length]] &lt;=100, "51-100", IF(tbl_Customers[[#This Row],[account_length]] &lt;= 150, "101-150", "151+")))</f>
        <v>51-100</v>
      </c>
      <c r="Y3726" t="str">
        <f>IF(tbl_Customers[[#This Row],[total_intl_charge]] &lt;= 3, "Low Charges", "High Charges")</f>
        <v>Low Charges</v>
      </c>
      <c r="Z3726" t="str">
        <f>IF(tbl_Customers[[#This Row],[total_eve_calls]]&lt;=80,"Low Calls",
IF(tbl_Customers[[#This Row],[total_eve_calls]]&lt;=120,"Medium Calls","High Calls"))</f>
        <v>Medium Calls</v>
      </c>
      <c r="AA3726" t="str">
        <f>IF(tbl_Customers[[#This Row],[total_eve_charge]]&lt;=15,"Low Charges",
IF(tbl_Customers[[#This Row],[total_eve_charge]]&lt;=20,"Medium Charges","High Charges"))</f>
        <v>Medium Charges</v>
      </c>
      <c r="AB37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6" t="str">
        <f>IF(tbl_Customers[[#This Row],[number_vmail_messages]] = 0, "No Usage", IF(tbl_Customers[[#This Row],[number_vmail_messages]] &lt;= 20, "Low Usage", IF(tbl_Customers[[#This Row],[number_vmail_messages]] &lt;= 40, "Medium Usgae", "High Usage")))</f>
        <v>No Usage</v>
      </c>
      <c r="AD3726" t="str">
        <f>IF(tbl_Customers[[#This Row],[total_day_minutes]]&lt;=150,"Low Usage", IF(tbl_Customers[[#This Row],[total_day_minutes]]&lt;=200,"Medium Usage", IF(tbl_Customers[[#This Row],[total_day_minutes]]&lt;=250,"High Usage","Very High Usage")))</f>
        <v>Medium Usage</v>
      </c>
      <c r="AE3726" t="str">
        <f>IF(tbl_Customers[[#This Row],[total_intl_calls]]&lt;=5,"Low Calls", IF(tbl_Customers[[#This Row],[total_intl_calls]]&lt;=10, "Medium Calls", "High Calls"))</f>
        <v>Low Calls</v>
      </c>
      <c r="AF37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26" s="36" t="str">
        <f>IF(tbl_Customers[[#This Row],[Churn_Risk_Score]]&gt;=10,"High Risk", IF(tbl_Customers[[#This Row],[Churn_Risk_Score]]&gt;=5,"Medium Risk","Low Risk"))</f>
        <v>Low Risk</v>
      </c>
    </row>
    <row r="3727" spans="1:33" x14ac:dyDescent="0.35">
      <c r="A3727">
        <v>3726</v>
      </c>
      <c r="B3727" t="s">
        <v>65</v>
      </c>
      <c r="C3727">
        <v>55</v>
      </c>
      <c r="D3727" t="s">
        <v>21</v>
      </c>
      <c r="E3727" t="s">
        <v>22</v>
      </c>
      <c r="F3727" t="s">
        <v>23</v>
      </c>
      <c r="G3727">
        <v>37</v>
      </c>
      <c r="H3727">
        <v>197.5</v>
      </c>
      <c r="I3727">
        <v>89</v>
      </c>
      <c r="J3727">
        <v>33.58</v>
      </c>
      <c r="K3727">
        <v>228.7</v>
      </c>
      <c r="L3727">
        <v>141</v>
      </c>
      <c r="M3727">
        <v>19.440000000000001</v>
      </c>
      <c r="N3727">
        <v>313.39999999999998</v>
      </c>
      <c r="O3727">
        <v>121</v>
      </c>
      <c r="P3727">
        <v>14.1</v>
      </c>
      <c r="Q3727">
        <v>19.7</v>
      </c>
      <c r="R3727">
        <v>2</v>
      </c>
      <c r="S3727">
        <v>5.32</v>
      </c>
      <c r="T3727">
        <v>1</v>
      </c>
      <c r="U3727" t="s">
        <v>22</v>
      </c>
      <c r="V3727">
        <f>IF(tbl_Customers[[#This Row],[churn]] = "yes", 1, 0)</f>
        <v>0</v>
      </c>
      <c r="W3727" t="str">
        <f>IF(tbl_Customers[[#This Row],[number_customer_service_calls]] &lt;= 1, "0-1 Calls", IF(tbl_Customers[[#This Row],[number_customer_service_calls]] &lt;= 3, "2-3 Calls", IF(tbl_Customers[[#This Row],[number_customer_service_calls]] &lt;=5, "4-5 Calls", "6+ Calls")))</f>
        <v>0-1 Calls</v>
      </c>
      <c r="X3727" t="str">
        <f>IF(tbl_Customers[[#This Row],[account_length]] &lt;= 50, "0-50", IF(tbl_Customers[[#This Row],[account_length]] &lt;=100, "51-100", IF(tbl_Customers[[#This Row],[account_length]] &lt;= 150, "101-150", "151+")))</f>
        <v>51-100</v>
      </c>
      <c r="Y3727" t="str">
        <f>IF(tbl_Customers[[#This Row],[total_intl_charge]] &lt;= 3, "Low Charges", "High Charges")</f>
        <v>High Charges</v>
      </c>
      <c r="Z3727" t="str">
        <f>IF(tbl_Customers[[#This Row],[total_eve_calls]]&lt;=80,"Low Calls",
IF(tbl_Customers[[#This Row],[total_eve_calls]]&lt;=120,"Medium Calls","High Calls"))</f>
        <v>High Calls</v>
      </c>
      <c r="AA3727" t="str">
        <f>IF(tbl_Customers[[#This Row],[total_eve_charge]]&lt;=15,"Low Charges",
IF(tbl_Customers[[#This Row],[total_eve_charge]]&lt;=20,"Medium Charges","High Charges"))</f>
        <v>Medium Charges</v>
      </c>
      <c r="AB37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7" t="str">
        <f>IF(tbl_Customers[[#This Row],[number_vmail_messages]] = 0, "No Usage", IF(tbl_Customers[[#This Row],[number_vmail_messages]] &lt;= 20, "Low Usage", IF(tbl_Customers[[#This Row],[number_vmail_messages]] &lt;= 40, "Medium Usgae", "High Usage")))</f>
        <v>Medium Usgae</v>
      </c>
      <c r="AD3727" t="str">
        <f>IF(tbl_Customers[[#This Row],[total_day_minutes]]&lt;=150,"Low Usage", IF(tbl_Customers[[#This Row],[total_day_minutes]]&lt;=200,"Medium Usage", IF(tbl_Customers[[#This Row],[total_day_minutes]]&lt;=250,"High Usage","Very High Usage")))</f>
        <v>Medium Usage</v>
      </c>
      <c r="AE3727" t="str">
        <f>IF(tbl_Customers[[#This Row],[total_intl_calls]]&lt;=5,"Low Calls", IF(tbl_Customers[[#This Row],[total_intl_calls]]&lt;=10, "Medium Calls", "High Calls"))</f>
        <v>Low Calls</v>
      </c>
      <c r="AF37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27" s="36" t="str">
        <f>IF(tbl_Customers[[#This Row],[Churn_Risk_Score]]&gt;=10,"High Risk", IF(tbl_Customers[[#This Row],[Churn_Risk_Score]]&gt;=5,"Medium Risk","Low Risk"))</f>
        <v>Low Risk</v>
      </c>
    </row>
    <row r="3728" spans="1:33" x14ac:dyDescent="0.35">
      <c r="A3728">
        <v>3727</v>
      </c>
      <c r="B3728" t="s">
        <v>20</v>
      </c>
      <c r="C3728">
        <v>69</v>
      </c>
      <c r="D3728" t="s">
        <v>28</v>
      </c>
      <c r="E3728" t="s">
        <v>22</v>
      </c>
      <c r="F3728" t="s">
        <v>22</v>
      </c>
      <c r="G3728">
        <v>0</v>
      </c>
      <c r="H3728">
        <v>221.6</v>
      </c>
      <c r="I3728">
        <v>88</v>
      </c>
      <c r="J3728">
        <v>37.67</v>
      </c>
      <c r="K3728">
        <v>231.8</v>
      </c>
      <c r="L3728">
        <v>87</v>
      </c>
      <c r="M3728">
        <v>19.7</v>
      </c>
      <c r="N3728">
        <v>211.7</v>
      </c>
      <c r="O3728">
        <v>116</v>
      </c>
      <c r="P3728">
        <v>9.5299999999999994</v>
      </c>
      <c r="Q3728">
        <v>8.6</v>
      </c>
      <c r="R3728">
        <v>9</v>
      </c>
      <c r="S3728">
        <v>2.3199999999999998</v>
      </c>
      <c r="T3728">
        <v>1</v>
      </c>
      <c r="U3728" t="s">
        <v>22</v>
      </c>
      <c r="V3728">
        <f>IF(tbl_Customers[[#This Row],[churn]] = "yes", 1, 0)</f>
        <v>0</v>
      </c>
      <c r="W3728" t="str">
        <f>IF(tbl_Customers[[#This Row],[number_customer_service_calls]] &lt;= 1, "0-1 Calls", IF(tbl_Customers[[#This Row],[number_customer_service_calls]] &lt;= 3, "2-3 Calls", IF(tbl_Customers[[#This Row],[number_customer_service_calls]] &lt;=5, "4-5 Calls", "6+ Calls")))</f>
        <v>0-1 Calls</v>
      </c>
      <c r="X3728" t="str">
        <f>IF(tbl_Customers[[#This Row],[account_length]] &lt;= 50, "0-50", IF(tbl_Customers[[#This Row],[account_length]] &lt;=100, "51-100", IF(tbl_Customers[[#This Row],[account_length]] &lt;= 150, "101-150", "151+")))</f>
        <v>51-100</v>
      </c>
      <c r="Y3728" t="str">
        <f>IF(tbl_Customers[[#This Row],[total_intl_charge]] &lt;= 3, "Low Charges", "High Charges")</f>
        <v>Low Charges</v>
      </c>
      <c r="Z3728" t="str">
        <f>IF(tbl_Customers[[#This Row],[total_eve_calls]]&lt;=80,"Low Calls",
IF(tbl_Customers[[#This Row],[total_eve_calls]]&lt;=120,"Medium Calls","High Calls"))</f>
        <v>Medium Calls</v>
      </c>
      <c r="AA3728" t="str">
        <f>IF(tbl_Customers[[#This Row],[total_eve_charge]]&lt;=15,"Low Charges",
IF(tbl_Customers[[#This Row],[total_eve_charge]]&lt;=20,"Medium Charges","High Charges"))</f>
        <v>Medium Charges</v>
      </c>
      <c r="AB37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8" t="str">
        <f>IF(tbl_Customers[[#This Row],[number_vmail_messages]] = 0, "No Usage", IF(tbl_Customers[[#This Row],[number_vmail_messages]] &lt;= 20, "Low Usage", IF(tbl_Customers[[#This Row],[number_vmail_messages]] &lt;= 40, "Medium Usgae", "High Usage")))</f>
        <v>No Usage</v>
      </c>
      <c r="AD3728" t="str">
        <f>IF(tbl_Customers[[#This Row],[total_day_minutes]]&lt;=150,"Low Usage", IF(tbl_Customers[[#This Row],[total_day_minutes]]&lt;=200,"Medium Usage", IF(tbl_Customers[[#This Row],[total_day_minutes]]&lt;=250,"High Usage","Very High Usage")))</f>
        <v>High Usage</v>
      </c>
      <c r="AE3728" t="str">
        <f>IF(tbl_Customers[[#This Row],[total_intl_calls]]&lt;=5,"Low Calls", IF(tbl_Customers[[#This Row],[total_intl_calls]]&lt;=10, "Medium Calls", "High Calls"))</f>
        <v>Medium Calls</v>
      </c>
      <c r="AF37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28" s="36" t="str">
        <f>IF(tbl_Customers[[#This Row],[Churn_Risk_Score]]&gt;=10,"High Risk", IF(tbl_Customers[[#This Row],[Churn_Risk_Score]]&gt;=5,"Medium Risk","Low Risk"))</f>
        <v>Low Risk</v>
      </c>
    </row>
    <row r="3729" spans="1:33" x14ac:dyDescent="0.35">
      <c r="A3729">
        <v>3728</v>
      </c>
      <c r="B3729" t="s">
        <v>38</v>
      </c>
      <c r="C3729">
        <v>100</v>
      </c>
      <c r="D3729" t="s">
        <v>21</v>
      </c>
      <c r="E3729" t="s">
        <v>22</v>
      </c>
      <c r="F3729" t="s">
        <v>22</v>
      </c>
      <c r="G3729">
        <v>0</v>
      </c>
      <c r="H3729">
        <v>200.7</v>
      </c>
      <c r="I3729">
        <v>151</v>
      </c>
      <c r="J3729">
        <v>34.119999999999997</v>
      </c>
      <c r="K3729">
        <v>290.8</v>
      </c>
      <c r="L3729">
        <v>127</v>
      </c>
      <c r="M3729">
        <v>24.72</v>
      </c>
      <c r="N3729">
        <v>186.7</v>
      </c>
      <c r="O3729">
        <v>105</v>
      </c>
      <c r="P3729">
        <v>8.4</v>
      </c>
      <c r="Q3729">
        <v>10.199999999999999</v>
      </c>
      <c r="R3729">
        <v>9</v>
      </c>
      <c r="S3729">
        <v>2.75</v>
      </c>
      <c r="T3729">
        <v>1</v>
      </c>
      <c r="U3729" t="s">
        <v>22</v>
      </c>
      <c r="V3729">
        <f>IF(tbl_Customers[[#This Row],[churn]] = "yes", 1, 0)</f>
        <v>0</v>
      </c>
      <c r="W3729" t="str">
        <f>IF(tbl_Customers[[#This Row],[number_customer_service_calls]] &lt;= 1, "0-1 Calls", IF(tbl_Customers[[#This Row],[number_customer_service_calls]] &lt;= 3, "2-3 Calls", IF(tbl_Customers[[#This Row],[number_customer_service_calls]] &lt;=5, "4-5 Calls", "6+ Calls")))</f>
        <v>0-1 Calls</v>
      </c>
      <c r="X3729" t="str">
        <f>IF(tbl_Customers[[#This Row],[account_length]] &lt;= 50, "0-50", IF(tbl_Customers[[#This Row],[account_length]] &lt;=100, "51-100", IF(tbl_Customers[[#This Row],[account_length]] &lt;= 150, "101-150", "151+")))</f>
        <v>51-100</v>
      </c>
      <c r="Y3729" t="str">
        <f>IF(tbl_Customers[[#This Row],[total_intl_charge]] &lt;= 3, "Low Charges", "High Charges")</f>
        <v>Low Charges</v>
      </c>
      <c r="Z3729" t="str">
        <f>IF(tbl_Customers[[#This Row],[total_eve_calls]]&lt;=80,"Low Calls",
IF(tbl_Customers[[#This Row],[total_eve_calls]]&lt;=120,"Medium Calls","High Calls"))</f>
        <v>High Calls</v>
      </c>
      <c r="AA3729" t="str">
        <f>IF(tbl_Customers[[#This Row],[total_eve_charge]]&lt;=15,"Low Charges",
IF(tbl_Customers[[#This Row],[total_eve_charge]]&lt;=20,"Medium Charges","High Charges"))</f>
        <v>High Charges</v>
      </c>
      <c r="AB37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29" t="str">
        <f>IF(tbl_Customers[[#This Row],[number_vmail_messages]] = 0, "No Usage", IF(tbl_Customers[[#This Row],[number_vmail_messages]] &lt;= 20, "Low Usage", IF(tbl_Customers[[#This Row],[number_vmail_messages]] &lt;= 40, "Medium Usgae", "High Usage")))</f>
        <v>No Usage</v>
      </c>
      <c r="AD3729" t="str">
        <f>IF(tbl_Customers[[#This Row],[total_day_minutes]]&lt;=150,"Low Usage", IF(tbl_Customers[[#This Row],[total_day_minutes]]&lt;=200,"Medium Usage", IF(tbl_Customers[[#This Row],[total_day_minutes]]&lt;=250,"High Usage","Very High Usage")))</f>
        <v>High Usage</v>
      </c>
      <c r="AE3729" t="str">
        <f>IF(tbl_Customers[[#This Row],[total_intl_calls]]&lt;=5,"Low Calls", IF(tbl_Customers[[#This Row],[total_intl_calls]]&lt;=10, "Medium Calls", "High Calls"))</f>
        <v>Medium Calls</v>
      </c>
      <c r="AF37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29" s="36" t="str">
        <f>IF(tbl_Customers[[#This Row],[Churn_Risk_Score]]&gt;=10,"High Risk", IF(tbl_Customers[[#This Row],[Churn_Risk_Score]]&gt;=5,"Medium Risk","Low Risk"))</f>
        <v>Low Risk</v>
      </c>
    </row>
    <row r="3730" spans="1:33" x14ac:dyDescent="0.35">
      <c r="A3730">
        <v>3729</v>
      </c>
      <c r="B3730" t="s">
        <v>73</v>
      </c>
      <c r="C3730">
        <v>86</v>
      </c>
      <c r="D3730" t="s">
        <v>28</v>
      </c>
      <c r="E3730" t="s">
        <v>22</v>
      </c>
      <c r="F3730" t="s">
        <v>22</v>
      </c>
      <c r="G3730">
        <v>0</v>
      </c>
      <c r="H3730">
        <v>212.8</v>
      </c>
      <c r="I3730">
        <v>79</v>
      </c>
      <c r="J3730">
        <v>36.18</v>
      </c>
      <c r="K3730">
        <v>90.9</v>
      </c>
      <c r="L3730">
        <v>145</v>
      </c>
      <c r="M3730">
        <v>7.73</v>
      </c>
      <c r="N3730">
        <v>152.30000000000001</v>
      </c>
      <c r="O3730">
        <v>67</v>
      </c>
      <c r="P3730">
        <v>6.85</v>
      </c>
      <c r="Q3730">
        <v>11.9</v>
      </c>
      <c r="R3730">
        <v>3</v>
      </c>
      <c r="S3730">
        <v>3.21</v>
      </c>
      <c r="T3730">
        <v>2</v>
      </c>
      <c r="U3730" t="s">
        <v>22</v>
      </c>
      <c r="V3730">
        <f>IF(tbl_Customers[[#This Row],[churn]] = "yes", 1, 0)</f>
        <v>0</v>
      </c>
      <c r="W3730" t="str">
        <f>IF(tbl_Customers[[#This Row],[number_customer_service_calls]] &lt;= 1, "0-1 Calls", IF(tbl_Customers[[#This Row],[number_customer_service_calls]] &lt;= 3, "2-3 Calls", IF(tbl_Customers[[#This Row],[number_customer_service_calls]] &lt;=5, "4-5 Calls", "6+ Calls")))</f>
        <v>2-3 Calls</v>
      </c>
      <c r="X3730" t="str">
        <f>IF(tbl_Customers[[#This Row],[account_length]] &lt;= 50, "0-50", IF(tbl_Customers[[#This Row],[account_length]] &lt;=100, "51-100", IF(tbl_Customers[[#This Row],[account_length]] &lt;= 150, "101-150", "151+")))</f>
        <v>51-100</v>
      </c>
      <c r="Y3730" t="str">
        <f>IF(tbl_Customers[[#This Row],[total_intl_charge]] &lt;= 3, "Low Charges", "High Charges")</f>
        <v>High Charges</v>
      </c>
      <c r="Z3730" t="str">
        <f>IF(tbl_Customers[[#This Row],[total_eve_calls]]&lt;=80,"Low Calls",
IF(tbl_Customers[[#This Row],[total_eve_calls]]&lt;=120,"Medium Calls","High Calls"))</f>
        <v>High Calls</v>
      </c>
      <c r="AA3730" t="str">
        <f>IF(tbl_Customers[[#This Row],[total_eve_charge]]&lt;=15,"Low Charges",
IF(tbl_Customers[[#This Row],[total_eve_charge]]&lt;=20,"Medium Charges","High Charges"))</f>
        <v>Low Charges</v>
      </c>
      <c r="AB37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30" t="str">
        <f>IF(tbl_Customers[[#This Row],[number_vmail_messages]] = 0, "No Usage", IF(tbl_Customers[[#This Row],[number_vmail_messages]] &lt;= 20, "Low Usage", IF(tbl_Customers[[#This Row],[number_vmail_messages]] &lt;= 40, "Medium Usgae", "High Usage")))</f>
        <v>No Usage</v>
      </c>
      <c r="AD3730" t="str">
        <f>IF(tbl_Customers[[#This Row],[total_day_minutes]]&lt;=150,"Low Usage", IF(tbl_Customers[[#This Row],[total_day_minutes]]&lt;=200,"Medium Usage", IF(tbl_Customers[[#This Row],[total_day_minutes]]&lt;=250,"High Usage","Very High Usage")))</f>
        <v>High Usage</v>
      </c>
      <c r="AE3730" t="str">
        <f>IF(tbl_Customers[[#This Row],[total_intl_calls]]&lt;=5,"Low Calls", IF(tbl_Customers[[#This Row],[total_intl_calls]]&lt;=10, "Medium Calls", "High Calls"))</f>
        <v>Low Calls</v>
      </c>
      <c r="AF37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30" s="36" t="str">
        <f>IF(tbl_Customers[[#This Row],[Churn_Risk_Score]]&gt;=10,"High Risk", IF(tbl_Customers[[#This Row],[Churn_Risk_Score]]&gt;=5,"Medium Risk","Low Risk"))</f>
        <v>Low Risk</v>
      </c>
    </row>
    <row r="3731" spans="1:33" x14ac:dyDescent="0.35">
      <c r="A3731">
        <v>3730</v>
      </c>
      <c r="B3731" t="s">
        <v>69</v>
      </c>
      <c r="C3731">
        <v>105</v>
      </c>
      <c r="D3731" t="s">
        <v>28</v>
      </c>
      <c r="E3731" t="s">
        <v>22</v>
      </c>
      <c r="F3731" t="s">
        <v>22</v>
      </c>
      <c r="G3731">
        <v>0</v>
      </c>
      <c r="H3731">
        <v>213.3</v>
      </c>
      <c r="I3731">
        <v>99</v>
      </c>
      <c r="J3731">
        <v>36.26</v>
      </c>
      <c r="K3731">
        <v>153.1</v>
      </c>
      <c r="L3731">
        <v>79</v>
      </c>
      <c r="M3731">
        <v>13.01</v>
      </c>
      <c r="N3731">
        <v>227.9</v>
      </c>
      <c r="O3731">
        <v>98</v>
      </c>
      <c r="P3731">
        <v>10.26</v>
      </c>
      <c r="Q3731">
        <v>10.8</v>
      </c>
      <c r="R3731">
        <v>5</v>
      </c>
      <c r="S3731">
        <v>2.92</v>
      </c>
      <c r="T3731">
        <v>1</v>
      </c>
      <c r="U3731" t="s">
        <v>22</v>
      </c>
      <c r="V3731">
        <f>IF(tbl_Customers[[#This Row],[churn]] = "yes", 1, 0)</f>
        <v>0</v>
      </c>
      <c r="W3731" t="str">
        <f>IF(tbl_Customers[[#This Row],[number_customer_service_calls]] &lt;= 1, "0-1 Calls", IF(tbl_Customers[[#This Row],[number_customer_service_calls]] &lt;= 3, "2-3 Calls", IF(tbl_Customers[[#This Row],[number_customer_service_calls]] &lt;=5, "4-5 Calls", "6+ Calls")))</f>
        <v>0-1 Calls</v>
      </c>
      <c r="X3731" t="str">
        <f>IF(tbl_Customers[[#This Row],[account_length]] &lt;= 50, "0-50", IF(tbl_Customers[[#This Row],[account_length]] &lt;=100, "51-100", IF(tbl_Customers[[#This Row],[account_length]] &lt;= 150, "101-150", "151+")))</f>
        <v>101-150</v>
      </c>
      <c r="Y3731" t="str">
        <f>IF(tbl_Customers[[#This Row],[total_intl_charge]] &lt;= 3, "Low Charges", "High Charges")</f>
        <v>Low Charges</v>
      </c>
      <c r="Z3731" t="str">
        <f>IF(tbl_Customers[[#This Row],[total_eve_calls]]&lt;=80,"Low Calls",
IF(tbl_Customers[[#This Row],[total_eve_calls]]&lt;=120,"Medium Calls","High Calls"))</f>
        <v>Low Calls</v>
      </c>
      <c r="AA3731" t="str">
        <f>IF(tbl_Customers[[#This Row],[total_eve_charge]]&lt;=15,"Low Charges",
IF(tbl_Customers[[#This Row],[total_eve_charge]]&lt;=20,"Medium Charges","High Charges"))</f>
        <v>Low Charges</v>
      </c>
      <c r="AB37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31" t="str">
        <f>IF(tbl_Customers[[#This Row],[number_vmail_messages]] = 0, "No Usage", IF(tbl_Customers[[#This Row],[number_vmail_messages]] &lt;= 20, "Low Usage", IF(tbl_Customers[[#This Row],[number_vmail_messages]] &lt;= 40, "Medium Usgae", "High Usage")))</f>
        <v>No Usage</v>
      </c>
      <c r="AD3731" t="str">
        <f>IF(tbl_Customers[[#This Row],[total_day_minutes]]&lt;=150,"Low Usage", IF(tbl_Customers[[#This Row],[total_day_minutes]]&lt;=200,"Medium Usage", IF(tbl_Customers[[#This Row],[total_day_minutes]]&lt;=250,"High Usage","Very High Usage")))</f>
        <v>High Usage</v>
      </c>
      <c r="AE3731" t="str">
        <f>IF(tbl_Customers[[#This Row],[total_intl_calls]]&lt;=5,"Low Calls", IF(tbl_Customers[[#This Row],[total_intl_calls]]&lt;=10, "Medium Calls", "High Calls"))</f>
        <v>Low Calls</v>
      </c>
      <c r="AF37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31" s="36" t="str">
        <f>IF(tbl_Customers[[#This Row],[Churn_Risk_Score]]&gt;=10,"High Risk", IF(tbl_Customers[[#This Row],[Churn_Risk_Score]]&gt;=5,"Medium Risk","Low Risk"))</f>
        <v>Low Risk</v>
      </c>
    </row>
    <row r="3732" spans="1:33" x14ac:dyDescent="0.35">
      <c r="A3732">
        <v>3731</v>
      </c>
      <c r="B3732" t="s">
        <v>48</v>
      </c>
      <c r="C3732">
        <v>111</v>
      </c>
      <c r="D3732" t="s">
        <v>25</v>
      </c>
      <c r="E3732" t="s">
        <v>23</v>
      </c>
      <c r="F3732" t="s">
        <v>22</v>
      </c>
      <c r="G3732">
        <v>0</v>
      </c>
      <c r="H3732">
        <v>177.1</v>
      </c>
      <c r="I3732">
        <v>102</v>
      </c>
      <c r="J3732">
        <v>30.11</v>
      </c>
      <c r="K3732">
        <v>249.1</v>
      </c>
      <c r="L3732">
        <v>102</v>
      </c>
      <c r="M3732">
        <v>21.17</v>
      </c>
      <c r="N3732">
        <v>153.30000000000001</v>
      </c>
      <c r="O3732">
        <v>66</v>
      </c>
      <c r="P3732">
        <v>6.9</v>
      </c>
      <c r="Q3732">
        <v>8.8000000000000007</v>
      </c>
      <c r="R3732">
        <v>4</v>
      </c>
      <c r="S3732">
        <v>2.38</v>
      </c>
      <c r="T3732">
        <v>2</v>
      </c>
      <c r="U3732" t="s">
        <v>22</v>
      </c>
      <c r="V3732">
        <f>IF(tbl_Customers[[#This Row],[churn]] = "yes", 1, 0)</f>
        <v>0</v>
      </c>
      <c r="W3732" t="str">
        <f>IF(tbl_Customers[[#This Row],[number_customer_service_calls]] &lt;= 1, "0-1 Calls", IF(tbl_Customers[[#This Row],[number_customer_service_calls]] &lt;= 3, "2-3 Calls", IF(tbl_Customers[[#This Row],[number_customer_service_calls]] &lt;=5, "4-5 Calls", "6+ Calls")))</f>
        <v>2-3 Calls</v>
      </c>
      <c r="X3732" t="str">
        <f>IF(tbl_Customers[[#This Row],[account_length]] &lt;= 50, "0-50", IF(tbl_Customers[[#This Row],[account_length]] &lt;=100, "51-100", IF(tbl_Customers[[#This Row],[account_length]] &lt;= 150, "101-150", "151+")))</f>
        <v>101-150</v>
      </c>
      <c r="Y3732" t="str">
        <f>IF(tbl_Customers[[#This Row],[total_intl_charge]] &lt;= 3, "Low Charges", "High Charges")</f>
        <v>Low Charges</v>
      </c>
      <c r="Z3732" t="str">
        <f>IF(tbl_Customers[[#This Row],[total_eve_calls]]&lt;=80,"Low Calls",
IF(tbl_Customers[[#This Row],[total_eve_calls]]&lt;=120,"Medium Calls","High Calls"))</f>
        <v>Medium Calls</v>
      </c>
      <c r="AA3732" t="str">
        <f>IF(tbl_Customers[[#This Row],[total_eve_charge]]&lt;=15,"Low Charges",
IF(tbl_Customers[[#This Row],[total_eve_charge]]&lt;=20,"Medium Charges","High Charges"))</f>
        <v>High Charges</v>
      </c>
      <c r="AB37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32" t="str">
        <f>IF(tbl_Customers[[#This Row],[number_vmail_messages]] = 0, "No Usage", IF(tbl_Customers[[#This Row],[number_vmail_messages]] &lt;= 20, "Low Usage", IF(tbl_Customers[[#This Row],[number_vmail_messages]] &lt;= 40, "Medium Usgae", "High Usage")))</f>
        <v>No Usage</v>
      </c>
      <c r="AD3732" t="str">
        <f>IF(tbl_Customers[[#This Row],[total_day_minutes]]&lt;=150,"Low Usage", IF(tbl_Customers[[#This Row],[total_day_minutes]]&lt;=200,"Medium Usage", IF(tbl_Customers[[#This Row],[total_day_minutes]]&lt;=250,"High Usage","Very High Usage")))</f>
        <v>Medium Usage</v>
      </c>
      <c r="AE3732" t="str">
        <f>IF(tbl_Customers[[#This Row],[total_intl_calls]]&lt;=5,"Low Calls", IF(tbl_Customers[[#This Row],[total_intl_calls]]&lt;=10, "Medium Calls", "High Calls"))</f>
        <v>Low Calls</v>
      </c>
      <c r="AF37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32" s="36" t="str">
        <f>IF(tbl_Customers[[#This Row],[Churn_Risk_Score]]&gt;=10,"High Risk", IF(tbl_Customers[[#This Row],[Churn_Risk_Score]]&gt;=5,"Medium Risk","Low Risk"))</f>
        <v>Low Risk</v>
      </c>
    </row>
    <row r="3733" spans="1:33" x14ac:dyDescent="0.35">
      <c r="A3733">
        <v>3732</v>
      </c>
      <c r="B3733" t="s">
        <v>66</v>
      </c>
      <c r="C3733">
        <v>75</v>
      </c>
      <c r="D3733" t="s">
        <v>25</v>
      </c>
      <c r="E3733" t="s">
        <v>22</v>
      </c>
      <c r="F3733" t="s">
        <v>22</v>
      </c>
      <c r="G3733">
        <v>0</v>
      </c>
      <c r="H3733">
        <v>229.2</v>
      </c>
      <c r="I3733">
        <v>59</v>
      </c>
      <c r="J3733">
        <v>38.96</v>
      </c>
      <c r="K3733">
        <v>142.80000000000001</v>
      </c>
      <c r="L3733">
        <v>107</v>
      </c>
      <c r="M3733">
        <v>12.14</v>
      </c>
      <c r="N3733">
        <v>291.60000000000002</v>
      </c>
      <c r="O3733">
        <v>109</v>
      </c>
      <c r="P3733">
        <v>13.12</v>
      </c>
      <c r="Q3733">
        <v>8.5</v>
      </c>
      <c r="R3733">
        <v>5</v>
      </c>
      <c r="S3733">
        <v>2.2999999999999998</v>
      </c>
      <c r="T3733">
        <v>0</v>
      </c>
      <c r="U3733" t="s">
        <v>22</v>
      </c>
      <c r="V3733">
        <f>IF(tbl_Customers[[#This Row],[churn]] = "yes", 1, 0)</f>
        <v>0</v>
      </c>
      <c r="W3733" t="str">
        <f>IF(tbl_Customers[[#This Row],[number_customer_service_calls]] &lt;= 1, "0-1 Calls", IF(tbl_Customers[[#This Row],[number_customer_service_calls]] &lt;= 3, "2-3 Calls", IF(tbl_Customers[[#This Row],[number_customer_service_calls]] &lt;=5, "4-5 Calls", "6+ Calls")))</f>
        <v>0-1 Calls</v>
      </c>
      <c r="X3733" t="str">
        <f>IF(tbl_Customers[[#This Row],[account_length]] &lt;= 50, "0-50", IF(tbl_Customers[[#This Row],[account_length]] &lt;=100, "51-100", IF(tbl_Customers[[#This Row],[account_length]] &lt;= 150, "101-150", "151+")))</f>
        <v>51-100</v>
      </c>
      <c r="Y3733" t="str">
        <f>IF(tbl_Customers[[#This Row],[total_intl_charge]] &lt;= 3, "Low Charges", "High Charges")</f>
        <v>Low Charges</v>
      </c>
      <c r="Z3733" t="str">
        <f>IF(tbl_Customers[[#This Row],[total_eve_calls]]&lt;=80,"Low Calls",
IF(tbl_Customers[[#This Row],[total_eve_calls]]&lt;=120,"Medium Calls","High Calls"))</f>
        <v>Medium Calls</v>
      </c>
      <c r="AA3733" t="str">
        <f>IF(tbl_Customers[[#This Row],[total_eve_charge]]&lt;=15,"Low Charges",
IF(tbl_Customers[[#This Row],[total_eve_charge]]&lt;=20,"Medium Charges","High Charges"))</f>
        <v>Low Charges</v>
      </c>
      <c r="AB37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33" t="str">
        <f>IF(tbl_Customers[[#This Row],[number_vmail_messages]] = 0, "No Usage", IF(tbl_Customers[[#This Row],[number_vmail_messages]] &lt;= 20, "Low Usage", IF(tbl_Customers[[#This Row],[number_vmail_messages]] &lt;= 40, "Medium Usgae", "High Usage")))</f>
        <v>No Usage</v>
      </c>
      <c r="AD3733" t="str">
        <f>IF(tbl_Customers[[#This Row],[total_day_minutes]]&lt;=150,"Low Usage", IF(tbl_Customers[[#This Row],[total_day_minutes]]&lt;=200,"Medium Usage", IF(tbl_Customers[[#This Row],[total_day_minutes]]&lt;=250,"High Usage","Very High Usage")))</f>
        <v>High Usage</v>
      </c>
      <c r="AE3733" t="str">
        <f>IF(tbl_Customers[[#This Row],[total_intl_calls]]&lt;=5,"Low Calls", IF(tbl_Customers[[#This Row],[total_intl_calls]]&lt;=10, "Medium Calls", "High Calls"))</f>
        <v>Low Calls</v>
      </c>
      <c r="AF37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33" s="36" t="str">
        <f>IF(tbl_Customers[[#This Row],[Churn_Risk_Score]]&gt;=10,"High Risk", IF(tbl_Customers[[#This Row],[Churn_Risk_Score]]&gt;=5,"Medium Risk","Low Risk"))</f>
        <v>Low Risk</v>
      </c>
    </row>
    <row r="3734" spans="1:33" x14ac:dyDescent="0.35">
      <c r="A3734">
        <v>3733</v>
      </c>
      <c r="B3734" t="s">
        <v>20</v>
      </c>
      <c r="C3734">
        <v>95</v>
      </c>
      <c r="D3734" t="s">
        <v>28</v>
      </c>
      <c r="E3734" t="s">
        <v>22</v>
      </c>
      <c r="F3734" t="s">
        <v>23</v>
      </c>
      <c r="G3734">
        <v>24</v>
      </c>
      <c r="H3734">
        <v>129.4</v>
      </c>
      <c r="I3734">
        <v>120</v>
      </c>
      <c r="J3734">
        <v>22</v>
      </c>
      <c r="K3734">
        <v>159.80000000000001</v>
      </c>
      <c r="L3734">
        <v>68</v>
      </c>
      <c r="M3734">
        <v>13.58</v>
      </c>
      <c r="N3734">
        <v>214.4</v>
      </c>
      <c r="O3734">
        <v>83</v>
      </c>
      <c r="P3734">
        <v>9.65</v>
      </c>
      <c r="Q3734">
        <v>12.6</v>
      </c>
      <c r="R3734">
        <v>4</v>
      </c>
      <c r="S3734">
        <v>3.4</v>
      </c>
      <c r="T3734">
        <v>4</v>
      </c>
      <c r="U3734" t="s">
        <v>23</v>
      </c>
      <c r="V3734">
        <f>IF(tbl_Customers[[#This Row],[churn]] = "yes", 1, 0)</f>
        <v>1</v>
      </c>
      <c r="W3734" t="str">
        <f>IF(tbl_Customers[[#This Row],[number_customer_service_calls]] &lt;= 1, "0-1 Calls", IF(tbl_Customers[[#This Row],[number_customer_service_calls]] &lt;= 3, "2-3 Calls", IF(tbl_Customers[[#This Row],[number_customer_service_calls]] &lt;=5, "4-5 Calls", "6+ Calls")))</f>
        <v>4-5 Calls</v>
      </c>
      <c r="X3734" t="str">
        <f>IF(tbl_Customers[[#This Row],[account_length]] &lt;= 50, "0-50", IF(tbl_Customers[[#This Row],[account_length]] &lt;=100, "51-100", IF(tbl_Customers[[#This Row],[account_length]] &lt;= 150, "101-150", "151+")))</f>
        <v>51-100</v>
      </c>
      <c r="Y3734" t="str">
        <f>IF(tbl_Customers[[#This Row],[total_intl_charge]] &lt;= 3, "Low Charges", "High Charges")</f>
        <v>High Charges</v>
      </c>
      <c r="Z3734" t="str">
        <f>IF(tbl_Customers[[#This Row],[total_eve_calls]]&lt;=80,"Low Calls",
IF(tbl_Customers[[#This Row],[total_eve_calls]]&lt;=120,"Medium Calls","High Calls"))</f>
        <v>Low Calls</v>
      </c>
      <c r="AA3734" t="str">
        <f>IF(tbl_Customers[[#This Row],[total_eve_charge]]&lt;=15,"Low Charges",
IF(tbl_Customers[[#This Row],[total_eve_charge]]&lt;=20,"Medium Charges","High Charges"))</f>
        <v>Low Charges</v>
      </c>
      <c r="AB37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34" t="str">
        <f>IF(tbl_Customers[[#This Row],[number_vmail_messages]] = 0, "No Usage", IF(tbl_Customers[[#This Row],[number_vmail_messages]] &lt;= 20, "Low Usage", IF(tbl_Customers[[#This Row],[number_vmail_messages]] &lt;= 40, "Medium Usgae", "High Usage")))</f>
        <v>Medium Usgae</v>
      </c>
      <c r="AD3734" t="str">
        <f>IF(tbl_Customers[[#This Row],[total_day_minutes]]&lt;=150,"Low Usage", IF(tbl_Customers[[#This Row],[total_day_minutes]]&lt;=200,"Medium Usage", IF(tbl_Customers[[#This Row],[total_day_minutes]]&lt;=250,"High Usage","Very High Usage")))</f>
        <v>Low Usage</v>
      </c>
      <c r="AE3734" t="str">
        <f>IF(tbl_Customers[[#This Row],[total_intl_calls]]&lt;=5,"Low Calls", IF(tbl_Customers[[#This Row],[total_intl_calls]]&lt;=10, "Medium Calls", "High Calls"))</f>
        <v>Low Calls</v>
      </c>
      <c r="AF37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734" s="36" t="str">
        <f>IF(tbl_Customers[[#This Row],[Churn_Risk_Score]]&gt;=10,"High Risk", IF(tbl_Customers[[#This Row],[Churn_Risk_Score]]&gt;=5,"Medium Risk","Low Risk"))</f>
        <v>Medium Risk</v>
      </c>
    </row>
    <row r="3735" spans="1:33" x14ac:dyDescent="0.35">
      <c r="A3735">
        <v>3734</v>
      </c>
      <c r="B3735" t="s">
        <v>37</v>
      </c>
      <c r="C3735">
        <v>137</v>
      </c>
      <c r="D3735" t="s">
        <v>28</v>
      </c>
      <c r="E3735" t="s">
        <v>22</v>
      </c>
      <c r="F3735" t="s">
        <v>22</v>
      </c>
      <c r="G3735">
        <v>0</v>
      </c>
      <c r="H3735">
        <v>203.1</v>
      </c>
      <c r="I3735">
        <v>97</v>
      </c>
      <c r="J3735">
        <v>34.53</v>
      </c>
      <c r="K3735">
        <v>132</v>
      </c>
      <c r="L3735">
        <v>76</v>
      </c>
      <c r="M3735">
        <v>11.22</v>
      </c>
      <c r="N3735">
        <v>250.9</v>
      </c>
      <c r="O3735">
        <v>94</v>
      </c>
      <c r="P3735">
        <v>11.29</v>
      </c>
      <c r="Q3735">
        <v>9.1999999999999993</v>
      </c>
      <c r="R3735">
        <v>4</v>
      </c>
      <c r="S3735">
        <v>2.48</v>
      </c>
      <c r="T3735">
        <v>4</v>
      </c>
      <c r="U3735" t="s">
        <v>22</v>
      </c>
      <c r="V3735">
        <f>IF(tbl_Customers[[#This Row],[churn]] = "yes", 1, 0)</f>
        <v>0</v>
      </c>
      <c r="W3735" t="str">
        <f>IF(tbl_Customers[[#This Row],[number_customer_service_calls]] &lt;= 1, "0-1 Calls", IF(tbl_Customers[[#This Row],[number_customer_service_calls]] &lt;= 3, "2-3 Calls", IF(tbl_Customers[[#This Row],[number_customer_service_calls]] &lt;=5, "4-5 Calls", "6+ Calls")))</f>
        <v>4-5 Calls</v>
      </c>
      <c r="X3735" t="str">
        <f>IF(tbl_Customers[[#This Row],[account_length]] &lt;= 50, "0-50", IF(tbl_Customers[[#This Row],[account_length]] &lt;=100, "51-100", IF(tbl_Customers[[#This Row],[account_length]] &lt;= 150, "101-150", "151+")))</f>
        <v>101-150</v>
      </c>
      <c r="Y3735" t="str">
        <f>IF(tbl_Customers[[#This Row],[total_intl_charge]] &lt;= 3, "Low Charges", "High Charges")</f>
        <v>Low Charges</v>
      </c>
      <c r="Z3735" t="str">
        <f>IF(tbl_Customers[[#This Row],[total_eve_calls]]&lt;=80,"Low Calls",
IF(tbl_Customers[[#This Row],[total_eve_calls]]&lt;=120,"Medium Calls","High Calls"))</f>
        <v>Low Calls</v>
      </c>
      <c r="AA3735" t="str">
        <f>IF(tbl_Customers[[#This Row],[total_eve_charge]]&lt;=15,"Low Charges",
IF(tbl_Customers[[#This Row],[total_eve_charge]]&lt;=20,"Medium Charges","High Charges"))</f>
        <v>Low Charges</v>
      </c>
      <c r="AB37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35" t="str">
        <f>IF(tbl_Customers[[#This Row],[number_vmail_messages]] = 0, "No Usage", IF(tbl_Customers[[#This Row],[number_vmail_messages]] &lt;= 20, "Low Usage", IF(tbl_Customers[[#This Row],[number_vmail_messages]] &lt;= 40, "Medium Usgae", "High Usage")))</f>
        <v>No Usage</v>
      </c>
      <c r="AD3735" t="str">
        <f>IF(tbl_Customers[[#This Row],[total_day_minutes]]&lt;=150,"Low Usage", IF(tbl_Customers[[#This Row],[total_day_minutes]]&lt;=200,"Medium Usage", IF(tbl_Customers[[#This Row],[total_day_minutes]]&lt;=250,"High Usage","Very High Usage")))</f>
        <v>High Usage</v>
      </c>
      <c r="AE3735" t="str">
        <f>IF(tbl_Customers[[#This Row],[total_intl_calls]]&lt;=5,"Low Calls", IF(tbl_Customers[[#This Row],[total_intl_calls]]&lt;=10, "Medium Calls", "High Calls"))</f>
        <v>Low Calls</v>
      </c>
      <c r="AF37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35" s="36" t="str">
        <f>IF(tbl_Customers[[#This Row],[Churn_Risk_Score]]&gt;=10,"High Risk", IF(tbl_Customers[[#This Row],[Churn_Risk_Score]]&gt;=5,"Medium Risk","Low Risk"))</f>
        <v>Medium Risk</v>
      </c>
    </row>
    <row r="3736" spans="1:33" x14ac:dyDescent="0.35">
      <c r="A3736">
        <v>3735</v>
      </c>
      <c r="B3736" t="s">
        <v>70</v>
      </c>
      <c r="C3736">
        <v>116</v>
      </c>
      <c r="D3736" t="s">
        <v>25</v>
      </c>
      <c r="E3736" t="s">
        <v>23</v>
      </c>
      <c r="F3736" t="s">
        <v>22</v>
      </c>
      <c r="G3736">
        <v>0</v>
      </c>
      <c r="H3736">
        <v>232.2</v>
      </c>
      <c r="I3736">
        <v>98</v>
      </c>
      <c r="J3736">
        <v>39.47</v>
      </c>
      <c r="K3736">
        <v>244.7</v>
      </c>
      <c r="L3736">
        <v>91</v>
      </c>
      <c r="M3736">
        <v>20.8</v>
      </c>
      <c r="N3736">
        <v>151.30000000000001</v>
      </c>
      <c r="O3736">
        <v>69</v>
      </c>
      <c r="P3736">
        <v>6.81</v>
      </c>
      <c r="Q3736">
        <v>10.6</v>
      </c>
      <c r="R3736">
        <v>1</v>
      </c>
      <c r="S3736">
        <v>2.86</v>
      </c>
      <c r="T3736">
        <v>7</v>
      </c>
      <c r="U3736" t="s">
        <v>23</v>
      </c>
      <c r="V3736">
        <f>IF(tbl_Customers[[#This Row],[churn]] = "yes", 1, 0)</f>
        <v>1</v>
      </c>
      <c r="W3736" t="str">
        <f>IF(tbl_Customers[[#This Row],[number_customer_service_calls]] &lt;= 1, "0-1 Calls", IF(tbl_Customers[[#This Row],[number_customer_service_calls]] &lt;= 3, "2-3 Calls", IF(tbl_Customers[[#This Row],[number_customer_service_calls]] &lt;=5, "4-5 Calls", "6+ Calls")))</f>
        <v>6+ Calls</v>
      </c>
      <c r="X3736" t="str">
        <f>IF(tbl_Customers[[#This Row],[account_length]] &lt;= 50, "0-50", IF(tbl_Customers[[#This Row],[account_length]] &lt;=100, "51-100", IF(tbl_Customers[[#This Row],[account_length]] &lt;= 150, "101-150", "151+")))</f>
        <v>101-150</v>
      </c>
      <c r="Y3736" t="str">
        <f>IF(tbl_Customers[[#This Row],[total_intl_charge]] &lt;= 3, "Low Charges", "High Charges")</f>
        <v>Low Charges</v>
      </c>
      <c r="Z3736" t="str">
        <f>IF(tbl_Customers[[#This Row],[total_eve_calls]]&lt;=80,"Low Calls",
IF(tbl_Customers[[#This Row],[total_eve_calls]]&lt;=120,"Medium Calls","High Calls"))</f>
        <v>Medium Calls</v>
      </c>
      <c r="AA3736" t="str">
        <f>IF(tbl_Customers[[#This Row],[total_eve_charge]]&lt;=15,"Low Charges",
IF(tbl_Customers[[#This Row],[total_eve_charge]]&lt;=20,"Medium Charges","High Charges"))</f>
        <v>High Charges</v>
      </c>
      <c r="AB37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36" t="str">
        <f>IF(tbl_Customers[[#This Row],[number_vmail_messages]] = 0, "No Usage", IF(tbl_Customers[[#This Row],[number_vmail_messages]] &lt;= 20, "Low Usage", IF(tbl_Customers[[#This Row],[number_vmail_messages]] &lt;= 40, "Medium Usgae", "High Usage")))</f>
        <v>No Usage</v>
      </c>
      <c r="AD3736" t="str">
        <f>IF(tbl_Customers[[#This Row],[total_day_minutes]]&lt;=150,"Low Usage", IF(tbl_Customers[[#This Row],[total_day_minutes]]&lt;=200,"Medium Usage", IF(tbl_Customers[[#This Row],[total_day_minutes]]&lt;=250,"High Usage","Very High Usage")))</f>
        <v>High Usage</v>
      </c>
      <c r="AE3736" t="str">
        <f>IF(tbl_Customers[[#This Row],[total_intl_calls]]&lt;=5,"Low Calls", IF(tbl_Customers[[#This Row],[total_intl_calls]]&lt;=10, "Medium Calls", "High Calls"))</f>
        <v>Low Calls</v>
      </c>
      <c r="AF37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36" s="36" t="str">
        <f>IF(tbl_Customers[[#This Row],[Churn_Risk_Score]]&gt;=10,"High Risk", IF(tbl_Customers[[#This Row],[Churn_Risk_Score]]&gt;=5,"Medium Risk","Low Risk"))</f>
        <v>Medium Risk</v>
      </c>
    </row>
    <row r="3737" spans="1:33" x14ac:dyDescent="0.35">
      <c r="A3737">
        <v>3736</v>
      </c>
      <c r="B3737" t="s">
        <v>71</v>
      </c>
      <c r="C3737">
        <v>125</v>
      </c>
      <c r="D3737" t="s">
        <v>21</v>
      </c>
      <c r="E3737" t="s">
        <v>22</v>
      </c>
      <c r="F3737" t="s">
        <v>22</v>
      </c>
      <c r="G3737">
        <v>0</v>
      </c>
      <c r="H3737">
        <v>138.5</v>
      </c>
      <c r="I3737">
        <v>96</v>
      </c>
      <c r="J3737">
        <v>23.55</v>
      </c>
      <c r="K3737">
        <v>159.69999999999999</v>
      </c>
      <c r="L3737">
        <v>117</v>
      </c>
      <c r="M3737">
        <v>13.57</v>
      </c>
      <c r="N3737">
        <v>212.7</v>
      </c>
      <c r="O3737">
        <v>91</v>
      </c>
      <c r="P3737">
        <v>9.57</v>
      </c>
      <c r="Q3737">
        <v>7.7</v>
      </c>
      <c r="R3737">
        <v>3</v>
      </c>
      <c r="S3737">
        <v>2.08</v>
      </c>
      <c r="T3737">
        <v>2</v>
      </c>
      <c r="U3737" t="s">
        <v>22</v>
      </c>
      <c r="V3737">
        <f>IF(tbl_Customers[[#This Row],[churn]] = "yes", 1, 0)</f>
        <v>0</v>
      </c>
      <c r="W3737" t="str">
        <f>IF(tbl_Customers[[#This Row],[number_customer_service_calls]] &lt;= 1, "0-1 Calls", IF(tbl_Customers[[#This Row],[number_customer_service_calls]] &lt;= 3, "2-3 Calls", IF(tbl_Customers[[#This Row],[number_customer_service_calls]] &lt;=5, "4-5 Calls", "6+ Calls")))</f>
        <v>2-3 Calls</v>
      </c>
      <c r="X3737" t="str">
        <f>IF(tbl_Customers[[#This Row],[account_length]] &lt;= 50, "0-50", IF(tbl_Customers[[#This Row],[account_length]] &lt;=100, "51-100", IF(tbl_Customers[[#This Row],[account_length]] &lt;= 150, "101-150", "151+")))</f>
        <v>101-150</v>
      </c>
      <c r="Y3737" t="str">
        <f>IF(tbl_Customers[[#This Row],[total_intl_charge]] &lt;= 3, "Low Charges", "High Charges")</f>
        <v>Low Charges</v>
      </c>
      <c r="Z3737" t="str">
        <f>IF(tbl_Customers[[#This Row],[total_eve_calls]]&lt;=80,"Low Calls",
IF(tbl_Customers[[#This Row],[total_eve_calls]]&lt;=120,"Medium Calls","High Calls"))</f>
        <v>Medium Calls</v>
      </c>
      <c r="AA3737" t="str">
        <f>IF(tbl_Customers[[#This Row],[total_eve_charge]]&lt;=15,"Low Charges",
IF(tbl_Customers[[#This Row],[total_eve_charge]]&lt;=20,"Medium Charges","High Charges"))</f>
        <v>Low Charges</v>
      </c>
      <c r="AB37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37" t="str">
        <f>IF(tbl_Customers[[#This Row],[number_vmail_messages]] = 0, "No Usage", IF(tbl_Customers[[#This Row],[number_vmail_messages]] &lt;= 20, "Low Usage", IF(tbl_Customers[[#This Row],[number_vmail_messages]] &lt;= 40, "Medium Usgae", "High Usage")))</f>
        <v>No Usage</v>
      </c>
      <c r="AD3737" t="str">
        <f>IF(tbl_Customers[[#This Row],[total_day_minutes]]&lt;=150,"Low Usage", IF(tbl_Customers[[#This Row],[total_day_minutes]]&lt;=200,"Medium Usage", IF(tbl_Customers[[#This Row],[total_day_minutes]]&lt;=250,"High Usage","Very High Usage")))</f>
        <v>Low Usage</v>
      </c>
      <c r="AE3737" t="str">
        <f>IF(tbl_Customers[[#This Row],[total_intl_calls]]&lt;=5,"Low Calls", IF(tbl_Customers[[#This Row],[total_intl_calls]]&lt;=10, "Medium Calls", "High Calls"))</f>
        <v>Low Calls</v>
      </c>
      <c r="AF37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37" s="36" t="str">
        <f>IF(tbl_Customers[[#This Row],[Churn_Risk_Score]]&gt;=10,"High Risk", IF(tbl_Customers[[#This Row],[Churn_Risk_Score]]&gt;=5,"Medium Risk","Low Risk"))</f>
        <v>Low Risk</v>
      </c>
    </row>
    <row r="3738" spans="1:33" x14ac:dyDescent="0.35">
      <c r="A3738">
        <v>3737</v>
      </c>
      <c r="B3738" t="s">
        <v>59</v>
      </c>
      <c r="C3738">
        <v>65</v>
      </c>
      <c r="D3738" t="s">
        <v>21</v>
      </c>
      <c r="E3738" t="s">
        <v>22</v>
      </c>
      <c r="F3738" t="s">
        <v>22</v>
      </c>
      <c r="G3738">
        <v>0</v>
      </c>
      <c r="H3738">
        <v>189.3</v>
      </c>
      <c r="I3738">
        <v>74</v>
      </c>
      <c r="J3738">
        <v>32.18</v>
      </c>
      <c r="K3738">
        <v>205.3</v>
      </c>
      <c r="L3738">
        <v>90</v>
      </c>
      <c r="M3738">
        <v>17.45</v>
      </c>
      <c r="N3738">
        <v>228.2</v>
      </c>
      <c r="O3738">
        <v>78</v>
      </c>
      <c r="P3738">
        <v>10.27</v>
      </c>
      <c r="Q3738">
        <v>8.5</v>
      </c>
      <c r="R3738">
        <v>13</v>
      </c>
      <c r="S3738">
        <v>2.2999999999999998</v>
      </c>
      <c r="T3738">
        <v>3</v>
      </c>
      <c r="U3738" t="s">
        <v>22</v>
      </c>
      <c r="V3738">
        <f>IF(tbl_Customers[[#This Row],[churn]] = "yes", 1, 0)</f>
        <v>0</v>
      </c>
      <c r="W3738" t="str">
        <f>IF(tbl_Customers[[#This Row],[number_customer_service_calls]] &lt;= 1, "0-1 Calls", IF(tbl_Customers[[#This Row],[number_customer_service_calls]] &lt;= 3, "2-3 Calls", IF(tbl_Customers[[#This Row],[number_customer_service_calls]] &lt;=5, "4-5 Calls", "6+ Calls")))</f>
        <v>2-3 Calls</v>
      </c>
      <c r="X3738" t="str">
        <f>IF(tbl_Customers[[#This Row],[account_length]] &lt;= 50, "0-50", IF(tbl_Customers[[#This Row],[account_length]] &lt;=100, "51-100", IF(tbl_Customers[[#This Row],[account_length]] &lt;= 150, "101-150", "151+")))</f>
        <v>51-100</v>
      </c>
      <c r="Y3738" t="str">
        <f>IF(tbl_Customers[[#This Row],[total_intl_charge]] &lt;= 3, "Low Charges", "High Charges")</f>
        <v>Low Charges</v>
      </c>
      <c r="Z3738" t="str">
        <f>IF(tbl_Customers[[#This Row],[total_eve_calls]]&lt;=80,"Low Calls",
IF(tbl_Customers[[#This Row],[total_eve_calls]]&lt;=120,"Medium Calls","High Calls"))</f>
        <v>Medium Calls</v>
      </c>
      <c r="AA3738" t="str">
        <f>IF(tbl_Customers[[#This Row],[total_eve_charge]]&lt;=15,"Low Charges",
IF(tbl_Customers[[#This Row],[total_eve_charge]]&lt;=20,"Medium Charges","High Charges"))</f>
        <v>Medium Charges</v>
      </c>
      <c r="AB37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38" t="str">
        <f>IF(tbl_Customers[[#This Row],[number_vmail_messages]] = 0, "No Usage", IF(tbl_Customers[[#This Row],[number_vmail_messages]] &lt;= 20, "Low Usage", IF(tbl_Customers[[#This Row],[number_vmail_messages]] &lt;= 40, "Medium Usgae", "High Usage")))</f>
        <v>No Usage</v>
      </c>
      <c r="AD3738" t="str">
        <f>IF(tbl_Customers[[#This Row],[total_day_minutes]]&lt;=150,"Low Usage", IF(tbl_Customers[[#This Row],[total_day_minutes]]&lt;=200,"Medium Usage", IF(tbl_Customers[[#This Row],[total_day_minutes]]&lt;=250,"High Usage","Very High Usage")))</f>
        <v>Medium Usage</v>
      </c>
      <c r="AE3738" t="str">
        <f>IF(tbl_Customers[[#This Row],[total_intl_calls]]&lt;=5,"Low Calls", IF(tbl_Customers[[#This Row],[total_intl_calls]]&lt;=10, "Medium Calls", "High Calls"))</f>
        <v>High Calls</v>
      </c>
      <c r="AF37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38" s="36" t="str">
        <f>IF(tbl_Customers[[#This Row],[Churn_Risk_Score]]&gt;=10,"High Risk", IF(tbl_Customers[[#This Row],[Churn_Risk_Score]]&gt;=5,"Medium Risk","Low Risk"))</f>
        <v>Low Risk</v>
      </c>
    </row>
    <row r="3739" spans="1:33" x14ac:dyDescent="0.35">
      <c r="A3739">
        <v>3738</v>
      </c>
      <c r="B3739" t="s">
        <v>64</v>
      </c>
      <c r="C3739">
        <v>100</v>
      </c>
      <c r="D3739" t="s">
        <v>28</v>
      </c>
      <c r="E3739" t="s">
        <v>22</v>
      </c>
      <c r="F3739" t="s">
        <v>22</v>
      </c>
      <c r="G3739">
        <v>0</v>
      </c>
      <c r="H3739">
        <v>254.2</v>
      </c>
      <c r="I3739">
        <v>97</v>
      </c>
      <c r="J3739">
        <v>43.21</v>
      </c>
      <c r="K3739">
        <v>262</v>
      </c>
      <c r="L3739">
        <v>88</v>
      </c>
      <c r="M3739">
        <v>22.27</v>
      </c>
      <c r="N3739">
        <v>256.3</v>
      </c>
      <c r="O3739">
        <v>82</v>
      </c>
      <c r="P3739">
        <v>11.53</v>
      </c>
      <c r="Q3739">
        <v>13.6</v>
      </c>
      <c r="R3739">
        <v>6</v>
      </c>
      <c r="S3739">
        <v>3.67</v>
      </c>
      <c r="T3739">
        <v>0</v>
      </c>
      <c r="U3739" t="s">
        <v>23</v>
      </c>
      <c r="V3739">
        <f>IF(tbl_Customers[[#This Row],[churn]] = "yes", 1, 0)</f>
        <v>1</v>
      </c>
      <c r="W3739" t="str">
        <f>IF(tbl_Customers[[#This Row],[number_customer_service_calls]] &lt;= 1, "0-1 Calls", IF(tbl_Customers[[#This Row],[number_customer_service_calls]] &lt;= 3, "2-3 Calls", IF(tbl_Customers[[#This Row],[number_customer_service_calls]] &lt;=5, "4-5 Calls", "6+ Calls")))</f>
        <v>0-1 Calls</v>
      </c>
      <c r="X3739" t="str">
        <f>IF(tbl_Customers[[#This Row],[account_length]] &lt;= 50, "0-50", IF(tbl_Customers[[#This Row],[account_length]] &lt;=100, "51-100", IF(tbl_Customers[[#This Row],[account_length]] &lt;= 150, "101-150", "151+")))</f>
        <v>51-100</v>
      </c>
      <c r="Y3739" t="str">
        <f>IF(tbl_Customers[[#This Row],[total_intl_charge]] &lt;= 3, "Low Charges", "High Charges")</f>
        <v>High Charges</v>
      </c>
      <c r="Z3739" t="str">
        <f>IF(tbl_Customers[[#This Row],[total_eve_calls]]&lt;=80,"Low Calls",
IF(tbl_Customers[[#This Row],[total_eve_calls]]&lt;=120,"Medium Calls","High Calls"))</f>
        <v>Medium Calls</v>
      </c>
      <c r="AA3739" t="str">
        <f>IF(tbl_Customers[[#This Row],[total_eve_charge]]&lt;=15,"Low Charges",
IF(tbl_Customers[[#This Row],[total_eve_charge]]&lt;=20,"Medium Charges","High Charges"))</f>
        <v>High Charges</v>
      </c>
      <c r="AB37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39" t="str">
        <f>IF(tbl_Customers[[#This Row],[number_vmail_messages]] = 0, "No Usage", IF(tbl_Customers[[#This Row],[number_vmail_messages]] &lt;= 20, "Low Usage", IF(tbl_Customers[[#This Row],[number_vmail_messages]] &lt;= 40, "Medium Usgae", "High Usage")))</f>
        <v>No Usage</v>
      </c>
      <c r="AD3739" t="str">
        <f>IF(tbl_Customers[[#This Row],[total_day_minutes]]&lt;=150,"Low Usage", IF(tbl_Customers[[#This Row],[total_day_minutes]]&lt;=200,"Medium Usage", IF(tbl_Customers[[#This Row],[total_day_minutes]]&lt;=250,"High Usage","Very High Usage")))</f>
        <v>Very High Usage</v>
      </c>
      <c r="AE3739" t="str">
        <f>IF(tbl_Customers[[#This Row],[total_intl_calls]]&lt;=5,"Low Calls", IF(tbl_Customers[[#This Row],[total_intl_calls]]&lt;=10, "Medium Calls", "High Calls"))</f>
        <v>Medium Calls</v>
      </c>
      <c r="AF37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39" s="36" t="str">
        <f>IF(tbl_Customers[[#This Row],[Churn_Risk_Score]]&gt;=10,"High Risk", IF(tbl_Customers[[#This Row],[Churn_Risk_Score]]&gt;=5,"Medium Risk","Low Risk"))</f>
        <v>Medium Risk</v>
      </c>
    </row>
    <row r="3740" spans="1:33" x14ac:dyDescent="0.35">
      <c r="A3740">
        <v>3739</v>
      </c>
      <c r="B3740" t="s">
        <v>72</v>
      </c>
      <c r="C3740">
        <v>70</v>
      </c>
      <c r="D3740" t="s">
        <v>25</v>
      </c>
      <c r="E3740" t="s">
        <v>22</v>
      </c>
      <c r="F3740" t="s">
        <v>22</v>
      </c>
      <c r="G3740">
        <v>0</v>
      </c>
      <c r="H3740">
        <v>176.5</v>
      </c>
      <c r="I3740">
        <v>85</v>
      </c>
      <c r="J3740">
        <v>30.01</v>
      </c>
      <c r="K3740">
        <v>119.2</v>
      </c>
      <c r="L3740">
        <v>93</v>
      </c>
      <c r="M3740">
        <v>10.130000000000001</v>
      </c>
      <c r="N3740">
        <v>227.7</v>
      </c>
      <c r="O3740">
        <v>90</v>
      </c>
      <c r="P3740">
        <v>10.25</v>
      </c>
      <c r="Q3740">
        <v>8.6999999999999993</v>
      </c>
      <c r="R3740">
        <v>5</v>
      </c>
      <c r="S3740">
        <v>2.35</v>
      </c>
      <c r="T3740">
        <v>1</v>
      </c>
      <c r="U3740" t="s">
        <v>22</v>
      </c>
      <c r="V3740">
        <f>IF(tbl_Customers[[#This Row],[churn]] = "yes", 1, 0)</f>
        <v>0</v>
      </c>
      <c r="W3740" t="str">
        <f>IF(tbl_Customers[[#This Row],[number_customer_service_calls]] &lt;= 1, "0-1 Calls", IF(tbl_Customers[[#This Row],[number_customer_service_calls]] &lt;= 3, "2-3 Calls", IF(tbl_Customers[[#This Row],[number_customer_service_calls]] &lt;=5, "4-5 Calls", "6+ Calls")))</f>
        <v>0-1 Calls</v>
      </c>
      <c r="X3740" t="str">
        <f>IF(tbl_Customers[[#This Row],[account_length]] &lt;= 50, "0-50", IF(tbl_Customers[[#This Row],[account_length]] &lt;=100, "51-100", IF(tbl_Customers[[#This Row],[account_length]] &lt;= 150, "101-150", "151+")))</f>
        <v>51-100</v>
      </c>
      <c r="Y3740" t="str">
        <f>IF(tbl_Customers[[#This Row],[total_intl_charge]] &lt;= 3, "Low Charges", "High Charges")</f>
        <v>Low Charges</v>
      </c>
      <c r="Z3740" t="str">
        <f>IF(tbl_Customers[[#This Row],[total_eve_calls]]&lt;=80,"Low Calls",
IF(tbl_Customers[[#This Row],[total_eve_calls]]&lt;=120,"Medium Calls","High Calls"))</f>
        <v>Medium Calls</v>
      </c>
      <c r="AA3740" t="str">
        <f>IF(tbl_Customers[[#This Row],[total_eve_charge]]&lt;=15,"Low Charges",
IF(tbl_Customers[[#This Row],[total_eve_charge]]&lt;=20,"Medium Charges","High Charges"))</f>
        <v>Low Charges</v>
      </c>
      <c r="AB37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40" t="str">
        <f>IF(tbl_Customers[[#This Row],[number_vmail_messages]] = 0, "No Usage", IF(tbl_Customers[[#This Row],[number_vmail_messages]] &lt;= 20, "Low Usage", IF(tbl_Customers[[#This Row],[number_vmail_messages]] &lt;= 40, "Medium Usgae", "High Usage")))</f>
        <v>No Usage</v>
      </c>
      <c r="AD3740" t="str">
        <f>IF(tbl_Customers[[#This Row],[total_day_minutes]]&lt;=150,"Low Usage", IF(tbl_Customers[[#This Row],[total_day_minutes]]&lt;=200,"Medium Usage", IF(tbl_Customers[[#This Row],[total_day_minutes]]&lt;=250,"High Usage","Very High Usage")))</f>
        <v>Medium Usage</v>
      </c>
      <c r="AE3740" t="str">
        <f>IF(tbl_Customers[[#This Row],[total_intl_calls]]&lt;=5,"Low Calls", IF(tbl_Customers[[#This Row],[total_intl_calls]]&lt;=10, "Medium Calls", "High Calls"))</f>
        <v>Low Calls</v>
      </c>
      <c r="AF37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40" s="36" t="str">
        <f>IF(tbl_Customers[[#This Row],[Churn_Risk_Score]]&gt;=10,"High Risk", IF(tbl_Customers[[#This Row],[Churn_Risk_Score]]&gt;=5,"Medium Risk","Low Risk"))</f>
        <v>Low Risk</v>
      </c>
    </row>
    <row r="3741" spans="1:33" x14ac:dyDescent="0.35">
      <c r="A3741">
        <v>3740</v>
      </c>
      <c r="B3741" t="s">
        <v>37</v>
      </c>
      <c r="C3741">
        <v>67</v>
      </c>
      <c r="D3741" t="s">
        <v>21</v>
      </c>
      <c r="E3741" t="s">
        <v>22</v>
      </c>
      <c r="F3741" t="s">
        <v>22</v>
      </c>
      <c r="G3741">
        <v>0</v>
      </c>
      <c r="H3741">
        <v>234.3</v>
      </c>
      <c r="I3741">
        <v>111</v>
      </c>
      <c r="J3741">
        <v>39.83</v>
      </c>
      <c r="K3741">
        <v>206.4</v>
      </c>
      <c r="L3741">
        <v>87</v>
      </c>
      <c r="M3741">
        <v>17.54</v>
      </c>
      <c r="N3741">
        <v>157.30000000000001</v>
      </c>
      <c r="O3741">
        <v>101</v>
      </c>
      <c r="P3741">
        <v>7.08</v>
      </c>
      <c r="Q3741">
        <v>5.8</v>
      </c>
      <c r="R3741">
        <v>10</v>
      </c>
      <c r="S3741">
        <v>1.57</v>
      </c>
      <c r="T3741">
        <v>3</v>
      </c>
      <c r="U3741" t="s">
        <v>22</v>
      </c>
      <c r="V3741">
        <f>IF(tbl_Customers[[#This Row],[churn]] = "yes", 1, 0)</f>
        <v>0</v>
      </c>
      <c r="W3741" t="str">
        <f>IF(tbl_Customers[[#This Row],[number_customer_service_calls]] &lt;= 1, "0-1 Calls", IF(tbl_Customers[[#This Row],[number_customer_service_calls]] &lt;= 3, "2-3 Calls", IF(tbl_Customers[[#This Row],[number_customer_service_calls]] &lt;=5, "4-5 Calls", "6+ Calls")))</f>
        <v>2-3 Calls</v>
      </c>
      <c r="X3741" t="str">
        <f>IF(tbl_Customers[[#This Row],[account_length]] &lt;= 50, "0-50", IF(tbl_Customers[[#This Row],[account_length]] &lt;=100, "51-100", IF(tbl_Customers[[#This Row],[account_length]] &lt;= 150, "101-150", "151+")))</f>
        <v>51-100</v>
      </c>
      <c r="Y3741" t="str">
        <f>IF(tbl_Customers[[#This Row],[total_intl_charge]] &lt;= 3, "Low Charges", "High Charges")</f>
        <v>Low Charges</v>
      </c>
      <c r="Z3741" t="str">
        <f>IF(tbl_Customers[[#This Row],[total_eve_calls]]&lt;=80,"Low Calls",
IF(tbl_Customers[[#This Row],[total_eve_calls]]&lt;=120,"Medium Calls","High Calls"))</f>
        <v>Medium Calls</v>
      </c>
      <c r="AA3741" t="str">
        <f>IF(tbl_Customers[[#This Row],[total_eve_charge]]&lt;=15,"Low Charges",
IF(tbl_Customers[[#This Row],[total_eve_charge]]&lt;=20,"Medium Charges","High Charges"))</f>
        <v>Medium Charges</v>
      </c>
      <c r="AB37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41" t="str">
        <f>IF(tbl_Customers[[#This Row],[number_vmail_messages]] = 0, "No Usage", IF(tbl_Customers[[#This Row],[number_vmail_messages]] &lt;= 20, "Low Usage", IF(tbl_Customers[[#This Row],[number_vmail_messages]] &lt;= 40, "Medium Usgae", "High Usage")))</f>
        <v>No Usage</v>
      </c>
      <c r="AD3741" t="str">
        <f>IF(tbl_Customers[[#This Row],[total_day_minutes]]&lt;=150,"Low Usage", IF(tbl_Customers[[#This Row],[total_day_minutes]]&lt;=200,"Medium Usage", IF(tbl_Customers[[#This Row],[total_day_minutes]]&lt;=250,"High Usage","Very High Usage")))</f>
        <v>High Usage</v>
      </c>
      <c r="AE3741" t="str">
        <f>IF(tbl_Customers[[#This Row],[total_intl_calls]]&lt;=5,"Low Calls", IF(tbl_Customers[[#This Row],[total_intl_calls]]&lt;=10, "Medium Calls", "High Calls"))</f>
        <v>Medium Calls</v>
      </c>
      <c r="AF37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41" s="36" t="str">
        <f>IF(tbl_Customers[[#This Row],[Churn_Risk_Score]]&gt;=10,"High Risk", IF(tbl_Customers[[#This Row],[Churn_Risk_Score]]&gt;=5,"Medium Risk","Low Risk"))</f>
        <v>Low Risk</v>
      </c>
    </row>
    <row r="3742" spans="1:33" x14ac:dyDescent="0.35">
      <c r="A3742">
        <v>3741</v>
      </c>
      <c r="B3742" t="s">
        <v>54</v>
      </c>
      <c r="C3742">
        <v>50</v>
      </c>
      <c r="D3742" t="s">
        <v>28</v>
      </c>
      <c r="E3742" t="s">
        <v>22</v>
      </c>
      <c r="F3742" t="s">
        <v>23</v>
      </c>
      <c r="G3742">
        <v>39</v>
      </c>
      <c r="H3742">
        <v>147.30000000000001</v>
      </c>
      <c r="I3742">
        <v>75</v>
      </c>
      <c r="J3742">
        <v>25.04</v>
      </c>
      <c r="K3742">
        <v>244.8</v>
      </c>
      <c r="L3742">
        <v>74</v>
      </c>
      <c r="M3742">
        <v>20.81</v>
      </c>
      <c r="N3742">
        <v>216.9</v>
      </c>
      <c r="O3742">
        <v>101</v>
      </c>
      <c r="P3742">
        <v>9.76</v>
      </c>
      <c r="Q3742">
        <v>13.2</v>
      </c>
      <c r="R3742">
        <v>3</v>
      </c>
      <c r="S3742">
        <v>3.56</v>
      </c>
      <c r="T3742">
        <v>2</v>
      </c>
      <c r="U3742" t="s">
        <v>22</v>
      </c>
      <c r="V3742">
        <f>IF(tbl_Customers[[#This Row],[churn]] = "yes", 1, 0)</f>
        <v>0</v>
      </c>
      <c r="W3742" t="str">
        <f>IF(tbl_Customers[[#This Row],[number_customer_service_calls]] &lt;= 1, "0-1 Calls", IF(tbl_Customers[[#This Row],[number_customer_service_calls]] &lt;= 3, "2-3 Calls", IF(tbl_Customers[[#This Row],[number_customer_service_calls]] &lt;=5, "4-5 Calls", "6+ Calls")))</f>
        <v>2-3 Calls</v>
      </c>
      <c r="X3742" t="str">
        <f>IF(tbl_Customers[[#This Row],[account_length]] &lt;= 50, "0-50", IF(tbl_Customers[[#This Row],[account_length]] &lt;=100, "51-100", IF(tbl_Customers[[#This Row],[account_length]] &lt;= 150, "101-150", "151+")))</f>
        <v>0-50</v>
      </c>
      <c r="Y3742" t="str">
        <f>IF(tbl_Customers[[#This Row],[total_intl_charge]] &lt;= 3, "Low Charges", "High Charges")</f>
        <v>High Charges</v>
      </c>
      <c r="Z3742" t="str">
        <f>IF(tbl_Customers[[#This Row],[total_eve_calls]]&lt;=80,"Low Calls",
IF(tbl_Customers[[#This Row],[total_eve_calls]]&lt;=120,"Medium Calls","High Calls"))</f>
        <v>Low Calls</v>
      </c>
      <c r="AA3742" t="str">
        <f>IF(tbl_Customers[[#This Row],[total_eve_charge]]&lt;=15,"Low Charges",
IF(tbl_Customers[[#This Row],[total_eve_charge]]&lt;=20,"Medium Charges","High Charges"))</f>
        <v>High Charges</v>
      </c>
      <c r="AB37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42" t="str">
        <f>IF(tbl_Customers[[#This Row],[number_vmail_messages]] = 0, "No Usage", IF(tbl_Customers[[#This Row],[number_vmail_messages]] &lt;= 20, "Low Usage", IF(tbl_Customers[[#This Row],[number_vmail_messages]] &lt;= 40, "Medium Usgae", "High Usage")))</f>
        <v>Medium Usgae</v>
      </c>
      <c r="AD3742" t="str">
        <f>IF(tbl_Customers[[#This Row],[total_day_minutes]]&lt;=150,"Low Usage", IF(tbl_Customers[[#This Row],[total_day_minutes]]&lt;=200,"Medium Usage", IF(tbl_Customers[[#This Row],[total_day_minutes]]&lt;=250,"High Usage","Very High Usage")))</f>
        <v>Low Usage</v>
      </c>
      <c r="AE3742" t="str">
        <f>IF(tbl_Customers[[#This Row],[total_intl_calls]]&lt;=5,"Low Calls", IF(tbl_Customers[[#This Row],[total_intl_calls]]&lt;=10, "Medium Calls", "High Calls"))</f>
        <v>Low Calls</v>
      </c>
      <c r="AF37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42" s="36" t="str">
        <f>IF(tbl_Customers[[#This Row],[Churn_Risk_Score]]&gt;=10,"High Risk", IF(tbl_Customers[[#This Row],[Churn_Risk_Score]]&gt;=5,"Medium Risk","Low Risk"))</f>
        <v>Low Risk</v>
      </c>
    </row>
    <row r="3743" spans="1:33" x14ac:dyDescent="0.35">
      <c r="A3743">
        <v>3742</v>
      </c>
      <c r="B3743" t="s">
        <v>47</v>
      </c>
      <c r="C3743">
        <v>42</v>
      </c>
      <c r="D3743" t="s">
        <v>21</v>
      </c>
      <c r="E3743" t="s">
        <v>22</v>
      </c>
      <c r="F3743" t="s">
        <v>22</v>
      </c>
      <c r="G3743">
        <v>0</v>
      </c>
      <c r="H3743">
        <v>171</v>
      </c>
      <c r="I3743">
        <v>129</v>
      </c>
      <c r="J3743">
        <v>29.07</v>
      </c>
      <c r="K3743">
        <v>183.9</v>
      </c>
      <c r="L3743">
        <v>96</v>
      </c>
      <c r="M3743">
        <v>15.63</v>
      </c>
      <c r="N3743">
        <v>130.19999999999999</v>
      </c>
      <c r="O3743">
        <v>90</v>
      </c>
      <c r="P3743">
        <v>5.86</v>
      </c>
      <c r="Q3743">
        <v>4.5999999999999996</v>
      </c>
      <c r="R3743">
        <v>6</v>
      </c>
      <c r="S3743">
        <v>1.24</v>
      </c>
      <c r="T3743">
        <v>0</v>
      </c>
      <c r="U3743" t="s">
        <v>22</v>
      </c>
      <c r="V3743">
        <f>IF(tbl_Customers[[#This Row],[churn]] = "yes", 1, 0)</f>
        <v>0</v>
      </c>
      <c r="W3743" t="str">
        <f>IF(tbl_Customers[[#This Row],[number_customer_service_calls]] &lt;= 1, "0-1 Calls", IF(tbl_Customers[[#This Row],[number_customer_service_calls]] &lt;= 3, "2-3 Calls", IF(tbl_Customers[[#This Row],[number_customer_service_calls]] &lt;=5, "4-5 Calls", "6+ Calls")))</f>
        <v>0-1 Calls</v>
      </c>
      <c r="X3743" t="str">
        <f>IF(tbl_Customers[[#This Row],[account_length]] &lt;= 50, "0-50", IF(tbl_Customers[[#This Row],[account_length]] &lt;=100, "51-100", IF(tbl_Customers[[#This Row],[account_length]] &lt;= 150, "101-150", "151+")))</f>
        <v>0-50</v>
      </c>
      <c r="Y3743" t="str">
        <f>IF(tbl_Customers[[#This Row],[total_intl_charge]] &lt;= 3, "Low Charges", "High Charges")</f>
        <v>Low Charges</v>
      </c>
      <c r="Z3743" t="str">
        <f>IF(tbl_Customers[[#This Row],[total_eve_calls]]&lt;=80,"Low Calls",
IF(tbl_Customers[[#This Row],[total_eve_calls]]&lt;=120,"Medium Calls","High Calls"))</f>
        <v>Medium Calls</v>
      </c>
      <c r="AA3743" t="str">
        <f>IF(tbl_Customers[[#This Row],[total_eve_charge]]&lt;=15,"Low Charges",
IF(tbl_Customers[[#This Row],[total_eve_charge]]&lt;=20,"Medium Charges","High Charges"))</f>
        <v>Medium Charges</v>
      </c>
      <c r="AB37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743" t="str">
        <f>IF(tbl_Customers[[#This Row],[number_vmail_messages]] = 0, "No Usage", IF(tbl_Customers[[#This Row],[number_vmail_messages]] &lt;= 20, "Low Usage", IF(tbl_Customers[[#This Row],[number_vmail_messages]] &lt;= 40, "Medium Usgae", "High Usage")))</f>
        <v>No Usage</v>
      </c>
      <c r="AD3743" t="str">
        <f>IF(tbl_Customers[[#This Row],[total_day_minutes]]&lt;=150,"Low Usage", IF(tbl_Customers[[#This Row],[total_day_minutes]]&lt;=200,"Medium Usage", IF(tbl_Customers[[#This Row],[total_day_minutes]]&lt;=250,"High Usage","Very High Usage")))</f>
        <v>Medium Usage</v>
      </c>
      <c r="AE3743" t="str">
        <f>IF(tbl_Customers[[#This Row],[total_intl_calls]]&lt;=5,"Low Calls", IF(tbl_Customers[[#This Row],[total_intl_calls]]&lt;=10, "Medium Calls", "High Calls"))</f>
        <v>Medium Calls</v>
      </c>
      <c r="AF37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43" s="36" t="str">
        <f>IF(tbl_Customers[[#This Row],[Churn_Risk_Score]]&gt;=10,"High Risk", IF(tbl_Customers[[#This Row],[Churn_Risk_Score]]&gt;=5,"Medium Risk","Low Risk"))</f>
        <v>Low Risk</v>
      </c>
    </row>
    <row r="3744" spans="1:33" x14ac:dyDescent="0.35">
      <c r="A3744">
        <v>3743</v>
      </c>
      <c r="B3744" t="s">
        <v>29</v>
      </c>
      <c r="C3744">
        <v>103</v>
      </c>
      <c r="D3744" t="s">
        <v>21</v>
      </c>
      <c r="E3744" t="s">
        <v>22</v>
      </c>
      <c r="F3744" t="s">
        <v>23</v>
      </c>
      <c r="G3744">
        <v>34</v>
      </c>
      <c r="H3744">
        <v>240.6</v>
      </c>
      <c r="I3744">
        <v>92</v>
      </c>
      <c r="J3744">
        <v>40.9</v>
      </c>
      <c r="K3744">
        <v>204.2</v>
      </c>
      <c r="L3744">
        <v>99</v>
      </c>
      <c r="M3744">
        <v>17.36</v>
      </c>
      <c r="N3744">
        <v>297</v>
      </c>
      <c r="O3744">
        <v>82</v>
      </c>
      <c r="P3744">
        <v>13.37</v>
      </c>
      <c r="Q3744">
        <v>12.7</v>
      </c>
      <c r="R3744">
        <v>9</v>
      </c>
      <c r="S3744">
        <v>3.43</v>
      </c>
      <c r="T3744">
        <v>5</v>
      </c>
      <c r="U3744" t="s">
        <v>22</v>
      </c>
      <c r="V3744">
        <f>IF(tbl_Customers[[#This Row],[churn]] = "yes", 1, 0)</f>
        <v>0</v>
      </c>
      <c r="W3744" t="str">
        <f>IF(tbl_Customers[[#This Row],[number_customer_service_calls]] &lt;= 1, "0-1 Calls", IF(tbl_Customers[[#This Row],[number_customer_service_calls]] &lt;= 3, "2-3 Calls", IF(tbl_Customers[[#This Row],[number_customer_service_calls]] &lt;=5, "4-5 Calls", "6+ Calls")))</f>
        <v>4-5 Calls</v>
      </c>
      <c r="X3744" t="str">
        <f>IF(tbl_Customers[[#This Row],[account_length]] &lt;= 50, "0-50", IF(tbl_Customers[[#This Row],[account_length]] &lt;=100, "51-100", IF(tbl_Customers[[#This Row],[account_length]] &lt;= 150, "101-150", "151+")))</f>
        <v>101-150</v>
      </c>
      <c r="Y3744" t="str">
        <f>IF(tbl_Customers[[#This Row],[total_intl_charge]] &lt;= 3, "Low Charges", "High Charges")</f>
        <v>High Charges</v>
      </c>
      <c r="Z3744" t="str">
        <f>IF(tbl_Customers[[#This Row],[total_eve_calls]]&lt;=80,"Low Calls",
IF(tbl_Customers[[#This Row],[total_eve_calls]]&lt;=120,"Medium Calls","High Calls"))</f>
        <v>Medium Calls</v>
      </c>
      <c r="AA3744" t="str">
        <f>IF(tbl_Customers[[#This Row],[total_eve_charge]]&lt;=15,"Low Charges",
IF(tbl_Customers[[#This Row],[total_eve_charge]]&lt;=20,"Medium Charges","High Charges"))</f>
        <v>Medium Charges</v>
      </c>
      <c r="AB37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44" t="str">
        <f>IF(tbl_Customers[[#This Row],[number_vmail_messages]] = 0, "No Usage", IF(tbl_Customers[[#This Row],[number_vmail_messages]] &lt;= 20, "Low Usage", IF(tbl_Customers[[#This Row],[number_vmail_messages]] &lt;= 40, "Medium Usgae", "High Usage")))</f>
        <v>Medium Usgae</v>
      </c>
      <c r="AD3744" t="str">
        <f>IF(tbl_Customers[[#This Row],[total_day_minutes]]&lt;=150,"Low Usage", IF(tbl_Customers[[#This Row],[total_day_minutes]]&lt;=200,"Medium Usage", IF(tbl_Customers[[#This Row],[total_day_minutes]]&lt;=250,"High Usage","Very High Usage")))</f>
        <v>High Usage</v>
      </c>
      <c r="AE3744" t="str">
        <f>IF(tbl_Customers[[#This Row],[total_intl_calls]]&lt;=5,"Low Calls", IF(tbl_Customers[[#This Row],[total_intl_calls]]&lt;=10, "Medium Calls", "High Calls"))</f>
        <v>Medium Calls</v>
      </c>
      <c r="AF37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744" s="36" t="str">
        <f>IF(tbl_Customers[[#This Row],[Churn_Risk_Score]]&gt;=10,"High Risk", IF(tbl_Customers[[#This Row],[Churn_Risk_Score]]&gt;=5,"Medium Risk","Low Risk"))</f>
        <v>Medium Risk</v>
      </c>
    </row>
    <row r="3745" spans="1:33" x14ac:dyDescent="0.35">
      <c r="A3745">
        <v>3744</v>
      </c>
      <c r="B3745" t="s">
        <v>69</v>
      </c>
      <c r="C3745">
        <v>90</v>
      </c>
      <c r="D3745" t="s">
        <v>21</v>
      </c>
      <c r="E3745" t="s">
        <v>22</v>
      </c>
      <c r="F3745" t="s">
        <v>22</v>
      </c>
      <c r="G3745">
        <v>0</v>
      </c>
      <c r="H3745">
        <v>114.4</v>
      </c>
      <c r="I3745">
        <v>108</v>
      </c>
      <c r="J3745">
        <v>19.45</v>
      </c>
      <c r="K3745">
        <v>232.8</v>
      </c>
      <c r="L3745">
        <v>150</v>
      </c>
      <c r="M3745">
        <v>19.79</v>
      </c>
      <c r="N3745">
        <v>198.1</v>
      </c>
      <c r="O3745">
        <v>78</v>
      </c>
      <c r="P3745">
        <v>8.91</v>
      </c>
      <c r="Q3745">
        <v>8.9</v>
      </c>
      <c r="R3745">
        <v>3</v>
      </c>
      <c r="S3745">
        <v>2.4</v>
      </c>
      <c r="T3745">
        <v>0</v>
      </c>
      <c r="U3745" t="s">
        <v>22</v>
      </c>
      <c r="V3745">
        <f>IF(tbl_Customers[[#This Row],[churn]] = "yes", 1, 0)</f>
        <v>0</v>
      </c>
      <c r="W3745" t="str">
        <f>IF(tbl_Customers[[#This Row],[number_customer_service_calls]] &lt;= 1, "0-1 Calls", IF(tbl_Customers[[#This Row],[number_customer_service_calls]] &lt;= 3, "2-3 Calls", IF(tbl_Customers[[#This Row],[number_customer_service_calls]] &lt;=5, "4-5 Calls", "6+ Calls")))</f>
        <v>0-1 Calls</v>
      </c>
      <c r="X3745" t="str">
        <f>IF(tbl_Customers[[#This Row],[account_length]] &lt;= 50, "0-50", IF(tbl_Customers[[#This Row],[account_length]] &lt;=100, "51-100", IF(tbl_Customers[[#This Row],[account_length]] &lt;= 150, "101-150", "151+")))</f>
        <v>51-100</v>
      </c>
      <c r="Y3745" t="str">
        <f>IF(tbl_Customers[[#This Row],[total_intl_charge]] &lt;= 3, "Low Charges", "High Charges")</f>
        <v>Low Charges</v>
      </c>
      <c r="Z3745" t="str">
        <f>IF(tbl_Customers[[#This Row],[total_eve_calls]]&lt;=80,"Low Calls",
IF(tbl_Customers[[#This Row],[total_eve_calls]]&lt;=120,"Medium Calls","High Calls"))</f>
        <v>High Calls</v>
      </c>
      <c r="AA3745" t="str">
        <f>IF(tbl_Customers[[#This Row],[total_eve_charge]]&lt;=15,"Low Charges",
IF(tbl_Customers[[#This Row],[total_eve_charge]]&lt;=20,"Medium Charges","High Charges"))</f>
        <v>Medium Charges</v>
      </c>
      <c r="AB37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45" t="str">
        <f>IF(tbl_Customers[[#This Row],[number_vmail_messages]] = 0, "No Usage", IF(tbl_Customers[[#This Row],[number_vmail_messages]] &lt;= 20, "Low Usage", IF(tbl_Customers[[#This Row],[number_vmail_messages]] &lt;= 40, "Medium Usgae", "High Usage")))</f>
        <v>No Usage</v>
      </c>
      <c r="AD3745" t="str">
        <f>IF(tbl_Customers[[#This Row],[total_day_minutes]]&lt;=150,"Low Usage", IF(tbl_Customers[[#This Row],[total_day_minutes]]&lt;=200,"Medium Usage", IF(tbl_Customers[[#This Row],[total_day_minutes]]&lt;=250,"High Usage","Very High Usage")))</f>
        <v>Low Usage</v>
      </c>
      <c r="AE3745" t="str">
        <f>IF(tbl_Customers[[#This Row],[total_intl_calls]]&lt;=5,"Low Calls", IF(tbl_Customers[[#This Row],[total_intl_calls]]&lt;=10, "Medium Calls", "High Calls"))</f>
        <v>Low Calls</v>
      </c>
      <c r="AF37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45" s="36" t="str">
        <f>IF(tbl_Customers[[#This Row],[Churn_Risk_Score]]&gt;=10,"High Risk", IF(tbl_Customers[[#This Row],[Churn_Risk_Score]]&gt;=5,"Medium Risk","Low Risk"))</f>
        <v>Low Risk</v>
      </c>
    </row>
    <row r="3746" spans="1:33" x14ac:dyDescent="0.35">
      <c r="A3746">
        <v>3745</v>
      </c>
      <c r="B3746" t="s">
        <v>40</v>
      </c>
      <c r="C3746">
        <v>66</v>
      </c>
      <c r="D3746" t="s">
        <v>28</v>
      </c>
      <c r="E3746" t="s">
        <v>22</v>
      </c>
      <c r="F3746" t="s">
        <v>22</v>
      </c>
      <c r="G3746">
        <v>0</v>
      </c>
      <c r="H3746">
        <v>113.9</v>
      </c>
      <c r="I3746">
        <v>112</v>
      </c>
      <c r="J3746">
        <v>19.36</v>
      </c>
      <c r="K3746">
        <v>271.8</v>
      </c>
      <c r="L3746">
        <v>106</v>
      </c>
      <c r="M3746">
        <v>23.1</v>
      </c>
      <c r="N3746">
        <v>216.7</v>
      </c>
      <c r="O3746">
        <v>95</v>
      </c>
      <c r="P3746">
        <v>9.75</v>
      </c>
      <c r="Q3746">
        <v>15.6</v>
      </c>
      <c r="R3746">
        <v>3</v>
      </c>
      <c r="S3746">
        <v>4.21</v>
      </c>
      <c r="T3746">
        <v>2</v>
      </c>
      <c r="U3746" t="s">
        <v>22</v>
      </c>
      <c r="V3746">
        <f>IF(tbl_Customers[[#This Row],[churn]] = "yes", 1, 0)</f>
        <v>0</v>
      </c>
      <c r="W3746" t="str">
        <f>IF(tbl_Customers[[#This Row],[number_customer_service_calls]] &lt;= 1, "0-1 Calls", IF(tbl_Customers[[#This Row],[number_customer_service_calls]] &lt;= 3, "2-3 Calls", IF(tbl_Customers[[#This Row],[number_customer_service_calls]] &lt;=5, "4-5 Calls", "6+ Calls")))</f>
        <v>2-3 Calls</v>
      </c>
      <c r="X3746" t="str">
        <f>IF(tbl_Customers[[#This Row],[account_length]] &lt;= 50, "0-50", IF(tbl_Customers[[#This Row],[account_length]] &lt;=100, "51-100", IF(tbl_Customers[[#This Row],[account_length]] &lt;= 150, "101-150", "151+")))</f>
        <v>51-100</v>
      </c>
      <c r="Y3746" t="str">
        <f>IF(tbl_Customers[[#This Row],[total_intl_charge]] &lt;= 3, "Low Charges", "High Charges")</f>
        <v>High Charges</v>
      </c>
      <c r="Z3746" t="str">
        <f>IF(tbl_Customers[[#This Row],[total_eve_calls]]&lt;=80,"Low Calls",
IF(tbl_Customers[[#This Row],[total_eve_calls]]&lt;=120,"Medium Calls","High Calls"))</f>
        <v>Medium Calls</v>
      </c>
      <c r="AA3746" t="str">
        <f>IF(tbl_Customers[[#This Row],[total_eve_charge]]&lt;=15,"Low Charges",
IF(tbl_Customers[[#This Row],[total_eve_charge]]&lt;=20,"Medium Charges","High Charges"))</f>
        <v>High Charges</v>
      </c>
      <c r="AB37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46" t="str">
        <f>IF(tbl_Customers[[#This Row],[number_vmail_messages]] = 0, "No Usage", IF(tbl_Customers[[#This Row],[number_vmail_messages]] &lt;= 20, "Low Usage", IF(tbl_Customers[[#This Row],[number_vmail_messages]] &lt;= 40, "Medium Usgae", "High Usage")))</f>
        <v>No Usage</v>
      </c>
      <c r="AD3746" t="str">
        <f>IF(tbl_Customers[[#This Row],[total_day_minutes]]&lt;=150,"Low Usage", IF(tbl_Customers[[#This Row],[total_day_minutes]]&lt;=200,"Medium Usage", IF(tbl_Customers[[#This Row],[total_day_minutes]]&lt;=250,"High Usage","Very High Usage")))</f>
        <v>Low Usage</v>
      </c>
      <c r="AE3746" t="str">
        <f>IF(tbl_Customers[[#This Row],[total_intl_calls]]&lt;=5,"Low Calls", IF(tbl_Customers[[#This Row],[total_intl_calls]]&lt;=10, "Medium Calls", "High Calls"))</f>
        <v>Low Calls</v>
      </c>
      <c r="AF37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46" s="36" t="str">
        <f>IF(tbl_Customers[[#This Row],[Churn_Risk_Score]]&gt;=10,"High Risk", IF(tbl_Customers[[#This Row],[Churn_Risk_Score]]&gt;=5,"Medium Risk","Low Risk"))</f>
        <v>Low Risk</v>
      </c>
    </row>
    <row r="3747" spans="1:33" x14ac:dyDescent="0.35">
      <c r="A3747">
        <v>3746</v>
      </c>
      <c r="B3747" t="s">
        <v>53</v>
      </c>
      <c r="C3747">
        <v>22</v>
      </c>
      <c r="D3747" t="s">
        <v>25</v>
      </c>
      <c r="E3747" t="s">
        <v>22</v>
      </c>
      <c r="F3747" t="s">
        <v>22</v>
      </c>
      <c r="G3747">
        <v>0</v>
      </c>
      <c r="H3747">
        <v>180</v>
      </c>
      <c r="I3747">
        <v>65</v>
      </c>
      <c r="J3747">
        <v>30.6</v>
      </c>
      <c r="K3747">
        <v>207</v>
      </c>
      <c r="L3747">
        <v>106</v>
      </c>
      <c r="M3747">
        <v>17.600000000000001</v>
      </c>
      <c r="N3747">
        <v>182.8</v>
      </c>
      <c r="O3747">
        <v>111</v>
      </c>
      <c r="P3747">
        <v>8.23</v>
      </c>
      <c r="Q3747">
        <v>8.3000000000000007</v>
      </c>
      <c r="R3747">
        <v>6</v>
      </c>
      <c r="S3747">
        <v>2.2400000000000002</v>
      </c>
      <c r="T3747">
        <v>1</v>
      </c>
      <c r="U3747" t="s">
        <v>22</v>
      </c>
      <c r="V3747">
        <f>IF(tbl_Customers[[#This Row],[churn]] = "yes", 1, 0)</f>
        <v>0</v>
      </c>
      <c r="W3747" t="str">
        <f>IF(tbl_Customers[[#This Row],[number_customer_service_calls]] &lt;= 1, "0-1 Calls", IF(tbl_Customers[[#This Row],[number_customer_service_calls]] &lt;= 3, "2-3 Calls", IF(tbl_Customers[[#This Row],[number_customer_service_calls]] &lt;=5, "4-5 Calls", "6+ Calls")))</f>
        <v>0-1 Calls</v>
      </c>
      <c r="X3747" t="str">
        <f>IF(tbl_Customers[[#This Row],[account_length]] &lt;= 50, "0-50", IF(tbl_Customers[[#This Row],[account_length]] &lt;=100, "51-100", IF(tbl_Customers[[#This Row],[account_length]] &lt;= 150, "101-150", "151+")))</f>
        <v>0-50</v>
      </c>
      <c r="Y3747" t="str">
        <f>IF(tbl_Customers[[#This Row],[total_intl_charge]] &lt;= 3, "Low Charges", "High Charges")</f>
        <v>Low Charges</v>
      </c>
      <c r="Z3747" t="str">
        <f>IF(tbl_Customers[[#This Row],[total_eve_calls]]&lt;=80,"Low Calls",
IF(tbl_Customers[[#This Row],[total_eve_calls]]&lt;=120,"Medium Calls","High Calls"))</f>
        <v>Medium Calls</v>
      </c>
      <c r="AA3747" t="str">
        <f>IF(tbl_Customers[[#This Row],[total_eve_charge]]&lt;=15,"Low Charges",
IF(tbl_Customers[[#This Row],[total_eve_charge]]&lt;=20,"Medium Charges","High Charges"))</f>
        <v>Medium Charges</v>
      </c>
      <c r="AB37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47" t="str">
        <f>IF(tbl_Customers[[#This Row],[number_vmail_messages]] = 0, "No Usage", IF(tbl_Customers[[#This Row],[number_vmail_messages]] &lt;= 20, "Low Usage", IF(tbl_Customers[[#This Row],[number_vmail_messages]] &lt;= 40, "Medium Usgae", "High Usage")))</f>
        <v>No Usage</v>
      </c>
      <c r="AD3747" t="str">
        <f>IF(tbl_Customers[[#This Row],[total_day_minutes]]&lt;=150,"Low Usage", IF(tbl_Customers[[#This Row],[total_day_minutes]]&lt;=200,"Medium Usage", IF(tbl_Customers[[#This Row],[total_day_minutes]]&lt;=250,"High Usage","Very High Usage")))</f>
        <v>Medium Usage</v>
      </c>
      <c r="AE3747" t="str">
        <f>IF(tbl_Customers[[#This Row],[total_intl_calls]]&lt;=5,"Low Calls", IF(tbl_Customers[[#This Row],[total_intl_calls]]&lt;=10, "Medium Calls", "High Calls"))</f>
        <v>Medium Calls</v>
      </c>
      <c r="AF37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47" s="36" t="str">
        <f>IF(tbl_Customers[[#This Row],[Churn_Risk_Score]]&gt;=10,"High Risk", IF(tbl_Customers[[#This Row],[Churn_Risk_Score]]&gt;=5,"Medium Risk","Low Risk"))</f>
        <v>Low Risk</v>
      </c>
    </row>
    <row r="3748" spans="1:33" x14ac:dyDescent="0.35">
      <c r="A3748">
        <v>3747</v>
      </c>
      <c r="B3748" t="s">
        <v>73</v>
      </c>
      <c r="C3748">
        <v>147</v>
      </c>
      <c r="D3748" t="s">
        <v>28</v>
      </c>
      <c r="E3748" t="s">
        <v>22</v>
      </c>
      <c r="F3748" t="s">
        <v>23</v>
      </c>
      <c r="G3748">
        <v>35</v>
      </c>
      <c r="H3748">
        <v>110.8</v>
      </c>
      <c r="I3748">
        <v>123</v>
      </c>
      <c r="J3748">
        <v>18.84</v>
      </c>
      <c r="K3748">
        <v>199.2</v>
      </c>
      <c r="L3748">
        <v>81</v>
      </c>
      <c r="M3748">
        <v>16.93</v>
      </c>
      <c r="N3748">
        <v>212.9</v>
      </c>
      <c r="O3748">
        <v>77</v>
      </c>
      <c r="P3748">
        <v>9.58</v>
      </c>
      <c r="Q3748">
        <v>8.9</v>
      </c>
      <c r="R3748">
        <v>4</v>
      </c>
      <c r="S3748">
        <v>2.4</v>
      </c>
      <c r="T3748">
        <v>2</v>
      </c>
      <c r="U3748" t="s">
        <v>22</v>
      </c>
      <c r="V3748">
        <f>IF(tbl_Customers[[#This Row],[churn]] = "yes", 1, 0)</f>
        <v>0</v>
      </c>
      <c r="W3748" t="str">
        <f>IF(tbl_Customers[[#This Row],[number_customer_service_calls]] &lt;= 1, "0-1 Calls", IF(tbl_Customers[[#This Row],[number_customer_service_calls]] &lt;= 3, "2-3 Calls", IF(tbl_Customers[[#This Row],[number_customer_service_calls]] &lt;=5, "4-5 Calls", "6+ Calls")))</f>
        <v>2-3 Calls</v>
      </c>
      <c r="X3748" t="str">
        <f>IF(tbl_Customers[[#This Row],[account_length]] &lt;= 50, "0-50", IF(tbl_Customers[[#This Row],[account_length]] &lt;=100, "51-100", IF(tbl_Customers[[#This Row],[account_length]] &lt;= 150, "101-150", "151+")))</f>
        <v>101-150</v>
      </c>
      <c r="Y3748" t="str">
        <f>IF(tbl_Customers[[#This Row],[total_intl_charge]] &lt;= 3, "Low Charges", "High Charges")</f>
        <v>Low Charges</v>
      </c>
      <c r="Z3748" t="str">
        <f>IF(tbl_Customers[[#This Row],[total_eve_calls]]&lt;=80,"Low Calls",
IF(tbl_Customers[[#This Row],[total_eve_calls]]&lt;=120,"Medium Calls","High Calls"))</f>
        <v>Medium Calls</v>
      </c>
      <c r="AA3748" t="str">
        <f>IF(tbl_Customers[[#This Row],[total_eve_charge]]&lt;=15,"Low Charges",
IF(tbl_Customers[[#This Row],[total_eve_charge]]&lt;=20,"Medium Charges","High Charges"))</f>
        <v>Medium Charges</v>
      </c>
      <c r="AB37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48" t="str">
        <f>IF(tbl_Customers[[#This Row],[number_vmail_messages]] = 0, "No Usage", IF(tbl_Customers[[#This Row],[number_vmail_messages]] &lt;= 20, "Low Usage", IF(tbl_Customers[[#This Row],[number_vmail_messages]] &lt;= 40, "Medium Usgae", "High Usage")))</f>
        <v>Medium Usgae</v>
      </c>
      <c r="AD3748" t="str">
        <f>IF(tbl_Customers[[#This Row],[total_day_minutes]]&lt;=150,"Low Usage", IF(tbl_Customers[[#This Row],[total_day_minutes]]&lt;=200,"Medium Usage", IF(tbl_Customers[[#This Row],[total_day_minutes]]&lt;=250,"High Usage","Very High Usage")))</f>
        <v>Low Usage</v>
      </c>
      <c r="AE3748" t="str">
        <f>IF(tbl_Customers[[#This Row],[total_intl_calls]]&lt;=5,"Low Calls", IF(tbl_Customers[[#This Row],[total_intl_calls]]&lt;=10, "Medium Calls", "High Calls"))</f>
        <v>Low Calls</v>
      </c>
      <c r="AF37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48" s="36" t="str">
        <f>IF(tbl_Customers[[#This Row],[Churn_Risk_Score]]&gt;=10,"High Risk", IF(tbl_Customers[[#This Row],[Churn_Risk_Score]]&gt;=5,"Medium Risk","Low Risk"))</f>
        <v>Low Risk</v>
      </c>
    </row>
    <row r="3749" spans="1:33" x14ac:dyDescent="0.35">
      <c r="A3749">
        <v>3748</v>
      </c>
      <c r="B3749" t="s">
        <v>50</v>
      </c>
      <c r="C3749">
        <v>57</v>
      </c>
      <c r="D3749" t="s">
        <v>21</v>
      </c>
      <c r="E3749" t="s">
        <v>22</v>
      </c>
      <c r="F3749" t="s">
        <v>23</v>
      </c>
      <c r="G3749">
        <v>26</v>
      </c>
      <c r="H3749">
        <v>138.69999999999999</v>
      </c>
      <c r="I3749">
        <v>99</v>
      </c>
      <c r="J3749">
        <v>23.58</v>
      </c>
      <c r="K3749">
        <v>134.5</v>
      </c>
      <c r="L3749">
        <v>105</v>
      </c>
      <c r="M3749">
        <v>11.43</v>
      </c>
      <c r="N3749">
        <v>261.7</v>
      </c>
      <c r="O3749">
        <v>95</v>
      </c>
      <c r="P3749">
        <v>11.78</v>
      </c>
      <c r="Q3749">
        <v>13</v>
      </c>
      <c r="R3749">
        <v>5</v>
      </c>
      <c r="S3749">
        <v>3.51</v>
      </c>
      <c r="T3749">
        <v>2</v>
      </c>
      <c r="U3749" t="s">
        <v>22</v>
      </c>
      <c r="V3749">
        <f>IF(tbl_Customers[[#This Row],[churn]] = "yes", 1, 0)</f>
        <v>0</v>
      </c>
      <c r="W3749" t="str">
        <f>IF(tbl_Customers[[#This Row],[number_customer_service_calls]] &lt;= 1, "0-1 Calls", IF(tbl_Customers[[#This Row],[number_customer_service_calls]] &lt;= 3, "2-3 Calls", IF(tbl_Customers[[#This Row],[number_customer_service_calls]] &lt;=5, "4-5 Calls", "6+ Calls")))</f>
        <v>2-3 Calls</v>
      </c>
      <c r="X3749" t="str">
        <f>IF(tbl_Customers[[#This Row],[account_length]] &lt;= 50, "0-50", IF(tbl_Customers[[#This Row],[account_length]] &lt;=100, "51-100", IF(tbl_Customers[[#This Row],[account_length]] &lt;= 150, "101-150", "151+")))</f>
        <v>51-100</v>
      </c>
      <c r="Y3749" t="str">
        <f>IF(tbl_Customers[[#This Row],[total_intl_charge]] &lt;= 3, "Low Charges", "High Charges")</f>
        <v>High Charges</v>
      </c>
      <c r="Z3749" t="str">
        <f>IF(tbl_Customers[[#This Row],[total_eve_calls]]&lt;=80,"Low Calls",
IF(tbl_Customers[[#This Row],[total_eve_calls]]&lt;=120,"Medium Calls","High Calls"))</f>
        <v>Medium Calls</v>
      </c>
      <c r="AA3749" t="str">
        <f>IF(tbl_Customers[[#This Row],[total_eve_charge]]&lt;=15,"Low Charges",
IF(tbl_Customers[[#This Row],[total_eve_charge]]&lt;=20,"Medium Charges","High Charges"))</f>
        <v>Low Charges</v>
      </c>
      <c r="AB37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49" t="str">
        <f>IF(tbl_Customers[[#This Row],[number_vmail_messages]] = 0, "No Usage", IF(tbl_Customers[[#This Row],[number_vmail_messages]] &lt;= 20, "Low Usage", IF(tbl_Customers[[#This Row],[number_vmail_messages]] &lt;= 40, "Medium Usgae", "High Usage")))</f>
        <v>Medium Usgae</v>
      </c>
      <c r="AD3749" t="str">
        <f>IF(tbl_Customers[[#This Row],[total_day_minutes]]&lt;=150,"Low Usage", IF(tbl_Customers[[#This Row],[total_day_minutes]]&lt;=200,"Medium Usage", IF(tbl_Customers[[#This Row],[total_day_minutes]]&lt;=250,"High Usage","Very High Usage")))</f>
        <v>Low Usage</v>
      </c>
      <c r="AE3749" t="str">
        <f>IF(tbl_Customers[[#This Row],[total_intl_calls]]&lt;=5,"Low Calls", IF(tbl_Customers[[#This Row],[total_intl_calls]]&lt;=10, "Medium Calls", "High Calls"))</f>
        <v>Low Calls</v>
      </c>
      <c r="AF37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49" s="36" t="str">
        <f>IF(tbl_Customers[[#This Row],[Churn_Risk_Score]]&gt;=10,"High Risk", IF(tbl_Customers[[#This Row],[Churn_Risk_Score]]&gt;=5,"Medium Risk","Low Risk"))</f>
        <v>Low Risk</v>
      </c>
    </row>
    <row r="3750" spans="1:33" x14ac:dyDescent="0.35">
      <c r="A3750">
        <v>3749</v>
      </c>
      <c r="B3750" t="s">
        <v>65</v>
      </c>
      <c r="C3750">
        <v>7</v>
      </c>
      <c r="D3750" t="s">
        <v>28</v>
      </c>
      <c r="E3750" t="s">
        <v>22</v>
      </c>
      <c r="F3750" t="s">
        <v>23</v>
      </c>
      <c r="G3750">
        <v>33</v>
      </c>
      <c r="H3750">
        <v>211.8</v>
      </c>
      <c r="I3750">
        <v>99</v>
      </c>
      <c r="J3750">
        <v>36.01</v>
      </c>
      <c r="K3750">
        <v>170.9</v>
      </c>
      <c r="L3750">
        <v>110</v>
      </c>
      <c r="M3750">
        <v>14.53</v>
      </c>
      <c r="N3750">
        <v>244.2</v>
      </c>
      <c r="O3750">
        <v>125</v>
      </c>
      <c r="P3750">
        <v>10.99</v>
      </c>
      <c r="Q3750">
        <v>11.2</v>
      </c>
      <c r="R3750">
        <v>4</v>
      </c>
      <c r="S3750">
        <v>3.02</v>
      </c>
      <c r="T3750">
        <v>2</v>
      </c>
      <c r="U3750" t="s">
        <v>22</v>
      </c>
      <c r="V3750">
        <f>IF(tbl_Customers[[#This Row],[churn]] = "yes", 1, 0)</f>
        <v>0</v>
      </c>
      <c r="W3750" t="str">
        <f>IF(tbl_Customers[[#This Row],[number_customer_service_calls]] &lt;= 1, "0-1 Calls", IF(tbl_Customers[[#This Row],[number_customer_service_calls]] &lt;= 3, "2-3 Calls", IF(tbl_Customers[[#This Row],[number_customer_service_calls]] &lt;=5, "4-5 Calls", "6+ Calls")))</f>
        <v>2-3 Calls</v>
      </c>
      <c r="X3750" t="str">
        <f>IF(tbl_Customers[[#This Row],[account_length]] &lt;= 50, "0-50", IF(tbl_Customers[[#This Row],[account_length]] &lt;=100, "51-100", IF(tbl_Customers[[#This Row],[account_length]] &lt;= 150, "101-150", "151+")))</f>
        <v>0-50</v>
      </c>
      <c r="Y3750" t="str">
        <f>IF(tbl_Customers[[#This Row],[total_intl_charge]] &lt;= 3, "Low Charges", "High Charges")</f>
        <v>High Charges</v>
      </c>
      <c r="Z3750" t="str">
        <f>IF(tbl_Customers[[#This Row],[total_eve_calls]]&lt;=80,"Low Calls",
IF(tbl_Customers[[#This Row],[total_eve_calls]]&lt;=120,"Medium Calls","High Calls"))</f>
        <v>Medium Calls</v>
      </c>
      <c r="AA3750" t="str">
        <f>IF(tbl_Customers[[#This Row],[total_eve_charge]]&lt;=15,"Low Charges",
IF(tbl_Customers[[#This Row],[total_eve_charge]]&lt;=20,"Medium Charges","High Charges"))</f>
        <v>Low Charges</v>
      </c>
      <c r="AB37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50" t="str">
        <f>IF(tbl_Customers[[#This Row],[number_vmail_messages]] = 0, "No Usage", IF(tbl_Customers[[#This Row],[number_vmail_messages]] &lt;= 20, "Low Usage", IF(tbl_Customers[[#This Row],[number_vmail_messages]] &lt;= 40, "Medium Usgae", "High Usage")))</f>
        <v>Medium Usgae</v>
      </c>
      <c r="AD3750" t="str">
        <f>IF(tbl_Customers[[#This Row],[total_day_minutes]]&lt;=150,"Low Usage", IF(tbl_Customers[[#This Row],[total_day_minutes]]&lt;=200,"Medium Usage", IF(tbl_Customers[[#This Row],[total_day_minutes]]&lt;=250,"High Usage","Very High Usage")))</f>
        <v>High Usage</v>
      </c>
      <c r="AE3750" t="str">
        <f>IF(tbl_Customers[[#This Row],[total_intl_calls]]&lt;=5,"Low Calls", IF(tbl_Customers[[#This Row],[total_intl_calls]]&lt;=10, "Medium Calls", "High Calls"))</f>
        <v>Low Calls</v>
      </c>
      <c r="AF37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50" s="36" t="str">
        <f>IF(tbl_Customers[[#This Row],[Churn_Risk_Score]]&gt;=10,"High Risk", IF(tbl_Customers[[#This Row],[Churn_Risk_Score]]&gt;=5,"Medium Risk","Low Risk"))</f>
        <v>Low Risk</v>
      </c>
    </row>
    <row r="3751" spans="1:33" x14ac:dyDescent="0.35">
      <c r="A3751">
        <v>3750</v>
      </c>
      <c r="B3751" t="s">
        <v>60</v>
      </c>
      <c r="C3751">
        <v>85</v>
      </c>
      <c r="D3751" t="s">
        <v>21</v>
      </c>
      <c r="E3751" t="s">
        <v>22</v>
      </c>
      <c r="F3751" t="s">
        <v>22</v>
      </c>
      <c r="G3751">
        <v>0</v>
      </c>
      <c r="H3751">
        <v>234.5</v>
      </c>
      <c r="I3751">
        <v>113</v>
      </c>
      <c r="J3751">
        <v>39.869999999999997</v>
      </c>
      <c r="K3751">
        <v>237.3</v>
      </c>
      <c r="L3751">
        <v>116</v>
      </c>
      <c r="M3751">
        <v>20.170000000000002</v>
      </c>
      <c r="N3751">
        <v>122.7</v>
      </c>
      <c r="O3751">
        <v>110</v>
      </c>
      <c r="P3751">
        <v>5.52</v>
      </c>
      <c r="Q3751">
        <v>12.9</v>
      </c>
      <c r="R3751">
        <v>3</v>
      </c>
      <c r="S3751">
        <v>3.48</v>
      </c>
      <c r="T3751">
        <v>4</v>
      </c>
      <c r="U3751" t="s">
        <v>22</v>
      </c>
      <c r="V3751">
        <f>IF(tbl_Customers[[#This Row],[churn]] = "yes", 1, 0)</f>
        <v>0</v>
      </c>
      <c r="W3751" t="str">
        <f>IF(tbl_Customers[[#This Row],[number_customer_service_calls]] &lt;= 1, "0-1 Calls", IF(tbl_Customers[[#This Row],[number_customer_service_calls]] &lt;= 3, "2-3 Calls", IF(tbl_Customers[[#This Row],[number_customer_service_calls]] &lt;=5, "4-5 Calls", "6+ Calls")))</f>
        <v>4-5 Calls</v>
      </c>
      <c r="X3751" t="str">
        <f>IF(tbl_Customers[[#This Row],[account_length]] &lt;= 50, "0-50", IF(tbl_Customers[[#This Row],[account_length]] &lt;=100, "51-100", IF(tbl_Customers[[#This Row],[account_length]] &lt;= 150, "101-150", "151+")))</f>
        <v>51-100</v>
      </c>
      <c r="Y3751" t="str">
        <f>IF(tbl_Customers[[#This Row],[total_intl_charge]] &lt;= 3, "Low Charges", "High Charges")</f>
        <v>High Charges</v>
      </c>
      <c r="Z3751" t="str">
        <f>IF(tbl_Customers[[#This Row],[total_eve_calls]]&lt;=80,"Low Calls",
IF(tbl_Customers[[#This Row],[total_eve_calls]]&lt;=120,"Medium Calls","High Calls"))</f>
        <v>Medium Calls</v>
      </c>
      <c r="AA3751" t="str">
        <f>IF(tbl_Customers[[#This Row],[total_eve_charge]]&lt;=15,"Low Charges",
IF(tbl_Customers[[#This Row],[total_eve_charge]]&lt;=20,"Medium Charges","High Charges"))</f>
        <v>High Charges</v>
      </c>
      <c r="AB37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51" t="str">
        <f>IF(tbl_Customers[[#This Row],[number_vmail_messages]] = 0, "No Usage", IF(tbl_Customers[[#This Row],[number_vmail_messages]] &lt;= 20, "Low Usage", IF(tbl_Customers[[#This Row],[number_vmail_messages]] &lt;= 40, "Medium Usgae", "High Usage")))</f>
        <v>No Usage</v>
      </c>
      <c r="AD3751" t="str">
        <f>IF(tbl_Customers[[#This Row],[total_day_minutes]]&lt;=150,"Low Usage", IF(tbl_Customers[[#This Row],[total_day_minutes]]&lt;=200,"Medium Usage", IF(tbl_Customers[[#This Row],[total_day_minutes]]&lt;=250,"High Usage","Very High Usage")))</f>
        <v>High Usage</v>
      </c>
      <c r="AE3751" t="str">
        <f>IF(tbl_Customers[[#This Row],[total_intl_calls]]&lt;=5,"Low Calls", IF(tbl_Customers[[#This Row],[total_intl_calls]]&lt;=10, "Medium Calls", "High Calls"))</f>
        <v>Low Calls</v>
      </c>
      <c r="AF37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51" s="36" t="str">
        <f>IF(tbl_Customers[[#This Row],[Churn_Risk_Score]]&gt;=10,"High Risk", IF(tbl_Customers[[#This Row],[Churn_Risk_Score]]&gt;=5,"Medium Risk","Low Risk"))</f>
        <v>Medium Risk</v>
      </c>
    </row>
    <row r="3752" spans="1:33" x14ac:dyDescent="0.35">
      <c r="A3752">
        <v>3751</v>
      </c>
      <c r="B3752" t="s">
        <v>39</v>
      </c>
      <c r="C3752">
        <v>92</v>
      </c>
      <c r="D3752" t="s">
        <v>28</v>
      </c>
      <c r="E3752" t="s">
        <v>22</v>
      </c>
      <c r="F3752" t="s">
        <v>22</v>
      </c>
      <c r="G3752">
        <v>0</v>
      </c>
      <c r="H3752">
        <v>240.2</v>
      </c>
      <c r="I3752">
        <v>86</v>
      </c>
      <c r="J3752">
        <v>40.83</v>
      </c>
      <c r="K3752">
        <v>107.6</v>
      </c>
      <c r="L3752">
        <v>79</v>
      </c>
      <c r="M3752">
        <v>9.15</v>
      </c>
      <c r="N3752">
        <v>156.6</v>
      </c>
      <c r="O3752">
        <v>121</v>
      </c>
      <c r="P3752">
        <v>7.05</v>
      </c>
      <c r="Q3752">
        <v>7.5</v>
      </c>
      <c r="R3752">
        <v>4</v>
      </c>
      <c r="S3752">
        <v>2.0299999999999998</v>
      </c>
      <c r="T3752">
        <v>1</v>
      </c>
      <c r="U3752" t="s">
        <v>22</v>
      </c>
      <c r="V3752">
        <f>IF(tbl_Customers[[#This Row],[churn]] = "yes", 1, 0)</f>
        <v>0</v>
      </c>
      <c r="W3752" t="str">
        <f>IF(tbl_Customers[[#This Row],[number_customer_service_calls]] &lt;= 1, "0-1 Calls", IF(tbl_Customers[[#This Row],[number_customer_service_calls]] &lt;= 3, "2-3 Calls", IF(tbl_Customers[[#This Row],[number_customer_service_calls]] &lt;=5, "4-5 Calls", "6+ Calls")))</f>
        <v>0-1 Calls</v>
      </c>
      <c r="X3752" t="str">
        <f>IF(tbl_Customers[[#This Row],[account_length]] &lt;= 50, "0-50", IF(tbl_Customers[[#This Row],[account_length]] &lt;=100, "51-100", IF(tbl_Customers[[#This Row],[account_length]] &lt;= 150, "101-150", "151+")))</f>
        <v>51-100</v>
      </c>
      <c r="Y3752" t="str">
        <f>IF(tbl_Customers[[#This Row],[total_intl_charge]] &lt;= 3, "Low Charges", "High Charges")</f>
        <v>Low Charges</v>
      </c>
      <c r="Z3752" t="str">
        <f>IF(tbl_Customers[[#This Row],[total_eve_calls]]&lt;=80,"Low Calls",
IF(tbl_Customers[[#This Row],[total_eve_calls]]&lt;=120,"Medium Calls","High Calls"))</f>
        <v>Low Calls</v>
      </c>
      <c r="AA3752" t="str">
        <f>IF(tbl_Customers[[#This Row],[total_eve_charge]]&lt;=15,"Low Charges",
IF(tbl_Customers[[#This Row],[total_eve_charge]]&lt;=20,"Medium Charges","High Charges"))</f>
        <v>Low Charges</v>
      </c>
      <c r="AB37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52" t="str">
        <f>IF(tbl_Customers[[#This Row],[number_vmail_messages]] = 0, "No Usage", IF(tbl_Customers[[#This Row],[number_vmail_messages]] &lt;= 20, "Low Usage", IF(tbl_Customers[[#This Row],[number_vmail_messages]] &lt;= 40, "Medium Usgae", "High Usage")))</f>
        <v>No Usage</v>
      </c>
      <c r="AD3752" t="str">
        <f>IF(tbl_Customers[[#This Row],[total_day_minutes]]&lt;=150,"Low Usage", IF(tbl_Customers[[#This Row],[total_day_minutes]]&lt;=200,"Medium Usage", IF(tbl_Customers[[#This Row],[total_day_minutes]]&lt;=250,"High Usage","Very High Usage")))</f>
        <v>High Usage</v>
      </c>
      <c r="AE3752" t="str">
        <f>IF(tbl_Customers[[#This Row],[total_intl_calls]]&lt;=5,"Low Calls", IF(tbl_Customers[[#This Row],[total_intl_calls]]&lt;=10, "Medium Calls", "High Calls"))</f>
        <v>Low Calls</v>
      </c>
      <c r="AF37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52" s="36" t="str">
        <f>IF(tbl_Customers[[#This Row],[Churn_Risk_Score]]&gt;=10,"High Risk", IF(tbl_Customers[[#This Row],[Churn_Risk_Score]]&gt;=5,"Medium Risk","Low Risk"))</f>
        <v>Low Risk</v>
      </c>
    </row>
    <row r="3753" spans="1:33" x14ac:dyDescent="0.35">
      <c r="A3753">
        <v>3752</v>
      </c>
      <c r="B3753" t="s">
        <v>45</v>
      </c>
      <c r="C3753">
        <v>92</v>
      </c>
      <c r="D3753" t="s">
        <v>28</v>
      </c>
      <c r="E3753" t="s">
        <v>22</v>
      </c>
      <c r="F3753" t="s">
        <v>22</v>
      </c>
      <c r="G3753">
        <v>0</v>
      </c>
      <c r="H3753">
        <v>222.4</v>
      </c>
      <c r="I3753">
        <v>105</v>
      </c>
      <c r="J3753">
        <v>37.81</v>
      </c>
      <c r="K3753">
        <v>164</v>
      </c>
      <c r="L3753">
        <v>129</v>
      </c>
      <c r="M3753">
        <v>13.94</v>
      </c>
      <c r="N3753">
        <v>233.3</v>
      </c>
      <c r="O3753">
        <v>113</v>
      </c>
      <c r="P3753">
        <v>10.5</v>
      </c>
      <c r="Q3753">
        <v>9.9</v>
      </c>
      <c r="R3753">
        <v>8</v>
      </c>
      <c r="S3753">
        <v>2.67</v>
      </c>
      <c r="T3753">
        <v>1</v>
      </c>
      <c r="U3753" t="s">
        <v>22</v>
      </c>
      <c r="V3753">
        <f>IF(tbl_Customers[[#This Row],[churn]] = "yes", 1, 0)</f>
        <v>0</v>
      </c>
      <c r="W3753" t="str">
        <f>IF(tbl_Customers[[#This Row],[number_customer_service_calls]] &lt;= 1, "0-1 Calls", IF(tbl_Customers[[#This Row],[number_customer_service_calls]] &lt;= 3, "2-3 Calls", IF(tbl_Customers[[#This Row],[number_customer_service_calls]] &lt;=5, "4-5 Calls", "6+ Calls")))</f>
        <v>0-1 Calls</v>
      </c>
      <c r="X3753" t="str">
        <f>IF(tbl_Customers[[#This Row],[account_length]] &lt;= 50, "0-50", IF(tbl_Customers[[#This Row],[account_length]] &lt;=100, "51-100", IF(tbl_Customers[[#This Row],[account_length]] &lt;= 150, "101-150", "151+")))</f>
        <v>51-100</v>
      </c>
      <c r="Y3753" t="str">
        <f>IF(tbl_Customers[[#This Row],[total_intl_charge]] &lt;= 3, "Low Charges", "High Charges")</f>
        <v>Low Charges</v>
      </c>
      <c r="Z3753" t="str">
        <f>IF(tbl_Customers[[#This Row],[total_eve_calls]]&lt;=80,"Low Calls",
IF(tbl_Customers[[#This Row],[total_eve_calls]]&lt;=120,"Medium Calls","High Calls"))</f>
        <v>High Calls</v>
      </c>
      <c r="AA3753" t="str">
        <f>IF(tbl_Customers[[#This Row],[total_eve_charge]]&lt;=15,"Low Charges",
IF(tbl_Customers[[#This Row],[total_eve_charge]]&lt;=20,"Medium Charges","High Charges"))</f>
        <v>Low Charges</v>
      </c>
      <c r="AB37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53" t="str">
        <f>IF(tbl_Customers[[#This Row],[number_vmail_messages]] = 0, "No Usage", IF(tbl_Customers[[#This Row],[number_vmail_messages]] &lt;= 20, "Low Usage", IF(tbl_Customers[[#This Row],[number_vmail_messages]] &lt;= 40, "Medium Usgae", "High Usage")))</f>
        <v>No Usage</v>
      </c>
      <c r="AD3753" t="str">
        <f>IF(tbl_Customers[[#This Row],[total_day_minutes]]&lt;=150,"Low Usage", IF(tbl_Customers[[#This Row],[total_day_minutes]]&lt;=200,"Medium Usage", IF(tbl_Customers[[#This Row],[total_day_minutes]]&lt;=250,"High Usage","Very High Usage")))</f>
        <v>High Usage</v>
      </c>
      <c r="AE3753" t="str">
        <f>IF(tbl_Customers[[#This Row],[total_intl_calls]]&lt;=5,"Low Calls", IF(tbl_Customers[[#This Row],[total_intl_calls]]&lt;=10, "Medium Calls", "High Calls"))</f>
        <v>Medium Calls</v>
      </c>
      <c r="AF37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53" s="36" t="str">
        <f>IF(tbl_Customers[[#This Row],[Churn_Risk_Score]]&gt;=10,"High Risk", IF(tbl_Customers[[#This Row],[Churn_Risk_Score]]&gt;=5,"Medium Risk","Low Risk"))</f>
        <v>Low Risk</v>
      </c>
    </row>
    <row r="3754" spans="1:33" x14ac:dyDescent="0.35">
      <c r="A3754">
        <v>3753</v>
      </c>
      <c r="B3754" t="s">
        <v>51</v>
      </c>
      <c r="C3754">
        <v>133</v>
      </c>
      <c r="D3754" t="s">
        <v>21</v>
      </c>
      <c r="E3754" t="s">
        <v>22</v>
      </c>
      <c r="F3754" t="s">
        <v>22</v>
      </c>
      <c r="G3754">
        <v>0</v>
      </c>
      <c r="H3754">
        <v>113.3</v>
      </c>
      <c r="I3754">
        <v>137</v>
      </c>
      <c r="J3754">
        <v>19.260000000000002</v>
      </c>
      <c r="K3754">
        <v>160.19999999999999</v>
      </c>
      <c r="L3754">
        <v>103</v>
      </c>
      <c r="M3754">
        <v>13.62</v>
      </c>
      <c r="N3754">
        <v>228.8</v>
      </c>
      <c r="O3754">
        <v>98</v>
      </c>
      <c r="P3754">
        <v>10.3</v>
      </c>
      <c r="Q3754">
        <v>10.1</v>
      </c>
      <c r="R3754">
        <v>7</v>
      </c>
      <c r="S3754">
        <v>2.73</v>
      </c>
      <c r="T3754">
        <v>2</v>
      </c>
      <c r="U3754" t="s">
        <v>22</v>
      </c>
      <c r="V3754">
        <f>IF(tbl_Customers[[#This Row],[churn]] = "yes", 1, 0)</f>
        <v>0</v>
      </c>
      <c r="W3754" t="str">
        <f>IF(tbl_Customers[[#This Row],[number_customer_service_calls]] &lt;= 1, "0-1 Calls", IF(tbl_Customers[[#This Row],[number_customer_service_calls]] &lt;= 3, "2-3 Calls", IF(tbl_Customers[[#This Row],[number_customer_service_calls]] &lt;=5, "4-5 Calls", "6+ Calls")))</f>
        <v>2-3 Calls</v>
      </c>
      <c r="X3754" t="str">
        <f>IF(tbl_Customers[[#This Row],[account_length]] &lt;= 50, "0-50", IF(tbl_Customers[[#This Row],[account_length]] &lt;=100, "51-100", IF(tbl_Customers[[#This Row],[account_length]] &lt;= 150, "101-150", "151+")))</f>
        <v>101-150</v>
      </c>
      <c r="Y3754" t="str">
        <f>IF(tbl_Customers[[#This Row],[total_intl_charge]] &lt;= 3, "Low Charges", "High Charges")</f>
        <v>Low Charges</v>
      </c>
      <c r="Z3754" t="str">
        <f>IF(tbl_Customers[[#This Row],[total_eve_calls]]&lt;=80,"Low Calls",
IF(tbl_Customers[[#This Row],[total_eve_calls]]&lt;=120,"Medium Calls","High Calls"))</f>
        <v>Medium Calls</v>
      </c>
      <c r="AA3754" t="str">
        <f>IF(tbl_Customers[[#This Row],[total_eve_charge]]&lt;=15,"Low Charges",
IF(tbl_Customers[[#This Row],[total_eve_charge]]&lt;=20,"Medium Charges","High Charges"))</f>
        <v>Low Charges</v>
      </c>
      <c r="AB37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54" t="str">
        <f>IF(tbl_Customers[[#This Row],[number_vmail_messages]] = 0, "No Usage", IF(tbl_Customers[[#This Row],[number_vmail_messages]] &lt;= 20, "Low Usage", IF(tbl_Customers[[#This Row],[number_vmail_messages]] &lt;= 40, "Medium Usgae", "High Usage")))</f>
        <v>No Usage</v>
      </c>
      <c r="AD3754" t="str">
        <f>IF(tbl_Customers[[#This Row],[total_day_minutes]]&lt;=150,"Low Usage", IF(tbl_Customers[[#This Row],[total_day_minutes]]&lt;=200,"Medium Usage", IF(tbl_Customers[[#This Row],[total_day_minutes]]&lt;=250,"High Usage","Very High Usage")))</f>
        <v>Low Usage</v>
      </c>
      <c r="AE3754" t="str">
        <f>IF(tbl_Customers[[#This Row],[total_intl_calls]]&lt;=5,"Low Calls", IF(tbl_Customers[[#This Row],[total_intl_calls]]&lt;=10, "Medium Calls", "High Calls"))</f>
        <v>Medium Calls</v>
      </c>
      <c r="AF37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54" s="36" t="str">
        <f>IF(tbl_Customers[[#This Row],[Churn_Risk_Score]]&gt;=10,"High Risk", IF(tbl_Customers[[#This Row],[Churn_Risk_Score]]&gt;=5,"Medium Risk","Low Risk"))</f>
        <v>Low Risk</v>
      </c>
    </row>
    <row r="3755" spans="1:33" x14ac:dyDescent="0.35">
      <c r="A3755">
        <v>3754</v>
      </c>
      <c r="B3755" t="s">
        <v>62</v>
      </c>
      <c r="C3755">
        <v>134</v>
      </c>
      <c r="D3755" t="s">
        <v>25</v>
      </c>
      <c r="E3755" t="s">
        <v>22</v>
      </c>
      <c r="F3755" t="s">
        <v>22</v>
      </c>
      <c r="G3755">
        <v>0</v>
      </c>
      <c r="H3755">
        <v>107</v>
      </c>
      <c r="I3755">
        <v>146</v>
      </c>
      <c r="J3755">
        <v>18.190000000000001</v>
      </c>
      <c r="K3755">
        <v>220</v>
      </c>
      <c r="L3755">
        <v>116</v>
      </c>
      <c r="M3755">
        <v>18.7</v>
      </c>
      <c r="N3755">
        <v>149.80000000000001</v>
      </c>
      <c r="O3755">
        <v>108</v>
      </c>
      <c r="P3755">
        <v>6.74</v>
      </c>
      <c r="Q3755">
        <v>7.2</v>
      </c>
      <c r="R3755">
        <v>3</v>
      </c>
      <c r="S3755">
        <v>1.94</v>
      </c>
      <c r="T3755">
        <v>2</v>
      </c>
      <c r="U3755" t="s">
        <v>22</v>
      </c>
      <c r="V3755">
        <f>IF(tbl_Customers[[#This Row],[churn]] = "yes", 1, 0)</f>
        <v>0</v>
      </c>
      <c r="W3755" t="str">
        <f>IF(tbl_Customers[[#This Row],[number_customer_service_calls]] &lt;= 1, "0-1 Calls", IF(tbl_Customers[[#This Row],[number_customer_service_calls]] &lt;= 3, "2-3 Calls", IF(tbl_Customers[[#This Row],[number_customer_service_calls]] &lt;=5, "4-5 Calls", "6+ Calls")))</f>
        <v>2-3 Calls</v>
      </c>
      <c r="X3755" t="str">
        <f>IF(tbl_Customers[[#This Row],[account_length]] &lt;= 50, "0-50", IF(tbl_Customers[[#This Row],[account_length]] &lt;=100, "51-100", IF(tbl_Customers[[#This Row],[account_length]] &lt;= 150, "101-150", "151+")))</f>
        <v>101-150</v>
      </c>
      <c r="Y3755" t="str">
        <f>IF(tbl_Customers[[#This Row],[total_intl_charge]] &lt;= 3, "Low Charges", "High Charges")</f>
        <v>Low Charges</v>
      </c>
      <c r="Z3755" t="str">
        <f>IF(tbl_Customers[[#This Row],[total_eve_calls]]&lt;=80,"Low Calls",
IF(tbl_Customers[[#This Row],[total_eve_calls]]&lt;=120,"Medium Calls","High Calls"))</f>
        <v>Medium Calls</v>
      </c>
      <c r="AA3755" t="str">
        <f>IF(tbl_Customers[[#This Row],[total_eve_charge]]&lt;=15,"Low Charges",
IF(tbl_Customers[[#This Row],[total_eve_charge]]&lt;=20,"Medium Charges","High Charges"))</f>
        <v>Medium Charges</v>
      </c>
      <c r="AB37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55" t="str">
        <f>IF(tbl_Customers[[#This Row],[number_vmail_messages]] = 0, "No Usage", IF(tbl_Customers[[#This Row],[number_vmail_messages]] &lt;= 20, "Low Usage", IF(tbl_Customers[[#This Row],[number_vmail_messages]] &lt;= 40, "Medium Usgae", "High Usage")))</f>
        <v>No Usage</v>
      </c>
      <c r="AD3755" t="str">
        <f>IF(tbl_Customers[[#This Row],[total_day_minutes]]&lt;=150,"Low Usage", IF(tbl_Customers[[#This Row],[total_day_minutes]]&lt;=200,"Medium Usage", IF(tbl_Customers[[#This Row],[total_day_minutes]]&lt;=250,"High Usage","Very High Usage")))</f>
        <v>Low Usage</v>
      </c>
      <c r="AE3755" t="str">
        <f>IF(tbl_Customers[[#This Row],[total_intl_calls]]&lt;=5,"Low Calls", IF(tbl_Customers[[#This Row],[total_intl_calls]]&lt;=10, "Medium Calls", "High Calls"))</f>
        <v>Low Calls</v>
      </c>
      <c r="AF37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55" s="36" t="str">
        <f>IF(tbl_Customers[[#This Row],[Churn_Risk_Score]]&gt;=10,"High Risk", IF(tbl_Customers[[#This Row],[Churn_Risk_Score]]&gt;=5,"Medium Risk","Low Risk"))</f>
        <v>Low Risk</v>
      </c>
    </row>
    <row r="3756" spans="1:33" x14ac:dyDescent="0.35">
      <c r="A3756">
        <v>3755</v>
      </c>
      <c r="B3756" t="s">
        <v>72</v>
      </c>
      <c r="C3756">
        <v>66</v>
      </c>
      <c r="D3756" t="s">
        <v>21</v>
      </c>
      <c r="E3756" t="s">
        <v>22</v>
      </c>
      <c r="F3756" t="s">
        <v>23</v>
      </c>
      <c r="G3756">
        <v>31</v>
      </c>
      <c r="H3756">
        <v>163.19999999999999</v>
      </c>
      <c r="I3756">
        <v>106</v>
      </c>
      <c r="J3756">
        <v>27.74</v>
      </c>
      <c r="K3756">
        <v>267.89999999999998</v>
      </c>
      <c r="L3756">
        <v>108</v>
      </c>
      <c r="M3756">
        <v>22.77</v>
      </c>
      <c r="N3756">
        <v>172.6</v>
      </c>
      <c r="O3756">
        <v>100</v>
      </c>
      <c r="P3756">
        <v>7.77</v>
      </c>
      <c r="Q3756">
        <v>9.6999999999999993</v>
      </c>
      <c r="R3756">
        <v>5</v>
      </c>
      <c r="S3756">
        <v>2.62</v>
      </c>
      <c r="T3756">
        <v>1</v>
      </c>
      <c r="U3756" t="s">
        <v>22</v>
      </c>
      <c r="V3756">
        <f>IF(tbl_Customers[[#This Row],[churn]] = "yes", 1, 0)</f>
        <v>0</v>
      </c>
      <c r="W3756" t="str">
        <f>IF(tbl_Customers[[#This Row],[number_customer_service_calls]] &lt;= 1, "0-1 Calls", IF(tbl_Customers[[#This Row],[number_customer_service_calls]] &lt;= 3, "2-3 Calls", IF(tbl_Customers[[#This Row],[number_customer_service_calls]] &lt;=5, "4-5 Calls", "6+ Calls")))</f>
        <v>0-1 Calls</v>
      </c>
      <c r="X3756" t="str">
        <f>IF(tbl_Customers[[#This Row],[account_length]] &lt;= 50, "0-50", IF(tbl_Customers[[#This Row],[account_length]] &lt;=100, "51-100", IF(tbl_Customers[[#This Row],[account_length]] &lt;= 150, "101-150", "151+")))</f>
        <v>51-100</v>
      </c>
      <c r="Y3756" t="str">
        <f>IF(tbl_Customers[[#This Row],[total_intl_charge]] &lt;= 3, "Low Charges", "High Charges")</f>
        <v>Low Charges</v>
      </c>
      <c r="Z3756" t="str">
        <f>IF(tbl_Customers[[#This Row],[total_eve_calls]]&lt;=80,"Low Calls",
IF(tbl_Customers[[#This Row],[total_eve_calls]]&lt;=120,"Medium Calls","High Calls"))</f>
        <v>Medium Calls</v>
      </c>
      <c r="AA3756" t="str">
        <f>IF(tbl_Customers[[#This Row],[total_eve_charge]]&lt;=15,"Low Charges",
IF(tbl_Customers[[#This Row],[total_eve_charge]]&lt;=20,"Medium Charges","High Charges"))</f>
        <v>High Charges</v>
      </c>
      <c r="AB37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56" t="str">
        <f>IF(tbl_Customers[[#This Row],[number_vmail_messages]] = 0, "No Usage", IF(tbl_Customers[[#This Row],[number_vmail_messages]] &lt;= 20, "Low Usage", IF(tbl_Customers[[#This Row],[number_vmail_messages]] &lt;= 40, "Medium Usgae", "High Usage")))</f>
        <v>Medium Usgae</v>
      </c>
      <c r="AD3756" t="str">
        <f>IF(tbl_Customers[[#This Row],[total_day_minutes]]&lt;=150,"Low Usage", IF(tbl_Customers[[#This Row],[total_day_minutes]]&lt;=200,"Medium Usage", IF(tbl_Customers[[#This Row],[total_day_minutes]]&lt;=250,"High Usage","Very High Usage")))</f>
        <v>Medium Usage</v>
      </c>
      <c r="AE3756" t="str">
        <f>IF(tbl_Customers[[#This Row],[total_intl_calls]]&lt;=5,"Low Calls", IF(tbl_Customers[[#This Row],[total_intl_calls]]&lt;=10, "Medium Calls", "High Calls"))</f>
        <v>Low Calls</v>
      </c>
      <c r="AF37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56" s="36" t="str">
        <f>IF(tbl_Customers[[#This Row],[Churn_Risk_Score]]&gt;=10,"High Risk", IF(tbl_Customers[[#This Row],[Churn_Risk_Score]]&gt;=5,"Medium Risk","Low Risk"))</f>
        <v>Low Risk</v>
      </c>
    </row>
    <row r="3757" spans="1:33" x14ac:dyDescent="0.35">
      <c r="A3757">
        <v>3756</v>
      </c>
      <c r="B3757" t="s">
        <v>67</v>
      </c>
      <c r="C3757">
        <v>65</v>
      </c>
      <c r="D3757" t="s">
        <v>28</v>
      </c>
      <c r="E3757" t="s">
        <v>22</v>
      </c>
      <c r="F3757" t="s">
        <v>22</v>
      </c>
      <c r="G3757">
        <v>0</v>
      </c>
      <c r="H3757">
        <v>193.8</v>
      </c>
      <c r="I3757">
        <v>113</v>
      </c>
      <c r="J3757">
        <v>32.950000000000003</v>
      </c>
      <c r="K3757">
        <v>151.69999999999999</v>
      </c>
      <c r="L3757">
        <v>106</v>
      </c>
      <c r="M3757">
        <v>12.89</v>
      </c>
      <c r="N3757">
        <v>208.9</v>
      </c>
      <c r="O3757">
        <v>94</v>
      </c>
      <c r="P3757">
        <v>9.4</v>
      </c>
      <c r="Q3757">
        <v>12.6</v>
      </c>
      <c r="R3757">
        <v>3</v>
      </c>
      <c r="S3757">
        <v>3.4</v>
      </c>
      <c r="T3757">
        <v>3</v>
      </c>
      <c r="U3757" t="s">
        <v>22</v>
      </c>
      <c r="V3757">
        <f>IF(tbl_Customers[[#This Row],[churn]] = "yes", 1, 0)</f>
        <v>0</v>
      </c>
      <c r="W3757" t="str">
        <f>IF(tbl_Customers[[#This Row],[number_customer_service_calls]] &lt;= 1, "0-1 Calls", IF(tbl_Customers[[#This Row],[number_customer_service_calls]] &lt;= 3, "2-3 Calls", IF(tbl_Customers[[#This Row],[number_customer_service_calls]] &lt;=5, "4-5 Calls", "6+ Calls")))</f>
        <v>2-3 Calls</v>
      </c>
      <c r="X3757" t="str">
        <f>IF(tbl_Customers[[#This Row],[account_length]] &lt;= 50, "0-50", IF(tbl_Customers[[#This Row],[account_length]] &lt;=100, "51-100", IF(tbl_Customers[[#This Row],[account_length]] &lt;= 150, "101-150", "151+")))</f>
        <v>51-100</v>
      </c>
      <c r="Y3757" t="str">
        <f>IF(tbl_Customers[[#This Row],[total_intl_charge]] &lt;= 3, "Low Charges", "High Charges")</f>
        <v>High Charges</v>
      </c>
      <c r="Z3757" t="str">
        <f>IF(tbl_Customers[[#This Row],[total_eve_calls]]&lt;=80,"Low Calls",
IF(tbl_Customers[[#This Row],[total_eve_calls]]&lt;=120,"Medium Calls","High Calls"))</f>
        <v>Medium Calls</v>
      </c>
      <c r="AA3757" t="str">
        <f>IF(tbl_Customers[[#This Row],[total_eve_charge]]&lt;=15,"Low Charges",
IF(tbl_Customers[[#This Row],[total_eve_charge]]&lt;=20,"Medium Charges","High Charges"))</f>
        <v>Low Charges</v>
      </c>
      <c r="AB37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57" t="str">
        <f>IF(tbl_Customers[[#This Row],[number_vmail_messages]] = 0, "No Usage", IF(tbl_Customers[[#This Row],[number_vmail_messages]] &lt;= 20, "Low Usage", IF(tbl_Customers[[#This Row],[number_vmail_messages]] &lt;= 40, "Medium Usgae", "High Usage")))</f>
        <v>No Usage</v>
      </c>
      <c r="AD3757" t="str">
        <f>IF(tbl_Customers[[#This Row],[total_day_minutes]]&lt;=150,"Low Usage", IF(tbl_Customers[[#This Row],[total_day_minutes]]&lt;=200,"Medium Usage", IF(tbl_Customers[[#This Row],[total_day_minutes]]&lt;=250,"High Usage","Very High Usage")))</f>
        <v>Medium Usage</v>
      </c>
      <c r="AE3757" t="str">
        <f>IF(tbl_Customers[[#This Row],[total_intl_calls]]&lt;=5,"Low Calls", IF(tbl_Customers[[#This Row],[total_intl_calls]]&lt;=10, "Medium Calls", "High Calls"))</f>
        <v>Low Calls</v>
      </c>
      <c r="AF37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57" s="36" t="str">
        <f>IF(tbl_Customers[[#This Row],[Churn_Risk_Score]]&gt;=10,"High Risk", IF(tbl_Customers[[#This Row],[Churn_Risk_Score]]&gt;=5,"Medium Risk","Low Risk"))</f>
        <v>Low Risk</v>
      </c>
    </row>
    <row r="3758" spans="1:33" x14ac:dyDescent="0.35">
      <c r="A3758">
        <v>3757</v>
      </c>
      <c r="B3758" t="s">
        <v>27</v>
      </c>
      <c r="C3758">
        <v>102</v>
      </c>
      <c r="D3758" t="s">
        <v>28</v>
      </c>
      <c r="E3758" t="s">
        <v>22</v>
      </c>
      <c r="F3758" t="s">
        <v>22</v>
      </c>
      <c r="G3758">
        <v>0</v>
      </c>
      <c r="H3758">
        <v>143.69999999999999</v>
      </c>
      <c r="I3758">
        <v>82</v>
      </c>
      <c r="J3758">
        <v>24.43</v>
      </c>
      <c r="K3758">
        <v>170.9</v>
      </c>
      <c r="L3758">
        <v>83</v>
      </c>
      <c r="M3758">
        <v>14.53</v>
      </c>
      <c r="N3758">
        <v>310.89999999999998</v>
      </c>
      <c r="O3758">
        <v>112</v>
      </c>
      <c r="P3758">
        <v>13.99</v>
      </c>
      <c r="Q3758">
        <v>9.8000000000000007</v>
      </c>
      <c r="R3758">
        <v>1</v>
      </c>
      <c r="S3758">
        <v>2.65</v>
      </c>
      <c r="T3758">
        <v>2</v>
      </c>
      <c r="U3758" t="s">
        <v>22</v>
      </c>
      <c r="V3758">
        <f>IF(tbl_Customers[[#This Row],[churn]] = "yes", 1, 0)</f>
        <v>0</v>
      </c>
      <c r="W3758" t="str">
        <f>IF(tbl_Customers[[#This Row],[number_customer_service_calls]] &lt;= 1, "0-1 Calls", IF(tbl_Customers[[#This Row],[number_customer_service_calls]] &lt;= 3, "2-3 Calls", IF(tbl_Customers[[#This Row],[number_customer_service_calls]] &lt;=5, "4-5 Calls", "6+ Calls")))</f>
        <v>2-3 Calls</v>
      </c>
      <c r="X3758" t="str">
        <f>IF(tbl_Customers[[#This Row],[account_length]] &lt;= 50, "0-50", IF(tbl_Customers[[#This Row],[account_length]] &lt;=100, "51-100", IF(tbl_Customers[[#This Row],[account_length]] &lt;= 150, "101-150", "151+")))</f>
        <v>101-150</v>
      </c>
      <c r="Y3758" t="str">
        <f>IF(tbl_Customers[[#This Row],[total_intl_charge]] &lt;= 3, "Low Charges", "High Charges")</f>
        <v>Low Charges</v>
      </c>
      <c r="Z3758" t="str">
        <f>IF(tbl_Customers[[#This Row],[total_eve_calls]]&lt;=80,"Low Calls",
IF(tbl_Customers[[#This Row],[total_eve_calls]]&lt;=120,"Medium Calls","High Calls"))</f>
        <v>Medium Calls</v>
      </c>
      <c r="AA3758" t="str">
        <f>IF(tbl_Customers[[#This Row],[total_eve_charge]]&lt;=15,"Low Charges",
IF(tbl_Customers[[#This Row],[total_eve_charge]]&lt;=20,"Medium Charges","High Charges"))</f>
        <v>Low Charges</v>
      </c>
      <c r="AB37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58" t="str">
        <f>IF(tbl_Customers[[#This Row],[number_vmail_messages]] = 0, "No Usage", IF(tbl_Customers[[#This Row],[number_vmail_messages]] &lt;= 20, "Low Usage", IF(tbl_Customers[[#This Row],[number_vmail_messages]] &lt;= 40, "Medium Usgae", "High Usage")))</f>
        <v>No Usage</v>
      </c>
      <c r="AD3758" t="str">
        <f>IF(tbl_Customers[[#This Row],[total_day_minutes]]&lt;=150,"Low Usage", IF(tbl_Customers[[#This Row],[total_day_minutes]]&lt;=200,"Medium Usage", IF(tbl_Customers[[#This Row],[total_day_minutes]]&lt;=250,"High Usage","Very High Usage")))</f>
        <v>Low Usage</v>
      </c>
      <c r="AE3758" t="str">
        <f>IF(tbl_Customers[[#This Row],[total_intl_calls]]&lt;=5,"Low Calls", IF(tbl_Customers[[#This Row],[total_intl_calls]]&lt;=10, "Medium Calls", "High Calls"))</f>
        <v>Low Calls</v>
      </c>
      <c r="AF37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58" s="36" t="str">
        <f>IF(tbl_Customers[[#This Row],[Churn_Risk_Score]]&gt;=10,"High Risk", IF(tbl_Customers[[#This Row],[Churn_Risk_Score]]&gt;=5,"Medium Risk","Low Risk"))</f>
        <v>Low Risk</v>
      </c>
    </row>
    <row r="3759" spans="1:33" x14ac:dyDescent="0.35">
      <c r="A3759">
        <v>3758</v>
      </c>
      <c r="B3759" t="s">
        <v>52</v>
      </c>
      <c r="C3759">
        <v>101</v>
      </c>
      <c r="D3759" t="s">
        <v>21</v>
      </c>
      <c r="E3759" t="s">
        <v>23</v>
      </c>
      <c r="F3759" t="s">
        <v>22</v>
      </c>
      <c r="G3759">
        <v>0</v>
      </c>
      <c r="H3759">
        <v>169.5</v>
      </c>
      <c r="I3759">
        <v>117</v>
      </c>
      <c r="J3759">
        <v>28.82</v>
      </c>
      <c r="K3759">
        <v>212</v>
      </c>
      <c r="L3759">
        <v>111</v>
      </c>
      <c r="M3759">
        <v>18.02</v>
      </c>
      <c r="N3759">
        <v>204</v>
      </c>
      <c r="O3759">
        <v>120</v>
      </c>
      <c r="P3759">
        <v>9.18</v>
      </c>
      <c r="Q3759">
        <v>9.6999999999999993</v>
      </c>
      <c r="R3759">
        <v>1</v>
      </c>
      <c r="S3759">
        <v>2.62</v>
      </c>
      <c r="T3759">
        <v>0</v>
      </c>
      <c r="U3759" t="s">
        <v>23</v>
      </c>
      <c r="V3759">
        <f>IF(tbl_Customers[[#This Row],[churn]] = "yes", 1, 0)</f>
        <v>1</v>
      </c>
      <c r="W3759" t="str">
        <f>IF(tbl_Customers[[#This Row],[number_customer_service_calls]] &lt;= 1, "0-1 Calls", IF(tbl_Customers[[#This Row],[number_customer_service_calls]] &lt;= 3, "2-3 Calls", IF(tbl_Customers[[#This Row],[number_customer_service_calls]] &lt;=5, "4-5 Calls", "6+ Calls")))</f>
        <v>0-1 Calls</v>
      </c>
      <c r="X3759" t="str">
        <f>IF(tbl_Customers[[#This Row],[account_length]] &lt;= 50, "0-50", IF(tbl_Customers[[#This Row],[account_length]] &lt;=100, "51-100", IF(tbl_Customers[[#This Row],[account_length]] &lt;= 150, "101-150", "151+")))</f>
        <v>101-150</v>
      </c>
      <c r="Y3759" t="str">
        <f>IF(tbl_Customers[[#This Row],[total_intl_charge]] &lt;= 3, "Low Charges", "High Charges")</f>
        <v>Low Charges</v>
      </c>
      <c r="Z3759" t="str">
        <f>IF(tbl_Customers[[#This Row],[total_eve_calls]]&lt;=80,"Low Calls",
IF(tbl_Customers[[#This Row],[total_eve_calls]]&lt;=120,"Medium Calls","High Calls"))</f>
        <v>Medium Calls</v>
      </c>
      <c r="AA3759" t="str">
        <f>IF(tbl_Customers[[#This Row],[total_eve_charge]]&lt;=15,"Low Charges",
IF(tbl_Customers[[#This Row],[total_eve_charge]]&lt;=20,"Medium Charges","High Charges"))</f>
        <v>Medium Charges</v>
      </c>
      <c r="AB37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59" t="str">
        <f>IF(tbl_Customers[[#This Row],[number_vmail_messages]] = 0, "No Usage", IF(tbl_Customers[[#This Row],[number_vmail_messages]] &lt;= 20, "Low Usage", IF(tbl_Customers[[#This Row],[number_vmail_messages]] &lt;= 40, "Medium Usgae", "High Usage")))</f>
        <v>No Usage</v>
      </c>
      <c r="AD3759" t="str">
        <f>IF(tbl_Customers[[#This Row],[total_day_minutes]]&lt;=150,"Low Usage", IF(tbl_Customers[[#This Row],[total_day_minutes]]&lt;=200,"Medium Usage", IF(tbl_Customers[[#This Row],[total_day_minutes]]&lt;=250,"High Usage","Very High Usage")))</f>
        <v>Medium Usage</v>
      </c>
      <c r="AE3759" t="str">
        <f>IF(tbl_Customers[[#This Row],[total_intl_calls]]&lt;=5,"Low Calls", IF(tbl_Customers[[#This Row],[total_intl_calls]]&lt;=10, "Medium Calls", "High Calls"))</f>
        <v>Low Calls</v>
      </c>
      <c r="AF37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59" s="36" t="str">
        <f>IF(tbl_Customers[[#This Row],[Churn_Risk_Score]]&gt;=10,"High Risk", IF(tbl_Customers[[#This Row],[Churn_Risk_Score]]&gt;=5,"Medium Risk","Low Risk"))</f>
        <v>Low Risk</v>
      </c>
    </row>
    <row r="3760" spans="1:33" x14ac:dyDescent="0.35">
      <c r="A3760">
        <v>3759</v>
      </c>
      <c r="B3760" t="s">
        <v>50</v>
      </c>
      <c r="C3760">
        <v>115</v>
      </c>
      <c r="D3760" t="s">
        <v>21</v>
      </c>
      <c r="E3760" t="s">
        <v>22</v>
      </c>
      <c r="F3760" t="s">
        <v>23</v>
      </c>
      <c r="G3760">
        <v>37</v>
      </c>
      <c r="H3760">
        <v>184.1</v>
      </c>
      <c r="I3760">
        <v>67</v>
      </c>
      <c r="J3760">
        <v>31.3</v>
      </c>
      <c r="K3760">
        <v>159.4</v>
      </c>
      <c r="L3760">
        <v>104</v>
      </c>
      <c r="M3760">
        <v>13.55</v>
      </c>
      <c r="N3760">
        <v>193.3</v>
      </c>
      <c r="O3760">
        <v>121</v>
      </c>
      <c r="P3760">
        <v>8.6999999999999993</v>
      </c>
      <c r="Q3760">
        <v>13.3</v>
      </c>
      <c r="R3760">
        <v>3</v>
      </c>
      <c r="S3760">
        <v>3.59</v>
      </c>
      <c r="T3760">
        <v>0</v>
      </c>
      <c r="U3760" t="s">
        <v>22</v>
      </c>
      <c r="V3760">
        <f>IF(tbl_Customers[[#This Row],[churn]] = "yes", 1, 0)</f>
        <v>0</v>
      </c>
      <c r="W3760" t="str">
        <f>IF(tbl_Customers[[#This Row],[number_customer_service_calls]] &lt;= 1, "0-1 Calls", IF(tbl_Customers[[#This Row],[number_customer_service_calls]] &lt;= 3, "2-3 Calls", IF(tbl_Customers[[#This Row],[number_customer_service_calls]] &lt;=5, "4-5 Calls", "6+ Calls")))</f>
        <v>0-1 Calls</v>
      </c>
      <c r="X3760" t="str">
        <f>IF(tbl_Customers[[#This Row],[account_length]] &lt;= 50, "0-50", IF(tbl_Customers[[#This Row],[account_length]] &lt;=100, "51-100", IF(tbl_Customers[[#This Row],[account_length]] &lt;= 150, "101-150", "151+")))</f>
        <v>101-150</v>
      </c>
      <c r="Y3760" t="str">
        <f>IF(tbl_Customers[[#This Row],[total_intl_charge]] &lt;= 3, "Low Charges", "High Charges")</f>
        <v>High Charges</v>
      </c>
      <c r="Z3760" t="str">
        <f>IF(tbl_Customers[[#This Row],[total_eve_calls]]&lt;=80,"Low Calls",
IF(tbl_Customers[[#This Row],[total_eve_calls]]&lt;=120,"Medium Calls","High Calls"))</f>
        <v>Medium Calls</v>
      </c>
      <c r="AA3760" t="str">
        <f>IF(tbl_Customers[[#This Row],[total_eve_charge]]&lt;=15,"Low Charges",
IF(tbl_Customers[[#This Row],[total_eve_charge]]&lt;=20,"Medium Charges","High Charges"))</f>
        <v>Low Charges</v>
      </c>
      <c r="AB37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60" t="str">
        <f>IF(tbl_Customers[[#This Row],[number_vmail_messages]] = 0, "No Usage", IF(tbl_Customers[[#This Row],[number_vmail_messages]] &lt;= 20, "Low Usage", IF(tbl_Customers[[#This Row],[number_vmail_messages]] &lt;= 40, "Medium Usgae", "High Usage")))</f>
        <v>Medium Usgae</v>
      </c>
      <c r="AD3760" t="str">
        <f>IF(tbl_Customers[[#This Row],[total_day_minutes]]&lt;=150,"Low Usage", IF(tbl_Customers[[#This Row],[total_day_minutes]]&lt;=200,"Medium Usage", IF(tbl_Customers[[#This Row],[total_day_minutes]]&lt;=250,"High Usage","Very High Usage")))</f>
        <v>Medium Usage</v>
      </c>
      <c r="AE3760" t="str">
        <f>IF(tbl_Customers[[#This Row],[total_intl_calls]]&lt;=5,"Low Calls", IF(tbl_Customers[[#This Row],[total_intl_calls]]&lt;=10, "Medium Calls", "High Calls"))</f>
        <v>Low Calls</v>
      </c>
      <c r="AF37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60" s="36" t="str">
        <f>IF(tbl_Customers[[#This Row],[Churn_Risk_Score]]&gt;=10,"High Risk", IF(tbl_Customers[[#This Row],[Churn_Risk_Score]]&gt;=5,"Medium Risk","Low Risk"))</f>
        <v>Low Risk</v>
      </c>
    </row>
    <row r="3761" spans="1:33" x14ac:dyDescent="0.35">
      <c r="A3761">
        <v>3760</v>
      </c>
      <c r="B3761" t="s">
        <v>30</v>
      </c>
      <c r="C3761">
        <v>111</v>
      </c>
      <c r="D3761" t="s">
        <v>25</v>
      </c>
      <c r="E3761" t="s">
        <v>22</v>
      </c>
      <c r="F3761" t="s">
        <v>23</v>
      </c>
      <c r="G3761">
        <v>33</v>
      </c>
      <c r="H3761">
        <v>154</v>
      </c>
      <c r="I3761">
        <v>122</v>
      </c>
      <c r="J3761">
        <v>26.18</v>
      </c>
      <c r="K3761">
        <v>207.3</v>
      </c>
      <c r="L3761">
        <v>123</v>
      </c>
      <c r="M3761">
        <v>17.62</v>
      </c>
      <c r="N3761">
        <v>186.2</v>
      </c>
      <c r="O3761">
        <v>105</v>
      </c>
      <c r="P3761">
        <v>8.3800000000000008</v>
      </c>
      <c r="Q3761">
        <v>10.8</v>
      </c>
      <c r="R3761">
        <v>8</v>
      </c>
      <c r="S3761">
        <v>2.92</v>
      </c>
      <c r="T3761">
        <v>1</v>
      </c>
      <c r="U3761" t="s">
        <v>22</v>
      </c>
      <c r="V3761">
        <f>IF(tbl_Customers[[#This Row],[churn]] = "yes", 1, 0)</f>
        <v>0</v>
      </c>
      <c r="W3761" t="str">
        <f>IF(tbl_Customers[[#This Row],[number_customer_service_calls]] &lt;= 1, "0-1 Calls", IF(tbl_Customers[[#This Row],[number_customer_service_calls]] &lt;= 3, "2-3 Calls", IF(tbl_Customers[[#This Row],[number_customer_service_calls]] &lt;=5, "4-5 Calls", "6+ Calls")))</f>
        <v>0-1 Calls</v>
      </c>
      <c r="X3761" t="str">
        <f>IF(tbl_Customers[[#This Row],[account_length]] &lt;= 50, "0-50", IF(tbl_Customers[[#This Row],[account_length]] &lt;=100, "51-100", IF(tbl_Customers[[#This Row],[account_length]] &lt;= 150, "101-150", "151+")))</f>
        <v>101-150</v>
      </c>
      <c r="Y3761" t="str">
        <f>IF(tbl_Customers[[#This Row],[total_intl_charge]] &lt;= 3, "Low Charges", "High Charges")</f>
        <v>Low Charges</v>
      </c>
      <c r="Z3761" t="str">
        <f>IF(tbl_Customers[[#This Row],[total_eve_calls]]&lt;=80,"Low Calls",
IF(tbl_Customers[[#This Row],[total_eve_calls]]&lt;=120,"Medium Calls","High Calls"))</f>
        <v>High Calls</v>
      </c>
      <c r="AA3761" t="str">
        <f>IF(tbl_Customers[[#This Row],[total_eve_charge]]&lt;=15,"Low Charges",
IF(tbl_Customers[[#This Row],[total_eve_charge]]&lt;=20,"Medium Charges","High Charges"))</f>
        <v>Medium Charges</v>
      </c>
      <c r="AB37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61" t="str">
        <f>IF(tbl_Customers[[#This Row],[number_vmail_messages]] = 0, "No Usage", IF(tbl_Customers[[#This Row],[number_vmail_messages]] &lt;= 20, "Low Usage", IF(tbl_Customers[[#This Row],[number_vmail_messages]] &lt;= 40, "Medium Usgae", "High Usage")))</f>
        <v>Medium Usgae</v>
      </c>
      <c r="AD3761" t="str">
        <f>IF(tbl_Customers[[#This Row],[total_day_minutes]]&lt;=150,"Low Usage", IF(tbl_Customers[[#This Row],[total_day_minutes]]&lt;=200,"Medium Usage", IF(tbl_Customers[[#This Row],[total_day_minutes]]&lt;=250,"High Usage","Very High Usage")))</f>
        <v>Medium Usage</v>
      </c>
      <c r="AE3761" t="str">
        <f>IF(tbl_Customers[[#This Row],[total_intl_calls]]&lt;=5,"Low Calls", IF(tbl_Customers[[#This Row],[total_intl_calls]]&lt;=10, "Medium Calls", "High Calls"))</f>
        <v>Medium Calls</v>
      </c>
      <c r="AF37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61" s="36" t="str">
        <f>IF(tbl_Customers[[#This Row],[Churn_Risk_Score]]&gt;=10,"High Risk", IF(tbl_Customers[[#This Row],[Churn_Risk_Score]]&gt;=5,"Medium Risk","Low Risk"))</f>
        <v>Low Risk</v>
      </c>
    </row>
    <row r="3762" spans="1:33" x14ac:dyDescent="0.35">
      <c r="A3762">
        <v>3761</v>
      </c>
      <c r="B3762" t="s">
        <v>24</v>
      </c>
      <c r="C3762">
        <v>121</v>
      </c>
      <c r="D3762" t="s">
        <v>21</v>
      </c>
      <c r="E3762" t="s">
        <v>22</v>
      </c>
      <c r="F3762" t="s">
        <v>22</v>
      </c>
      <c r="G3762">
        <v>0</v>
      </c>
      <c r="H3762">
        <v>166.3</v>
      </c>
      <c r="I3762">
        <v>114</v>
      </c>
      <c r="J3762">
        <v>28.27</v>
      </c>
      <c r="K3762">
        <v>138.80000000000001</v>
      </c>
      <c r="L3762">
        <v>130</v>
      </c>
      <c r="M3762">
        <v>11.8</v>
      </c>
      <c r="N3762">
        <v>215.3</v>
      </c>
      <c r="O3762">
        <v>108</v>
      </c>
      <c r="P3762">
        <v>9.69</v>
      </c>
      <c r="Q3762">
        <v>10.4</v>
      </c>
      <c r="R3762">
        <v>10</v>
      </c>
      <c r="S3762">
        <v>2.81</v>
      </c>
      <c r="T3762">
        <v>2</v>
      </c>
      <c r="U3762" t="s">
        <v>22</v>
      </c>
      <c r="V3762">
        <f>IF(tbl_Customers[[#This Row],[churn]] = "yes", 1, 0)</f>
        <v>0</v>
      </c>
      <c r="W3762" t="str">
        <f>IF(tbl_Customers[[#This Row],[number_customer_service_calls]] &lt;= 1, "0-1 Calls", IF(tbl_Customers[[#This Row],[number_customer_service_calls]] &lt;= 3, "2-3 Calls", IF(tbl_Customers[[#This Row],[number_customer_service_calls]] &lt;=5, "4-5 Calls", "6+ Calls")))</f>
        <v>2-3 Calls</v>
      </c>
      <c r="X3762" t="str">
        <f>IF(tbl_Customers[[#This Row],[account_length]] &lt;= 50, "0-50", IF(tbl_Customers[[#This Row],[account_length]] &lt;=100, "51-100", IF(tbl_Customers[[#This Row],[account_length]] &lt;= 150, "101-150", "151+")))</f>
        <v>101-150</v>
      </c>
      <c r="Y3762" t="str">
        <f>IF(tbl_Customers[[#This Row],[total_intl_charge]] &lt;= 3, "Low Charges", "High Charges")</f>
        <v>Low Charges</v>
      </c>
      <c r="Z3762" t="str">
        <f>IF(tbl_Customers[[#This Row],[total_eve_calls]]&lt;=80,"Low Calls",
IF(tbl_Customers[[#This Row],[total_eve_calls]]&lt;=120,"Medium Calls","High Calls"))</f>
        <v>High Calls</v>
      </c>
      <c r="AA3762" t="str">
        <f>IF(tbl_Customers[[#This Row],[total_eve_charge]]&lt;=15,"Low Charges",
IF(tbl_Customers[[#This Row],[total_eve_charge]]&lt;=20,"Medium Charges","High Charges"))</f>
        <v>Low Charges</v>
      </c>
      <c r="AB37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62" t="str">
        <f>IF(tbl_Customers[[#This Row],[number_vmail_messages]] = 0, "No Usage", IF(tbl_Customers[[#This Row],[number_vmail_messages]] &lt;= 20, "Low Usage", IF(tbl_Customers[[#This Row],[number_vmail_messages]] &lt;= 40, "Medium Usgae", "High Usage")))</f>
        <v>No Usage</v>
      </c>
      <c r="AD3762" t="str">
        <f>IF(tbl_Customers[[#This Row],[total_day_minutes]]&lt;=150,"Low Usage", IF(tbl_Customers[[#This Row],[total_day_minutes]]&lt;=200,"Medium Usage", IF(tbl_Customers[[#This Row],[total_day_minutes]]&lt;=250,"High Usage","Very High Usage")))</f>
        <v>Medium Usage</v>
      </c>
      <c r="AE3762" t="str">
        <f>IF(tbl_Customers[[#This Row],[total_intl_calls]]&lt;=5,"Low Calls", IF(tbl_Customers[[#This Row],[total_intl_calls]]&lt;=10, "Medium Calls", "High Calls"))</f>
        <v>Medium Calls</v>
      </c>
      <c r="AF37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62" s="36" t="str">
        <f>IF(tbl_Customers[[#This Row],[Churn_Risk_Score]]&gt;=10,"High Risk", IF(tbl_Customers[[#This Row],[Churn_Risk_Score]]&gt;=5,"Medium Risk","Low Risk"))</f>
        <v>Low Risk</v>
      </c>
    </row>
    <row r="3763" spans="1:33" x14ac:dyDescent="0.35">
      <c r="A3763">
        <v>3762</v>
      </c>
      <c r="B3763" t="s">
        <v>35</v>
      </c>
      <c r="C3763">
        <v>108</v>
      </c>
      <c r="D3763" t="s">
        <v>21</v>
      </c>
      <c r="E3763" t="s">
        <v>22</v>
      </c>
      <c r="F3763" t="s">
        <v>22</v>
      </c>
      <c r="G3763">
        <v>0</v>
      </c>
      <c r="H3763">
        <v>108.6</v>
      </c>
      <c r="I3763">
        <v>128</v>
      </c>
      <c r="J3763">
        <v>18.46</v>
      </c>
      <c r="K3763">
        <v>325.2</v>
      </c>
      <c r="L3763">
        <v>97</v>
      </c>
      <c r="M3763">
        <v>27.64</v>
      </c>
      <c r="N3763">
        <v>173.6</v>
      </c>
      <c r="O3763">
        <v>67</v>
      </c>
      <c r="P3763">
        <v>7.81</v>
      </c>
      <c r="Q3763">
        <v>9.3000000000000007</v>
      </c>
      <c r="R3763">
        <v>6</v>
      </c>
      <c r="S3763">
        <v>2.5099999999999998</v>
      </c>
      <c r="T3763">
        <v>0</v>
      </c>
      <c r="U3763" t="s">
        <v>22</v>
      </c>
      <c r="V3763">
        <f>IF(tbl_Customers[[#This Row],[churn]] = "yes", 1, 0)</f>
        <v>0</v>
      </c>
      <c r="W3763" t="str">
        <f>IF(tbl_Customers[[#This Row],[number_customer_service_calls]] &lt;= 1, "0-1 Calls", IF(tbl_Customers[[#This Row],[number_customer_service_calls]] &lt;= 3, "2-3 Calls", IF(tbl_Customers[[#This Row],[number_customer_service_calls]] &lt;=5, "4-5 Calls", "6+ Calls")))</f>
        <v>0-1 Calls</v>
      </c>
      <c r="X3763" t="str">
        <f>IF(tbl_Customers[[#This Row],[account_length]] &lt;= 50, "0-50", IF(tbl_Customers[[#This Row],[account_length]] &lt;=100, "51-100", IF(tbl_Customers[[#This Row],[account_length]] &lt;= 150, "101-150", "151+")))</f>
        <v>101-150</v>
      </c>
      <c r="Y3763" t="str">
        <f>IF(tbl_Customers[[#This Row],[total_intl_charge]] &lt;= 3, "Low Charges", "High Charges")</f>
        <v>Low Charges</v>
      </c>
      <c r="Z3763" t="str">
        <f>IF(tbl_Customers[[#This Row],[total_eve_calls]]&lt;=80,"Low Calls",
IF(tbl_Customers[[#This Row],[total_eve_calls]]&lt;=120,"Medium Calls","High Calls"))</f>
        <v>Medium Calls</v>
      </c>
      <c r="AA3763" t="str">
        <f>IF(tbl_Customers[[#This Row],[total_eve_charge]]&lt;=15,"Low Charges",
IF(tbl_Customers[[#This Row],[total_eve_charge]]&lt;=20,"Medium Charges","High Charges"))</f>
        <v>High Charges</v>
      </c>
      <c r="AB37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63" t="str">
        <f>IF(tbl_Customers[[#This Row],[number_vmail_messages]] = 0, "No Usage", IF(tbl_Customers[[#This Row],[number_vmail_messages]] &lt;= 20, "Low Usage", IF(tbl_Customers[[#This Row],[number_vmail_messages]] &lt;= 40, "Medium Usgae", "High Usage")))</f>
        <v>No Usage</v>
      </c>
      <c r="AD3763" t="str">
        <f>IF(tbl_Customers[[#This Row],[total_day_minutes]]&lt;=150,"Low Usage", IF(tbl_Customers[[#This Row],[total_day_minutes]]&lt;=200,"Medium Usage", IF(tbl_Customers[[#This Row],[total_day_minutes]]&lt;=250,"High Usage","Very High Usage")))</f>
        <v>Low Usage</v>
      </c>
      <c r="AE3763" t="str">
        <f>IF(tbl_Customers[[#This Row],[total_intl_calls]]&lt;=5,"Low Calls", IF(tbl_Customers[[#This Row],[total_intl_calls]]&lt;=10, "Medium Calls", "High Calls"))</f>
        <v>Medium Calls</v>
      </c>
      <c r="AF37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63" s="36" t="str">
        <f>IF(tbl_Customers[[#This Row],[Churn_Risk_Score]]&gt;=10,"High Risk", IF(tbl_Customers[[#This Row],[Churn_Risk_Score]]&gt;=5,"Medium Risk","Low Risk"))</f>
        <v>Low Risk</v>
      </c>
    </row>
    <row r="3764" spans="1:33" x14ac:dyDescent="0.35">
      <c r="A3764">
        <v>3763</v>
      </c>
      <c r="B3764" t="s">
        <v>49</v>
      </c>
      <c r="C3764">
        <v>63</v>
      </c>
      <c r="D3764" t="s">
        <v>21</v>
      </c>
      <c r="E3764" t="s">
        <v>22</v>
      </c>
      <c r="F3764" t="s">
        <v>23</v>
      </c>
      <c r="G3764">
        <v>25</v>
      </c>
      <c r="H3764">
        <v>230.3</v>
      </c>
      <c r="I3764">
        <v>82</v>
      </c>
      <c r="J3764">
        <v>39.15</v>
      </c>
      <c r="K3764">
        <v>165.6</v>
      </c>
      <c r="L3764">
        <v>96</v>
      </c>
      <c r="M3764">
        <v>14.08</v>
      </c>
      <c r="N3764">
        <v>227.7</v>
      </c>
      <c r="O3764">
        <v>125</v>
      </c>
      <c r="P3764">
        <v>10.25</v>
      </c>
      <c r="Q3764">
        <v>9</v>
      </c>
      <c r="R3764">
        <v>2</v>
      </c>
      <c r="S3764">
        <v>2.4300000000000002</v>
      </c>
      <c r="T3764">
        <v>1</v>
      </c>
      <c r="U3764" t="s">
        <v>22</v>
      </c>
      <c r="V3764">
        <f>IF(tbl_Customers[[#This Row],[churn]] = "yes", 1, 0)</f>
        <v>0</v>
      </c>
      <c r="W3764" t="str">
        <f>IF(tbl_Customers[[#This Row],[number_customer_service_calls]] &lt;= 1, "0-1 Calls", IF(tbl_Customers[[#This Row],[number_customer_service_calls]] &lt;= 3, "2-3 Calls", IF(tbl_Customers[[#This Row],[number_customer_service_calls]] &lt;=5, "4-5 Calls", "6+ Calls")))</f>
        <v>0-1 Calls</v>
      </c>
      <c r="X3764" t="str">
        <f>IF(tbl_Customers[[#This Row],[account_length]] &lt;= 50, "0-50", IF(tbl_Customers[[#This Row],[account_length]] &lt;=100, "51-100", IF(tbl_Customers[[#This Row],[account_length]] &lt;= 150, "101-150", "151+")))</f>
        <v>51-100</v>
      </c>
      <c r="Y3764" t="str">
        <f>IF(tbl_Customers[[#This Row],[total_intl_charge]] &lt;= 3, "Low Charges", "High Charges")</f>
        <v>Low Charges</v>
      </c>
      <c r="Z3764" t="str">
        <f>IF(tbl_Customers[[#This Row],[total_eve_calls]]&lt;=80,"Low Calls",
IF(tbl_Customers[[#This Row],[total_eve_calls]]&lt;=120,"Medium Calls","High Calls"))</f>
        <v>Medium Calls</v>
      </c>
      <c r="AA3764" t="str">
        <f>IF(tbl_Customers[[#This Row],[total_eve_charge]]&lt;=15,"Low Charges",
IF(tbl_Customers[[#This Row],[total_eve_charge]]&lt;=20,"Medium Charges","High Charges"))</f>
        <v>Low Charges</v>
      </c>
      <c r="AB37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64" t="str">
        <f>IF(tbl_Customers[[#This Row],[number_vmail_messages]] = 0, "No Usage", IF(tbl_Customers[[#This Row],[number_vmail_messages]] &lt;= 20, "Low Usage", IF(tbl_Customers[[#This Row],[number_vmail_messages]] &lt;= 40, "Medium Usgae", "High Usage")))</f>
        <v>Medium Usgae</v>
      </c>
      <c r="AD3764" t="str">
        <f>IF(tbl_Customers[[#This Row],[total_day_minutes]]&lt;=150,"Low Usage", IF(tbl_Customers[[#This Row],[total_day_minutes]]&lt;=200,"Medium Usage", IF(tbl_Customers[[#This Row],[total_day_minutes]]&lt;=250,"High Usage","Very High Usage")))</f>
        <v>High Usage</v>
      </c>
      <c r="AE3764" t="str">
        <f>IF(tbl_Customers[[#This Row],[total_intl_calls]]&lt;=5,"Low Calls", IF(tbl_Customers[[#This Row],[total_intl_calls]]&lt;=10, "Medium Calls", "High Calls"))</f>
        <v>Low Calls</v>
      </c>
      <c r="AF37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64" s="36" t="str">
        <f>IF(tbl_Customers[[#This Row],[Churn_Risk_Score]]&gt;=10,"High Risk", IF(tbl_Customers[[#This Row],[Churn_Risk_Score]]&gt;=5,"Medium Risk","Low Risk"))</f>
        <v>Low Risk</v>
      </c>
    </row>
    <row r="3765" spans="1:33" x14ac:dyDescent="0.35">
      <c r="A3765">
        <v>3764</v>
      </c>
      <c r="B3765" t="s">
        <v>74</v>
      </c>
      <c r="C3765">
        <v>59</v>
      </c>
      <c r="D3765" t="s">
        <v>21</v>
      </c>
      <c r="E3765" t="s">
        <v>22</v>
      </c>
      <c r="F3765" t="s">
        <v>23</v>
      </c>
      <c r="G3765">
        <v>46</v>
      </c>
      <c r="H3765">
        <v>200.1</v>
      </c>
      <c r="I3765">
        <v>44</v>
      </c>
      <c r="J3765">
        <v>34.020000000000003</v>
      </c>
      <c r="K3765">
        <v>126</v>
      </c>
      <c r="L3765">
        <v>78</v>
      </c>
      <c r="M3765">
        <v>10.71</v>
      </c>
      <c r="N3765">
        <v>146.30000000000001</v>
      </c>
      <c r="O3765">
        <v>123</v>
      </c>
      <c r="P3765">
        <v>6.58</v>
      </c>
      <c r="Q3765">
        <v>10.6</v>
      </c>
      <c r="R3765">
        <v>5</v>
      </c>
      <c r="S3765">
        <v>2.86</v>
      </c>
      <c r="T3765">
        <v>1</v>
      </c>
      <c r="U3765" t="s">
        <v>22</v>
      </c>
      <c r="V3765">
        <f>IF(tbl_Customers[[#This Row],[churn]] = "yes", 1, 0)</f>
        <v>0</v>
      </c>
      <c r="W3765" t="str">
        <f>IF(tbl_Customers[[#This Row],[number_customer_service_calls]] &lt;= 1, "0-1 Calls", IF(tbl_Customers[[#This Row],[number_customer_service_calls]] &lt;= 3, "2-3 Calls", IF(tbl_Customers[[#This Row],[number_customer_service_calls]] &lt;=5, "4-5 Calls", "6+ Calls")))</f>
        <v>0-1 Calls</v>
      </c>
      <c r="X3765" t="str">
        <f>IF(tbl_Customers[[#This Row],[account_length]] &lt;= 50, "0-50", IF(tbl_Customers[[#This Row],[account_length]] &lt;=100, "51-100", IF(tbl_Customers[[#This Row],[account_length]] &lt;= 150, "101-150", "151+")))</f>
        <v>51-100</v>
      </c>
      <c r="Y3765" t="str">
        <f>IF(tbl_Customers[[#This Row],[total_intl_charge]] &lt;= 3, "Low Charges", "High Charges")</f>
        <v>Low Charges</v>
      </c>
      <c r="Z3765" t="str">
        <f>IF(tbl_Customers[[#This Row],[total_eve_calls]]&lt;=80,"Low Calls",
IF(tbl_Customers[[#This Row],[total_eve_calls]]&lt;=120,"Medium Calls","High Calls"))</f>
        <v>Low Calls</v>
      </c>
      <c r="AA3765" t="str">
        <f>IF(tbl_Customers[[#This Row],[total_eve_charge]]&lt;=15,"Low Charges",
IF(tbl_Customers[[#This Row],[total_eve_charge]]&lt;=20,"Medium Charges","High Charges"))</f>
        <v>Low Charges</v>
      </c>
      <c r="AB37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65" t="str">
        <f>IF(tbl_Customers[[#This Row],[number_vmail_messages]] = 0, "No Usage", IF(tbl_Customers[[#This Row],[number_vmail_messages]] &lt;= 20, "Low Usage", IF(tbl_Customers[[#This Row],[number_vmail_messages]] &lt;= 40, "Medium Usgae", "High Usage")))</f>
        <v>High Usage</v>
      </c>
      <c r="AD3765" t="str">
        <f>IF(tbl_Customers[[#This Row],[total_day_minutes]]&lt;=150,"Low Usage", IF(tbl_Customers[[#This Row],[total_day_minutes]]&lt;=200,"Medium Usage", IF(tbl_Customers[[#This Row],[total_day_minutes]]&lt;=250,"High Usage","Very High Usage")))</f>
        <v>High Usage</v>
      </c>
      <c r="AE3765" t="str">
        <f>IF(tbl_Customers[[#This Row],[total_intl_calls]]&lt;=5,"Low Calls", IF(tbl_Customers[[#This Row],[total_intl_calls]]&lt;=10, "Medium Calls", "High Calls"))</f>
        <v>Low Calls</v>
      </c>
      <c r="AF37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65" s="36" t="str">
        <f>IF(tbl_Customers[[#This Row],[Churn_Risk_Score]]&gt;=10,"High Risk", IF(tbl_Customers[[#This Row],[Churn_Risk_Score]]&gt;=5,"Medium Risk","Low Risk"))</f>
        <v>Low Risk</v>
      </c>
    </row>
    <row r="3766" spans="1:33" x14ac:dyDescent="0.35">
      <c r="A3766">
        <v>3765</v>
      </c>
      <c r="B3766" t="s">
        <v>20</v>
      </c>
      <c r="C3766">
        <v>82</v>
      </c>
      <c r="D3766" t="s">
        <v>21</v>
      </c>
      <c r="E3766" t="s">
        <v>22</v>
      </c>
      <c r="F3766" t="s">
        <v>22</v>
      </c>
      <c r="G3766">
        <v>0</v>
      </c>
      <c r="H3766">
        <v>179.2</v>
      </c>
      <c r="I3766">
        <v>95</v>
      </c>
      <c r="J3766">
        <v>30.46</v>
      </c>
      <c r="K3766">
        <v>228.9</v>
      </c>
      <c r="L3766">
        <v>95</v>
      </c>
      <c r="M3766">
        <v>19.46</v>
      </c>
      <c r="N3766">
        <v>187.7</v>
      </c>
      <c r="O3766">
        <v>100</v>
      </c>
      <c r="P3766">
        <v>8.4499999999999993</v>
      </c>
      <c r="Q3766">
        <v>13.2</v>
      </c>
      <c r="R3766">
        <v>2</v>
      </c>
      <c r="S3766">
        <v>3.56</v>
      </c>
      <c r="T3766">
        <v>1</v>
      </c>
      <c r="U3766" t="s">
        <v>22</v>
      </c>
      <c r="V3766">
        <f>IF(tbl_Customers[[#This Row],[churn]] = "yes", 1, 0)</f>
        <v>0</v>
      </c>
      <c r="W3766" t="str">
        <f>IF(tbl_Customers[[#This Row],[number_customer_service_calls]] &lt;= 1, "0-1 Calls", IF(tbl_Customers[[#This Row],[number_customer_service_calls]] &lt;= 3, "2-3 Calls", IF(tbl_Customers[[#This Row],[number_customer_service_calls]] &lt;=5, "4-5 Calls", "6+ Calls")))</f>
        <v>0-1 Calls</v>
      </c>
      <c r="X3766" t="str">
        <f>IF(tbl_Customers[[#This Row],[account_length]] &lt;= 50, "0-50", IF(tbl_Customers[[#This Row],[account_length]] &lt;=100, "51-100", IF(tbl_Customers[[#This Row],[account_length]] &lt;= 150, "101-150", "151+")))</f>
        <v>51-100</v>
      </c>
      <c r="Y3766" t="str">
        <f>IF(tbl_Customers[[#This Row],[total_intl_charge]] &lt;= 3, "Low Charges", "High Charges")</f>
        <v>High Charges</v>
      </c>
      <c r="Z3766" t="str">
        <f>IF(tbl_Customers[[#This Row],[total_eve_calls]]&lt;=80,"Low Calls",
IF(tbl_Customers[[#This Row],[total_eve_calls]]&lt;=120,"Medium Calls","High Calls"))</f>
        <v>Medium Calls</v>
      </c>
      <c r="AA3766" t="str">
        <f>IF(tbl_Customers[[#This Row],[total_eve_charge]]&lt;=15,"Low Charges",
IF(tbl_Customers[[#This Row],[total_eve_charge]]&lt;=20,"Medium Charges","High Charges"))</f>
        <v>Medium Charges</v>
      </c>
      <c r="AB37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66" t="str">
        <f>IF(tbl_Customers[[#This Row],[number_vmail_messages]] = 0, "No Usage", IF(tbl_Customers[[#This Row],[number_vmail_messages]] &lt;= 20, "Low Usage", IF(tbl_Customers[[#This Row],[number_vmail_messages]] &lt;= 40, "Medium Usgae", "High Usage")))</f>
        <v>No Usage</v>
      </c>
      <c r="AD3766" t="str">
        <f>IF(tbl_Customers[[#This Row],[total_day_minutes]]&lt;=150,"Low Usage", IF(tbl_Customers[[#This Row],[total_day_minutes]]&lt;=200,"Medium Usage", IF(tbl_Customers[[#This Row],[total_day_minutes]]&lt;=250,"High Usage","Very High Usage")))</f>
        <v>Medium Usage</v>
      </c>
      <c r="AE3766" t="str">
        <f>IF(tbl_Customers[[#This Row],[total_intl_calls]]&lt;=5,"Low Calls", IF(tbl_Customers[[#This Row],[total_intl_calls]]&lt;=10, "Medium Calls", "High Calls"))</f>
        <v>Low Calls</v>
      </c>
      <c r="AF37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66" s="36" t="str">
        <f>IF(tbl_Customers[[#This Row],[Churn_Risk_Score]]&gt;=10,"High Risk", IF(tbl_Customers[[#This Row],[Churn_Risk_Score]]&gt;=5,"Medium Risk","Low Risk"))</f>
        <v>Low Risk</v>
      </c>
    </row>
    <row r="3767" spans="1:33" x14ac:dyDescent="0.35">
      <c r="A3767">
        <v>3766</v>
      </c>
      <c r="B3767" t="s">
        <v>62</v>
      </c>
      <c r="C3767">
        <v>110</v>
      </c>
      <c r="D3767" t="s">
        <v>28</v>
      </c>
      <c r="E3767" t="s">
        <v>22</v>
      </c>
      <c r="F3767" t="s">
        <v>22</v>
      </c>
      <c r="G3767">
        <v>0</v>
      </c>
      <c r="H3767">
        <v>129.5</v>
      </c>
      <c r="I3767">
        <v>94</v>
      </c>
      <c r="J3767">
        <v>22.02</v>
      </c>
      <c r="K3767">
        <v>92.6</v>
      </c>
      <c r="L3767">
        <v>96</v>
      </c>
      <c r="M3767">
        <v>7.87</v>
      </c>
      <c r="N3767">
        <v>154.30000000000001</v>
      </c>
      <c r="O3767">
        <v>110</v>
      </c>
      <c r="P3767">
        <v>6.94</v>
      </c>
      <c r="Q3767">
        <v>9.9</v>
      </c>
      <c r="R3767">
        <v>5</v>
      </c>
      <c r="S3767">
        <v>2.67</v>
      </c>
      <c r="T3767">
        <v>3</v>
      </c>
      <c r="U3767" t="s">
        <v>22</v>
      </c>
      <c r="V3767">
        <f>IF(tbl_Customers[[#This Row],[churn]] = "yes", 1, 0)</f>
        <v>0</v>
      </c>
      <c r="W3767" t="str">
        <f>IF(tbl_Customers[[#This Row],[number_customer_service_calls]] &lt;= 1, "0-1 Calls", IF(tbl_Customers[[#This Row],[number_customer_service_calls]] &lt;= 3, "2-3 Calls", IF(tbl_Customers[[#This Row],[number_customer_service_calls]] &lt;=5, "4-5 Calls", "6+ Calls")))</f>
        <v>2-3 Calls</v>
      </c>
      <c r="X3767" t="str">
        <f>IF(tbl_Customers[[#This Row],[account_length]] &lt;= 50, "0-50", IF(tbl_Customers[[#This Row],[account_length]] &lt;=100, "51-100", IF(tbl_Customers[[#This Row],[account_length]] &lt;= 150, "101-150", "151+")))</f>
        <v>101-150</v>
      </c>
      <c r="Y3767" t="str">
        <f>IF(tbl_Customers[[#This Row],[total_intl_charge]] &lt;= 3, "Low Charges", "High Charges")</f>
        <v>Low Charges</v>
      </c>
      <c r="Z3767" t="str">
        <f>IF(tbl_Customers[[#This Row],[total_eve_calls]]&lt;=80,"Low Calls",
IF(tbl_Customers[[#This Row],[total_eve_calls]]&lt;=120,"Medium Calls","High Calls"))</f>
        <v>Medium Calls</v>
      </c>
      <c r="AA3767" t="str">
        <f>IF(tbl_Customers[[#This Row],[total_eve_charge]]&lt;=15,"Low Charges",
IF(tbl_Customers[[#This Row],[total_eve_charge]]&lt;=20,"Medium Charges","High Charges"))</f>
        <v>Low Charges</v>
      </c>
      <c r="AB37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767" t="str">
        <f>IF(tbl_Customers[[#This Row],[number_vmail_messages]] = 0, "No Usage", IF(tbl_Customers[[#This Row],[number_vmail_messages]] &lt;= 20, "Low Usage", IF(tbl_Customers[[#This Row],[number_vmail_messages]] &lt;= 40, "Medium Usgae", "High Usage")))</f>
        <v>No Usage</v>
      </c>
      <c r="AD3767" t="str">
        <f>IF(tbl_Customers[[#This Row],[total_day_minutes]]&lt;=150,"Low Usage", IF(tbl_Customers[[#This Row],[total_day_minutes]]&lt;=200,"Medium Usage", IF(tbl_Customers[[#This Row],[total_day_minutes]]&lt;=250,"High Usage","Very High Usage")))</f>
        <v>Low Usage</v>
      </c>
      <c r="AE3767" t="str">
        <f>IF(tbl_Customers[[#This Row],[total_intl_calls]]&lt;=5,"Low Calls", IF(tbl_Customers[[#This Row],[total_intl_calls]]&lt;=10, "Medium Calls", "High Calls"))</f>
        <v>Low Calls</v>
      </c>
      <c r="AF37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67" s="36" t="str">
        <f>IF(tbl_Customers[[#This Row],[Churn_Risk_Score]]&gt;=10,"High Risk", IF(tbl_Customers[[#This Row],[Churn_Risk_Score]]&gt;=5,"Medium Risk","Low Risk"))</f>
        <v>Low Risk</v>
      </c>
    </row>
    <row r="3768" spans="1:33" x14ac:dyDescent="0.35">
      <c r="A3768">
        <v>3767</v>
      </c>
      <c r="B3768" t="s">
        <v>70</v>
      </c>
      <c r="C3768">
        <v>85</v>
      </c>
      <c r="D3768" t="s">
        <v>25</v>
      </c>
      <c r="E3768" t="s">
        <v>22</v>
      </c>
      <c r="F3768" t="s">
        <v>22</v>
      </c>
      <c r="G3768">
        <v>0</v>
      </c>
      <c r="H3768">
        <v>164</v>
      </c>
      <c r="I3768">
        <v>111</v>
      </c>
      <c r="J3768">
        <v>27.88</v>
      </c>
      <c r="K3768">
        <v>229.4</v>
      </c>
      <c r="L3768">
        <v>108</v>
      </c>
      <c r="M3768">
        <v>19.5</v>
      </c>
      <c r="N3768">
        <v>220.7</v>
      </c>
      <c r="O3768">
        <v>105</v>
      </c>
      <c r="P3768">
        <v>9.93</v>
      </c>
      <c r="Q3768">
        <v>9.3000000000000007</v>
      </c>
      <c r="R3768">
        <v>2</v>
      </c>
      <c r="S3768">
        <v>2.5099999999999998</v>
      </c>
      <c r="T3768">
        <v>1</v>
      </c>
      <c r="U3768" t="s">
        <v>22</v>
      </c>
      <c r="V3768">
        <f>IF(tbl_Customers[[#This Row],[churn]] = "yes", 1, 0)</f>
        <v>0</v>
      </c>
      <c r="W3768" t="str">
        <f>IF(tbl_Customers[[#This Row],[number_customer_service_calls]] &lt;= 1, "0-1 Calls", IF(tbl_Customers[[#This Row],[number_customer_service_calls]] &lt;= 3, "2-3 Calls", IF(tbl_Customers[[#This Row],[number_customer_service_calls]] &lt;=5, "4-5 Calls", "6+ Calls")))</f>
        <v>0-1 Calls</v>
      </c>
      <c r="X3768" t="str">
        <f>IF(tbl_Customers[[#This Row],[account_length]] &lt;= 50, "0-50", IF(tbl_Customers[[#This Row],[account_length]] &lt;=100, "51-100", IF(tbl_Customers[[#This Row],[account_length]] &lt;= 150, "101-150", "151+")))</f>
        <v>51-100</v>
      </c>
      <c r="Y3768" t="str">
        <f>IF(tbl_Customers[[#This Row],[total_intl_charge]] &lt;= 3, "Low Charges", "High Charges")</f>
        <v>Low Charges</v>
      </c>
      <c r="Z3768" t="str">
        <f>IF(tbl_Customers[[#This Row],[total_eve_calls]]&lt;=80,"Low Calls",
IF(tbl_Customers[[#This Row],[total_eve_calls]]&lt;=120,"Medium Calls","High Calls"))</f>
        <v>Medium Calls</v>
      </c>
      <c r="AA3768" t="str">
        <f>IF(tbl_Customers[[#This Row],[total_eve_charge]]&lt;=15,"Low Charges",
IF(tbl_Customers[[#This Row],[total_eve_charge]]&lt;=20,"Medium Charges","High Charges"))</f>
        <v>Medium Charges</v>
      </c>
      <c r="AB37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68" t="str">
        <f>IF(tbl_Customers[[#This Row],[number_vmail_messages]] = 0, "No Usage", IF(tbl_Customers[[#This Row],[number_vmail_messages]] &lt;= 20, "Low Usage", IF(tbl_Customers[[#This Row],[number_vmail_messages]] &lt;= 40, "Medium Usgae", "High Usage")))</f>
        <v>No Usage</v>
      </c>
      <c r="AD3768" t="str">
        <f>IF(tbl_Customers[[#This Row],[total_day_minutes]]&lt;=150,"Low Usage", IF(tbl_Customers[[#This Row],[total_day_minutes]]&lt;=200,"Medium Usage", IF(tbl_Customers[[#This Row],[total_day_minutes]]&lt;=250,"High Usage","Very High Usage")))</f>
        <v>Medium Usage</v>
      </c>
      <c r="AE3768" t="str">
        <f>IF(tbl_Customers[[#This Row],[total_intl_calls]]&lt;=5,"Low Calls", IF(tbl_Customers[[#This Row],[total_intl_calls]]&lt;=10, "Medium Calls", "High Calls"))</f>
        <v>Low Calls</v>
      </c>
      <c r="AF37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68" s="36" t="str">
        <f>IF(tbl_Customers[[#This Row],[Churn_Risk_Score]]&gt;=10,"High Risk", IF(tbl_Customers[[#This Row],[Churn_Risk_Score]]&gt;=5,"Medium Risk","Low Risk"))</f>
        <v>Low Risk</v>
      </c>
    </row>
    <row r="3769" spans="1:33" x14ac:dyDescent="0.35">
      <c r="A3769">
        <v>3768</v>
      </c>
      <c r="B3769" t="s">
        <v>39</v>
      </c>
      <c r="C3769">
        <v>46</v>
      </c>
      <c r="D3769" t="s">
        <v>21</v>
      </c>
      <c r="E3769" t="s">
        <v>22</v>
      </c>
      <c r="F3769" t="s">
        <v>22</v>
      </c>
      <c r="G3769">
        <v>0</v>
      </c>
      <c r="H3769">
        <v>230.7</v>
      </c>
      <c r="I3769">
        <v>117</v>
      </c>
      <c r="J3769">
        <v>39.22</v>
      </c>
      <c r="K3769">
        <v>186.2</v>
      </c>
      <c r="L3769">
        <v>84</v>
      </c>
      <c r="M3769">
        <v>15.83</v>
      </c>
      <c r="N3769">
        <v>182.2</v>
      </c>
      <c r="O3769">
        <v>109</v>
      </c>
      <c r="P3769">
        <v>8.1999999999999993</v>
      </c>
      <c r="Q3769">
        <v>9.1999999999999993</v>
      </c>
      <c r="R3769">
        <v>4</v>
      </c>
      <c r="S3769">
        <v>2.48</v>
      </c>
      <c r="T3769">
        <v>2</v>
      </c>
      <c r="U3769" t="s">
        <v>22</v>
      </c>
      <c r="V3769">
        <f>IF(tbl_Customers[[#This Row],[churn]] = "yes", 1, 0)</f>
        <v>0</v>
      </c>
      <c r="W3769" t="str">
        <f>IF(tbl_Customers[[#This Row],[number_customer_service_calls]] &lt;= 1, "0-1 Calls", IF(tbl_Customers[[#This Row],[number_customer_service_calls]] &lt;= 3, "2-3 Calls", IF(tbl_Customers[[#This Row],[number_customer_service_calls]] &lt;=5, "4-5 Calls", "6+ Calls")))</f>
        <v>2-3 Calls</v>
      </c>
      <c r="X3769" t="str">
        <f>IF(tbl_Customers[[#This Row],[account_length]] &lt;= 50, "0-50", IF(tbl_Customers[[#This Row],[account_length]] &lt;=100, "51-100", IF(tbl_Customers[[#This Row],[account_length]] &lt;= 150, "101-150", "151+")))</f>
        <v>0-50</v>
      </c>
      <c r="Y3769" t="str">
        <f>IF(tbl_Customers[[#This Row],[total_intl_charge]] &lt;= 3, "Low Charges", "High Charges")</f>
        <v>Low Charges</v>
      </c>
      <c r="Z3769" t="str">
        <f>IF(tbl_Customers[[#This Row],[total_eve_calls]]&lt;=80,"Low Calls",
IF(tbl_Customers[[#This Row],[total_eve_calls]]&lt;=120,"Medium Calls","High Calls"))</f>
        <v>Medium Calls</v>
      </c>
      <c r="AA3769" t="str">
        <f>IF(tbl_Customers[[#This Row],[total_eve_charge]]&lt;=15,"Low Charges",
IF(tbl_Customers[[#This Row],[total_eve_charge]]&lt;=20,"Medium Charges","High Charges"))</f>
        <v>Medium Charges</v>
      </c>
      <c r="AB37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69" t="str">
        <f>IF(tbl_Customers[[#This Row],[number_vmail_messages]] = 0, "No Usage", IF(tbl_Customers[[#This Row],[number_vmail_messages]] &lt;= 20, "Low Usage", IF(tbl_Customers[[#This Row],[number_vmail_messages]] &lt;= 40, "Medium Usgae", "High Usage")))</f>
        <v>No Usage</v>
      </c>
      <c r="AD3769" t="str">
        <f>IF(tbl_Customers[[#This Row],[total_day_minutes]]&lt;=150,"Low Usage", IF(tbl_Customers[[#This Row],[total_day_minutes]]&lt;=200,"Medium Usage", IF(tbl_Customers[[#This Row],[total_day_minutes]]&lt;=250,"High Usage","Very High Usage")))</f>
        <v>High Usage</v>
      </c>
      <c r="AE3769" t="str">
        <f>IF(tbl_Customers[[#This Row],[total_intl_calls]]&lt;=5,"Low Calls", IF(tbl_Customers[[#This Row],[total_intl_calls]]&lt;=10, "Medium Calls", "High Calls"))</f>
        <v>Low Calls</v>
      </c>
      <c r="AF37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69" s="36" t="str">
        <f>IF(tbl_Customers[[#This Row],[Churn_Risk_Score]]&gt;=10,"High Risk", IF(tbl_Customers[[#This Row],[Churn_Risk_Score]]&gt;=5,"Medium Risk","Low Risk"))</f>
        <v>Low Risk</v>
      </c>
    </row>
    <row r="3770" spans="1:33" x14ac:dyDescent="0.35">
      <c r="A3770">
        <v>3769</v>
      </c>
      <c r="B3770" t="s">
        <v>60</v>
      </c>
      <c r="C3770">
        <v>44</v>
      </c>
      <c r="D3770" t="s">
        <v>25</v>
      </c>
      <c r="E3770" t="s">
        <v>22</v>
      </c>
      <c r="F3770" t="s">
        <v>22</v>
      </c>
      <c r="G3770">
        <v>0</v>
      </c>
      <c r="H3770">
        <v>207.2</v>
      </c>
      <c r="I3770">
        <v>90</v>
      </c>
      <c r="J3770">
        <v>35.22</v>
      </c>
      <c r="K3770">
        <v>178.6</v>
      </c>
      <c r="L3770">
        <v>76</v>
      </c>
      <c r="M3770">
        <v>15.18</v>
      </c>
      <c r="N3770">
        <v>182</v>
      </c>
      <c r="O3770">
        <v>74</v>
      </c>
      <c r="P3770">
        <v>8.19</v>
      </c>
      <c r="Q3770">
        <v>0</v>
      </c>
      <c r="R3770">
        <v>0</v>
      </c>
      <c r="S3770">
        <v>0</v>
      </c>
      <c r="T3770">
        <v>0</v>
      </c>
      <c r="U3770" t="s">
        <v>22</v>
      </c>
      <c r="V3770">
        <f>IF(tbl_Customers[[#This Row],[churn]] = "yes", 1, 0)</f>
        <v>0</v>
      </c>
      <c r="W3770" t="str">
        <f>IF(tbl_Customers[[#This Row],[number_customer_service_calls]] &lt;= 1, "0-1 Calls", IF(tbl_Customers[[#This Row],[number_customer_service_calls]] &lt;= 3, "2-3 Calls", IF(tbl_Customers[[#This Row],[number_customer_service_calls]] &lt;=5, "4-5 Calls", "6+ Calls")))</f>
        <v>0-1 Calls</v>
      </c>
      <c r="X3770" t="str">
        <f>IF(tbl_Customers[[#This Row],[account_length]] &lt;= 50, "0-50", IF(tbl_Customers[[#This Row],[account_length]] &lt;=100, "51-100", IF(tbl_Customers[[#This Row],[account_length]] &lt;= 150, "101-150", "151+")))</f>
        <v>0-50</v>
      </c>
      <c r="Y3770" t="str">
        <f>IF(tbl_Customers[[#This Row],[total_intl_charge]] &lt;= 3, "Low Charges", "High Charges")</f>
        <v>Low Charges</v>
      </c>
      <c r="Z3770" t="str">
        <f>IF(tbl_Customers[[#This Row],[total_eve_calls]]&lt;=80,"Low Calls",
IF(tbl_Customers[[#This Row],[total_eve_calls]]&lt;=120,"Medium Calls","High Calls"))</f>
        <v>Low Calls</v>
      </c>
      <c r="AA3770" t="str">
        <f>IF(tbl_Customers[[#This Row],[total_eve_charge]]&lt;=15,"Low Charges",
IF(tbl_Customers[[#This Row],[total_eve_charge]]&lt;=20,"Medium Charges","High Charges"))</f>
        <v>Medium Charges</v>
      </c>
      <c r="AB37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70" t="str">
        <f>IF(tbl_Customers[[#This Row],[number_vmail_messages]] = 0, "No Usage", IF(tbl_Customers[[#This Row],[number_vmail_messages]] &lt;= 20, "Low Usage", IF(tbl_Customers[[#This Row],[number_vmail_messages]] &lt;= 40, "Medium Usgae", "High Usage")))</f>
        <v>No Usage</v>
      </c>
      <c r="AD3770" t="str">
        <f>IF(tbl_Customers[[#This Row],[total_day_minutes]]&lt;=150,"Low Usage", IF(tbl_Customers[[#This Row],[total_day_minutes]]&lt;=200,"Medium Usage", IF(tbl_Customers[[#This Row],[total_day_minutes]]&lt;=250,"High Usage","Very High Usage")))</f>
        <v>High Usage</v>
      </c>
      <c r="AE3770" t="str">
        <f>IF(tbl_Customers[[#This Row],[total_intl_calls]]&lt;=5,"Low Calls", IF(tbl_Customers[[#This Row],[total_intl_calls]]&lt;=10, "Medium Calls", "High Calls"))</f>
        <v>Low Calls</v>
      </c>
      <c r="AF37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70" s="36" t="str">
        <f>IF(tbl_Customers[[#This Row],[Churn_Risk_Score]]&gt;=10,"High Risk", IF(tbl_Customers[[#This Row],[Churn_Risk_Score]]&gt;=5,"Medium Risk","Low Risk"))</f>
        <v>Low Risk</v>
      </c>
    </row>
    <row r="3771" spans="1:33" x14ac:dyDescent="0.35">
      <c r="A3771">
        <v>3770</v>
      </c>
      <c r="B3771" t="s">
        <v>35</v>
      </c>
      <c r="C3771">
        <v>171</v>
      </c>
      <c r="D3771" t="s">
        <v>25</v>
      </c>
      <c r="E3771" t="s">
        <v>22</v>
      </c>
      <c r="F3771" t="s">
        <v>22</v>
      </c>
      <c r="G3771">
        <v>0</v>
      </c>
      <c r="H3771">
        <v>171.9</v>
      </c>
      <c r="I3771">
        <v>99</v>
      </c>
      <c r="J3771">
        <v>29.22</v>
      </c>
      <c r="K3771">
        <v>249.2</v>
      </c>
      <c r="L3771">
        <v>95</v>
      </c>
      <c r="M3771">
        <v>21.18</v>
      </c>
      <c r="N3771">
        <v>174.9</v>
      </c>
      <c r="O3771">
        <v>81</v>
      </c>
      <c r="P3771">
        <v>7.87</v>
      </c>
      <c r="Q3771">
        <v>12.5</v>
      </c>
      <c r="R3771">
        <v>4</v>
      </c>
      <c r="S3771">
        <v>3.38</v>
      </c>
      <c r="T3771">
        <v>1</v>
      </c>
      <c r="U3771" t="s">
        <v>22</v>
      </c>
      <c r="V3771">
        <f>IF(tbl_Customers[[#This Row],[churn]] = "yes", 1, 0)</f>
        <v>0</v>
      </c>
      <c r="W3771" t="str">
        <f>IF(tbl_Customers[[#This Row],[number_customer_service_calls]] &lt;= 1, "0-1 Calls", IF(tbl_Customers[[#This Row],[number_customer_service_calls]] &lt;= 3, "2-3 Calls", IF(tbl_Customers[[#This Row],[number_customer_service_calls]] &lt;=5, "4-5 Calls", "6+ Calls")))</f>
        <v>0-1 Calls</v>
      </c>
      <c r="X3771" t="str">
        <f>IF(tbl_Customers[[#This Row],[account_length]] &lt;= 50, "0-50", IF(tbl_Customers[[#This Row],[account_length]] &lt;=100, "51-100", IF(tbl_Customers[[#This Row],[account_length]] &lt;= 150, "101-150", "151+")))</f>
        <v>151+</v>
      </c>
      <c r="Y3771" t="str">
        <f>IF(tbl_Customers[[#This Row],[total_intl_charge]] &lt;= 3, "Low Charges", "High Charges")</f>
        <v>High Charges</v>
      </c>
      <c r="Z3771" t="str">
        <f>IF(tbl_Customers[[#This Row],[total_eve_calls]]&lt;=80,"Low Calls",
IF(tbl_Customers[[#This Row],[total_eve_calls]]&lt;=120,"Medium Calls","High Calls"))</f>
        <v>Medium Calls</v>
      </c>
      <c r="AA3771" t="str">
        <f>IF(tbl_Customers[[#This Row],[total_eve_charge]]&lt;=15,"Low Charges",
IF(tbl_Customers[[#This Row],[total_eve_charge]]&lt;=20,"Medium Charges","High Charges"))</f>
        <v>High Charges</v>
      </c>
      <c r="AB37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71" t="str">
        <f>IF(tbl_Customers[[#This Row],[number_vmail_messages]] = 0, "No Usage", IF(tbl_Customers[[#This Row],[number_vmail_messages]] &lt;= 20, "Low Usage", IF(tbl_Customers[[#This Row],[number_vmail_messages]] &lt;= 40, "Medium Usgae", "High Usage")))</f>
        <v>No Usage</v>
      </c>
      <c r="AD3771" t="str">
        <f>IF(tbl_Customers[[#This Row],[total_day_minutes]]&lt;=150,"Low Usage", IF(tbl_Customers[[#This Row],[total_day_minutes]]&lt;=200,"Medium Usage", IF(tbl_Customers[[#This Row],[total_day_minutes]]&lt;=250,"High Usage","Very High Usage")))</f>
        <v>Medium Usage</v>
      </c>
      <c r="AE3771" t="str">
        <f>IF(tbl_Customers[[#This Row],[total_intl_calls]]&lt;=5,"Low Calls", IF(tbl_Customers[[#This Row],[total_intl_calls]]&lt;=10, "Medium Calls", "High Calls"))</f>
        <v>Low Calls</v>
      </c>
      <c r="AF37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71" s="36" t="str">
        <f>IF(tbl_Customers[[#This Row],[Churn_Risk_Score]]&gt;=10,"High Risk", IF(tbl_Customers[[#This Row],[Churn_Risk_Score]]&gt;=5,"Medium Risk","Low Risk"))</f>
        <v>Low Risk</v>
      </c>
    </row>
    <row r="3772" spans="1:33" x14ac:dyDescent="0.35">
      <c r="A3772">
        <v>3771</v>
      </c>
      <c r="B3772" t="s">
        <v>47</v>
      </c>
      <c r="C3772">
        <v>88</v>
      </c>
      <c r="D3772" t="s">
        <v>21</v>
      </c>
      <c r="E3772" t="s">
        <v>22</v>
      </c>
      <c r="F3772" t="s">
        <v>23</v>
      </c>
      <c r="G3772">
        <v>37</v>
      </c>
      <c r="H3772">
        <v>181.7</v>
      </c>
      <c r="I3772">
        <v>88</v>
      </c>
      <c r="J3772">
        <v>30.89</v>
      </c>
      <c r="K3772">
        <v>237.4</v>
      </c>
      <c r="L3772">
        <v>106</v>
      </c>
      <c r="M3772">
        <v>20.18</v>
      </c>
      <c r="N3772">
        <v>209.1</v>
      </c>
      <c r="O3772">
        <v>111</v>
      </c>
      <c r="P3772">
        <v>9.41</v>
      </c>
      <c r="Q3772">
        <v>9.5</v>
      </c>
      <c r="R3772">
        <v>5</v>
      </c>
      <c r="S3772">
        <v>2.57</v>
      </c>
      <c r="T3772">
        <v>2</v>
      </c>
      <c r="U3772" t="s">
        <v>22</v>
      </c>
      <c r="V3772">
        <f>IF(tbl_Customers[[#This Row],[churn]] = "yes", 1, 0)</f>
        <v>0</v>
      </c>
      <c r="W3772" t="str">
        <f>IF(tbl_Customers[[#This Row],[number_customer_service_calls]] &lt;= 1, "0-1 Calls", IF(tbl_Customers[[#This Row],[number_customer_service_calls]] &lt;= 3, "2-3 Calls", IF(tbl_Customers[[#This Row],[number_customer_service_calls]] &lt;=5, "4-5 Calls", "6+ Calls")))</f>
        <v>2-3 Calls</v>
      </c>
      <c r="X3772" t="str">
        <f>IF(tbl_Customers[[#This Row],[account_length]] &lt;= 50, "0-50", IF(tbl_Customers[[#This Row],[account_length]] &lt;=100, "51-100", IF(tbl_Customers[[#This Row],[account_length]] &lt;= 150, "101-150", "151+")))</f>
        <v>51-100</v>
      </c>
      <c r="Y3772" t="str">
        <f>IF(tbl_Customers[[#This Row],[total_intl_charge]] &lt;= 3, "Low Charges", "High Charges")</f>
        <v>Low Charges</v>
      </c>
      <c r="Z3772" t="str">
        <f>IF(tbl_Customers[[#This Row],[total_eve_calls]]&lt;=80,"Low Calls",
IF(tbl_Customers[[#This Row],[total_eve_calls]]&lt;=120,"Medium Calls","High Calls"))</f>
        <v>Medium Calls</v>
      </c>
      <c r="AA3772" t="str">
        <f>IF(tbl_Customers[[#This Row],[total_eve_charge]]&lt;=15,"Low Charges",
IF(tbl_Customers[[#This Row],[total_eve_charge]]&lt;=20,"Medium Charges","High Charges"))</f>
        <v>High Charges</v>
      </c>
      <c r="AB37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72" t="str">
        <f>IF(tbl_Customers[[#This Row],[number_vmail_messages]] = 0, "No Usage", IF(tbl_Customers[[#This Row],[number_vmail_messages]] &lt;= 20, "Low Usage", IF(tbl_Customers[[#This Row],[number_vmail_messages]] &lt;= 40, "Medium Usgae", "High Usage")))</f>
        <v>Medium Usgae</v>
      </c>
      <c r="AD3772" t="str">
        <f>IF(tbl_Customers[[#This Row],[total_day_minutes]]&lt;=150,"Low Usage", IF(tbl_Customers[[#This Row],[total_day_minutes]]&lt;=200,"Medium Usage", IF(tbl_Customers[[#This Row],[total_day_minutes]]&lt;=250,"High Usage","Very High Usage")))</f>
        <v>Medium Usage</v>
      </c>
      <c r="AE3772" t="str">
        <f>IF(tbl_Customers[[#This Row],[total_intl_calls]]&lt;=5,"Low Calls", IF(tbl_Customers[[#This Row],[total_intl_calls]]&lt;=10, "Medium Calls", "High Calls"))</f>
        <v>Low Calls</v>
      </c>
      <c r="AF37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72" s="36" t="str">
        <f>IF(tbl_Customers[[#This Row],[Churn_Risk_Score]]&gt;=10,"High Risk", IF(tbl_Customers[[#This Row],[Churn_Risk_Score]]&gt;=5,"Medium Risk","Low Risk"))</f>
        <v>Low Risk</v>
      </c>
    </row>
    <row r="3773" spans="1:33" x14ac:dyDescent="0.35">
      <c r="A3773">
        <v>3772</v>
      </c>
      <c r="B3773" t="s">
        <v>45</v>
      </c>
      <c r="C3773">
        <v>169</v>
      </c>
      <c r="D3773" t="s">
        <v>25</v>
      </c>
      <c r="E3773" t="s">
        <v>22</v>
      </c>
      <c r="F3773" t="s">
        <v>22</v>
      </c>
      <c r="G3773">
        <v>0</v>
      </c>
      <c r="H3773">
        <v>240.7</v>
      </c>
      <c r="I3773">
        <v>119</v>
      </c>
      <c r="J3773">
        <v>40.92</v>
      </c>
      <c r="K3773">
        <v>141.1</v>
      </c>
      <c r="L3773">
        <v>102</v>
      </c>
      <c r="M3773">
        <v>11.99</v>
      </c>
      <c r="N3773">
        <v>120.6</v>
      </c>
      <c r="O3773">
        <v>56</v>
      </c>
      <c r="P3773">
        <v>5.43</v>
      </c>
      <c r="Q3773">
        <v>7.7</v>
      </c>
      <c r="R3773">
        <v>2</v>
      </c>
      <c r="S3773">
        <v>2.08</v>
      </c>
      <c r="T3773">
        <v>2</v>
      </c>
      <c r="U3773" t="s">
        <v>22</v>
      </c>
      <c r="V3773">
        <f>IF(tbl_Customers[[#This Row],[churn]] = "yes", 1, 0)</f>
        <v>0</v>
      </c>
      <c r="W3773" t="str">
        <f>IF(tbl_Customers[[#This Row],[number_customer_service_calls]] &lt;= 1, "0-1 Calls", IF(tbl_Customers[[#This Row],[number_customer_service_calls]] &lt;= 3, "2-3 Calls", IF(tbl_Customers[[#This Row],[number_customer_service_calls]] &lt;=5, "4-5 Calls", "6+ Calls")))</f>
        <v>2-3 Calls</v>
      </c>
      <c r="X3773" t="str">
        <f>IF(tbl_Customers[[#This Row],[account_length]] &lt;= 50, "0-50", IF(tbl_Customers[[#This Row],[account_length]] &lt;=100, "51-100", IF(tbl_Customers[[#This Row],[account_length]] &lt;= 150, "101-150", "151+")))</f>
        <v>151+</v>
      </c>
      <c r="Y3773" t="str">
        <f>IF(tbl_Customers[[#This Row],[total_intl_charge]] &lt;= 3, "Low Charges", "High Charges")</f>
        <v>Low Charges</v>
      </c>
      <c r="Z3773" t="str">
        <f>IF(tbl_Customers[[#This Row],[total_eve_calls]]&lt;=80,"Low Calls",
IF(tbl_Customers[[#This Row],[total_eve_calls]]&lt;=120,"Medium Calls","High Calls"))</f>
        <v>Medium Calls</v>
      </c>
      <c r="AA3773" t="str">
        <f>IF(tbl_Customers[[#This Row],[total_eve_charge]]&lt;=15,"Low Charges",
IF(tbl_Customers[[#This Row],[total_eve_charge]]&lt;=20,"Medium Charges","High Charges"))</f>
        <v>Low Charges</v>
      </c>
      <c r="AB37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73" t="str">
        <f>IF(tbl_Customers[[#This Row],[number_vmail_messages]] = 0, "No Usage", IF(tbl_Customers[[#This Row],[number_vmail_messages]] &lt;= 20, "Low Usage", IF(tbl_Customers[[#This Row],[number_vmail_messages]] &lt;= 40, "Medium Usgae", "High Usage")))</f>
        <v>No Usage</v>
      </c>
      <c r="AD3773" t="str">
        <f>IF(tbl_Customers[[#This Row],[total_day_minutes]]&lt;=150,"Low Usage", IF(tbl_Customers[[#This Row],[total_day_minutes]]&lt;=200,"Medium Usage", IF(tbl_Customers[[#This Row],[total_day_minutes]]&lt;=250,"High Usage","Very High Usage")))</f>
        <v>High Usage</v>
      </c>
      <c r="AE3773" t="str">
        <f>IF(tbl_Customers[[#This Row],[total_intl_calls]]&lt;=5,"Low Calls", IF(tbl_Customers[[#This Row],[total_intl_calls]]&lt;=10, "Medium Calls", "High Calls"))</f>
        <v>Low Calls</v>
      </c>
      <c r="AF37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73" s="36" t="str">
        <f>IF(tbl_Customers[[#This Row],[Churn_Risk_Score]]&gt;=10,"High Risk", IF(tbl_Customers[[#This Row],[Churn_Risk_Score]]&gt;=5,"Medium Risk","Low Risk"))</f>
        <v>Low Risk</v>
      </c>
    </row>
    <row r="3774" spans="1:33" x14ac:dyDescent="0.35">
      <c r="A3774">
        <v>3773</v>
      </c>
      <c r="B3774" t="s">
        <v>39</v>
      </c>
      <c r="C3774">
        <v>48</v>
      </c>
      <c r="D3774" t="s">
        <v>28</v>
      </c>
      <c r="E3774" t="s">
        <v>22</v>
      </c>
      <c r="F3774" t="s">
        <v>22</v>
      </c>
      <c r="G3774">
        <v>0</v>
      </c>
      <c r="H3774">
        <v>198.2</v>
      </c>
      <c r="I3774">
        <v>108</v>
      </c>
      <c r="J3774">
        <v>33.69</v>
      </c>
      <c r="K3774">
        <v>181</v>
      </c>
      <c r="L3774">
        <v>70</v>
      </c>
      <c r="M3774">
        <v>15.39</v>
      </c>
      <c r="N3774">
        <v>238.9</v>
      </c>
      <c r="O3774">
        <v>86</v>
      </c>
      <c r="P3774">
        <v>10.75</v>
      </c>
      <c r="Q3774">
        <v>12.1</v>
      </c>
      <c r="R3774">
        <v>2</v>
      </c>
      <c r="S3774">
        <v>3.27</v>
      </c>
      <c r="T3774">
        <v>1</v>
      </c>
      <c r="U3774" t="s">
        <v>22</v>
      </c>
      <c r="V3774">
        <f>IF(tbl_Customers[[#This Row],[churn]] = "yes", 1, 0)</f>
        <v>0</v>
      </c>
      <c r="W3774" t="str">
        <f>IF(tbl_Customers[[#This Row],[number_customer_service_calls]] &lt;= 1, "0-1 Calls", IF(tbl_Customers[[#This Row],[number_customer_service_calls]] &lt;= 3, "2-3 Calls", IF(tbl_Customers[[#This Row],[number_customer_service_calls]] &lt;=5, "4-5 Calls", "6+ Calls")))</f>
        <v>0-1 Calls</v>
      </c>
      <c r="X3774" t="str">
        <f>IF(tbl_Customers[[#This Row],[account_length]] &lt;= 50, "0-50", IF(tbl_Customers[[#This Row],[account_length]] &lt;=100, "51-100", IF(tbl_Customers[[#This Row],[account_length]] &lt;= 150, "101-150", "151+")))</f>
        <v>0-50</v>
      </c>
      <c r="Y3774" t="str">
        <f>IF(tbl_Customers[[#This Row],[total_intl_charge]] &lt;= 3, "Low Charges", "High Charges")</f>
        <v>High Charges</v>
      </c>
      <c r="Z3774" t="str">
        <f>IF(tbl_Customers[[#This Row],[total_eve_calls]]&lt;=80,"Low Calls",
IF(tbl_Customers[[#This Row],[total_eve_calls]]&lt;=120,"Medium Calls","High Calls"))</f>
        <v>Low Calls</v>
      </c>
      <c r="AA3774" t="str">
        <f>IF(tbl_Customers[[#This Row],[total_eve_charge]]&lt;=15,"Low Charges",
IF(tbl_Customers[[#This Row],[total_eve_charge]]&lt;=20,"Medium Charges","High Charges"))</f>
        <v>Medium Charges</v>
      </c>
      <c r="AB37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74" t="str">
        <f>IF(tbl_Customers[[#This Row],[number_vmail_messages]] = 0, "No Usage", IF(tbl_Customers[[#This Row],[number_vmail_messages]] &lt;= 20, "Low Usage", IF(tbl_Customers[[#This Row],[number_vmail_messages]] &lt;= 40, "Medium Usgae", "High Usage")))</f>
        <v>No Usage</v>
      </c>
      <c r="AD3774" t="str">
        <f>IF(tbl_Customers[[#This Row],[total_day_minutes]]&lt;=150,"Low Usage", IF(tbl_Customers[[#This Row],[total_day_minutes]]&lt;=200,"Medium Usage", IF(tbl_Customers[[#This Row],[total_day_minutes]]&lt;=250,"High Usage","Very High Usage")))</f>
        <v>Medium Usage</v>
      </c>
      <c r="AE3774" t="str">
        <f>IF(tbl_Customers[[#This Row],[total_intl_calls]]&lt;=5,"Low Calls", IF(tbl_Customers[[#This Row],[total_intl_calls]]&lt;=10, "Medium Calls", "High Calls"))</f>
        <v>Low Calls</v>
      </c>
      <c r="AF37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74" s="36" t="str">
        <f>IF(tbl_Customers[[#This Row],[Churn_Risk_Score]]&gt;=10,"High Risk", IF(tbl_Customers[[#This Row],[Churn_Risk_Score]]&gt;=5,"Medium Risk","Low Risk"))</f>
        <v>Low Risk</v>
      </c>
    </row>
    <row r="3775" spans="1:33" x14ac:dyDescent="0.35">
      <c r="A3775">
        <v>3774</v>
      </c>
      <c r="B3775" t="s">
        <v>37</v>
      </c>
      <c r="C3775">
        <v>65</v>
      </c>
      <c r="D3775" t="s">
        <v>25</v>
      </c>
      <c r="E3775" t="s">
        <v>22</v>
      </c>
      <c r="F3775" t="s">
        <v>22</v>
      </c>
      <c r="G3775">
        <v>0</v>
      </c>
      <c r="H3775">
        <v>96</v>
      </c>
      <c r="I3775">
        <v>95</v>
      </c>
      <c r="J3775">
        <v>16.32</v>
      </c>
      <c r="K3775">
        <v>117</v>
      </c>
      <c r="L3775">
        <v>82</v>
      </c>
      <c r="M3775">
        <v>9.9499999999999993</v>
      </c>
      <c r="N3775">
        <v>172.9</v>
      </c>
      <c r="O3775">
        <v>114</v>
      </c>
      <c r="P3775">
        <v>7.78</v>
      </c>
      <c r="Q3775">
        <v>6.7</v>
      </c>
      <c r="R3775">
        <v>3</v>
      </c>
      <c r="S3775">
        <v>1.81</v>
      </c>
      <c r="T3775">
        <v>3</v>
      </c>
      <c r="U3775" t="s">
        <v>22</v>
      </c>
      <c r="V3775">
        <f>IF(tbl_Customers[[#This Row],[churn]] = "yes", 1, 0)</f>
        <v>0</v>
      </c>
      <c r="W3775" t="str">
        <f>IF(tbl_Customers[[#This Row],[number_customer_service_calls]] &lt;= 1, "0-1 Calls", IF(tbl_Customers[[#This Row],[number_customer_service_calls]] &lt;= 3, "2-3 Calls", IF(tbl_Customers[[#This Row],[number_customer_service_calls]] &lt;=5, "4-5 Calls", "6+ Calls")))</f>
        <v>2-3 Calls</v>
      </c>
      <c r="X3775" t="str">
        <f>IF(tbl_Customers[[#This Row],[account_length]] &lt;= 50, "0-50", IF(tbl_Customers[[#This Row],[account_length]] &lt;=100, "51-100", IF(tbl_Customers[[#This Row],[account_length]] &lt;= 150, "101-150", "151+")))</f>
        <v>51-100</v>
      </c>
      <c r="Y3775" t="str">
        <f>IF(tbl_Customers[[#This Row],[total_intl_charge]] &lt;= 3, "Low Charges", "High Charges")</f>
        <v>Low Charges</v>
      </c>
      <c r="Z3775" t="str">
        <f>IF(tbl_Customers[[#This Row],[total_eve_calls]]&lt;=80,"Low Calls",
IF(tbl_Customers[[#This Row],[total_eve_calls]]&lt;=120,"Medium Calls","High Calls"))</f>
        <v>Medium Calls</v>
      </c>
      <c r="AA3775" t="str">
        <f>IF(tbl_Customers[[#This Row],[total_eve_charge]]&lt;=15,"Low Charges",
IF(tbl_Customers[[#This Row],[total_eve_charge]]&lt;=20,"Medium Charges","High Charges"))</f>
        <v>Low Charges</v>
      </c>
      <c r="AB37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775" t="str">
        <f>IF(tbl_Customers[[#This Row],[number_vmail_messages]] = 0, "No Usage", IF(tbl_Customers[[#This Row],[number_vmail_messages]] &lt;= 20, "Low Usage", IF(tbl_Customers[[#This Row],[number_vmail_messages]] &lt;= 40, "Medium Usgae", "High Usage")))</f>
        <v>No Usage</v>
      </c>
      <c r="AD3775" t="str">
        <f>IF(tbl_Customers[[#This Row],[total_day_minutes]]&lt;=150,"Low Usage", IF(tbl_Customers[[#This Row],[total_day_minutes]]&lt;=200,"Medium Usage", IF(tbl_Customers[[#This Row],[total_day_minutes]]&lt;=250,"High Usage","Very High Usage")))</f>
        <v>Low Usage</v>
      </c>
      <c r="AE3775" t="str">
        <f>IF(tbl_Customers[[#This Row],[total_intl_calls]]&lt;=5,"Low Calls", IF(tbl_Customers[[#This Row],[total_intl_calls]]&lt;=10, "Medium Calls", "High Calls"))</f>
        <v>Low Calls</v>
      </c>
      <c r="AF37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75" s="36" t="str">
        <f>IF(tbl_Customers[[#This Row],[Churn_Risk_Score]]&gt;=10,"High Risk", IF(tbl_Customers[[#This Row],[Churn_Risk_Score]]&gt;=5,"Medium Risk","Low Risk"))</f>
        <v>Low Risk</v>
      </c>
    </row>
    <row r="3776" spans="1:33" x14ac:dyDescent="0.35">
      <c r="A3776">
        <v>3775</v>
      </c>
      <c r="B3776" t="s">
        <v>65</v>
      </c>
      <c r="C3776">
        <v>53</v>
      </c>
      <c r="D3776" t="s">
        <v>28</v>
      </c>
      <c r="E3776" t="s">
        <v>22</v>
      </c>
      <c r="F3776" t="s">
        <v>22</v>
      </c>
      <c r="G3776">
        <v>0</v>
      </c>
      <c r="H3776">
        <v>171.5</v>
      </c>
      <c r="I3776">
        <v>75</v>
      </c>
      <c r="J3776">
        <v>29.16</v>
      </c>
      <c r="K3776">
        <v>224.5</v>
      </c>
      <c r="L3776">
        <v>111</v>
      </c>
      <c r="M3776">
        <v>19.079999999999998</v>
      </c>
      <c r="N3776">
        <v>187.4</v>
      </c>
      <c r="O3776">
        <v>84</v>
      </c>
      <c r="P3776">
        <v>8.43</v>
      </c>
      <c r="Q3776">
        <v>9.6999999999999993</v>
      </c>
      <c r="R3776">
        <v>6</v>
      </c>
      <c r="S3776">
        <v>2.62</v>
      </c>
      <c r="T3776">
        <v>1</v>
      </c>
      <c r="U3776" t="s">
        <v>22</v>
      </c>
      <c r="V3776">
        <f>IF(tbl_Customers[[#This Row],[churn]] = "yes", 1, 0)</f>
        <v>0</v>
      </c>
      <c r="W3776" t="str">
        <f>IF(tbl_Customers[[#This Row],[number_customer_service_calls]] &lt;= 1, "0-1 Calls", IF(tbl_Customers[[#This Row],[number_customer_service_calls]] &lt;= 3, "2-3 Calls", IF(tbl_Customers[[#This Row],[number_customer_service_calls]] &lt;=5, "4-5 Calls", "6+ Calls")))</f>
        <v>0-1 Calls</v>
      </c>
      <c r="X3776" t="str">
        <f>IF(tbl_Customers[[#This Row],[account_length]] &lt;= 50, "0-50", IF(tbl_Customers[[#This Row],[account_length]] &lt;=100, "51-100", IF(tbl_Customers[[#This Row],[account_length]] &lt;= 150, "101-150", "151+")))</f>
        <v>51-100</v>
      </c>
      <c r="Y3776" t="str">
        <f>IF(tbl_Customers[[#This Row],[total_intl_charge]] &lt;= 3, "Low Charges", "High Charges")</f>
        <v>Low Charges</v>
      </c>
      <c r="Z3776" t="str">
        <f>IF(tbl_Customers[[#This Row],[total_eve_calls]]&lt;=80,"Low Calls",
IF(tbl_Customers[[#This Row],[total_eve_calls]]&lt;=120,"Medium Calls","High Calls"))</f>
        <v>Medium Calls</v>
      </c>
      <c r="AA3776" t="str">
        <f>IF(tbl_Customers[[#This Row],[total_eve_charge]]&lt;=15,"Low Charges",
IF(tbl_Customers[[#This Row],[total_eve_charge]]&lt;=20,"Medium Charges","High Charges"))</f>
        <v>Medium Charges</v>
      </c>
      <c r="AB37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76" t="str">
        <f>IF(tbl_Customers[[#This Row],[number_vmail_messages]] = 0, "No Usage", IF(tbl_Customers[[#This Row],[number_vmail_messages]] &lt;= 20, "Low Usage", IF(tbl_Customers[[#This Row],[number_vmail_messages]] &lt;= 40, "Medium Usgae", "High Usage")))</f>
        <v>No Usage</v>
      </c>
      <c r="AD3776" t="str">
        <f>IF(tbl_Customers[[#This Row],[total_day_minutes]]&lt;=150,"Low Usage", IF(tbl_Customers[[#This Row],[total_day_minutes]]&lt;=200,"Medium Usage", IF(tbl_Customers[[#This Row],[total_day_minutes]]&lt;=250,"High Usage","Very High Usage")))</f>
        <v>Medium Usage</v>
      </c>
      <c r="AE3776" t="str">
        <f>IF(tbl_Customers[[#This Row],[total_intl_calls]]&lt;=5,"Low Calls", IF(tbl_Customers[[#This Row],[total_intl_calls]]&lt;=10, "Medium Calls", "High Calls"))</f>
        <v>Medium Calls</v>
      </c>
      <c r="AF37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76" s="36" t="str">
        <f>IF(tbl_Customers[[#This Row],[Churn_Risk_Score]]&gt;=10,"High Risk", IF(tbl_Customers[[#This Row],[Churn_Risk_Score]]&gt;=5,"Medium Risk","Low Risk"))</f>
        <v>Low Risk</v>
      </c>
    </row>
    <row r="3777" spans="1:33" x14ac:dyDescent="0.35">
      <c r="A3777">
        <v>3776</v>
      </c>
      <c r="B3777" t="s">
        <v>50</v>
      </c>
      <c r="C3777">
        <v>72</v>
      </c>
      <c r="D3777" t="s">
        <v>21</v>
      </c>
      <c r="E3777" t="s">
        <v>22</v>
      </c>
      <c r="F3777" t="s">
        <v>23</v>
      </c>
      <c r="G3777">
        <v>27</v>
      </c>
      <c r="H3777">
        <v>111.7</v>
      </c>
      <c r="I3777">
        <v>68</v>
      </c>
      <c r="J3777">
        <v>18.989999999999998</v>
      </c>
      <c r="K3777">
        <v>252.8</v>
      </c>
      <c r="L3777">
        <v>106</v>
      </c>
      <c r="M3777">
        <v>21.49</v>
      </c>
      <c r="N3777">
        <v>255.5</v>
      </c>
      <c r="O3777">
        <v>109</v>
      </c>
      <c r="P3777">
        <v>11.5</v>
      </c>
      <c r="Q3777">
        <v>7.8</v>
      </c>
      <c r="R3777">
        <v>4</v>
      </c>
      <c r="S3777">
        <v>2.11</v>
      </c>
      <c r="T3777">
        <v>1</v>
      </c>
      <c r="U3777" t="s">
        <v>22</v>
      </c>
      <c r="V3777">
        <f>IF(tbl_Customers[[#This Row],[churn]] = "yes", 1, 0)</f>
        <v>0</v>
      </c>
      <c r="W3777" t="str">
        <f>IF(tbl_Customers[[#This Row],[number_customer_service_calls]] &lt;= 1, "0-1 Calls", IF(tbl_Customers[[#This Row],[number_customer_service_calls]] &lt;= 3, "2-3 Calls", IF(tbl_Customers[[#This Row],[number_customer_service_calls]] &lt;=5, "4-5 Calls", "6+ Calls")))</f>
        <v>0-1 Calls</v>
      </c>
      <c r="X3777" t="str">
        <f>IF(tbl_Customers[[#This Row],[account_length]] &lt;= 50, "0-50", IF(tbl_Customers[[#This Row],[account_length]] &lt;=100, "51-100", IF(tbl_Customers[[#This Row],[account_length]] &lt;= 150, "101-150", "151+")))</f>
        <v>51-100</v>
      </c>
      <c r="Y3777" t="str">
        <f>IF(tbl_Customers[[#This Row],[total_intl_charge]] &lt;= 3, "Low Charges", "High Charges")</f>
        <v>Low Charges</v>
      </c>
      <c r="Z3777" t="str">
        <f>IF(tbl_Customers[[#This Row],[total_eve_calls]]&lt;=80,"Low Calls",
IF(tbl_Customers[[#This Row],[total_eve_calls]]&lt;=120,"Medium Calls","High Calls"))</f>
        <v>Medium Calls</v>
      </c>
      <c r="AA3777" t="str">
        <f>IF(tbl_Customers[[#This Row],[total_eve_charge]]&lt;=15,"Low Charges",
IF(tbl_Customers[[#This Row],[total_eve_charge]]&lt;=20,"Medium Charges","High Charges"))</f>
        <v>High Charges</v>
      </c>
      <c r="AB37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77" t="str">
        <f>IF(tbl_Customers[[#This Row],[number_vmail_messages]] = 0, "No Usage", IF(tbl_Customers[[#This Row],[number_vmail_messages]] &lt;= 20, "Low Usage", IF(tbl_Customers[[#This Row],[number_vmail_messages]] &lt;= 40, "Medium Usgae", "High Usage")))</f>
        <v>Medium Usgae</v>
      </c>
      <c r="AD3777" t="str">
        <f>IF(tbl_Customers[[#This Row],[total_day_minutes]]&lt;=150,"Low Usage", IF(tbl_Customers[[#This Row],[total_day_minutes]]&lt;=200,"Medium Usage", IF(tbl_Customers[[#This Row],[total_day_minutes]]&lt;=250,"High Usage","Very High Usage")))</f>
        <v>Low Usage</v>
      </c>
      <c r="AE3777" t="str">
        <f>IF(tbl_Customers[[#This Row],[total_intl_calls]]&lt;=5,"Low Calls", IF(tbl_Customers[[#This Row],[total_intl_calls]]&lt;=10, "Medium Calls", "High Calls"))</f>
        <v>Low Calls</v>
      </c>
      <c r="AF37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777" s="36" t="str">
        <f>IF(tbl_Customers[[#This Row],[Churn_Risk_Score]]&gt;=10,"High Risk", IF(tbl_Customers[[#This Row],[Churn_Risk_Score]]&gt;=5,"Medium Risk","Low Risk"))</f>
        <v>Low Risk</v>
      </c>
    </row>
    <row r="3778" spans="1:33" x14ac:dyDescent="0.35">
      <c r="A3778">
        <v>3777</v>
      </c>
      <c r="B3778" t="s">
        <v>52</v>
      </c>
      <c r="C3778">
        <v>100</v>
      </c>
      <c r="D3778" t="s">
        <v>28</v>
      </c>
      <c r="E3778" t="s">
        <v>22</v>
      </c>
      <c r="F3778" t="s">
        <v>22</v>
      </c>
      <c r="G3778">
        <v>0</v>
      </c>
      <c r="H3778">
        <v>152.69999999999999</v>
      </c>
      <c r="I3778">
        <v>98</v>
      </c>
      <c r="J3778">
        <v>25.96</v>
      </c>
      <c r="K3778">
        <v>212.4</v>
      </c>
      <c r="L3778">
        <v>73</v>
      </c>
      <c r="M3778">
        <v>18.05</v>
      </c>
      <c r="N3778">
        <v>264.5</v>
      </c>
      <c r="O3778">
        <v>90</v>
      </c>
      <c r="P3778">
        <v>11.9</v>
      </c>
      <c r="Q3778">
        <v>7.9</v>
      </c>
      <c r="R3778">
        <v>3</v>
      </c>
      <c r="S3778">
        <v>2.13</v>
      </c>
      <c r="T3778">
        <v>2</v>
      </c>
      <c r="U3778" t="s">
        <v>22</v>
      </c>
      <c r="V3778">
        <f>IF(tbl_Customers[[#This Row],[churn]] = "yes", 1, 0)</f>
        <v>0</v>
      </c>
      <c r="W3778" t="str">
        <f>IF(tbl_Customers[[#This Row],[number_customer_service_calls]] &lt;= 1, "0-1 Calls", IF(tbl_Customers[[#This Row],[number_customer_service_calls]] &lt;= 3, "2-3 Calls", IF(tbl_Customers[[#This Row],[number_customer_service_calls]] &lt;=5, "4-5 Calls", "6+ Calls")))</f>
        <v>2-3 Calls</v>
      </c>
      <c r="X3778" t="str">
        <f>IF(tbl_Customers[[#This Row],[account_length]] &lt;= 50, "0-50", IF(tbl_Customers[[#This Row],[account_length]] &lt;=100, "51-100", IF(tbl_Customers[[#This Row],[account_length]] &lt;= 150, "101-150", "151+")))</f>
        <v>51-100</v>
      </c>
      <c r="Y3778" t="str">
        <f>IF(tbl_Customers[[#This Row],[total_intl_charge]] &lt;= 3, "Low Charges", "High Charges")</f>
        <v>Low Charges</v>
      </c>
      <c r="Z3778" t="str">
        <f>IF(tbl_Customers[[#This Row],[total_eve_calls]]&lt;=80,"Low Calls",
IF(tbl_Customers[[#This Row],[total_eve_calls]]&lt;=120,"Medium Calls","High Calls"))</f>
        <v>Low Calls</v>
      </c>
      <c r="AA3778" t="str">
        <f>IF(tbl_Customers[[#This Row],[total_eve_charge]]&lt;=15,"Low Charges",
IF(tbl_Customers[[#This Row],[total_eve_charge]]&lt;=20,"Medium Charges","High Charges"))</f>
        <v>Medium Charges</v>
      </c>
      <c r="AB37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78" t="str">
        <f>IF(tbl_Customers[[#This Row],[number_vmail_messages]] = 0, "No Usage", IF(tbl_Customers[[#This Row],[number_vmail_messages]] &lt;= 20, "Low Usage", IF(tbl_Customers[[#This Row],[number_vmail_messages]] &lt;= 40, "Medium Usgae", "High Usage")))</f>
        <v>No Usage</v>
      </c>
      <c r="AD3778" t="str">
        <f>IF(tbl_Customers[[#This Row],[total_day_minutes]]&lt;=150,"Low Usage", IF(tbl_Customers[[#This Row],[total_day_minutes]]&lt;=200,"Medium Usage", IF(tbl_Customers[[#This Row],[total_day_minutes]]&lt;=250,"High Usage","Very High Usage")))</f>
        <v>Medium Usage</v>
      </c>
      <c r="AE3778" t="str">
        <f>IF(tbl_Customers[[#This Row],[total_intl_calls]]&lt;=5,"Low Calls", IF(tbl_Customers[[#This Row],[total_intl_calls]]&lt;=10, "Medium Calls", "High Calls"))</f>
        <v>Low Calls</v>
      </c>
      <c r="AF37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78" s="36" t="str">
        <f>IF(tbl_Customers[[#This Row],[Churn_Risk_Score]]&gt;=10,"High Risk", IF(tbl_Customers[[#This Row],[Churn_Risk_Score]]&gt;=5,"Medium Risk","Low Risk"))</f>
        <v>Low Risk</v>
      </c>
    </row>
    <row r="3779" spans="1:33" x14ac:dyDescent="0.35">
      <c r="A3779">
        <v>3778</v>
      </c>
      <c r="B3779" t="s">
        <v>60</v>
      </c>
      <c r="C3779">
        <v>82</v>
      </c>
      <c r="D3779" t="s">
        <v>21</v>
      </c>
      <c r="E3779" t="s">
        <v>22</v>
      </c>
      <c r="F3779" t="s">
        <v>22</v>
      </c>
      <c r="G3779">
        <v>0</v>
      </c>
      <c r="H3779">
        <v>194.7</v>
      </c>
      <c r="I3779">
        <v>105</v>
      </c>
      <c r="J3779">
        <v>33.1</v>
      </c>
      <c r="K3779">
        <v>210.9</v>
      </c>
      <c r="L3779">
        <v>100</v>
      </c>
      <c r="M3779">
        <v>17.93</v>
      </c>
      <c r="N3779">
        <v>236.9</v>
      </c>
      <c r="O3779">
        <v>143</v>
      </c>
      <c r="P3779">
        <v>10.66</v>
      </c>
      <c r="Q3779">
        <v>11.6</v>
      </c>
      <c r="R3779">
        <v>3</v>
      </c>
      <c r="S3779">
        <v>3.13</v>
      </c>
      <c r="T3779">
        <v>3</v>
      </c>
      <c r="U3779" t="s">
        <v>22</v>
      </c>
      <c r="V3779">
        <f>IF(tbl_Customers[[#This Row],[churn]] = "yes", 1, 0)</f>
        <v>0</v>
      </c>
      <c r="W3779" t="str">
        <f>IF(tbl_Customers[[#This Row],[number_customer_service_calls]] &lt;= 1, "0-1 Calls", IF(tbl_Customers[[#This Row],[number_customer_service_calls]] &lt;= 3, "2-3 Calls", IF(tbl_Customers[[#This Row],[number_customer_service_calls]] &lt;=5, "4-5 Calls", "6+ Calls")))</f>
        <v>2-3 Calls</v>
      </c>
      <c r="X3779" t="str">
        <f>IF(tbl_Customers[[#This Row],[account_length]] &lt;= 50, "0-50", IF(tbl_Customers[[#This Row],[account_length]] &lt;=100, "51-100", IF(tbl_Customers[[#This Row],[account_length]] &lt;= 150, "101-150", "151+")))</f>
        <v>51-100</v>
      </c>
      <c r="Y3779" t="str">
        <f>IF(tbl_Customers[[#This Row],[total_intl_charge]] &lt;= 3, "Low Charges", "High Charges")</f>
        <v>High Charges</v>
      </c>
      <c r="Z3779" t="str">
        <f>IF(tbl_Customers[[#This Row],[total_eve_calls]]&lt;=80,"Low Calls",
IF(tbl_Customers[[#This Row],[total_eve_calls]]&lt;=120,"Medium Calls","High Calls"))</f>
        <v>Medium Calls</v>
      </c>
      <c r="AA3779" t="str">
        <f>IF(tbl_Customers[[#This Row],[total_eve_charge]]&lt;=15,"Low Charges",
IF(tbl_Customers[[#This Row],[total_eve_charge]]&lt;=20,"Medium Charges","High Charges"))</f>
        <v>Medium Charges</v>
      </c>
      <c r="AB37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79" t="str">
        <f>IF(tbl_Customers[[#This Row],[number_vmail_messages]] = 0, "No Usage", IF(tbl_Customers[[#This Row],[number_vmail_messages]] &lt;= 20, "Low Usage", IF(tbl_Customers[[#This Row],[number_vmail_messages]] &lt;= 40, "Medium Usgae", "High Usage")))</f>
        <v>No Usage</v>
      </c>
      <c r="AD3779" t="str">
        <f>IF(tbl_Customers[[#This Row],[total_day_minutes]]&lt;=150,"Low Usage", IF(tbl_Customers[[#This Row],[total_day_minutes]]&lt;=200,"Medium Usage", IF(tbl_Customers[[#This Row],[total_day_minutes]]&lt;=250,"High Usage","Very High Usage")))</f>
        <v>Medium Usage</v>
      </c>
      <c r="AE3779" t="str">
        <f>IF(tbl_Customers[[#This Row],[total_intl_calls]]&lt;=5,"Low Calls", IF(tbl_Customers[[#This Row],[total_intl_calls]]&lt;=10, "Medium Calls", "High Calls"))</f>
        <v>Low Calls</v>
      </c>
      <c r="AF37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79" s="36" t="str">
        <f>IF(tbl_Customers[[#This Row],[Churn_Risk_Score]]&gt;=10,"High Risk", IF(tbl_Customers[[#This Row],[Churn_Risk_Score]]&gt;=5,"Medium Risk","Low Risk"))</f>
        <v>Low Risk</v>
      </c>
    </row>
    <row r="3780" spans="1:33" x14ac:dyDescent="0.35">
      <c r="A3780">
        <v>3779</v>
      </c>
      <c r="B3780" t="s">
        <v>45</v>
      </c>
      <c r="C3780">
        <v>71</v>
      </c>
      <c r="D3780" t="s">
        <v>21</v>
      </c>
      <c r="E3780" t="s">
        <v>22</v>
      </c>
      <c r="F3780" t="s">
        <v>22</v>
      </c>
      <c r="G3780">
        <v>0</v>
      </c>
      <c r="H3780">
        <v>119.9</v>
      </c>
      <c r="I3780">
        <v>108</v>
      </c>
      <c r="J3780">
        <v>20.38</v>
      </c>
      <c r="K3780">
        <v>240.7</v>
      </c>
      <c r="L3780">
        <v>82</v>
      </c>
      <c r="M3780">
        <v>20.46</v>
      </c>
      <c r="N3780">
        <v>151.1</v>
      </c>
      <c r="O3780">
        <v>124</v>
      </c>
      <c r="P3780">
        <v>6.8</v>
      </c>
      <c r="Q3780">
        <v>8.1</v>
      </c>
      <c r="R3780">
        <v>7</v>
      </c>
      <c r="S3780">
        <v>2.19</v>
      </c>
      <c r="T3780">
        <v>3</v>
      </c>
      <c r="U3780" t="s">
        <v>22</v>
      </c>
      <c r="V3780">
        <f>IF(tbl_Customers[[#This Row],[churn]] = "yes", 1, 0)</f>
        <v>0</v>
      </c>
      <c r="W3780" t="str">
        <f>IF(tbl_Customers[[#This Row],[number_customer_service_calls]] &lt;= 1, "0-1 Calls", IF(tbl_Customers[[#This Row],[number_customer_service_calls]] &lt;= 3, "2-3 Calls", IF(tbl_Customers[[#This Row],[number_customer_service_calls]] &lt;=5, "4-5 Calls", "6+ Calls")))</f>
        <v>2-3 Calls</v>
      </c>
      <c r="X3780" t="str">
        <f>IF(tbl_Customers[[#This Row],[account_length]] &lt;= 50, "0-50", IF(tbl_Customers[[#This Row],[account_length]] &lt;=100, "51-100", IF(tbl_Customers[[#This Row],[account_length]] &lt;= 150, "101-150", "151+")))</f>
        <v>51-100</v>
      </c>
      <c r="Y3780" t="str">
        <f>IF(tbl_Customers[[#This Row],[total_intl_charge]] &lt;= 3, "Low Charges", "High Charges")</f>
        <v>Low Charges</v>
      </c>
      <c r="Z3780" t="str">
        <f>IF(tbl_Customers[[#This Row],[total_eve_calls]]&lt;=80,"Low Calls",
IF(tbl_Customers[[#This Row],[total_eve_calls]]&lt;=120,"Medium Calls","High Calls"))</f>
        <v>Medium Calls</v>
      </c>
      <c r="AA3780" t="str">
        <f>IF(tbl_Customers[[#This Row],[total_eve_charge]]&lt;=15,"Low Charges",
IF(tbl_Customers[[#This Row],[total_eve_charge]]&lt;=20,"Medium Charges","High Charges"))</f>
        <v>High Charges</v>
      </c>
      <c r="AB37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80" t="str">
        <f>IF(tbl_Customers[[#This Row],[number_vmail_messages]] = 0, "No Usage", IF(tbl_Customers[[#This Row],[number_vmail_messages]] &lt;= 20, "Low Usage", IF(tbl_Customers[[#This Row],[number_vmail_messages]] &lt;= 40, "Medium Usgae", "High Usage")))</f>
        <v>No Usage</v>
      </c>
      <c r="AD3780" t="str">
        <f>IF(tbl_Customers[[#This Row],[total_day_minutes]]&lt;=150,"Low Usage", IF(tbl_Customers[[#This Row],[total_day_minutes]]&lt;=200,"Medium Usage", IF(tbl_Customers[[#This Row],[total_day_minutes]]&lt;=250,"High Usage","Very High Usage")))</f>
        <v>Low Usage</v>
      </c>
      <c r="AE3780" t="str">
        <f>IF(tbl_Customers[[#This Row],[total_intl_calls]]&lt;=5,"Low Calls", IF(tbl_Customers[[#This Row],[total_intl_calls]]&lt;=10, "Medium Calls", "High Calls"))</f>
        <v>Medium Calls</v>
      </c>
      <c r="AF37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80" s="36" t="str">
        <f>IF(tbl_Customers[[#This Row],[Churn_Risk_Score]]&gt;=10,"High Risk", IF(tbl_Customers[[#This Row],[Churn_Risk_Score]]&gt;=5,"Medium Risk","Low Risk"))</f>
        <v>Low Risk</v>
      </c>
    </row>
    <row r="3781" spans="1:33" x14ac:dyDescent="0.35">
      <c r="A3781">
        <v>3780</v>
      </c>
      <c r="B3781" t="s">
        <v>30</v>
      </c>
      <c r="C3781">
        <v>103</v>
      </c>
      <c r="D3781" t="s">
        <v>21</v>
      </c>
      <c r="E3781" t="s">
        <v>22</v>
      </c>
      <c r="F3781" t="s">
        <v>22</v>
      </c>
      <c r="G3781">
        <v>0</v>
      </c>
      <c r="H3781">
        <v>222.9</v>
      </c>
      <c r="I3781">
        <v>129</v>
      </c>
      <c r="J3781">
        <v>37.89</v>
      </c>
      <c r="K3781">
        <v>205</v>
      </c>
      <c r="L3781">
        <v>87</v>
      </c>
      <c r="M3781">
        <v>17.43</v>
      </c>
      <c r="N3781">
        <v>141.30000000000001</v>
      </c>
      <c r="O3781">
        <v>99</v>
      </c>
      <c r="P3781">
        <v>6.36</v>
      </c>
      <c r="Q3781">
        <v>9.9</v>
      </c>
      <c r="R3781">
        <v>2</v>
      </c>
      <c r="S3781">
        <v>2.67</v>
      </c>
      <c r="T3781">
        <v>1</v>
      </c>
      <c r="U3781" t="s">
        <v>22</v>
      </c>
      <c r="V3781">
        <f>IF(tbl_Customers[[#This Row],[churn]] = "yes", 1, 0)</f>
        <v>0</v>
      </c>
      <c r="W3781" t="str">
        <f>IF(tbl_Customers[[#This Row],[number_customer_service_calls]] &lt;= 1, "0-1 Calls", IF(tbl_Customers[[#This Row],[number_customer_service_calls]] &lt;= 3, "2-3 Calls", IF(tbl_Customers[[#This Row],[number_customer_service_calls]] &lt;=5, "4-5 Calls", "6+ Calls")))</f>
        <v>0-1 Calls</v>
      </c>
      <c r="X3781" t="str">
        <f>IF(tbl_Customers[[#This Row],[account_length]] &lt;= 50, "0-50", IF(tbl_Customers[[#This Row],[account_length]] &lt;=100, "51-100", IF(tbl_Customers[[#This Row],[account_length]] &lt;= 150, "101-150", "151+")))</f>
        <v>101-150</v>
      </c>
      <c r="Y3781" t="str">
        <f>IF(tbl_Customers[[#This Row],[total_intl_charge]] &lt;= 3, "Low Charges", "High Charges")</f>
        <v>Low Charges</v>
      </c>
      <c r="Z3781" t="str">
        <f>IF(tbl_Customers[[#This Row],[total_eve_calls]]&lt;=80,"Low Calls",
IF(tbl_Customers[[#This Row],[total_eve_calls]]&lt;=120,"Medium Calls","High Calls"))</f>
        <v>Medium Calls</v>
      </c>
      <c r="AA3781" t="str">
        <f>IF(tbl_Customers[[#This Row],[total_eve_charge]]&lt;=15,"Low Charges",
IF(tbl_Customers[[#This Row],[total_eve_charge]]&lt;=20,"Medium Charges","High Charges"))</f>
        <v>Medium Charges</v>
      </c>
      <c r="AB37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81" t="str">
        <f>IF(tbl_Customers[[#This Row],[number_vmail_messages]] = 0, "No Usage", IF(tbl_Customers[[#This Row],[number_vmail_messages]] &lt;= 20, "Low Usage", IF(tbl_Customers[[#This Row],[number_vmail_messages]] &lt;= 40, "Medium Usgae", "High Usage")))</f>
        <v>No Usage</v>
      </c>
      <c r="AD3781" t="str">
        <f>IF(tbl_Customers[[#This Row],[total_day_minutes]]&lt;=150,"Low Usage", IF(tbl_Customers[[#This Row],[total_day_minutes]]&lt;=200,"Medium Usage", IF(tbl_Customers[[#This Row],[total_day_minutes]]&lt;=250,"High Usage","Very High Usage")))</f>
        <v>High Usage</v>
      </c>
      <c r="AE3781" t="str">
        <f>IF(tbl_Customers[[#This Row],[total_intl_calls]]&lt;=5,"Low Calls", IF(tbl_Customers[[#This Row],[total_intl_calls]]&lt;=10, "Medium Calls", "High Calls"))</f>
        <v>Low Calls</v>
      </c>
      <c r="AF37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81" s="36" t="str">
        <f>IF(tbl_Customers[[#This Row],[Churn_Risk_Score]]&gt;=10,"High Risk", IF(tbl_Customers[[#This Row],[Churn_Risk_Score]]&gt;=5,"Medium Risk","Low Risk"))</f>
        <v>Low Risk</v>
      </c>
    </row>
    <row r="3782" spans="1:33" x14ac:dyDescent="0.35">
      <c r="A3782">
        <v>3781</v>
      </c>
      <c r="B3782" t="s">
        <v>33</v>
      </c>
      <c r="C3782">
        <v>87</v>
      </c>
      <c r="D3782" t="s">
        <v>21</v>
      </c>
      <c r="E3782" t="s">
        <v>22</v>
      </c>
      <c r="F3782" t="s">
        <v>22</v>
      </c>
      <c r="G3782">
        <v>0</v>
      </c>
      <c r="H3782">
        <v>210.7</v>
      </c>
      <c r="I3782">
        <v>46</v>
      </c>
      <c r="J3782">
        <v>35.82</v>
      </c>
      <c r="K3782">
        <v>215.6</v>
      </c>
      <c r="L3782">
        <v>116</v>
      </c>
      <c r="M3782">
        <v>18.329999999999998</v>
      </c>
      <c r="N3782">
        <v>170.4</v>
      </c>
      <c r="O3782">
        <v>79</v>
      </c>
      <c r="P3782">
        <v>7.67</v>
      </c>
      <c r="Q3782">
        <v>13.2</v>
      </c>
      <c r="R3782">
        <v>3</v>
      </c>
      <c r="S3782">
        <v>3.56</v>
      </c>
      <c r="T3782">
        <v>1</v>
      </c>
      <c r="U3782" t="s">
        <v>22</v>
      </c>
      <c r="V3782">
        <f>IF(tbl_Customers[[#This Row],[churn]] = "yes", 1, 0)</f>
        <v>0</v>
      </c>
      <c r="W3782" t="str">
        <f>IF(tbl_Customers[[#This Row],[number_customer_service_calls]] &lt;= 1, "0-1 Calls", IF(tbl_Customers[[#This Row],[number_customer_service_calls]] &lt;= 3, "2-3 Calls", IF(tbl_Customers[[#This Row],[number_customer_service_calls]] &lt;=5, "4-5 Calls", "6+ Calls")))</f>
        <v>0-1 Calls</v>
      </c>
      <c r="X3782" t="str">
        <f>IF(tbl_Customers[[#This Row],[account_length]] &lt;= 50, "0-50", IF(tbl_Customers[[#This Row],[account_length]] &lt;=100, "51-100", IF(tbl_Customers[[#This Row],[account_length]] &lt;= 150, "101-150", "151+")))</f>
        <v>51-100</v>
      </c>
      <c r="Y3782" t="str">
        <f>IF(tbl_Customers[[#This Row],[total_intl_charge]] &lt;= 3, "Low Charges", "High Charges")</f>
        <v>High Charges</v>
      </c>
      <c r="Z3782" t="str">
        <f>IF(tbl_Customers[[#This Row],[total_eve_calls]]&lt;=80,"Low Calls",
IF(tbl_Customers[[#This Row],[total_eve_calls]]&lt;=120,"Medium Calls","High Calls"))</f>
        <v>Medium Calls</v>
      </c>
      <c r="AA3782" t="str">
        <f>IF(tbl_Customers[[#This Row],[total_eve_charge]]&lt;=15,"Low Charges",
IF(tbl_Customers[[#This Row],[total_eve_charge]]&lt;=20,"Medium Charges","High Charges"))</f>
        <v>Medium Charges</v>
      </c>
      <c r="AB37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82" t="str">
        <f>IF(tbl_Customers[[#This Row],[number_vmail_messages]] = 0, "No Usage", IF(tbl_Customers[[#This Row],[number_vmail_messages]] &lt;= 20, "Low Usage", IF(tbl_Customers[[#This Row],[number_vmail_messages]] &lt;= 40, "Medium Usgae", "High Usage")))</f>
        <v>No Usage</v>
      </c>
      <c r="AD3782" t="str">
        <f>IF(tbl_Customers[[#This Row],[total_day_minutes]]&lt;=150,"Low Usage", IF(tbl_Customers[[#This Row],[total_day_minutes]]&lt;=200,"Medium Usage", IF(tbl_Customers[[#This Row],[total_day_minutes]]&lt;=250,"High Usage","Very High Usage")))</f>
        <v>High Usage</v>
      </c>
      <c r="AE3782" t="str">
        <f>IF(tbl_Customers[[#This Row],[total_intl_calls]]&lt;=5,"Low Calls", IF(tbl_Customers[[#This Row],[total_intl_calls]]&lt;=10, "Medium Calls", "High Calls"))</f>
        <v>Low Calls</v>
      </c>
      <c r="AF37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82" s="36" t="str">
        <f>IF(tbl_Customers[[#This Row],[Churn_Risk_Score]]&gt;=10,"High Risk", IF(tbl_Customers[[#This Row],[Churn_Risk_Score]]&gt;=5,"Medium Risk","Low Risk"))</f>
        <v>Low Risk</v>
      </c>
    </row>
    <row r="3783" spans="1:33" x14ac:dyDescent="0.35">
      <c r="A3783">
        <v>3782</v>
      </c>
      <c r="B3783" t="s">
        <v>49</v>
      </c>
      <c r="C3783">
        <v>116</v>
      </c>
      <c r="D3783" t="s">
        <v>25</v>
      </c>
      <c r="E3783" t="s">
        <v>22</v>
      </c>
      <c r="F3783" t="s">
        <v>22</v>
      </c>
      <c r="G3783">
        <v>0</v>
      </c>
      <c r="H3783">
        <v>254.6</v>
      </c>
      <c r="I3783">
        <v>107</v>
      </c>
      <c r="J3783">
        <v>43.28</v>
      </c>
      <c r="K3783">
        <v>249.4</v>
      </c>
      <c r="L3783">
        <v>89</v>
      </c>
      <c r="M3783">
        <v>21.2</v>
      </c>
      <c r="N3783">
        <v>229.6</v>
      </c>
      <c r="O3783">
        <v>77</v>
      </c>
      <c r="P3783">
        <v>10.33</v>
      </c>
      <c r="Q3783">
        <v>9</v>
      </c>
      <c r="R3783">
        <v>18</v>
      </c>
      <c r="S3783">
        <v>2.4300000000000002</v>
      </c>
      <c r="T3783">
        <v>2</v>
      </c>
      <c r="U3783" t="s">
        <v>23</v>
      </c>
      <c r="V3783">
        <f>IF(tbl_Customers[[#This Row],[churn]] = "yes", 1, 0)</f>
        <v>1</v>
      </c>
      <c r="W3783" t="str">
        <f>IF(tbl_Customers[[#This Row],[number_customer_service_calls]] &lt;= 1, "0-1 Calls", IF(tbl_Customers[[#This Row],[number_customer_service_calls]] &lt;= 3, "2-3 Calls", IF(tbl_Customers[[#This Row],[number_customer_service_calls]] &lt;=5, "4-5 Calls", "6+ Calls")))</f>
        <v>2-3 Calls</v>
      </c>
      <c r="X3783" t="str">
        <f>IF(tbl_Customers[[#This Row],[account_length]] &lt;= 50, "0-50", IF(tbl_Customers[[#This Row],[account_length]] &lt;=100, "51-100", IF(tbl_Customers[[#This Row],[account_length]] &lt;= 150, "101-150", "151+")))</f>
        <v>101-150</v>
      </c>
      <c r="Y3783" t="str">
        <f>IF(tbl_Customers[[#This Row],[total_intl_charge]] &lt;= 3, "Low Charges", "High Charges")</f>
        <v>Low Charges</v>
      </c>
      <c r="Z3783" t="str">
        <f>IF(tbl_Customers[[#This Row],[total_eve_calls]]&lt;=80,"Low Calls",
IF(tbl_Customers[[#This Row],[total_eve_calls]]&lt;=120,"Medium Calls","High Calls"))</f>
        <v>Medium Calls</v>
      </c>
      <c r="AA3783" t="str">
        <f>IF(tbl_Customers[[#This Row],[total_eve_charge]]&lt;=15,"Low Charges",
IF(tbl_Customers[[#This Row],[total_eve_charge]]&lt;=20,"Medium Charges","High Charges"))</f>
        <v>High Charges</v>
      </c>
      <c r="AB37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83" t="str">
        <f>IF(tbl_Customers[[#This Row],[number_vmail_messages]] = 0, "No Usage", IF(tbl_Customers[[#This Row],[number_vmail_messages]] &lt;= 20, "Low Usage", IF(tbl_Customers[[#This Row],[number_vmail_messages]] &lt;= 40, "Medium Usgae", "High Usage")))</f>
        <v>No Usage</v>
      </c>
      <c r="AD3783" t="str">
        <f>IF(tbl_Customers[[#This Row],[total_day_minutes]]&lt;=150,"Low Usage", IF(tbl_Customers[[#This Row],[total_day_minutes]]&lt;=200,"Medium Usage", IF(tbl_Customers[[#This Row],[total_day_minutes]]&lt;=250,"High Usage","Very High Usage")))</f>
        <v>Very High Usage</v>
      </c>
      <c r="AE3783" t="str">
        <f>IF(tbl_Customers[[#This Row],[total_intl_calls]]&lt;=5,"Low Calls", IF(tbl_Customers[[#This Row],[total_intl_calls]]&lt;=10, "Medium Calls", "High Calls"))</f>
        <v>High Calls</v>
      </c>
      <c r="AF37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83" s="36" t="str">
        <f>IF(tbl_Customers[[#This Row],[Churn_Risk_Score]]&gt;=10,"High Risk", IF(tbl_Customers[[#This Row],[Churn_Risk_Score]]&gt;=5,"Medium Risk","Low Risk"))</f>
        <v>Medium Risk</v>
      </c>
    </row>
    <row r="3784" spans="1:33" x14ac:dyDescent="0.35">
      <c r="A3784">
        <v>3783</v>
      </c>
      <c r="B3784" t="s">
        <v>67</v>
      </c>
      <c r="C3784">
        <v>140</v>
      </c>
      <c r="D3784" t="s">
        <v>21</v>
      </c>
      <c r="E3784" t="s">
        <v>22</v>
      </c>
      <c r="F3784" t="s">
        <v>22</v>
      </c>
      <c r="G3784">
        <v>0</v>
      </c>
      <c r="H3784">
        <v>265</v>
      </c>
      <c r="I3784">
        <v>100</v>
      </c>
      <c r="J3784">
        <v>45.05</v>
      </c>
      <c r="K3784">
        <v>147.6</v>
      </c>
      <c r="L3784">
        <v>89</v>
      </c>
      <c r="M3784">
        <v>12.55</v>
      </c>
      <c r="N3784">
        <v>247.7</v>
      </c>
      <c r="O3784">
        <v>94</v>
      </c>
      <c r="P3784">
        <v>11.15</v>
      </c>
      <c r="Q3784">
        <v>10.7</v>
      </c>
      <c r="R3784">
        <v>3</v>
      </c>
      <c r="S3784">
        <v>2.89</v>
      </c>
      <c r="T3784">
        <v>1</v>
      </c>
      <c r="U3784" t="s">
        <v>22</v>
      </c>
      <c r="V3784">
        <f>IF(tbl_Customers[[#This Row],[churn]] = "yes", 1, 0)</f>
        <v>0</v>
      </c>
      <c r="W3784" t="str">
        <f>IF(tbl_Customers[[#This Row],[number_customer_service_calls]] &lt;= 1, "0-1 Calls", IF(tbl_Customers[[#This Row],[number_customer_service_calls]] &lt;= 3, "2-3 Calls", IF(tbl_Customers[[#This Row],[number_customer_service_calls]] &lt;=5, "4-5 Calls", "6+ Calls")))</f>
        <v>0-1 Calls</v>
      </c>
      <c r="X3784" t="str">
        <f>IF(tbl_Customers[[#This Row],[account_length]] &lt;= 50, "0-50", IF(tbl_Customers[[#This Row],[account_length]] &lt;=100, "51-100", IF(tbl_Customers[[#This Row],[account_length]] &lt;= 150, "101-150", "151+")))</f>
        <v>101-150</v>
      </c>
      <c r="Y3784" t="str">
        <f>IF(tbl_Customers[[#This Row],[total_intl_charge]] &lt;= 3, "Low Charges", "High Charges")</f>
        <v>Low Charges</v>
      </c>
      <c r="Z3784" t="str">
        <f>IF(tbl_Customers[[#This Row],[total_eve_calls]]&lt;=80,"Low Calls",
IF(tbl_Customers[[#This Row],[total_eve_calls]]&lt;=120,"Medium Calls","High Calls"))</f>
        <v>Medium Calls</v>
      </c>
      <c r="AA3784" t="str">
        <f>IF(tbl_Customers[[#This Row],[total_eve_charge]]&lt;=15,"Low Charges",
IF(tbl_Customers[[#This Row],[total_eve_charge]]&lt;=20,"Medium Charges","High Charges"))</f>
        <v>Low Charges</v>
      </c>
      <c r="AB37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84" t="str">
        <f>IF(tbl_Customers[[#This Row],[number_vmail_messages]] = 0, "No Usage", IF(tbl_Customers[[#This Row],[number_vmail_messages]] &lt;= 20, "Low Usage", IF(tbl_Customers[[#This Row],[number_vmail_messages]] &lt;= 40, "Medium Usgae", "High Usage")))</f>
        <v>No Usage</v>
      </c>
      <c r="AD3784" t="str">
        <f>IF(tbl_Customers[[#This Row],[total_day_minutes]]&lt;=150,"Low Usage", IF(tbl_Customers[[#This Row],[total_day_minutes]]&lt;=200,"Medium Usage", IF(tbl_Customers[[#This Row],[total_day_minutes]]&lt;=250,"High Usage","Very High Usage")))</f>
        <v>Very High Usage</v>
      </c>
      <c r="AE3784" t="str">
        <f>IF(tbl_Customers[[#This Row],[total_intl_calls]]&lt;=5,"Low Calls", IF(tbl_Customers[[#This Row],[total_intl_calls]]&lt;=10, "Medium Calls", "High Calls"))</f>
        <v>Low Calls</v>
      </c>
      <c r="AF37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84" s="36" t="str">
        <f>IF(tbl_Customers[[#This Row],[Churn_Risk_Score]]&gt;=10,"High Risk", IF(tbl_Customers[[#This Row],[Churn_Risk_Score]]&gt;=5,"Medium Risk","Low Risk"))</f>
        <v>Medium Risk</v>
      </c>
    </row>
    <row r="3785" spans="1:33" x14ac:dyDescent="0.35">
      <c r="A3785">
        <v>3784</v>
      </c>
      <c r="B3785" t="s">
        <v>71</v>
      </c>
      <c r="C3785">
        <v>93</v>
      </c>
      <c r="D3785" t="s">
        <v>25</v>
      </c>
      <c r="E3785" t="s">
        <v>22</v>
      </c>
      <c r="F3785" t="s">
        <v>22</v>
      </c>
      <c r="G3785">
        <v>0</v>
      </c>
      <c r="H3785">
        <v>172.3</v>
      </c>
      <c r="I3785">
        <v>135</v>
      </c>
      <c r="J3785">
        <v>29.29</v>
      </c>
      <c r="K3785">
        <v>318.7</v>
      </c>
      <c r="L3785">
        <v>95</v>
      </c>
      <c r="M3785">
        <v>27.09</v>
      </c>
      <c r="N3785">
        <v>131.5</v>
      </c>
      <c r="O3785">
        <v>104</v>
      </c>
      <c r="P3785">
        <v>5.92</v>
      </c>
      <c r="Q3785">
        <v>11.5</v>
      </c>
      <c r="R3785">
        <v>4</v>
      </c>
      <c r="S3785">
        <v>3.11</v>
      </c>
      <c r="T3785">
        <v>3</v>
      </c>
      <c r="U3785" t="s">
        <v>22</v>
      </c>
      <c r="V3785">
        <f>IF(tbl_Customers[[#This Row],[churn]] = "yes", 1, 0)</f>
        <v>0</v>
      </c>
      <c r="W3785" t="str">
        <f>IF(tbl_Customers[[#This Row],[number_customer_service_calls]] &lt;= 1, "0-1 Calls", IF(tbl_Customers[[#This Row],[number_customer_service_calls]] &lt;= 3, "2-3 Calls", IF(tbl_Customers[[#This Row],[number_customer_service_calls]] &lt;=5, "4-5 Calls", "6+ Calls")))</f>
        <v>2-3 Calls</v>
      </c>
      <c r="X3785" t="str">
        <f>IF(tbl_Customers[[#This Row],[account_length]] &lt;= 50, "0-50", IF(tbl_Customers[[#This Row],[account_length]] &lt;=100, "51-100", IF(tbl_Customers[[#This Row],[account_length]] &lt;= 150, "101-150", "151+")))</f>
        <v>51-100</v>
      </c>
      <c r="Y3785" t="str">
        <f>IF(tbl_Customers[[#This Row],[total_intl_charge]] &lt;= 3, "Low Charges", "High Charges")</f>
        <v>High Charges</v>
      </c>
      <c r="Z3785" t="str">
        <f>IF(tbl_Customers[[#This Row],[total_eve_calls]]&lt;=80,"Low Calls",
IF(tbl_Customers[[#This Row],[total_eve_calls]]&lt;=120,"Medium Calls","High Calls"))</f>
        <v>Medium Calls</v>
      </c>
      <c r="AA3785" t="str">
        <f>IF(tbl_Customers[[#This Row],[total_eve_charge]]&lt;=15,"Low Charges",
IF(tbl_Customers[[#This Row],[total_eve_charge]]&lt;=20,"Medium Charges","High Charges"))</f>
        <v>High Charges</v>
      </c>
      <c r="AB37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85" t="str">
        <f>IF(tbl_Customers[[#This Row],[number_vmail_messages]] = 0, "No Usage", IF(tbl_Customers[[#This Row],[number_vmail_messages]] &lt;= 20, "Low Usage", IF(tbl_Customers[[#This Row],[number_vmail_messages]] &lt;= 40, "Medium Usgae", "High Usage")))</f>
        <v>No Usage</v>
      </c>
      <c r="AD3785" t="str">
        <f>IF(tbl_Customers[[#This Row],[total_day_minutes]]&lt;=150,"Low Usage", IF(tbl_Customers[[#This Row],[total_day_minutes]]&lt;=200,"Medium Usage", IF(tbl_Customers[[#This Row],[total_day_minutes]]&lt;=250,"High Usage","Very High Usage")))</f>
        <v>Medium Usage</v>
      </c>
      <c r="AE3785" t="str">
        <f>IF(tbl_Customers[[#This Row],[total_intl_calls]]&lt;=5,"Low Calls", IF(tbl_Customers[[#This Row],[total_intl_calls]]&lt;=10, "Medium Calls", "High Calls"))</f>
        <v>Low Calls</v>
      </c>
      <c r="AF37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85" s="36" t="str">
        <f>IF(tbl_Customers[[#This Row],[Churn_Risk_Score]]&gt;=10,"High Risk", IF(tbl_Customers[[#This Row],[Churn_Risk_Score]]&gt;=5,"Medium Risk","Low Risk"))</f>
        <v>Low Risk</v>
      </c>
    </row>
    <row r="3786" spans="1:33" x14ac:dyDescent="0.35">
      <c r="A3786">
        <v>3785</v>
      </c>
      <c r="B3786" t="s">
        <v>37</v>
      </c>
      <c r="C3786">
        <v>90</v>
      </c>
      <c r="D3786" t="s">
        <v>21</v>
      </c>
      <c r="E3786" t="s">
        <v>22</v>
      </c>
      <c r="F3786" t="s">
        <v>22</v>
      </c>
      <c r="G3786">
        <v>0</v>
      </c>
      <c r="H3786">
        <v>259.10000000000002</v>
      </c>
      <c r="I3786">
        <v>140</v>
      </c>
      <c r="J3786">
        <v>44.05</v>
      </c>
      <c r="K3786">
        <v>124</v>
      </c>
      <c r="L3786">
        <v>119</v>
      </c>
      <c r="M3786">
        <v>10.54</v>
      </c>
      <c r="N3786">
        <v>188.3</v>
      </c>
      <c r="O3786">
        <v>79</v>
      </c>
      <c r="P3786">
        <v>8.4700000000000006</v>
      </c>
      <c r="Q3786">
        <v>12.8</v>
      </c>
      <c r="R3786">
        <v>3</v>
      </c>
      <c r="S3786">
        <v>3.46</v>
      </c>
      <c r="T3786">
        <v>0</v>
      </c>
      <c r="U3786" t="s">
        <v>22</v>
      </c>
      <c r="V3786">
        <f>IF(tbl_Customers[[#This Row],[churn]] = "yes", 1, 0)</f>
        <v>0</v>
      </c>
      <c r="W3786" t="str">
        <f>IF(tbl_Customers[[#This Row],[number_customer_service_calls]] &lt;= 1, "0-1 Calls", IF(tbl_Customers[[#This Row],[number_customer_service_calls]] &lt;= 3, "2-3 Calls", IF(tbl_Customers[[#This Row],[number_customer_service_calls]] &lt;=5, "4-5 Calls", "6+ Calls")))</f>
        <v>0-1 Calls</v>
      </c>
      <c r="X3786" t="str">
        <f>IF(tbl_Customers[[#This Row],[account_length]] &lt;= 50, "0-50", IF(tbl_Customers[[#This Row],[account_length]] &lt;=100, "51-100", IF(tbl_Customers[[#This Row],[account_length]] &lt;= 150, "101-150", "151+")))</f>
        <v>51-100</v>
      </c>
      <c r="Y3786" t="str">
        <f>IF(tbl_Customers[[#This Row],[total_intl_charge]] &lt;= 3, "Low Charges", "High Charges")</f>
        <v>High Charges</v>
      </c>
      <c r="Z3786" t="str">
        <f>IF(tbl_Customers[[#This Row],[total_eve_calls]]&lt;=80,"Low Calls",
IF(tbl_Customers[[#This Row],[total_eve_calls]]&lt;=120,"Medium Calls","High Calls"))</f>
        <v>Medium Calls</v>
      </c>
      <c r="AA3786" t="str">
        <f>IF(tbl_Customers[[#This Row],[total_eve_charge]]&lt;=15,"Low Charges",
IF(tbl_Customers[[#This Row],[total_eve_charge]]&lt;=20,"Medium Charges","High Charges"))</f>
        <v>Low Charges</v>
      </c>
      <c r="AB37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86" t="str">
        <f>IF(tbl_Customers[[#This Row],[number_vmail_messages]] = 0, "No Usage", IF(tbl_Customers[[#This Row],[number_vmail_messages]] &lt;= 20, "Low Usage", IF(tbl_Customers[[#This Row],[number_vmail_messages]] &lt;= 40, "Medium Usgae", "High Usage")))</f>
        <v>No Usage</v>
      </c>
      <c r="AD3786" t="str">
        <f>IF(tbl_Customers[[#This Row],[total_day_minutes]]&lt;=150,"Low Usage", IF(tbl_Customers[[#This Row],[total_day_minutes]]&lt;=200,"Medium Usage", IF(tbl_Customers[[#This Row],[total_day_minutes]]&lt;=250,"High Usage","Very High Usage")))</f>
        <v>Very High Usage</v>
      </c>
      <c r="AE3786" t="str">
        <f>IF(tbl_Customers[[#This Row],[total_intl_calls]]&lt;=5,"Low Calls", IF(tbl_Customers[[#This Row],[total_intl_calls]]&lt;=10, "Medium Calls", "High Calls"))</f>
        <v>Low Calls</v>
      </c>
      <c r="AF37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786" s="36" t="str">
        <f>IF(tbl_Customers[[#This Row],[Churn_Risk_Score]]&gt;=10,"High Risk", IF(tbl_Customers[[#This Row],[Churn_Risk_Score]]&gt;=5,"Medium Risk","Low Risk"))</f>
        <v>Medium Risk</v>
      </c>
    </row>
    <row r="3787" spans="1:33" x14ac:dyDescent="0.35">
      <c r="A3787">
        <v>3786</v>
      </c>
      <c r="B3787" t="s">
        <v>48</v>
      </c>
      <c r="C3787">
        <v>130</v>
      </c>
      <c r="D3787" t="s">
        <v>21</v>
      </c>
      <c r="E3787" t="s">
        <v>22</v>
      </c>
      <c r="F3787" t="s">
        <v>22</v>
      </c>
      <c r="G3787">
        <v>0</v>
      </c>
      <c r="H3787">
        <v>211.4</v>
      </c>
      <c r="I3787">
        <v>91</v>
      </c>
      <c r="J3787">
        <v>35.94</v>
      </c>
      <c r="K3787">
        <v>191</v>
      </c>
      <c r="L3787">
        <v>62</v>
      </c>
      <c r="M3787">
        <v>16.239999999999998</v>
      </c>
      <c r="N3787">
        <v>207.3</v>
      </c>
      <c r="O3787">
        <v>109</v>
      </c>
      <c r="P3787">
        <v>9.33</v>
      </c>
      <c r="Q3787">
        <v>11.6</v>
      </c>
      <c r="R3787">
        <v>3</v>
      </c>
      <c r="S3787">
        <v>3.13</v>
      </c>
      <c r="T3787">
        <v>1</v>
      </c>
      <c r="U3787" t="s">
        <v>22</v>
      </c>
      <c r="V3787">
        <f>IF(tbl_Customers[[#This Row],[churn]] = "yes", 1, 0)</f>
        <v>0</v>
      </c>
      <c r="W3787" t="str">
        <f>IF(tbl_Customers[[#This Row],[number_customer_service_calls]] &lt;= 1, "0-1 Calls", IF(tbl_Customers[[#This Row],[number_customer_service_calls]] &lt;= 3, "2-3 Calls", IF(tbl_Customers[[#This Row],[number_customer_service_calls]] &lt;=5, "4-5 Calls", "6+ Calls")))</f>
        <v>0-1 Calls</v>
      </c>
      <c r="X3787" t="str">
        <f>IF(tbl_Customers[[#This Row],[account_length]] &lt;= 50, "0-50", IF(tbl_Customers[[#This Row],[account_length]] &lt;=100, "51-100", IF(tbl_Customers[[#This Row],[account_length]] &lt;= 150, "101-150", "151+")))</f>
        <v>101-150</v>
      </c>
      <c r="Y3787" t="str">
        <f>IF(tbl_Customers[[#This Row],[total_intl_charge]] &lt;= 3, "Low Charges", "High Charges")</f>
        <v>High Charges</v>
      </c>
      <c r="Z3787" t="str">
        <f>IF(tbl_Customers[[#This Row],[total_eve_calls]]&lt;=80,"Low Calls",
IF(tbl_Customers[[#This Row],[total_eve_calls]]&lt;=120,"Medium Calls","High Calls"))</f>
        <v>Low Calls</v>
      </c>
      <c r="AA3787" t="str">
        <f>IF(tbl_Customers[[#This Row],[total_eve_charge]]&lt;=15,"Low Charges",
IF(tbl_Customers[[#This Row],[total_eve_charge]]&lt;=20,"Medium Charges","High Charges"))</f>
        <v>Medium Charges</v>
      </c>
      <c r="AB37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87" t="str">
        <f>IF(tbl_Customers[[#This Row],[number_vmail_messages]] = 0, "No Usage", IF(tbl_Customers[[#This Row],[number_vmail_messages]] &lt;= 20, "Low Usage", IF(tbl_Customers[[#This Row],[number_vmail_messages]] &lt;= 40, "Medium Usgae", "High Usage")))</f>
        <v>No Usage</v>
      </c>
      <c r="AD3787" t="str">
        <f>IF(tbl_Customers[[#This Row],[total_day_minutes]]&lt;=150,"Low Usage", IF(tbl_Customers[[#This Row],[total_day_minutes]]&lt;=200,"Medium Usage", IF(tbl_Customers[[#This Row],[total_day_minutes]]&lt;=250,"High Usage","Very High Usage")))</f>
        <v>High Usage</v>
      </c>
      <c r="AE3787" t="str">
        <f>IF(tbl_Customers[[#This Row],[total_intl_calls]]&lt;=5,"Low Calls", IF(tbl_Customers[[#This Row],[total_intl_calls]]&lt;=10, "Medium Calls", "High Calls"))</f>
        <v>Low Calls</v>
      </c>
      <c r="AF37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87" s="36" t="str">
        <f>IF(tbl_Customers[[#This Row],[Churn_Risk_Score]]&gt;=10,"High Risk", IF(tbl_Customers[[#This Row],[Churn_Risk_Score]]&gt;=5,"Medium Risk","Low Risk"))</f>
        <v>Low Risk</v>
      </c>
    </row>
    <row r="3788" spans="1:33" x14ac:dyDescent="0.35">
      <c r="A3788">
        <v>3787</v>
      </c>
      <c r="B3788" t="s">
        <v>70</v>
      </c>
      <c r="C3788">
        <v>121</v>
      </c>
      <c r="D3788" t="s">
        <v>25</v>
      </c>
      <c r="E3788" t="s">
        <v>23</v>
      </c>
      <c r="F3788" t="s">
        <v>22</v>
      </c>
      <c r="G3788">
        <v>0</v>
      </c>
      <c r="H3788">
        <v>175.9</v>
      </c>
      <c r="I3788">
        <v>87</v>
      </c>
      <c r="J3788">
        <v>29.9</v>
      </c>
      <c r="K3788">
        <v>225.3</v>
      </c>
      <c r="L3788">
        <v>114</v>
      </c>
      <c r="M3788">
        <v>19.149999999999999</v>
      </c>
      <c r="N3788">
        <v>156.19999999999999</v>
      </c>
      <c r="O3788">
        <v>113</v>
      </c>
      <c r="P3788">
        <v>7.03</v>
      </c>
      <c r="Q3788">
        <v>10.4</v>
      </c>
      <c r="R3788">
        <v>3</v>
      </c>
      <c r="S3788">
        <v>2.81</v>
      </c>
      <c r="T3788">
        <v>2</v>
      </c>
      <c r="U3788" t="s">
        <v>22</v>
      </c>
      <c r="V3788">
        <f>IF(tbl_Customers[[#This Row],[churn]] = "yes", 1, 0)</f>
        <v>0</v>
      </c>
      <c r="W3788" t="str">
        <f>IF(tbl_Customers[[#This Row],[number_customer_service_calls]] &lt;= 1, "0-1 Calls", IF(tbl_Customers[[#This Row],[number_customer_service_calls]] &lt;= 3, "2-3 Calls", IF(tbl_Customers[[#This Row],[number_customer_service_calls]] &lt;=5, "4-5 Calls", "6+ Calls")))</f>
        <v>2-3 Calls</v>
      </c>
      <c r="X3788" t="str">
        <f>IF(tbl_Customers[[#This Row],[account_length]] &lt;= 50, "0-50", IF(tbl_Customers[[#This Row],[account_length]] &lt;=100, "51-100", IF(tbl_Customers[[#This Row],[account_length]] &lt;= 150, "101-150", "151+")))</f>
        <v>101-150</v>
      </c>
      <c r="Y3788" t="str">
        <f>IF(tbl_Customers[[#This Row],[total_intl_charge]] &lt;= 3, "Low Charges", "High Charges")</f>
        <v>Low Charges</v>
      </c>
      <c r="Z3788" t="str">
        <f>IF(tbl_Customers[[#This Row],[total_eve_calls]]&lt;=80,"Low Calls",
IF(tbl_Customers[[#This Row],[total_eve_calls]]&lt;=120,"Medium Calls","High Calls"))</f>
        <v>Medium Calls</v>
      </c>
      <c r="AA3788" t="str">
        <f>IF(tbl_Customers[[#This Row],[total_eve_charge]]&lt;=15,"Low Charges",
IF(tbl_Customers[[#This Row],[total_eve_charge]]&lt;=20,"Medium Charges","High Charges"))</f>
        <v>Medium Charges</v>
      </c>
      <c r="AB37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88" t="str">
        <f>IF(tbl_Customers[[#This Row],[number_vmail_messages]] = 0, "No Usage", IF(tbl_Customers[[#This Row],[number_vmail_messages]] &lt;= 20, "Low Usage", IF(tbl_Customers[[#This Row],[number_vmail_messages]] &lt;= 40, "Medium Usgae", "High Usage")))</f>
        <v>No Usage</v>
      </c>
      <c r="AD3788" t="str">
        <f>IF(tbl_Customers[[#This Row],[total_day_minutes]]&lt;=150,"Low Usage", IF(tbl_Customers[[#This Row],[total_day_minutes]]&lt;=200,"Medium Usage", IF(tbl_Customers[[#This Row],[total_day_minutes]]&lt;=250,"High Usage","Very High Usage")))</f>
        <v>Medium Usage</v>
      </c>
      <c r="AE3788" t="str">
        <f>IF(tbl_Customers[[#This Row],[total_intl_calls]]&lt;=5,"Low Calls", IF(tbl_Customers[[#This Row],[total_intl_calls]]&lt;=10, "Medium Calls", "High Calls"))</f>
        <v>Low Calls</v>
      </c>
      <c r="AF37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88" s="36" t="str">
        <f>IF(tbl_Customers[[#This Row],[Churn_Risk_Score]]&gt;=10,"High Risk", IF(tbl_Customers[[#This Row],[Churn_Risk_Score]]&gt;=5,"Medium Risk","Low Risk"))</f>
        <v>Low Risk</v>
      </c>
    </row>
    <row r="3789" spans="1:33" x14ac:dyDescent="0.35">
      <c r="A3789">
        <v>3788</v>
      </c>
      <c r="B3789" t="s">
        <v>31</v>
      </c>
      <c r="C3789">
        <v>94</v>
      </c>
      <c r="D3789" t="s">
        <v>21</v>
      </c>
      <c r="E3789" t="s">
        <v>23</v>
      </c>
      <c r="F3789" t="s">
        <v>23</v>
      </c>
      <c r="G3789">
        <v>39</v>
      </c>
      <c r="H3789">
        <v>115.5</v>
      </c>
      <c r="I3789">
        <v>90</v>
      </c>
      <c r="J3789">
        <v>19.64</v>
      </c>
      <c r="K3789">
        <v>122.5</v>
      </c>
      <c r="L3789">
        <v>99</v>
      </c>
      <c r="M3789">
        <v>10.41</v>
      </c>
      <c r="N3789">
        <v>197.7</v>
      </c>
      <c r="O3789">
        <v>110</v>
      </c>
      <c r="P3789">
        <v>8.9</v>
      </c>
      <c r="Q3789">
        <v>7</v>
      </c>
      <c r="R3789">
        <v>3</v>
      </c>
      <c r="S3789">
        <v>1.89</v>
      </c>
      <c r="T3789">
        <v>0</v>
      </c>
      <c r="U3789" t="s">
        <v>22</v>
      </c>
      <c r="V3789">
        <f>IF(tbl_Customers[[#This Row],[churn]] = "yes", 1, 0)</f>
        <v>0</v>
      </c>
      <c r="W3789" t="str">
        <f>IF(tbl_Customers[[#This Row],[number_customer_service_calls]] &lt;= 1, "0-1 Calls", IF(tbl_Customers[[#This Row],[number_customer_service_calls]] &lt;= 3, "2-3 Calls", IF(tbl_Customers[[#This Row],[number_customer_service_calls]] &lt;=5, "4-5 Calls", "6+ Calls")))</f>
        <v>0-1 Calls</v>
      </c>
      <c r="X3789" t="str">
        <f>IF(tbl_Customers[[#This Row],[account_length]] &lt;= 50, "0-50", IF(tbl_Customers[[#This Row],[account_length]] &lt;=100, "51-100", IF(tbl_Customers[[#This Row],[account_length]] &lt;= 150, "101-150", "151+")))</f>
        <v>51-100</v>
      </c>
      <c r="Y3789" t="str">
        <f>IF(tbl_Customers[[#This Row],[total_intl_charge]] &lt;= 3, "Low Charges", "High Charges")</f>
        <v>Low Charges</v>
      </c>
      <c r="Z3789" t="str">
        <f>IF(tbl_Customers[[#This Row],[total_eve_calls]]&lt;=80,"Low Calls",
IF(tbl_Customers[[#This Row],[total_eve_calls]]&lt;=120,"Medium Calls","High Calls"))</f>
        <v>Medium Calls</v>
      </c>
      <c r="AA3789" t="str">
        <f>IF(tbl_Customers[[#This Row],[total_eve_charge]]&lt;=15,"Low Charges",
IF(tbl_Customers[[#This Row],[total_eve_charge]]&lt;=20,"Medium Charges","High Charges"))</f>
        <v>Low Charges</v>
      </c>
      <c r="AB37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789" t="str">
        <f>IF(tbl_Customers[[#This Row],[number_vmail_messages]] = 0, "No Usage", IF(tbl_Customers[[#This Row],[number_vmail_messages]] &lt;= 20, "Low Usage", IF(tbl_Customers[[#This Row],[number_vmail_messages]] &lt;= 40, "Medium Usgae", "High Usage")))</f>
        <v>Medium Usgae</v>
      </c>
      <c r="AD3789" t="str">
        <f>IF(tbl_Customers[[#This Row],[total_day_minutes]]&lt;=150,"Low Usage", IF(tbl_Customers[[#This Row],[total_day_minutes]]&lt;=200,"Medium Usage", IF(tbl_Customers[[#This Row],[total_day_minutes]]&lt;=250,"High Usage","Very High Usage")))</f>
        <v>Low Usage</v>
      </c>
      <c r="AE3789" t="str">
        <f>IF(tbl_Customers[[#This Row],[total_intl_calls]]&lt;=5,"Low Calls", IF(tbl_Customers[[#This Row],[total_intl_calls]]&lt;=10, "Medium Calls", "High Calls"))</f>
        <v>Low Calls</v>
      </c>
      <c r="AF37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89" s="36" t="str">
        <f>IF(tbl_Customers[[#This Row],[Churn_Risk_Score]]&gt;=10,"High Risk", IF(tbl_Customers[[#This Row],[Churn_Risk_Score]]&gt;=5,"Medium Risk","Low Risk"))</f>
        <v>Low Risk</v>
      </c>
    </row>
    <row r="3790" spans="1:33" x14ac:dyDescent="0.35">
      <c r="A3790">
        <v>3789</v>
      </c>
      <c r="B3790" t="s">
        <v>67</v>
      </c>
      <c r="C3790">
        <v>76</v>
      </c>
      <c r="D3790" t="s">
        <v>25</v>
      </c>
      <c r="E3790" t="s">
        <v>22</v>
      </c>
      <c r="F3790" t="s">
        <v>22</v>
      </c>
      <c r="G3790">
        <v>0</v>
      </c>
      <c r="H3790">
        <v>193</v>
      </c>
      <c r="I3790">
        <v>82</v>
      </c>
      <c r="J3790">
        <v>32.81</v>
      </c>
      <c r="K3790">
        <v>200.8</v>
      </c>
      <c r="L3790">
        <v>109</v>
      </c>
      <c r="M3790">
        <v>17.07</v>
      </c>
      <c r="N3790">
        <v>135.9</v>
      </c>
      <c r="O3790">
        <v>79</v>
      </c>
      <c r="P3790">
        <v>6.12</v>
      </c>
      <c r="Q3790">
        <v>14.4</v>
      </c>
      <c r="R3790">
        <v>3</v>
      </c>
      <c r="S3790">
        <v>3.89</v>
      </c>
      <c r="T3790">
        <v>0</v>
      </c>
      <c r="U3790" t="s">
        <v>22</v>
      </c>
      <c r="V3790">
        <f>IF(tbl_Customers[[#This Row],[churn]] = "yes", 1, 0)</f>
        <v>0</v>
      </c>
      <c r="W3790" t="str">
        <f>IF(tbl_Customers[[#This Row],[number_customer_service_calls]] &lt;= 1, "0-1 Calls", IF(tbl_Customers[[#This Row],[number_customer_service_calls]] &lt;= 3, "2-3 Calls", IF(tbl_Customers[[#This Row],[number_customer_service_calls]] &lt;=5, "4-5 Calls", "6+ Calls")))</f>
        <v>0-1 Calls</v>
      </c>
      <c r="X3790" t="str">
        <f>IF(tbl_Customers[[#This Row],[account_length]] &lt;= 50, "0-50", IF(tbl_Customers[[#This Row],[account_length]] &lt;=100, "51-100", IF(tbl_Customers[[#This Row],[account_length]] &lt;= 150, "101-150", "151+")))</f>
        <v>51-100</v>
      </c>
      <c r="Y3790" t="str">
        <f>IF(tbl_Customers[[#This Row],[total_intl_charge]] &lt;= 3, "Low Charges", "High Charges")</f>
        <v>High Charges</v>
      </c>
      <c r="Z3790" t="str">
        <f>IF(tbl_Customers[[#This Row],[total_eve_calls]]&lt;=80,"Low Calls",
IF(tbl_Customers[[#This Row],[total_eve_calls]]&lt;=120,"Medium Calls","High Calls"))</f>
        <v>Medium Calls</v>
      </c>
      <c r="AA3790" t="str">
        <f>IF(tbl_Customers[[#This Row],[total_eve_charge]]&lt;=15,"Low Charges",
IF(tbl_Customers[[#This Row],[total_eve_charge]]&lt;=20,"Medium Charges","High Charges"))</f>
        <v>Medium Charges</v>
      </c>
      <c r="AB37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90" t="str">
        <f>IF(tbl_Customers[[#This Row],[number_vmail_messages]] = 0, "No Usage", IF(tbl_Customers[[#This Row],[number_vmail_messages]] &lt;= 20, "Low Usage", IF(tbl_Customers[[#This Row],[number_vmail_messages]] &lt;= 40, "Medium Usgae", "High Usage")))</f>
        <v>No Usage</v>
      </c>
      <c r="AD3790" t="str">
        <f>IF(tbl_Customers[[#This Row],[total_day_minutes]]&lt;=150,"Low Usage", IF(tbl_Customers[[#This Row],[total_day_minutes]]&lt;=200,"Medium Usage", IF(tbl_Customers[[#This Row],[total_day_minutes]]&lt;=250,"High Usage","Very High Usage")))</f>
        <v>Medium Usage</v>
      </c>
      <c r="AE3790" t="str">
        <f>IF(tbl_Customers[[#This Row],[total_intl_calls]]&lt;=5,"Low Calls", IF(tbl_Customers[[#This Row],[total_intl_calls]]&lt;=10, "Medium Calls", "High Calls"))</f>
        <v>Low Calls</v>
      </c>
      <c r="AF37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90" s="36" t="str">
        <f>IF(tbl_Customers[[#This Row],[Churn_Risk_Score]]&gt;=10,"High Risk", IF(tbl_Customers[[#This Row],[Churn_Risk_Score]]&gt;=5,"Medium Risk","Low Risk"))</f>
        <v>Low Risk</v>
      </c>
    </row>
    <row r="3791" spans="1:33" x14ac:dyDescent="0.35">
      <c r="A3791">
        <v>3790</v>
      </c>
      <c r="B3791" t="s">
        <v>67</v>
      </c>
      <c r="C3791">
        <v>69</v>
      </c>
      <c r="D3791" t="s">
        <v>28</v>
      </c>
      <c r="E3791" t="s">
        <v>22</v>
      </c>
      <c r="F3791" t="s">
        <v>22</v>
      </c>
      <c r="G3791">
        <v>0</v>
      </c>
      <c r="H3791">
        <v>167.4</v>
      </c>
      <c r="I3791">
        <v>105</v>
      </c>
      <c r="J3791">
        <v>28.46</v>
      </c>
      <c r="K3791">
        <v>121.5</v>
      </c>
      <c r="L3791">
        <v>142</v>
      </c>
      <c r="M3791">
        <v>10.33</v>
      </c>
      <c r="N3791">
        <v>209.3</v>
      </c>
      <c r="O3791">
        <v>83</v>
      </c>
      <c r="P3791">
        <v>9.42</v>
      </c>
      <c r="Q3791">
        <v>16</v>
      </c>
      <c r="R3791">
        <v>2</v>
      </c>
      <c r="S3791">
        <v>4.32</v>
      </c>
      <c r="T3791">
        <v>1</v>
      </c>
      <c r="U3791" t="s">
        <v>22</v>
      </c>
      <c r="V3791">
        <f>IF(tbl_Customers[[#This Row],[churn]] = "yes", 1, 0)</f>
        <v>0</v>
      </c>
      <c r="W3791" t="str">
        <f>IF(tbl_Customers[[#This Row],[number_customer_service_calls]] &lt;= 1, "0-1 Calls", IF(tbl_Customers[[#This Row],[number_customer_service_calls]] &lt;= 3, "2-3 Calls", IF(tbl_Customers[[#This Row],[number_customer_service_calls]] &lt;=5, "4-5 Calls", "6+ Calls")))</f>
        <v>0-1 Calls</v>
      </c>
      <c r="X3791" t="str">
        <f>IF(tbl_Customers[[#This Row],[account_length]] &lt;= 50, "0-50", IF(tbl_Customers[[#This Row],[account_length]] &lt;=100, "51-100", IF(tbl_Customers[[#This Row],[account_length]] &lt;= 150, "101-150", "151+")))</f>
        <v>51-100</v>
      </c>
      <c r="Y3791" t="str">
        <f>IF(tbl_Customers[[#This Row],[total_intl_charge]] &lt;= 3, "Low Charges", "High Charges")</f>
        <v>High Charges</v>
      </c>
      <c r="Z3791" t="str">
        <f>IF(tbl_Customers[[#This Row],[total_eve_calls]]&lt;=80,"Low Calls",
IF(tbl_Customers[[#This Row],[total_eve_calls]]&lt;=120,"Medium Calls","High Calls"))</f>
        <v>High Calls</v>
      </c>
      <c r="AA3791" t="str">
        <f>IF(tbl_Customers[[#This Row],[total_eve_charge]]&lt;=15,"Low Charges",
IF(tbl_Customers[[#This Row],[total_eve_charge]]&lt;=20,"Medium Charges","High Charges"))</f>
        <v>Low Charges</v>
      </c>
      <c r="AB37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91" t="str">
        <f>IF(tbl_Customers[[#This Row],[number_vmail_messages]] = 0, "No Usage", IF(tbl_Customers[[#This Row],[number_vmail_messages]] &lt;= 20, "Low Usage", IF(tbl_Customers[[#This Row],[number_vmail_messages]] &lt;= 40, "Medium Usgae", "High Usage")))</f>
        <v>No Usage</v>
      </c>
      <c r="AD3791" t="str">
        <f>IF(tbl_Customers[[#This Row],[total_day_minutes]]&lt;=150,"Low Usage", IF(tbl_Customers[[#This Row],[total_day_minutes]]&lt;=200,"Medium Usage", IF(tbl_Customers[[#This Row],[total_day_minutes]]&lt;=250,"High Usage","Very High Usage")))</f>
        <v>Medium Usage</v>
      </c>
      <c r="AE3791" t="str">
        <f>IF(tbl_Customers[[#This Row],[total_intl_calls]]&lt;=5,"Low Calls", IF(tbl_Customers[[#This Row],[total_intl_calls]]&lt;=10, "Medium Calls", "High Calls"))</f>
        <v>Low Calls</v>
      </c>
      <c r="AF37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91" s="36" t="str">
        <f>IF(tbl_Customers[[#This Row],[Churn_Risk_Score]]&gt;=10,"High Risk", IF(tbl_Customers[[#This Row],[Churn_Risk_Score]]&gt;=5,"Medium Risk","Low Risk"))</f>
        <v>Low Risk</v>
      </c>
    </row>
    <row r="3792" spans="1:33" x14ac:dyDescent="0.35">
      <c r="A3792">
        <v>3791</v>
      </c>
      <c r="B3792" t="s">
        <v>43</v>
      </c>
      <c r="C3792">
        <v>117</v>
      </c>
      <c r="D3792" t="s">
        <v>21</v>
      </c>
      <c r="E3792" t="s">
        <v>22</v>
      </c>
      <c r="F3792" t="s">
        <v>23</v>
      </c>
      <c r="G3792">
        <v>35</v>
      </c>
      <c r="H3792">
        <v>190.7</v>
      </c>
      <c r="I3792">
        <v>100</v>
      </c>
      <c r="J3792">
        <v>32.42</v>
      </c>
      <c r="K3792">
        <v>209.7</v>
      </c>
      <c r="L3792">
        <v>107</v>
      </c>
      <c r="M3792">
        <v>17.82</v>
      </c>
      <c r="N3792">
        <v>202.5</v>
      </c>
      <c r="O3792">
        <v>101</v>
      </c>
      <c r="P3792">
        <v>9.11</v>
      </c>
      <c r="Q3792">
        <v>12.4</v>
      </c>
      <c r="R3792">
        <v>5</v>
      </c>
      <c r="S3792">
        <v>3.35</v>
      </c>
      <c r="T3792">
        <v>1</v>
      </c>
      <c r="U3792" t="s">
        <v>22</v>
      </c>
      <c r="V3792">
        <f>IF(tbl_Customers[[#This Row],[churn]] = "yes", 1, 0)</f>
        <v>0</v>
      </c>
      <c r="W3792" t="str">
        <f>IF(tbl_Customers[[#This Row],[number_customer_service_calls]] &lt;= 1, "0-1 Calls", IF(tbl_Customers[[#This Row],[number_customer_service_calls]] &lt;= 3, "2-3 Calls", IF(tbl_Customers[[#This Row],[number_customer_service_calls]] &lt;=5, "4-5 Calls", "6+ Calls")))</f>
        <v>0-1 Calls</v>
      </c>
      <c r="X3792" t="str">
        <f>IF(tbl_Customers[[#This Row],[account_length]] &lt;= 50, "0-50", IF(tbl_Customers[[#This Row],[account_length]] &lt;=100, "51-100", IF(tbl_Customers[[#This Row],[account_length]] &lt;= 150, "101-150", "151+")))</f>
        <v>101-150</v>
      </c>
      <c r="Y3792" t="str">
        <f>IF(tbl_Customers[[#This Row],[total_intl_charge]] &lt;= 3, "Low Charges", "High Charges")</f>
        <v>High Charges</v>
      </c>
      <c r="Z3792" t="str">
        <f>IF(tbl_Customers[[#This Row],[total_eve_calls]]&lt;=80,"Low Calls",
IF(tbl_Customers[[#This Row],[total_eve_calls]]&lt;=120,"Medium Calls","High Calls"))</f>
        <v>Medium Calls</v>
      </c>
      <c r="AA3792" t="str">
        <f>IF(tbl_Customers[[#This Row],[total_eve_charge]]&lt;=15,"Low Charges",
IF(tbl_Customers[[#This Row],[total_eve_charge]]&lt;=20,"Medium Charges","High Charges"))</f>
        <v>Medium Charges</v>
      </c>
      <c r="AB37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92" t="str">
        <f>IF(tbl_Customers[[#This Row],[number_vmail_messages]] = 0, "No Usage", IF(tbl_Customers[[#This Row],[number_vmail_messages]] &lt;= 20, "Low Usage", IF(tbl_Customers[[#This Row],[number_vmail_messages]] &lt;= 40, "Medium Usgae", "High Usage")))</f>
        <v>Medium Usgae</v>
      </c>
      <c r="AD3792" t="str">
        <f>IF(tbl_Customers[[#This Row],[total_day_minutes]]&lt;=150,"Low Usage", IF(tbl_Customers[[#This Row],[total_day_minutes]]&lt;=200,"Medium Usage", IF(tbl_Customers[[#This Row],[total_day_minutes]]&lt;=250,"High Usage","Very High Usage")))</f>
        <v>Medium Usage</v>
      </c>
      <c r="AE3792" t="str">
        <f>IF(tbl_Customers[[#This Row],[total_intl_calls]]&lt;=5,"Low Calls", IF(tbl_Customers[[#This Row],[total_intl_calls]]&lt;=10, "Medium Calls", "High Calls"))</f>
        <v>Low Calls</v>
      </c>
      <c r="AF37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92" s="36" t="str">
        <f>IF(tbl_Customers[[#This Row],[Churn_Risk_Score]]&gt;=10,"High Risk", IF(tbl_Customers[[#This Row],[Churn_Risk_Score]]&gt;=5,"Medium Risk","Low Risk"))</f>
        <v>Low Risk</v>
      </c>
    </row>
    <row r="3793" spans="1:33" x14ac:dyDescent="0.35">
      <c r="A3793">
        <v>3792</v>
      </c>
      <c r="B3793" t="s">
        <v>70</v>
      </c>
      <c r="C3793">
        <v>70</v>
      </c>
      <c r="D3793" t="s">
        <v>21</v>
      </c>
      <c r="E3793" t="s">
        <v>22</v>
      </c>
      <c r="F3793" t="s">
        <v>22</v>
      </c>
      <c r="G3793">
        <v>0</v>
      </c>
      <c r="H3793">
        <v>325.5</v>
      </c>
      <c r="I3793">
        <v>128</v>
      </c>
      <c r="J3793">
        <v>55.34</v>
      </c>
      <c r="K3793">
        <v>300.3</v>
      </c>
      <c r="L3793">
        <v>105</v>
      </c>
      <c r="M3793">
        <v>25.53</v>
      </c>
      <c r="N3793">
        <v>199.8</v>
      </c>
      <c r="O3793">
        <v>93</v>
      </c>
      <c r="P3793">
        <v>8.99</v>
      </c>
      <c r="Q3793">
        <v>5.7</v>
      </c>
      <c r="R3793">
        <v>7</v>
      </c>
      <c r="S3793">
        <v>1.54</v>
      </c>
      <c r="T3793">
        <v>1</v>
      </c>
      <c r="U3793" t="s">
        <v>23</v>
      </c>
      <c r="V3793">
        <f>IF(tbl_Customers[[#This Row],[churn]] = "yes", 1, 0)</f>
        <v>1</v>
      </c>
      <c r="W3793" t="str">
        <f>IF(tbl_Customers[[#This Row],[number_customer_service_calls]] &lt;= 1, "0-1 Calls", IF(tbl_Customers[[#This Row],[number_customer_service_calls]] &lt;= 3, "2-3 Calls", IF(tbl_Customers[[#This Row],[number_customer_service_calls]] &lt;=5, "4-5 Calls", "6+ Calls")))</f>
        <v>0-1 Calls</v>
      </c>
      <c r="X3793" t="str">
        <f>IF(tbl_Customers[[#This Row],[account_length]] &lt;= 50, "0-50", IF(tbl_Customers[[#This Row],[account_length]] &lt;=100, "51-100", IF(tbl_Customers[[#This Row],[account_length]] &lt;= 150, "101-150", "151+")))</f>
        <v>51-100</v>
      </c>
      <c r="Y3793" t="str">
        <f>IF(tbl_Customers[[#This Row],[total_intl_charge]] &lt;= 3, "Low Charges", "High Charges")</f>
        <v>Low Charges</v>
      </c>
      <c r="Z3793" t="str">
        <f>IF(tbl_Customers[[#This Row],[total_eve_calls]]&lt;=80,"Low Calls",
IF(tbl_Customers[[#This Row],[total_eve_calls]]&lt;=120,"Medium Calls","High Calls"))</f>
        <v>Medium Calls</v>
      </c>
      <c r="AA3793" t="str">
        <f>IF(tbl_Customers[[#This Row],[total_eve_charge]]&lt;=15,"Low Charges",
IF(tbl_Customers[[#This Row],[total_eve_charge]]&lt;=20,"Medium Charges","High Charges"))</f>
        <v>High Charges</v>
      </c>
      <c r="AB37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93" t="str">
        <f>IF(tbl_Customers[[#This Row],[number_vmail_messages]] = 0, "No Usage", IF(tbl_Customers[[#This Row],[number_vmail_messages]] &lt;= 20, "Low Usage", IF(tbl_Customers[[#This Row],[number_vmail_messages]] &lt;= 40, "Medium Usgae", "High Usage")))</f>
        <v>No Usage</v>
      </c>
      <c r="AD3793" t="str">
        <f>IF(tbl_Customers[[#This Row],[total_day_minutes]]&lt;=150,"Low Usage", IF(tbl_Customers[[#This Row],[total_day_minutes]]&lt;=200,"Medium Usage", IF(tbl_Customers[[#This Row],[total_day_minutes]]&lt;=250,"High Usage","Very High Usage")))</f>
        <v>Very High Usage</v>
      </c>
      <c r="AE3793" t="str">
        <f>IF(tbl_Customers[[#This Row],[total_intl_calls]]&lt;=5,"Low Calls", IF(tbl_Customers[[#This Row],[total_intl_calls]]&lt;=10, "Medium Calls", "High Calls"))</f>
        <v>Medium Calls</v>
      </c>
      <c r="AF37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793" s="36" t="str">
        <f>IF(tbl_Customers[[#This Row],[Churn_Risk_Score]]&gt;=10,"High Risk", IF(tbl_Customers[[#This Row],[Churn_Risk_Score]]&gt;=5,"Medium Risk","Low Risk"))</f>
        <v>Medium Risk</v>
      </c>
    </row>
    <row r="3794" spans="1:33" x14ac:dyDescent="0.35">
      <c r="A3794">
        <v>3793</v>
      </c>
      <c r="B3794" t="s">
        <v>37</v>
      </c>
      <c r="C3794">
        <v>130</v>
      </c>
      <c r="D3794" t="s">
        <v>21</v>
      </c>
      <c r="E3794" t="s">
        <v>22</v>
      </c>
      <c r="F3794" t="s">
        <v>22</v>
      </c>
      <c r="G3794">
        <v>0</v>
      </c>
      <c r="H3794">
        <v>139</v>
      </c>
      <c r="I3794">
        <v>98</v>
      </c>
      <c r="J3794">
        <v>23.63</v>
      </c>
      <c r="K3794">
        <v>120.2</v>
      </c>
      <c r="L3794">
        <v>116</v>
      </c>
      <c r="M3794">
        <v>10.220000000000001</v>
      </c>
      <c r="N3794">
        <v>160.4</v>
      </c>
      <c r="O3794">
        <v>113</v>
      </c>
      <c r="P3794">
        <v>7.22</v>
      </c>
      <c r="Q3794">
        <v>14.5</v>
      </c>
      <c r="R3794">
        <v>2</v>
      </c>
      <c r="S3794">
        <v>3.92</v>
      </c>
      <c r="T3794">
        <v>3</v>
      </c>
      <c r="U3794" t="s">
        <v>22</v>
      </c>
      <c r="V3794">
        <f>IF(tbl_Customers[[#This Row],[churn]] = "yes", 1, 0)</f>
        <v>0</v>
      </c>
      <c r="W3794" t="str">
        <f>IF(tbl_Customers[[#This Row],[number_customer_service_calls]] &lt;= 1, "0-1 Calls", IF(tbl_Customers[[#This Row],[number_customer_service_calls]] &lt;= 3, "2-3 Calls", IF(tbl_Customers[[#This Row],[number_customer_service_calls]] &lt;=5, "4-5 Calls", "6+ Calls")))</f>
        <v>2-3 Calls</v>
      </c>
      <c r="X3794" t="str">
        <f>IF(tbl_Customers[[#This Row],[account_length]] &lt;= 50, "0-50", IF(tbl_Customers[[#This Row],[account_length]] &lt;=100, "51-100", IF(tbl_Customers[[#This Row],[account_length]] &lt;= 150, "101-150", "151+")))</f>
        <v>101-150</v>
      </c>
      <c r="Y3794" t="str">
        <f>IF(tbl_Customers[[#This Row],[total_intl_charge]] &lt;= 3, "Low Charges", "High Charges")</f>
        <v>High Charges</v>
      </c>
      <c r="Z3794" t="str">
        <f>IF(tbl_Customers[[#This Row],[total_eve_calls]]&lt;=80,"Low Calls",
IF(tbl_Customers[[#This Row],[total_eve_calls]]&lt;=120,"Medium Calls","High Calls"))</f>
        <v>Medium Calls</v>
      </c>
      <c r="AA3794" t="str">
        <f>IF(tbl_Customers[[#This Row],[total_eve_charge]]&lt;=15,"Low Charges",
IF(tbl_Customers[[#This Row],[total_eve_charge]]&lt;=20,"Medium Charges","High Charges"))</f>
        <v>Low Charges</v>
      </c>
      <c r="AB37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94" t="str">
        <f>IF(tbl_Customers[[#This Row],[number_vmail_messages]] = 0, "No Usage", IF(tbl_Customers[[#This Row],[number_vmail_messages]] &lt;= 20, "Low Usage", IF(tbl_Customers[[#This Row],[number_vmail_messages]] &lt;= 40, "Medium Usgae", "High Usage")))</f>
        <v>No Usage</v>
      </c>
      <c r="AD3794" t="str">
        <f>IF(tbl_Customers[[#This Row],[total_day_minutes]]&lt;=150,"Low Usage", IF(tbl_Customers[[#This Row],[total_day_minutes]]&lt;=200,"Medium Usage", IF(tbl_Customers[[#This Row],[total_day_minutes]]&lt;=250,"High Usage","Very High Usage")))</f>
        <v>Low Usage</v>
      </c>
      <c r="AE3794" t="str">
        <f>IF(tbl_Customers[[#This Row],[total_intl_calls]]&lt;=5,"Low Calls", IF(tbl_Customers[[#This Row],[total_intl_calls]]&lt;=10, "Medium Calls", "High Calls"))</f>
        <v>Low Calls</v>
      </c>
      <c r="AF37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94" s="36" t="str">
        <f>IF(tbl_Customers[[#This Row],[Churn_Risk_Score]]&gt;=10,"High Risk", IF(tbl_Customers[[#This Row],[Churn_Risk_Score]]&gt;=5,"Medium Risk","Low Risk"))</f>
        <v>Low Risk</v>
      </c>
    </row>
    <row r="3795" spans="1:33" x14ac:dyDescent="0.35">
      <c r="A3795">
        <v>3794</v>
      </c>
      <c r="B3795" t="s">
        <v>47</v>
      </c>
      <c r="C3795">
        <v>109</v>
      </c>
      <c r="D3795" t="s">
        <v>21</v>
      </c>
      <c r="E3795" t="s">
        <v>22</v>
      </c>
      <c r="F3795" t="s">
        <v>23</v>
      </c>
      <c r="G3795">
        <v>40</v>
      </c>
      <c r="H3795">
        <v>155.9</v>
      </c>
      <c r="I3795">
        <v>110</v>
      </c>
      <c r="J3795">
        <v>26.5</v>
      </c>
      <c r="K3795">
        <v>161.19999999999999</v>
      </c>
      <c r="L3795">
        <v>99</v>
      </c>
      <c r="M3795">
        <v>13.7</v>
      </c>
      <c r="N3795">
        <v>229.2</v>
      </c>
      <c r="O3795">
        <v>81</v>
      </c>
      <c r="P3795">
        <v>10.31</v>
      </c>
      <c r="Q3795">
        <v>11.5</v>
      </c>
      <c r="R3795">
        <v>13</v>
      </c>
      <c r="S3795">
        <v>3.11</v>
      </c>
      <c r="T3795">
        <v>0</v>
      </c>
      <c r="U3795" t="s">
        <v>22</v>
      </c>
      <c r="V3795">
        <f>IF(tbl_Customers[[#This Row],[churn]] = "yes", 1, 0)</f>
        <v>0</v>
      </c>
      <c r="W3795" t="str">
        <f>IF(tbl_Customers[[#This Row],[number_customer_service_calls]] &lt;= 1, "0-1 Calls", IF(tbl_Customers[[#This Row],[number_customer_service_calls]] &lt;= 3, "2-3 Calls", IF(tbl_Customers[[#This Row],[number_customer_service_calls]] &lt;=5, "4-5 Calls", "6+ Calls")))</f>
        <v>0-1 Calls</v>
      </c>
      <c r="X3795" t="str">
        <f>IF(tbl_Customers[[#This Row],[account_length]] &lt;= 50, "0-50", IF(tbl_Customers[[#This Row],[account_length]] &lt;=100, "51-100", IF(tbl_Customers[[#This Row],[account_length]] &lt;= 150, "101-150", "151+")))</f>
        <v>101-150</v>
      </c>
      <c r="Y3795" t="str">
        <f>IF(tbl_Customers[[#This Row],[total_intl_charge]] &lt;= 3, "Low Charges", "High Charges")</f>
        <v>High Charges</v>
      </c>
      <c r="Z3795" t="str">
        <f>IF(tbl_Customers[[#This Row],[total_eve_calls]]&lt;=80,"Low Calls",
IF(tbl_Customers[[#This Row],[total_eve_calls]]&lt;=120,"Medium Calls","High Calls"))</f>
        <v>Medium Calls</v>
      </c>
      <c r="AA3795" t="str">
        <f>IF(tbl_Customers[[#This Row],[total_eve_charge]]&lt;=15,"Low Charges",
IF(tbl_Customers[[#This Row],[total_eve_charge]]&lt;=20,"Medium Charges","High Charges"))</f>
        <v>Low Charges</v>
      </c>
      <c r="AB37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95" t="str">
        <f>IF(tbl_Customers[[#This Row],[number_vmail_messages]] = 0, "No Usage", IF(tbl_Customers[[#This Row],[number_vmail_messages]] &lt;= 20, "Low Usage", IF(tbl_Customers[[#This Row],[number_vmail_messages]] &lt;= 40, "Medium Usgae", "High Usage")))</f>
        <v>Medium Usgae</v>
      </c>
      <c r="AD3795" t="str">
        <f>IF(tbl_Customers[[#This Row],[total_day_minutes]]&lt;=150,"Low Usage", IF(tbl_Customers[[#This Row],[total_day_minutes]]&lt;=200,"Medium Usage", IF(tbl_Customers[[#This Row],[total_day_minutes]]&lt;=250,"High Usage","Very High Usage")))</f>
        <v>Medium Usage</v>
      </c>
      <c r="AE3795" t="str">
        <f>IF(tbl_Customers[[#This Row],[total_intl_calls]]&lt;=5,"Low Calls", IF(tbl_Customers[[#This Row],[total_intl_calls]]&lt;=10, "Medium Calls", "High Calls"))</f>
        <v>High Calls</v>
      </c>
      <c r="AF37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95" s="36" t="str">
        <f>IF(tbl_Customers[[#This Row],[Churn_Risk_Score]]&gt;=10,"High Risk", IF(tbl_Customers[[#This Row],[Churn_Risk_Score]]&gt;=5,"Medium Risk","Low Risk"))</f>
        <v>Low Risk</v>
      </c>
    </row>
    <row r="3796" spans="1:33" x14ac:dyDescent="0.35">
      <c r="A3796">
        <v>3795</v>
      </c>
      <c r="B3796" t="s">
        <v>67</v>
      </c>
      <c r="C3796">
        <v>115</v>
      </c>
      <c r="D3796" t="s">
        <v>21</v>
      </c>
      <c r="E3796" t="s">
        <v>22</v>
      </c>
      <c r="F3796" t="s">
        <v>22</v>
      </c>
      <c r="G3796">
        <v>0</v>
      </c>
      <c r="H3796">
        <v>182.1</v>
      </c>
      <c r="I3796">
        <v>97</v>
      </c>
      <c r="J3796">
        <v>30.96</v>
      </c>
      <c r="K3796">
        <v>231.1</v>
      </c>
      <c r="L3796">
        <v>76</v>
      </c>
      <c r="M3796">
        <v>19.64</v>
      </c>
      <c r="N3796">
        <v>246.2</v>
      </c>
      <c r="O3796">
        <v>103</v>
      </c>
      <c r="P3796">
        <v>11.08</v>
      </c>
      <c r="Q3796">
        <v>15</v>
      </c>
      <c r="R3796">
        <v>2</v>
      </c>
      <c r="S3796">
        <v>4.05</v>
      </c>
      <c r="T3796">
        <v>0</v>
      </c>
      <c r="U3796" t="s">
        <v>22</v>
      </c>
      <c r="V3796">
        <f>IF(tbl_Customers[[#This Row],[churn]] = "yes", 1, 0)</f>
        <v>0</v>
      </c>
      <c r="W3796" t="str">
        <f>IF(tbl_Customers[[#This Row],[number_customer_service_calls]] &lt;= 1, "0-1 Calls", IF(tbl_Customers[[#This Row],[number_customer_service_calls]] &lt;= 3, "2-3 Calls", IF(tbl_Customers[[#This Row],[number_customer_service_calls]] &lt;=5, "4-5 Calls", "6+ Calls")))</f>
        <v>0-1 Calls</v>
      </c>
      <c r="X3796" t="str">
        <f>IF(tbl_Customers[[#This Row],[account_length]] &lt;= 50, "0-50", IF(tbl_Customers[[#This Row],[account_length]] &lt;=100, "51-100", IF(tbl_Customers[[#This Row],[account_length]] &lt;= 150, "101-150", "151+")))</f>
        <v>101-150</v>
      </c>
      <c r="Y3796" t="str">
        <f>IF(tbl_Customers[[#This Row],[total_intl_charge]] &lt;= 3, "Low Charges", "High Charges")</f>
        <v>High Charges</v>
      </c>
      <c r="Z3796" t="str">
        <f>IF(tbl_Customers[[#This Row],[total_eve_calls]]&lt;=80,"Low Calls",
IF(tbl_Customers[[#This Row],[total_eve_calls]]&lt;=120,"Medium Calls","High Calls"))</f>
        <v>Low Calls</v>
      </c>
      <c r="AA3796" t="str">
        <f>IF(tbl_Customers[[#This Row],[total_eve_charge]]&lt;=15,"Low Charges",
IF(tbl_Customers[[#This Row],[total_eve_charge]]&lt;=20,"Medium Charges","High Charges"))</f>
        <v>Medium Charges</v>
      </c>
      <c r="AB37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796" t="str">
        <f>IF(tbl_Customers[[#This Row],[number_vmail_messages]] = 0, "No Usage", IF(tbl_Customers[[#This Row],[number_vmail_messages]] &lt;= 20, "Low Usage", IF(tbl_Customers[[#This Row],[number_vmail_messages]] &lt;= 40, "Medium Usgae", "High Usage")))</f>
        <v>No Usage</v>
      </c>
      <c r="AD3796" t="str">
        <f>IF(tbl_Customers[[#This Row],[total_day_minutes]]&lt;=150,"Low Usage", IF(tbl_Customers[[#This Row],[total_day_minutes]]&lt;=200,"Medium Usage", IF(tbl_Customers[[#This Row],[total_day_minutes]]&lt;=250,"High Usage","Very High Usage")))</f>
        <v>Medium Usage</v>
      </c>
      <c r="AE3796" t="str">
        <f>IF(tbl_Customers[[#This Row],[total_intl_calls]]&lt;=5,"Low Calls", IF(tbl_Customers[[#This Row],[total_intl_calls]]&lt;=10, "Medium Calls", "High Calls"))</f>
        <v>Low Calls</v>
      </c>
      <c r="AF37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796" s="36" t="str">
        <f>IF(tbl_Customers[[#This Row],[Churn_Risk_Score]]&gt;=10,"High Risk", IF(tbl_Customers[[#This Row],[Churn_Risk_Score]]&gt;=5,"Medium Risk","Low Risk"))</f>
        <v>Low Risk</v>
      </c>
    </row>
    <row r="3797" spans="1:33" x14ac:dyDescent="0.35">
      <c r="A3797">
        <v>3796</v>
      </c>
      <c r="B3797" t="s">
        <v>36</v>
      </c>
      <c r="C3797">
        <v>114</v>
      </c>
      <c r="D3797" t="s">
        <v>25</v>
      </c>
      <c r="E3797" t="s">
        <v>22</v>
      </c>
      <c r="F3797" t="s">
        <v>22</v>
      </c>
      <c r="G3797">
        <v>0</v>
      </c>
      <c r="H3797">
        <v>139.80000000000001</v>
      </c>
      <c r="I3797">
        <v>152</v>
      </c>
      <c r="J3797">
        <v>23.77</v>
      </c>
      <c r="K3797">
        <v>215.9</v>
      </c>
      <c r="L3797">
        <v>76</v>
      </c>
      <c r="M3797">
        <v>18.350000000000001</v>
      </c>
      <c r="N3797">
        <v>96.9</v>
      </c>
      <c r="O3797">
        <v>111</v>
      </c>
      <c r="P3797">
        <v>4.3600000000000003</v>
      </c>
      <c r="Q3797">
        <v>7.9</v>
      </c>
      <c r="R3797">
        <v>10</v>
      </c>
      <c r="S3797">
        <v>2.13</v>
      </c>
      <c r="T3797">
        <v>2</v>
      </c>
      <c r="U3797" t="s">
        <v>22</v>
      </c>
      <c r="V3797">
        <f>IF(tbl_Customers[[#This Row],[churn]] = "yes", 1, 0)</f>
        <v>0</v>
      </c>
      <c r="W3797" t="str">
        <f>IF(tbl_Customers[[#This Row],[number_customer_service_calls]] &lt;= 1, "0-1 Calls", IF(tbl_Customers[[#This Row],[number_customer_service_calls]] &lt;= 3, "2-3 Calls", IF(tbl_Customers[[#This Row],[number_customer_service_calls]] &lt;=5, "4-5 Calls", "6+ Calls")))</f>
        <v>2-3 Calls</v>
      </c>
      <c r="X3797" t="str">
        <f>IF(tbl_Customers[[#This Row],[account_length]] &lt;= 50, "0-50", IF(tbl_Customers[[#This Row],[account_length]] &lt;=100, "51-100", IF(tbl_Customers[[#This Row],[account_length]] &lt;= 150, "101-150", "151+")))</f>
        <v>101-150</v>
      </c>
      <c r="Y3797" t="str">
        <f>IF(tbl_Customers[[#This Row],[total_intl_charge]] &lt;= 3, "Low Charges", "High Charges")</f>
        <v>Low Charges</v>
      </c>
      <c r="Z3797" t="str">
        <f>IF(tbl_Customers[[#This Row],[total_eve_calls]]&lt;=80,"Low Calls",
IF(tbl_Customers[[#This Row],[total_eve_calls]]&lt;=120,"Medium Calls","High Calls"))</f>
        <v>Low Calls</v>
      </c>
      <c r="AA3797" t="str">
        <f>IF(tbl_Customers[[#This Row],[total_eve_charge]]&lt;=15,"Low Charges",
IF(tbl_Customers[[#This Row],[total_eve_charge]]&lt;=20,"Medium Charges","High Charges"))</f>
        <v>Medium Charges</v>
      </c>
      <c r="AB37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797" t="str">
        <f>IF(tbl_Customers[[#This Row],[number_vmail_messages]] = 0, "No Usage", IF(tbl_Customers[[#This Row],[number_vmail_messages]] &lt;= 20, "Low Usage", IF(tbl_Customers[[#This Row],[number_vmail_messages]] &lt;= 40, "Medium Usgae", "High Usage")))</f>
        <v>No Usage</v>
      </c>
      <c r="AD3797" t="str">
        <f>IF(tbl_Customers[[#This Row],[total_day_minutes]]&lt;=150,"Low Usage", IF(tbl_Customers[[#This Row],[total_day_minutes]]&lt;=200,"Medium Usage", IF(tbl_Customers[[#This Row],[total_day_minutes]]&lt;=250,"High Usage","Very High Usage")))</f>
        <v>Low Usage</v>
      </c>
      <c r="AE3797" t="str">
        <f>IF(tbl_Customers[[#This Row],[total_intl_calls]]&lt;=5,"Low Calls", IF(tbl_Customers[[#This Row],[total_intl_calls]]&lt;=10, "Medium Calls", "High Calls"))</f>
        <v>Medium Calls</v>
      </c>
      <c r="AF37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97" s="36" t="str">
        <f>IF(tbl_Customers[[#This Row],[Churn_Risk_Score]]&gt;=10,"High Risk", IF(tbl_Customers[[#This Row],[Churn_Risk_Score]]&gt;=5,"Medium Risk","Low Risk"))</f>
        <v>Low Risk</v>
      </c>
    </row>
    <row r="3798" spans="1:33" x14ac:dyDescent="0.35">
      <c r="A3798">
        <v>3797</v>
      </c>
      <c r="B3798" t="s">
        <v>20</v>
      </c>
      <c r="C3798">
        <v>135</v>
      </c>
      <c r="D3798" t="s">
        <v>28</v>
      </c>
      <c r="E3798" t="s">
        <v>22</v>
      </c>
      <c r="F3798" t="s">
        <v>22</v>
      </c>
      <c r="G3798">
        <v>0</v>
      </c>
      <c r="H3798">
        <v>112.7</v>
      </c>
      <c r="I3798">
        <v>123</v>
      </c>
      <c r="J3798">
        <v>19.16</v>
      </c>
      <c r="K3798">
        <v>280</v>
      </c>
      <c r="L3798">
        <v>90</v>
      </c>
      <c r="M3798">
        <v>23.8</v>
      </c>
      <c r="N3798">
        <v>251.9</v>
      </c>
      <c r="O3798">
        <v>110</v>
      </c>
      <c r="P3798">
        <v>11.34</v>
      </c>
      <c r="Q3798">
        <v>10.4</v>
      </c>
      <c r="R3798">
        <v>2</v>
      </c>
      <c r="S3798">
        <v>2.81</v>
      </c>
      <c r="T3798">
        <v>0</v>
      </c>
      <c r="U3798" t="s">
        <v>22</v>
      </c>
      <c r="V3798">
        <f>IF(tbl_Customers[[#This Row],[churn]] = "yes", 1, 0)</f>
        <v>0</v>
      </c>
      <c r="W3798" t="str">
        <f>IF(tbl_Customers[[#This Row],[number_customer_service_calls]] &lt;= 1, "0-1 Calls", IF(tbl_Customers[[#This Row],[number_customer_service_calls]] &lt;= 3, "2-3 Calls", IF(tbl_Customers[[#This Row],[number_customer_service_calls]] &lt;=5, "4-5 Calls", "6+ Calls")))</f>
        <v>0-1 Calls</v>
      </c>
      <c r="X3798" t="str">
        <f>IF(tbl_Customers[[#This Row],[account_length]] &lt;= 50, "0-50", IF(tbl_Customers[[#This Row],[account_length]] &lt;=100, "51-100", IF(tbl_Customers[[#This Row],[account_length]] &lt;= 150, "101-150", "151+")))</f>
        <v>101-150</v>
      </c>
      <c r="Y3798" t="str">
        <f>IF(tbl_Customers[[#This Row],[total_intl_charge]] &lt;= 3, "Low Charges", "High Charges")</f>
        <v>Low Charges</v>
      </c>
      <c r="Z3798" t="str">
        <f>IF(tbl_Customers[[#This Row],[total_eve_calls]]&lt;=80,"Low Calls",
IF(tbl_Customers[[#This Row],[total_eve_calls]]&lt;=120,"Medium Calls","High Calls"))</f>
        <v>Medium Calls</v>
      </c>
      <c r="AA3798" t="str">
        <f>IF(tbl_Customers[[#This Row],[total_eve_charge]]&lt;=15,"Low Charges",
IF(tbl_Customers[[#This Row],[total_eve_charge]]&lt;=20,"Medium Charges","High Charges"))</f>
        <v>High Charges</v>
      </c>
      <c r="AB37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98" t="str">
        <f>IF(tbl_Customers[[#This Row],[number_vmail_messages]] = 0, "No Usage", IF(tbl_Customers[[#This Row],[number_vmail_messages]] &lt;= 20, "Low Usage", IF(tbl_Customers[[#This Row],[number_vmail_messages]] &lt;= 40, "Medium Usgae", "High Usage")))</f>
        <v>No Usage</v>
      </c>
      <c r="AD3798" t="str">
        <f>IF(tbl_Customers[[#This Row],[total_day_minutes]]&lt;=150,"Low Usage", IF(tbl_Customers[[#This Row],[total_day_minutes]]&lt;=200,"Medium Usage", IF(tbl_Customers[[#This Row],[total_day_minutes]]&lt;=250,"High Usage","Very High Usage")))</f>
        <v>Low Usage</v>
      </c>
      <c r="AE3798" t="str">
        <f>IF(tbl_Customers[[#This Row],[total_intl_calls]]&lt;=5,"Low Calls", IF(tbl_Customers[[#This Row],[total_intl_calls]]&lt;=10, "Medium Calls", "High Calls"))</f>
        <v>Low Calls</v>
      </c>
      <c r="AF37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798" s="36" t="str">
        <f>IF(tbl_Customers[[#This Row],[Churn_Risk_Score]]&gt;=10,"High Risk", IF(tbl_Customers[[#This Row],[Churn_Risk_Score]]&gt;=5,"Medium Risk","Low Risk"))</f>
        <v>Low Risk</v>
      </c>
    </row>
    <row r="3799" spans="1:33" x14ac:dyDescent="0.35">
      <c r="A3799">
        <v>3798</v>
      </c>
      <c r="B3799" t="s">
        <v>54</v>
      </c>
      <c r="C3799">
        <v>79</v>
      </c>
      <c r="D3799" t="s">
        <v>21</v>
      </c>
      <c r="E3799" t="s">
        <v>22</v>
      </c>
      <c r="F3799" t="s">
        <v>23</v>
      </c>
      <c r="G3799">
        <v>31</v>
      </c>
      <c r="H3799">
        <v>173.2</v>
      </c>
      <c r="I3799">
        <v>98</v>
      </c>
      <c r="J3799">
        <v>29.44</v>
      </c>
      <c r="K3799">
        <v>149.5</v>
      </c>
      <c r="L3799">
        <v>123</v>
      </c>
      <c r="M3799">
        <v>12.71</v>
      </c>
      <c r="N3799">
        <v>245.7</v>
      </c>
      <c r="O3799">
        <v>91</v>
      </c>
      <c r="P3799">
        <v>11.06</v>
      </c>
      <c r="Q3799">
        <v>11.5</v>
      </c>
      <c r="R3799">
        <v>7</v>
      </c>
      <c r="S3799">
        <v>3.11</v>
      </c>
      <c r="T3799">
        <v>1</v>
      </c>
      <c r="U3799" t="s">
        <v>22</v>
      </c>
      <c r="V3799">
        <f>IF(tbl_Customers[[#This Row],[churn]] = "yes", 1, 0)</f>
        <v>0</v>
      </c>
      <c r="W3799" t="str">
        <f>IF(tbl_Customers[[#This Row],[number_customer_service_calls]] &lt;= 1, "0-1 Calls", IF(tbl_Customers[[#This Row],[number_customer_service_calls]] &lt;= 3, "2-3 Calls", IF(tbl_Customers[[#This Row],[number_customer_service_calls]] &lt;=5, "4-5 Calls", "6+ Calls")))</f>
        <v>0-1 Calls</v>
      </c>
      <c r="X3799" t="str">
        <f>IF(tbl_Customers[[#This Row],[account_length]] &lt;= 50, "0-50", IF(tbl_Customers[[#This Row],[account_length]] &lt;=100, "51-100", IF(tbl_Customers[[#This Row],[account_length]] &lt;= 150, "101-150", "151+")))</f>
        <v>51-100</v>
      </c>
      <c r="Y3799" t="str">
        <f>IF(tbl_Customers[[#This Row],[total_intl_charge]] &lt;= 3, "Low Charges", "High Charges")</f>
        <v>High Charges</v>
      </c>
      <c r="Z3799" t="str">
        <f>IF(tbl_Customers[[#This Row],[total_eve_calls]]&lt;=80,"Low Calls",
IF(tbl_Customers[[#This Row],[total_eve_calls]]&lt;=120,"Medium Calls","High Calls"))</f>
        <v>High Calls</v>
      </c>
      <c r="AA3799" t="str">
        <f>IF(tbl_Customers[[#This Row],[total_eve_charge]]&lt;=15,"Low Charges",
IF(tbl_Customers[[#This Row],[total_eve_charge]]&lt;=20,"Medium Charges","High Charges"))</f>
        <v>Low Charges</v>
      </c>
      <c r="AB37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799" t="str">
        <f>IF(tbl_Customers[[#This Row],[number_vmail_messages]] = 0, "No Usage", IF(tbl_Customers[[#This Row],[number_vmail_messages]] &lt;= 20, "Low Usage", IF(tbl_Customers[[#This Row],[number_vmail_messages]] &lt;= 40, "Medium Usgae", "High Usage")))</f>
        <v>Medium Usgae</v>
      </c>
      <c r="AD3799" t="str">
        <f>IF(tbl_Customers[[#This Row],[total_day_minutes]]&lt;=150,"Low Usage", IF(tbl_Customers[[#This Row],[total_day_minutes]]&lt;=200,"Medium Usage", IF(tbl_Customers[[#This Row],[total_day_minutes]]&lt;=250,"High Usage","Very High Usage")))</f>
        <v>Medium Usage</v>
      </c>
      <c r="AE3799" t="str">
        <f>IF(tbl_Customers[[#This Row],[total_intl_calls]]&lt;=5,"Low Calls", IF(tbl_Customers[[#This Row],[total_intl_calls]]&lt;=10, "Medium Calls", "High Calls"))</f>
        <v>Medium Calls</v>
      </c>
      <c r="AF37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799" s="36" t="str">
        <f>IF(tbl_Customers[[#This Row],[Churn_Risk_Score]]&gt;=10,"High Risk", IF(tbl_Customers[[#This Row],[Churn_Risk_Score]]&gt;=5,"Medium Risk","Low Risk"))</f>
        <v>Low Risk</v>
      </c>
    </row>
    <row r="3800" spans="1:33" x14ac:dyDescent="0.35">
      <c r="A3800">
        <v>3799</v>
      </c>
      <c r="B3800" t="s">
        <v>33</v>
      </c>
      <c r="C3800">
        <v>123</v>
      </c>
      <c r="D3800" t="s">
        <v>25</v>
      </c>
      <c r="E3800" t="s">
        <v>22</v>
      </c>
      <c r="F3800" t="s">
        <v>22</v>
      </c>
      <c r="G3800">
        <v>0</v>
      </c>
      <c r="H3800">
        <v>225.6</v>
      </c>
      <c r="I3800">
        <v>102</v>
      </c>
      <c r="J3800">
        <v>38.35</v>
      </c>
      <c r="K3800">
        <v>225.8</v>
      </c>
      <c r="L3800">
        <v>56</v>
      </c>
      <c r="M3800">
        <v>19.190000000000001</v>
      </c>
      <c r="N3800">
        <v>186.7</v>
      </c>
      <c r="O3800">
        <v>128</v>
      </c>
      <c r="P3800">
        <v>8.4</v>
      </c>
      <c r="Q3800">
        <v>6.7</v>
      </c>
      <c r="R3800">
        <v>2</v>
      </c>
      <c r="S3800">
        <v>1.81</v>
      </c>
      <c r="T3800">
        <v>1</v>
      </c>
      <c r="U3800" t="s">
        <v>22</v>
      </c>
      <c r="V3800">
        <f>IF(tbl_Customers[[#This Row],[churn]] = "yes", 1, 0)</f>
        <v>0</v>
      </c>
      <c r="W3800" t="str">
        <f>IF(tbl_Customers[[#This Row],[number_customer_service_calls]] &lt;= 1, "0-1 Calls", IF(tbl_Customers[[#This Row],[number_customer_service_calls]] &lt;= 3, "2-3 Calls", IF(tbl_Customers[[#This Row],[number_customer_service_calls]] &lt;=5, "4-5 Calls", "6+ Calls")))</f>
        <v>0-1 Calls</v>
      </c>
      <c r="X3800" t="str">
        <f>IF(tbl_Customers[[#This Row],[account_length]] &lt;= 50, "0-50", IF(tbl_Customers[[#This Row],[account_length]] &lt;=100, "51-100", IF(tbl_Customers[[#This Row],[account_length]] &lt;= 150, "101-150", "151+")))</f>
        <v>101-150</v>
      </c>
      <c r="Y3800" t="str">
        <f>IF(tbl_Customers[[#This Row],[total_intl_charge]] &lt;= 3, "Low Charges", "High Charges")</f>
        <v>Low Charges</v>
      </c>
      <c r="Z3800" t="str">
        <f>IF(tbl_Customers[[#This Row],[total_eve_calls]]&lt;=80,"Low Calls",
IF(tbl_Customers[[#This Row],[total_eve_calls]]&lt;=120,"Medium Calls","High Calls"))</f>
        <v>Low Calls</v>
      </c>
      <c r="AA3800" t="str">
        <f>IF(tbl_Customers[[#This Row],[total_eve_charge]]&lt;=15,"Low Charges",
IF(tbl_Customers[[#This Row],[total_eve_charge]]&lt;=20,"Medium Charges","High Charges"))</f>
        <v>Medium Charges</v>
      </c>
      <c r="AB38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00" t="str">
        <f>IF(tbl_Customers[[#This Row],[number_vmail_messages]] = 0, "No Usage", IF(tbl_Customers[[#This Row],[number_vmail_messages]] &lt;= 20, "Low Usage", IF(tbl_Customers[[#This Row],[number_vmail_messages]] &lt;= 40, "Medium Usgae", "High Usage")))</f>
        <v>No Usage</v>
      </c>
      <c r="AD3800" t="str">
        <f>IF(tbl_Customers[[#This Row],[total_day_minutes]]&lt;=150,"Low Usage", IF(tbl_Customers[[#This Row],[total_day_minutes]]&lt;=200,"Medium Usage", IF(tbl_Customers[[#This Row],[total_day_minutes]]&lt;=250,"High Usage","Very High Usage")))</f>
        <v>High Usage</v>
      </c>
      <c r="AE3800" t="str">
        <f>IF(tbl_Customers[[#This Row],[total_intl_calls]]&lt;=5,"Low Calls", IF(tbl_Customers[[#This Row],[total_intl_calls]]&lt;=10, "Medium Calls", "High Calls"))</f>
        <v>Low Calls</v>
      </c>
      <c r="AF38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00" s="36" t="str">
        <f>IF(tbl_Customers[[#This Row],[Churn_Risk_Score]]&gt;=10,"High Risk", IF(tbl_Customers[[#This Row],[Churn_Risk_Score]]&gt;=5,"Medium Risk","Low Risk"))</f>
        <v>Low Risk</v>
      </c>
    </row>
    <row r="3801" spans="1:33" x14ac:dyDescent="0.35">
      <c r="A3801">
        <v>3800</v>
      </c>
      <c r="B3801" t="s">
        <v>69</v>
      </c>
      <c r="C3801">
        <v>112</v>
      </c>
      <c r="D3801" t="s">
        <v>21</v>
      </c>
      <c r="E3801" t="s">
        <v>23</v>
      </c>
      <c r="F3801" t="s">
        <v>22</v>
      </c>
      <c r="G3801">
        <v>0</v>
      </c>
      <c r="H3801">
        <v>195.7</v>
      </c>
      <c r="I3801">
        <v>123</v>
      </c>
      <c r="J3801">
        <v>33.270000000000003</v>
      </c>
      <c r="K3801">
        <v>141.9</v>
      </c>
      <c r="L3801">
        <v>124</v>
      </c>
      <c r="M3801">
        <v>12.06</v>
      </c>
      <c r="N3801">
        <v>136.4</v>
      </c>
      <c r="O3801">
        <v>72</v>
      </c>
      <c r="P3801">
        <v>6.14</v>
      </c>
      <c r="Q3801">
        <v>7.9</v>
      </c>
      <c r="R3801">
        <v>6</v>
      </c>
      <c r="S3801">
        <v>2.13</v>
      </c>
      <c r="T3801">
        <v>1</v>
      </c>
      <c r="U3801" t="s">
        <v>22</v>
      </c>
      <c r="V3801">
        <f>IF(tbl_Customers[[#This Row],[churn]] = "yes", 1, 0)</f>
        <v>0</v>
      </c>
      <c r="W3801" t="str">
        <f>IF(tbl_Customers[[#This Row],[number_customer_service_calls]] &lt;= 1, "0-1 Calls", IF(tbl_Customers[[#This Row],[number_customer_service_calls]] &lt;= 3, "2-3 Calls", IF(tbl_Customers[[#This Row],[number_customer_service_calls]] &lt;=5, "4-5 Calls", "6+ Calls")))</f>
        <v>0-1 Calls</v>
      </c>
      <c r="X3801" t="str">
        <f>IF(tbl_Customers[[#This Row],[account_length]] &lt;= 50, "0-50", IF(tbl_Customers[[#This Row],[account_length]] &lt;=100, "51-100", IF(tbl_Customers[[#This Row],[account_length]] &lt;= 150, "101-150", "151+")))</f>
        <v>101-150</v>
      </c>
      <c r="Y3801" t="str">
        <f>IF(tbl_Customers[[#This Row],[total_intl_charge]] &lt;= 3, "Low Charges", "High Charges")</f>
        <v>Low Charges</v>
      </c>
      <c r="Z3801" t="str">
        <f>IF(tbl_Customers[[#This Row],[total_eve_calls]]&lt;=80,"Low Calls",
IF(tbl_Customers[[#This Row],[total_eve_calls]]&lt;=120,"Medium Calls","High Calls"))</f>
        <v>High Calls</v>
      </c>
      <c r="AA3801" t="str">
        <f>IF(tbl_Customers[[#This Row],[total_eve_charge]]&lt;=15,"Low Charges",
IF(tbl_Customers[[#This Row],[total_eve_charge]]&lt;=20,"Medium Charges","High Charges"))</f>
        <v>Low Charges</v>
      </c>
      <c r="AB38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01" t="str">
        <f>IF(tbl_Customers[[#This Row],[number_vmail_messages]] = 0, "No Usage", IF(tbl_Customers[[#This Row],[number_vmail_messages]] &lt;= 20, "Low Usage", IF(tbl_Customers[[#This Row],[number_vmail_messages]] &lt;= 40, "Medium Usgae", "High Usage")))</f>
        <v>No Usage</v>
      </c>
      <c r="AD3801" t="str">
        <f>IF(tbl_Customers[[#This Row],[total_day_minutes]]&lt;=150,"Low Usage", IF(tbl_Customers[[#This Row],[total_day_minutes]]&lt;=200,"Medium Usage", IF(tbl_Customers[[#This Row],[total_day_minutes]]&lt;=250,"High Usage","Very High Usage")))</f>
        <v>Medium Usage</v>
      </c>
      <c r="AE3801" t="str">
        <f>IF(tbl_Customers[[#This Row],[total_intl_calls]]&lt;=5,"Low Calls", IF(tbl_Customers[[#This Row],[total_intl_calls]]&lt;=10, "Medium Calls", "High Calls"))</f>
        <v>Medium Calls</v>
      </c>
      <c r="AF38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01" s="36" t="str">
        <f>IF(tbl_Customers[[#This Row],[Churn_Risk_Score]]&gt;=10,"High Risk", IF(tbl_Customers[[#This Row],[Churn_Risk_Score]]&gt;=5,"Medium Risk","Low Risk"))</f>
        <v>Low Risk</v>
      </c>
    </row>
    <row r="3802" spans="1:33" x14ac:dyDescent="0.35">
      <c r="A3802">
        <v>3801</v>
      </c>
      <c r="B3802" t="s">
        <v>45</v>
      </c>
      <c r="C3802">
        <v>57</v>
      </c>
      <c r="D3802" t="s">
        <v>21</v>
      </c>
      <c r="E3802" t="s">
        <v>22</v>
      </c>
      <c r="F3802" t="s">
        <v>22</v>
      </c>
      <c r="G3802">
        <v>0</v>
      </c>
      <c r="H3802">
        <v>214</v>
      </c>
      <c r="I3802">
        <v>100</v>
      </c>
      <c r="J3802">
        <v>36.380000000000003</v>
      </c>
      <c r="K3802">
        <v>209.9</v>
      </c>
      <c r="L3802">
        <v>80</v>
      </c>
      <c r="M3802">
        <v>17.84</v>
      </c>
      <c r="N3802">
        <v>105.1</v>
      </c>
      <c r="O3802">
        <v>112</v>
      </c>
      <c r="P3802">
        <v>4.7300000000000004</v>
      </c>
      <c r="Q3802">
        <v>11.3</v>
      </c>
      <c r="R3802">
        <v>1</v>
      </c>
      <c r="S3802">
        <v>3.05</v>
      </c>
      <c r="T3802">
        <v>0</v>
      </c>
      <c r="U3802" t="s">
        <v>22</v>
      </c>
      <c r="V3802">
        <f>IF(tbl_Customers[[#This Row],[churn]] = "yes", 1, 0)</f>
        <v>0</v>
      </c>
      <c r="W3802" t="str">
        <f>IF(tbl_Customers[[#This Row],[number_customer_service_calls]] &lt;= 1, "0-1 Calls", IF(tbl_Customers[[#This Row],[number_customer_service_calls]] &lt;= 3, "2-3 Calls", IF(tbl_Customers[[#This Row],[number_customer_service_calls]] &lt;=5, "4-5 Calls", "6+ Calls")))</f>
        <v>0-1 Calls</v>
      </c>
      <c r="X3802" t="str">
        <f>IF(tbl_Customers[[#This Row],[account_length]] &lt;= 50, "0-50", IF(tbl_Customers[[#This Row],[account_length]] &lt;=100, "51-100", IF(tbl_Customers[[#This Row],[account_length]] &lt;= 150, "101-150", "151+")))</f>
        <v>51-100</v>
      </c>
      <c r="Y3802" t="str">
        <f>IF(tbl_Customers[[#This Row],[total_intl_charge]] &lt;= 3, "Low Charges", "High Charges")</f>
        <v>High Charges</v>
      </c>
      <c r="Z3802" t="str">
        <f>IF(tbl_Customers[[#This Row],[total_eve_calls]]&lt;=80,"Low Calls",
IF(tbl_Customers[[#This Row],[total_eve_calls]]&lt;=120,"Medium Calls","High Calls"))</f>
        <v>Low Calls</v>
      </c>
      <c r="AA3802" t="str">
        <f>IF(tbl_Customers[[#This Row],[total_eve_charge]]&lt;=15,"Low Charges",
IF(tbl_Customers[[#This Row],[total_eve_charge]]&lt;=20,"Medium Charges","High Charges"))</f>
        <v>Medium Charges</v>
      </c>
      <c r="AB38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02" t="str">
        <f>IF(tbl_Customers[[#This Row],[number_vmail_messages]] = 0, "No Usage", IF(tbl_Customers[[#This Row],[number_vmail_messages]] &lt;= 20, "Low Usage", IF(tbl_Customers[[#This Row],[number_vmail_messages]] &lt;= 40, "Medium Usgae", "High Usage")))</f>
        <v>No Usage</v>
      </c>
      <c r="AD3802" t="str">
        <f>IF(tbl_Customers[[#This Row],[total_day_minutes]]&lt;=150,"Low Usage", IF(tbl_Customers[[#This Row],[total_day_minutes]]&lt;=200,"Medium Usage", IF(tbl_Customers[[#This Row],[total_day_minutes]]&lt;=250,"High Usage","Very High Usage")))</f>
        <v>High Usage</v>
      </c>
      <c r="AE3802" t="str">
        <f>IF(tbl_Customers[[#This Row],[total_intl_calls]]&lt;=5,"Low Calls", IF(tbl_Customers[[#This Row],[total_intl_calls]]&lt;=10, "Medium Calls", "High Calls"))</f>
        <v>Low Calls</v>
      </c>
      <c r="AF38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02" s="36" t="str">
        <f>IF(tbl_Customers[[#This Row],[Churn_Risk_Score]]&gt;=10,"High Risk", IF(tbl_Customers[[#This Row],[Churn_Risk_Score]]&gt;=5,"Medium Risk","Low Risk"))</f>
        <v>Low Risk</v>
      </c>
    </row>
    <row r="3803" spans="1:33" x14ac:dyDescent="0.35">
      <c r="A3803">
        <v>3802</v>
      </c>
      <c r="B3803" t="s">
        <v>61</v>
      </c>
      <c r="C3803">
        <v>143</v>
      </c>
      <c r="D3803" t="s">
        <v>21</v>
      </c>
      <c r="E3803" t="s">
        <v>22</v>
      </c>
      <c r="F3803" t="s">
        <v>22</v>
      </c>
      <c r="G3803">
        <v>0</v>
      </c>
      <c r="H3803">
        <v>271.7</v>
      </c>
      <c r="I3803">
        <v>67</v>
      </c>
      <c r="J3803">
        <v>46.19</v>
      </c>
      <c r="K3803">
        <v>189.1</v>
      </c>
      <c r="L3803">
        <v>155</v>
      </c>
      <c r="M3803">
        <v>16.07</v>
      </c>
      <c r="N3803">
        <v>101.1</v>
      </c>
      <c r="O3803">
        <v>55</v>
      </c>
      <c r="P3803">
        <v>4.55</v>
      </c>
      <c r="Q3803">
        <v>17.2</v>
      </c>
      <c r="R3803">
        <v>5</v>
      </c>
      <c r="S3803">
        <v>4.6399999999999997</v>
      </c>
      <c r="T3803">
        <v>1</v>
      </c>
      <c r="U3803" t="s">
        <v>22</v>
      </c>
      <c r="V3803">
        <f>IF(tbl_Customers[[#This Row],[churn]] = "yes", 1, 0)</f>
        <v>0</v>
      </c>
      <c r="W3803" t="str">
        <f>IF(tbl_Customers[[#This Row],[number_customer_service_calls]] &lt;= 1, "0-1 Calls", IF(tbl_Customers[[#This Row],[number_customer_service_calls]] &lt;= 3, "2-3 Calls", IF(tbl_Customers[[#This Row],[number_customer_service_calls]] &lt;=5, "4-5 Calls", "6+ Calls")))</f>
        <v>0-1 Calls</v>
      </c>
      <c r="X3803" t="str">
        <f>IF(tbl_Customers[[#This Row],[account_length]] &lt;= 50, "0-50", IF(tbl_Customers[[#This Row],[account_length]] &lt;=100, "51-100", IF(tbl_Customers[[#This Row],[account_length]] &lt;= 150, "101-150", "151+")))</f>
        <v>101-150</v>
      </c>
      <c r="Y3803" t="str">
        <f>IF(tbl_Customers[[#This Row],[total_intl_charge]] &lt;= 3, "Low Charges", "High Charges")</f>
        <v>High Charges</v>
      </c>
      <c r="Z3803" t="str">
        <f>IF(tbl_Customers[[#This Row],[total_eve_calls]]&lt;=80,"Low Calls",
IF(tbl_Customers[[#This Row],[total_eve_calls]]&lt;=120,"Medium Calls","High Calls"))</f>
        <v>High Calls</v>
      </c>
      <c r="AA3803" t="str">
        <f>IF(tbl_Customers[[#This Row],[total_eve_charge]]&lt;=15,"Low Charges",
IF(tbl_Customers[[#This Row],[total_eve_charge]]&lt;=20,"Medium Charges","High Charges"))</f>
        <v>Medium Charges</v>
      </c>
      <c r="AB38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03" t="str">
        <f>IF(tbl_Customers[[#This Row],[number_vmail_messages]] = 0, "No Usage", IF(tbl_Customers[[#This Row],[number_vmail_messages]] &lt;= 20, "Low Usage", IF(tbl_Customers[[#This Row],[number_vmail_messages]] &lt;= 40, "Medium Usgae", "High Usage")))</f>
        <v>No Usage</v>
      </c>
      <c r="AD3803" t="str">
        <f>IF(tbl_Customers[[#This Row],[total_day_minutes]]&lt;=150,"Low Usage", IF(tbl_Customers[[#This Row],[total_day_minutes]]&lt;=200,"Medium Usage", IF(tbl_Customers[[#This Row],[total_day_minutes]]&lt;=250,"High Usage","Very High Usage")))</f>
        <v>Very High Usage</v>
      </c>
      <c r="AE3803" t="str">
        <f>IF(tbl_Customers[[#This Row],[total_intl_calls]]&lt;=5,"Low Calls", IF(tbl_Customers[[#This Row],[total_intl_calls]]&lt;=10, "Medium Calls", "High Calls"))</f>
        <v>Low Calls</v>
      </c>
      <c r="AF38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803" s="36" t="str">
        <f>IF(tbl_Customers[[#This Row],[Churn_Risk_Score]]&gt;=10,"High Risk", IF(tbl_Customers[[#This Row],[Churn_Risk_Score]]&gt;=5,"Medium Risk","Low Risk"))</f>
        <v>Medium Risk</v>
      </c>
    </row>
    <row r="3804" spans="1:33" x14ac:dyDescent="0.35">
      <c r="A3804">
        <v>3803</v>
      </c>
      <c r="B3804" t="s">
        <v>55</v>
      </c>
      <c r="C3804">
        <v>107</v>
      </c>
      <c r="D3804" t="s">
        <v>28</v>
      </c>
      <c r="E3804" t="s">
        <v>22</v>
      </c>
      <c r="F3804" t="s">
        <v>22</v>
      </c>
      <c r="G3804">
        <v>0</v>
      </c>
      <c r="H3804">
        <v>257.7</v>
      </c>
      <c r="I3804">
        <v>98</v>
      </c>
      <c r="J3804">
        <v>43.81</v>
      </c>
      <c r="K3804">
        <v>156.5</v>
      </c>
      <c r="L3804">
        <v>84</v>
      </c>
      <c r="M3804">
        <v>13.3</v>
      </c>
      <c r="N3804">
        <v>104.4</v>
      </c>
      <c r="O3804">
        <v>123</v>
      </c>
      <c r="P3804">
        <v>4.7</v>
      </c>
      <c r="Q3804">
        <v>9.8000000000000007</v>
      </c>
      <c r="R3804">
        <v>3</v>
      </c>
      <c r="S3804">
        <v>2.65</v>
      </c>
      <c r="T3804">
        <v>1</v>
      </c>
      <c r="U3804" t="s">
        <v>22</v>
      </c>
      <c r="V3804">
        <f>IF(tbl_Customers[[#This Row],[churn]] = "yes", 1, 0)</f>
        <v>0</v>
      </c>
      <c r="W3804" t="str">
        <f>IF(tbl_Customers[[#This Row],[number_customer_service_calls]] &lt;= 1, "0-1 Calls", IF(tbl_Customers[[#This Row],[number_customer_service_calls]] &lt;= 3, "2-3 Calls", IF(tbl_Customers[[#This Row],[number_customer_service_calls]] &lt;=5, "4-5 Calls", "6+ Calls")))</f>
        <v>0-1 Calls</v>
      </c>
      <c r="X3804" t="str">
        <f>IF(tbl_Customers[[#This Row],[account_length]] &lt;= 50, "0-50", IF(tbl_Customers[[#This Row],[account_length]] &lt;=100, "51-100", IF(tbl_Customers[[#This Row],[account_length]] &lt;= 150, "101-150", "151+")))</f>
        <v>101-150</v>
      </c>
      <c r="Y3804" t="str">
        <f>IF(tbl_Customers[[#This Row],[total_intl_charge]] &lt;= 3, "Low Charges", "High Charges")</f>
        <v>Low Charges</v>
      </c>
      <c r="Z3804" t="str">
        <f>IF(tbl_Customers[[#This Row],[total_eve_calls]]&lt;=80,"Low Calls",
IF(tbl_Customers[[#This Row],[total_eve_calls]]&lt;=120,"Medium Calls","High Calls"))</f>
        <v>Medium Calls</v>
      </c>
      <c r="AA3804" t="str">
        <f>IF(tbl_Customers[[#This Row],[total_eve_charge]]&lt;=15,"Low Charges",
IF(tbl_Customers[[#This Row],[total_eve_charge]]&lt;=20,"Medium Charges","High Charges"))</f>
        <v>Low Charges</v>
      </c>
      <c r="AB38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04" t="str">
        <f>IF(tbl_Customers[[#This Row],[number_vmail_messages]] = 0, "No Usage", IF(tbl_Customers[[#This Row],[number_vmail_messages]] &lt;= 20, "Low Usage", IF(tbl_Customers[[#This Row],[number_vmail_messages]] &lt;= 40, "Medium Usgae", "High Usage")))</f>
        <v>No Usage</v>
      </c>
      <c r="AD3804" t="str">
        <f>IF(tbl_Customers[[#This Row],[total_day_minutes]]&lt;=150,"Low Usage", IF(tbl_Customers[[#This Row],[total_day_minutes]]&lt;=200,"Medium Usage", IF(tbl_Customers[[#This Row],[total_day_minutes]]&lt;=250,"High Usage","Very High Usage")))</f>
        <v>Very High Usage</v>
      </c>
      <c r="AE3804" t="str">
        <f>IF(tbl_Customers[[#This Row],[total_intl_calls]]&lt;=5,"Low Calls", IF(tbl_Customers[[#This Row],[total_intl_calls]]&lt;=10, "Medium Calls", "High Calls"))</f>
        <v>Low Calls</v>
      </c>
      <c r="AF38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04" s="36" t="str">
        <f>IF(tbl_Customers[[#This Row],[Churn_Risk_Score]]&gt;=10,"High Risk", IF(tbl_Customers[[#This Row],[Churn_Risk_Score]]&gt;=5,"Medium Risk","Low Risk"))</f>
        <v>Medium Risk</v>
      </c>
    </row>
    <row r="3805" spans="1:33" x14ac:dyDescent="0.35">
      <c r="A3805">
        <v>3804</v>
      </c>
      <c r="B3805" t="s">
        <v>49</v>
      </c>
      <c r="C3805">
        <v>103</v>
      </c>
      <c r="D3805" t="s">
        <v>21</v>
      </c>
      <c r="E3805" t="s">
        <v>23</v>
      </c>
      <c r="F3805" t="s">
        <v>22</v>
      </c>
      <c r="G3805">
        <v>0</v>
      </c>
      <c r="H3805">
        <v>133.19999999999999</v>
      </c>
      <c r="I3805">
        <v>90</v>
      </c>
      <c r="J3805">
        <v>22.64</v>
      </c>
      <c r="K3805">
        <v>236.8</v>
      </c>
      <c r="L3805">
        <v>70</v>
      </c>
      <c r="M3805">
        <v>20.13</v>
      </c>
      <c r="N3805">
        <v>214.1</v>
      </c>
      <c r="O3805">
        <v>120</v>
      </c>
      <c r="P3805">
        <v>9.6300000000000008</v>
      </c>
      <c r="Q3805">
        <v>12.5</v>
      </c>
      <c r="R3805">
        <v>2</v>
      </c>
      <c r="S3805">
        <v>3.38</v>
      </c>
      <c r="T3805">
        <v>1</v>
      </c>
      <c r="U3805" t="s">
        <v>23</v>
      </c>
      <c r="V3805">
        <f>IF(tbl_Customers[[#This Row],[churn]] = "yes", 1, 0)</f>
        <v>1</v>
      </c>
      <c r="W3805" t="str">
        <f>IF(tbl_Customers[[#This Row],[number_customer_service_calls]] &lt;= 1, "0-1 Calls", IF(tbl_Customers[[#This Row],[number_customer_service_calls]] &lt;= 3, "2-3 Calls", IF(tbl_Customers[[#This Row],[number_customer_service_calls]] &lt;=5, "4-5 Calls", "6+ Calls")))</f>
        <v>0-1 Calls</v>
      </c>
      <c r="X3805" t="str">
        <f>IF(tbl_Customers[[#This Row],[account_length]] &lt;= 50, "0-50", IF(tbl_Customers[[#This Row],[account_length]] &lt;=100, "51-100", IF(tbl_Customers[[#This Row],[account_length]] &lt;= 150, "101-150", "151+")))</f>
        <v>101-150</v>
      </c>
      <c r="Y3805" t="str">
        <f>IF(tbl_Customers[[#This Row],[total_intl_charge]] &lt;= 3, "Low Charges", "High Charges")</f>
        <v>High Charges</v>
      </c>
      <c r="Z3805" t="str">
        <f>IF(tbl_Customers[[#This Row],[total_eve_calls]]&lt;=80,"Low Calls",
IF(tbl_Customers[[#This Row],[total_eve_calls]]&lt;=120,"Medium Calls","High Calls"))</f>
        <v>Low Calls</v>
      </c>
      <c r="AA3805" t="str">
        <f>IF(tbl_Customers[[#This Row],[total_eve_charge]]&lt;=15,"Low Charges",
IF(tbl_Customers[[#This Row],[total_eve_charge]]&lt;=20,"Medium Charges","High Charges"))</f>
        <v>High Charges</v>
      </c>
      <c r="AB38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05" t="str">
        <f>IF(tbl_Customers[[#This Row],[number_vmail_messages]] = 0, "No Usage", IF(tbl_Customers[[#This Row],[number_vmail_messages]] &lt;= 20, "Low Usage", IF(tbl_Customers[[#This Row],[number_vmail_messages]] &lt;= 40, "Medium Usgae", "High Usage")))</f>
        <v>No Usage</v>
      </c>
      <c r="AD3805" t="str">
        <f>IF(tbl_Customers[[#This Row],[total_day_minutes]]&lt;=150,"Low Usage", IF(tbl_Customers[[#This Row],[total_day_minutes]]&lt;=200,"Medium Usage", IF(tbl_Customers[[#This Row],[total_day_minutes]]&lt;=250,"High Usage","Very High Usage")))</f>
        <v>Low Usage</v>
      </c>
      <c r="AE3805" t="str">
        <f>IF(tbl_Customers[[#This Row],[total_intl_calls]]&lt;=5,"Low Calls", IF(tbl_Customers[[#This Row],[total_intl_calls]]&lt;=10, "Medium Calls", "High Calls"))</f>
        <v>Low Calls</v>
      </c>
      <c r="AF38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805" s="36" t="str">
        <f>IF(tbl_Customers[[#This Row],[Churn_Risk_Score]]&gt;=10,"High Risk", IF(tbl_Customers[[#This Row],[Churn_Risk_Score]]&gt;=5,"Medium Risk","Low Risk"))</f>
        <v>Medium Risk</v>
      </c>
    </row>
    <row r="3806" spans="1:33" x14ac:dyDescent="0.35">
      <c r="A3806">
        <v>3805</v>
      </c>
      <c r="B3806" t="s">
        <v>34</v>
      </c>
      <c r="C3806">
        <v>157</v>
      </c>
      <c r="D3806" t="s">
        <v>21</v>
      </c>
      <c r="E3806" t="s">
        <v>22</v>
      </c>
      <c r="F3806" t="s">
        <v>22</v>
      </c>
      <c r="G3806">
        <v>0</v>
      </c>
      <c r="H3806">
        <v>248.7</v>
      </c>
      <c r="I3806">
        <v>113</v>
      </c>
      <c r="J3806">
        <v>42.28</v>
      </c>
      <c r="K3806">
        <v>251.8</v>
      </c>
      <c r="L3806">
        <v>79</v>
      </c>
      <c r="M3806">
        <v>21.4</v>
      </c>
      <c r="N3806">
        <v>262.7</v>
      </c>
      <c r="O3806">
        <v>46</v>
      </c>
      <c r="P3806">
        <v>11.82</v>
      </c>
      <c r="Q3806">
        <v>7.5</v>
      </c>
      <c r="R3806">
        <v>3</v>
      </c>
      <c r="S3806">
        <v>2.0299999999999998</v>
      </c>
      <c r="T3806">
        <v>5</v>
      </c>
      <c r="U3806" t="s">
        <v>23</v>
      </c>
      <c r="V3806">
        <f>IF(tbl_Customers[[#This Row],[churn]] = "yes", 1, 0)</f>
        <v>1</v>
      </c>
      <c r="W3806" t="str">
        <f>IF(tbl_Customers[[#This Row],[number_customer_service_calls]] &lt;= 1, "0-1 Calls", IF(tbl_Customers[[#This Row],[number_customer_service_calls]] &lt;= 3, "2-3 Calls", IF(tbl_Customers[[#This Row],[number_customer_service_calls]] &lt;=5, "4-5 Calls", "6+ Calls")))</f>
        <v>4-5 Calls</v>
      </c>
      <c r="X3806" t="str">
        <f>IF(tbl_Customers[[#This Row],[account_length]] &lt;= 50, "0-50", IF(tbl_Customers[[#This Row],[account_length]] &lt;=100, "51-100", IF(tbl_Customers[[#This Row],[account_length]] &lt;= 150, "101-150", "151+")))</f>
        <v>151+</v>
      </c>
      <c r="Y3806" t="str">
        <f>IF(tbl_Customers[[#This Row],[total_intl_charge]] &lt;= 3, "Low Charges", "High Charges")</f>
        <v>Low Charges</v>
      </c>
      <c r="Z3806" t="str">
        <f>IF(tbl_Customers[[#This Row],[total_eve_calls]]&lt;=80,"Low Calls",
IF(tbl_Customers[[#This Row],[total_eve_calls]]&lt;=120,"Medium Calls","High Calls"))</f>
        <v>Low Calls</v>
      </c>
      <c r="AA3806" t="str">
        <f>IF(tbl_Customers[[#This Row],[total_eve_charge]]&lt;=15,"Low Charges",
IF(tbl_Customers[[#This Row],[total_eve_charge]]&lt;=20,"Medium Charges","High Charges"))</f>
        <v>High Charges</v>
      </c>
      <c r="AB38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06" t="str">
        <f>IF(tbl_Customers[[#This Row],[number_vmail_messages]] = 0, "No Usage", IF(tbl_Customers[[#This Row],[number_vmail_messages]] &lt;= 20, "Low Usage", IF(tbl_Customers[[#This Row],[number_vmail_messages]] &lt;= 40, "Medium Usgae", "High Usage")))</f>
        <v>No Usage</v>
      </c>
      <c r="AD3806" t="str">
        <f>IF(tbl_Customers[[#This Row],[total_day_minutes]]&lt;=150,"Low Usage", IF(tbl_Customers[[#This Row],[total_day_minutes]]&lt;=200,"Medium Usage", IF(tbl_Customers[[#This Row],[total_day_minutes]]&lt;=250,"High Usage","Very High Usage")))</f>
        <v>High Usage</v>
      </c>
      <c r="AE3806" t="str">
        <f>IF(tbl_Customers[[#This Row],[total_intl_calls]]&lt;=5,"Low Calls", IF(tbl_Customers[[#This Row],[total_intl_calls]]&lt;=10, "Medium Calls", "High Calls"))</f>
        <v>Low Calls</v>
      </c>
      <c r="AF38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06" s="36" t="str">
        <f>IF(tbl_Customers[[#This Row],[Churn_Risk_Score]]&gt;=10,"High Risk", IF(tbl_Customers[[#This Row],[Churn_Risk_Score]]&gt;=5,"Medium Risk","Low Risk"))</f>
        <v>Medium Risk</v>
      </c>
    </row>
    <row r="3807" spans="1:33" x14ac:dyDescent="0.35">
      <c r="A3807">
        <v>3806</v>
      </c>
      <c r="B3807" t="s">
        <v>65</v>
      </c>
      <c r="C3807">
        <v>120</v>
      </c>
      <c r="D3807" t="s">
        <v>25</v>
      </c>
      <c r="E3807" t="s">
        <v>22</v>
      </c>
      <c r="F3807" t="s">
        <v>22</v>
      </c>
      <c r="G3807">
        <v>0</v>
      </c>
      <c r="H3807">
        <v>180.8</v>
      </c>
      <c r="I3807">
        <v>93</v>
      </c>
      <c r="J3807">
        <v>30.74</v>
      </c>
      <c r="K3807">
        <v>190.1</v>
      </c>
      <c r="L3807">
        <v>82</v>
      </c>
      <c r="M3807">
        <v>16.16</v>
      </c>
      <c r="N3807">
        <v>192.3</v>
      </c>
      <c r="O3807">
        <v>66</v>
      </c>
      <c r="P3807">
        <v>8.65</v>
      </c>
      <c r="Q3807">
        <v>10.5</v>
      </c>
      <c r="R3807">
        <v>7</v>
      </c>
      <c r="S3807">
        <v>2.84</v>
      </c>
      <c r="T3807">
        <v>2</v>
      </c>
      <c r="U3807" t="s">
        <v>22</v>
      </c>
      <c r="V3807">
        <f>IF(tbl_Customers[[#This Row],[churn]] = "yes", 1, 0)</f>
        <v>0</v>
      </c>
      <c r="W3807" t="str">
        <f>IF(tbl_Customers[[#This Row],[number_customer_service_calls]] &lt;= 1, "0-1 Calls", IF(tbl_Customers[[#This Row],[number_customer_service_calls]] &lt;= 3, "2-3 Calls", IF(tbl_Customers[[#This Row],[number_customer_service_calls]] &lt;=5, "4-5 Calls", "6+ Calls")))</f>
        <v>2-3 Calls</v>
      </c>
      <c r="X3807" t="str">
        <f>IF(tbl_Customers[[#This Row],[account_length]] &lt;= 50, "0-50", IF(tbl_Customers[[#This Row],[account_length]] &lt;=100, "51-100", IF(tbl_Customers[[#This Row],[account_length]] &lt;= 150, "101-150", "151+")))</f>
        <v>101-150</v>
      </c>
      <c r="Y3807" t="str">
        <f>IF(tbl_Customers[[#This Row],[total_intl_charge]] &lt;= 3, "Low Charges", "High Charges")</f>
        <v>Low Charges</v>
      </c>
      <c r="Z3807" t="str">
        <f>IF(tbl_Customers[[#This Row],[total_eve_calls]]&lt;=80,"Low Calls",
IF(tbl_Customers[[#This Row],[total_eve_calls]]&lt;=120,"Medium Calls","High Calls"))</f>
        <v>Medium Calls</v>
      </c>
      <c r="AA3807" t="str">
        <f>IF(tbl_Customers[[#This Row],[total_eve_charge]]&lt;=15,"Low Charges",
IF(tbl_Customers[[#This Row],[total_eve_charge]]&lt;=20,"Medium Charges","High Charges"))</f>
        <v>Medium Charges</v>
      </c>
      <c r="AB38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07" t="str">
        <f>IF(tbl_Customers[[#This Row],[number_vmail_messages]] = 0, "No Usage", IF(tbl_Customers[[#This Row],[number_vmail_messages]] &lt;= 20, "Low Usage", IF(tbl_Customers[[#This Row],[number_vmail_messages]] &lt;= 40, "Medium Usgae", "High Usage")))</f>
        <v>No Usage</v>
      </c>
      <c r="AD3807" t="str">
        <f>IF(tbl_Customers[[#This Row],[total_day_minutes]]&lt;=150,"Low Usage", IF(tbl_Customers[[#This Row],[total_day_minutes]]&lt;=200,"Medium Usage", IF(tbl_Customers[[#This Row],[total_day_minutes]]&lt;=250,"High Usage","Very High Usage")))</f>
        <v>Medium Usage</v>
      </c>
      <c r="AE3807" t="str">
        <f>IF(tbl_Customers[[#This Row],[total_intl_calls]]&lt;=5,"Low Calls", IF(tbl_Customers[[#This Row],[total_intl_calls]]&lt;=10, "Medium Calls", "High Calls"))</f>
        <v>Medium Calls</v>
      </c>
      <c r="AF38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07" s="36" t="str">
        <f>IF(tbl_Customers[[#This Row],[Churn_Risk_Score]]&gt;=10,"High Risk", IF(tbl_Customers[[#This Row],[Churn_Risk_Score]]&gt;=5,"Medium Risk","Low Risk"))</f>
        <v>Low Risk</v>
      </c>
    </row>
    <row r="3808" spans="1:33" x14ac:dyDescent="0.35">
      <c r="A3808">
        <v>3807</v>
      </c>
      <c r="B3808" t="s">
        <v>64</v>
      </c>
      <c r="C3808">
        <v>81</v>
      </c>
      <c r="D3808" t="s">
        <v>21</v>
      </c>
      <c r="E3808" t="s">
        <v>23</v>
      </c>
      <c r="F3808" t="s">
        <v>23</v>
      </c>
      <c r="G3808">
        <v>32</v>
      </c>
      <c r="H3808">
        <v>229</v>
      </c>
      <c r="I3808">
        <v>80</v>
      </c>
      <c r="J3808">
        <v>38.93</v>
      </c>
      <c r="K3808">
        <v>221</v>
      </c>
      <c r="L3808">
        <v>113</v>
      </c>
      <c r="M3808">
        <v>18.79</v>
      </c>
      <c r="N3808">
        <v>291.39999999999998</v>
      </c>
      <c r="O3808">
        <v>91</v>
      </c>
      <c r="P3808">
        <v>13.11</v>
      </c>
      <c r="Q3808">
        <v>12.4</v>
      </c>
      <c r="R3808">
        <v>5</v>
      </c>
      <c r="S3808">
        <v>3.35</v>
      </c>
      <c r="T3808">
        <v>1</v>
      </c>
      <c r="U3808" t="s">
        <v>22</v>
      </c>
      <c r="V3808">
        <f>IF(tbl_Customers[[#This Row],[churn]] = "yes", 1, 0)</f>
        <v>0</v>
      </c>
      <c r="W3808" t="str">
        <f>IF(tbl_Customers[[#This Row],[number_customer_service_calls]] &lt;= 1, "0-1 Calls", IF(tbl_Customers[[#This Row],[number_customer_service_calls]] &lt;= 3, "2-3 Calls", IF(tbl_Customers[[#This Row],[number_customer_service_calls]] &lt;=5, "4-5 Calls", "6+ Calls")))</f>
        <v>0-1 Calls</v>
      </c>
      <c r="X3808" t="str">
        <f>IF(tbl_Customers[[#This Row],[account_length]] &lt;= 50, "0-50", IF(tbl_Customers[[#This Row],[account_length]] &lt;=100, "51-100", IF(tbl_Customers[[#This Row],[account_length]] &lt;= 150, "101-150", "151+")))</f>
        <v>51-100</v>
      </c>
      <c r="Y3808" t="str">
        <f>IF(tbl_Customers[[#This Row],[total_intl_charge]] &lt;= 3, "Low Charges", "High Charges")</f>
        <v>High Charges</v>
      </c>
      <c r="Z3808" t="str">
        <f>IF(tbl_Customers[[#This Row],[total_eve_calls]]&lt;=80,"Low Calls",
IF(tbl_Customers[[#This Row],[total_eve_calls]]&lt;=120,"Medium Calls","High Calls"))</f>
        <v>Medium Calls</v>
      </c>
      <c r="AA3808" t="str">
        <f>IF(tbl_Customers[[#This Row],[total_eve_charge]]&lt;=15,"Low Charges",
IF(tbl_Customers[[#This Row],[total_eve_charge]]&lt;=20,"Medium Charges","High Charges"))</f>
        <v>Medium Charges</v>
      </c>
      <c r="AB38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08" t="str">
        <f>IF(tbl_Customers[[#This Row],[number_vmail_messages]] = 0, "No Usage", IF(tbl_Customers[[#This Row],[number_vmail_messages]] &lt;= 20, "Low Usage", IF(tbl_Customers[[#This Row],[number_vmail_messages]] &lt;= 40, "Medium Usgae", "High Usage")))</f>
        <v>Medium Usgae</v>
      </c>
      <c r="AD3808" t="str">
        <f>IF(tbl_Customers[[#This Row],[total_day_minutes]]&lt;=150,"Low Usage", IF(tbl_Customers[[#This Row],[total_day_minutes]]&lt;=200,"Medium Usage", IF(tbl_Customers[[#This Row],[total_day_minutes]]&lt;=250,"High Usage","Very High Usage")))</f>
        <v>High Usage</v>
      </c>
      <c r="AE3808" t="str">
        <f>IF(tbl_Customers[[#This Row],[total_intl_calls]]&lt;=5,"Low Calls", IF(tbl_Customers[[#This Row],[total_intl_calls]]&lt;=10, "Medium Calls", "High Calls"))</f>
        <v>Low Calls</v>
      </c>
      <c r="AF38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3808" s="36" t="str">
        <f>IF(tbl_Customers[[#This Row],[Churn_Risk_Score]]&gt;=10,"High Risk", IF(tbl_Customers[[#This Row],[Churn_Risk_Score]]&gt;=5,"Medium Risk","Low Risk"))</f>
        <v>Medium Risk</v>
      </c>
    </row>
    <row r="3809" spans="1:33" x14ac:dyDescent="0.35">
      <c r="A3809">
        <v>3808</v>
      </c>
      <c r="B3809" t="s">
        <v>61</v>
      </c>
      <c r="C3809">
        <v>136</v>
      </c>
      <c r="D3809" t="s">
        <v>25</v>
      </c>
      <c r="E3809" t="s">
        <v>22</v>
      </c>
      <c r="F3809" t="s">
        <v>22</v>
      </c>
      <c r="G3809">
        <v>0</v>
      </c>
      <c r="H3809">
        <v>276.3</v>
      </c>
      <c r="I3809">
        <v>94</v>
      </c>
      <c r="J3809">
        <v>46.97</v>
      </c>
      <c r="K3809">
        <v>226</v>
      </c>
      <c r="L3809">
        <v>125</v>
      </c>
      <c r="M3809">
        <v>19.21</v>
      </c>
      <c r="N3809">
        <v>221.4</v>
      </c>
      <c r="O3809">
        <v>87</v>
      </c>
      <c r="P3809">
        <v>9.9600000000000009</v>
      </c>
      <c r="Q3809">
        <v>7.2</v>
      </c>
      <c r="R3809">
        <v>1</v>
      </c>
      <c r="S3809">
        <v>1.94</v>
      </c>
      <c r="T3809">
        <v>1</v>
      </c>
      <c r="U3809" t="s">
        <v>23</v>
      </c>
      <c r="V3809">
        <f>IF(tbl_Customers[[#This Row],[churn]] = "yes", 1, 0)</f>
        <v>1</v>
      </c>
      <c r="W3809" t="str">
        <f>IF(tbl_Customers[[#This Row],[number_customer_service_calls]] &lt;= 1, "0-1 Calls", IF(tbl_Customers[[#This Row],[number_customer_service_calls]] &lt;= 3, "2-3 Calls", IF(tbl_Customers[[#This Row],[number_customer_service_calls]] &lt;=5, "4-5 Calls", "6+ Calls")))</f>
        <v>0-1 Calls</v>
      </c>
      <c r="X3809" t="str">
        <f>IF(tbl_Customers[[#This Row],[account_length]] &lt;= 50, "0-50", IF(tbl_Customers[[#This Row],[account_length]] &lt;=100, "51-100", IF(tbl_Customers[[#This Row],[account_length]] &lt;= 150, "101-150", "151+")))</f>
        <v>101-150</v>
      </c>
      <c r="Y3809" t="str">
        <f>IF(tbl_Customers[[#This Row],[total_intl_charge]] &lt;= 3, "Low Charges", "High Charges")</f>
        <v>Low Charges</v>
      </c>
      <c r="Z3809" t="str">
        <f>IF(tbl_Customers[[#This Row],[total_eve_calls]]&lt;=80,"Low Calls",
IF(tbl_Customers[[#This Row],[total_eve_calls]]&lt;=120,"Medium Calls","High Calls"))</f>
        <v>High Calls</v>
      </c>
      <c r="AA3809" t="str">
        <f>IF(tbl_Customers[[#This Row],[total_eve_charge]]&lt;=15,"Low Charges",
IF(tbl_Customers[[#This Row],[total_eve_charge]]&lt;=20,"Medium Charges","High Charges"))</f>
        <v>Medium Charges</v>
      </c>
      <c r="AB38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09" t="str">
        <f>IF(tbl_Customers[[#This Row],[number_vmail_messages]] = 0, "No Usage", IF(tbl_Customers[[#This Row],[number_vmail_messages]] &lt;= 20, "Low Usage", IF(tbl_Customers[[#This Row],[number_vmail_messages]] &lt;= 40, "Medium Usgae", "High Usage")))</f>
        <v>No Usage</v>
      </c>
      <c r="AD3809" t="str">
        <f>IF(tbl_Customers[[#This Row],[total_day_minutes]]&lt;=150,"Low Usage", IF(tbl_Customers[[#This Row],[total_day_minutes]]&lt;=200,"Medium Usage", IF(tbl_Customers[[#This Row],[total_day_minutes]]&lt;=250,"High Usage","Very High Usage")))</f>
        <v>Very High Usage</v>
      </c>
      <c r="AE3809" t="str">
        <f>IF(tbl_Customers[[#This Row],[total_intl_calls]]&lt;=5,"Low Calls", IF(tbl_Customers[[#This Row],[total_intl_calls]]&lt;=10, "Medium Calls", "High Calls"))</f>
        <v>Low Calls</v>
      </c>
      <c r="AF38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09" s="36" t="str">
        <f>IF(tbl_Customers[[#This Row],[Churn_Risk_Score]]&gt;=10,"High Risk", IF(tbl_Customers[[#This Row],[Churn_Risk_Score]]&gt;=5,"Medium Risk","Low Risk"))</f>
        <v>Medium Risk</v>
      </c>
    </row>
    <row r="3810" spans="1:33" x14ac:dyDescent="0.35">
      <c r="A3810">
        <v>3809</v>
      </c>
      <c r="B3810" t="s">
        <v>64</v>
      </c>
      <c r="C3810">
        <v>83</v>
      </c>
      <c r="D3810" t="s">
        <v>28</v>
      </c>
      <c r="E3810" t="s">
        <v>22</v>
      </c>
      <c r="F3810" t="s">
        <v>23</v>
      </c>
      <c r="G3810">
        <v>37</v>
      </c>
      <c r="H3810">
        <v>133.1</v>
      </c>
      <c r="I3810">
        <v>117</v>
      </c>
      <c r="J3810">
        <v>22.63</v>
      </c>
      <c r="K3810">
        <v>171.4</v>
      </c>
      <c r="L3810">
        <v>89</v>
      </c>
      <c r="M3810">
        <v>14.57</v>
      </c>
      <c r="N3810">
        <v>218.1</v>
      </c>
      <c r="O3810">
        <v>92</v>
      </c>
      <c r="P3810">
        <v>9.81</v>
      </c>
      <c r="Q3810">
        <v>10.9</v>
      </c>
      <c r="R3810">
        <v>4</v>
      </c>
      <c r="S3810">
        <v>2.94</v>
      </c>
      <c r="T3810">
        <v>3</v>
      </c>
      <c r="U3810" t="s">
        <v>22</v>
      </c>
      <c r="V3810">
        <f>IF(tbl_Customers[[#This Row],[churn]] = "yes", 1, 0)</f>
        <v>0</v>
      </c>
      <c r="W3810" t="str">
        <f>IF(tbl_Customers[[#This Row],[number_customer_service_calls]] &lt;= 1, "0-1 Calls", IF(tbl_Customers[[#This Row],[number_customer_service_calls]] &lt;= 3, "2-3 Calls", IF(tbl_Customers[[#This Row],[number_customer_service_calls]] &lt;=5, "4-5 Calls", "6+ Calls")))</f>
        <v>2-3 Calls</v>
      </c>
      <c r="X3810" t="str">
        <f>IF(tbl_Customers[[#This Row],[account_length]] &lt;= 50, "0-50", IF(tbl_Customers[[#This Row],[account_length]] &lt;=100, "51-100", IF(tbl_Customers[[#This Row],[account_length]] &lt;= 150, "101-150", "151+")))</f>
        <v>51-100</v>
      </c>
      <c r="Y3810" t="str">
        <f>IF(tbl_Customers[[#This Row],[total_intl_charge]] &lt;= 3, "Low Charges", "High Charges")</f>
        <v>Low Charges</v>
      </c>
      <c r="Z3810" t="str">
        <f>IF(tbl_Customers[[#This Row],[total_eve_calls]]&lt;=80,"Low Calls",
IF(tbl_Customers[[#This Row],[total_eve_calls]]&lt;=120,"Medium Calls","High Calls"))</f>
        <v>Medium Calls</v>
      </c>
      <c r="AA3810" t="str">
        <f>IF(tbl_Customers[[#This Row],[total_eve_charge]]&lt;=15,"Low Charges",
IF(tbl_Customers[[#This Row],[total_eve_charge]]&lt;=20,"Medium Charges","High Charges"))</f>
        <v>Low Charges</v>
      </c>
      <c r="AB38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10" t="str">
        <f>IF(tbl_Customers[[#This Row],[number_vmail_messages]] = 0, "No Usage", IF(tbl_Customers[[#This Row],[number_vmail_messages]] &lt;= 20, "Low Usage", IF(tbl_Customers[[#This Row],[number_vmail_messages]] &lt;= 40, "Medium Usgae", "High Usage")))</f>
        <v>Medium Usgae</v>
      </c>
      <c r="AD3810" t="str">
        <f>IF(tbl_Customers[[#This Row],[total_day_minutes]]&lt;=150,"Low Usage", IF(tbl_Customers[[#This Row],[total_day_minutes]]&lt;=200,"Medium Usage", IF(tbl_Customers[[#This Row],[total_day_minutes]]&lt;=250,"High Usage","Very High Usage")))</f>
        <v>Low Usage</v>
      </c>
      <c r="AE3810" t="str">
        <f>IF(tbl_Customers[[#This Row],[total_intl_calls]]&lt;=5,"Low Calls", IF(tbl_Customers[[#This Row],[total_intl_calls]]&lt;=10, "Medium Calls", "High Calls"))</f>
        <v>Low Calls</v>
      </c>
      <c r="AF38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10" s="36" t="str">
        <f>IF(tbl_Customers[[#This Row],[Churn_Risk_Score]]&gt;=10,"High Risk", IF(tbl_Customers[[#This Row],[Churn_Risk_Score]]&gt;=5,"Medium Risk","Low Risk"))</f>
        <v>Low Risk</v>
      </c>
    </row>
    <row r="3811" spans="1:33" x14ac:dyDescent="0.35">
      <c r="A3811">
        <v>3810</v>
      </c>
      <c r="B3811" t="s">
        <v>73</v>
      </c>
      <c r="C3811">
        <v>137</v>
      </c>
      <c r="D3811" t="s">
        <v>21</v>
      </c>
      <c r="E3811" t="s">
        <v>22</v>
      </c>
      <c r="F3811" t="s">
        <v>22</v>
      </c>
      <c r="G3811">
        <v>0</v>
      </c>
      <c r="H3811">
        <v>248.3</v>
      </c>
      <c r="I3811">
        <v>63</v>
      </c>
      <c r="J3811">
        <v>42.21</v>
      </c>
      <c r="K3811">
        <v>250.4</v>
      </c>
      <c r="L3811">
        <v>108</v>
      </c>
      <c r="M3811">
        <v>21.28</v>
      </c>
      <c r="N3811">
        <v>159.1</v>
      </c>
      <c r="O3811">
        <v>94</v>
      </c>
      <c r="P3811">
        <v>7.16</v>
      </c>
      <c r="Q3811">
        <v>9.6</v>
      </c>
      <c r="R3811">
        <v>4</v>
      </c>
      <c r="S3811">
        <v>2.59</v>
      </c>
      <c r="T3811">
        <v>1</v>
      </c>
      <c r="U3811" t="s">
        <v>22</v>
      </c>
      <c r="V3811">
        <f>IF(tbl_Customers[[#This Row],[churn]] = "yes", 1, 0)</f>
        <v>0</v>
      </c>
      <c r="W3811" t="str">
        <f>IF(tbl_Customers[[#This Row],[number_customer_service_calls]] &lt;= 1, "0-1 Calls", IF(tbl_Customers[[#This Row],[number_customer_service_calls]] &lt;= 3, "2-3 Calls", IF(tbl_Customers[[#This Row],[number_customer_service_calls]] &lt;=5, "4-5 Calls", "6+ Calls")))</f>
        <v>0-1 Calls</v>
      </c>
      <c r="X3811" t="str">
        <f>IF(tbl_Customers[[#This Row],[account_length]] &lt;= 50, "0-50", IF(tbl_Customers[[#This Row],[account_length]] &lt;=100, "51-100", IF(tbl_Customers[[#This Row],[account_length]] &lt;= 150, "101-150", "151+")))</f>
        <v>101-150</v>
      </c>
      <c r="Y3811" t="str">
        <f>IF(tbl_Customers[[#This Row],[total_intl_charge]] &lt;= 3, "Low Charges", "High Charges")</f>
        <v>Low Charges</v>
      </c>
      <c r="Z3811" t="str">
        <f>IF(tbl_Customers[[#This Row],[total_eve_calls]]&lt;=80,"Low Calls",
IF(tbl_Customers[[#This Row],[total_eve_calls]]&lt;=120,"Medium Calls","High Calls"))</f>
        <v>Medium Calls</v>
      </c>
      <c r="AA3811" t="str">
        <f>IF(tbl_Customers[[#This Row],[total_eve_charge]]&lt;=15,"Low Charges",
IF(tbl_Customers[[#This Row],[total_eve_charge]]&lt;=20,"Medium Charges","High Charges"))</f>
        <v>High Charges</v>
      </c>
      <c r="AB38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11" t="str">
        <f>IF(tbl_Customers[[#This Row],[number_vmail_messages]] = 0, "No Usage", IF(tbl_Customers[[#This Row],[number_vmail_messages]] &lt;= 20, "Low Usage", IF(tbl_Customers[[#This Row],[number_vmail_messages]] &lt;= 40, "Medium Usgae", "High Usage")))</f>
        <v>No Usage</v>
      </c>
      <c r="AD3811" t="str">
        <f>IF(tbl_Customers[[#This Row],[total_day_minutes]]&lt;=150,"Low Usage", IF(tbl_Customers[[#This Row],[total_day_minutes]]&lt;=200,"Medium Usage", IF(tbl_Customers[[#This Row],[total_day_minutes]]&lt;=250,"High Usage","Very High Usage")))</f>
        <v>High Usage</v>
      </c>
      <c r="AE3811" t="str">
        <f>IF(tbl_Customers[[#This Row],[total_intl_calls]]&lt;=5,"Low Calls", IF(tbl_Customers[[#This Row],[total_intl_calls]]&lt;=10, "Medium Calls", "High Calls"))</f>
        <v>Low Calls</v>
      </c>
      <c r="AF38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11" s="36" t="str">
        <f>IF(tbl_Customers[[#This Row],[Churn_Risk_Score]]&gt;=10,"High Risk", IF(tbl_Customers[[#This Row],[Churn_Risk_Score]]&gt;=5,"Medium Risk","Low Risk"))</f>
        <v>Low Risk</v>
      </c>
    </row>
    <row r="3812" spans="1:33" x14ac:dyDescent="0.35">
      <c r="A3812">
        <v>3811</v>
      </c>
      <c r="B3812" t="s">
        <v>64</v>
      </c>
      <c r="C3812">
        <v>93</v>
      </c>
      <c r="D3812" t="s">
        <v>21</v>
      </c>
      <c r="E3812" t="s">
        <v>22</v>
      </c>
      <c r="F3812" t="s">
        <v>23</v>
      </c>
      <c r="G3812">
        <v>37</v>
      </c>
      <c r="H3812">
        <v>230.4</v>
      </c>
      <c r="I3812">
        <v>95</v>
      </c>
      <c r="J3812">
        <v>39.17</v>
      </c>
      <c r="K3812">
        <v>155.5</v>
      </c>
      <c r="L3812">
        <v>89</v>
      </c>
      <c r="M3812">
        <v>13.22</v>
      </c>
      <c r="N3812">
        <v>179</v>
      </c>
      <c r="O3812">
        <v>90</v>
      </c>
      <c r="P3812">
        <v>8.06</v>
      </c>
      <c r="Q3812">
        <v>10.4</v>
      </c>
      <c r="R3812">
        <v>9</v>
      </c>
      <c r="S3812">
        <v>2.81</v>
      </c>
      <c r="T3812">
        <v>3</v>
      </c>
      <c r="U3812" t="s">
        <v>22</v>
      </c>
      <c r="V3812">
        <f>IF(tbl_Customers[[#This Row],[churn]] = "yes", 1, 0)</f>
        <v>0</v>
      </c>
      <c r="W3812" t="str">
        <f>IF(tbl_Customers[[#This Row],[number_customer_service_calls]] &lt;= 1, "0-1 Calls", IF(tbl_Customers[[#This Row],[number_customer_service_calls]] &lt;= 3, "2-3 Calls", IF(tbl_Customers[[#This Row],[number_customer_service_calls]] &lt;=5, "4-5 Calls", "6+ Calls")))</f>
        <v>2-3 Calls</v>
      </c>
      <c r="X3812" t="str">
        <f>IF(tbl_Customers[[#This Row],[account_length]] &lt;= 50, "0-50", IF(tbl_Customers[[#This Row],[account_length]] &lt;=100, "51-100", IF(tbl_Customers[[#This Row],[account_length]] &lt;= 150, "101-150", "151+")))</f>
        <v>51-100</v>
      </c>
      <c r="Y3812" t="str">
        <f>IF(tbl_Customers[[#This Row],[total_intl_charge]] &lt;= 3, "Low Charges", "High Charges")</f>
        <v>Low Charges</v>
      </c>
      <c r="Z3812" t="str">
        <f>IF(tbl_Customers[[#This Row],[total_eve_calls]]&lt;=80,"Low Calls",
IF(tbl_Customers[[#This Row],[total_eve_calls]]&lt;=120,"Medium Calls","High Calls"))</f>
        <v>Medium Calls</v>
      </c>
      <c r="AA3812" t="str">
        <f>IF(tbl_Customers[[#This Row],[total_eve_charge]]&lt;=15,"Low Charges",
IF(tbl_Customers[[#This Row],[total_eve_charge]]&lt;=20,"Medium Charges","High Charges"))</f>
        <v>Low Charges</v>
      </c>
      <c r="AB38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12" t="str">
        <f>IF(tbl_Customers[[#This Row],[number_vmail_messages]] = 0, "No Usage", IF(tbl_Customers[[#This Row],[number_vmail_messages]] &lt;= 20, "Low Usage", IF(tbl_Customers[[#This Row],[number_vmail_messages]] &lt;= 40, "Medium Usgae", "High Usage")))</f>
        <v>Medium Usgae</v>
      </c>
      <c r="AD3812" t="str">
        <f>IF(tbl_Customers[[#This Row],[total_day_minutes]]&lt;=150,"Low Usage", IF(tbl_Customers[[#This Row],[total_day_minutes]]&lt;=200,"Medium Usage", IF(tbl_Customers[[#This Row],[total_day_minutes]]&lt;=250,"High Usage","Very High Usage")))</f>
        <v>High Usage</v>
      </c>
      <c r="AE3812" t="str">
        <f>IF(tbl_Customers[[#This Row],[total_intl_calls]]&lt;=5,"Low Calls", IF(tbl_Customers[[#This Row],[total_intl_calls]]&lt;=10, "Medium Calls", "High Calls"))</f>
        <v>Medium Calls</v>
      </c>
      <c r="AF38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12" s="36" t="str">
        <f>IF(tbl_Customers[[#This Row],[Churn_Risk_Score]]&gt;=10,"High Risk", IF(tbl_Customers[[#This Row],[Churn_Risk_Score]]&gt;=5,"Medium Risk","Low Risk"))</f>
        <v>Low Risk</v>
      </c>
    </row>
    <row r="3813" spans="1:33" x14ac:dyDescent="0.35">
      <c r="A3813">
        <v>3812</v>
      </c>
      <c r="B3813" t="s">
        <v>52</v>
      </c>
      <c r="C3813">
        <v>103</v>
      </c>
      <c r="D3813" t="s">
        <v>25</v>
      </c>
      <c r="E3813" t="s">
        <v>22</v>
      </c>
      <c r="F3813" t="s">
        <v>22</v>
      </c>
      <c r="G3813">
        <v>0</v>
      </c>
      <c r="H3813">
        <v>185.8</v>
      </c>
      <c r="I3813">
        <v>118</v>
      </c>
      <c r="J3813">
        <v>31.59</v>
      </c>
      <c r="K3813">
        <v>86.8</v>
      </c>
      <c r="L3813">
        <v>84</v>
      </c>
      <c r="M3813">
        <v>7.38</v>
      </c>
      <c r="N3813">
        <v>208.4</v>
      </c>
      <c r="O3813">
        <v>115</v>
      </c>
      <c r="P3813">
        <v>9.3800000000000008</v>
      </c>
      <c r="Q3813">
        <v>10.7</v>
      </c>
      <c r="R3813">
        <v>9</v>
      </c>
      <c r="S3813">
        <v>2.89</v>
      </c>
      <c r="T3813">
        <v>1</v>
      </c>
      <c r="U3813" t="s">
        <v>22</v>
      </c>
      <c r="V3813">
        <f>IF(tbl_Customers[[#This Row],[churn]] = "yes", 1, 0)</f>
        <v>0</v>
      </c>
      <c r="W3813" t="str">
        <f>IF(tbl_Customers[[#This Row],[number_customer_service_calls]] &lt;= 1, "0-1 Calls", IF(tbl_Customers[[#This Row],[number_customer_service_calls]] &lt;= 3, "2-3 Calls", IF(tbl_Customers[[#This Row],[number_customer_service_calls]] &lt;=5, "4-5 Calls", "6+ Calls")))</f>
        <v>0-1 Calls</v>
      </c>
      <c r="X3813" t="str">
        <f>IF(tbl_Customers[[#This Row],[account_length]] &lt;= 50, "0-50", IF(tbl_Customers[[#This Row],[account_length]] &lt;=100, "51-100", IF(tbl_Customers[[#This Row],[account_length]] &lt;= 150, "101-150", "151+")))</f>
        <v>101-150</v>
      </c>
      <c r="Y3813" t="str">
        <f>IF(tbl_Customers[[#This Row],[total_intl_charge]] &lt;= 3, "Low Charges", "High Charges")</f>
        <v>Low Charges</v>
      </c>
      <c r="Z3813" t="str">
        <f>IF(tbl_Customers[[#This Row],[total_eve_calls]]&lt;=80,"Low Calls",
IF(tbl_Customers[[#This Row],[total_eve_calls]]&lt;=120,"Medium Calls","High Calls"))</f>
        <v>Medium Calls</v>
      </c>
      <c r="AA3813" t="str">
        <f>IF(tbl_Customers[[#This Row],[total_eve_charge]]&lt;=15,"Low Charges",
IF(tbl_Customers[[#This Row],[total_eve_charge]]&lt;=20,"Medium Charges","High Charges"))</f>
        <v>Low Charges</v>
      </c>
      <c r="AB38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13" t="str">
        <f>IF(tbl_Customers[[#This Row],[number_vmail_messages]] = 0, "No Usage", IF(tbl_Customers[[#This Row],[number_vmail_messages]] &lt;= 20, "Low Usage", IF(tbl_Customers[[#This Row],[number_vmail_messages]] &lt;= 40, "Medium Usgae", "High Usage")))</f>
        <v>No Usage</v>
      </c>
      <c r="AD3813" t="str">
        <f>IF(tbl_Customers[[#This Row],[total_day_minutes]]&lt;=150,"Low Usage", IF(tbl_Customers[[#This Row],[total_day_minutes]]&lt;=200,"Medium Usage", IF(tbl_Customers[[#This Row],[total_day_minutes]]&lt;=250,"High Usage","Very High Usage")))</f>
        <v>Medium Usage</v>
      </c>
      <c r="AE3813" t="str">
        <f>IF(tbl_Customers[[#This Row],[total_intl_calls]]&lt;=5,"Low Calls", IF(tbl_Customers[[#This Row],[total_intl_calls]]&lt;=10, "Medium Calls", "High Calls"))</f>
        <v>Medium Calls</v>
      </c>
      <c r="AF38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13" s="36" t="str">
        <f>IF(tbl_Customers[[#This Row],[Churn_Risk_Score]]&gt;=10,"High Risk", IF(tbl_Customers[[#This Row],[Churn_Risk_Score]]&gt;=5,"Medium Risk","Low Risk"))</f>
        <v>Low Risk</v>
      </c>
    </row>
    <row r="3814" spans="1:33" x14ac:dyDescent="0.35">
      <c r="A3814">
        <v>3813</v>
      </c>
      <c r="B3814" t="s">
        <v>56</v>
      </c>
      <c r="C3814">
        <v>96</v>
      </c>
      <c r="D3814" t="s">
        <v>21</v>
      </c>
      <c r="E3814" t="s">
        <v>22</v>
      </c>
      <c r="F3814" t="s">
        <v>22</v>
      </c>
      <c r="G3814">
        <v>0</v>
      </c>
      <c r="H3814">
        <v>183.9</v>
      </c>
      <c r="I3814">
        <v>88</v>
      </c>
      <c r="J3814">
        <v>31.26</v>
      </c>
      <c r="K3814">
        <v>109.2</v>
      </c>
      <c r="L3814">
        <v>86</v>
      </c>
      <c r="M3814">
        <v>9.2799999999999994</v>
      </c>
      <c r="N3814">
        <v>190.2</v>
      </c>
      <c r="O3814">
        <v>78</v>
      </c>
      <c r="P3814">
        <v>8.56</v>
      </c>
      <c r="Q3814">
        <v>16.600000000000001</v>
      </c>
      <c r="R3814">
        <v>7</v>
      </c>
      <c r="S3814">
        <v>4.4800000000000004</v>
      </c>
      <c r="T3814">
        <v>2</v>
      </c>
      <c r="U3814" t="s">
        <v>22</v>
      </c>
      <c r="V3814">
        <f>IF(tbl_Customers[[#This Row],[churn]] = "yes", 1, 0)</f>
        <v>0</v>
      </c>
      <c r="W3814" t="str">
        <f>IF(tbl_Customers[[#This Row],[number_customer_service_calls]] &lt;= 1, "0-1 Calls", IF(tbl_Customers[[#This Row],[number_customer_service_calls]] &lt;= 3, "2-3 Calls", IF(tbl_Customers[[#This Row],[number_customer_service_calls]] &lt;=5, "4-5 Calls", "6+ Calls")))</f>
        <v>2-3 Calls</v>
      </c>
      <c r="X3814" t="str">
        <f>IF(tbl_Customers[[#This Row],[account_length]] &lt;= 50, "0-50", IF(tbl_Customers[[#This Row],[account_length]] &lt;=100, "51-100", IF(tbl_Customers[[#This Row],[account_length]] &lt;= 150, "101-150", "151+")))</f>
        <v>51-100</v>
      </c>
      <c r="Y3814" t="str">
        <f>IF(tbl_Customers[[#This Row],[total_intl_charge]] &lt;= 3, "Low Charges", "High Charges")</f>
        <v>High Charges</v>
      </c>
      <c r="Z3814" t="str">
        <f>IF(tbl_Customers[[#This Row],[total_eve_calls]]&lt;=80,"Low Calls",
IF(tbl_Customers[[#This Row],[total_eve_calls]]&lt;=120,"Medium Calls","High Calls"))</f>
        <v>Medium Calls</v>
      </c>
      <c r="AA3814" t="str">
        <f>IF(tbl_Customers[[#This Row],[total_eve_charge]]&lt;=15,"Low Charges",
IF(tbl_Customers[[#This Row],[total_eve_charge]]&lt;=20,"Medium Charges","High Charges"))</f>
        <v>Low Charges</v>
      </c>
      <c r="AB38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14" t="str">
        <f>IF(tbl_Customers[[#This Row],[number_vmail_messages]] = 0, "No Usage", IF(tbl_Customers[[#This Row],[number_vmail_messages]] &lt;= 20, "Low Usage", IF(tbl_Customers[[#This Row],[number_vmail_messages]] &lt;= 40, "Medium Usgae", "High Usage")))</f>
        <v>No Usage</v>
      </c>
      <c r="AD3814" t="str">
        <f>IF(tbl_Customers[[#This Row],[total_day_minutes]]&lt;=150,"Low Usage", IF(tbl_Customers[[#This Row],[total_day_minutes]]&lt;=200,"Medium Usage", IF(tbl_Customers[[#This Row],[total_day_minutes]]&lt;=250,"High Usage","Very High Usage")))</f>
        <v>Medium Usage</v>
      </c>
      <c r="AE3814" t="str">
        <f>IF(tbl_Customers[[#This Row],[total_intl_calls]]&lt;=5,"Low Calls", IF(tbl_Customers[[#This Row],[total_intl_calls]]&lt;=10, "Medium Calls", "High Calls"))</f>
        <v>Medium Calls</v>
      </c>
      <c r="AF38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14" s="36" t="str">
        <f>IF(tbl_Customers[[#This Row],[Churn_Risk_Score]]&gt;=10,"High Risk", IF(tbl_Customers[[#This Row],[Churn_Risk_Score]]&gt;=5,"Medium Risk","Low Risk"))</f>
        <v>Low Risk</v>
      </c>
    </row>
    <row r="3815" spans="1:33" x14ac:dyDescent="0.35">
      <c r="A3815">
        <v>3814</v>
      </c>
      <c r="B3815" t="s">
        <v>36</v>
      </c>
      <c r="C3815">
        <v>77</v>
      </c>
      <c r="D3815" t="s">
        <v>21</v>
      </c>
      <c r="E3815" t="s">
        <v>23</v>
      </c>
      <c r="F3815" t="s">
        <v>22</v>
      </c>
      <c r="G3815">
        <v>0</v>
      </c>
      <c r="H3815">
        <v>132.9</v>
      </c>
      <c r="I3815">
        <v>86</v>
      </c>
      <c r="J3815">
        <v>22.59</v>
      </c>
      <c r="K3815">
        <v>168.1</v>
      </c>
      <c r="L3815">
        <v>121</v>
      </c>
      <c r="M3815">
        <v>14.29</v>
      </c>
      <c r="N3815">
        <v>196.3</v>
      </c>
      <c r="O3815">
        <v>102</v>
      </c>
      <c r="P3815">
        <v>8.83</v>
      </c>
      <c r="Q3815">
        <v>7.8</v>
      </c>
      <c r="R3815">
        <v>3</v>
      </c>
      <c r="S3815">
        <v>2.11</v>
      </c>
      <c r="T3815">
        <v>0</v>
      </c>
      <c r="U3815" t="s">
        <v>22</v>
      </c>
      <c r="V3815">
        <f>IF(tbl_Customers[[#This Row],[churn]] = "yes", 1, 0)</f>
        <v>0</v>
      </c>
      <c r="W3815" t="str">
        <f>IF(tbl_Customers[[#This Row],[number_customer_service_calls]] &lt;= 1, "0-1 Calls", IF(tbl_Customers[[#This Row],[number_customer_service_calls]] &lt;= 3, "2-3 Calls", IF(tbl_Customers[[#This Row],[number_customer_service_calls]] &lt;=5, "4-5 Calls", "6+ Calls")))</f>
        <v>0-1 Calls</v>
      </c>
      <c r="X3815" t="str">
        <f>IF(tbl_Customers[[#This Row],[account_length]] &lt;= 50, "0-50", IF(tbl_Customers[[#This Row],[account_length]] &lt;=100, "51-100", IF(tbl_Customers[[#This Row],[account_length]] &lt;= 150, "101-150", "151+")))</f>
        <v>51-100</v>
      </c>
      <c r="Y3815" t="str">
        <f>IF(tbl_Customers[[#This Row],[total_intl_charge]] &lt;= 3, "Low Charges", "High Charges")</f>
        <v>Low Charges</v>
      </c>
      <c r="Z3815" t="str">
        <f>IF(tbl_Customers[[#This Row],[total_eve_calls]]&lt;=80,"Low Calls",
IF(tbl_Customers[[#This Row],[total_eve_calls]]&lt;=120,"Medium Calls","High Calls"))</f>
        <v>High Calls</v>
      </c>
      <c r="AA3815" t="str">
        <f>IF(tbl_Customers[[#This Row],[total_eve_charge]]&lt;=15,"Low Charges",
IF(tbl_Customers[[#This Row],[total_eve_charge]]&lt;=20,"Medium Charges","High Charges"))</f>
        <v>Low Charges</v>
      </c>
      <c r="AB38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15" t="str">
        <f>IF(tbl_Customers[[#This Row],[number_vmail_messages]] = 0, "No Usage", IF(tbl_Customers[[#This Row],[number_vmail_messages]] &lt;= 20, "Low Usage", IF(tbl_Customers[[#This Row],[number_vmail_messages]] &lt;= 40, "Medium Usgae", "High Usage")))</f>
        <v>No Usage</v>
      </c>
      <c r="AD3815" t="str">
        <f>IF(tbl_Customers[[#This Row],[total_day_minutes]]&lt;=150,"Low Usage", IF(tbl_Customers[[#This Row],[total_day_minutes]]&lt;=200,"Medium Usage", IF(tbl_Customers[[#This Row],[total_day_minutes]]&lt;=250,"High Usage","Very High Usage")))</f>
        <v>Low Usage</v>
      </c>
      <c r="AE3815" t="str">
        <f>IF(tbl_Customers[[#This Row],[total_intl_calls]]&lt;=5,"Low Calls", IF(tbl_Customers[[#This Row],[total_intl_calls]]&lt;=10, "Medium Calls", "High Calls"))</f>
        <v>Low Calls</v>
      </c>
      <c r="AF38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15" s="36" t="str">
        <f>IF(tbl_Customers[[#This Row],[Churn_Risk_Score]]&gt;=10,"High Risk", IF(tbl_Customers[[#This Row],[Churn_Risk_Score]]&gt;=5,"Medium Risk","Low Risk"))</f>
        <v>Low Risk</v>
      </c>
    </row>
    <row r="3816" spans="1:33" x14ac:dyDescent="0.35">
      <c r="A3816">
        <v>3815</v>
      </c>
      <c r="B3816" t="s">
        <v>61</v>
      </c>
      <c r="C3816">
        <v>116</v>
      </c>
      <c r="D3816" t="s">
        <v>28</v>
      </c>
      <c r="E3816" t="s">
        <v>22</v>
      </c>
      <c r="F3816" t="s">
        <v>22</v>
      </c>
      <c r="G3816">
        <v>0</v>
      </c>
      <c r="H3816">
        <v>179</v>
      </c>
      <c r="I3816">
        <v>81</v>
      </c>
      <c r="J3816">
        <v>30.43</v>
      </c>
      <c r="K3816">
        <v>200</v>
      </c>
      <c r="L3816">
        <v>116</v>
      </c>
      <c r="M3816">
        <v>17</v>
      </c>
      <c r="N3816">
        <v>168.6</v>
      </c>
      <c r="O3816">
        <v>74</v>
      </c>
      <c r="P3816">
        <v>7.59</v>
      </c>
      <c r="Q3816">
        <v>15.8</v>
      </c>
      <c r="R3816">
        <v>7</v>
      </c>
      <c r="S3816">
        <v>4.2699999999999996</v>
      </c>
      <c r="T3816">
        <v>1</v>
      </c>
      <c r="U3816" t="s">
        <v>22</v>
      </c>
      <c r="V3816">
        <f>IF(tbl_Customers[[#This Row],[churn]] = "yes", 1, 0)</f>
        <v>0</v>
      </c>
      <c r="W3816" t="str">
        <f>IF(tbl_Customers[[#This Row],[number_customer_service_calls]] &lt;= 1, "0-1 Calls", IF(tbl_Customers[[#This Row],[number_customer_service_calls]] &lt;= 3, "2-3 Calls", IF(tbl_Customers[[#This Row],[number_customer_service_calls]] &lt;=5, "4-5 Calls", "6+ Calls")))</f>
        <v>0-1 Calls</v>
      </c>
      <c r="X3816" t="str">
        <f>IF(tbl_Customers[[#This Row],[account_length]] &lt;= 50, "0-50", IF(tbl_Customers[[#This Row],[account_length]] &lt;=100, "51-100", IF(tbl_Customers[[#This Row],[account_length]] &lt;= 150, "101-150", "151+")))</f>
        <v>101-150</v>
      </c>
      <c r="Y3816" t="str">
        <f>IF(tbl_Customers[[#This Row],[total_intl_charge]] &lt;= 3, "Low Charges", "High Charges")</f>
        <v>High Charges</v>
      </c>
      <c r="Z3816" t="str">
        <f>IF(tbl_Customers[[#This Row],[total_eve_calls]]&lt;=80,"Low Calls",
IF(tbl_Customers[[#This Row],[total_eve_calls]]&lt;=120,"Medium Calls","High Calls"))</f>
        <v>Medium Calls</v>
      </c>
      <c r="AA3816" t="str">
        <f>IF(tbl_Customers[[#This Row],[total_eve_charge]]&lt;=15,"Low Charges",
IF(tbl_Customers[[#This Row],[total_eve_charge]]&lt;=20,"Medium Charges","High Charges"))</f>
        <v>Medium Charges</v>
      </c>
      <c r="AB38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16" t="str">
        <f>IF(tbl_Customers[[#This Row],[number_vmail_messages]] = 0, "No Usage", IF(tbl_Customers[[#This Row],[number_vmail_messages]] &lt;= 20, "Low Usage", IF(tbl_Customers[[#This Row],[number_vmail_messages]] &lt;= 40, "Medium Usgae", "High Usage")))</f>
        <v>No Usage</v>
      </c>
      <c r="AD3816" t="str">
        <f>IF(tbl_Customers[[#This Row],[total_day_minutes]]&lt;=150,"Low Usage", IF(tbl_Customers[[#This Row],[total_day_minutes]]&lt;=200,"Medium Usage", IF(tbl_Customers[[#This Row],[total_day_minutes]]&lt;=250,"High Usage","Very High Usage")))</f>
        <v>Medium Usage</v>
      </c>
      <c r="AE3816" t="str">
        <f>IF(tbl_Customers[[#This Row],[total_intl_calls]]&lt;=5,"Low Calls", IF(tbl_Customers[[#This Row],[total_intl_calls]]&lt;=10, "Medium Calls", "High Calls"))</f>
        <v>Medium Calls</v>
      </c>
      <c r="AF38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16" s="36" t="str">
        <f>IF(tbl_Customers[[#This Row],[Churn_Risk_Score]]&gt;=10,"High Risk", IF(tbl_Customers[[#This Row],[Churn_Risk_Score]]&gt;=5,"Medium Risk","Low Risk"))</f>
        <v>Low Risk</v>
      </c>
    </row>
    <row r="3817" spans="1:33" x14ac:dyDescent="0.35">
      <c r="A3817">
        <v>3816</v>
      </c>
      <c r="B3817" t="s">
        <v>60</v>
      </c>
      <c r="C3817">
        <v>96</v>
      </c>
      <c r="D3817" t="s">
        <v>25</v>
      </c>
      <c r="E3817" t="s">
        <v>23</v>
      </c>
      <c r="F3817" t="s">
        <v>22</v>
      </c>
      <c r="G3817">
        <v>0</v>
      </c>
      <c r="H3817">
        <v>188.8</v>
      </c>
      <c r="I3817">
        <v>119</v>
      </c>
      <c r="J3817">
        <v>32.1</v>
      </c>
      <c r="K3817">
        <v>216.9</v>
      </c>
      <c r="L3817">
        <v>100</v>
      </c>
      <c r="M3817">
        <v>18.440000000000001</v>
      </c>
      <c r="N3817">
        <v>208.5</v>
      </c>
      <c r="O3817">
        <v>116</v>
      </c>
      <c r="P3817">
        <v>9.3800000000000008</v>
      </c>
      <c r="Q3817">
        <v>5.8</v>
      </c>
      <c r="R3817">
        <v>3</v>
      </c>
      <c r="S3817">
        <v>1.57</v>
      </c>
      <c r="T3817">
        <v>3</v>
      </c>
      <c r="U3817" t="s">
        <v>22</v>
      </c>
      <c r="V3817">
        <f>IF(tbl_Customers[[#This Row],[churn]] = "yes", 1, 0)</f>
        <v>0</v>
      </c>
      <c r="W3817" t="str">
        <f>IF(tbl_Customers[[#This Row],[number_customer_service_calls]] &lt;= 1, "0-1 Calls", IF(tbl_Customers[[#This Row],[number_customer_service_calls]] &lt;= 3, "2-3 Calls", IF(tbl_Customers[[#This Row],[number_customer_service_calls]] &lt;=5, "4-5 Calls", "6+ Calls")))</f>
        <v>2-3 Calls</v>
      </c>
      <c r="X3817" t="str">
        <f>IF(tbl_Customers[[#This Row],[account_length]] &lt;= 50, "0-50", IF(tbl_Customers[[#This Row],[account_length]] &lt;=100, "51-100", IF(tbl_Customers[[#This Row],[account_length]] &lt;= 150, "101-150", "151+")))</f>
        <v>51-100</v>
      </c>
      <c r="Y3817" t="str">
        <f>IF(tbl_Customers[[#This Row],[total_intl_charge]] &lt;= 3, "Low Charges", "High Charges")</f>
        <v>Low Charges</v>
      </c>
      <c r="Z3817" t="str">
        <f>IF(tbl_Customers[[#This Row],[total_eve_calls]]&lt;=80,"Low Calls",
IF(tbl_Customers[[#This Row],[total_eve_calls]]&lt;=120,"Medium Calls","High Calls"))</f>
        <v>Medium Calls</v>
      </c>
      <c r="AA3817" t="str">
        <f>IF(tbl_Customers[[#This Row],[total_eve_charge]]&lt;=15,"Low Charges",
IF(tbl_Customers[[#This Row],[total_eve_charge]]&lt;=20,"Medium Charges","High Charges"))</f>
        <v>Medium Charges</v>
      </c>
      <c r="AB38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17" t="str">
        <f>IF(tbl_Customers[[#This Row],[number_vmail_messages]] = 0, "No Usage", IF(tbl_Customers[[#This Row],[number_vmail_messages]] &lt;= 20, "Low Usage", IF(tbl_Customers[[#This Row],[number_vmail_messages]] &lt;= 40, "Medium Usgae", "High Usage")))</f>
        <v>No Usage</v>
      </c>
      <c r="AD3817" t="str">
        <f>IF(tbl_Customers[[#This Row],[total_day_minutes]]&lt;=150,"Low Usage", IF(tbl_Customers[[#This Row],[total_day_minutes]]&lt;=200,"Medium Usage", IF(tbl_Customers[[#This Row],[total_day_minutes]]&lt;=250,"High Usage","Very High Usage")))</f>
        <v>Medium Usage</v>
      </c>
      <c r="AE3817" t="str">
        <f>IF(tbl_Customers[[#This Row],[total_intl_calls]]&lt;=5,"Low Calls", IF(tbl_Customers[[#This Row],[total_intl_calls]]&lt;=10, "Medium Calls", "High Calls"))</f>
        <v>Low Calls</v>
      </c>
      <c r="AF38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17" s="36" t="str">
        <f>IF(tbl_Customers[[#This Row],[Churn_Risk_Score]]&gt;=10,"High Risk", IF(tbl_Customers[[#This Row],[Churn_Risk_Score]]&gt;=5,"Medium Risk","Low Risk"))</f>
        <v>Low Risk</v>
      </c>
    </row>
    <row r="3818" spans="1:33" x14ac:dyDescent="0.35">
      <c r="A3818">
        <v>3817</v>
      </c>
      <c r="B3818" t="s">
        <v>74</v>
      </c>
      <c r="C3818">
        <v>60</v>
      </c>
      <c r="D3818" t="s">
        <v>21</v>
      </c>
      <c r="E3818" t="s">
        <v>23</v>
      </c>
      <c r="F3818" t="s">
        <v>23</v>
      </c>
      <c r="G3818">
        <v>45</v>
      </c>
      <c r="H3818">
        <v>135.6</v>
      </c>
      <c r="I3818">
        <v>101</v>
      </c>
      <c r="J3818">
        <v>23.05</v>
      </c>
      <c r="K3818">
        <v>94.9</v>
      </c>
      <c r="L3818">
        <v>73</v>
      </c>
      <c r="M3818">
        <v>8.07</v>
      </c>
      <c r="N3818">
        <v>154</v>
      </c>
      <c r="O3818">
        <v>118</v>
      </c>
      <c r="P3818">
        <v>6.93</v>
      </c>
      <c r="Q3818">
        <v>9.8000000000000007</v>
      </c>
      <c r="R3818">
        <v>3</v>
      </c>
      <c r="S3818">
        <v>2.65</v>
      </c>
      <c r="T3818">
        <v>4</v>
      </c>
      <c r="U3818" t="s">
        <v>23</v>
      </c>
      <c r="V3818">
        <f>IF(tbl_Customers[[#This Row],[churn]] = "yes", 1, 0)</f>
        <v>1</v>
      </c>
      <c r="W3818" t="str">
        <f>IF(tbl_Customers[[#This Row],[number_customer_service_calls]] &lt;= 1, "0-1 Calls", IF(tbl_Customers[[#This Row],[number_customer_service_calls]] &lt;= 3, "2-3 Calls", IF(tbl_Customers[[#This Row],[number_customer_service_calls]] &lt;=5, "4-5 Calls", "6+ Calls")))</f>
        <v>4-5 Calls</v>
      </c>
      <c r="X3818" t="str">
        <f>IF(tbl_Customers[[#This Row],[account_length]] &lt;= 50, "0-50", IF(tbl_Customers[[#This Row],[account_length]] &lt;=100, "51-100", IF(tbl_Customers[[#This Row],[account_length]] &lt;= 150, "101-150", "151+")))</f>
        <v>51-100</v>
      </c>
      <c r="Y3818" t="str">
        <f>IF(tbl_Customers[[#This Row],[total_intl_charge]] &lt;= 3, "Low Charges", "High Charges")</f>
        <v>Low Charges</v>
      </c>
      <c r="Z3818" t="str">
        <f>IF(tbl_Customers[[#This Row],[total_eve_calls]]&lt;=80,"Low Calls",
IF(tbl_Customers[[#This Row],[total_eve_calls]]&lt;=120,"Medium Calls","High Calls"))</f>
        <v>Low Calls</v>
      </c>
      <c r="AA3818" t="str">
        <f>IF(tbl_Customers[[#This Row],[total_eve_charge]]&lt;=15,"Low Charges",
IF(tbl_Customers[[#This Row],[total_eve_charge]]&lt;=20,"Medium Charges","High Charges"))</f>
        <v>Low Charges</v>
      </c>
      <c r="AB38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18" t="str">
        <f>IF(tbl_Customers[[#This Row],[number_vmail_messages]] = 0, "No Usage", IF(tbl_Customers[[#This Row],[number_vmail_messages]] &lt;= 20, "Low Usage", IF(tbl_Customers[[#This Row],[number_vmail_messages]] &lt;= 40, "Medium Usgae", "High Usage")))</f>
        <v>High Usage</v>
      </c>
      <c r="AD3818" t="str">
        <f>IF(tbl_Customers[[#This Row],[total_day_minutes]]&lt;=150,"Low Usage", IF(tbl_Customers[[#This Row],[total_day_minutes]]&lt;=200,"Medium Usage", IF(tbl_Customers[[#This Row],[total_day_minutes]]&lt;=250,"High Usage","Very High Usage")))</f>
        <v>Low Usage</v>
      </c>
      <c r="AE3818" t="str">
        <f>IF(tbl_Customers[[#This Row],[total_intl_calls]]&lt;=5,"Low Calls", IF(tbl_Customers[[#This Row],[total_intl_calls]]&lt;=10, "Medium Calls", "High Calls"))</f>
        <v>Low Calls</v>
      </c>
      <c r="AF38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818" s="36" t="str">
        <f>IF(tbl_Customers[[#This Row],[Churn_Risk_Score]]&gt;=10,"High Risk", IF(tbl_Customers[[#This Row],[Churn_Risk_Score]]&gt;=5,"Medium Risk","Low Risk"))</f>
        <v>Medium Risk</v>
      </c>
    </row>
    <row r="3819" spans="1:33" x14ac:dyDescent="0.35">
      <c r="A3819">
        <v>3818</v>
      </c>
      <c r="B3819" t="s">
        <v>34</v>
      </c>
      <c r="C3819">
        <v>105</v>
      </c>
      <c r="D3819" t="s">
        <v>25</v>
      </c>
      <c r="E3819" t="s">
        <v>23</v>
      </c>
      <c r="F3819" t="s">
        <v>23</v>
      </c>
      <c r="G3819">
        <v>31</v>
      </c>
      <c r="H3819">
        <v>172.5</v>
      </c>
      <c r="I3819">
        <v>103</v>
      </c>
      <c r="J3819">
        <v>29.33</v>
      </c>
      <c r="K3819">
        <v>113.6</v>
      </c>
      <c r="L3819">
        <v>102</v>
      </c>
      <c r="M3819">
        <v>9.66</v>
      </c>
      <c r="N3819">
        <v>261.60000000000002</v>
      </c>
      <c r="O3819">
        <v>104</v>
      </c>
      <c r="P3819">
        <v>11.77</v>
      </c>
      <c r="Q3819">
        <v>10.8</v>
      </c>
      <c r="R3819">
        <v>4</v>
      </c>
      <c r="S3819">
        <v>2.92</v>
      </c>
      <c r="T3819">
        <v>2</v>
      </c>
      <c r="U3819" t="s">
        <v>22</v>
      </c>
      <c r="V3819">
        <f>IF(tbl_Customers[[#This Row],[churn]] = "yes", 1, 0)</f>
        <v>0</v>
      </c>
      <c r="W3819" t="str">
        <f>IF(tbl_Customers[[#This Row],[number_customer_service_calls]] &lt;= 1, "0-1 Calls", IF(tbl_Customers[[#This Row],[number_customer_service_calls]] &lt;= 3, "2-3 Calls", IF(tbl_Customers[[#This Row],[number_customer_service_calls]] &lt;=5, "4-5 Calls", "6+ Calls")))</f>
        <v>2-3 Calls</v>
      </c>
      <c r="X3819" t="str">
        <f>IF(tbl_Customers[[#This Row],[account_length]] &lt;= 50, "0-50", IF(tbl_Customers[[#This Row],[account_length]] &lt;=100, "51-100", IF(tbl_Customers[[#This Row],[account_length]] &lt;= 150, "101-150", "151+")))</f>
        <v>101-150</v>
      </c>
      <c r="Y3819" t="str">
        <f>IF(tbl_Customers[[#This Row],[total_intl_charge]] &lt;= 3, "Low Charges", "High Charges")</f>
        <v>Low Charges</v>
      </c>
      <c r="Z3819" t="str">
        <f>IF(tbl_Customers[[#This Row],[total_eve_calls]]&lt;=80,"Low Calls",
IF(tbl_Customers[[#This Row],[total_eve_calls]]&lt;=120,"Medium Calls","High Calls"))</f>
        <v>Medium Calls</v>
      </c>
      <c r="AA3819" t="str">
        <f>IF(tbl_Customers[[#This Row],[total_eve_charge]]&lt;=15,"Low Charges",
IF(tbl_Customers[[#This Row],[total_eve_charge]]&lt;=20,"Medium Charges","High Charges"))</f>
        <v>Low Charges</v>
      </c>
      <c r="AB38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19" t="str">
        <f>IF(tbl_Customers[[#This Row],[number_vmail_messages]] = 0, "No Usage", IF(tbl_Customers[[#This Row],[number_vmail_messages]] &lt;= 20, "Low Usage", IF(tbl_Customers[[#This Row],[number_vmail_messages]] &lt;= 40, "Medium Usgae", "High Usage")))</f>
        <v>Medium Usgae</v>
      </c>
      <c r="AD3819" t="str">
        <f>IF(tbl_Customers[[#This Row],[total_day_minutes]]&lt;=150,"Low Usage", IF(tbl_Customers[[#This Row],[total_day_minutes]]&lt;=200,"Medium Usage", IF(tbl_Customers[[#This Row],[total_day_minutes]]&lt;=250,"High Usage","Very High Usage")))</f>
        <v>Medium Usage</v>
      </c>
      <c r="AE3819" t="str">
        <f>IF(tbl_Customers[[#This Row],[total_intl_calls]]&lt;=5,"Low Calls", IF(tbl_Customers[[#This Row],[total_intl_calls]]&lt;=10, "Medium Calls", "High Calls"))</f>
        <v>Low Calls</v>
      </c>
      <c r="AF38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819" s="36" t="str">
        <f>IF(tbl_Customers[[#This Row],[Churn_Risk_Score]]&gt;=10,"High Risk", IF(tbl_Customers[[#This Row],[Churn_Risk_Score]]&gt;=5,"Medium Risk","Low Risk"))</f>
        <v>Low Risk</v>
      </c>
    </row>
    <row r="3820" spans="1:33" x14ac:dyDescent="0.35">
      <c r="A3820">
        <v>3819</v>
      </c>
      <c r="B3820" t="s">
        <v>24</v>
      </c>
      <c r="C3820">
        <v>107</v>
      </c>
      <c r="D3820" t="s">
        <v>28</v>
      </c>
      <c r="E3820" t="s">
        <v>22</v>
      </c>
      <c r="F3820" t="s">
        <v>22</v>
      </c>
      <c r="G3820">
        <v>0</v>
      </c>
      <c r="H3820">
        <v>156.30000000000001</v>
      </c>
      <c r="I3820">
        <v>75</v>
      </c>
      <c r="J3820">
        <v>26.57</v>
      </c>
      <c r="K3820">
        <v>215.3</v>
      </c>
      <c r="L3820">
        <v>93</v>
      </c>
      <c r="M3820">
        <v>18.3</v>
      </c>
      <c r="N3820">
        <v>118.2</v>
      </c>
      <c r="O3820">
        <v>115</v>
      </c>
      <c r="P3820">
        <v>5.32</v>
      </c>
      <c r="Q3820">
        <v>8.8000000000000007</v>
      </c>
      <c r="R3820">
        <v>2</v>
      </c>
      <c r="S3820">
        <v>2.38</v>
      </c>
      <c r="T3820">
        <v>1</v>
      </c>
      <c r="U3820" t="s">
        <v>22</v>
      </c>
      <c r="V3820">
        <f>IF(tbl_Customers[[#This Row],[churn]] = "yes", 1, 0)</f>
        <v>0</v>
      </c>
      <c r="W3820" t="str">
        <f>IF(tbl_Customers[[#This Row],[number_customer_service_calls]] &lt;= 1, "0-1 Calls", IF(tbl_Customers[[#This Row],[number_customer_service_calls]] &lt;= 3, "2-3 Calls", IF(tbl_Customers[[#This Row],[number_customer_service_calls]] &lt;=5, "4-5 Calls", "6+ Calls")))</f>
        <v>0-1 Calls</v>
      </c>
      <c r="X3820" t="str">
        <f>IF(tbl_Customers[[#This Row],[account_length]] &lt;= 50, "0-50", IF(tbl_Customers[[#This Row],[account_length]] &lt;=100, "51-100", IF(tbl_Customers[[#This Row],[account_length]] &lt;= 150, "101-150", "151+")))</f>
        <v>101-150</v>
      </c>
      <c r="Y3820" t="str">
        <f>IF(tbl_Customers[[#This Row],[total_intl_charge]] &lt;= 3, "Low Charges", "High Charges")</f>
        <v>Low Charges</v>
      </c>
      <c r="Z3820" t="str">
        <f>IF(tbl_Customers[[#This Row],[total_eve_calls]]&lt;=80,"Low Calls",
IF(tbl_Customers[[#This Row],[total_eve_calls]]&lt;=120,"Medium Calls","High Calls"))</f>
        <v>Medium Calls</v>
      </c>
      <c r="AA3820" t="str">
        <f>IF(tbl_Customers[[#This Row],[total_eve_charge]]&lt;=15,"Low Charges",
IF(tbl_Customers[[#This Row],[total_eve_charge]]&lt;=20,"Medium Charges","High Charges"))</f>
        <v>Medium Charges</v>
      </c>
      <c r="AB38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20" t="str">
        <f>IF(tbl_Customers[[#This Row],[number_vmail_messages]] = 0, "No Usage", IF(tbl_Customers[[#This Row],[number_vmail_messages]] &lt;= 20, "Low Usage", IF(tbl_Customers[[#This Row],[number_vmail_messages]] &lt;= 40, "Medium Usgae", "High Usage")))</f>
        <v>No Usage</v>
      </c>
      <c r="AD3820" t="str">
        <f>IF(tbl_Customers[[#This Row],[total_day_minutes]]&lt;=150,"Low Usage", IF(tbl_Customers[[#This Row],[total_day_minutes]]&lt;=200,"Medium Usage", IF(tbl_Customers[[#This Row],[total_day_minutes]]&lt;=250,"High Usage","Very High Usage")))</f>
        <v>Medium Usage</v>
      </c>
      <c r="AE3820" t="str">
        <f>IF(tbl_Customers[[#This Row],[total_intl_calls]]&lt;=5,"Low Calls", IF(tbl_Customers[[#This Row],[total_intl_calls]]&lt;=10, "Medium Calls", "High Calls"))</f>
        <v>Low Calls</v>
      </c>
      <c r="AF38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20" s="36" t="str">
        <f>IF(tbl_Customers[[#This Row],[Churn_Risk_Score]]&gt;=10,"High Risk", IF(tbl_Customers[[#This Row],[Churn_Risk_Score]]&gt;=5,"Medium Risk","Low Risk"))</f>
        <v>Low Risk</v>
      </c>
    </row>
    <row r="3821" spans="1:33" x14ac:dyDescent="0.35">
      <c r="A3821">
        <v>3820</v>
      </c>
      <c r="B3821" t="s">
        <v>56</v>
      </c>
      <c r="C3821">
        <v>86</v>
      </c>
      <c r="D3821" t="s">
        <v>21</v>
      </c>
      <c r="E3821" t="s">
        <v>22</v>
      </c>
      <c r="F3821" t="s">
        <v>22</v>
      </c>
      <c r="G3821">
        <v>0</v>
      </c>
      <c r="H3821">
        <v>234.6</v>
      </c>
      <c r="I3821">
        <v>102</v>
      </c>
      <c r="J3821">
        <v>39.880000000000003</v>
      </c>
      <c r="K3821">
        <v>268.3</v>
      </c>
      <c r="L3821">
        <v>109</v>
      </c>
      <c r="M3821">
        <v>22.81</v>
      </c>
      <c r="N3821">
        <v>195.6</v>
      </c>
      <c r="O3821">
        <v>102</v>
      </c>
      <c r="P3821">
        <v>8.8000000000000007</v>
      </c>
      <c r="Q3821">
        <v>11.6</v>
      </c>
      <c r="R3821">
        <v>4</v>
      </c>
      <c r="S3821">
        <v>3.13</v>
      </c>
      <c r="T3821">
        <v>1</v>
      </c>
      <c r="U3821" t="s">
        <v>23</v>
      </c>
      <c r="V3821">
        <f>IF(tbl_Customers[[#This Row],[churn]] = "yes", 1, 0)</f>
        <v>1</v>
      </c>
      <c r="W3821" t="str">
        <f>IF(tbl_Customers[[#This Row],[number_customer_service_calls]] &lt;= 1, "0-1 Calls", IF(tbl_Customers[[#This Row],[number_customer_service_calls]] &lt;= 3, "2-3 Calls", IF(tbl_Customers[[#This Row],[number_customer_service_calls]] &lt;=5, "4-5 Calls", "6+ Calls")))</f>
        <v>0-1 Calls</v>
      </c>
      <c r="X3821" t="str">
        <f>IF(tbl_Customers[[#This Row],[account_length]] &lt;= 50, "0-50", IF(tbl_Customers[[#This Row],[account_length]] &lt;=100, "51-100", IF(tbl_Customers[[#This Row],[account_length]] &lt;= 150, "101-150", "151+")))</f>
        <v>51-100</v>
      </c>
      <c r="Y3821" t="str">
        <f>IF(tbl_Customers[[#This Row],[total_intl_charge]] &lt;= 3, "Low Charges", "High Charges")</f>
        <v>High Charges</v>
      </c>
      <c r="Z3821" t="str">
        <f>IF(tbl_Customers[[#This Row],[total_eve_calls]]&lt;=80,"Low Calls",
IF(tbl_Customers[[#This Row],[total_eve_calls]]&lt;=120,"Medium Calls","High Calls"))</f>
        <v>Medium Calls</v>
      </c>
      <c r="AA3821" t="str">
        <f>IF(tbl_Customers[[#This Row],[total_eve_charge]]&lt;=15,"Low Charges",
IF(tbl_Customers[[#This Row],[total_eve_charge]]&lt;=20,"Medium Charges","High Charges"))</f>
        <v>High Charges</v>
      </c>
      <c r="AB38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21" t="str">
        <f>IF(tbl_Customers[[#This Row],[number_vmail_messages]] = 0, "No Usage", IF(tbl_Customers[[#This Row],[number_vmail_messages]] &lt;= 20, "Low Usage", IF(tbl_Customers[[#This Row],[number_vmail_messages]] &lt;= 40, "Medium Usgae", "High Usage")))</f>
        <v>No Usage</v>
      </c>
      <c r="AD3821" t="str">
        <f>IF(tbl_Customers[[#This Row],[total_day_minutes]]&lt;=150,"Low Usage", IF(tbl_Customers[[#This Row],[total_day_minutes]]&lt;=200,"Medium Usage", IF(tbl_Customers[[#This Row],[total_day_minutes]]&lt;=250,"High Usage","Very High Usage")))</f>
        <v>High Usage</v>
      </c>
      <c r="AE3821" t="str">
        <f>IF(tbl_Customers[[#This Row],[total_intl_calls]]&lt;=5,"Low Calls", IF(tbl_Customers[[#This Row],[total_intl_calls]]&lt;=10, "Medium Calls", "High Calls"))</f>
        <v>Low Calls</v>
      </c>
      <c r="AF38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21" s="36" t="str">
        <f>IF(tbl_Customers[[#This Row],[Churn_Risk_Score]]&gt;=10,"High Risk", IF(tbl_Customers[[#This Row],[Churn_Risk_Score]]&gt;=5,"Medium Risk","Low Risk"))</f>
        <v>Low Risk</v>
      </c>
    </row>
    <row r="3822" spans="1:33" x14ac:dyDescent="0.35">
      <c r="A3822">
        <v>3821</v>
      </c>
      <c r="B3822" t="s">
        <v>64</v>
      </c>
      <c r="C3822">
        <v>115</v>
      </c>
      <c r="D3822" t="s">
        <v>21</v>
      </c>
      <c r="E3822" t="s">
        <v>22</v>
      </c>
      <c r="F3822" t="s">
        <v>22</v>
      </c>
      <c r="G3822">
        <v>0</v>
      </c>
      <c r="H3822">
        <v>202.1</v>
      </c>
      <c r="I3822">
        <v>95</v>
      </c>
      <c r="J3822">
        <v>34.36</v>
      </c>
      <c r="K3822">
        <v>231.6</v>
      </c>
      <c r="L3822">
        <v>89</v>
      </c>
      <c r="M3822">
        <v>19.690000000000001</v>
      </c>
      <c r="N3822">
        <v>214.6</v>
      </c>
      <c r="O3822">
        <v>165</v>
      </c>
      <c r="P3822">
        <v>9.66</v>
      </c>
      <c r="Q3822">
        <v>13.1</v>
      </c>
      <c r="R3822">
        <v>7</v>
      </c>
      <c r="S3822">
        <v>3.54</v>
      </c>
      <c r="T3822">
        <v>1</v>
      </c>
      <c r="U3822" t="s">
        <v>22</v>
      </c>
      <c r="V3822">
        <f>IF(tbl_Customers[[#This Row],[churn]] = "yes", 1, 0)</f>
        <v>0</v>
      </c>
      <c r="W3822" t="str">
        <f>IF(tbl_Customers[[#This Row],[number_customer_service_calls]] &lt;= 1, "0-1 Calls", IF(tbl_Customers[[#This Row],[number_customer_service_calls]] &lt;= 3, "2-3 Calls", IF(tbl_Customers[[#This Row],[number_customer_service_calls]] &lt;=5, "4-5 Calls", "6+ Calls")))</f>
        <v>0-1 Calls</v>
      </c>
      <c r="X3822" t="str">
        <f>IF(tbl_Customers[[#This Row],[account_length]] &lt;= 50, "0-50", IF(tbl_Customers[[#This Row],[account_length]] &lt;=100, "51-100", IF(tbl_Customers[[#This Row],[account_length]] &lt;= 150, "101-150", "151+")))</f>
        <v>101-150</v>
      </c>
      <c r="Y3822" t="str">
        <f>IF(tbl_Customers[[#This Row],[total_intl_charge]] &lt;= 3, "Low Charges", "High Charges")</f>
        <v>High Charges</v>
      </c>
      <c r="Z3822" t="str">
        <f>IF(tbl_Customers[[#This Row],[total_eve_calls]]&lt;=80,"Low Calls",
IF(tbl_Customers[[#This Row],[total_eve_calls]]&lt;=120,"Medium Calls","High Calls"))</f>
        <v>Medium Calls</v>
      </c>
      <c r="AA3822" t="str">
        <f>IF(tbl_Customers[[#This Row],[total_eve_charge]]&lt;=15,"Low Charges",
IF(tbl_Customers[[#This Row],[total_eve_charge]]&lt;=20,"Medium Charges","High Charges"))</f>
        <v>Medium Charges</v>
      </c>
      <c r="AB38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22" t="str">
        <f>IF(tbl_Customers[[#This Row],[number_vmail_messages]] = 0, "No Usage", IF(tbl_Customers[[#This Row],[number_vmail_messages]] &lt;= 20, "Low Usage", IF(tbl_Customers[[#This Row],[number_vmail_messages]] &lt;= 40, "Medium Usgae", "High Usage")))</f>
        <v>No Usage</v>
      </c>
      <c r="AD3822" t="str">
        <f>IF(tbl_Customers[[#This Row],[total_day_minutes]]&lt;=150,"Low Usage", IF(tbl_Customers[[#This Row],[total_day_minutes]]&lt;=200,"Medium Usage", IF(tbl_Customers[[#This Row],[total_day_minutes]]&lt;=250,"High Usage","Very High Usage")))</f>
        <v>High Usage</v>
      </c>
      <c r="AE3822" t="str">
        <f>IF(tbl_Customers[[#This Row],[total_intl_calls]]&lt;=5,"Low Calls", IF(tbl_Customers[[#This Row],[total_intl_calls]]&lt;=10, "Medium Calls", "High Calls"))</f>
        <v>Medium Calls</v>
      </c>
      <c r="AF38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22" s="36" t="str">
        <f>IF(tbl_Customers[[#This Row],[Churn_Risk_Score]]&gt;=10,"High Risk", IF(tbl_Customers[[#This Row],[Churn_Risk_Score]]&gt;=5,"Medium Risk","Low Risk"))</f>
        <v>Low Risk</v>
      </c>
    </row>
    <row r="3823" spans="1:33" x14ac:dyDescent="0.35">
      <c r="A3823">
        <v>3822</v>
      </c>
      <c r="B3823" t="s">
        <v>71</v>
      </c>
      <c r="C3823">
        <v>128</v>
      </c>
      <c r="D3823" t="s">
        <v>28</v>
      </c>
      <c r="E3823" t="s">
        <v>22</v>
      </c>
      <c r="F3823" t="s">
        <v>23</v>
      </c>
      <c r="G3823">
        <v>40</v>
      </c>
      <c r="H3823">
        <v>272.2</v>
      </c>
      <c r="I3823">
        <v>112</v>
      </c>
      <c r="J3823">
        <v>46.27</v>
      </c>
      <c r="K3823">
        <v>239.9</v>
      </c>
      <c r="L3823">
        <v>111</v>
      </c>
      <c r="M3823">
        <v>20.39</v>
      </c>
      <c r="N3823">
        <v>257.3</v>
      </c>
      <c r="O3823">
        <v>124</v>
      </c>
      <c r="P3823">
        <v>11.58</v>
      </c>
      <c r="Q3823">
        <v>11.6</v>
      </c>
      <c r="R3823">
        <v>2</v>
      </c>
      <c r="S3823">
        <v>3.13</v>
      </c>
      <c r="T3823">
        <v>1</v>
      </c>
      <c r="U3823" t="s">
        <v>22</v>
      </c>
      <c r="V3823">
        <f>IF(tbl_Customers[[#This Row],[churn]] = "yes", 1, 0)</f>
        <v>0</v>
      </c>
      <c r="W3823" t="str">
        <f>IF(tbl_Customers[[#This Row],[number_customer_service_calls]] &lt;= 1, "0-1 Calls", IF(tbl_Customers[[#This Row],[number_customer_service_calls]] &lt;= 3, "2-3 Calls", IF(tbl_Customers[[#This Row],[number_customer_service_calls]] &lt;=5, "4-5 Calls", "6+ Calls")))</f>
        <v>0-1 Calls</v>
      </c>
      <c r="X3823" t="str">
        <f>IF(tbl_Customers[[#This Row],[account_length]] &lt;= 50, "0-50", IF(tbl_Customers[[#This Row],[account_length]] &lt;=100, "51-100", IF(tbl_Customers[[#This Row],[account_length]] &lt;= 150, "101-150", "151+")))</f>
        <v>101-150</v>
      </c>
      <c r="Y3823" t="str">
        <f>IF(tbl_Customers[[#This Row],[total_intl_charge]] &lt;= 3, "Low Charges", "High Charges")</f>
        <v>High Charges</v>
      </c>
      <c r="Z3823" t="str">
        <f>IF(tbl_Customers[[#This Row],[total_eve_calls]]&lt;=80,"Low Calls",
IF(tbl_Customers[[#This Row],[total_eve_calls]]&lt;=120,"Medium Calls","High Calls"))</f>
        <v>Medium Calls</v>
      </c>
      <c r="AA3823" t="str">
        <f>IF(tbl_Customers[[#This Row],[total_eve_charge]]&lt;=15,"Low Charges",
IF(tbl_Customers[[#This Row],[total_eve_charge]]&lt;=20,"Medium Charges","High Charges"))</f>
        <v>High Charges</v>
      </c>
      <c r="AB38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23" t="str">
        <f>IF(tbl_Customers[[#This Row],[number_vmail_messages]] = 0, "No Usage", IF(tbl_Customers[[#This Row],[number_vmail_messages]] &lt;= 20, "Low Usage", IF(tbl_Customers[[#This Row],[number_vmail_messages]] &lt;= 40, "Medium Usgae", "High Usage")))</f>
        <v>Medium Usgae</v>
      </c>
      <c r="AD3823" t="str">
        <f>IF(tbl_Customers[[#This Row],[total_day_minutes]]&lt;=150,"Low Usage", IF(tbl_Customers[[#This Row],[total_day_minutes]]&lt;=200,"Medium Usage", IF(tbl_Customers[[#This Row],[total_day_minutes]]&lt;=250,"High Usage","Very High Usage")))</f>
        <v>Very High Usage</v>
      </c>
      <c r="AE3823" t="str">
        <f>IF(tbl_Customers[[#This Row],[total_intl_calls]]&lt;=5,"Low Calls", IF(tbl_Customers[[#This Row],[total_intl_calls]]&lt;=10, "Medium Calls", "High Calls"))</f>
        <v>Low Calls</v>
      </c>
      <c r="AF38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823" s="36" t="str">
        <f>IF(tbl_Customers[[#This Row],[Churn_Risk_Score]]&gt;=10,"High Risk", IF(tbl_Customers[[#This Row],[Churn_Risk_Score]]&gt;=5,"Medium Risk","Low Risk"))</f>
        <v>Medium Risk</v>
      </c>
    </row>
    <row r="3824" spans="1:33" x14ac:dyDescent="0.35">
      <c r="A3824">
        <v>3823</v>
      </c>
      <c r="B3824" t="s">
        <v>57</v>
      </c>
      <c r="C3824">
        <v>97</v>
      </c>
      <c r="D3824" t="s">
        <v>21</v>
      </c>
      <c r="E3824" t="s">
        <v>22</v>
      </c>
      <c r="F3824" t="s">
        <v>22</v>
      </c>
      <c r="G3824">
        <v>0</v>
      </c>
      <c r="H3824">
        <v>245.2</v>
      </c>
      <c r="I3824">
        <v>109</v>
      </c>
      <c r="J3824">
        <v>41.68</v>
      </c>
      <c r="K3824">
        <v>165.5</v>
      </c>
      <c r="L3824">
        <v>152</v>
      </c>
      <c r="M3824">
        <v>14.07</v>
      </c>
      <c r="N3824">
        <v>159.19999999999999</v>
      </c>
      <c r="O3824">
        <v>96</v>
      </c>
      <c r="P3824">
        <v>7.16</v>
      </c>
      <c r="Q3824">
        <v>9.1</v>
      </c>
      <c r="R3824">
        <v>8</v>
      </c>
      <c r="S3824">
        <v>2.46</v>
      </c>
      <c r="T3824">
        <v>1</v>
      </c>
      <c r="U3824" t="s">
        <v>22</v>
      </c>
      <c r="V3824">
        <f>IF(tbl_Customers[[#This Row],[churn]] = "yes", 1, 0)</f>
        <v>0</v>
      </c>
      <c r="W3824" t="str">
        <f>IF(tbl_Customers[[#This Row],[number_customer_service_calls]] &lt;= 1, "0-1 Calls", IF(tbl_Customers[[#This Row],[number_customer_service_calls]] &lt;= 3, "2-3 Calls", IF(tbl_Customers[[#This Row],[number_customer_service_calls]] &lt;=5, "4-5 Calls", "6+ Calls")))</f>
        <v>0-1 Calls</v>
      </c>
      <c r="X3824" t="str">
        <f>IF(tbl_Customers[[#This Row],[account_length]] &lt;= 50, "0-50", IF(tbl_Customers[[#This Row],[account_length]] &lt;=100, "51-100", IF(tbl_Customers[[#This Row],[account_length]] &lt;= 150, "101-150", "151+")))</f>
        <v>51-100</v>
      </c>
      <c r="Y3824" t="str">
        <f>IF(tbl_Customers[[#This Row],[total_intl_charge]] &lt;= 3, "Low Charges", "High Charges")</f>
        <v>Low Charges</v>
      </c>
      <c r="Z3824" t="str">
        <f>IF(tbl_Customers[[#This Row],[total_eve_calls]]&lt;=80,"Low Calls",
IF(tbl_Customers[[#This Row],[total_eve_calls]]&lt;=120,"Medium Calls","High Calls"))</f>
        <v>High Calls</v>
      </c>
      <c r="AA3824" t="str">
        <f>IF(tbl_Customers[[#This Row],[total_eve_charge]]&lt;=15,"Low Charges",
IF(tbl_Customers[[#This Row],[total_eve_charge]]&lt;=20,"Medium Charges","High Charges"))</f>
        <v>Low Charges</v>
      </c>
      <c r="AB38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24" t="str">
        <f>IF(tbl_Customers[[#This Row],[number_vmail_messages]] = 0, "No Usage", IF(tbl_Customers[[#This Row],[number_vmail_messages]] &lt;= 20, "Low Usage", IF(tbl_Customers[[#This Row],[number_vmail_messages]] &lt;= 40, "Medium Usgae", "High Usage")))</f>
        <v>No Usage</v>
      </c>
      <c r="AD3824" t="str">
        <f>IF(tbl_Customers[[#This Row],[total_day_minutes]]&lt;=150,"Low Usage", IF(tbl_Customers[[#This Row],[total_day_minutes]]&lt;=200,"Medium Usage", IF(tbl_Customers[[#This Row],[total_day_minutes]]&lt;=250,"High Usage","Very High Usage")))</f>
        <v>High Usage</v>
      </c>
      <c r="AE3824" t="str">
        <f>IF(tbl_Customers[[#This Row],[total_intl_calls]]&lt;=5,"Low Calls", IF(tbl_Customers[[#This Row],[total_intl_calls]]&lt;=10, "Medium Calls", "High Calls"))</f>
        <v>Medium Calls</v>
      </c>
      <c r="AF38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24" s="36" t="str">
        <f>IF(tbl_Customers[[#This Row],[Churn_Risk_Score]]&gt;=10,"High Risk", IF(tbl_Customers[[#This Row],[Churn_Risk_Score]]&gt;=5,"Medium Risk","Low Risk"))</f>
        <v>Low Risk</v>
      </c>
    </row>
    <row r="3825" spans="1:33" x14ac:dyDescent="0.35">
      <c r="A3825">
        <v>3824</v>
      </c>
      <c r="B3825" t="s">
        <v>41</v>
      </c>
      <c r="C3825">
        <v>90</v>
      </c>
      <c r="D3825" t="s">
        <v>21</v>
      </c>
      <c r="E3825" t="s">
        <v>22</v>
      </c>
      <c r="F3825" t="s">
        <v>22</v>
      </c>
      <c r="G3825">
        <v>0</v>
      </c>
      <c r="H3825">
        <v>207.6</v>
      </c>
      <c r="I3825">
        <v>82</v>
      </c>
      <c r="J3825">
        <v>35.29</v>
      </c>
      <c r="K3825">
        <v>193.3</v>
      </c>
      <c r="L3825">
        <v>105</v>
      </c>
      <c r="M3825">
        <v>16.43</v>
      </c>
      <c r="N3825">
        <v>149.69999999999999</v>
      </c>
      <c r="O3825">
        <v>68</v>
      </c>
      <c r="P3825">
        <v>6.74</v>
      </c>
      <c r="Q3825">
        <v>11.2</v>
      </c>
      <c r="R3825">
        <v>6</v>
      </c>
      <c r="S3825">
        <v>3.02</v>
      </c>
      <c r="T3825">
        <v>1</v>
      </c>
      <c r="U3825" t="s">
        <v>22</v>
      </c>
      <c r="V3825">
        <f>IF(tbl_Customers[[#This Row],[churn]] = "yes", 1, 0)</f>
        <v>0</v>
      </c>
      <c r="W3825" t="str">
        <f>IF(tbl_Customers[[#This Row],[number_customer_service_calls]] &lt;= 1, "0-1 Calls", IF(tbl_Customers[[#This Row],[number_customer_service_calls]] &lt;= 3, "2-3 Calls", IF(tbl_Customers[[#This Row],[number_customer_service_calls]] &lt;=5, "4-5 Calls", "6+ Calls")))</f>
        <v>0-1 Calls</v>
      </c>
      <c r="X3825" t="str">
        <f>IF(tbl_Customers[[#This Row],[account_length]] &lt;= 50, "0-50", IF(tbl_Customers[[#This Row],[account_length]] &lt;=100, "51-100", IF(tbl_Customers[[#This Row],[account_length]] &lt;= 150, "101-150", "151+")))</f>
        <v>51-100</v>
      </c>
      <c r="Y3825" t="str">
        <f>IF(tbl_Customers[[#This Row],[total_intl_charge]] &lt;= 3, "Low Charges", "High Charges")</f>
        <v>High Charges</v>
      </c>
      <c r="Z3825" t="str">
        <f>IF(tbl_Customers[[#This Row],[total_eve_calls]]&lt;=80,"Low Calls",
IF(tbl_Customers[[#This Row],[total_eve_calls]]&lt;=120,"Medium Calls","High Calls"))</f>
        <v>Medium Calls</v>
      </c>
      <c r="AA3825" t="str">
        <f>IF(tbl_Customers[[#This Row],[total_eve_charge]]&lt;=15,"Low Charges",
IF(tbl_Customers[[#This Row],[total_eve_charge]]&lt;=20,"Medium Charges","High Charges"))</f>
        <v>Medium Charges</v>
      </c>
      <c r="AB38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25" t="str">
        <f>IF(tbl_Customers[[#This Row],[number_vmail_messages]] = 0, "No Usage", IF(tbl_Customers[[#This Row],[number_vmail_messages]] &lt;= 20, "Low Usage", IF(tbl_Customers[[#This Row],[number_vmail_messages]] &lt;= 40, "Medium Usgae", "High Usage")))</f>
        <v>No Usage</v>
      </c>
      <c r="AD3825" t="str">
        <f>IF(tbl_Customers[[#This Row],[total_day_minutes]]&lt;=150,"Low Usage", IF(tbl_Customers[[#This Row],[total_day_minutes]]&lt;=200,"Medium Usage", IF(tbl_Customers[[#This Row],[total_day_minutes]]&lt;=250,"High Usage","Very High Usage")))</f>
        <v>High Usage</v>
      </c>
      <c r="AE3825" t="str">
        <f>IF(tbl_Customers[[#This Row],[total_intl_calls]]&lt;=5,"Low Calls", IF(tbl_Customers[[#This Row],[total_intl_calls]]&lt;=10, "Medium Calls", "High Calls"))</f>
        <v>Medium Calls</v>
      </c>
      <c r="AF38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25" s="36" t="str">
        <f>IF(tbl_Customers[[#This Row],[Churn_Risk_Score]]&gt;=10,"High Risk", IF(tbl_Customers[[#This Row],[Churn_Risk_Score]]&gt;=5,"Medium Risk","Low Risk"))</f>
        <v>Low Risk</v>
      </c>
    </row>
    <row r="3826" spans="1:33" x14ac:dyDescent="0.35">
      <c r="A3826">
        <v>3825</v>
      </c>
      <c r="B3826" t="s">
        <v>65</v>
      </c>
      <c r="C3826">
        <v>22</v>
      </c>
      <c r="D3826" t="s">
        <v>21</v>
      </c>
      <c r="E3826" t="s">
        <v>22</v>
      </c>
      <c r="F3826" t="s">
        <v>22</v>
      </c>
      <c r="G3826">
        <v>0</v>
      </c>
      <c r="H3826">
        <v>222.9</v>
      </c>
      <c r="I3826">
        <v>97</v>
      </c>
      <c r="J3826">
        <v>37.89</v>
      </c>
      <c r="K3826">
        <v>172.6</v>
      </c>
      <c r="L3826">
        <v>91</v>
      </c>
      <c r="M3826">
        <v>14.67</v>
      </c>
      <c r="N3826">
        <v>187.6</v>
      </c>
      <c r="O3826">
        <v>99</v>
      </c>
      <c r="P3826">
        <v>8.44</v>
      </c>
      <c r="Q3826">
        <v>10.1</v>
      </c>
      <c r="R3826">
        <v>3</v>
      </c>
      <c r="S3826">
        <v>2.73</v>
      </c>
      <c r="T3826">
        <v>1</v>
      </c>
      <c r="U3826" t="s">
        <v>22</v>
      </c>
      <c r="V3826">
        <f>IF(tbl_Customers[[#This Row],[churn]] = "yes", 1, 0)</f>
        <v>0</v>
      </c>
      <c r="W3826" t="str">
        <f>IF(tbl_Customers[[#This Row],[number_customer_service_calls]] &lt;= 1, "0-1 Calls", IF(tbl_Customers[[#This Row],[number_customer_service_calls]] &lt;= 3, "2-3 Calls", IF(tbl_Customers[[#This Row],[number_customer_service_calls]] &lt;=5, "4-5 Calls", "6+ Calls")))</f>
        <v>0-1 Calls</v>
      </c>
      <c r="X3826" t="str">
        <f>IF(tbl_Customers[[#This Row],[account_length]] &lt;= 50, "0-50", IF(tbl_Customers[[#This Row],[account_length]] &lt;=100, "51-100", IF(tbl_Customers[[#This Row],[account_length]] &lt;= 150, "101-150", "151+")))</f>
        <v>0-50</v>
      </c>
      <c r="Y3826" t="str">
        <f>IF(tbl_Customers[[#This Row],[total_intl_charge]] &lt;= 3, "Low Charges", "High Charges")</f>
        <v>Low Charges</v>
      </c>
      <c r="Z3826" t="str">
        <f>IF(tbl_Customers[[#This Row],[total_eve_calls]]&lt;=80,"Low Calls",
IF(tbl_Customers[[#This Row],[total_eve_calls]]&lt;=120,"Medium Calls","High Calls"))</f>
        <v>Medium Calls</v>
      </c>
      <c r="AA3826" t="str">
        <f>IF(tbl_Customers[[#This Row],[total_eve_charge]]&lt;=15,"Low Charges",
IF(tbl_Customers[[#This Row],[total_eve_charge]]&lt;=20,"Medium Charges","High Charges"))</f>
        <v>Low Charges</v>
      </c>
      <c r="AB38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26" t="str">
        <f>IF(tbl_Customers[[#This Row],[number_vmail_messages]] = 0, "No Usage", IF(tbl_Customers[[#This Row],[number_vmail_messages]] &lt;= 20, "Low Usage", IF(tbl_Customers[[#This Row],[number_vmail_messages]] &lt;= 40, "Medium Usgae", "High Usage")))</f>
        <v>No Usage</v>
      </c>
      <c r="AD3826" t="str">
        <f>IF(tbl_Customers[[#This Row],[total_day_minutes]]&lt;=150,"Low Usage", IF(tbl_Customers[[#This Row],[total_day_minutes]]&lt;=200,"Medium Usage", IF(tbl_Customers[[#This Row],[total_day_minutes]]&lt;=250,"High Usage","Very High Usage")))</f>
        <v>High Usage</v>
      </c>
      <c r="AE3826" t="str">
        <f>IF(tbl_Customers[[#This Row],[total_intl_calls]]&lt;=5,"Low Calls", IF(tbl_Customers[[#This Row],[total_intl_calls]]&lt;=10, "Medium Calls", "High Calls"))</f>
        <v>Low Calls</v>
      </c>
      <c r="AF38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26" s="36" t="str">
        <f>IF(tbl_Customers[[#This Row],[Churn_Risk_Score]]&gt;=10,"High Risk", IF(tbl_Customers[[#This Row],[Churn_Risk_Score]]&gt;=5,"Medium Risk","Low Risk"))</f>
        <v>Low Risk</v>
      </c>
    </row>
    <row r="3827" spans="1:33" x14ac:dyDescent="0.35">
      <c r="A3827">
        <v>3826</v>
      </c>
      <c r="B3827" t="s">
        <v>34</v>
      </c>
      <c r="C3827">
        <v>121</v>
      </c>
      <c r="D3827" t="s">
        <v>21</v>
      </c>
      <c r="E3827" t="s">
        <v>22</v>
      </c>
      <c r="F3827" t="s">
        <v>22</v>
      </c>
      <c r="G3827">
        <v>0</v>
      </c>
      <c r="H3827">
        <v>273.8</v>
      </c>
      <c r="I3827">
        <v>96</v>
      </c>
      <c r="J3827">
        <v>46.55</v>
      </c>
      <c r="K3827">
        <v>263.10000000000002</v>
      </c>
      <c r="L3827">
        <v>106</v>
      </c>
      <c r="M3827">
        <v>22.36</v>
      </c>
      <c r="N3827">
        <v>201.5</v>
      </c>
      <c r="O3827">
        <v>83</v>
      </c>
      <c r="P3827">
        <v>9.07</v>
      </c>
      <c r="Q3827">
        <v>10.8</v>
      </c>
      <c r="R3827">
        <v>3</v>
      </c>
      <c r="S3827">
        <v>2.92</v>
      </c>
      <c r="T3827">
        <v>1</v>
      </c>
      <c r="U3827" t="s">
        <v>23</v>
      </c>
      <c r="V3827">
        <f>IF(tbl_Customers[[#This Row],[churn]] = "yes", 1, 0)</f>
        <v>1</v>
      </c>
      <c r="W3827" t="str">
        <f>IF(tbl_Customers[[#This Row],[number_customer_service_calls]] &lt;= 1, "0-1 Calls", IF(tbl_Customers[[#This Row],[number_customer_service_calls]] &lt;= 3, "2-3 Calls", IF(tbl_Customers[[#This Row],[number_customer_service_calls]] &lt;=5, "4-5 Calls", "6+ Calls")))</f>
        <v>0-1 Calls</v>
      </c>
      <c r="X3827" t="str">
        <f>IF(tbl_Customers[[#This Row],[account_length]] &lt;= 50, "0-50", IF(tbl_Customers[[#This Row],[account_length]] &lt;=100, "51-100", IF(tbl_Customers[[#This Row],[account_length]] &lt;= 150, "101-150", "151+")))</f>
        <v>101-150</v>
      </c>
      <c r="Y3827" t="str">
        <f>IF(tbl_Customers[[#This Row],[total_intl_charge]] &lt;= 3, "Low Charges", "High Charges")</f>
        <v>Low Charges</v>
      </c>
      <c r="Z3827" t="str">
        <f>IF(tbl_Customers[[#This Row],[total_eve_calls]]&lt;=80,"Low Calls",
IF(tbl_Customers[[#This Row],[total_eve_calls]]&lt;=120,"Medium Calls","High Calls"))</f>
        <v>Medium Calls</v>
      </c>
      <c r="AA3827" t="str">
        <f>IF(tbl_Customers[[#This Row],[total_eve_charge]]&lt;=15,"Low Charges",
IF(tbl_Customers[[#This Row],[total_eve_charge]]&lt;=20,"Medium Charges","High Charges"))</f>
        <v>High Charges</v>
      </c>
      <c r="AB38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27" t="str">
        <f>IF(tbl_Customers[[#This Row],[number_vmail_messages]] = 0, "No Usage", IF(tbl_Customers[[#This Row],[number_vmail_messages]] &lt;= 20, "Low Usage", IF(tbl_Customers[[#This Row],[number_vmail_messages]] &lt;= 40, "Medium Usgae", "High Usage")))</f>
        <v>No Usage</v>
      </c>
      <c r="AD3827" t="str">
        <f>IF(tbl_Customers[[#This Row],[total_day_minutes]]&lt;=150,"Low Usage", IF(tbl_Customers[[#This Row],[total_day_minutes]]&lt;=200,"Medium Usage", IF(tbl_Customers[[#This Row],[total_day_minutes]]&lt;=250,"High Usage","Very High Usage")))</f>
        <v>Very High Usage</v>
      </c>
      <c r="AE3827" t="str">
        <f>IF(tbl_Customers[[#This Row],[total_intl_calls]]&lt;=5,"Low Calls", IF(tbl_Customers[[#This Row],[total_intl_calls]]&lt;=10, "Medium Calls", "High Calls"))</f>
        <v>Low Calls</v>
      </c>
      <c r="AF38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27" s="36" t="str">
        <f>IF(tbl_Customers[[#This Row],[Churn_Risk_Score]]&gt;=10,"High Risk", IF(tbl_Customers[[#This Row],[Churn_Risk_Score]]&gt;=5,"Medium Risk","Low Risk"))</f>
        <v>Medium Risk</v>
      </c>
    </row>
    <row r="3828" spans="1:33" x14ac:dyDescent="0.35">
      <c r="A3828">
        <v>3827</v>
      </c>
      <c r="B3828" t="s">
        <v>74</v>
      </c>
      <c r="C3828">
        <v>169</v>
      </c>
      <c r="D3828" t="s">
        <v>28</v>
      </c>
      <c r="E3828" t="s">
        <v>22</v>
      </c>
      <c r="F3828" t="s">
        <v>22</v>
      </c>
      <c r="G3828">
        <v>0</v>
      </c>
      <c r="H3828">
        <v>192.8</v>
      </c>
      <c r="I3828">
        <v>98</v>
      </c>
      <c r="J3828">
        <v>32.78</v>
      </c>
      <c r="K3828">
        <v>273.2</v>
      </c>
      <c r="L3828">
        <v>125</v>
      </c>
      <c r="M3828">
        <v>23.22</v>
      </c>
      <c r="N3828">
        <v>266.3</v>
      </c>
      <c r="O3828">
        <v>102</v>
      </c>
      <c r="P3828">
        <v>11.98</v>
      </c>
      <c r="Q3828">
        <v>11.4</v>
      </c>
      <c r="R3828">
        <v>6</v>
      </c>
      <c r="S3828">
        <v>3.08</v>
      </c>
      <c r="T3828">
        <v>2</v>
      </c>
      <c r="U3828" t="s">
        <v>22</v>
      </c>
      <c r="V3828">
        <f>IF(tbl_Customers[[#This Row],[churn]] = "yes", 1, 0)</f>
        <v>0</v>
      </c>
      <c r="W3828" t="str">
        <f>IF(tbl_Customers[[#This Row],[number_customer_service_calls]] &lt;= 1, "0-1 Calls", IF(tbl_Customers[[#This Row],[number_customer_service_calls]] &lt;= 3, "2-3 Calls", IF(tbl_Customers[[#This Row],[number_customer_service_calls]] &lt;=5, "4-5 Calls", "6+ Calls")))</f>
        <v>2-3 Calls</v>
      </c>
      <c r="X3828" t="str">
        <f>IF(tbl_Customers[[#This Row],[account_length]] &lt;= 50, "0-50", IF(tbl_Customers[[#This Row],[account_length]] &lt;=100, "51-100", IF(tbl_Customers[[#This Row],[account_length]] &lt;= 150, "101-150", "151+")))</f>
        <v>151+</v>
      </c>
      <c r="Y3828" t="str">
        <f>IF(tbl_Customers[[#This Row],[total_intl_charge]] &lt;= 3, "Low Charges", "High Charges")</f>
        <v>High Charges</v>
      </c>
      <c r="Z3828" t="str">
        <f>IF(tbl_Customers[[#This Row],[total_eve_calls]]&lt;=80,"Low Calls",
IF(tbl_Customers[[#This Row],[total_eve_calls]]&lt;=120,"Medium Calls","High Calls"))</f>
        <v>High Calls</v>
      </c>
      <c r="AA3828" t="str">
        <f>IF(tbl_Customers[[#This Row],[total_eve_charge]]&lt;=15,"Low Charges",
IF(tbl_Customers[[#This Row],[total_eve_charge]]&lt;=20,"Medium Charges","High Charges"))</f>
        <v>High Charges</v>
      </c>
      <c r="AB38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28" t="str">
        <f>IF(tbl_Customers[[#This Row],[number_vmail_messages]] = 0, "No Usage", IF(tbl_Customers[[#This Row],[number_vmail_messages]] &lt;= 20, "Low Usage", IF(tbl_Customers[[#This Row],[number_vmail_messages]] &lt;= 40, "Medium Usgae", "High Usage")))</f>
        <v>No Usage</v>
      </c>
      <c r="AD3828" t="str">
        <f>IF(tbl_Customers[[#This Row],[total_day_minutes]]&lt;=150,"Low Usage", IF(tbl_Customers[[#This Row],[total_day_minutes]]&lt;=200,"Medium Usage", IF(tbl_Customers[[#This Row],[total_day_minutes]]&lt;=250,"High Usage","Very High Usage")))</f>
        <v>Medium Usage</v>
      </c>
      <c r="AE3828" t="str">
        <f>IF(tbl_Customers[[#This Row],[total_intl_calls]]&lt;=5,"Low Calls", IF(tbl_Customers[[#This Row],[total_intl_calls]]&lt;=10, "Medium Calls", "High Calls"))</f>
        <v>Medium Calls</v>
      </c>
      <c r="AF38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28" s="36" t="str">
        <f>IF(tbl_Customers[[#This Row],[Churn_Risk_Score]]&gt;=10,"High Risk", IF(tbl_Customers[[#This Row],[Churn_Risk_Score]]&gt;=5,"Medium Risk","Low Risk"))</f>
        <v>Low Risk</v>
      </c>
    </row>
    <row r="3829" spans="1:33" x14ac:dyDescent="0.35">
      <c r="A3829">
        <v>3828</v>
      </c>
      <c r="B3829" t="s">
        <v>27</v>
      </c>
      <c r="C3829">
        <v>83</v>
      </c>
      <c r="D3829" t="s">
        <v>28</v>
      </c>
      <c r="E3829" t="s">
        <v>22</v>
      </c>
      <c r="F3829" t="s">
        <v>22</v>
      </c>
      <c r="G3829">
        <v>0</v>
      </c>
      <c r="H3829">
        <v>268.7</v>
      </c>
      <c r="I3829">
        <v>81</v>
      </c>
      <c r="J3829">
        <v>45.68</v>
      </c>
      <c r="K3829">
        <v>145.5</v>
      </c>
      <c r="L3829">
        <v>100</v>
      </c>
      <c r="M3829">
        <v>12.37</v>
      </c>
      <c r="N3829">
        <v>185.6</v>
      </c>
      <c r="O3829">
        <v>86</v>
      </c>
      <c r="P3829">
        <v>8.35</v>
      </c>
      <c r="Q3829">
        <v>9.4</v>
      </c>
      <c r="R3829">
        <v>6</v>
      </c>
      <c r="S3829">
        <v>2.54</v>
      </c>
      <c r="T3829">
        <v>0</v>
      </c>
      <c r="U3829" t="s">
        <v>22</v>
      </c>
      <c r="V3829">
        <f>IF(tbl_Customers[[#This Row],[churn]] = "yes", 1, 0)</f>
        <v>0</v>
      </c>
      <c r="W3829" t="str">
        <f>IF(tbl_Customers[[#This Row],[number_customer_service_calls]] &lt;= 1, "0-1 Calls", IF(tbl_Customers[[#This Row],[number_customer_service_calls]] &lt;= 3, "2-3 Calls", IF(tbl_Customers[[#This Row],[number_customer_service_calls]] &lt;=5, "4-5 Calls", "6+ Calls")))</f>
        <v>0-1 Calls</v>
      </c>
      <c r="X3829" t="str">
        <f>IF(tbl_Customers[[#This Row],[account_length]] &lt;= 50, "0-50", IF(tbl_Customers[[#This Row],[account_length]] &lt;=100, "51-100", IF(tbl_Customers[[#This Row],[account_length]] &lt;= 150, "101-150", "151+")))</f>
        <v>51-100</v>
      </c>
      <c r="Y3829" t="str">
        <f>IF(tbl_Customers[[#This Row],[total_intl_charge]] &lt;= 3, "Low Charges", "High Charges")</f>
        <v>Low Charges</v>
      </c>
      <c r="Z3829" t="str">
        <f>IF(tbl_Customers[[#This Row],[total_eve_calls]]&lt;=80,"Low Calls",
IF(tbl_Customers[[#This Row],[total_eve_calls]]&lt;=120,"Medium Calls","High Calls"))</f>
        <v>Medium Calls</v>
      </c>
      <c r="AA3829" t="str">
        <f>IF(tbl_Customers[[#This Row],[total_eve_charge]]&lt;=15,"Low Charges",
IF(tbl_Customers[[#This Row],[total_eve_charge]]&lt;=20,"Medium Charges","High Charges"))</f>
        <v>Low Charges</v>
      </c>
      <c r="AB38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29" t="str">
        <f>IF(tbl_Customers[[#This Row],[number_vmail_messages]] = 0, "No Usage", IF(tbl_Customers[[#This Row],[number_vmail_messages]] &lt;= 20, "Low Usage", IF(tbl_Customers[[#This Row],[number_vmail_messages]] &lt;= 40, "Medium Usgae", "High Usage")))</f>
        <v>No Usage</v>
      </c>
      <c r="AD3829" t="str">
        <f>IF(tbl_Customers[[#This Row],[total_day_minutes]]&lt;=150,"Low Usage", IF(tbl_Customers[[#This Row],[total_day_minutes]]&lt;=200,"Medium Usage", IF(tbl_Customers[[#This Row],[total_day_minutes]]&lt;=250,"High Usage","Very High Usage")))</f>
        <v>Very High Usage</v>
      </c>
      <c r="AE3829" t="str">
        <f>IF(tbl_Customers[[#This Row],[total_intl_calls]]&lt;=5,"Low Calls", IF(tbl_Customers[[#This Row],[total_intl_calls]]&lt;=10, "Medium Calls", "High Calls"))</f>
        <v>Medium Calls</v>
      </c>
      <c r="AF38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29" s="36" t="str">
        <f>IF(tbl_Customers[[#This Row],[Churn_Risk_Score]]&gt;=10,"High Risk", IF(tbl_Customers[[#This Row],[Churn_Risk_Score]]&gt;=5,"Medium Risk","Low Risk"))</f>
        <v>Medium Risk</v>
      </c>
    </row>
    <row r="3830" spans="1:33" x14ac:dyDescent="0.35">
      <c r="A3830">
        <v>3829</v>
      </c>
      <c r="B3830" t="s">
        <v>62</v>
      </c>
      <c r="C3830">
        <v>87</v>
      </c>
      <c r="D3830" t="s">
        <v>25</v>
      </c>
      <c r="E3830" t="s">
        <v>22</v>
      </c>
      <c r="F3830" t="s">
        <v>23</v>
      </c>
      <c r="G3830">
        <v>48</v>
      </c>
      <c r="H3830">
        <v>178.8</v>
      </c>
      <c r="I3830">
        <v>91</v>
      </c>
      <c r="J3830">
        <v>30.4</v>
      </c>
      <c r="K3830">
        <v>246.8</v>
      </c>
      <c r="L3830">
        <v>106</v>
      </c>
      <c r="M3830">
        <v>20.98</v>
      </c>
      <c r="N3830">
        <v>262.39999999999998</v>
      </c>
      <c r="O3830">
        <v>119</v>
      </c>
      <c r="P3830">
        <v>11.81</v>
      </c>
      <c r="Q3830">
        <v>9</v>
      </c>
      <c r="R3830">
        <v>8</v>
      </c>
      <c r="S3830">
        <v>2.4300000000000002</v>
      </c>
      <c r="T3830">
        <v>1</v>
      </c>
      <c r="U3830" t="s">
        <v>22</v>
      </c>
      <c r="V3830">
        <f>IF(tbl_Customers[[#This Row],[churn]] = "yes", 1, 0)</f>
        <v>0</v>
      </c>
      <c r="W3830" t="str">
        <f>IF(tbl_Customers[[#This Row],[number_customer_service_calls]] &lt;= 1, "0-1 Calls", IF(tbl_Customers[[#This Row],[number_customer_service_calls]] &lt;= 3, "2-3 Calls", IF(tbl_Customers[[#This Row],[number_customer_service_calls]] &lt;=5, "4-5 Calls", "6+ Calls")))</f>
        <v>0-1 Calls</v>
      </c>
      <c r="X3830" t="str">
        <f>IF(tbl_Customers[[#This Row],[account_length]] &lt;= 50, "0-50", IF(tbl_Customers[[#This Row],[account_length]] &lt;=100, "51-100", IF(tbl_Customers[[#This Row],[account_length]] &lt;= 150, "101-150", "151+")))</f>
        <v>51-100</v>
      </c>
      <c r="Y3830" t="str">
        <f>IF(tbl_Customers[[#This Row],[total_intl_charge]] &lt;= 3, "Low Charges", "High Charges")</f>
        <v>Low Charges</v>
      </c>
      <c r="Z3830" t="str">
        <f>IF(tbl_Customers[[#This Row],[total_eve_calls]]&lt;=80,"Low Calls",
IF(tbl_Customers[[#This Row],[total_eve_calls]]&lt;=120,"Medium Calls","High Calls"))</f>
        <v>Medium Calls</v>
      </c>
      <c r="AA3830" t="str">
        <f>IF(tbl_Customers[[#This Row],[total_eve_charge]]&lt;=15,"Low Charges",
IF(tbl_Customers[[#This Row],[total_eve_charge]]&lt;=20,"Medium Charges","High Charges"))</f>
        <v>High Charges</v>
      </c>
      <c r="AB38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30" t="str">
        <f>IF(tbl_Customers[[#This Row],[number_vmail_messages]] = 0, "No Usage", IF(tbl_Customers[[#This Row],[number_vmail_messages]] &lt;= 20, "Low Usage", IF(tbl_Customers[[#This Row],[number_vmail_messages]] &lt;= 40, "Medium Usgae", "High Usage")))</f>
        <v>High Usage</v>
      </c>
      <c r="AD3830" t="str">
        <f>IF(tbl_Customers[[#This Row],[total_day_minutes]]&lt;=150,"Low Usage", IF(tbl_Customers[[#This Row],[total_day_minutes]]&lt;=200,"Medium Usage", IF(tbl_Customers[[#This Row],[total_day_minutes]]&lt;=250,"High Usage","Very High Usage")))</f>
        <v>Medium Usage</v>
      </c>
      <c r="AE3830" t="str">
        <f>IF(tbl_Customers[[#This Row],[total_intl_calls]]&lt;=5,"Low Calls", IF(tbl_Customers[[#This Row],[total_intl_calls]]&lt;=10, "Medium Calls", "High Calls"))</f>
        <v>Medium Calls</v>
      </c>
      <c r="AF38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30" s="36" t="str">
        <f>IF(tbl_Customers[[#This Row],[Churn_Risk_Score]]&gt;=10,"High Risk", IF(tbl_Customers[[#This Row],[Churn_Risk_Score]]&gt;=5,"Medium Risk","Low Risk"))</f>
        <v>Low Risk</v>
      </c>
    </row>
    <row r="3831" spans="1:33" x14ac:dyDescent="0.35">
      <c r="A3831">
        <v>3830</v>
      </c>
      <c r="B3831" t="s">
        <v>38</v>
      </c>
      <c r="C3831">
        <v>126</v>
      </c>
      <c r="D3831" t="s">
        <v>21</v>
      </c>
      <c r="E3831" t="s">
        <v>22</v>
      </c>
      <c r="F3831" t="s">
        <v>23</v>
      </c>
      <c r="G3831">
        <v>24</v>
      </c>
      <c r="H3831">
        <v>197.3</v>
      </c>
      <c r="I3831">
        <v>82</v>
      </c>
      <c r="J3831">
        <v>33.54</v>
      </c>
      <c r="K3831">
        <v>167.6</v>
      </c>
      <c r="L3831">
        <v>51</v>
      </c>
      <c r="M3831">
        <v>14.25</v>
      </c>
      <c r="N3831">
        <v>222</v>
      </c>
      <c r="O3831">
        <v>89</v>
      </c>
      <c r="P3831">
        <v>9.99</v>
      </c>
      <c r="Q3831">
        <v>7.4</v>
      </c>
      <c r="R3831">
        <v>3</v>
      </c>
      <c r="S3831">
        <v>2</v>
      </c>
      <c r="T3831">
        <v>1</v>
      </c>
      <c r="U3831" t="s">
        <v>22</v>
      </c>
      <c r="V3831">
        <f>IF(tbl_Customers[[#This Row],[churn]] = "yes", 1, 0)</f>
        <v>0</v>
      </c>
      <c r="W3831" t="str">
        <f>IF(tbl_Customers[[#This Row],[number_customer_service_calls]] &lt;= 1, "0-1 Calls", IF(tbl_Customers[[#This Row],[number_customer_service_calls]] &lt;= 3, "2-3 Calls", IF(tbl_Customers[[#This Row],[number_customer_service_calls]] &lt;=5, "4-5 Calls", "6+ Calls")))</f>
        <v>0-1 Calls</v>
      </c>
      <c r="X3831" t="str">
        <f>IF(tbl_Customers[[#This Row],[account_length]] &lt;= 50, "0-50", IF(tbl_Customers[[#This Row],[account_length]] &lt;=100, "51-100", IF(tbl_Customers[[#This Row],[account_length]] &lt;= 150, "101-150", "151+")))</f>
        <v>101-150</v>
      </c>
      <c r="Y3831" t="str">
        <f>IF(tbl_Customers[[#This Row],[total_intl_charge]] &lt;= 3, "Low Charges", "High Charges")</f>
        <v>Low Charges</v>
      </c>
      <c r="Z3831" t="str">
        <f>IF(tbl_Customers[[#This Row],[total_eve_calls]]&lt;=80,"Low Calls",
IF(tbl_Customers[[#This Row],[total_eve_calls]]&lt;=120,"Medium Calls","High Calls"))</f>
        <v>Low Calls</v>
      </c>
      <c r="AA3831" t="str">
        <f>IF(tbl_Customers[[#This Row],[total_eve_charge]]&lt;=15,"Low Charges",
IF(tbl_Customers[[#This Row],[total_eve_charge]]&lt;=20,"Medium Charges","High Charges"))</f>
        <v>Low Charges</v>
      </c>
      <c r="AB38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31" t="str">
        <f>IF(tbl_Customers[[#This Row],[number_vmail_messages]] = 0, "No Usage", IF(tbl_Customers[[#This Row],[number_vmail_messages]] &lt;= 20, "Low Usage", IF(tbl_Customers[[#This Row],[number_vmail_messages]] &lt;= 40, "Medium Usgae", "High Usage")))</f>
        <v>Medium Usgae</v>
      </c>
      <c r="AD3831" t="str">
        <f>IF(tbl_Customers[[#This Row],[total_day_minutes]]&lt;=150,"Low Usage", IF(tbl_Customers[[#This Row],[total_day_minutes]]&lt;=200,"Medium Usage", IF(tbl_Customers[[#This Row],[total_day_minutes]]&lt;=250,"High Usage","Very High Usage")))</f>
        <v>Medium Usage</v>
      </c>
      <c r="AE3831" t="str">
        <f>IF(tbl_Customers[[#This Row],[total_intl_calls]]&lt;=5,"Low Calls", IF(tbl_Customers[[#This Row],[total_intl_calls]]&lt;=10, "Medium Calls", "High Calls"))</f>
        <v>Low Calls</v>
      </c>
      <c r="AF38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31" s="36" t="str">
        <f>IF(tbl_Customers[[#This Row],[Churn_Risk_Score]]&gt;=10,"High Risk", IF(tbl_Customers[[#This Row],[Churn_Risk_Score]]&gt;=5,"Medium Risk","Low Risk"))</f>
        <v>Low Risk</v>
      </c>
    </row>
    <row r="3832" spans="1:33" x14ac:dyDescent="0.35">
      <c r="A3832">
        <v>3831</v>
      </c>
      <c r="B3832" t="s">
        <v>36</v>
      </c>
      <c r="C3832">
        <v>61</v>
      </c>
      <c r="D3832" t="s">
        <v>21</v>
      </c>
      <c r="E3832" t="s">
        <v>22</v>
      </c>
      <c r="F3832" t="s">
        <v>23</v>
      </c>
      <c r="G3832">
        <v>36</v>
      </c>
      <c r="H3832">
        <v>233.9</v>
      </c>
      <c r="I3832">
        <v>97</v>
      </c>
      <c r="J3832">
        <v>39.76</v>
      </c>
      <c r="K3832">
        <v>175.6</v>
      </c>
      <c r="L3832">
        <v>133</v>
      </c>
      <c r="M3832">
        <v>14.93</v>
      </c>
      <c r="N3832">
        <v>177</v>
      </c>
      <c r="O3832">
        <v>83</v>
      </c>
      <c r="P3832">
        <v>7.97</v>
      </c>
      <c r="Q3832">
        <v>9.5</v>
      </c>
      <c r="R3832">
        <v>4</v>
      </c>
      <c r="S3832">
        <v>2.57</v>
      </c>
      <c r="T3832">
        <v>1</v>
      </c>
      <c r="U3832" t="s">
        <v>22</v>
      </c>
      <c r="V3832">
        <f>IF(tbl_Customers[[#This Row],[churn]] = "yes", 1, 0)</f>
        <v>0</v>
      </c>
      <c r="W3832" t="str">
        <f>IF(tbl_Customers[[#This Row],[number_customer_service_calls]] &lt;= 1, "0-1 Calls", IF(tbl_Customers[[#This Row],[number_customer_service_calls]] &lt;= 3, "2-3 Calls", IF(tbl_Customers[[#This Row],[number_customer_service_calls]] &lt;=5, "4-5 Calls", "6+ Calls")))</f>
        <v>0-1 Calls</v>
      </c>
      <c r="X3832" t="str">
        <f>IF(tbl_Customers[[#This Row],[account_length]] &lt;= 50, "0-50", IF(tbl_Customers[[#This Row],[account_length]] &lt;=100, "51-100", IF(tbl_Customers[[#This Row],[account_length]] &lt;= 150, "101-150", "151+")))</f>
        <v>51-100</v>
      </c>
      <c r="Y3832" t="str">
        <f>IF(tbl_Customers[[#This Row],[total_intl_charge]] &lt;= 3, "Low Charges", "High Charges")</f>
        <v>Low Charges</v>
      </c>
      <c r="Z3832" t="str">
        <f>IF(tbl_Customers[[#This Row],[total_eve_calls]]&lt;=80,"Low Calls",
IF(tbl_Customers[[#This Row],[total_eve_calls]]&lt;=120,"Medium Calls","High Calls"))</f>
        <v>High Calls</v>
      </c>
      <c r="AA3832" t="str">
        <f>IF(tbl_Customers[[#This Row],[total_eve_charge]]&lt;=15,"Low Charges",
IF(tbl_Customers[[#This Row],[total_eve_charge]]&lt;=20,"Medium Charges","High Charges"))</f>
        <v>Low Charges</v>
      </c>
      <c r="AB38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32" t="str">
        <f>IF(tbl_Customers[[#This Row],[number_vmail_messages]] = 0, "No Usage", IF(tbl_Customers[[#This Row],[number_vmail_messages]] &lt;= 20, "Low Usage", IF(tbl_Customers[[#This Row],[number_vmail_messages]] &lt;= 40, "Medium Usgae", "High Usage")))</f>
        <v>Medium Usgae</v>
      </c>
      <c r="AD3832" t="str">
        <f>IF(tbl_Customers[[#This Row],[total_day_minutes]]&lt;=150,"Low Usage", IF(tbl_Customers[[#This Row],[total_day_minutes]]&lt;=200,"Medium Usage", IF(tbl_Customers[[#This Row],[total_day_minutes]]&lt;=250,"High Usage","Very High Usage")))</f>
        <v>High Usage</v>
      </c>
      <c r="AE3832" t="str">
        <f>IF(tbl_Customers[[#This Row],[total_intl_calls]]&lt;=5,"Low Calls", IF(tbl_Customers[[#This Row],[total_intl_calls]]&lt;=10, "Medium Calls", "High Calls"))</f>
        <v>Low Calls</v>
      </c>
      <c r="AF38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32" s="36" t="str">
        <f>IF(tbl_Customers[[#This Row],[Churn_Risk_Score]]&gt;=10,"High Risk", IF(tbl_Customers[[#This Row],[Churn_Risk_Score]]&gt;=5,"Medium Risk","Low Risk"))</f>
        <v>Low Risk</v>
      </c>
    </row>
    <row r="3833" spans="1:33" x14ac:dyDescent="0.35">
      <c r="A3833">
        <v>3832</v>
      </c>
      <c r="B3833" t="s">
        <v>29</v>
      </c>
      <c r="C3833">
        <v>90</v>
      </c>
      <c r="D3833" t="s">
        <v>25</v>
      </c>
      <c r="E3833" t="s">
        <v>23</v>
      </c>
      <c r="F3833" t="s">
        <v>22</v>
      </c>
      <c r="G3833">
        <v>0</v>
      </c>
      <c r="H3833">
        <v>207.1</v>
      </c>
      <c r="I3833">
        <v>87</v>
      </c>
      <c r="J3833">
        <v>35.21</v>
      </c>
      <c r="K3833">
        <v>208.5</v>
      </c>
      <c r="L3833">
        <v>87</v>
      </c>
      <c r="M3833">
        <v>17.72</v>
      </c>
      <c r="N3833">
        <v>146</v>
      </c>
      <c r="O3833">
        <v>95</v>
      </c>
      <c r="P3833">
        <v>6.57</v>
      </c>
      <c r="Q3833">
        <v>4.4000000000000004</v>
      </c>
      <c r="R3833">
        <v>5</v>
      </c>
      <c r="S3833">
        <v>1.19</v>
      </c>
      <c r="T3833">
        <v>2</v>
      </c>
      <c r="U3833" t="s">
        <v>22</v>
      </c>
      <c r="V3833">
        <f>IF(tbl_Customers[[#This Row],[churn]] = "yes", 1, 0)</f>
        <v>0</v>
      </c>
      <c r="W3833" t="str">
        <f>IF(tbl_Customers[[#This Row],[number_customer_service_calls]] &lt;= 1, "0-1 Calls", IF(tbl_Customers[[#This Row],[number_customer_service_calls]] &lt;= 3, "2-3 Calls", IF(tbl_Customers[[#This Row],[number_customer_service_calls]] &lt;=5, "4-5 Calls", "6+ Calls")))</f>
        <v>2-3 Calls</v>
      </c>
      <c r="X3833" t="str">
        <f>IF(tbl_Customers[[#This Row],[account_length]] &lt;= 50, "0-50", IF(tbl_Customers[[#This Row],[account_length]] &lt;=100, "51-100", IF(tbl_Customers[[#This Row],[account_length]] &lt;= 150, "101-150", "151+")))</f>
        <v>51-100</v>
      </c>
      <c r="Y3833" t="str">
        <f>IF(tbl_Customers[[#This Row],[total_intl_charge]] &lt;= 3, "Low Charges", "High Charges")</f>
        <v>Low Charges</v>
      </c>
      <c r="Z3833" t="str">
        <f>IF(tbl_Customers[[#This Row],[total_eve_calls]]&lt;=80,"Low Calls",
IF(tbl_Customers[[#This Row],[total_eve_calls]]&lt;=120,"Medium Calls","High Calls"))</f>
        <v>Medium Calls</v>
      </c>
      <c r="AA3833" t="str">
        <f>IF(tbl_Customers[[#This Row],[total_eve_charge]]&lt;=15,"Low Charges",
IF(tbl_Customers[[#This Row],[total_eve_charge]]&lt;=20,"Medium Charges","High Charges"))</f>
        <v>Medium Charges</v>
      </c>
      <c r="AB38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33" t="str">
        <f>IF(tbl_Customers[[#This Row],[number_vmail_messages]] = 0, "No Usage", IF(tbl_Customers[[#This Row],[number_vmail_messages]] &lt;= 20, "Low Usage", IF(tbl_Customers[[#This Row],[number_vmail_messages]] &lt;= 40, "Medium Usgae", "High Usage")))</f>
        <v>No Usage</v>
      </c>
      <c r="AD3833" t="str">
        <f>IF(tbl_Customers[[#This Row],[total_day_minutes]]&lt;=150,"Low Usage", IF(tbl_Customers[[#This Row],[total_day_minutes]]&lt;=200,"Medium Usage", IF(tbl_Customers[[#This Row],[total_day_minutes]]&lt;=250,"High Usage","Very High Usage")))</f>
        <v>High Usage</v>
      </c>
      <c r="AE3833" t="str">
        <f>IF(tbl_Customers[[#This Row],[total_intl_calls]]&lt;=5,"Low Calls", IF(tbl_Customers[[#This Row],[total_intl_calls]]&lt;=10, "Medium Calls", "High Calls"))</f>
        <v>Low Calls</v>
      </c>
      <c r="AF38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33" s="36" t="str">
        <f>IF(tbl_Customers[[#This Row],[Churn_Risk_Score]]&gt;=10,"High Risk", IF(tbl_Customers[[#This Row],[Churn_Risk_Score]]&gt;=5,"Medium Risk","Low Risk"))</f>
        <v>Low Risk</v>
      </c>
    </row>
    <row r="3834" spans="1:33" x14ac:dyDescent="0.35">
      <c r="A3834">
        <v>3833</v>
      </c>
      <c r="B3834" t="s">
        <v>40</v>
      </c>
      <c r="C3834">
        <v>131</v>
      </c>
      <c r="D3834" t="s">
        <v>25</v>
      </c>
      <c r="E3834" t="s">
        <v>22</v>
      </c>
      <c r="F3834" t="s">
        <v>22</v>
      </c>
      <c r="G3834">
        <v>0</v>
      </c>
      <c r="H3834">
        <v>136.80000000000001</v>
      </c>
      <c r="I3834">
        <v>84</v>
      </c>
      <c r="J3834">
        <v>23.26</v>
      </c>
      <c r="K3834">
        <v>179.4</v>
      </c>
      <c r="L3834">
        <v>81</v>
      </c>
      <c r="M3834">
        <v>15.25</v>
      </c>
      <c r="N3834">
        <v>235.2</v>
      </c>
      <c r="O3834">
        <v>151</v>
      </c>
      <c r="P3834">
        <v>10.58</v>
      </c>
      <c r="Q3834">
        <v>5</v>
      </c>
      <c r="R3834">
        <v>3</v>
      </c>
      <c r="S3834">
        <v>1.35</v>
      </c>
      <c r="T3834">
        <v>2</v>
      </c>
      <c r="U3834" t="s">
        <v>22</v>
      </c>
      <c r="V3834">
        <f>IF(tbl_Customers[[#This Row],[churn]] = "yes", 1, 0)</f>
        <v>0</v>
      </c>
      <c r="W3834" t="str">
        <f>IF(tbl_Customers[[#This Row],[number_customer_service_calls]] &lt;= 1, "0-1 Calls", IF(tbl_Customers[[#This Row],[number_customer_service_calls]] &lt;= 3, "2-3 Calls", IF(tbl_Customers[[#This Row],[number_customer_service_calls]] &lt;=5, "4-5 Calls", "6+ Calls")))</f>
        <v>2-3 Calls</v>
      </c>
      <c r="X3834" t="str">
        <f>IF(tbl_Customers[[#This Row],[account_length]] &lt;= 50, "0-50", IF(tbl_Customers[[#This Row],[account_length]] &lt;=100, "51-100", IF(tbl_Customers[[#This Row],[account_length]] &lt;= 150, "101-150", "151+")))</f>
        <v>101-150</v>
      </c>
      <c r="Y3834" t="str">
        <f>IF(tbl_Customers[[#This Row],[total_intl_charge]] &lt;= 3, "Low Charges", "High Charges")</f>
        <v>Low Charges</v>
      </c>
      <c r="Z3834" t="str">
        <f>IF(tbl_Customers[[#This Row],[total_eve_calls]]&lt;=80,"Low Calls",
IF(tbl_Customers[[#This Row],[total_eve_calls]]&lt;=120,"Medium Calls","High Calls"))</f>
        <v>Medium Calls</v>
      </c>
      <c r="AA3834" t="str">
        <f>IF(tbl_Customers[[#This Row],[total_eve_charge]]&lt;=15,"Low Charges",
IF(tbl_Customers[[#This Row],[total_eve_charge]]&lt;=20,"Medium Charges","High Charges"))</f>
        <v>Medium Charges</v>
      </c>
      <c r="AB38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34" t="str">
        <f>IF(tbl_Customers[[#This Row],[number_vmail_messages]] = 0, "No Usage", IF(tbl_Customers[[#This Row],[number_vmail_messages]] &lt;= 20, "Low Usage", IF(tbl_Customers[[#This Row],[number_vmail_messages]] &lt;= 40, "Medium Usgae", "High Usage")))</f>
        <v>No Usage</v>
      </c>
      <c r="AD3834" t="str">
        <f>IF(tbl_Customers[[#This Row],[total_day_minutes]]&lt;=150,"Low Usage", IF(tbl_Customers[[#This Row],[total_day_minutes]]&lt;=200,"Medium Usage", IF(tbl_Customers[[#This Row],[total_day_minutes]]&lt;=250,"High Usage","Very High Usage")))</f>
        <v>Low Usage</v>
      </c>
      <c r="AE3834" t="str">
        <f>IF(tbl_Customers[[#This Row],[total_intl_calls]]&lt;=5,"Low Calls", IF(tbl_Customers[[#This Row],[total_intl_calls]]&lt;=10, "Medium Calls", "High Calls"))</f>
        <v>Low Calls</v>
      </c>
      <c r="AF38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34" s="36" t="str">
        <f>IF(tbl_Customers[[#This Row],[Churn_Risk_Score]]&gt;=10,"High Risk", IF(tbl_Customers[[#This Row],[Churn_Risk_Score]]&gt;=5,"Medium Risk","Low Risk"))</f>
        <v>Low Risk</v>
      </c>
    </row>
    <row r="3835" spans="1:33" x14ac:dyDescent="0.35">
      <c r="A3835">
        <v>3834</v>
      </c>
      <c r="B3835" t="s">
        <v>43</v>
      </c>
      <c r="C3835">
        <v>89</v>
      </c>
      <c r="D3835" t="s">
        <v>21</v>
      </c>
      <c r="E3835" t="s">
        <v>22</v>
      </c>
      <c r="F3835" t="s">
        <v>22</v>
      </c>
      <c r="G3835">
        <v>0</v>
      </c>
      <c r="H3835">
        <v>159.4</v>
      </c>
      <c r="I3835">
        <v>126</v>
      </c>
      <c r="J3835">
        <v>27.1</v>
      </c>
      <c r="K3835">
        <v>207</v>
      </c>
      <c r="L3835">
        <v>108</v>
      </c>
      <c r="M3835">
        <v>17.600000000000001</v>
      </c>
      <c r="N3835">
        <v>141.6</v>
      </c>
      <c r="O3835">
        <v>121</v>
      </c>
      <c r="P3835">
        <v>6.37</v>
      </c>
      <c r="Q3835">
        <v>11.1</v>
      </c>
      <c r="R3835">
        <v>4</v>
      </c>
      <c r="S3835">
        <v>3</v>
      </c>
      <c r="T3835">
        <v>1</v>
      </c>
      <c r="U3835" t="s">
        <v>22</v>
      </c>
      <c r="V3835">
        <f>IF(tbl_Customers[[#This Row],[churn]] = "yes", 1, 0)</f>
        <v>0</v>
      </c>
      <c r="W3835" t="str">
        <f>IF(tbl_Customers[[#This Row],[number_customer_service_calls]] &lt;= 1, "0-1 Calls", IF(tbl_Customers[[#This Row],[number_customer_service_calls]] &lt;= 3, "2-3 Calls", IF(tbl_Customers[[#This Row],[number_customer_service_calls]] &lt;=5, "4-5 Calls", "6+ Calls")))</f>
        <v>0-1 Calls</v>
      </c>
      <c r="X3835" t="str">
        <f>IF(tbl_Customers[[#This Row],[account_length]] &lt;= 50, "0-50", IF(tbl_Customers[[#This Row],[account_length]] &lt;=100, "51-100", IF(tbl_Customers[[#This Row],[account_length]] &lt;= 150, "101-150", "151+")))</f>
        <v>51-100</v>
      </c>
      <c r="Y3835" t="str">
        <f>IF(tbl_Customers[[#This Row],[total_intl_charge]] &lt;= 3, "Low Charges", "High Charges")</f>
        <v>Low Charges</v>
      </c>
      <c r="Z3835" t="str">
        <f>IF(tbl_Customers[[#This Row],[total_eve_calls]]&lt;=80,"Low Calls",
IF(tbl_Customers[[#This Row],[total_eve_calls]]&lt;=120,"Medium Calls","High Calls"))</f>
        <v>Medium Calls</v>
      </c>
      <c r="AA3835" t="str">
        <f>IF(tbl_Customers[[#This Row],[total_eve_charge]]&lt;=15,"Low Charges",
IF(tbl_Customers[[#This Row],[total_eve_charge]]&lt;=20,"Medium Charges","High Charges"))</f>
        <v>Medium Charges</v>
      </c>
      <c r="AB38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35" t="str">
        <f>IF(tbl_Customers[[#This Row],[number_vmail_messages]] = 0, "No Usage", IF(tbl_Customers[[#This Row],[number_vmail_messages]] &lt;= 20, "Low Usage", IF(tbl_Customers[[#This Row],[number_vmail_messages]] &lt;= 40, "Medium Usgae", "High Usage")))</f>
        <v>No Usage</v>
      </c>
      <c r="AD3835" t="str">
        <f>IF(tbl_Customers[[#This Row],[total_day_minutes]]&lt;=150,"Low Usage", IF(tbl_Customers[[#This Row],[total_day_minutes]]&lt;=200,"Medium Usage", IF(tbl_Customers[[#This Row],[total_day_minutes]]&lt;=250,"High Usage","Very High Usage")))</f>
        <v>Medium Usage</v>
      </c>
      <c r="AE3835" t="str">
        <f>IF(tbl_Customers[[#This Row],[total_intl_calls]]&lt;=5,"Low Calls", IF(tbl_Customers[[#This Row],[total_intl_calls]]&lt;=10, "Medium Calls", "High Calls"))</f>
        <v>Low Calls</v>
      </c>
      <c r="AF38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35" s="36" t="str">
        <f>IF(tbl_Customers[[#This Row],[Churn_Risk_Score]]&gt;=10,"High Risk", IF(tbl_Customers[[#This Row],[Churn_Risk_Score]]&gt;=5,"Medium Risk","Low Risk"))</f>
        <v>Low Risk</v>
      </c>
    </row>
    <row r="3836" spans="1:33" x14ac:dyDescent="0.35">
      <c r="A3836">
        <v>3835</v>
      </c>
      <c r="B3836" t="s">
        <v>72</v>
      </c>
      <c r="C3836">
        <v>71</v>
      </c>
      <c r="D3836" t="s">
        <v>21</v>
      </c>
      <c r="E3836" t="s">
        <v>22</v>
      </c>
      <c r="F3836" t="s">
        <v>22</v>
      </c>
      <c r="G3836">
        <v>0</v>
      </c>
      <c r="H3836">
        <v>112.1</v>
      </c>
      <c r="I3836">
        <v>122</v>
      </c>
      <c r="J3836">
        <v>19.059999999999999</v>
      </c>
      <c r="K3836">
        <v>157.9</v>
      </c>
      <c r="L3836">
        <v>86</v>
      </c>
      <c r="M3836">
        <v>13.42</v>
      </c>
      <c r="N3836">
        <v>271.60000000000002</v>
      </c>
      <c r="O3836">
        <v>104</v>
      </c>
      <c r="P3836">
        <v>12.22</v>
      </c>
      <c r="Q3836">
        <v>11.1</v>
      </c>
      <c r="R3836">
        <v>5</v>
      </c>
      <c r="S3836">
        <v>3</v>
      </c>
      <c r="T3836">
        <v>0</v>
      </c>
      <c r="U3836" t="s">
        <v>22</v>
      </c>
      <c r="V3836">
        <f>IF(tbl_Customers[[#This Row],[churn]] = "yes", 1, 0)</f>
        <v>0</v>
      </c>
      <c r="W3836" t="str">
        <f>IF(tbl_Customers[[#This Row],[number_customer_service_calls]] &lt;= 1, "0-1 Calls", IF(tbl_Customers[[#This Row],[number_customer_service_calls]] &lt;= 3, "2-3 Calls", IF(tbl_Customers[[#This Row],[number_customer_service_calls]] &lt;=5, "4-5 Calls", "6+ Calls")))</f>
        <v>0-1 Calls</v>
      </c>
      <c r="X3836" t="str">
        <f>IF(tbl_Customers[[#This Row],[account_length]] &lt;= 50, "0-50", IF(tbl_Customers[[#This Row],[account_length]] &lt;=100, "51-100", IF(tbl_Customers[[#This Row],[account_length]] &lt;= 150, "101-150", "151+")))</f>
        <v>51-100</v>
      </c>
      <c r="Y3836" t="str">
        <f>IF(tbl_Customers[[#This Row],[total_intl_charge]] &lt;= 3, "Low Charges", "High Charges")</f>
        <v>Low Charges</v>
      </c>
      <c r="Z3836" t="str">
        <f>IF(tbl_Customers[[#This Row],[total_eve_calls]]&lt;=80,"Low Calls",
IF(tbl_Customers[[#This Row],[total_eve_calls]]&lt;=120,"Medium Calls","High Calls"))</f>
        <v>Medium Calls</v>
      </c>
      <c r="AA3836" t="str">
        <f>IF(tbl_Customers[[#This Row],[total_eve_charge]]&lt;=15,"Low Charges",
IF(tbl_Customers[[#This Row],[total_eve_charge]]&lt;=20,"Medium Charges","High Charges"))</f>
        <v>Low Charges</v>
      </c>
      <c r="AB38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36" t="str">
        <f>IF(tbl_Customers[[#This Row],[number_vmail_messages]] = 0, "No Usage", IF(tbl_Customers[[#This Row],[number_vmail_messages]] &lt;= 20, "Low Usage", IF(tbl_Customers[[#This Row],[number_vmail_messages]] &lt;= 40, "Medium Usgae", "High Usage")))</f>
        <v>No Usage</v>
      </c>
      <c r="AD3836" t="str">
        <f>IF(tbl_Customers[[#This Row],[total_day_minutes]]&lt;=150,"Low Usage", IF(tbl_Customers[[#This Row],[total_day_minutes]]&lt;=200,"Medium Usage", IF(tbl_Customers[[#This Row],[total_day_minutes]]&lt;=250,"High Usage","Very High Usage")))</f>
        <v>Low Usage</v>
      </c>
      <c r="AE3836" t="str">
        <f>IF(tbl_Customers[[#This Row],[total_intl_calls]]&lt;=5,"Low Calls", IF(tbl_Customers[[#This Row],[total_intl_calls]]&lt;=10, "Medium Calls", "High Calls"))</f>
        <v>Low Calls</v>
      </c>
      <c r="AF38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36" s="36" t="str">
        <f>IF(tbl_Customers[[#This Row],[Churn_Risk_Score]]&gt;=10,"High Risk", IF(tbl_Customers[[#This Row],[Churn_Risk_Score]]&gt;=5,"Medium Risk","Low Risk"))</f>
        <v>Low Risk</v>
      </c>
    </row>
    <row r="3837" spans="1:33" x14ac:dyDescent="0.35">
      <c r="A3837">
        <v>3836</v>
      </c>
      <c r="B3837" t="s">
        <v>69</v>
      </c>
      <c r="C3837">
        <v>166</v>
      </c>
      <c r="D3837" t="s">
        <v>21</v>
      </c>
      <c r="E3837" t="s">
        <v>22</v>
      </c>
      <c r="F3837" t="s">
        <v>22</v>
      </c>
      <c r="G3837">
        <v>0</v>
      </c>
      <c r="H3837">
        <v>238.6</v>
      </c>
      <c r="I3837">
        <v>117</v>
      </c>
      <c r="J3837">
        <v>40.56</v>
      </c>
      <c r="K3837">
        <v>242.8</v>
      </c>
      <c r="L3837">
        <v>73</v>
      </c>
      <c r="M3837">
        <v>20.64</v>
      </c>
      <c r="N3837">
        <v>203.3</v>
      </c>
      <c r="O3837">
        <v>130</v>
      </c>
      <c r="P3837">
        <v>9.15</v>
      </c>
      <c r="Q3837">
        <v>10</v>
      </c>
      <c r="R3837">
        <v>8</v>
      </c>
      <c r="S3837">
        <v>2.7</v>
      </c>
      <c r="T3837">
        <v>4</v>
      </c>
      <c r="U3837" t="s">
        <v>22</v>
      </c>
      <c r="V3837">
        <f>IF(tbl_Customers[[#This Row],[churn]] = "yes", 1, 0)</f>
        <v>0</v>
      </c>
      <c r="W3837" t="str">
        <f>IF(tbl_Customers[[#This Row],[number_customer_service_calls]] &lt;= 1, "0-1 Calls", IF(tbl_Customers[[#This Row],[number_customer_service_calls]] &lt;= 3, "2-3 Calls", IF(tbl_Customers[[#This Row],[number_customer_service_calls]] &lt;=5, "4-5 Calls", "6+ Calls")))</f>
        <v>4-5 Calls</v>
      </c>
      <c r="X3837" t="str">
        <f>IF(tbl_Customers[[#This Row],[account_length]] &lt;= 50, "0-50", IF(tbl_Customers[[#This Row],[account_length]] &lt;=100, "51-100", IF(tbl_Customers[[#This Row],[account_length]] &lt;= 150, "101-150", "151+")))</f>
        <v>151+</v>
      </c>
      <c r="Y3837" t="str">
        <f>IF(tbl_Customers[[#This Row],[total_intl_charge]] &lt;= 3, "Low Charges", "High Charges")</f>
        <v>Low Charges</v>
      </c>
      <c r="Z3837" t="str">
        <f>IF(tbl_Customers[[#This Row],[total_eve_calls]]&lt;=80,"Low Calls",
IF(tbl_Customers[[#This Row],[total_eve_calls]]&lt;=120,"Medium Calls","High Calls"))</f>
        <v>Low Calls</v>
      </c>
      <c r="AA3837" t="str">
        <f>IF(tbl_Customers[[#This Row],[total_eve_charge]]&lt;=15,"Low Charges",
IF(tbl_Customers[[#This Row],[total_eve_charge]]&lt;=20,"Medium Charges","High Charges"))</f>
        <v>High Charges</v>
      </c>
      <c r="AB38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37" t="str">
        <f>IF(tbl_Customers[[#This Row],[number_vmail_messages]] = 0, "No Usage", IF(tbl_Customers[[#This Row],[number_vmail_messages]] &lt;= 20, "Low Usage", IF(tbl_Customers[[#This Row],[number_vmail_messages]] &lt;= 40, "Medium Usgae", "High Usage")))</f>
        <v>No Usage</v>
      </c>
      <c r="AD3837" t="str">
        <f>IF(tbl_Customers[[#This Row],[total_day_minutes]]&lt;=150,"Low Usage", IF(tbl_Customers[[#This Row],[total_day_minutes]]&lt;=200,"Medium Usage", IF(tbl_Customers[[#This Row],[total_day_minutes]]&lt;=250,"High Usage","Very High Usage")))</f>
        <v>High Usage</v>
      </c>
      <c r="AE3837" t="str">
        <f>IF(tbl_Customers[[#This Row],[total_intl_calls]]&lt;=5,"Low Calls", IF(tbl_Customers[[#This Row],[total_intl_calls]]&lt;=10, "Medium Calls", "High Calls"))</f>
        <v>Medium Calls</v>
      </c>
      <c r="AF38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37" s="36" t="str">
        <f>IF(tbl_Customers[[#This Row],[Churn_Risk_Score]]&gt;=10,"High Risk", IF(tbl_Customers[[#This Row],[Churn_Risk_Score]]&gt;=5,"Medium Risk","Low Risk"))</f>
        <v>Medium Risk</v>
      </c>
    </row>
    <row r="3838" spans="1:33" x14ac:dyDescent="0.35">
      <c r="A3838">
        <v>3837</v>
      </c>
      <c r="B3838" t="s">
        <v>47</v>
      </c>
      <c r="C3838">
        <v>146</v>
      </c>
      <c r="D3838" t="s">
        <v>28</v>
      </c>
      <c r="E3838" t="s">
        <v>23</v>
      </c>
      <c r="F3838" t="s">
        <v>22</v>
      </c>
      <c r="G3838">
        <v>0</v>
      </c>
      <c r="H3838">
        <v>163.5</v>
      </c>
      <c r="I3838">
        <v>85</v>
      </c>
      <c r="J3838">
        <v>27.8</v>
      </c>
      <c r="K3838">
        <v>224.8</v>
      </c>
      <c r="L3838">
        <v>149</v>
      </c>
      <c r="M3838">
        <v>19.11</v>
      </c>
      <c r="N3838">
        <v>253.1</v>
      </c>
      <c r="O3838">
        <v>116</v>
      </c>
      <c r="P3838">
        <v>11.39</v>
      </c>
      <c r="Q3838">
        <v>9.8000000000000007</v>
      </c>
      <c r="R3838">
        <v>4</v>
      </c>
      <c r="S3838">
        <v>2.65</v>
      </c>
      <c r="T3838">
        <v>1</v>
      </c>
      <c r="U3838" t="s">
        <v>22</v>
      </c>
      <c r="V3838">
        <f>IF(tbl_Customers[[#This Row],[churn]] = "yes", 1, 0)</f>
        <v>0</v>
      </c>
      <c r="W3838" t="str">
        <f>IF(tbl_Customers[[#This Row],[number_customer_service_calls]] &lt;= 1, "0-1 Calls", IF(tbl_Customers[[#This Row],[number_customer_service_calls]] &lt;= 3, "2-3 Calls", IF(tbl_Customers[[#This Row],[number_customer_service_calls]] &lt;=5, "4-5 Calls", "6+ Calls")))</f>
        <v>0-1 Calls</v>
      </c>
      <c r="X3838" t="str">
        <f>IF(tbl_Customers[[#This Row],[account_length]] &lt;= 50, "0-50", IF(tbl_Customers[[#This Row],[account_length]] &lt;=100, "51-100", IF(tbl_Customers[[#This Row],[account_length]] &lt;= 150, "101-150", "151+")))</f>
        <v>101-150</v>
      </c>
      <c r="Y3838" t="str">
        <f>IF(tbl_Customers[[#This Row],[total_intl_charge]] &lt;= 3, "Low Charges", "High Charges")</f>
        <v>Low Charges</v>
      </c>
      <c r="Z3838" t="str">
        <f>IF(tbl_Customers[[#This Row],[total_eve_calls]]&lt;=80,"Low Calls",
IF(tbl_Customers[[#This Row],[total_eve_calls]]&lt;=120,"Medium Calls","High Calls"))</f>
        <v>High Calls</v>
      </c>
      <c r="AA3838" t="str">
        <f>IF(tbl_Customers[[#This Row],[total_eve_charge]]&lt;=15,"Low Charges",
IF(tbl_Customers[[#This Row],[total_eve_charge]]&lt;=20,"Medium Charges","High Charges"))</f>
        <v>Medium Charges</v>
      </c>
      <c r="AB38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38" t="str">
        <f>IF(tbl_Customers[[#This Row],[number_vmail_messages]] = 0, "No Usage", IF(tbl_Customers[[#This Row],[number_vmail_messages]] &lt;= 20, "Low Usage", IF(tbl_Customers[[#This Row],[number_vmail_messages]] &lt;= 40, "Medium Usgae", "High Usage")))</f>
        <v>No Usage</v>
      </c>
      <c r="AD3838" t="str">
        <f>IF(tbl_Customers[[#This Row],[total_day_minutes]]&lt;=150,"Low Usage", IF(tbl_Customers[[#This Row],[total_day_minutes]]&lt;=200,"Medium Usage", IF(tbl_Customers[[#This Row],[total_day_minutes]]&lt;=250,"High Usage","Very High Usage")))</f>
        <v>Medium Usage</v>
      </c>
      <c r="AE3838" t="str">
        <f>IF(tbl_Customers[[#This Row],[total_intl_calls]]&lt;=5,"Low Calls", IF(tbl_Customers[[#This Row],[total_intl_calls]]&lt;=10, "Medium Calls", "High Calls"))</f>
        <v>Low Calls</v>
      </c>
      <c r="AF38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38" s="36" t="str">
        <f>IF(tbl_Customers[[#This Row],[Churn_Risk_Score]]&gt;=10,"High Risk", IF(tbl_Customers[[#This Row],[Churn_Risk_Score]]&gt;=5,"Medium Risk","Low Risk"))</f>
        <v>Low Risk</v>
      </c>
    </row>
    <row r="3839" spans="1:33" x14ac:dyDescent="0.35">
      <c r="A3839">
        <v>3838</v>
      </c>
      <c r="B3839" t="s">
        <v>71</v>
      </c>
      <c r="C3839">
        <v>90</v>
      </c>
      <c r="D3839" t="s">
        <v>25</v>
      </c>
      <c r="E3839" t="s">
        <v>23</v>
      </c>
      <c r="F3839" t="s">
        <v>22</v>
      </c>
      <c r="G3839">
        <v>0</v>
      </c>
      <c r="H3839">
        <v>127.2</v>
      </c>
      <c r="I3839">
        <v>94</v>
      </c>
      <c r="J3839">
        <v>21.62</v>
      </c>
      <c r="K3839">
        <v>221.1</v>
      </c>
      <c r="L3839">
        <v>108</v>
      </c>
      <c r="M3839">
        <v>18.79</v>
      </c>
      <c r="N3839">
        <v>110.7</v>
      </c>
      <c r="O3839">
        <v>106</v>
      </c>
      <c r="P3839">
        <v>4.9800000000000004</v>
      </c>
      <c r="Q3839">
        <v>11.2</v>
      </c>
      <c r="R3839">
        <v>3</v>
      </c>
      <c r="S3839">
        <v>3.02</v>
      </c>
      <c r="T3839">
        <v>2</v>
      </c>
      <c r="U3839" t="s">
        <v>22</v>
      </c>
      <c r="V3839">
        <f>IF(tbl_Customers[[#This Row],[churn]] = "yes", 1, 0)</f>
        <v>0</v>
      </c>
      <c r="W3839" t="str">
        <f>IF(tbl_Customers[[#This Row],[number_customer_service_calls]] &lt;= 1, "0-1 Calls", IF(tbl_Customers[[#This Row],[number_customer_service_calls]] &lt;= 3, "2-3 Calls", IF(tbl_Customers[[#This Row],[number_customer_service_calls]] &lt;=5, "4-5 Calls", "6+ Calls")))</f>
        <v>2-3 Calls</v>
      </c>
      <c r="X3839" t="str">
        <f>IF(tbl_Customers[[#This Row],[account_length]] &lt;= 50, "0-50", IF(tbl_Customers[[#This Row],[account_length]] &lt;=100, "51-100", IF(tbl_Customers[[#This Row],[account_length]] &lt;= 150, "101-150", "151+")))</f>
        <v>51-100</v>
      </c>
      <c r="Y3839" t="str">
        <f>IF(tbl_Customers[[#This Row],[total_intl_charge]] &lt;= 3, "Low Charges", "High Charges")</f>
        <v>High Charges</v>
      </c>
      <c r="Z3839" t="str">
        <f>IF(tbl_Customers[[#This Row],[total_eve_calls]]&lt;=80,"Low Calls",
IF(tbl_Customers[[#This Row],[total_eve_calls]]&lt;=120,"Medium Calls","High Calls"))</f>
        <v>Medium Calls</v>
      </c>
      <c r="AA3839" t="str">
        <f>IF(tbl_Customers[[#This Row],[total_eve_charge]]&lt;=15,"Low Charges",
IF(tbl_Customers[[#This Row],[total_eve_charge]]&lt;=20,"Medium Charges","High Charges"))</f>
        <v>Medium Charges</v>
      </c>
      <c r="AB38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39" t="str">
        <f>IF(tbl_Customers[[#This Row],[number_vmail_messages]] = 0, "No Usage", IF(tbl_Customers[[#This Row],[number_vmail_messages]] &lt;= 20, "Low Usage", IF(tbl_Customers[[#This Row],[number_vmail_messages]] &lt;= 40, "Medium Usgae", "High Usage")))</f>
        <v>No Usage</v>
      </c>
      <c r="AD3839" t="str">
        <f>IF(tbl_Customers[[#This Row],[total_day_minutes]]&lt;=150,"Low Usage", IF(tbl_Customers[[#This Row],[total_day_minutes]]&lt;=200,"Medium Usage", IF(tbl_Customers[[#This Row],[total_day_minutes]]&lt;=250,"High Usage","Very High Usage")))</f>
        <v>Low Usage</v>
      </c>
      <c r="AE3839" t="str">
        <f>IF(tbl_Customers[[#This Row],[total_intl_calls]]&lt;=5,"Low Calls", IF(tbl_Customers[[#This Row],[total_intl_calls]]&lt;=10, "Medium Calls", "High Calls"))</f>
        <v>Low Calls</v>
      </c>
      <c r="AF38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839" s="36" t="str">
        <f>IF(tbl_Customers[[#This Row],[Churn_Risk_Score]]&gt;=10,"High Risk", IF(tbl_Customers[[#This Row],[Churn_Risk_Score]]&gt;=5,"Medium Risk","Low Risk"))</f>
        <v>Medium Risk</v>
      </c>
    </row>
    <row r="3840" spans="1:33" x14ac:dyDescent="0.35">
      <c r="A3840">
        <v>3839</v>
      </c>
      <c r="B3840" t="s">
        <v>61</v>
      </c>
      <c r="C3840">
        <v>59</v>
      </c>
      <c r="D3840" t="s">
        <v>25</v>
      </c>
      <c r="E3840" t="s">
        <v>22</v>
      </c>
      <c r="F3840" t="s">
        <v>22</v>
      </c>
      <c r="G3840">
        <v>0</v>
      </c>
      <c r="H3840">
        <v>145.80000000000001</v>
      </c>
      <c r="I3840">
        <v>95</v>
      </c>
      <c r="J3840">
        <v>24.79</v>
      </c>
      <c r="K3840">
        <v>228.3</v>
      </c>
      <c r="L3840">
        <v>81</v>
      </c>
      <c r="M3840">
        <v>19.41</v>
      </c>
      <c r="N3840">
        <v>247.5</v>
      </c>
      <c r="O3840">
        <v>87</v>
      </c>
      <c r="P3840">
        <v>11.14</v>
      </c>
      <c r="Q3840">
        <v>9.6</v>
      </c>
      <c r="R3840">
        <v>5</v>
      </c>
      <c r="S3840">
        <v>2.59</v>
      </c>
      <c r="T3840">
        <v>0</v>
      </c>
      <c r="U3840" t="s">
        <v>22</v>
      </c>
      <c r="V3840">
        <f>IF(tbl_Customers[[#This Row],[churn]] = "yes", 1, 0)</f>
        <v>0</v>
      </c>
      <c r="W3840" t="str">
        <f>IF(tbl_Customers[[#This Row],[number_customer_service_calls]] &lt;= 1, "0-1 Calls", IF(tbl_Customers[[#This Row],[number_customer_service_calls]] &lt;= 3, "2-3 Calls", IF(tbl_Customers[[#This Row],[number_customer_service_calls]] &lt;=5, "4-5 Calls", "6+ Calls")))</f>
        <v>0-1 Calls</v>
      </c>
      <c r="X3840" t="str">
        <f>IF(tbl_Customers[[#This Row],[account_length]] &lt;= 50, "0-50", IF(tbl_Customers[[#This Row],[account_length]] &lt;=100, "51-100", IF(tbl_Customers[[#This Row],[account_length]] &lt;= 150, "101-150", "151+")))</f>
        <v>51-100</v>
      </c>
      <c r="Y3840" t="str">
        <f>IF(tbl_Customers[[#This Row],[total_intl_charge]] &lt;= 3, "Low Charges", "High Charges")</f>
        <v>Low Charges</v>
      </c>
      <c r="Z3840" t="str">
        <f>IF(tbl_Customers[[#This Row],[total_eve_calls]]&lt;=80,"Low Calls",
IF(tbl_Customers[[#This Row],[total_eve_calls]]&lt;=120,"Medium Calls","High Calls"))</f>
        <v>Medium Calls</v>
      </c>
      <c r="AA3840" t="str">
        <f>IF(tbl_Customers[[#This Row],[total_eve_charge]]&lt;=15,"Low Charges",
IF(tbl_Customers[[#This Row],[total_eve_charge]]&lt;=20,"Medium Charges","High Charges"))</f>
        <v>Medium Charges</v>
      </c>
      <c r="AB38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40" t="str">
        <f>IF(tbl_Customers[[#This Row],[number_vmail_messages]] = 0, "No Usage", IF(tbl_Customers[[#This Row],[number_vmail_messages]] &lt;= 20, "Low Usage", IF(tbl_Customers[[#This Row],[number_vmail_messages]] &lt;= 40, "Medium Usgae", "High Usage")))</f>
        <v>No Usage</v>
      </c>
      <c r="AD3840" t="str">
        <f>IF(tbl_Customers[[#This Row],[total_day_minutes]]&lt;=150,"Low Usage", IF(tbl_Customers[[#This Row],[total_day_minutes]]&lt;=200,"Medium Usage", IF(tbl_Customers[[#This Row],[total_day_minutes]]&lt;=250,"High Usage","Very High Usage")))</f>
        <v>Low Usage</v>
      </c>
      <c r="AE3840" t="str">
        <f>IF(tbl_Customers[[#This Row],[total_intl_calls]]&lt;=5,"Low Calls", IF(tbl_Customers[[#This Row],[total_intl_calls]]&lt;=10, "Medium Calls", "High Calls"))</f>
        <v>Low Calls</v>
      </c>
      <c r="AF38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40" s="36" t="str">
        <f>IF(tbl_Customers[[#This Row],[Churn_Risk_Score]]&gt;=10,"High Risk", IF(tbl_Customers[[#This Row],[Churn_Risk_Score]]&gt;=5,"Medium Risk","Low Risk"))</f>
        <v>Low Risk</v>
      </c>
    </row>
    <row r="3841" spans="1:33" x14ac:dyDescent="0.35">
      <c r="A3841">
        <v>3840</v>
      </c>
      <c r="B3841" t="s">
        <v>62</v>
      </c>
      <c r="C3841">
        <v>25</v>
      </c>
      <c r="D3841" t="s">
        <v>21</v>
      </c>
      <c r="E3841" t="s">
        <v>22</v>
      </c>
      <c r="F3841" t="s">
        <v>22</v>
      </c>
      <c r="G3841">
        <v>0</v>
      </c>
      <c r="H3841">
        <v>250.1</v>
      </c>
      <c r="I3841">
        <v>108</v>
      </c>
      <c r="J3841">
        <v>42.52</v>
      </c>
      <c r="K3841">
        <v>221.9</v>
      </c>
      <c r="L3841">
        <v>97</v>
      </c>
      <c r="M3841">
        <v>18.86</v>
      </c>
      <c r="N3841">
        <v>208.5</v>
      </c>
      <c r="O3841">
        <v>84</v>
      </c>
      <c r="P3841">
        <v>9.3800000000000008</v>
      </c>
      <c r="Q3841">
        <v>11.1</v>
      </c>
      <c r="R3841">
        <v>3</v>
      </c>
      <c r="S3841">
        <v>3</v>
      </c>
      <c r="T3841">
        <v>2</v>
      </c>
      <c r="U3841" t="s">
        <v>22</v>
      </c>
      <c r="V3841">
        <f>IF(tbl_Customers[[#This Row],[churn]] = "yes", 1, 0)</f>
        <v>0</v>
      </c>
      <c r="W3841" t="str">
        <f>IF(tbl_Customers[[#This Row],[number_customer_service_calls]] &lt;= 1, "0-1 Calls", IF(tbl_Customers[[#This Row],[number_customer_service_calls]] &lt;= 3, "2-3 Calls", IF(tbl_Customers[[#This Row],[number_customer_service_calls]] &lt;=5, "4-5 Calls", "6+ Calls")))</f>
        <v>2-3 Calls</v>
      </c>
      <c r="X3841" t="str">
        <f>IF(tbl_Customers[[#This Row],[account_length]] &lt;= 50, "0-50", IF(tbl_Customers[[#This Row],[account_length]] &lt;=100, "51-100", IF(tbl_Customers[[#This Row],[account_length]] &lt;= 150, "101-150", "151+")))</f>
        <v>0-50</v>
      </c>
      <c r="Y3841" t="str">
        <f>IF(tbl_Customers[[#This Row],[total_intl_charge]] &lt;= 3, "Low Charges", "High Charges")</f>
        <v>Low Charges</v>
      </c>
      <c r="Z3841" t="str">
        <f>IF(tbl_Customers[[#This Row],[total_eve_calls]]&lt;=80,"Low Calls",
IF(tbl_Customers[[#This Row],[total_eve_calls]]&lt;=120,"Medium Calls","High Calls"))</f>
        <v>Medium Calls</v>
      </c>
      <c r="AA3841" t="str">
        <f>IF(tbl_Customers[[#This Row],[total_eve_charge]]&lt;=15,"Low Charges",
IF(tbl_Customers[[#This Row],[total_eve_charge]]&lt;=20,"Medium Charges","High Charges"))</f>
        <v>Medium Charges</v>
      </c>
      <c r="AB38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41" t="str">
        <f>IF(tbl_Customers[[#This Row],[number_vmail_messages]] = 0, "No Usage", IF(tbl_Customers[[#This Row],[number_vmail_messages]] &lt;= 20, "Low Usage", IF(tbl_Customers[[#This Row],[number_vmail_messages]] &lt;= 40, "Medium Usgae", "High Usage")))</f>
        <v>No Usage</v>
      </c>
      <c r="AD3841" t="str">
        <f>IF(tbl_Customers[[#This Row],[total_day_minutes]]&lt;=150,"Low Usage", IF(tbl_Customers[[#This Row],[total_day_minutes]]&lt;=200,"Medium Usage", IF(tbl_Customers[[#This Row],[total_day_minutes]]&lt;=250,"High Usage","Very High Usage")))</f>
        <v>Very High Usage</v>
      </c>
      <c r="AE3841" t="str">
        <f>IF(tbl_Customers[[#This Row],[total_intl_calls]]&lt;=5,"Low Calls", IF(tbl_Customers[[#This Row],[total_intl_calls]]&lt;=10, "Medium Calls", "High Calls"))</f>
        <v>Low Calls</v>
      </c>
      <c r="AF38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41" s="36" t="str">
        <f>IF(tbl_Customers[[#This Row],[Churn_Risk_Score]]&gt;=10,"High Risk", IF(tbl_Customers[[#This Row],[Churn_Risk_Score]]&gt;=5,"Medium Risk","Low Risk"))</f>
        <v>Medium Risk</v>
      </c>
    </row>
    <row r="3842" spans="1:33" x14ac:dyDescent="0.35">
      <c r="A3842">
        <v>3841</v>
      </c>
      <c r="B3842" t="s">
        <v>31</v>
      </c>
      <c r="C3842">
        <v>105</v>
      </c>
      <c r="D3842" t="s">
        <v>28</v>
      </c>
      <c r="E3842" t="s">
        <v>22</v>
      </c>
      <c r="F3842" t="s">
        <v>22</v>
      </c>
      <c r="G3842">
        <v>0</v>
      </c>
      <c r="H3842">
        <v>101.5</v>
      </c>
      <c r="I3842">
        <v>83</v>
      </c>
      <c r="J3842">
        <v>17.260000000000002</v>
      </c>
      <c r="K3842">
        <v>193.8</v>
      </c>
      <c r="L3842">
        <v>83</v>
      </c>
      <c r="M3842">
        <v>16.47</v>
      </c>
      <c r="N3842">
        <v>214.3</v>
      </c>
      <c r="O3842">
        <v>113</v>
      </c>
      <c r="P3842">
        <v>9.64</v>
      </c>
      <c r="Q3842">
        <v>11.7</v>
      </c>
      <c r="R3842">
        <v>4</v>
      </c>
      <c r="S3842">
        <v>3.16</v>
      </c>
      <c r="T3842">
        <v>3</v>
      </c>
      <c r="U3842" t="s">
        <v>22</v>
      </c>
      <c r="V3842">
        <f>IF(tbl_Customers[[#This Row],[churn]] = "yes", 1, 0)</f>
        <v>0</v>
      </c>
      <c r="W3842" t="str">
        <f>IF(tbl_Customers[[#This Row],[number_customer_service_calls]] &lt;= 1, "0-1 Calls", IF(tbl_Customers[[#This Row],[number_customer_service_calls]] &lt;= 3, "2-3 Calls", IF(tbl_Customers[[#This Row],[number_customer_service_calls]] &lt;=5, "4-5 Calls", "6+ Calls")))</f>
        <v>2-3 Calls</v>
      </c>
      <c r="X3842" t="str">
        <f>IF(tbl_Customers[[#This Row],[account_length]] &lt;= 50, "0-50", IF(tbl_Customers[[#This Row],[account_length]] &lt;=100, "51-100", IF(tbl_Customers[[#This Row],[account_length]] &lt;= 150, "101-150", "151+")))</f>
        <v>101-150</v>
      </c>
      <c r="Y3842" t="str">
        <f>IF(tbl_Customers[[#This Row],[total_intl_charge]] &lt;= 3, "Low Charges", "High Charges")</f>
        <v>High Charges</v>
      </c>
      <c r="Z3842" t="str">
        <f>IF(tbl_Customers[[#This Row],[total_eve_calls]]&lt;=80,"Low Calls",
IF(tbl_Customers[[#This Row],[total_eve_calls]]&lt;=120,"Medium Calls","High Calls"))</f>
        <v>Medium Calls</v>
      </c>
      <c r="AA3842" t="str">
        <f>IF(tbl_Customers[[#This Row],[total_eve_charge]]&lt;=15,"Low Charges",
IF(tbl_Customers[[#This Row],[total_eve_charge]]&lt;=20,"Medium Charges","High Charges"))</f>
        <v>Medium Charges</v>
      </c>
      <c r="AB38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42" t="str">
        <f>IF(tbl_Customers[[#This Row],[number_vmail_messages]] = 0, "No Usage", IF(tbl_Customers[[#This Row],[number_vmail_messages]] &lt;= 20, "Low Usage", IF(tbl_Customers[[#This Row],[number_vmail_messages]] &lt;= 40, "Medium Usgae", "High Usage")))</f>
        <v>No Usage</v>
      </c>
      <c r="AD3842" t="str">
        <f>IF(tbl_Customers[[#This Row],[total_day_minutes]]&lt;=150,"Low Usage", IF(tbl_Customers[[#This Row],[total_day_minutes]]&lt;=200,"Medium Usage", IF(tbl_Customers[[#This Row],[total_day_minutes]]&lt;=250,"High Usage","Very High Usage")))</f>
        <v>Low Usage</v>
      </c>
      <c r="AE3842" t="str">
        <f>IF(tbl_Customers[[#This Row],[total_intl_calls]]&lt;=5,"Low Calls", IF(tbl_Customers[[#This Row],[total_intl_calls]]&lt;=10, "Medium Calls", "High Calls"))</f>
        <v>Low Calls</v>
      </c>
      <c r="AF38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42" s="36" t="str">
        <f>IF(tbl_Customers[[#This Row],[Churn_Risk_Score]]&gt;=10,"High Risk", IF(tbl_Customers[[#This Row],[Churn_Risk_Score]]&gt;=5,"Medium Risk","Low Risk"))</f>
        <v>Low Risk</v>
      </c>
    </row>
    <row r="3843" spans="1:33" x14ac:dyDescent="0.35">
      <c r="A3843">
        <v>3842</v>
      </c>
      <c r="B3843" t="s">
        <v>72</v>
      </c>
      <c r="C3843">
        <v>143</v>
      </c>
      <c r="D3843" t="s">
        <v>21</v>
      </c>
      <c r="E3843" t="s">
        <v>22</v>
      </c>
      <c r="F3843" t="s">
        <v>23</v>
      </c>
      <c r="G3843">
        <v>26</v>
      </c>
      <c r="H3843">
        <v>119.6</v>
      </c>
      <c r="I3843">
        <v>133</v>
      </c>
      <c r="J3843">
        <v>20.329999999999998</v>
      </c>
      <c r="K3843">
        <v>247</v>
      </c>
      <c r="L3843">
        <v>136</v>
      </c>
      <c r="M3843">
        <v>21</v>
      </c>
      <c r="N3843">
        <v>227.3</v>
      </c>
      <c r="O3843">
        <v>54</v>
      </c>
      <c r="P3843">
        <v>10.23</v>
      </c>
      <c r="Q3843">
        <v>13</v>
      </c>
      <c r="R3843">
        <v>3</v>
      </c>
      <c r="S3843">
        <v>3.51</v>
      </c>
      <c r="T3843">
        <v>1</v>
      </c>
      <c r="U3843" t="s">
        <v>22</v>
      </c>
      <c r="V3843">
        <f>IF(tbl_Customers[[#This Row],[churn]] = "yes", 1, 0)</f>
        <v>0</v>
      </c>
      <c r="W3843" t="str">
        <f>IF(tbl_Customers[[#This Row],[number_customer_service_calls]] &lt;= 1, "0-1 Calls", IF(tbl_Customers[[#This Row],[number_customer_service_calls]] &lt;= 3, "2-3 Calls", IF(tbl_Customers[[#This Row],[number_customer_service_calls]] &lt;=5, "4-5 Calls", "6+ Calls")))</f>
        <v>0-1 Calls</v>
      </c>
      <c r="X3843" t="str">
        <f>IF(tbl_Customers[[#This Row],[account_length]] &lt;= 50, "0-50", IF(tbl_Customers[[#This Row],[account_length]] &lt;=100, "51-100", IF(tbl_Customers[[#This Row],[account_length]] &lt;= 150, "101-150", "151+")))</f>
        <v>101-150</v>
      </c>
      <c r="Y3843" t="str">
        <f>IF(tbl_Customers[[#This Row],[total_intl_charge]] &lt;= 3, "Low Charges", "High Charges")</f>
        <v>High Charges</v>
      </c>
      <c r="Z3843" t="str">
        <f>IF(tbl_Customers[[#This Row],[total_eve_calls]]&lt;=80,"Low Calls",
IF(tbl_Customers[[#This Row],[total_eve_calls]]&lt;=120,"Medium Calls","High Calls"))</f>
        <v>High Calls</v>
      </c>
      <c r="AA3843" t="str">
        <f>IF(tbl_Customers[[#This Row],[total_eve_charge]]&lt;=15,"Low Charges",
IF(tbl_Customers[[#This Row],[total_eve_charge]]&lt;=20,"Medium Charges","High Charges"))</f>
        <v>High Charges</v>
      </c>
      <c r="AB38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43" t="str">
        <f>IF(tbl_Customers[[#This Row],[number_vmail_messages]] = 0, "No Usage", IF(tbl_Customers[[#This Row],[number_vmail_messages]] &lt;= 20, "Low Usage", IF(tbl_Customers[[#This Row],[number_vmail_messages]] &lt;= 40, "Medium Usgae", "High Usage")))</f>
        <v>Medium Usgae</v>
      </c>
      <c r="AD3843" t="str">
        <f>IF(tbl_Customers[[#This Row],[total_day_minutes]]&lt;=150,"Low Usage", IF(tbl_Customers[[#This Row],[total_day_minutes]]&lt;=200,"Medium Usage", IF(tbl_Customers[[#This Row],[total_day_minutes]]&lt;=250,"High Usage","Very High Usage")))</f>
        <v>Low Usage</v>
      </c>
      <c r="AE3843" t="str">
        <f>IF(tbl_Customers[[#This Row],[total_intl_calls]]&lt;=5,"Low Calls", IF(tbl_Customers[[#This Row],[total_intl_calls]]&lt;=10, "Medium Calls", "High Calls"))</f>
        <v>Low Calls</v>
      </c>
      <c r="AF38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843" s="36" t="str">
        <f>IF(tbl_Customers[[#This Row],[Churn_Risk_Score]]&gt;=10,"High Risk", IF(tbl_Customers[[#This Row],[Churn_Risk_Score]]&gt;=5,"Medium Risk","Low Risk"))</f>
        <v>Low Risk</v>
      </c>
    </row>
    <row r="3844" spans="1:33" x14ac:dyDescent="0.35">
      <c r="A3844">
        <v>3843</v>
      </c>
      <c r="B3844" t="s">
        <v>45</v>
      </c>
      <c r="C3844">
        <v>56</v>
      </c>
      <c r="D3844" t="s">
        <v>21</v>
      </c>
      <c r="E3844" t="s">
        <v>22</v>
      </c>
      <c r="F3844" t="s">
        <v>22</v>
      </c>
      <c r="G3844">
        <v>0</v>
      </c>
      <c r="H3844">
        <v>158.19999999999999</v>
      </c>
      <c r="I3844">
        <v>85</v>
      </c>
      <c r="J3844">
        <v>26.89</v>
      </c>
      <c r="K3844">
        <v>197.9</v>
      </c>
      <c r="L3844">
        <v>91</v>
      </c>
      <c r="M3844">
        <v>16.82</v>
      </c>
      <c r="N3844">
        <v>159.9</v>
      </c>
      <c r="O3844">
        <v>133</v>
      </c>
      <c r="P3844">
        <v>7.2</v>
      </c>
      <c r="Q3844">
        <v>7.7</v>
      </c>
      <c r="R3844">
        <v>7</v>
      </c>
      <c r="S3844">
        <v>2.08</v>
      </c>
      <c r="T3844">
        <v>1</v>
      </c>
      <c r="U3844" t="s">
        <v>22</v>
      </c>
      <c r="V3844">
        <f>IF(tbl_Customers[[#This Row],[churn]] = "yes", 1, 0)</f>
        <v>0</v>
      </c>
      <c r="W3844" t="str">
        <f>IF(tbl_Customers[[#This Row],[number_customer_service_calls]] &lt;= 1, "0-1 Calls", IF(tbl_Customers[[#This Row],[number_customer_service_calls]] &lt;= 3, "2-3 Calls", IF(tbl_Customers[[#This Row],[number_customer_service_calls]] &lt;=5, "4-5 Calls", "6+ Calls")))</f>
        <v>0-1 Calls</v>
      </c>
      <c r="X3844" t="str">
        <f>IF(tbl_Customers[[#This Row],[account_length]] &lt;= 50, "0-50", IF(tbl_Customers[[#This Row],[account_length]] &lt;=100, "51-100", IF(tbl_Customers[[#This Row],[account_length]] &lt;= 150, "101-150", "151+")))</f>
        <v>51-100</v>
      </c>
      <c r="Y3844" t="str">
        <f>IF(tbl_Customers[[#This Row],[total_intl_charge]] &lt;= 3, "Low Charges", "High Charges")</f>
        <v>Low Charges</v>
      </c>
      <c r="Z3844" t="str">
        <f>IF(tbl_Customers[[#This Row],[total_eve_calls]]&lt;=80,"Low Calls",
IF(tbl_Customers[[#This Row],[total_eve_calls]]&lt;=120,"Medium Calls","High Calls"))</f>
        <v>Medium Calls</v>
      </c>
      <c r="AA3844" t="str">
        <f>IF(tbl_Customers[[#This Row],[total_eve_charge]]&lt;=15,"Low Charges",
IF(tbl_Customers[[#This Row],[total_eve_charge]]&lt;=20,"Medium Charges","High Charges"))</f>
        <v>Medium Charges</v>
      </c>
      <c r="AB38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44" t="str">
        <f>IF(tbl_Customers[[#This Row],[number_vmail_messages]] = 0, "No Usage", IF(tbl_Customers[[#This Row],[number_vmail_messages]] &lt;= 20, "Low Usage", IF(tbl_Customers[[#This Row],[number_vmail_messages]] &lt;= 40, "Medium Usgae", "High Usage")))</f>
        <v>No Usage</v>
      </c>
      <c r="AD3844" t="str">
        <f>IF(tbl_Customers[[#This Row],[total_day_minutes]]&lt;=150,"Low Usage", IF(tbl_Customers[[#This Row],[total_day_minutes]]&lt;=200,"Medium Usage", IF(tbl_Customers[[#This Row],[total_day_minutes]]&lt;=250,"High Usage","Very High Usage")))</f>
        <v>Medium Usage</v>
      </c>
      <c r="AE3844" t="str">
        <f>IF(tbl_Customers[[#This Row],[total_intl_calls]]&lt;=5,"Low Calls", IF(tbl_Customers[[#This Row],[total_intl_calls]]&lt;=10, "Medium Calls", "High Calls"))</f>
        <v>Medium Calls</v>
      </c>
      <c r="AF38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44" s="36" t="str">
        <f>IF(tbl_Customers[[#This Row],[Churn_Risk_Score]]&gt;=10,"High Risk", IF(tbl_Customers[[#This Row],[Churn_Risk_Score]]&gt;=5,"Medium Risk","Low Risk"))</f>
        <v>Low Risk</v>
      </c>
    </row>
    <row r="3845" spans="1:33" x14ac:dyDescent="0.35">
      <c r="A3845">
        <v>3844</v>
      </c>
      <c r="B3845" t="s">
        <v>63</v>
      </c>
      <c r="C3845">
        <v>105</v>
      </c>
      <c r="D3845" t="s">
        <v>28</v>
      </c>
      <c r="E3845" t="s">
        <v>22</v>
      </c>
      <c r="F3845" t="s">
        <v>22</v>
      </c>
      <c r="G3845">
        <v>0</v>
      </c>
      <c r="H3845">
        <v>193.2</v>
      </c>
      <c r="I3845">
        <v>139</v>
      </c>
      <c r="J3845">
        <v>32.840000000000003</v>
      </c>
      <c r="K3845">
        <v>260.3</v>
      </c>
      <c r="L3845">
        <v>104</v>
      </c>
      <c r="M3845">
        <v>22.13</v>
      </c>
      <c r="N3845">
        <v>226.4</v>
      </c>
      <c r="O3845">
        <v>133</v>
      </c>
      <c r="P3845">
        <v>10.19</v>
      </c>
      <c r="Q3845">
        <v>7.8</v>
      </c>
      <c r="R3845">
        <v>2</v>
      </c>
      <c r="S3845">
        <v>2.11</v>
      </c>
      <c r="T3845">
        <v>1</v>
      </c>
      <c r="U3845" t="s">
        <v>22</v>
      </c>
      <c r="V3845">
        <f>IF(tbl_Customers[[#This Row],[churn]] = "yes", 1, 0)</f>
        <v>0</v>
      </c>
      <c r="W3845" t="str">
        <f>IF(tbl_Customers[[#This Row],[number_customer_service_calls]] &lt;= 1, "0-1 Calls", IF(tbl_Customers[[#This Row],[number_customer_service_calls]] &lt;= 3, "2-3 Calls", IF(tbl_Customers[[#This Row],[number_customer_service_calls]] &lt;=5, "4-5 Calls", "6+ Calls")))</f>
        <v>0-1 Calls</v>
      </c>
      <c r="X3845" t="str">
        <f>IF(tbl_Customers[[#This Row],[account_length]] &lt;= 50, "0-50", IF(tbl_Customers[[#This Row],[account_length]] &lt;=100, "51-100", IF(tbl_Customers[[#This Row],[account_length]] &lt;= 150, "101-150", "151+")))</f>
        <v>101-150</v>
      </c>
      <c r="Y3845" t="str">
        <f>IF(tbl_Customers[[#This Row],[total_intl_charge]] &lt;= 3, "Low Charges", "High Charges")</f>
        <v>Low Charges</v>
      </c>
      <c r="Z3845" t="str">
        <f>IF(tbl_Customers[[#This Row],[total_eve_calls]]&lt;=80,"Low Calls",
IF(tbl_Customers[[#This Row],[total_eve_calls]]&lt;=120,"Medium Calls","High Calls"))</f>
        <v>Medium Calls</v>
      </c>
      <c r="AA3845" t="str">
        <f>IF(tbl_Customers[[#This Row],[total_eve_charge]]&lt;=15,"Low Charges",
IF(tbl_Customers[[#This Row],[total_eve_charge]]&lt;=20,"Medium Charges","High Charges"))</f>
        <v>High Charges</v>
      </c>
      <c r="AB38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45" t="str">
        <f>IF(tbl_Customers[[#This Row],[number_vmail_messages]] = 0, "No Usage", IF(tbl_Customers[[#This Row],[number_vmail_messages]] &lt;= 20, "Low Usage", IF(tbl_Customers[[#This Row],[number_vmail_messages]] &lt;= 40, "Medium Usgae", "High Usage")))</f>
        <v>No Usage</v>
      </c>
      <c r="AD3845" t="str">
        <f>IF(tbl_Customers[[#This Row],[total_day_minutes]]&lt;=150,"Low Usage", IF(tbl_Customers[[#This Row],[total_day_minutes]]&lt;=200,"Medium Usage", IF(tbl_Customers[[#This Row],[total_day_minutes]]&lt;=250,"High Usage","Very High Usage")))</f>
        <v>Medium Usage</v>
      </c>
      <c r="AE3845" t="str">
        <f>IF(tbl_Customers[[#This Row],[total_intl_calls]]&lt;=5,"Low Calls", IF(tbl_Customers[[#This Row],[total_intl_calls]]&lt;=10, "Medium Calls", "High Calls"))</f>
        <v>Low Calls</v>
      </c>
      <c r="AF38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45" s="36" t="str">
        <f>IF(tbl_Customers[[#This Row],[Churn_Risk_Score]]&gt;=10,"High Risk", IF(tbl_Customers[[#This Row],[Churn_Risk_Score]]&gt;=5,"Medium Risk","Low Risk"))</f>
        <v>Low Risk</v>
      </c>
    </row>
    <row r="3846" spans="1:33" x14ac:dyDescent="0.35">
      <c r="A3846">
        <v>3845</v>
      </c>
      <c r="B3846" t="s">
        <v>37</v>
      </c>
      <c r="C3846">
        <v>73</v>
      </c>
      <c r="D3846" t="s">
        <v>28</v>
      </c>
      <c r="E3846" t="s">
        <v>22</v>
      </c>
      <c r="F3846" t="s">
        <v>23</v>
      </c>
      <c r="G3846">
        <v>33</v>
      </c>
      <c r="H3846">
        <v>217.7</v>
      </c>
      <c r="I3846">
        <v>108</v>
      </c>
      <c r="J3846">
        <v>37.01</v>
      </c>
      <c r="K3846">
        <v>245.7</v>
      </c>
      <c r="L3846">
        <v>106</v>
      </c>
      <c r="M3846">
        <v>20.88</v>
      </c>
      <c r="N3846">
        <v>242.9</v>
      </c>
      <c r="O3846">
        <v>100</v>
      </c>
      <c r="P3846">
        <v>10.93</v>
      </c>
      <c r="Q3846">
        <v>8.8000000000000007</v>
      </c>
      <c r="R3846">
        <v>6</v>
      </c>
      <c r="S3846">
        <v>2.38</v>
      </c>
      <c r="T3846">
        <v>1</v>
      </c>
      <c r="U3846" t="s">
        <v>22</v>
      </c>
      <c r="V3846">
        <f>IF(tbl_Customers[[#This Row],[churn]] = "yes", 1, 0)</f>
        <v>0</v>
      </c>
      <c r="W3846" t="str">
        <f>IF(tbl_Customers[[#This Row],[number_customer_service_calls]] &lt;= 1, "0-1 Calls", IF(tbl_Customers[[#This Row],[number_customer_service_calls]] &lt;= 3, "2-3 Calls", IF(tbl_Customers[[#This Row],[number_customer_service_calls]] &lt;=5, "4-5 Calls", "6+ Calls")))</f>
        <v>0-1 Calls</v>
      </c>
      <c r="X3846" t="str">
        <f>IF(tbl_Customers[[#This Row],[account_length]] &lt;= 50, "0-50", IF(tbl_Customers[[#This Row],[account_length]] &lt;=100, "51-100", IF(tbl_Customers[[#This Row],[account_length]] &lt;= 150, "101-150", "151+")))</f>
        <v>51-100</v>
      </c>
      <c r="Y3846" t="str">
        <f>IF(tbl_Customers[[#This Row],[total_intl_charge]] &lt;= 3, "Low Charges", "High Charges")</f>
        <v>Low Charges</v>
      </c>
      <c r="Z3846" t="str">
        <f>IF(tbl_Customers[[#This Row],[total_eve_calls]]&lt;=80,"Low Calls",
IF(tbl_Customers[[#This Row],[total_eve_calls]]&lt;=120,"Medium Calls","High Calls"))</f>
        <v>Medium Calls</v>
      </c>
      <c r="AA3846" t="str">
        <f>IF(tbl_Customers[[#This Row],[total_eve_charge]]&lt;=15,"Low Charges",
IF(tbl_Customers[[#This Row],[total_eve_charge]]&lt;=20,"Medium Charges","High Charges"))</f>
        <v>High Charges</v>
      </c>
      <c r="AB38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46" t="str">
        <f>IF(tbl_Customers[[#This Row],[number_vmail_messages]] = 0, "No Usage", IF(tbl_Customers[[#This Row],[number_vmail_messages]] &lt;= 20, "Low Usage", IF(tbl_Customers[[#This Row],[number_vmail_messages]] &lt;= 40, "Medium Usgae", "High Usage")))</f>
        <v>Medium Usgae</v>
      </c>
      <c r="AD3846" t="str">
        <f>IF(tbl_Customers[[#This Row],[total_day_minutes]]&lt;=150,"Low Usage", IF(tbl_Customers[[#This Row],[total_day_minutes]]&lt;=200,"Medium Usage", IF(tbl_Customers[[#This Row],[total_day_minutes]]&lt;=250,"High Usage","Very High Usage")))</f>
        <v>High Usage</v>
      </c>
      <c r="AE3846" t="str">
        <f>IF(tbl_Customers[[#This Row],[total_intl_calls]]&lt;=5,"Low Calls", IF(tbl_Customers[[#This Row],[total_intl_calls]]&lt;=10, "Medium Calls", "High Calls"))</f>
        <v>Medium Calls</v>
      </c>
      <c r="AF38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46" s="36" t="str">
        <f>IF(tbl_Customers[[#This Row],[Churn_Risk_Score]]&gt;=10,"High Risk", IF(tbl_Customers[[#This Row],[Churn_Risk_Score]]&gt;=5,"Medium Risk","Low Risk"))</f>
        <v>Low Risk</v>
      </c>
    </row>
    <row r="3847" spans="1:33" x14ac:dyDescent="0.35">
      <c r="A3847">
        <v>3846</v>
      </c>
      <c r="B3847" t="s">
        <v>58</v>
      </c>
      <c r="C3847">
        <v>54</v>
      </c>
      <c r="D3847" t="s">
        <v>25</v>
      </c>
      <c r="E3847" t="s">
        <v>22</v>
      </c>
      <c r="F3847" t="s">
        <v>22</v>
      </c>
      <c r="G3847">
        <v>0</v>
      </c>
      <c r="H3847">
        <v>199.8</v>
      </c>
      <c r="I3847">
        <v>94</v>
      </c>
      <c r="J3847">
        <v>33.97</v>
      </c>
      <c r="K3847">
        <v>308</v>
      </c>
      <c r="L3847">
        <v>112</v>
      </c>
      <c r="M3847">
        <v>26.18</v>
      </c>
      <c r="N3847">
        <v>162.6</v>
      </c>
      <c r="O3847">
        <v>99</v>
      </c>
      <c r="P3847">
        <v>7.32</v>
      </c>
      <c r="Q3847">
        <v>10.1</v>
      </c>
      <c r="R3847">
        <v>4</v>
      </c>
      <c r="S3847">
        <v>2.73</v>
      </c>
      <c r="T3847">
        <v>0</v>
      </c>
      <c r="U3847" t="s">
        <v>22</v>
      </c>
      <c r="V3847">
        <f>IF(tbl_Customers[[#This Row],[churn]] = "yes", 1, 0)</f>
        <v>0</v>
      </c>
      <c r="W3847" t="str">
        <f>IF(tbl_Customers[[#This Row],[number_customer_service_calls]] &lt;= 1, "0-1 Calls", IF(tbl_Customers[[#This Row],[number_customer_service_calls]] &lt;= 3, "2-3 Calls", IF(tbl_Customers[[#This Row],[number_customer_service_calls]] &lt;=5, "4-5 Calls", "6+ Calls")))</f>
        <v>0-1 Calls</v>
      </c>
      <c r="X3847" t="str">
        <f>IF(tbl_Customers[[#This Row],[account_length]] &lt;= 50, "0-50", IF(tbl_Customers[[#This Row],[account_length]] &lt;=100, "51-100", IF(tbl_Customers[[#This Row],[account_length]] &lt;= 150, "101-150", "151+")))</f>
        <v>51-100</v>
      </c>
      <c r="Y3847" t="str">
        <f>IF(tbl_Customers[[#This Row],[total_intl_charge]] &lt;= 3, "Low Charges", "High Charges")</f>
        <v>Low Charges</v>
      </c>
      <c r="Z3847" t="str">
        <f>IF(tbl_Customers[[#This Row],[total_eve_calls]]&lt;=80,"Low Calls",
IF(tbl_Customers[[#This Row],[total_eve_calls]]&lt;=120,"Medium Calls","High Calls"))</f>
        <v>Medium Calls</v>
      </c>
      <c r="AA3847" t="str">
        <f>IF(tbl_Customers[[#This Row],[total_eve_charge]]&lt;=15,"Low Charges",
IF(tbl_Customers[[#This Row],[total_eve_charge]]&lt;=20,"Medium Charges","High Charges"))</f>
        <v>High Charges</v>
      </c>
      <c r="AB38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47" t="str">
        <f>IF(tbl_Customers[[#This Row],[number_vmail_messages]] = 0, "No Usage", IF(tbl_Customers[[#This Row],[number_vmail_messages]] &lt;= 20, "Low Usage", IF(tbl_Customers[[#This Row],[number_vmail_messages]] &lt;= 40, "Medium Usgae", "High Usage")))</f>
        <v>No Usage</v>
      </c>
      <c r="AD3847" t="str">
        <f>IF(tbl_Customers[[#This Row],[total_day_minutes]]&lt;=150,"Low Usage", IF(tbl_Customers[[#This Row],[total_day_minutes]]&lt;=200,"Medium Usage", IF(tbl_Customers[[#This Row],[total_day_minutes]]&lt;=250,"High Usage","Very High Usage")))</f>
        <v>Medium Usage</v>
      </c>
      <c r="AE3847" t="str">
        <f>IF(tbl_Customers[[#This Row],[total_intl_calls]]&lt;=5,"Low Calls", IF(tbl_Customers[[#This Row],[total_intl_calls]]&lt;=10, "Medium Calls", "High Calls"))</f>
        <v>Low Calls</v>
      </c>
      <c r="AF38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47" s="36" t="str">
        <f>IF(tbl_Customers[[#This Row],[Churn_Risk_Score]]&gt;=10,"High Risk", IF(tbl_Customers[[#This Row],[Churn_Risk_Score]]&gt;=5,"Medium Risk","Low Risk"))</f>
        <v>Low Risk</v>
      </c>
    </row>
    <row r="3848" spans="1:33" x14ac:dyDescent="0.35">
      <c r="A3848">
        <v>3847</v>
      </c>
      <c r="B3848" t="s">
        <v>68</v>
      </c>
      <c r="C3848">
        <v>98</v>
      </c>
      <c r="D3848" t="s">
        <v>28</v>
      </c>
      <c r="E3848" t="s">
        <v>22</v>
      </c>
      <c r="F3848" t="s">
        <v>22</v>
      </c>
      <c r="G3848">
        <v>0</v>
      </c>
      <c r="H3848">
        <v>171.9</v>
      </c>
      <c r="I3848">
        <v>77</v>
      </c>
      <c r="J3848">
        <v>29.22</v>
      </c>
      <c r="K3848">
        <v>235.3</v>
      </c>
      <c r="L3848">
        <v>90</v>
      </c>
      <c r="M3848">
        <v>20</v>
      </c>
      <c r="N3848">
        <v>140.30000000000001</v>
      </c>
      <c r="O3848">
        <v>125</v>
      </c>
      <c r="P3848">
        <v>6.31</v>
      </c>
      <c r="Q3848">
        <v>14.6</v>
      </c>
      <c r="R3848">
        <v>4</v>
      </c>
      <c r="S3848">
        <v>3.94</v>
      </c>
      <c r="T3848">
        <v>2</v>
      </c>
      <c r="U3848" t="s">
        <v>22</v>
      </c>
      <c r="V3848">
        <f>IF(tbl_Customers[[#This Row],[churn]] = "yes", 1, 0)</f>
        <v>0</v>
      </c>
      <c r="W3848" t="str">
        <f>IF(tbl_Customers[[#This Row],[number_customer_service_calls]] &lt;= 1, "0-1 Calls", IF(tbl_Customers[[#This Row],[number_customer_service_calls]] &lt;= 3, "2-3 Calls", IF(tbl_Customers[[#This Row],[number_customer_service_calls]] &lt;=5, "4-5 Calls", "6+ Calls")))</f>
        <v>2-3 Calls</v>
      </c>
      <c r="X3848" t="str">
        <f>IF(tbl_Customers[[#This Row],[account_length]] &lt;= 50, "0-50", IF(tbl_Customers[[#This Row],[account_length]] &lt;=100, "51-100", IF(tbl_Customers[[#This Row],[account_length]] &lt;= 150, "101-150", "151+")))</f>
        <v>51-100</v>
      </c>
      <c r="Y3848" t="str">
        <f>IF(tbl_Customers[[#This Row],[total_intl_charge]] &lt;= 3, "Low Charges", "High Charges")</f>
        <v>High Charges</v>
      </c>
      <c r="Z3848" t="str">
        <f>IF(tbl_Customers[[#This Row],[total_eve_calls]]&lt;=80,"Low Calls",
IF(tbl_Customers[[#This Row],[total_eve_calls]]&lt;=120,"Medium Calls","High Calls"))</f>
        <v>Medium Calls</v>
      </c>
      <c r="AA3848" t="str">
        <f>IF(tbl_Customers[[#This Row],[total_eve_charge]]&lt;=15,"Low Charges",
IF(tbl_Customers[[#This Row],[total_eve_charge]]&lt;=20,"Medium Charges","High Charges"))</f>
        <v>Medium Charges</v>
      </c>
      <c r="AB38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48" t="str">
        <f>IF(tbl_Customers[[#This Row],[number_vmail_messages]] = 0, "No Usage", IF(tbl_Customers[[#This Row],[number_vmail_messages]] &lt;= 20, "Low Usage", IF(tbl_Customers[[#This Row],[number_vmail_messages]] &lt;= 40, "Medium Usgae", "High Usage")))</f>
        <v>No Usage</v>
      </c>
      <c r="AD3848" t="str">
        <f>IF(tbl_Customers[[#This Row],[total_day_minutes]]&lt;=150,"Low Usage", IF(tbl_Customers[[#This Row],[total_day_minutes]]&lt;=200,"Medium Usage", IF(tbl_Customers[[#This Row],[total_day_minutes]]&lt;=250,"High Usage","Very High Usage")))</f>
        <v>Medium Usage</v>
      </c>
      <c r="AE3848" t="str">
        <f>IF(tbl_Customers[[#This Row],[total_intl_calls]]&lt;=5,"Low Calls", IF(tbl_Customers[[#This Row],[total_intl_calls]]&lt;=10, "Medium Calls", "High Calls"))</f>
        <v>Low Calls</v>
      </c>
      <c r="AF38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48" s="36" t="str">
        <f>IF(tbl_Customers[[#This Row],[Churn_Risk_Score]]&gt;=10,"High Risk", IF(tbl_Customers[[#This Row],[Churn_Risk_Score]]&gt;=5,"Medium Risk","Low Risk"))</f>
        <v>Low Risk</v>
      </c>
    </row>
    <row r="3849" spans="1:33" x14ac:dyDescent="0.35">
      <c r="A3849">
        <v>3848</v>
      </c>
      <c r="B3849" t="s">
        <v>52</v>
      </c>
      <c r="C3849">
        <v>100</v>
      </c>
      <c r="D3849" t="s">
        <v>21</v>
      </c>
      <c r="E3849" t="s">
        <v>22</v>
      </c>
      <c r="F3849" t="s">
        <v>23</v>
      </c>
      <c r="G3849">
        <v>31</v>
      </c>
      <c r="H3849">
        <v>67.7</v>
      </c>
      <c r="I3849">
        <v>67</v>
      </c>
      <c r="J3849">
        <v>11.51</v>
      </c>
      <c r="K3849">
        <v>147.1</v>
      </c>
      <c r="L3849">
        <v>116</v>
      </c>
      <c r="M3849">
        <v>12.5</v>
      </c>
      <c r="N3849">
        <v>288.3</v>
      </c>
      <c r="O3849">
        <v>103</v>
      </c>
      <c r="P3849">
        <v>12.97</v>
      </c>
      <c r="Q3849">
        <v>12.3</v>
      </c>
      <c r="R3849">
        <v>2</v>
      </c>
      <c r="S3849">
        <v>3.32</v>
      </c>
      <c r="T3849">
        <v>6</v>
      </c>
      <c r="U3849" t="s">
        <v>23</v>
      </c>
      <c r="V3849">
        <f>IF(tbl_Customers[[#This Row],[churn]] = "yes", 1, 0)</f>
        <v>1</v>
      </c>
      <c r="W3849" t="str">
        <f>IF(tbl_Customers[[#This Row],[number_customer_service_calls]] &lt;= 1, "0-1 Calls", IF(tbl_Customers[[#This Row],[number_customer_service_calls]] &lt;= 3, "2-3 Calls", IF(tbl_Customers[[#This Row],[number_customer_service_calls]] &lt;=5, "4-5 Calls", "6+ Calls")))</f>
        <v>6+ Calls</v>
      </c>
      <c r="X3849" t="str">
        <f>IF(tbl_Customers[[#This Row],[account_length]] &lt;= 50, "0-50", IF(tbl_Customers[[#This Row],[account_length]] &lt;=100, "51-100", IF(tbl_Customers[[#This Row],[account_length]] &lt;= 150, "101-150", "151+")))</f>
        <v>51-100</v>
      </c>
      <c r="Y3849" t="str">
        <f>IF(tbl_Customers[[#This Row],[total_intl_charge]] &lt;= 3, "Low Charges", "High Charges")</f>
        <v>High Charges</v>
      </c>
      <c r="Z3849" t="str">
        <f>IF(tbl_Customers[[#This Row],[total_eve_calls]]&lt;=80,"Low Calls",
IF(tbl_Customers[[#This Row],[total_eve_calls]]&lt;=120,"Medium Calls","High Calls"))</f>
        <v>Medium Calls</v>
      </c>
      <c r="AA3849" t="str">
        <f>IF(tbl_Customers[[#This Row],[total_eve_charge]]&lt;=15,"Low Charges",
IF(tbl_Customers[[#This Row],[total_eve_charge]]&lt;=20,"Medium Charges","High Charges"))</f>
        <v>Low Charges</v>
      </c>
      <c r="AB38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49" t="str">
        <f>IF(tbl_Customers[[#This Row],[number_vmail_messages]] = 0, "No Usage", IF(tbl_Customers[[#This Row],[number_vmail_messages]] &lt;= 20, "Low Usage", IF(tbl_Customers[[#This Row],[number_vmail_messages]] &lt;= 40, "Medium Usgae", "High Usage")))</f>
        <v>Medium Usgae</v>
      </c>
      <c r="AD3849" t="str">
        <f>IF(tbl_Customers[[#This Row],[total_day_minutes]]&lt;=150,"Low Usage", IF(tbl_Customers[[#This Row],[total_day_minutes]]&lt;=200,"Medium Usage", IF(tbl_Customers[[#This Row],[total_day_minutes]]&lt;=250,"High Usage","Very High Usage")))</f>
        <v>Low Usage</v>
      </c>
      <c r="AE3849" t="str">
        <f>IF(tbl_Customers[[#This Row],[total_intl_calls]]&lt;=5,"Low Calls", IF(tbl_Customers[[#This Row],[total_intl_calls]]&lt;=10, "Medium Calls", "High Calls"))</f>
        <v>Low Calls</v>
      </c>
      <c r="AF38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849" s="36" t="str">
        <f>IF(tbl_Customers[[#This Row],[Churn_Risk_Score]]&gt;=10,"High Risk", IF(tbl_Customers[[#This Row],[Churn_Risk_Score]]&gt;=5,"Medium Risk","Low Risk"))</f>
        <v>Medium Risk</v>
      </c>
    </row>
    <row r="3850" spans="1:33" x14ac:dyDescent="0.35">
      <c r="A3850">
        <v>3849</v>
      </c>
      <c r="B3850" t="s">
        <v>72</v>
      </c>
      <c r="C3850">
        <v>107</v>
      </c>
      <c r="D3850" t="s">
        <v>25</v>
      </c>
      <c r="E3850" t="s">
        <v>22</v>
      </c>
      <c r="F3850" t="s">
        <v>22</v>
      </c>
      <c r="G3850">
        <v>0</v>
      </c>
      <c r="H3850">
        <v>228.2</v>
      </c>
      <c r="I3850">
        <v>90</v>
      </c>
      <c r="J3850">
        <v>38.79</v>
      </c>
      <c r="K3850">
        <v>214.2</v>
      </c>
      <c r="L3850">
        <v>123</v>
      </c>
      <c r="M3850">
        <v>18.21</v>
      </c>
      <c r="N3850">
        <v>183.1</v>
      </c>
      <c r="O3850">
        <v>79</v>
      </c>
      <c r="P3850">
        <v>8.24</v>
      </c>
      <c r="Q3850">
        <v>10.5</v>
      </c>
      <c r="R3850">
        <v>4</v>
      </c>
      <c r="S3850">
        <v>2.84</v>
      </c>
      <c r="T3850">
        <v>4</v>
      </c>
      <c r="U3850" t="s">
        <v>22</v>
      </c>
      <c r="V3850">
        <f>IF(tbl_Customers[[#This Row],[churn]] = "yes", 1, 0)</f>
        <v>0</v>
      </c>
      <c r="W3850" t="str">
        <f>IF(tbl_Customers[[#This Row],[number_customer_service_calls]] &lt;= 1, "0-1 Calls", IF(tbl_Customers[[#This Row],[number_customer_service_calls]] &lt;= 3, "2-3 Calls", IF(tbl_Customers[[#This Row],[number_customer_service_calls]] &lt;=5, "4-5 Calls", "6+ Calls")))</f>
        <v>4-5 Calls</v>
      </c>
      <c r="X3850" t="str">
        <f>IF(tbl_Customers[[#This Row],[account_length]] &lt;= 50, "0-50", IF(tbl_Customers[[#This Row],[account_length]] &lt;=100, "51-100", IF(tbl_Customers[[#This Row],[account_length]] &lt;= 150, "101-150", "151+")))</f>
        <v>101-150</v>
      </c>
      <c r="Y3850" t="str">
        <f>IF(tbl_Customers[[#This Row],[total_intl_charge]] &lt;= 3, "Low Charges", "High Charges")</f>
        <v>Low Charges</v>
      </c>
      <c r="Z3850" t="str">
        <f>IF(tbl_Customers[[#This Row],[total_eve_calls]]&lt;=80,"Low Calls",
IF(tbl_Customers[[#This Row],[total_eve_calls]]&lt;=120,"Medium Calls","High Calls"))</f>
        <v>High Calls</v>
      </c>
      <c r="AA3850" t="str">
        <f>IF(tbl_Customers[[#This Row],[total_eve_charge]]&lt;=15,"Low Charges",
IF(tbl_Customers[[#This Row],[total_eve_charge]]&lt;=20,"Medium Charges","High Charges"))</f>
        <v>Medium Charges</v>
      </c>
      <c r="AB38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50" t="str">
        <f>IF(tbl_Customers[[#This Row],[number_vmail_messages]] = 0, "No Usage", IF(tbl_Customers[[#This Row],[number_vmail_messages]] &lt;= 20, "Low Usage", IF(tbl_Customers[[#This Row],[number_vmail_messages]] &lt;= 40, "Medium Usgae", "High Usage")))</f>
        <v>No Usage</v>
      </c>
      <c r="AD3850" t="str">
        <f>IF(tbl_Customers[[#This Row],[total_day_minutes]]&lt;=150,"Low Usage", IF(tbl_Customers[[#This Row],[total_day_minutes]]&lt;=200,"Medium Usage", IF(tbl_Customers[[#This Row],[total_day_minutes]]&lt;=250,"High Usage","Very High Usage")))</f>
        <v>High Usage</v>
      </c>
      <c r="AE3850" t="str">
        <f>IF(tbl_Customers[[#This Row],[total_intl_calls]]&lt;=5,"Low Calls", IF(tbl_Customers[[#This Row],[total_intl_calls]]&lt;=10, "Medium Calls", "High Calls"))</f>
        <v>Low Calls</v>
      </c>
      <c r="AF38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50" s="36" t="str">
        <f>IF(tbl_Customers[[#This Row],[Churn_Risk_Score]]&gt;=10,"High Risk", IF(tbl_Customers[[#This Row],[Churn_Risk_Score]]&gt;=5,"Medium Risk","Low Risk"))</f>
        <v>Medium Risk</v>
      </c>
    </row>
    <row r="3851" spans="1:33" x14ac:dyDescent="0.35">
      <c r="A3851">
        <v>3850</v>
      </c>
      <c r="B3851" t="s">
        <v>31</v>
      </c>
      <c r="C3851">
        <v>167</v>
      </c>
      <c r="D3851" t="s">
        <v>28</v>
      </c>
      <c r="E3851" t="s">
        <v>22</v>
      </c>
      <c r="F3851" t="s">
        <v>22</v>
      </c>
      <c r="G3851">
        <v>0</v>
      </c>
      <c r="H3851">
        <v>191.5</v>
      </c>
      <c r="I3851">
        <v>93</v>
      </c>
      <c r="J3851">
        <v>32.56</v>
      </c>
      <c r="K3851">
        <v>163.80000000000001</v>
      </c>
      <c r="L3851">
        <v>76</v>
      </c>
      <c r="M3851">
        <v>13.92</v>
      </c>
      <c r="N3851">
        <v>189.1</v>
      </c>
      <c r="O3851">
        <v>103</v>
      </c>
      <c r="P3851">
        <v>8.51</v>
      </c>
      <c r="Q3851">
        <v>14.1</v>
      </c>
      <c r="R3851">
        <v>9</v>
      </c>
      <c r="S3851">
        <v>3.81</v>
      </c>
      <c r="T3851">
        <v>1</v>
      </c>
      <c r="U3851" t="s">
        <v>22</v>
      </c>
      <c r="V3851">
        <f>IF(tbl_Customers[[#This Row],[churn]] = "yes", 1, 0)</f>
        <v>0</v>
      </c>
      <c r="W3851" t="str">
        <f>IF(tbl_Customers[[#This Row],[number_customer_service_calls]] &lt;= 1, "0-1 Calls", IF(tbl_Customers[[#This Row],[number_customer_service_calls]] &lt;= 3, "2-3 Calls", IF(tbl_Customers[[#This Row],[number_customer_service_calls]] &lt;=5, "4-5 Calls", "6+ Calls")))</f>
        <v>0-1 Calls</v>
      </c>
      <c r="X3851" t="str">
        <f>IF(tbl_Customers[[#This Row],[account_length]] &lt;= 50, "0-50", IF(tbl_Customers[[#This Row],[account_length]] &lt;=100, "51-100", IF(tbl_Customers[[#This Row],[account_length]] &lt;= 150, "101-150", "151+")))</f>
        <v>151+</v>
      </c>
      <c r="Y3851" t="str">
        <f>IF(tbl_Customers[[#This Row],[total_intl_charge]] &lt;= 3, "Low Charges", "High Charges")</f>
        <v>High Charges</v>
      </c>
      <c r="Z3851" t="str">
        <f>IF(tbl_Customers[[#This Row],[total_eve_calls]]&lt;=80,"Low Calls",
IF(tbl_Customers[[#This Row],[total_eve_calls]]&lt;=120,"Medium Calls","High Calls"))</f>
        <v>Low Calls</v>
      </c>
      <c r="AA3851" t="str">
        <f>IF(tbl_Customers[[#This Row],[total_eve_charge]]&lt;=15,"Low Charges",
IF(tbl_Customers[[#This Row],[total_eve_charge]]&lt;=20,"Medium Charges","High Charges"))</f>
        <v>Low Charges</v>
      </c>
      <c r="AB38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51" t="str">
        <f>IF(tbl_Customers[[#This Row],[number_vmail_messages]] = 0, "No Usage", IF(tbl_Customers[[#This Row],[number_vmail_messages]] &lt;= 20, "Low Usage", IF(tbl_Customers[[#This Row],[number_vmail_messages]] &lt;= 40, "Medium Usgae", "High Usage")))</f>
        <v>No Usage</v>
      </c>
      <c r="AD3851" t="str">
        <f>IF(tbl_Customers[[#This Row],[total_day_minutes]]&lt;=150,"Low Usage", IF(tbl_Customers[[#This Row],[total_day_minutes]]&lt;=200,"Medium Usage", IF(tbl_Customers[[#This Row],[total_day_minutes]]&lt;=250,"High Usage","Very High Usage")))</f>
        <v>Medium Usage</v>
      </c>
      <c r="AE3851" t="str">
        <f>IF(tbl_Customers[[#This Row],[total_intl_calls]]&lt;=5,"Low Calls", IF(tbl_Customers[[#This Row],[total_intl_calls]]&lt;=10, "Medium Calls", "High Calls"))</f>
        <v>Medium Calls</v>
      </c>
      <c r="AF38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51" s="36" t="str">
        <f>IF(tbl_Customers[[#This Row],[Churn_Risk_Score]]&gt;=10,"High Risk", IF(tbl_Customers[[#This Row],[Churn_Risk_Score]]&gt;=5,"Medium Risk","Low Risk"))</f>
        <v>Low Risk</v>
      </c>
    </row>
    <row r="3852" spans="1:33" x14ac:dyDescent="0.35">
      <c r="A3852">
        <v>3851</v>
      </c>
      <c r="B3852" t="s">
        <v>60</v>
      </c>
      <c r="C3852">
        <v>49</v>
      </c>
      <c r="D3852" t="s">
        <v>21</v>
      </c>
      <c r="E3852" t="s">
        <v>22</v>
      </c>
      <c r="F3852" t="s">
        <v>22</v>
      </c>
      <c r="G3852">
        <v>0</v>
      </c>
      <c r="H3852">
        <v>171.5</v>
      </c>
      <c r="I3852">
        <v>86</v>
      </c>
      <c r="J3852">
        <v>29.16</v>
      </c>
      <c r="K3852">
        <v>188.8</v>
      </c>
      <c r="L3852">
        <v>85</v>
      </c>
      <c r="M3852">
        <v>16.05</v>
      </c>
      <c r="N3852">
        <v>155.1</v>
      </c>
      <c r="O3852">
        <v>82</v>
      </c>
      <c r="P3852">
        <v>6.98</v>
      </c>
      <c r="Q3852">
        <v>8.5</v>
      </c>
      <c r="R3852">
        <v>2</v>
      </c>
      <c r="S3852">
        <v>2.2999999999999998</v>
      </c>
      <c r="T3852">
        <v>2</v>
      </c>
      <c r="U3852" t="s">
        <v>22</v>
      </c>
      <c r="V3852">
        <f>IF(tbl_Customers[[#This Row],[churn]] = "yes", 1, 0)</f>
        <v>0</v>
      </c>
      <c r="W3852" t="str">
        <f>IF(tbl_Customers[[#This Row],[number_customer_service_calls]] &lt;= 1, "0-1 Calls", IF(tbl_Customers[[#This Row],[number_customer_service_calls]] &lt;= 3, "2-3 Calls", IF(tbl_Customers[[#This Row],[number_customer_service_calls]] &lt;=5, "4-5 Calls", "6+ Calls")))</f>
        <v>2-3 Calls</v>
      </c>
      <c r="X3852" t="str">
        <f>IF(tbl_Customers[[#This Row],[account_length]] &lt;= 50, "0-50", IF(tbl_Customers[[#This Row],[account_length]] &lt;=100, "51-100", IF(tbl_Customers[[#This Row],[account_length]] &lt;= 150, "101-150", "151+")))</f>
        <v>0-50</v>
      </c>
      <c r="Y3852" t="str">
        <f>IF(tbl_Customers[[#This Row],[total_intl_charge]] &lt;= 3, "Low Charges", "High Charges")</f>
        <v>Low Charges</v>
      </c>
      <c r="Z3852" t="str">
        <f>IF(tbl_Customers[[#This Row],[total_eve_calls]]&lt;=80,"Low Calls",
IF(tbl_Customers[[#This Row],[total_eve_calls]]&lt;=120,"Medium Calls","High Calls"))</f>
        <v>Medium Calls</v>
      </c>
      <c r="AA3852" t="str">
        <f>IF(tbl_Customers[[#This Row],[total_eve_charge]]&lt;=15,"Low Charges",
IF(tbl_Customers[[#This Row],[total_eve_charge]]&lt;=20,"Medium Charges","High Charges"))</f>
        <v>Medium Charges</v>
      </c>
      <c r="AB38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52" t="str">
        <f>IF(tbl_Customers[[#This Row],[number_vmail_messages]] = 0, "No Usage", IF(tbl_Customers[[#This Row],[number_vmail_messages]] &lt;= 20, "Low Usage", IF(tbl_Customers[[#This Row],[number_vmail_messages]] &lt;= 40, "Medium Usgae", "High Usage")))</f>
        <v>No Usage</v>
      </c>
      <c r="AD3852" t="str">
        <f>IF(tbl_Customers[[#This Row],[total_day_minutes]]&lt;=150,"Low Usage", IF(tbl_Customers[[#This Row],[total_day_minutes]]&lt;=200,"Medium Usage", IF(tbl_Customers[[#This Row],[total_day_minutes]]&lt;=250,"High Usage","Very High Usage")))</f>
        <v>Medium Usage</v>
      </c>
      <c r="AE3852" t="str">
        <f>IF(tbl_Customers[[#This Row],[total_intl_calls]]&lt;=5,"Low Calls", IF(tbl_Customers[[#This Row],[total_intl_calls]]&lt;=10, "Medium Calls", "High Calls"))</f>
        <v>Low Calls</v>
      </c>
      <c r="AF38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52" s="36" t="str">
        <f>IF(tbl_Customers[[#This Row],[Churn_Risk_Score]]&gt;=10,"High Risk", IF(tbl_Customers[[#This Row],[Churn_Risk_Score]]&gt;=5,"Medium Risk","Low Risk"))</f>
        <v>Low Risk</v>
      </c>
    </row>
    <row r="3853" spans="1:33" x14ac:dyDescent="0.35">
      <c r="A3853">
        <v>3852</v>
      </c>
      <c r="B3853" t="s">
        <v>30</v>
      </c>
      <c r="C3853">
        <v>34</v>
      </c>
      <c r="D3853" t="s">
        <v>25</v>
      </c>
      <c r="E3853" t="s">
        <v>22</v>
      </c>
      <c r="F3853" t="s">
        <v>22</v>
      </c>
      <c r="G3853">
        <v>0</v>
      </c>
      <c r="H3853">
        <v>151.1</v>
      </c>
      <c r="I3853">
        <v>92</v>
      </c>
      <c r="J3853">
        <v>25.69</v>
      </c>
      <c r="K3853">
        <v>211.7</v>
      </c>
      <c r="L3853">
        <v>86</v>
      </c>
      <c r="M3853">
        <v>17.989999999999998</v>
      </c>
      <c r="N3853">
        <v>205.8</v>
      </c>
      <c r="O3853">
        <v>72</v>
      </c>
      <c r="P3853">
        <v>9.26</v>
      </c>
      <c r="Q3853">
        <v>9.8000000000000007</v>
      </c>
      <c r="R3853">
        <v>4</v>
      </c>
      <c r="S3853">
        <v>2.65</v>
      </c>
      <c r="T3853">
        <v>0</v>
      </c>
      <c r="U3853" t="s">
        <v>22</v>
      </c>
      <c r="V3853">
        <f>IF(tbl_Customers[[#This Row],[churn]] = "yes", 1, 0)</f>
        <v>0</v>
      </c>
      <c r="W3853" t="str">
        <f>IF(tbl_Customers[[#This Row],[number_customer_service_calls]] &lt;= 1, "0-1 Calls", IF(tbl_Customers[[#This Row],[number_customer_service_calls]] &lt;= 3, "2-3 Calls", IF(tbl_Customers[[#This Row],[number_customer_service_calls]] &lt;=5, "4-5 Calls", "6+ Calls")))</f>
        <v>0-1 Calls</v>
      </c>
      <c r="X3853" t="str">
        <f>IF(tbl_Customers[[#This Row],[account_length]] &lt;= 50, "0-50", IF(tbl_Customers[[#This Row],[account_length]] &lt;=100, "51-100", IF(tbl_Customers[[#This Row],[account_length]] &lt;= 150, "101-150", "151+")))</f>
        <v>0-50</v>
      </c>
      <c r="Y3853" t="str">
        <f>IF(tbl_Customers[[#This Row],[total_intl_charge]] &lt;= 3, "Low Charges", "High Charges")</f>
        <v>Low Charges</v>
      </c>
      <c r="Z3853" t="str">
        <f>IF(tbl_Customers[[#This Row],[total_eve_calls]]&lt;=80,"Low Calls",
IF(tbl_Customers[[#This Row],[total_eve_calls]]&lt;=120,"Medium Calls","High Calls"))</f>
        <v>Medium Calls</v>
      </c>
      <c r="AA3853" t="str">
        <f>IF(tbl_Customers[[#This Row],[total_eve_charge]]&lt;=15,"Low Charges",
IF(tbl_Customers[[#This Row],[total_eve_charge]]&lt;=20,"Medium Charges","High Charges"))</f>
        <v>Medium Charges</v>
      </c>
      <c r="AB38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53" t="str">
        <f>IF(tbl_Customers[[#This Row],[number_vmail_messages]] = 0, "No Usage", IF(tbl_Customers[[#This Row],[number_vmail_messages]] &lt;= 20, "Low Usage", IF(tbl_Customers[[#This Row],[number_vmail_messages]] &lt;= 40, "Medium Usgae", "High Usage")))</f>
        <v>No Usage</v>
      </c>
      <c r="AD3853" t="str">
        <f>IF(tbl_Customers[[#This Row],[total_day_minutes]]&lt;=150,"Low Usage", IF(tbl_Customers[[#This Row],[total_day_minutes]]&lt;=200,"Medium Usage", IF(tbl_Customers[[#This Row],[total_day_minutes]]&lt;=250,"High Usage","Very High Usage")))</f>
        <v>Medium Usage</v>
      </c>
      <c r="AE3853" t="str">
        <f>IF(tbl_Customers[[#This Row],[total_intl_calls]]&lt;=5,"Low Calls", IF(tbl_Customers[[#This Row],[total_intl_calls]]&lt;=10, "Medium Calls", "High Calls"))</f>
        <v>Low Calls</v>
      </c>
      <c r="AF38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53" s="36" t="str">
        <f>IF(tbl_Customers[[#This Row],[Churn_Risk_Score]]&gt;=10,"High Risk", IF(tbl_Customers[[#This Row],[Churn_Risk_Score]]&gt;=5,"Medium Risk","Low Risk"))</f>
        <v>Low Risk</v>
      </c>
    </row>
    <row r="3854" spans="1:33" x14ac:dyDescent="0.35">
      <c r="A3854">
        <v>3853</v>
      </c>
      <c r="B3854" t="s">
        <v>64</v>
      </c>
      <c r="C3854">
        <v>109</v>
      </c>
      <c r="D3854" t="s">
        <v>21</v>
      </c>
      <c r="E3854" t="s">
        <v>22</v>
      </c>
      <c r="F3854" t="s">
        <v>22</v>
      </c>
      <c r="G3854">
        <v>0</v>
      </c>
      <c r="H3854">
        <v>134.30000000000001</v>
      </c>
      <c r="I3854">
        <v>99</v>
      </c>
      <c r="J3854">
        <v>22.83</v>
      </c>
      <c r="K3854">
        <v>203.9</v>
      </c>
      <c r="L3854">
        <v>103</v>
      </c>
      <c r="M3854">
        <v>17.329999999999998</v>
      </c>
      <c r="N3854">
        <v>297.7</v>
      </c>
      <c r="O3854">
        <v>91</v>
      </c>
      <c r="P3854">
        <v>13.4</v>
      </c>
      <c r="Q3854">
        <v>7.6</v>
      </c>
      <c r="R3854">
        <v>2</v>
      </c>
      <c r="S3854">
        <v>2.0499999999999998</v>
      </c>
      <c r="T3854">
        <v>3</v>
      </c>
      <c r="U3854" t="s">
        <v>22</v>
      </c>
      <c r="V3854">
        <f>IF(tbl_Customers[[#This Row],[churn]] = "yes", 1, 0)</f>
        <v>0</v>
      </c>
      <c r="W3854" t="str">
        <f>IF(tbl_Customers[[#This Row],[number_customer_service_calls]] &lt;= 1, "0-1 Calls", IF(tbl_Customers[[#This Row],[number_customer_service_calls]] &lt;= 3, "2-3 Calls", IF(tbl_Customers[[#This Row],[number_customer_service_calls]] &lt;=5, "4-5 Calls", "6+ Calls")))</f>
        <v>2-3 Calls</v>
      </c>
      <c r="X3854" t="str">
        <f>IF(tbl_Customers[[#This Row],[account_length]] &lt;= 50, "0-50", IF(tbl_Customers[[#This Row],[account_length]] &lt;=100, "51-100", IF(tbl_Customers[[#This Row],[account_length]] &lt;= 150, "101-150", "151+")))</f>
        <v>101-150</v>
      </c>
      <c r="Y3854" t="str">
        <f>IF(tbl_Customers[[#This Row],[total_intl_charge]] &lt;= 3, "Low Charges", "High Charges")</f>
        <v>Low Charges</v>
      </c>
      <c r="Z3854" t="str">
        <f>IF(tbl_Customers[[#This Row],[total_eve_calls]]&lt;=80,"Low Calls",
IF(tbl_Customers[[#This Row],[total_eve_calls]]&lt;=120,"Medium Calls","High Calls"))</f>
        <v>Medium Calls</v>
      </c>
      <c r="AA3854" t="str">
        <f>IF(tbl_Customers[[#This Row],[total_eve_charge]]&lt;=15,"Low Charges",
IF(tbl_Customers[[#This Row],[total_eve_charge]]&lt;=20,"Medium Charges","High Charges"))</f>
        <v>Medium Charges</v>
      </c>
      <c r="AB38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54" t="str">
        <f>IF(tbl_Customers[[#This Row],[number_vmail_messages]] = 0, "No Usage", IF(tbl_Customers[[#This Row],[number_vmail_messages]] &lt;= 20, "Low Usage", IF(tbl_Customers[[#This Row],[number_vmail_messages]] &lt;= 40, "Medium Usgae", "High Usage")))</f>
        <v>No Usage</v>
      </c>
      <c r="AD3854" t="str">
        <f>IF(tbl_Customers[[#This Row],[total_day_minutes]]&lt;=150,"Low Usage", IF(tbl_Customers[[#This Row],[total_day_minutes]]&lt;=200,"Medium Usage", IF(tbl_Customers[[#This Row],[total_day_minutes]]&lt;=250,"High Usage","Very High Usage")))</f>
        <v>Low Usage</v>
      </c>
      <c r="AE3854" t="str">
        <f>IF(tbl_Customers[[#This Row],[total_intl_calls]]&lt;=5,"Low Calls", IF(tbl_Customers[[#This Row],[total_intl_calls]]&lt;=10, "Medium Calls", "High Calls"))</f>
        <v>Low Calls</v>
      </c>
      <c r="AF38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54" s="36" t="str">
        <f>IF(tbl_Customers[[#This Row],[Churn_Risk_Score]]&gt;=10,"High Risk", IF(tbl_Customers[[#This Row],[Churn_Risk_Score]]&gt;=5,"Medium Risk","Low Risk"))</f>
        <v>Low Risk</v>
      </c>
    </row>
    <row r="3855" spans="1:33" x14ac:dyDescent="0.35">
      <c r="A3855">
        <v>3854</v>
      </c>
      <c r="B3855" t="s">
        <v>72</v>
      </c>
      <c r="C3855">
        <v>109</v>
      </c>
      <c r="D3855" t="s">
        <v>28</v>
      </c>
      <c r="E3855" t="s">
        <v>22</v>
      </c>
      <c r="F3855" t="s">
        <v>22</v>
      </c>
      <c r="G3855">
        <v>0</v>
      </c>
      <c r="H3855">
        <v>117.8</v>
      </c>
      <c r="I3855">
        <v>64</v>
      </c>
      <c r="J3855">
        <v>20.03</v>
      </c>
      <c r="K3855">
        <v>216.2</v>
      </c>
      <c r="L3855">
        <v>84</v>
      </c>
      <c r="M3855">
        <v>18.38</v>
      </c>
      <c r="N3855">
        <v>148.4</v>
      </c>
      <c r="O3855">
        <v>59</v>
      </c>
      <c r="P3855">
        <v>6.68</v>
      </c>
      <c r="Q3855">
        <v>10.9</v>
      </c>
      <c r="R3855">
        <v>5</v>
      </c>
      <c r="S3855">
        <v>2.94</v>
      </c>
      <c r="T3855">
        <v>1</v>
      </c>
      <c r="U3855" t="s">
        <v>22</v>
      </c>
      <c r="V3855">
        <f>IF(tbl_Customers[[#This Row],[churn]] = "yes", 1, 0)</f>
        <v>0</v>
      </c>
      <c r="W3855" t="str">
        <f>IF(tbl_Customers[[#This Row],[number_customer_service_calls]] &lt;= 1, "0-1 Calls", IF(tbl_Customers[[#This Row],[number_customer_service_calls]] &lt;= 3, "2-3 Calls", IF(tbl_Customers[[#This Row],[number_customer_service_calls]] &lt;=5, "4-5 Calls", "6+ Calls")))</f>
        <v>0-1 Calls</v>
      </c>
      <c r="X3855" t="str">
        <f>IF(tbl_Customers[[#This Row],[account_length]] &lt;= 50, "0-50", IF(tbl_Customers[[#This Row],[account_length]] &lt;=100, "51-100", IF(tbl_Customers[[#This Row],[account_length]] &lt;= 150, "101-150", "151+")))</f>
        <v>101-150</v>
      </c>
      <c r="Y3855" t="str">
        <f>IF(tbl_Customers[[#This Row],[total_intl_charge]] &lt;= 3, "Low Charges", "High Charges")</f>
        <v>Low Charges</v>
      </c>
      <c r="Z3855" t="str">
        <f>IF(tbl_Customers[[#This Row],[total_eve_calls]]&lt;=80,"Low Calls",
IF(tbl_Customers[[#This Row],[total_eve_calls]]&lt;=120,"Medium Calls","High Calls"))</f>
        <v>Medium Calls</v>
      </c>
      <c r="AA3855" t="str">
        <f>IF(tbl_Customers[[#This Row],[total_eve_charge]]&lt;=15,"Low Charges",
IF(tbl_Customers[[#This Row],[total_eve_charge]]&lt;=20,"Medium Charges","High Charges"))</f>
        <v>Medium Charges</v>
      </c>
      <c r="AB38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55" t="str">
        <f>IF(tbl_Customers[[#This Row],[number_vmail_messages]] = 0, "No Usage", IF(tbl_Customers[[#This Row],[number_vmail_messages]] &lt;= 20, "Low Usage", IF(tbl_Customers[[#This Row],[number_vmail_messages]] &lt;= 40, "Medium Usgae", "High Usage")))</f>
        <v>No Usage</v>
      </c>
      <c r="AD3855" t="str">
        <f>IF(tbl_Customers[[#This Row],[total_day_minutes]]&lt;=150,"Low Usage", IF(tbl_Customers[[#This Row],[total_day_minutes]]&lt;=200,"Medium Usage", IF(tbl_Customers[[#This Row],[total_day_minutes]]&lt;=250,"High Usage","Very High Usage")))</f>
        <v>Low Usage</v>
      </c>
      <c r="AE3855" t="str">
        <f>IF(tbl_Customers[[#This Row],[total_intl_calls]]&lt;=5,"Low Calls", IF(tbl_Customers[[#This Row],[total_intl_calls]]&lt;=10, "Medium Calls", "High Calls"))</f>
        <v>Low Calls</v>
      </c>
      <c r="AF38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55" s="36" t="str">
        <f>IF(tbl_Customers[[#This Row],[Churn_Risk_Score]]&gt;=10,"High Risk", IF(tbl_Customers[[#This Row],[Churn_Risk_Score]]&gt;=5,"Medium Risk","Low Risk"))</f>
        <v>Low Risk</v>
      </c>
    </row>
    <row r="3856" spans="1:33" x14ac:dyDescent="0.35">
      <c r="A3856">
        <v>3855</v>
      </c>
      <c r="B3856" t="s">
        <v>70</v>
      </c>
      <c r="C3856">
        <v>39</v>
      </c>
      <c r="D3856" t="s">
        <v>25</v>
      </c>
      <c r="E3856" t="s">
        <v>22</v>
      </c>
      <c r="F3856" t="s">
        <v>22</v>
      </c>
      <c r="G3856">
        <v>0</v>
      </c>
      <c r="H3856">
        <v>181.2</v>
      </c>
      <c r="I3856">
        <v>71</v>
      </c>
      <c r="J3856">
        <v>30.8</v>
      </c>
      <c r="K3856">
        <v>344.9</v>
      </c>
      <c r="L3856">
        <v>108</v>
      </c>
      <c r="M3856">
        <v>29.32</v>
      </c>
      <c r="N3856">
        <v>213.6</v>
      </c>
      <c r="O3856">
        <v>145</v>
      </c>
      <c r="P3856">
        <v>9.61</v>
      </c>
      <c r="Q3856">
        <v>12.1</v>
      </c>
      <c r="R3856">
        <v>2</v>
      </c>
      <c r="S3856">
        <v>3.27</v>
      </c>
      <c r="T3856">
        <v>3</v>
      </c>
      <c r="U3856" t="s">
        <v>22</v>
      </c>
      <c r="V3856">
        <f>IF(tbl_Customers[[#This Row],[churn]] = "yes", 1, 0)</f>
        <v>0</v>
      </c>
      <c r="W3856" t="str">
        <f>IF(tbl_Customers[[#This Row],[number_customer_service_calls]] &lt;= 1, "0-1 Calls", IF(tbl_Customers[[#This Row],[number_customer_service_calls]] &lt;= 3, "2-3 Calls", IF(tbl_Customers[[#This Row],[number_customer_service_calls]] &lt;=5, "4-5 Calls", "6+ Calls")))</f>
        <v>2-3 Calls</v>
      </c>
      <c r="X3856" t="str">
        <f>IF(tbl_Customers[[#This Row],[account_length]] &lt;= 50, "0-50", IF(tbl_Customers[[#This Row],[account_length]] &lt;=100, "51-100", IF(tbl_Customers[[#This Row],[account_length]] &lt;= 150, "101-150", "151+")))</f>
        <v>0-50</v>
      </c>
      <c r="Y3856" t="str">
        <f>IF(tbl_Customers[[#This Row],[total_intl_charge]] &lt;= 3, "Low Charges", "High Charges")</f>
        <v>High Charges</v>
      </c>
      <c r="Z3856" t="str">
        <f>IF(tbl_Customers[[#This Row],[total_eve_calls]]&lt;=80,"Low Calls",
IF(tbl_Customers[[#This Row],[total_eve_calls]]&lt;=120,"Medium Calls","High Calls"))</f>
        <v>Medium Calls</v>
      </c>
      <c r="AA3856" t="str">
        <f>IF(tbl_Customers[[#This Row],[total_eve_charge]]&lt;=15,"Low Charges",
IF(tbl_Customers[[#This Row],[total_eve_charge]]&lt;=20,"Medium Charges","High Charges"))</f>
        <v>High Charges</v>
      </c>
      <c r="AB38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56" t="str">
        <f>IF(tbl_Customers[[#This Row],[number_vmail_messages]] = 0, "No Usage", IF(tbl_Customers[[#This Row],[number_vmail_messages]] &lt;= 20, "Low Usage", IF(tbl_Customers[[#This Row],[number_vmail_messages]] &lt;= 40, "Medium Usgae", "High Usage")))</f>
        <v>No Usage</v>
      </c>
      <c r="AD3856" t="str">
        <f>IF(tbl_Customers[[#This Row],[total_day_minutes]]&lt;=150,"Low Usage", IF(tbl_Customers[[#This Row],[total_day_minutes]]&lt;=200,"Medium Usage", IF(tbl_Customers[[#This Row],[total_day_minutes]]&lt;=250,"High Usage","Very High Usage")))</f>
        <v>Medium Usage</v>
      </c>
      <c r="AE3856" t="str">
        <f>IF(tbl_Customers[[#This Row],[total_intl_calls]]&lt;=5,"Low Calls", IF(tbl_Customers[[#This Row],[total_intl_calls]]&lt;=10, "Medium Calls", "High Calls"))</f>
        <v>Low Calls</v>
      </c>
      <c r="AF38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56" s="36" t="str">
        <f>IF(tbl_Customers[[#This Row],[Churn_Risk_Score]]&gt;=10,"High Risk", IF(tbl_Customers[[#This Row],[Churn_Risk_Score]]&gt;=5,"Medium Risk","Low Risk"))</f>
        <v>Low Risk</v>
      </c>
    </row>
    <row r="3857" spans="1:33" x14ac:dyDescent="0.35">
      <c r="A3857">
        <v>3856</v>
      </c>
      <c r="B3857" t="s">
        <v>55</v>
      </c>
      <c r="C3857">
        <v>90</v>
      </c>
      <c r="D3857" t="s">
        <v>21</v>
      </c>
      <c r="E3857" t="s">
        <v>22</v>
      </c>
      <c r="F3857" t="s">
        <v>22</v>
      </c>
      <c r="G3857">
        <v>0</v>
      </c>
      <c r="H3857">
        <v>152.30000000000001</v>
      </c>
      <c r="I3857">
        <v>91</v>
      </c>
      <c r="J3857">
        <v>25.89</v>
      </c>
      <c r="K3857">
        <v>165</v>
      </c>
      <c r="L3857">
        <v>120</v>
      </c>
      <c r="M3857">
        <v>14.03</v>
      </c>
      <c r="N3857">
        <v>294.3</v>
      </c>
      <c r="O3857">
        <v>73</v>
      </c>
      <c r="P3857">
        <v>13.24</v>
      </c>
      <c r="Q3857">
        <v>9</v>
      </c>
      <c r="R3857">
        <v>3</v>
      </c>
      <c r="S3857">
        <v>2.4300000000000002</v>
      </c>
      <c r="T3857">
        <v>2</v>
      </c>
      <c r="U3857" t="s">
        <v>22</v>
      </c>
      <c r="V3857">
        <f>IF(tbl_Customers[[#This Row],[churn]] = "yes", 1, 0)</f>
        <v>0</v>
      </c>
      <c r="W3857" t="str">
        <f>IF(tbl_Customers[[#This Row],[number_customer_service_calls]] &lt;= 1, "0-1 Calls", IF(tbl_Customers[[#This Row],[number_customer_service_calls]] &lt;= 3, "2-3 Calls", IF(tbl_Customers[[#This Row],[number_customer_service_calls]] &lt;=5, "4-5 Calls", "6+ Calls")))</f>
        <v>2-3 Calls</v>
      </c>
      <c r="X3857" t="str">
        <f>IF(tbl_Customers[[#This Row],[account_length]] &lt;= 50, "0-50", IF(tbl_Customers[[#This Row],[account_length]] &lt;=100, "51-100", IF(tbl_Customers[[#This Row],[account_length]] &lt;= 150, "101-150", "151+")))</f>
        <v>51-100</v>
      </c>
      <c r="Y3857" t="str">
        <f>IF(tbl_Customers[[#This Row],[total_intl_charge]] &lt;= 3, "Low Charges", "High Charges")</f>
        <v>Low Charges</v>
      </c>
      <c r="Z3857" t="str">
        <f>IF(tbl_Customers[[#This Row],[total_eve_calls]]&lt;=80,"Low Calls",
IF(tbl_Customers[[#This Row],[total_eve_calls]]&lt;=120,"Medium Calls","High Calls"))</f>
        <v>Medium Calls</v>
      </c>
      <c r="AA3857" t="str">
        <f>IF(tbl_Customers[[#This Row],[total_eve_charge]]&lt;=15,"Low Charges",
IF(tbl_Customers[[#This Row],[total_eve_charge]]&lt;=20,"Medium Charges","High Charges"))</f>
        <v>Low Charges</v>
      </c>
      <c r="AB38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57" t="str">
        <f>IF(tbl_Customers[[#This Row],[number_vmail_messages]] = 0, "No Usage", IF(tbl_Customers[[#This Row],[number_vmail_messages]] &lt;= 20, "Low Usage", IF(tbl_Customers[[#This Row],[number_vmail_messages]] &lt;= 40, "Medium Usgae", "High Usage")))</f>
        <v>No Usage</v>
      </c>
      <c r="AD3857" t="str">
        <f>IF(tbl_Customers[[#This Row],[total_day_minutes]]&lt;=150,"Low Usage", IF(tbl_Customers[[#This Row],[total_day_minutes]]&lt;=200,"Medium Usage", IF(tbl_Customers[[#This Row],[total_day_minutes]]&lt;=250,"High Usage","Very High Usage")))</f>
        <v>Medium Usage</v>
      </c>
      <c r="AE3857" t="str">
        <f>IF(tbl_Customers[[#This Row],[total_intl_calls]]&lt;=5,"Low Calls", IF(tbl_Customers[[#This Row],[total_intl_calls]]&lt;=10, "Medium Calls", "High Calls"))</f>
        <v>Low Calls</v>
      </c>
      <c r="AF38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57" s="36" t="str">
        <f>IF(tbl_Customers[[#This Row],[Churn_Risk_Score]]&gt;=10,"High Risk", IF(tbl_Customers[[#This Row],[Churn_Risk_Score]]&gt;=5,"Medium Risk","Low Risk"))</f>
        <v>Low Risk</v>
      </c>
    </row>
    <row r="3858" spans="1:33" x14ac:dyDescent="0.35">
      <c r="A3858">
        <v>3857</v>
      </c>
      <c r="B3858" t="s">
        <v>65</v>
      </c>
      <c r="C3858">
        <v>114</v>
      </c>
      <c r="D3858" t="s">
        <v>25</v>
      </c>
      <c r="E3858" t="s">
        <v>22</v>
      </c>
      <c r="F3858" t="s">
        <v>22</v>
      </c>
      <c r="G3858">
        <v>0</v>
      </c>
      <c r="H3858">
        <v>204.4</v>
      </c>
      <c r="I3858">
        <v>91</v>
      </c>
      <c r="J3858">
        <v>34.75</v>
      </c>
      <c r="K3858">
        <v>239.6</v>
      </c>
      <c r="L3858">
        <v>136</v>
      </c>
      <c r="M3858">
        <v>20.37</v>
      </c>
      <c r="N3858">
        <v>235</v>
      </c>
      <c r="O3858">
        <v>64</v>
      </c>
      <c r="P3858">
        <v>10.58</v>
      </c>
      <c r="Q3858">
        <v>11.5</v>
      </c>
      <c r="R3858">
        <v>3</v>
      </c>
      <c r="S3858">
        <v>3.11</v>
      </c>
      <c r="T3858">
        <v>2</v>
      </c>
      <c r="U3858" t="s">
        <v>22</v>
      </c>
      <c r="V3858">
        <f>IF(tbl_Customers[[#This Row],[churn]] = "yes", 1, 0)</f>
        <v>0</v>
      </c>
      <c r="W3858" t="str">
        <f>IF(tbl_Customers[[#This Row],[number_customer_service_calls]] &lt;= 1, "0-1 Calls", IF(tbl_Customers[[#This Row],[number_customer_service_calls]] &lt;= 3, "2-3 Calls", IF(tbl_Customers[[#This Row],[number_customer_service_calls]] &lt;=5, "4-5 Calls", "6+ Calls")))</f>
        <v>2-3 Calls</v>
      </c>
      <c r="X3858" t="str">
        <f>IF(tbl_Customers[[#This Row],[account_length]] &lt;= 50, "0-50", IF(tbl_Customers[[#This Row],[account_length]] &lt;=100, "51-100", IF(tbl_Customers[[#This Row],[account_length]] &lt;= 150, "101-150", "151+")))</f>
        <v>101-150</v>
      </c>
      <c r="Y3858" t="str">
        <f>IF(tbl_Customers[[#This Row],[total_intl_charge]] &lt;= 3, "Low Charges", "High Charges")</f>
        <v>High Charges</v>
      </c>
      <c r="Z3858" t="str">
        <f>IF(tbl_Customers[[#This Row],[total_eve_calls]]&lt;=80,"Low Calls",
IF(tbl_Customers[[#This Row],[total_eve_calls]]&lt;=120,"Medium Calls","High Calls"))</f>
        <v>High Calls</v>
      </c>
      <c r="AA3858" t="str">
        <f>IF(tbl_Customers[[#This Row],[total_eve_charge]]&lt;=15,"Low Charges",
IF(tbl_Customers[[#This Row],[total_eve_charge]]&lt;=20,"Medium Charges","High Charges"))</f>
        <v>High Charges</v>
      </c>
      <c r="AB38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58" t="str">
        <f>IF(tbl_Customers[[#This Row],[number_vmail_messages]] = 0, "No Usage", IF(tbl_Customers[[#This Row],[number_vmail_messages]] &lt;= 20, "Low Usage", IF(tbl_Customers[[#This Row],[number_vmail_messages]] &lt;= 40, "Medium Usgae", "High Usage")))</f>
        <v>No Usage</v>
      </c>
      <c r="AD3858" t="str">
        <f>IF(tbl_Customers[[#This Row],[total_day_minutes]]&lt;=150,"Low Usage", IF(tbl_Customers[[#This Row],[total_day_minutes]]&lt;=200,"Medium Usage", IF(tbl_Customers[[#This Row],[total_day_minutes]]&lt;=250,"High Usage","Very High Usage")))</f>
        <v>High Usage</v>
      </c>
      <c r="AE3858" t="str">
        <f>IF(tbl_Customers[[#This Row],[total_intl_calls]]&lt;=5,"Low Calls", IF(tbl_Customers[[#This Row],[total_intl_calls]]&lt;=10, "Medium Calls", "High Calls"))</f>
        <v>Low Calls</v>
      </c>
      <c r="AF38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58" s="36" t="str">
        <f>IF(tbl_Customers[[#This Row],[Churn_Risk_Score]]&gt;=10,"High Risk", IF(tbl_Customers[[#This Row],[Churn_Risk_Score]]&gt;=5,"Medium Risk","Low Risk"))</f>
        <v>Low Risk</v>
      </c>
    </row>
    <row r="3859" spans="1:33" x14ac:dyDescent="0.35">
      <c r="A3859">
        <v>3858</v>
      </c>
      <c r="B3859" t="s">
        <v>35</v>
      </c>
      <c r="C3859">
        <v>113</v>
      </c>
      <c r="D3859" t="s">
        <v>21</v>
      </c>
      <c r="E3859" t="s">
        <v>22</v>
      </c>
      <c r="F3859" t="s">
        <v>22</v>
      </c>
      <c r="G3859">
        <v>0</v>
      </c>
      <c r="H3859">
        <v>283.89999999999998</v>
      </c>
      <c r="I3859">
        <v>98</v>
      </c>
      <c r="J3859">
        <v>48.26</v>
      </c>
      <c r="K3859">
        <v>137.1</v>
      </c>
      <c r="L3859">
        <v>91</v>
      </c>
      <c r="M3859">
        <v>11.65</v>
      </c>
      <c r="N3859">
        <v>159</v>
      </c>
      <c r="O3859">
        <v>110</v>
      </c>
      <c r="P3859">
        <v>7.15</v>
      </c>
      <c r="Q3859">
        <v>11.3</v>
      </c>
      <c r="R3859">
        <v>5</v>
      </c>
      <c r="S3859">
        <v>3.05</v>
      </c>
      <c r="T3859">
        <v>2</v>
      </c>
      <c r="U3859" t="s">
        <v>22</v>
      </c>
      <c r="V3859">
        <f>IF(tbl_Customers[[#This Row],[churn]] = "yes", 1, 0)</f>
        <v>0</v>
      </c>
      <c r="W3859" t="str">
        <f>IF(tbl_Customers[[#This Row],[number_customer_service_calls]] &lt;= 1, "0-1 Calls", IF(tbl_Customers[[#This Row],[number_customer_service_calls]] &lt;= 3, "2-3 Calls", IF(tbl_Customers[[#This Row],[number_customer_service_calls]] &lt;=5, "4-5 Calls", "6+ Calls")))</f>
        <v>2-3 Calls</v>
      </c>
      <c r="X3859" t="str">
        <f>IF(tbl_Customers[[#This Row],[account_length]] &lt;= 50, "0-50", IF(tbl_Customers[[#This Row],[account_length]] &lt;=100, "51-100", IF(tbl_Customers[[#This Row],[account_length]] &lt;= 150, "101-150", "151+")))</f>
        <v>101-150</v>
      </c>
      <c r="Y3859" t="str">
        <f>IF(tbl_Customers[[#This Row],[total_intl_charge]] &lt;= 3, "Low Charges", "High Charges")</f>
        <v>High Charges</v>
      </c>
      <c r="Z3859" t="str">
        <f>IF(tbl_Customers[[#This Row],[total_eve_calls]]&lt;=80,"Low Calls",
IF(tbl_Customers[[#This Row],[total_eve_calls]]&lt;=120,"Medium Calls","High Calls"))</f>
        <v>Medium Calls</v>
      </c>
      <c r="AA3859" t="str">
        <f>IF(tbl_Customers[[#This Row],[total_eve_charge]]&lt;=15,"Low Charges",
IF(tbl_Customers[[#This Row],[total_eve_charge]]&lt;=20,"Medium Charges","High Charges"))</f>
        <v>Low Charges</v>
      </c>
      <c r="AB38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59" t="str">
        <f>IF(tbl_Customers[[#This Row],[number_vmail_messages]] = 0, "No Usage", IF(tbl_Customers[[#This Row],[number_vmail_messages]] &lt;= 20, "Low Usage", IF(tbl_Customers[[#This Row],[number_vmail_messages]] &lt;= 40, "Medium Usgae", "High Usage")))</f>
        <v>No Usage</v>
      </c>
      <c r="AD3859" t="str">
        <f>IF(tbl_Customers[[#This Row],[total_day_minutes]]&lt;=150,"Low Usage", IF(tbl_Customers[[#This Row],[total_day_minutes]]&lt;=200,"Medium Usage", IF(tbl_Customers[[#This Row],[total_day_minutes]]&lt;=250,"High Usage","Very High Usage")))</f>
        <v>Very High Usage</v>
      </c>
      <c r="AE3859" t="str">
        <f>IF(tbl_Customers[[#This Row],[total_intl_calls]]&lt;=5,"Low Calls", IF(tbl_Customers[[#This Row],[total_intl_calls]]&lt;=10, "Medium Calls", "High Calls"))</f>
        <v>Low Calls</v>
      </c>
      <c r="AF38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859" s="36" t="str">
        <f>IF(tbl_Customers[[#This Row],[Churn_Risk_Score]]&gt;=10,"High Risk", IF(tbl_Customers[[#This Row],[Churn_Risk_Score]]&gt;=5,"Medium Risk","Low Risk"))</f>
        <v>Medium Risk</v>
      </c>
    </row>
    <row r="3860" spans="1:33" x14ac:dyDescent="0.35">
      <c r="A3860">
        <v>3859</v>
      </c>
      <c r="B3860" t="s">
        <v>27</v>
      </c>
      <c r="C3860">
        <v>19</v>
      </c>
      <c r="D3860" t="s">
        <v>21</v>
      </c>
      <c r="E3860" t="s">
        <v>22</v>
      </c>
      <c r="F3860" t="s">
        <v>23</v>
      </c>
      <c r="G3860">
        <v>29</v>
      </c>
      <c r="H3860">
        <v>142.69999999999999</v>
      </c>
      <c r="I3860">
        <v>94</v>
      </c>
      <c r="J3860">
        <v>24.26</v>
      </c>
      <c r="K3860">
        <v>129.9</v>
      </c>
      <c r="L3860">
        <v>60</v>
      </c>
      <c r="M3860">
        <v>11.04</v>
      </c>
      <c r="N3860">
        <v>165.3</v>
      </c>
      <c r="O3860">
        <v>65</v>
      </c>
      <c r="P3860">
        <v>7.44</v>
      </c>
      <c r="Q3860">
        <v>10</v>
      </c>
      <c r="R3860">
        <v>4</v>
      </c>
      <c r="S3860">
        <v>2.7</v>
      </c>
      <c r="T3860">
        <v>0</v>
      </c>
      <c r="U3860" t="s">
        <v>22</v>
      </c>
      <c r="V3860">
        <f>IF(tbl_Customers[[#This Row],[churn]] = "yes", 1, 0)</f>
        <v>0</v>
      </c>
      <c r="W3860" t="str">
        <f>IF(tbl_Customers[[#This Row],[number_customer_service_calls]] &lt;= 1, "0-1 Calls", IF(tbl_Customers[[#This Row],[number_customer_service_calls]] &lt;= 3, "2-3 Calls", IF(tbl_Customers[[#This Row],[number_customer_service_calls]] &lt;=5, "4-5 Calls", "6+ Calls")))</f>
        <v>0-1 Calls</v>
      </c>
      <c r="X3860" t="str">
        <f>IF(tbl_Customers[[#This Row],[account_length]] &lt;= 50, "0-50", IF(tbl_Customers[[#This Row],[account_length]] &lt;=100, "51-100", IF(tbl_Customers[[#This Row],[account_length]] &lt;= 150, "101-150", "151+")))</f>
        <v>0-50</v>
      </c>
      <c r="Y3860" t="str">
        <f>IF(tbl_Customers[[#This Row],[total_intl_charge]] &lt;= 3, "Low Charges", "High Charges")</f>
        <v>Low Charges</v>
      </c>
      <c r="Z3860" t="str">
        <f>IF(tbl_Customers[[#This Row],[total_eve_calls]]&lt;=80,"Low Calls",
IF(tbl_Customers[[#This Row],[total_eve_calls]]&lt;=120,"Medium Calls","High Calls"))</f>
        <v>Low Calls</v>
      </c>
      <c r="AA3860" t="str">
        <f>IF(tbl_Customers[[#This Row],[total_eve_charge]]&lt;=15,"Low Charges",
IF(tbl_Customers[[#This Row],[total_eve_charge]]&lt;=20,"Medium Charges","High Charges"))</f>
        <v>Low Charges</v>
      </c>
      <c r="AB38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60" t="str">
        <f>IF(tbl_Customers[[#This Row],[number_vmail_messages]] = 0, "No Usage", IF(tbl_Customers[[#This Row],[number_vmail_messages]] &lt;= 20, "Low Usage", IF(tbl_Customers[[#This Row],[number_vmail_messages]] &lt;= 40, "Medium Usgae", "High Usage")))</f>
        <v>Medium Usgae</v>
      </c>
      <c r="AD3860" t="str">
        <f>IF(tbl_Customers[[#This Row],[total_day_minutes]]&lt;=150,"Low Usage", IF(tbl_Customers[[#This Row],[total_day_minutes]]&lt;=200,"Medium Usage", IF(tbl_Customers[[#This Row],[total_day_minutes]]&lt;=250,"High Usage","Very High Usage")))</f>
        <v>Low Usage</v>
      </c>
      <c r="AE3860" t="str">
        <f>IF(tbl_Customers[[#This Row],[total_intl_calls]]&lt;=5,"Low Calls", IF(tbl_Customers[[#This Row],[total_intl_calls]]&lt;=10, "Medium Calls", "High Calls"))</f>
        <v>Low Calls</v>
      </c>
      <c r="AF38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60" s="36" t="str">
        <f>IF(tbl_Customers[[#This Row],[Churn_Risk_Score]]&gt;=10,"High Risk", IF(tbl_Customers[[#This Row],[Churn_Risk_Score]]&gt;=5,"Medium Risk","Low Risk"))</f>
        <v>Low Risk</v>
      </c>
    </row>
    <row r="3861" spans="1:33" x14ac:dyDescent="0.35">
      <c r="A3861">
        <v>3860</v>
      </c>
      <c r="B3861" t="s">
        <v>24</v>
      </c>
      <c r="C3861">
        <v>94</v>
      </c>
      <c r="D3861" t="s">
        <v>21</v>
      </c>
      <c r="E3861" t="s">
        <v>22</v>
      </c>
      <c r="F3861" t="s">
        <v>22</v>
      </c>
      <c r="G3861">
        <v>0</v>
      </c>
      <c r="H3861">
        <v>145.4</v>
      </c>
      <c r="I3861">
        <v>92</v>
      </c>
      <c r="J3861">
        <v>24.72</v>
      </c>
      <c r="K3861">
        <v>172.8</v>
      </c>
      <c r="L3861">
        <v>103</v>
      </c>
      <c r="M3861">
        <v>14.69</v>
      </c>
      <c r="N3861">
        <v>183.9</v>
      </c>
      <c r="O3861">
        <v>43</v>
      </c>
      <c r="P3861">
        <v>8.2799999999999994</v>
      </c>
      <c r="Q3861">
        <v>9.3000000000000007</v>
      </c>
      <c r="R3861">
        <v>3</v>
      </c>
      <c r="S3861">
        <v>2.5099999999999998</v>
      </c>
      <c r="T3861">
        <v>2</v>
      </c>
      <c r="U3861" t="s">
        <v>22</v>
      </c>
      <c r="V3861">
        <f>IF(tbl_Customers[[#This Row],[churn]] = "yes", 1, 0)</f>
        <v>0</v>
      </c>
      <c r="W3861" t="str">
        <f>IF(tbl_Customers[[#This Row],[number_customer_service_calls]] &lt;= 1, "0-1 Calls", IF(tbl_Customers[[#This Row],[number_customer_service_calls]] &lt;= 3, "2-3 Calls", IF(tbl_Customers[[#This Row],[number_customer_service_calls]] &lt;=5, "4-5 Calls", "6+ Calls")))</f>
        <v>2-3 Calls</v>
      </c>
      <c r="X3861" t="str">
        <f>IF(tbl_Customers[[#This Row],[account_length]] &lt;= 50, "0-50", IF(tbl_Customers[[#This Row],[account_length]] &lt;=100, "51-100", IF(tbl_Customers[[#This Row],[account_length]] &lt;= 150, "101-150", "151+")))</f>
        <v>51-100</v>
      </c>
      <c r="Y3861" t="str">
        <f>IF(tbl_Customers[[#This Row],[total_intl_charge]] &lt;= 3, "Low Charges", "High Charges")</f>
        <v>Low Charges</v>
      </c>
      <c r="Z3861" t="str">
        <f>IF(tbl_Customers[[#This Row],[total_eve_calls]]&lt;=80,"Low Calls",
IF(tbl_Customers[[#This Row],[total_eve_calls]]&lt;=120,"Medium Calls","High Calls"))</f>
        <v>Medium Calls</v>
      </c>
      <c r="AA3861" t="str">
        <f>IF(tbl_Customers[[#This Row],[total_eve_charge]]&lt;=15,"Low Charges",
IF(tbl_Customers[[#This Row],[total_eve_charge]]&lt;=20,"Medium Charges","High Charges"))</f>
        <v>Low Charges</v>
      </c>
      <c r="AB38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61" t="str">
        <f>IF(tbl_Customers[[#This Row],[number_vmail_messages]] = 0, "No Usage", IF(tbl_Customers[[#This Row],[number_vmail_messages]] &lt;= 20, "Low Usage", IF(tbl_Customers[[#This Row],[number_vmail_messages]] &lt;= 40, "Medium Usgae", "High Usage")))</f>
        <v>No Usage</v>
      </c>
      <c r="AD3861" t="str">
        <f>IF(tbl_Customers[[#This Row],[total_day_minutes]]&lt;=150,"Low Usage", IF(tbl_Customers[[#This Row],[total_day_minutes]]&lt;=200,"Medium Usage", IF(tbl_Customers[[#This Row],[total_day_minutes]]&lt;=250,"High Usage","Very High Usage")))</f>
        <v>Low Usage</v>
      </c>
      <c r="AE3861" t="str">
        <f>IF(tbl_Customers[[#This Row],[total_intl_calls]]&lt;=5,"Low Calls", IF(tbl_Customers[[#This Row],[total_intl_calls]]&lt;=10, "Medium Calls", "High Calls"))</f>
        <v>Low Calls</v>
      </c>
      <c r="AF38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61" s="36" t="str">
        <f>IF(tbl_Customers[[#This Row],[Churn_Risk_Score]]&gt;=10,"High Risk", IF(tbl_Customers[[#This Row],[Churn_Risk_Score]]&gt;=5,"Medium Risk","Low Risk"))</f>
        <v>Low Risk</v>
      </c>
    </row>
    <row r="3862" spans="1:33" x14ac:dyDescent="0.35">
      <c r="A3862">
        <v>3861</v>
      </c>
      <c r="B3862" t="s">
        <v>44</v>
      </c>
      <c r="C3862">
        <v>69</v>
      </c>
      <c r="D3862" t="s">
        <v>21</v>
      </c>
      <c r="E3862" t="s">
        <v>22</v>
      </c>
      <c r="F3862" t="s">
        <v>22</v>
      </c>
      <c r="G3862">
        <v>0</v>
      </c>
      <c r="H3862">
        <v>211.7</v>
      </c>
      <c r="I3862">
        <v>94</v>
      </c>
      <c r="J3862">
        <v>35.99</v>
      </c>
      <c r="K3862">
        <v>236.1</v>
      </c>
      <c r="L3862">
        <v>124</v>
      </c>
      <c r="M3862">
        <v>20.07</v>
      </c>
      <c r="N3862">
        <v>252.7</v>
      </c>
      <c r="O3862">
        <v>90</v>
      </c>
      <c r="P3862">
        <v>11.37</v>
      </c>
      <c r="Q3862">
        <v>7.2</v>
      </c>
      <c r="R3862">
        <v>2</v>
      </c>
      <c r="S3862">
        <v>1.94</v>
      </c>
      <c r="T3862">
        <v>4</v>
      </c>
      <c r="U3862" t="s">
        <v>22</v>
      </c>
      <c r="V3862">
        <f>IF(tbl_Customers[[#This Row],[churn]] = "yes", 1, 0)</f>
        <v>0</v>
      </c>
      <c r="W3862" t="str">
        <f>IF(tbl_Customers[[#This Row],[number_customer_service_calls]] &lt;= 1, "0-1 Calls", IF(tbl_Customers[[#This Row],[number_customer_service_calls]] &lt;= 3, "2-3 Calls", IF(tbl_Customers[[#This Row],[number_customer_service_calls]] &lt;=5, "4-5 Calls", "6+ Calls")))</f>
        <v>4-5 Calls</v>
      </c>
      <c r="X3862" t="str">
        <f>IF(tbl_Customers[[#This Row],[account_length]] &lt;= 50, "0-50", IF(tbl_Customers[[#This Row],[account_length]] &lt;=100, "51-100", IF(tbl_Customers[[#This Row],[account_length]] &lt;= 150, "101-150", "151+")))</f>
        <v>51-100</v>
      </c>
      <c r="Y3862" t="str">
        <f>IF(tbl_Customers[[#This Row],[total_intl_charge]] &lt;= 3, "Low Charges", "High Charges")</f>
        <v>Low Charges</v>
      </c>
      <c r="Z3862" t="str">
        <f>IF(tbl_Customers[[#This Row],[total_eve_calls]]&lt;=80,"Low Calls",
IF(tbl_Customers[[#This Row],[total_eve_calls]]&lt;=120,"Medium Calls","High Calls"))</f>
        <v>High Calls</v>
      </c>
      <c r="AA3862" t="str">
        <f>IF(tbl_Customers[[#This Row],[total_eve_charge]]&lt;=15,"Low Charges",
IF(tbl_Customers[[#This Row],[total_eve_charge]]&lt;=20,"Medium Charges","High Charges"))</f>
        <v>High Charges</v>
      </c>
      <c r="AB38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62" t="str">
        <f>IF(tbl_Customers[[#This Row],[number_vmail_messages]] = 0, "No Usage", IF(tbl_Customers[[#This Row],[number_vmail_messages]] &lt;= 20, "Low Usage", IF(tbl_Customers[[#This Row],[number_vmail_messages]] &lt;= 40, "Medium Usgae", "High Usage")))</f>
        <v>No Usage</v>
      </c>
      <c r="AD3862" t="str">
        <f>IF(tbl_Customers[[#This Row],[total_day_minutes]]&lt;=150,"Low Usage", IF(tbl_Customers[[#This Row],[total_day_minutes]]&lt;=200,"Medium Usage", IF(tbl_Customers[[#This Row],[total_day_minutes]]&lt;=250,"High Usage","Very High Usage")))</f>
        <v>High Usage</v>
      </c>
      <c r="AE3862" t="str">
        <f>IF(tbl_Customers[[#This Row],[total_intl_calls]]&lt;=5,"Low Calls", IF(tbl_Customers[[#This Row],[total_intl_calls]]&lt;=10, "Medium Calls", "High Calls"))</f>
        <v>Low Calls</v>
      </c>
      <c r="AF38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62" s="36" t="str">
        <f>IF(tbl_Customers[[#This Row],[Churn_Risk_Score]]&gt;=10,"High Risk", IF(tbl_Customers[[#This Row],[Churn_Risk_Score]]&gt;=5,"Medium Risk","Low Risk"))</f>
        <v>Medium Risk</v>
      </c>
    </row>
    <row r="3863" spans="1:33" x14ac:dyDescent="0.35">
      <c r="A3863">
        <v>3862</v>
      </c>
      <c r="B3863" t="s">
        <v>64</v>
      </c>
      <c r="C3863">
        <v>90</v>
      </c>
      <c r="D3863" t="s">
        <v>21</v>
      </c>
      <c r="E3863" t="s">
        <v>22</v>
      </c>
      <c r="F3863" t="s">
        <v>22</v>
      </c>
      <c r="G3863">
        <v>0</v>
      </c>
      <c r="H3863">
        <v>192.6</v>
      </c>
      <c r="I3863">
        <v>129</v>
      </c>
      <c r="J3863">
        <v>32.74</v>
      </c>
      <c r="K3863">
        <v>191.6</v>
      </c>
      <c r="L3863">
        <v>100</v>
      </c>
      <c r="M3863">
        <v>16.29</v>
      </c>
      <c r="N3863">
        <v>203.1</v>
      </c>
      <c r="O3863">
        <v>105</v>
      </c>
      <c r="P3863">
        <v>9.14</v>
      </c>
      <c r="Q3863">
        <v>11.4</v>
      </c>
      <c r="R3863">
        <v>2</v>
      </c>
      <c r="S3863">
        <v>3.08</v>
      </c>
      <c r="T3863">
        <v>3</v>
      </c>
      <c r="U3863" t="s">
        <v>22</v>
      </c>
      <c r="V3863">
        <f>IF(tbl_Customers[[#This Row],[churn]] = "yes", 1, 0)</f>
        <v>0</v>
      </c>
      <c r="W3863" t="str">
        <f>IF(tbl_Customers[[#This Row],[number_customer_service_calls]] &lt;= 1, "0-1 Calls", IF(tbl_Customers[[#This Row],[number_customer_service_calls]] &lt;= 3, "2-3 Calls", IF(tbl_Customers[[#This Row],[number_customer_service_calls]] &lt;=5, "4-5 Calls", "6+ Calls")))</f>
        <v>2-3 Calls</v>
      </c>
      <c r="X3863" t="str">
        <f>IF(tbl_Customers[[#This Row],[account_length]] &lt;= 50, "0-50", IF(tbl_Customers[[#This Row],[account_length]] &lt;=100, "51-100", IF(tbl_Customers[[#This Row],[account_length]] &lt;= 150, "101-150", "151+")))</f>
        <v>51-100</v>
      </c>
      <c r="Y3863" t="str">
        <f>IF(tbl_Customers[[#This Row],[total_intl_charge]] &lt;= 3, "Low Charges", "High Charges")</f>
        <v>High Charges</v>
      </c>
      <c r="Z3863" t="str">
        <f>IF(tbl_Customers[[#This Row],[total_eve_calls]]&lt;=80,"Low Calls",
IF(tbl_Customers[[#This Row],[total_eve_calls]]&lt;=120,"Medium Calls","High Calls"))</f>
        <v>Medium Calls</v>
      </c>
      <c r="AA3863" t="str">
        <f>IF(tbl_Customers[[#This Row],[total_eve_charge]]&lt;=15,"Low Charges",
IF(tbl_Customers[[#This Row],[total_eve_charge]]&lt;=20,"Medium Charges","High Charges"))</f>
        <v>Medium Charges</v>
      </c>
      <c r="AB38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63" t="str">
        <f>IF(tbl_Customers[[#This Row],[number_vmail_messages]] = 0, "No Usage", IF(tbl_Customers[[#This Row],[number_vmail_messages]] &lt;= 20, "Low Usage", IF(tbl_Customers[[#This Row],[number_vmail_messages]] &lt;= 40, "Medium Usgae", "High Usage")))</f>
        <v>No Usage</v>
      </c>
      <c r="AD3863" t="str">
        <f>IF(tbl_Customers[[#This Row],[total_day_minutes]]&lt;=150,"Low Usage", IF(tbl_Customers[[#This Row],[total_day_minutes]]&lt;=200,"Medium Usage", IF(tbl_Customers[[#This Row],[total_day_minutes]]&lt;=250,"High Usage","Very High Usage")))</f>
        <v>Medium Usage</v>
      </c>
      <c r="AE3863" t="str">
        <f>IF(tbl_Customers[[#This Row],[total_intl_calls]]&lt;=5,"Low Calls", IF(tbl_Customers[[#This Row],[total_intl_calls]]&lt;=10, "Medium Calls", "High Calls"))</f>
        <v>Low Calls</v>
      </c>
      <c r="AF38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63" s="36" t="str">
        <f>IF(tbl_Customers[[#This Row],[Churn_Risk_Score]]&gt;=10,"High Risk", IF(tbl_Customers[[#This Row],[Churn_Risk_Score]]&gt;=5,"Medium Risk","Low Risk"))</f>
        <v>Low Risk</v>
      </c>
    </row>
    <row r="3864" spans="1:33" x14ac:dyDescent="0.35">
      <c r="A3864">
        <v>3863</v>
      </c>
      <c r="B3864" t="s">
        <v>68</v>
      </c>
      <c r="C3864">
        <v>48</v>
      </c>
      <c r="D3864" t="s">
        <v>25</v>
      </c>
      <c r="E3864" t="s">
        <v>22</v>
      </c>
      <c r="F3864" t="s">
        <v>22</v>
      </c>
      <c r="G3864">
        <v>0</v>
      </c>
      <c r="H3864">
        <v>52</v>
      </c>
      <c r="I3864">
        <v>60</v>
      </c>
      <c r="J3864">
        <v>8.84</v>
      </c>
      <c r="K3864">
        <v>132</v>
      </c>
      <c r="L3864">
        <v>79</v>
      </c>
      <c r="M3864">
        <v>11.22</v>
      </c>
      <c r="N3864">
        <v>185.8</v>
      </c>
      <c r="O3864">
        <v>85</v>
      </c>
      <c r="P3864">
        <v>8.36</v>
      </c>
      <c r="Q3864">
        <v>12.3</v>
      </c>
      <c r="R3864">
        <v>2</v>
      </c>
      <c r="S3864">
        <v>3.32</v>
      </c>
      <c r="T3864">
        <v>2</v>
      </c>
      <c r="U3864" t="s">
        <v>22</v>
      </c>
      <c r="V3864">
        <f>IF(tbl_Customers[[#This Row],[churn]] = "yes", 1, 0)</f>
        <v>0</v>
      </c>
      <c r="W3864" t="str">
        <f>IF(tbl_Customers[[#This Row],[number_customer_service_calls]] &lt;= 1, "0-1 Calls", IF(tbl_Customers[[#This Row],[number_customer_service_calls]] &lt;= 3, "2-3 Calls", IF(tbl_Customers[[#This Row],[number_customer_service_calls]] &lt;=5, "4-5 Calls", "6+ Calls")))</f>
        <v>2-3 Calls</v>
      </c>
      <c r="X3864" t="str">
        <f>IF(tbl_Customers[[#This Row],[account_length]] &lt;= 50, "0-50", IF(tbl_Customers[[#This Row],[account_length]] &lt;=100, "51-100", IF(tbl_Customers[[#This Row],[account_length]] &lt;= 150, "101-150", "151+")))</f>
        <v>0-50</v>
      </c>
      <c r="Y3864" t="str">
        <f>IF(tbl_Customers[[#This Row],[total_intl_charge]] &lt;= 3, "Low Charges", "High Charges")</f>
        <v>High Charges</v>
      </c>
      <c r="Z3864" t="str">
        <f>IF(tbl_Customers[[#This Row],[total_eve_calls]]&lt;=80,"Low Calls",
IF(tbl_Customers[[#This Row],[total_eve_calls]]&lt;=120,"Medium Calls","High Calls"))</f>
        <v>Low Calls</v>
      </c>
      <c r="AA3864" t="str">
        <f>IF(tbl_Customers[[#This Row],[total_eve_charge]]&lt;=15,"Low Charges",
IF(tbl_Customers[[#This Row],[total_eve_charge]]&lt;=20,"Medium Charges","High Charges"))</f>
        <v>Low Charges</v>
      </c>
      <c r="AB38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64" t="str">
        <f>IF(tbl_Customers[[#This Row],[number_vmail_messages]] = 0, "No Usage", IF(tbl_Customers[[#This Row],[number_vmail_messages]] &lt;= 20, "Low Usage", IF(tbl_Customers[[#This Row],[number_vmail_messages]] &lt;= 40, "Medium Usgae", "High Usage")))</f>
        <v>No Usage</v>
      </c>
      <c r="AD3864" t="str">
        <f>IF(tbl_Customers[[#This Row],[total_day_minutes]]&lt;=150,"Low Usage", IF(tbl_Customers[[#This Row],[total_day_minutes]]&lt;=200,"Medium Usage", IF(tbl_Customers[[#This Row],[total_day_minutes]]&lt;=250,"High Usage","Very High Usage")))</f>
        <v>Low Usage</v>
      </c>
      <c r="AE3864" t="str">
        <f>IF(tbl_Customers[[#This Row],[total_intl_calls]]&lt;=5,"Low Calls", IF(tbl_Customers[[#This Row],[total_intl_calls]]&lt;=10, "Medium Calls", "High Calls"))</f>
        <v>Low Calls</v>
      </c>
      <c r="AF38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64" s="36" t="str">
        <f>IF(tbl_Customers[[#This Row],[Churn_Risk_Score]]&gt;=10,"High Risk", IF(tbl_Customers[[#This Row],[Churn_Risk_Score]]&gt;=5,"Medium Risk","Low Risk"))</f>
        <v>Low Risk</v>
      </c>
    </row>
    <row r="3865" spans="1:33" x14ac:dyDescent="0.35">
      <c r="A3865">
        <v>3864</v>
      </c>
      <c r="B3865" t="s">
        <v>54</v>
      </c>
      <c r="C3865">
        <v>122</v>
      </c>
      <c r="D3865" t="s">
        <v>21</v>
      </c>
      <c r="E3865" t="s">
        <v>22</v>
      </c>
      <c r="F3865" t="s">
        <v>23</v>
      </c>
      <c r="G3865">
        <v>30</v>
      </c>
      <c r="H3865">
        <v>237.7</v>
      </c>
      <c r="I3865">
        <v>94</v>
      </c>
      <c r="J3865">
        <v>40.409999999999997</v>
      </c>
      <c r="K3865">
        <v>154.69999999999999</v>
      </c>
      <c r="L3865">
        <v>91</v>
      </c>
      <c r="M3865">
        <v>13.15</v>
      </c>
      <c r="N3865">
        <v>223.1</v>
      </c>
      <c r="O3865">
        <v>98</v>
      </c>
      <c r="P3865">
        <v>10.039999999999999</v>
      </c>
      <c r="Q3865">
        <v>9.5</v>
      </c>
      <c r="R3865">
        <v>3</v>
      </c>
      <c r="S3865">
        <v>2.57</v>
      </c>
      <c r="T3865">
        <v>1</v>
      </c>
      <c r="U3865" t="s">
        <v>22</v>
      </c>
      <c r="V3865">
        <f>IF(tbl_Customers[[#This Row],[churn]] = "yes", 1, 0)</f>
        <v>0</v>
      </c>
      <c r="W3865" t="str">
        <f>IF(tbl_Customers[[#This Row],[number_customer_service_calls]] &lt;= 1, "0-1 Calls", IF(tbl_Customers[[#This Row],[number_customer_service_calls]] &lt;= 3, "2-3 Calls", IF(tbl_Customers[[#This Row],[number_customer_service_calls]] &lt;=5, "4-5 Calls", "6+ Calls")))</f>
        <v>0-1 Calls</v>
      </c>
      <c r="X3865" t="str">
        <f>IF(tbl_Customers[[#This Row],[account_length]] &lt;= 50, "0-50", IF(tbl_Customers[[#This Row],[account_length]] &lt;=100, "51-100", IF(tbl_Customers[[#This Row],[account_length]] &lt;= 150, "101-150", "151+")))</f>
        <v>101-150</v>
      </c>
      <c r="Y3865" t="str">
        <f>IF(tbl_Customers[[#This Row],[total_intl_charge]] &lt;= 3, "Low Charges", "High Charges")</f>
        <v>Low Charges</v>
      </c>
      <c r="Z3865" t="str">
        <f>IF(tbl_Customers[[#This Row],[total_eve_calls]]&lt;=80,"Low Calls",
IF(tbl_Customers[[#This Row],[total_eve_calls]]&lt;=120,"Medium Calls","High Calls"))</f>
        <v>Medium Calls</v>
      </c>
      <c r="AA3865" t="str">
        <f>IF(tbl_Customers[[#This Row],[total_eve_charge]]&lt;=15,"Low Charges",
IF(tbl_Customers[[#This Row],[total_eve_charge]]&lt;=20,"Medium Charges","High Charges"))</f>
        <v>Low Charges</v>
      </c>
      <c r="AB38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65" t="str">
        <f>IF(tbl_Customers[[#This Row],[number_vmail_messages]] = 0, "No Usage", IF(tbl_Customers[[#This Row],[number_vmail_messages]] &lt;= 20, "Low Usage", IF(tbl_Customers[[#This Row],[number_vmail_messages]] &lt;= 40, "Medium Usgae", "High Usage")))</f>
        <v>Medium Usgae</v>
      </c>
      <c r="AD3865" t="str">
        <f>IF(tbl_Customers[[#This Row],[total_day_minutes]]&lt;=150,"Low Usage", IF(tbl_Customers[[#This Row],[total_day_minutes]]&lt;=200,"Medium Usage", IF(tbl_Customers[[#This Row],[total_day_minutes]]&lt;=250,"High Usage","Very High Usage")))</f>
        <v>High Usage</v>
      </c>
      <c r="AE3865" t="str">
        <f>IF(tbl_Customers[[#This Row],[total_intl_calls]]&lt;=5,"Low Calls", IF(tbl_Customers[[#This Row],[total_intl_calls]]&lt;=10, "Medium Calls", "High Calls"))</f>
        <v>Low Calls</v>
      </c>
      <c r="AF38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65" s="36" t="str">
        <f>IF(tbl_Customers[[#This Row],[Churn_Risk_Score]]&gt;=10,"High Risk", IF(tbl_Customers[[#This Row],[Churn_Risk_Score]]&gt;=5,"Medium Risk","Low Risk"))</f>
        <v>Low Risk</v>
      </c>
    </row>
    <row r="3866" spans="1:33" x14ac:dyDescent="0.35">
      <c r="A3866">
        <v>3865</v>
      </c>
      <c r="B3866" t="s">
        <v>31</v>
      </c>
      <c r="C3866">
        <v>123</v>
      </c>
      <c r="D3866" t="s">
        <v>25</v>
      </c>
      <c r="E3866" t="s">
        <v>22</v>
      </c>
      <c r="F3866" t="s">
        <v>23</v>
      </c>
      <c r="G3866">
        <v>31</v>
      </c>
      <c r="H3866">
        <v>203.6</v>
      </c>
      <c r="I3866">
        <v>108</v>
      </c>
      <c r="J3866">
        <v>34.61</v>
      </c>
      <c r="K3866">
        <v>156.9</v>
      </c>
      <c r="L3866">
        <v>112</v>
      </c>
      <c r="M3866">
        <v>13.34</v>
      </c>
      <c r="N3866">
        <v>236.2</v>
      </c>
      <c r="O3866">
        <v>114</v>
      </c>
      <c r="P3866">
        <v>10.63</v>
      </c>
      <c r="Q3866">
        <v>12</v>
      </c>
      <c r="R3866">
        <v>5</v>
      </c>
      <c r="S3866">
        <v>3.24</v>
      </c>
      <c r="T3866">
        <v>1</v>
      </c>
      <c r="U3866" t="s">
        <v>22</v>
      </c>
      <c r="V3866">
        <f>IF(tbl_Customers[[#This Row],[churn]] = "yes", 1, 0)</f>
        <v>0</v>
      </c>
      <c r="W3866" t="str">
        <f>IF(tbl_Customers[[#This Row],[number_customer_service_calls]] &lt;= 1, "0-1 Calls", IF(tbl_Customers[[#This Row],[number_customer_service_calls]] &lt;= 3, "2-3 Calls", IF(tbl_Customers[[#This Row],[number_customer_service_calls]] &lt;=5, "4-5 Calls", "6+ Calls")))</f>
        <v>0-1 Calls</v>
      </c>
      <c r="X3866" t="str">
        <f>IF(tbl_Customers[[#This Row],[account_length]] &lt;= 50, "0-50", IF(tbl_Customers[[#This Row],[account_length]] &lt;=100, "51-100", IF(tbl_Customers[[#This Row],[account_length]] &lt;= 150, "101-150", "151+")))</f>
        <v>101-150</v>
      </c>
      <c r="Y3866" t="str">
        <f>IF(tbl_Customers[[#This Row],[total_intl_charge]] &lt;= 3, "Low Charges", "High Charges")</f>
        <v>High Charges</v>
      </c>
      <c r="Z3866" t="str">
        <f>IF(tbl_Customers[[#This Row],[total_eve_calls]]&lt;=80,"Low Calls",
IF(tbl_Customers[[#This Row],[total_eve_calls]]&lt;=120,"Medium Calls","High Calls"))</f>
        <v>Medium Calls</v>
      </c>
      <c r="AA3866" t="str">
        <f>IF(tbl_Customers[[#This Row],[total_eve_charge]]&lt;=15,"Low Charges",
IF(tbl_Customers[[#This Row],[total_eve_charge]]&lt;=20,"Medium Charges","High Charges"))</f>
        <v>Low Charges</v>
      </c>
      <c r="AB38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66" t="str">
        <f>IF(tbl_Customers[[#This Row],[number_vmail_messages]] = 0, "No Usage", IF(tbl_Customers[[#This Row],[number_vmail_messages]] &lt;= 20, "Low Usage", IF(tbl_Customers[[#This Row],[number_vmail_messages]] &lt;= 40, "Medium Usgae", "High Usage")))</f>
        <v>Medium Usgae</v>
      </c>
      <c r="AD3866" t="str">
        <f>IF(tbl_Customers[[#This Row],[total_day_minutes]]&lt;=150,"Low Usage", IF(tbl_Customers[[#This Row],[total_day_minutes]]&lt;=200,"Medium Usage", IF(tbl_Customers[[#This Row],[total_day_minutes]]&lt;=250,"High Usage","Very High Usage")))</f>
        <v>High Usage</v>
      </c>
      <c r="AE3866" t="str">
        <f>IF(tbl_Customers[[#This Row],[total_intl_calls]]&lt;=5,"Low Calls", IF(tbl_Customers[[#This Row],[total_intl_calls]]&lt;=10, "Medium Calls", "High Calls"))</f>
        <v>Low Calls</v>
      </c>
      <c r="AF38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866" s="36" t="str">
        <f>IF(tbl_Customers[[#This Row],[Churn_Risk_Score]]&gt;=10,"High Risk", IF(tbl_Customers[[#This Row],[Churn_Risk_Score]]&gt;=5,"Medium Risk","Low Risk"))</f>
        <v>Low Risk</v>
      </c>
    </row>
    <row r="3867" spans="1:33" x14ac:dyDescent="0.35">
      <c r="A3867">
        <v>3866</v>
      </c>
      <c r="B3867" t="s">
        <v>34</v>
      </c>
      <c r="C3867">
        <v>81</v>
      </c>
      <c r="D3867" t="s">
        <v>28</v>
      </c>
      <c r="E3867" t="s">
        <v>22</v>
      </c>
      <c r="F3867" t="s">
        <v>22</v>
      </c>
      <c r="G3867">
        <v>0</v>
      </c>
      <c r="H3867">
        <v>192.4</v>
      </c>
      <c r="I3867">
        <v>79</v>
      </c>
      <c r="J3867">
        <v>32.71</v>
      </c>
      <c r="K3867">
        <v>212.7</v>
      </c>
      <c r="L3867">
        <v>106</v>
      </c>
      <c r="M3867">
        <v>18.079999999999998</v>
      </c>
      <c r="N3867">
        <v>244.8</v>
      </c>
      <c r="O3867">
        <v>83</v>
      </c>
      <c r="P3867">
        <v>11.02</v>
      </c>
      <c r="Q3867">
        <v>8.3000000000000007</v>
      </c>
      <c r="R3867">
        <v>5</v>
      </c>
      <c r="S3867">
        <v>2.2400000000000002</v>
      </c>
      <c r="T3867">
        <v>1</v>
      </c>
      <c r="U3867" t="s">
        <v>22</v>
      </c>
      <c r="V3867">
        <f>IF(tbl_Customers[[#This Row],[churn]] = "yes", 1, 0)</f>
        <v>0</v>
      </c>
      <c r="W3867" t="str">
        <f>IF(tbl_Customers[[#This Row],[number_customer_service_calls]] &lt;= 1, "0-1 Calls", IF(tbl_Customers[[#This Row],[number_customer_service_calls]] &lt;= 3, "2-3 Calls", IF(tbl_Customers[[#This Row],[number_customer_service_calls]] &lt;=5, "4-5 Calls", "6+ Calls")))</f>
        <v>0-1 Calls</v>
      </c>
      <c r="X3867" t="str">
        <f>IF(tbl_Customers[[#This Row],[account_length]] &lt;= 50, "0-50", IF(tbl_Customers[[#This Row],[account_length]] &lt;=100, "51-100", IF(tbl_Customers[[#This Row],[account_length]] &lt;= 150, "101-150", "151+")))</f>
        <v>51-100</v>
      </c>
      <c r="Y3867" t="str">
        <f>IF(tbl_Customers[[#This Row],[total_intl_charge]] &lt;= 3, "Low Charges", "High Charges")</f>
        <v>Low Charges</v>
      </c>
      <c r="Z3867" t="str">
        <f>IF(tbl_Customers[[#This Row],[total_eve_calls]]&lt;=80,"Low Calls",
IF(tbl_Customers[[#This Row],[total_eve_calls]]&lt;=120,"Medium Calls","High Calls"))</f>
        <v>Medium Calls</v>
      </c>
      <c r="AA3867" t="str">
        <f>IF(tbl_Customers[[#This Row],[total_eve_charge]]&lt;=15,"Low Charges",
IF(tbl_Customers[[#This Row],[total_eve_charge]]&lt;=20,"Medium Charges","High Charges"))</f>
        <v>Medium Charges</v>
      </c>
      <c r="AB38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67" t="str">
        <f>IF(tbl_Customers[[#This Row],[number_vmail_messages]] = 0, "No Usage", IF(tbl_Customers[[#This Row],[number_vmail_messages]] &lt;= 20, "Low Usage", IF(tbl_Customers[[#This Row],[number_vmail_messages]] &lt;= 40, "Medium Usgae", "High Usage")))</f>
        <v>No Usage</v>
      </c>
      <c r="AD3867" t="str">
        <f>IF(tbl_Customers[[#This Row],[total_day_minutes]]&lt;=150,"Low Usage", IF(tbl_Customers[[#This Row],[total_day_minutes]]&lt;=200,"Medium Usage", IF(tbl_Customers[[#This Row],[total_day_minutes]]&lt;=250,"High Usage","Very High Usage")))</f>
        <v>Medium Usage</v>
      </c>
      <c r="AE3867" t="str">
        <f>IF(tbl_Customers[[#This Row],[total_intl_calls]]&lt;=5,"Low Calls", IF(tbl_Customers[[#This Row],[total_intl_calls]]&lt;=10, "Medium Calls", "High Calls"))</f>
        <v>Low Calls</v>
      </c>
      <c r="AF38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67" s="36" t="str">
        <f>IF(tbl_Customers[[#This Row],[Churn_Risk_Score]]&gt;=10,"High Risk", IF(tbl_Customers[[#This Row],[Churn_Risk_Score]]&gt;=5,"Medium Risk","Low Risk"))</f>
        <v>Low Risk</v>
      </c>
    </row>
    <row r="3868" spans="1:33" x14ac:dyDescent="0.35">
      <c r="A3868">
        <v>3867</v>
      </c>
      <c r="B3868" t="s">
        <v>73</v>
      </c>
      <c r="C3868">
        <v>43</v>
      </c>
      <c r="D3868" t="s">
        <v>25</v>
      </c>
      <c r="E3868" t="s">
        <v>22</v>
      </c>
      <c r="F3868" t="s">
        <v>22</v>
      </c>
      <c r="G3868">
        <v>0</v>
      </c>
      <c r="H3868">
        <v>212.5</v>
      </c>
      <c r="I3868">
        <v>88</v>
      </c>
      <c r="J3868">
        <v>36.130000000000003</v>
      </c>
      <c r="K3868">
        <v>274.10000000000002</v>
      </c>
      <c r="L3868">
        <v>145</v>
      </c>
      <c r="M3868">
        <v>23.3</v>
      </c>
      <c r="N3868">
        <v>194.6</v>
      </c>
      <c r="O3868">
        <v>52</v>
      </c>
      <c r="P3868">
        <v>8.76</v>
      </c>
      <c r="Q3868">
        <v>8.6</v>
      </c>
      <c r="R3868">
        <v>6</v>
      </c>
      <c r="S3868">
        <v>2.3199999999999998</v>
      </c>
      <c r="T3868">
        <v>0</v>
      </c>
      <c r="U3868" t="s">
        <v>22</v>
      </c>
      <c r="V3868">
        <f>IF(tbl_Customers[[#This Row],[churn]] = "yes", 1, 0)</f>
        <v>0</v>
      </c>
      <c r="W3868" t="str">
        <f>IF(tbl_Customers[[#This Row],[number_customer_service_calls]] &lt;= 1, "0-1 Calls", IF(tbl_Customers[[#This Row],[number_customer_service_calls]] &lt;= 3, "2-3 Calls", IF(tbl_Customers[[#This Row],[number_customer_service_calls]] &lt;=5, "4-5 Calls", "6+ Calls")))</f>
        <v>0-1 Calls</v>
      </c>
      <c r="X3868" t="str">
        <f>IF(tbl_Customers[[#This Row],[account_length]] &lt;= 50, "0-50", IF(tbl_Customers[[#This Row],[account_length]] &lt;=100, "51-100", IF(tbl_Customers[[#This Row],[account_length]] &lt;= 150, "101-150", "151+")))</f>
        <v>0-50</v>
      </c>
      <c r="Y3868" t="str">
        <f>IF(tbl_Customers[[#This Row],[total_intl_charge]] &lt;= 3, "Low Charges", "High Charges")</f>
        <v>Low Charges</v>
      </c>
      <c r="Z3868" t="str">
        <f>IF(tbl_Customers[[#This Row],[total_eve_calls]]&lt;=80,"Low Calls",
IF(tbl_Customers[[#This Row],[total_eve_calls]]&lt;=120,"Medium Calls","High Calls"))</f>
        <v>High Calls</v>
      </c>
      <c r="AA3868" t="str">
        <f>IF(tbl_Customers[[#This Row],[total_eve_charge]]&lt;=15,"Low Charges",
IF(tbl_Customers[[#This Row],[total_eve_charge]]&lt;=20,"Medium Charges","High Charges"))</f>
        <v>High Charges</v>
      </c>
      <c r="AB38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68" t="str">
        <f>IF(tbl_Customers[[#This Row],[number_vmail_messages]] = 0, "No Usage", IF(tbl_Customers[[#This Row],[number_vmail_messages]] &lt;= 20, "Low Usage", IF(tbl_Customers[[#This Row],[number_vmail_messages]] &lt;= 40, "Medium Usgae", "High Usage")))</f>
        <v>No Usage</v>
      </c>
      <c r="AD3868" t="str">
        <f>IF(tbl_Customers[[#This Row],[total_day_minutes]]&lt;=150,"Low Usage", IF(tbl_Customers[[#This Row],[total_day_minutes]]&lt;=200,"Medium Usage", IF(tbl_Customers[[#This Row],[total_day_minutes]]&lt;=250,"High Usage","Very High Usage")))</f>
        <v>High Usage</v>
      </c>
      <c r="AE3868" t="str">
        <f>IF(tbl_Customers[[#This Row],[total_intl_calls]]&lt;=5,"Low Calls", IF(tbl_Customers[[#This Row],[total_intl_calls]]&lt;=10, "Medium Calls", "High Calls"))</f>
        <v>Medium Calls</v>
      </c>
      <c r="AF38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68" s="36" t="str">
        <f>IF(tbl_Customers[[#This Row],[Churn_Risk_Score]]&gt;=10,"High Risk", IF(tbl_Customers[[#This Row],[Churn_Risk_Score]]&gt;=5,"Medium Risk","Low Risk"))</f>
        <v>Low Risk</v>
      </c>
    </row>
    <row r="3869" spans="1:33" x14ac:dyDescent="0.35">
      <c r="A3869">
        <v>3868</v>
      </c>
      <c r="B3869" t="s">
        <v>71</v>
      </c>
      <c r="C3869">
        <v>25</v>
      </c>
      <c r="D3869" t="s">
        <v>21</v>
      </c>
      <c r="E3869" t="s">
        <v>22</v>
      </c>
      <c r="F3869" t="s">
        <v>22</v>
      </c>
      <c r="G3869">
        <v>0</v>
      </c>
      <c r="H3869">
        <v>114.4</v>
      </c>
      <c r="I3869">
        <v>114</v>
      </c>
      <c r="J3869">
        <v>19.45</v>
      </c>
      <c r="K3869">
        <v>201.1</v>
      </c>
      <c r="L3869">
        <v>97</v>
      </c>
      <c r="M3869">
        <v>17.09</v>
      </c>
      <c r="N3869">
        <v>238.4</v>
      </c>
      <c r="O3869">
        <v>121</v>
      </c>
      <c r="P3869">
        <v>10.73</v>
      </c>
      <c r="Q3869">
        <v>11.6</v>
      </c>
      <c r="R3869">
        <v>4</v>
      </c>
      <c r="S3869">
        <v>3.13</v>
      </c>
      <c r="T3869">
        <v>3</v>
      </c>
      <c r="U3869" t="s">
        <v>22</v>
      </c>
      <c r="V3869">
        <f>IF(tbl_Customers[[#This Row],[churn]] = "yes", 1, 0)</f>
        <v>0</v>
      </c>
      <c r="W3869" t="str">
        <f>IF(tbl_Customers[[#This Row],[number_customer_service_calls]] &lt;= 1, "0-1 Calls", IF(tbl_Customers[[#This Row],[number_customer_service_calls]] &lt;= 3, "2-3 Calls", IF(tbl_Customers[[#This Row],[number_customer_service_calls]] &lt;=5, "4-5 Calls", "6+ Calls")))</f>
        <v>2-3 Calls</v>
      </c>
      <c r="X3869" t="str">
        <f>IF(tbl_Customers[[#This Row],[account_length]] &lt;= 50, "0-50", IF(tbl_Customers[[#This Row],[account_length]] &lt;=100, "51-100", IF(tbl_Customers[[#This Row],[account_length]] &lt;= 150, "101-150", "151+")))</f>
        <v>0-50</v>
      </c>
      <c r="Y3869" t="str">
        <f>IF(tbl_Customers[[#This Row],[total_intl_charge]] &lt;= 3, "Low Charges", "High Charges")</f>
        <v>High Charges</v>
      </c>
      <c r="Z3869" t="str">
        <f>IF(tbl_Customers[[#This Row],[total_eve_calls]]&lt;=80,"Low Calls",
IF(tbl_Customers[[#This Row],[total_eve_calls]]&lt;=120,"Medium Calls","High Calls"))</f>
        <v>Medium Calls</v>
      </c>
      <c r="AA3869" t="str">
        <f>IF(tbl_Customers[[#This Row],[total_eve_charge]]&lt;=15,"Low Charges",
IF(tbl_Customers[[#This Row],[total_eve_charge]]&lt;=20,"Medium Charges","High Charges"))</f>
        <v>Medium Charges</v>
      </c>
      <c r="AB38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69" t="str">
        <f>IF(tbl_Customers[[#This Row],[number_vmail_messages]] = 0, "No Usage", IF(tbl_Customers[[#This Row],[number_vmail_messages]] &lt;= 20, "Low Usage", IF(tbl_Customers[[#This Row],[number_vmail_messages]] &lt;= 40, "Medium Usgae", "High Usage")))</f>
        <v>No Usage</v>
      </c>
      <c r="AD3869" t="str">
        <f>IF(tbl_Customers[[#This Row],[total_day_minutes]]&lt;=150,"Low Usage", IF(tbl_Customers[[#This Row],[total_day_minutes]]&lt;=200,"Medium Usage", IF(tbl_Customers[[#This Row],[total_day_minutes]]&lt;=250,"High Usage","Very High Usage")))</f>
        <v>Low Usage</v>
      </c>
      <c r="AE3869" t="str">
        <f>IF(tbl_Customers[[#This Row],[total_intl_calls]]&lt;=5,"Low Calls", IF(tbl_Customers[[#This Row],[total_intl_calls]]&lt;=10, "Medium Calls", "High Calls"))</f>
        <v>Low Calls</v>
      </c>
      <c r="AF38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69" s="36" t="str">
        <f>IF(tbl_Customers[[#This Row],[Churn_Risk_Score]]&gt;=10,"High Risk", IF(tbl_Customers[[#This Row],[Churn_Risk_Score]]&gt;=5,"Medium Risk","Low Risk"))</f>
        <v>Low Risk</v>
      </c>
    </row>
    <row r="3870" spans="1:33" x14ac:dyDescent="0.35">
      <c r="A3870">
        <v>3869</v>
      </c>
      <c r="B3870" t="s">
        <v>46</v>
      </c>
      <c r="C3870">
        <v>170</v>
      </c>
      <c r="D3870" t="s">
        <v>21</v>
      </c>
      <c r="E3870" t="s">
        <v>22</v>
      </c>
      <c r="F3870" t="s">
        <v>22</v>
      </c>
      <c r="G3870">
        <v>0</v>
      </c>
      <c r="H3870">
        <v>222.8</v>
      </c>
      <c r="I3870">
        <v>82</v>
      </c>
      <c r="J3870">
        <v>37.880000000000003</v>
      </c>
      <c r="K3870">
        <v>148.19999999999999</v>
      </c>
      <c r="L3870">
        <v>105</v>
      </c>
      <c r="M3870">
        <v>12.6</v>
      </c>
      <c r="N3870">
        <v>231.1</v>
      </c>
      <c r="O3870">
        <v>75</v>
      </c>
      <c r="P3870">
        <v>10.4</v>
      </c>
      <c r="Q3870">
        <v>13.3</v>
      </c>
      <c r="R3870">
        <v>5</v>
      </c>
      <c r="S3870">
        <v>3.59</v>
      </c>
      <c r="T3870">
        <v>1</v>
      </c>
      <c r="U3870" t="s">
        <v>22</v>
      </c>
      <c r="V3870">
        <f>IF(tbl_Customers[[#This Row],[churn]] = "yes", 1, 0)</f>
        <v>0</v>
      </c>
      <c r="W3870" t="str">
        <f>IF(tbl_Customers[[#This Row],[number_customer_service_calls]] &lt;= 1, "0-1 Calls", IF(tbl_Customers[[#This Row],[number_customer_service_calls]] &lt;= 3, "2-3 Calls", IF(tbl_Customers[[#This Row],[number_customer_service_calls]] &lt;=5, "4-5 Calls", "6+ Calls")))</f>
        <v>0-1 Calls</v>
      </c>
      <c r="X3870" t="str">
        <f>IF(tbl_Customers[[#This Row],[account_length]] &lt;= 50, "0-50", IF(tbl_Customers[[#This Row],[account_length]] &lt;=100, "51-100", IF(tbl_Customers[[#This Row],[account_length]] &lt;= 150, "101-150", "151+")))</f>
        <v>151+</v>
      </c>
      <c r="Y3870" t="str">
        <f>IF(tbl_Customers[[#This Row],[total_intl_charge]] &lt;= 3, "Low Charges", "High Charges")</f>
        <v>High Charges</v>
      </c>
      <c r="Z3870" t="str">
        <f>IF(tbl_Customers[[#This Row],[total_eve_calls]]&lt;=80,"Low Calls",
IF(tbl_Customers[[#This Row],[total_eve_calls]]&lt;=120,"Medium Calls","High Calls"))</f>
        <v>Medium Calls</v>
      </c>
      <c r="AA3870" t="str">
        <f>IF(tbl_Customers[[#This Row],[total_eve_charge]]&lt;=15,"Low Charges",
IF(tbl_Customers[[#This Row],[total_eve_charge]]&lt;=20,"Medium Charges","High Charges"))</f>
        <v>Low Charges</v>
      </c>
      <c r="AB38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70" t="str">
        <f>IF(tbl_Customers[[#This Row],[number_vmail_messages]] = 0, "No Usage", IF(tbl_Customers[[#This Row],[number_vmail_messages]] &lt;= 20, "Low Usage", IF(tbl_Customers[[#This Row],[number_vmail_messages]] &lt;= 40, "Medium Usgae", "High Usage")))</f>
        <v>No Usage</v>
      </c>
      <c r="AD3870" t="str">
        <f>IF(tbl_Customers[[#This Row],[total_day_minutes]]&lt;=150,"Low Usage", IF(tbl_Customers[[#This Row],[total_day_minutes]]&lt;=200,"Medium Usage", IF(tbl_Customers[[#This Row],[total_day_minutes]]&lt;=250,"High Usage","Very High Usage")))</f>
        <v>High Usage</v>
      </c>
      <c r="AE3870" t="str">
        <f>IF(tbl_Customers[[#This Row],[total_intl_calls]]&lt;=5,"Low Calls", IF(tbl_Customers[[#This Row],[total_intl_calls]]&lt;=10, "Medium Calls", "High Calls"))</f>
        <v>Low Calls</v>
      </c>
      <c r="AF38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70" s="36" t="str">
        <f>IF(tbl_Customers[[#This Row],[Churn_Risk_Score]]&gt;=10,"High Risk", IF(tbl_Customers[[#This Row],[Churn_Risk_Score]]&gt;=5,"Medium Risk","Low Risk"))</f>
        <v>Low Risk</v>
      </c>
    </row>
    <row r="3871" spans="1:33" x14ac:dyDescent="0.35">
      <c r="A3871">
        <v>3870</v>
      </c>
      <c r="B3871" t="s">
        <v>65</v>
      </c>
      <c r="C3871">
        <v>129</v>
      </c>
      <c r="D3871" t="s">
        <v>21</v>
      </c>
      <c r="E3871" t="s">
        <v>22</v>
      </c>
      <c r="F3871" t="s">
        <v>22</v>
      </c>
      <c r="G3871">
        <v>0</v>
      </c>
      <c r="H3871">
        <v>207.7</v>
      </c>
      <c r="I3871">
        <v>75</v>
      </c>
      <c r="J3871">
        <v>35.31</v>
      </c>
      <c r="K3871">
        <v>191.3</v>
      </c>
      <c r="L3871">
        <v>116</v>
      </c>
      <c r="M3871">
        <v>16.260000000000002</v>
      </c>
      <c r="N3871">
        <v>226.7</v>
      </c>
      <c r="O3871">
        <v>98</v>
      </c>
      <c r="P3871">
        <v>10.199999999999999</v>
      </c>
      <c r="Q3871">
        <v>11.6</v>
      </c>
      <c r="R3871">
        <v>6</v>
      </c>
      <c r="S3871">
        <v>3.13</v>
      </c>
      <c r="T3871">
        <v>2</v>
      </c>
      <c r="U3871" t="s">
        <v>22</v>
      </c>
      <c r="V3871">
        <f>IF(tbl_Customers[[#This Row],[churn]] = "yes", 1, 0)</f>
        <v>0</v>
      </c>
      <c r="W3871" t="str">
        <f>IF(tbl_Customers[[#This Row],[number_customer_service_calls]] &lt;= 1, "0-1 Calls", IF(tbl_Customers[[#This Row],[number_customer_service_calls]] &lt;= 3, "2-3 Calls", IF(tbl_Customers[[#This Row],[number_customer_service_calls]] &lt;=5, "4-5 Calls", "6+ Calls")))</f>
        <v>2-3 Calls</v>
      </c>
      <c r="X3871" t="str">
        <f>IF(tbl_Customers[[#This Row],[account_length]] &lt;= 50, "0-50", IF(tbl_Customers[[#This Row],[account_length]] &lt;=100, "51-100", IF(tbl_Customers[[#This Row],[account_length]] &lt;= 150, "101-150", "151+")))</f>
        <v>101-150</v>
      </c>
      <c r="Y3871" t="str">
        <f>IF(tbl_Customers[[#This Row],[total_intl_charge]] &lt;= 3, "Low Charges", "High Charges")</f>
        <v>High Charges</v>
      </c>
      <c r="Z3871" t="str">
        <f>IF(tbl_Customers[[#This Row],[total_eve_calls]]&lt;=80,"Low Calls",
IF(tbl_Customers[[#This Row],[total_eve_calls]]&lt;=120,"Medium Calls","High Calls"))</f>
        <v>Medium Calls</v>
      </c>
      <c r="AA3871" t="str">
        <f>IF(tbl_Customers[[#This Row],[total_eve_charge]]&lt;=15,"Low Charges",
IF(tbl_Customers[[#This Row],[total_eve_charge]]&lt;=20,"Medium Charges","High Charges"))</f>
        <v>Medium Charges</v>
      </c>
      <c r="AB38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71" t="str">
        <f>IF(tbl_Customers[[#This Row],[number_vmail_messages]] = 0, "No Usage", IF(tbl_Customers[[#This Row],[number_vmail_messages]] &lt;= 20, "Low Usage", IF(tbl_Customers[[#This Row],[number_vmail_messages]] &lt;= 40, "Medium Usgae", "High Usage")))</f>
        <v>No Usage</v>
      </c>
      <c r="AD3871" t="str">
        <f>IF(tbl_Customers[[#This Row],[total_day_minutes]]&lt;=150,"Low Usage", IF(tbl_Customers[[#This Row],[total_day_minutes]]&lt;=200,"Medium Usage", IF(tbl_Customers[[#This Row],[total_day_minutes]]&lt;=250,"High Usage","Very High Usage")))</f>
        <v>High Usage</v>
      </c>
      <c r="AE3871" t="str">
        <f>IF(tbl_Customers[[#This Row],[total_intl_calls]]&lt;=5,"Low Calls", IF(tbl_Customers[[#This Row],[total_intl_calls]]&lt;=10, "Medium Calls", "High Calls"))</f>
        <v>Medium Calls</v>
      </c>
      <c r="AF38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71" s="36" t="str">
        <f>IF(tbl_Customers[[#This Row],[Churn_Risk_Score]]&gt;=10,"High Risk", IF(tbl_Customers[[#This Row],[Churn_Risk_Score]]&gt;=5,"Medium Risk","Low Risk"))</f>
        <v>Low Risk</v>
      </c>
    </row>
    <row r="3872" spans="1:33" x14ac:dyDescent="0.35">
      <c r="A3872">
        <v>3871</v>
      </c>
      <c r="B3872" t="s">
        <v>60</v>
      </c>
      <c r="C3872">
        <v>132</v>
      </c>
      <c r="D3872" t="s">
        <v>28</v>
      </c>
      <c r="E3872" t="s">
        <v>22</v>
      </c>
      <c r="F3872" t="s">
        <v>23</v>
      </c>
      <c r="G3872">
        <v>33</v>
      </c>
      <c r="H3872">
        <v>157.9</v>
      </c>
      <c r="I3872">
        <v>84</v>
      </c>
      <c r="J3872">
        <v>26.84</v>
      </c>
      <c r="K3872">
        <v>163.9</v>
      </c>
      <c r="L3872">
        <v>109</v>
      </c>
      <c r="M3872">
        <v>13.93</v>
      </c>
      <c r="N3872">
        <v>215.4</v>
      </c>
      <c r="O3872">
        <v>87</v>
      </c>
      <c r="P3872">
        <v>9.69</v>
      </c>
      <c r="Q3872">
        <v>11.5</v>
      </c>
      <c r="R3872">
        <v>3</v>
      </c>
      <c r="S3872">
        <v>3.11</v>
      </c>
      <c r="T3872">
        <v>3</v>
      </c>
      <c r="U3872" t="s">
        <v>22</v>
      </c>
      <c r="V3872">
        <f>IF(tbl_Customers[[#This Row],[churn]] = "yes", 1, 0)</f>
        <v>0</v>
      </c>
      <c r="W3872" t="str">
        <f>IF(tbl_Customers[[#This Row],[number_customer_service_calls]] &lt;= 1, "0-1 Calls", IF(tbl_Customers[[#This Row],[number_customer_service_calls]] &lt;= 3, "2-3 Calls", IF(tbl_Customers[[#This Row],[number_customer_service_calls]] &lt;=5, "4-5 Calls", "6+ Calls")))</f>
        <v>2-3 Calls</v>
      </c>
      <c r="X3872" t="str">
        <f>IF(tbl_Customers[[#This Row],[account_length]] &lt;= 50, "0-50", IF(tbl_Customers[[#This Row],[account_length]] &lt;=100, "51-100", IF(tbl_Customers[[#This Row],[account_length]] &lt;= 150, "101-150", "151+")))</f>
        <v>101-150</v>
      </c>
      <c r="Y3872" t="str">
        <f>IF(tbl_Customers[[#This Row],[total_intl_charge]] &lt;= 3, "Low Charges", "High Charges")</f>
        <v>High Charges</v>
      </c>
      <c r="Z3872" t="str">
        <f>IF(tbl_Customers[[#This Row],[total_eve_calls]]&lt;=80,"Low Calls",
IF(tbl_Customers[[#This Row],[total_eve_calls]]&lt;=120,"Medium Calls","High Calls"))</f>
        <v>Medium Calls</v>
      </c>
      <c r="AA3872" t="str">
        <f>IF(tbl_Customers[[#This Row],[total_eve_charge]]&lt;=15,"Low Charges",
IF(tbl_Customers[[#This Row],[total_eve_charge]]&lt;=20,"Medium Charges","High Charges"))</f>
        <v>Low Charges</v>
      </c>
      <c r="AB38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72" t="str">
        <f>IF(tbl_Customers[[#This Row],[number_vmail_messages]] = 0, "No Usage", IF(tbl_Customers[[#This Row],[number_vmail_messages]] &lt;= 20, "Low Usage", IF(tbl_Customers[[#This Row],[number_vmail_messages]] &lt;= 40, "Medium Usgae", "High Usage")))</f>
        <v>Medium Usgae</v>
      </c>
      <c r="AD3872" t="str">
        <f>IF(tbl_Customers[[#This Row],[total_day_minutes]]&lt;=150,"Low Usage", IF(tbl_Customers[[#This Row],[total_day_minutes]]&lt;=200,"Medium Usage", IF(tbl_Customers[[#This Row],[total_day_minutes]]&lt;=250,"High Usage","Very High Usage")))</f>
        <v>Medium Usage</v>
      </c>
      <c r="AE3872" t="str">
        <f>IF(tbl_Customers[[#This Row],[total_intl_calls]]&lt;=5,"Low Calls", IF(tbl_Customers[[#This Row],[total_intl_calls]]&lt;=10, "Medium Calls", "High Calls"))</f>
        <v>Low Calls</v>
      </c>
      <c r="AF38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872" s="36" t="str">
        <f>IF(tbl_Customers[[#This Row],[Churn_Risk_Score]]&gt;=10,"High Risk", IF(tbl_Customers[[#This Row],[Churn_Risk_Score]]&gt;=5,"Medium Risk","Low Risk"))</f>
        <v>Low Risk</v>
      </c>
    </row>
    <row r="3873" spans="1:33" x14ac:dyDescent="0.35">
      <c r="A3873">
        <v>3872</v>
      </c>
      <c r="B3873" t="s">
        <v>61</v>
      </c>
      <c r="C3873">
        <v>42</v>
      </c>
      <c r="D3873" t="s">
        <v>21</v>
      </c>
      <c r="E3873" t="s">
        <v>22</v>
      </c>
      <c r="F3873" t="s">
        <v>22</v>
      </c>
      <c r="G3873">
        <v>0</v>
      </c>
      <c r="H3873">
        <v>137.9</v>
      </c>
      <c r="I3873">
        <v>160</v>
      </c>
      <c r="J3873">
        <v>23.44</v>
      </c>
      <c r="K3873">
        <v>234.9</v>
      </c>
      <c r="L3873">
        <v>107</v>
      </c>
      <c r="M3873">
        <v>19.97</v>
      </c>
      <c r="N3873">
        <v>166.6</v>
      </c>
      <c r="O3873">
        <v>70</v>
      </c>
      <c r="P3873">
        <v>7.5</v>
      </c>
      <c r="Q3873">
        <v>14.3</v>
      </c>
      <c r="R3873">
        <v>3</v>
      </c>
      <c r="S3873">
        <v>3.86</v>
      </c>
      <c r="T3873">
        <v>5</v>
      </c>
      <c r="U3873" t="s">
        <v>23</v>
      </c>
      <c r="V3873">
        <f>IF(tbl_Customers[[#This Row],[churn]] = "yes", 1, 0)</f>
        <v>1</v>
      </c>
      <c r="W3873" t="str">
        <f>IF(tbl_Customers[[#This Row],[number_customer_service_calls]] &lt;= 1, "0-1 Calls", IF(tbl_Customers[[#This Row],[number_customer_service_calls]] &lt;= 3, "2-3 Calls", IF(tbl_Customers[[#This Row],[number_customer_service_calls]] &lt;=5, "4-5 Calls", "6+ Calls")))</f>
        <v>4-5 Calls</v>
      </c>
      <c r="X3873" t="str">
        <f>IF(tbl_Customers[[#This Row],[account_length]] &lt;= 50, "0-50", IF(tbl_Customers[[#This Row],[account_length]] &lt;=100, "51-100", IF(tbl_Customers[[#This Row],[account_length]] &lt;= 150, "101-150", "151+")))</f>
        <v>0-50</v>
      </c>
      <c r="Y3873" t="str">
        <f>IF(tbl_Customers[[#This Row],[total_intl_charge]] &lt;= 3, "Low Charges", "High Charges")</f>
        <v>High Charges</v>
      </c>
      <c r="Z3873" t="str">
        <f>IF(tbl_Customers[[#This Row],[total_eve_calls]]&lt;=80,"Low Calls",
IF(tbl_Customers[[#This Row],[total_eve_calls]]&lt;=120,"Medium Calls","High Calls"))</f>
        <v>Medium Calls</v>
      </c>
      <c r="AA3873" t="str">
        <f>IF(tbl_Customers[[#This Row],[total_eve_charge]]&lt;=15,"Low Charges",
IF(tbl_Customers[[#This Row],[total_eve_charge]]&lt;=20,"Medium Charges","High Charges"))</f>
        <v>Medium Charges</v>
      </c>
      <c r="AB38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73" t="str">
        <f>IF(tbl_Customers[[#This Row],[number_vmail_messages]] = 0, "No Usage", IF(tbl_Customers[[#This Row],[number_vmail_messages]] &lt;= 20, "Low Usage", IF(tbl_Customers[[#This Row],[number_vmail_messages]] &lt;= 40, "Medium Usgae", "High Usage")))</f>
        <v>No Usage</v>
      </c>
      <c r="AD3873" t="str">
        <f>IF(tbl_Customers[[#This Row],[total_day_minutes]]&lt;=150,"Low Usage", IF(tbl_Customers[[#This Row],[total_day_minutes]]&lt;=200,"Medium Usage", IF(tbl_Customers[[#This Row],[total_day_minutes]]&lt;=250,"High Usage","Very High Usage")))</f>
        <v>Low Usage</v>
      </c>
      <c r="AE3873" t="str">
        <f>IF(tbl_Customers[[#This Row],[total_intl_calls]]&lt;=5,"Low Calls", IF(tbl_Customers[[#This Row],[total_intl_calls]]&lt;=10, "Medium Calls", "High Calls"))</f>
        <v>Low Calls</v>
      </c>
      <c r="AF38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873" s="36" t="str">
        <f>IF(tbl_Customers[[#This Row],[Churn_Risk_Score]]&gt;=10,"High Risk", IF(tbl_Customers[[#This Row],[Churn_Risk_Score]]&gt;=5,"Medium Risk","Low Risk"))</f>
        <v>Medium Risk</v>
      </c>
    </row>
    <row r="3874" spans="1:33" x14ac:dyDescent="0.35">
      <c r="A3874">
        <v>3873</v>
      </c>
      <c r="B3874" t="s">
        <v>46</v>
      </c>
      <c r="C3874">
        <v>8</v>
      </c>
      <c r="D3874" t="s">
        <v>21</v>
      </c>
      <c r="E3874" t="s">
        <v>22</v>
      </c>
      <c r="F3874" t="s">
        <v>22</v>
      </c>
      <c r="G3874">
        <v>0</v>
      </c>
      <c r="H3874">
        <v>176</v>
      </c>
      <c r="I3874">
        <v>97</v>
      </c>
      <c r="J3874">
        <v>29.92</v>
      </c>
      <c r="K3874">
        <v>234.2</v>
      </c>
      <c r="L3874">
        <v>136</v>
      </c>
      <c r="M3874">
        <v>19.91</v>
      </c>
      <c r="N3874">
        <v>193.5</v>
      </c>
      <c r="O3874">
        <v>134</v>
      </c>
      <c r="P3874">
        <v>8.7100000000000009</v>
      </c>
      <c r="Q3874">
        <v>8.5</v>
      </c>
      <c r="R3874">
        <v>5</v>
      </c>
      <c r="S3874">
        <v>2.2999999999999998</v>
      </c>
      <c r="T3874">
        <v>1</v>
      </c>
      <c r="U3874" t="s">
        <v>22</v>
      </c>
      <c r="V3874">
        <f>IF(tbl_Customers[[#This Row],[churn]] = "yes", 1, 0)</f>
        <v>0</v>
      </c>
      <c r="W3874" t="str">
        <f>IF(tbl_Customers[[#This Row],[number_customer_service_calls]] &lt;= 1, "0-1 Calls", IF(tbl_Customers[[#This Row],[number_customer_service_calls]] &lt;= 3, "2-3 Calls", IF(tbl_Customers[[#This Row],[number_customer_service_calls]] &lt;=5, "4-5 Calls", "6+ Calls")))</f>
        <v>0-1 Calls</v>
      </c>
      <c r="X3874" t="str">
        <f>IF(tbl_Customers[[#This Row],[account_length]] &lt;= 50, "0-50", IF(tbl_Customers[[#This Row],[account_length]] &lt;=100, "51-100", IF(tbl_Customers[[#This Row],[account_length]] &lt;= 150, "101-150", "151+")))</f>
        <v>0-50</v>
      </c>
      <c r="Y3874" t="str">
        <f>IF(tbl_Customers[[#This Row],[total_intl_charge]] &lt;= 3, "Low Charges", "High Charges")</f>
        <v>Low Charges</v>
      </c>
      <c r="Z3874" t="str">
        <f>IF(tbl_Customers[[#This Row],[total_eve_calls]]&lt;=80,"Low Calls",
IF(tbl_Customers[[#This Row],[total_eve_calls]]&lt;=120,"Medium Calls","High Calls"))</f>
        <v>High Calls</v>
      </c>
      <c r="AA3874" t="str">
        <f>IF(tbl_Customers[[#This Row],[total_eve_charge]]&lt;=15,"Low Charges",
IF(tbl_Customers[[#This Row],[total_eve_charge]]&lt;=20,"Medium Charges","High Charges"))</f>
        <v>Medium Charges</v>
      </c>
      <c r="AB38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74" t="str">
        <f>IF(tbl_Customers[[#This Row],[number_vmail_messages]] = 0, "No Usage", IF(tbl_Customers[[#This Row],[number_vmail_messages]] &lt;= 20, "Low Usage", IF(tbl_Customers[[#This Row],[number_vmail_messages]] &lt;= 40, "Medium Usgae", "High Usage")))</f>
        <v>No Usage</v>
      </c>
      <c r="AD3874" t="str">
        <f>IF(tbl_Customers[[#This Row],[total_day_minutes]]&lt;=150,"Low Usage", IF(tbl_Customers[[#This Row],[total_day_minutes]]&lt;=200,"Medium Usage", IF(tbl_Customers[[#This Row],[total_day_minutes]]&lt;=250,"High Usage","Very High Usage")))</f>
        <v>Medium Usage</v>
      </c>
      <c r="AE3874" t="str">
        <f>IF(tbl_Customers[[#This Row],[total_intl_calls]]&lt;=5,"Low Calls", IF(tbl_Customers[[#This Row],[total_intl_calls]]&lt;=10, "Medium Calls", "High Calls"))</f>
        <v>Low Calls</v>
      </c>
      <c r="AF38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74" s="36" t="str">
        <f>IF(tbl_Customers[[#This Row],[Churn_Risk_Score]]&gt;=10,"High Risk", IF(tbl_Customers[[#This Row],[Churn_Risk_Score]]&gt;=5,"Medium Risk","Low Risk"))</f>
        <v>Low Risk</v>
      </c>
    </row>
    <row r="3875" spans="1:33" x14ac:dyDescent="0.35">
      <c r="A3875">
        <v>3874</v>
      </c>
      <c r="B3875" t="s">
        <v>39</v>
      </c>
      <c r="C3875">
        <v>145</v>
      </c>
      <c r="D3875" t="s">
        <v>28</v>
      </c>
      <c r="E3875" t="s">
        <v>22</v>
      </c>
      <c r="F3875" t="s">
        <v>22</v>
      </c>
      <c r="G3875">
        <v>0</v>
      </c>
      <c r="H3875">
        <v>158.80000000000001</v>
      </c>
      <c r="I3875">
        <v>120</v>
      </c>
      <c r="J3875">
        <v>27</v>
      </c>
      <c r="K3875">
        <v>352.1</v>
      </c>
      <c r="L3875">
        <v>145</v>
      </c>
      <c r="M3875">
        <v>29.93</v>
      </c>
      <c r="N3875">
        <v>177.6</v>
      </c>
      <c r="O3875">
        <v>140</v>
      </c>
      <c r="P3875">
        <v>7.99</v>
      </c>
      <c r="Q3875">
        <v>6.2</v>
      </c>
      <c r="R3875">
        <v>6</v>
      </c>
      <c r="S3875">
        <v>1.67</v>
      </c>
      <c r="T3875">
        <v>2</v>
      </c>
      <c r="U3875" t="s">
        <v>22</v>
      </c>
      <c r="V3875">
        <f>IF(tbl_Customers[[#This Row],[churn]] = "yes", 1, 0)</f>
        <v>0</v>
      </c>
      <c r="W3875" t="str">
        <f>IF(tbl_Customers[[#This Row],[number_customer_service_calls]] &lt;= 1, "0-1 Calls", IF(tbl_Customers[[#This Row],[number_customer_service_calls]] &lt;= 3, "2-3 Calls", IF(tbl_Customers[[#This Row],[number_customer_service_calls]] &lt;=5, "4-5 Calls", "6+ Calls")))</f>
        <v>2-3 Calls</v>
      </c>
      <c r="X3875" t="str">
        <f>IF(tbl_Customers[[#This Row],[account_length]] &lt;= 50, "0-50", IF(tbl_Customers[[#This Row],[account_length]] &lt;=100, "51-100", IF(tbl_Customers[[#This Row],[account_length]] &lt;= 150, "101-150", "151+")))</f>
        <v>101-150</v>
      </c>
      <c r="Y3875" t="str">
        <f>IF(tbl_Customers[[#This Row],[total_intl_charge]] &lt;= 3, "Low Charges", "High Charges")</f>
        <v>Low Charges</v>
      </c>
      <c r="Z3875" t="str">
        <f>IF(tbl_Customers[[#This Row],[total_eve_calls]]&lt;=80,"Low Calls",
IF(tbl_Customers[[#This Row],[total_eve_calls]]&lt;=120,"Medium Calls","High Calls"))</f>
        <v>High Calls</v>
      </c>
      <c r="AA3875" t="str">
        <f>IF(tbl_Customers[[#This Row],[total_eve_charge]]&lt;=15,"Low Charges",
IF(tbl_Customers[[#This Row],[total_eve_charge]]&lt;=20,"Medium Charges","High Charges"))</f>
        <v>High Charges</v>
      </c>
      <c r="AB38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75" t="str">
        <f>IF(tbl_Customers[[#This Row],[number_vmail_messages]] = 0, "No Usage", IF(tbl_Customers[[#This Row],[number_vmail_messages]] &lt;= 20, "Low Usage", IF(tbl_Customers[[#This Row],[number_vmail_messages]] &lt;= 40, "Medium Usgae", "High Usage")))</f>
        <v>No Usage</v>
      </c>
      <c r="AD3875" t="str">
        <f>IF(tbl_Customers[[#This Row],[total_day_minutes]]&lt;=150,"Low Usage", IF(tbl_Customers[[#This Row],[total_day_minutes]]&lt;=200,"Medium Usage", IF(tbl_Customers[[#This Row],[total_day_minutes]]&lt;=250,"High Usage","Very High Usage")))</f>
        <v>Medium Usage</v>
      </c>
      <c r="AE3875" t="str">
        <f>IF(tbl_Customers[[#This Row],[total_intl_calls]]&lt;=5,"Low Calls", IF(tbl_Customers[[#This Row],[total_intl_calls]]&lt;=10, "Medium Calls", "High Calls"))</f>
        <v>Medium Calls</v>
      </c>
      <c r="AF38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75" s="36" t="str">
        <f>IF(tbl_Customers[[#This Row],[Churn_Risk_Score]]&gt;=10,"High Risk", IF(tbl_Customers[[#This Row],[Churn_Risk_Score]]&gt;=5,"Medium Risk","Low Risk"))</f>
        <v>Low Risk</v>
      </c>
    </row>
    <row r="3876" spans="1:33" x14ac:dyDescent="0.35">
      <c r="A3876">
        <v>3875</v>
      </c>
      <c r="B3876" t="s">
        <v>68</v>
      </c>
      <c r="C3876">
        <v>131</v>
      </c>
      <c r="D3876" t="s">
        <v>21</v>
      </c>
      <c r="E3876" t="s">
        <v>22</v>
      </c>
      <c r="F3876" t="s">
        <v>22</v>
      </c>
      <c r="G3876">
        <v>0</v>
      </c>
      <c r="H3876">
        <v>234</v>
      </c>
      <c r="I3876">
        <v>117</v>
      </c>
      <c r="J3876">
        <v>39.78</v>
      </c>
      <c r="K3876">
        <v>209.4</v>
      </c>
      <c r="L3876">
        <v>143</v>
      </c>
      <c r="M3876">
        <v>17.8</v>
      </c>
      <c r="N3876">
        <v>258.8</v>
      </c>
      <c r="O3876">
        <v>105</v>
      </c>
      <c r="P3876">
        <v>11.65</v>
      </c>
      <c r="Q3876">
        <v>9.8000000000000007</v>
      </c>
      <c r="R3876">
        <v>3</v>
      </c>
      <c r="S3876">
        <v>2.65</v>
      </c>
      <c r="T3876">
        <v>1</v>
      </c>
      <c r="U3876" t="s">
        <v>22</v>
      </c>
      <c r="V3876">
        <f>IF(tbl_Customers[[#This Row],[churn]] = "yes", 1, 0)</f>
        <v>0</v>
      </c>
      <c r="W3876" t="str">
        <f>IF(tbl_Customers[[#This Row],[number_customer_service_calls]] &lt;= 1, "0-1 Calls", IF(tbl_Customers[[#This Row],[number_customer_service_calls]] &lt;= 3, "2-3 Calls", IF(tbl_Customers[[#This Row],[number_customer_service_calls]] &lt;=5, "4-5 Calls", "6+ Calls")))</f>
        <v>0-1 Calls</v>
      </c>
      <c r="X3876" t="str">
        <f>IF(tbl_Customers[[#This Row],[account_length]] &lt;= 50, "0-50", IF(tbl_Customers[[#This Row],[account_length]] &lt;=100, "51-100", IF(tbl_Customers[[#This Row],[account_length]] &lt;= 150, "101-150", "151+")))</f>
        <v>101-150</v>
      </c>
      <c r="Y3876" t="str">
        <f>IF(tbl_Customers[[#This Row],[total_intl_charge]] &lt;= 3, "Low Charges", "High Charges")</f>
        <v>Low Charges</v>
      </c>
      <c r="Z3876" t="str">
        <f>IF(tbl_Customers[[#This Row],[total_eve_calls]]&lt;=80,"Low Calls",
IF(tbl_Customers[[#This Row],[total_eve_calls]]&lt;=120,"Medium Calls","High Calls"))</f>
        <v>High Calls</v>
      </c>
      <c r="AA3876" t="str">
        <f>IF(tbl_Customers[[#This Row],[total_eve_charge]]&lt;=15,"Low Charges",
IF(tbl_Customers[[#This Row],[total_eve_charge]]&lt;=20,"Medium Charges","High Charges"))</f>
        <v>Medium Charges</v>
      </c>
      <c r="AB38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76" t="str">
        <f>IF(tbl_Customers[[#This Row],[number_vmail_messages]] = 0, "No Usage", IF(tbl_Customers[[#This Row],[number_vmail_messages]] &lt;= 20, "Low Usage", IF(tbl_Customers[[#This Row],[number_vmail_messages]] &lt;= 40, "Medium Usgae", "High Usage")))</f>
        <v>No Usage</v>
      </c>
      <c r="AD3876" t="str">
        <f>IF(tbl_Customers[[#This Row],[total_day_minutes]]&lt;=150,"Low Usage", IF(tbl_Customers[[#This Row],[total_day_minutes]]&lt;=200,"Medium Usage", IF(tbl_Customers[[#This Row],[total_day_minutes]]&lt;=250,"High Usage","Very High Usage")))</f>
        <v>High Usage</v>
      </c>
      <c r="AE3876" t="str">
        <f>IF(tbl_Customers[[#This Row],[total_intl_calls]]&lt;=5,"Low Calls", IF(tbl_Customers[[#This Row],[total_intl_calls]]&lt;=10, "Medium Calls", "High Calls"))</f>
        <v>Low Calls</v>
      </c>
      <c r="AF38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76" s="36" t="str">
        <f>IF(tbl_Customers[[#This Row],[Churn_Risk_Score]]&gt;=10,"High Risk", IF(tbl_Customers[[#This Row],[Churn_Risk_Score]]&gt;=5,"Medium Risk","Low Risk"))</f>
        <v>Low Risk</v>
      </c>
    </row>
    <row r="3877" spans="1:33" x14ac:dyDescent="0.35">
      <c r="A3877">
        <v>3876</v>
      </c>
      <c r="B3877" t="s">
        <v>59</v>
      </c>
      <c r="C3877">
        <v>105</v>
      </c>
      <c r="D3877" t="s">
        <v>21</v>
      </c>
      <c r="E3877" t="s">
        <v>22</v>
      </c>
      <c r="F3877" t="s">
        <v>22</v>
      </c>
      <c r="G3877">
        <v>0</v>
      </c>
      <c r="H3877">
        <v>132.30000000000001</v>
      </c>
      <c r="I3877">
        <v>105</v>
      </c>
      <c r="J3877">
        <v>22.49</v>
      </c>
      <c r="K3877">
        <v>144.5</v>
      </c>
      <c r="L3877">
        <v>89</v>
      </c>
      <c r="M3877">
        <v>12.28</v>
      </c>
      <c r="N3877">
        <v>195.5</v>
      </c>
      <c r="O3877">
        <v>127</v>
      </c>
      <c r="P3877">
        <v>8.8000000000000007</v>
      </c>
      <c r="Q3877">
        <v>5.4</v>
      </c>
      <c r="R3877">
        <v>3</v>
      </c>
      <c r="S3877">
        <v>1.46</v>
      </c>
      <c r="T3877">
        <v>0</v>
      </c>
      <c r="U3877" t="s">
        <v>22</v>
      </c>
      <c r="V3877">
        <f>IF(tbl_Customers[[#This Row],[churn]] = "yes", 1, 0)</f>
        <v>0</v>
      </c>
      <c r="W3877" t="str">
        <f>IF(tbl_Customers[[#This Row],[number_customer_service_calls]] &lt;= 1, "0-1 Calls", IF(tbl_Customers[[#This Row],[number_customer_service_calls]] &lt;= 3, "2-3 Calls", IF(tbl_Customers[[#This Row],[number_customer_service_calls]] &lt;=5, "4-5 Calls", "6+ Calls")))</f>
        <v>0-1 Calls</v>
      </c>
      <c r="X3877" t="str">
        <f>IF(tbl_Customers[[#This Row],[account_length]] &lt;= 50, "0-50", IF(tbl_Customers[[#This Row],[account_length]] &lt;=100, "51-100", IF(tbl_Customers[[#This Row],[account_length]] &lt;= 150, "101-150", "151+")))</f>
        <v>101-150</v>
      </c>
      <c r="Y3877" t="str">
        <f>IF(tbl_Customers[[#This Row],[total_intl_charge]] &lt;= 3, "Low Charges", "High Charges")</f>
        <v>Low Charges</v>
      </c>
      <c r="Z3877" t="str">
        <f>IF(tbl_Customers[[#This Row],[total_eve_calls]]&lt;=80,"Low Calls",
IF(tbl_Customers[[#This Row],[total_eve_calls]]&lt;=120,"Medium Calls","High Calls"))</f>
        <v>Medium Calls</v>
      </c>
      <c r="AA3877" t="str">
        <f>IF(tbl_Customers[[#This Row],[total_eve_charge]]&lt;=15,"Low Charges",
IF(tbl_Customers[[#This Row],[total_eve_charge]]&lt;=20,"Medium Charges","High Charges"))</f>
        <v>Low Charges</v>
      </c>
      <c r="AB38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77" t="str">
        <f>IF(tbl_Customers[[#This Row],[number_vmail_messages]] = 0, "No Usage", IF(tbl_Customers[[#This Row],[number_vmail_messages]] &lt;= 20, "Low Usage", IF(tbl_Customers[[#This Row],[number_vmail_messages]] &lt;= 40, "Medium Usgae", "High Usage")))</f>
        <v>No Usage</v>
      </c>
      <c r="AD3877" t="str">
        <f>IF(tbl_Customers[[#This Row],[total_day_minutes]]&lt;=150,"Low Usage", IF(tbl_Customers[[#This Row],[total_day_minutes]]&lt;=200,"Medium Usage", IF(tbl_Customers[[#This Row],[total_day_minutes]]&lt;=250,"High Usage","Very High Usage")))</f>
        <v>Low Usage</v>
      </c>
      <c r="AE3877" t="str">
        <f>IF(tbl_Customers[[#This Row],[total_intl_calls]]&lt;=5,"Low Calls", IF(tbl_Customers[[#This Row],[total_intl_calls]]&lt;=10, "Medium Calls", "High Calls"))</f>
        <v>Low Calls</v>
      </c>
      <c r="AF38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77" s="36" t="str">
        <f>IF(tbl_Customers[[#This Row],[Churn_Risk_Score]]&gt;=10,"High Risk", IF(tbl_Customers[[#This Row],[Churn_Risk_Score]]&gt;=5,"Medium Risk","Low Risk"))</f>
        <v>Low Risk</v>
      </c>
    </row>
    <row r="3878" spans="1:33" x14ac:dyDescent="0.35">
      <c r="A3878">
        <v>3877</v>
      </c>
      <c r="B3878" t="s">
        <v>60</v>
      </c>
      <c r="C3878">
        <v>90</v>
      </c>
      <c r="D3878" t="s">
        <v>25</v>
      </c>
      <c r="E3878" t="s">
        <v>22</v>
      </c>
      <c r="F3878" t="s">
        <v>23</v>
      </c>
      <c r="G3878">
        <v>32</v>
      </c>
      <c r="H3878">
        <v>276.60000000000002</v>
      </c>
      <c r="I3878">
        <v>76</v>
      </c>
      <c r="J3878">
        <v>47.02</v>
      </c>
      <c r="K3878">
        <v>138.30000000000001</v>
      </c>
      <c r="L3878">
        <v>90</v>
      </c>
      <c r="M3878">
        <v>11.76</v>
      </c>
      <c r="N3878">
        <v>279.60000000000002</v>
      </c>
      <c r="O3878">
        <v>88</v>
      </c>
      <c r="P3878">
        <v>12.58</v>
      </c>
      <c r="Q3878">
        <v>6.8</v>
      </c>
      <c r="R3878">
        <v>3</v>
      </c>
      <c r="S3878">
        <v>1.84</v>
      </c>
      <c r="T3878">
        <v>3</v>
      </c>
      <c r="U3878" t="s">
        <v>22</v>
      </c>
      <c r="V3878">
        <f>IF(tbl_Customers[[#This Row],[churn]] = "yes", 1, 0)</f>
        <v>0</v>
      </c>
      <c r="W3878" t="str">
        <f>IF(tbl_Customers[[#This Row],[number_customer_service_calls]] &lt;= 1, "0-1 Calls", IF(tbl_Customers[[#This Row],[number_customer_service_calls]] &lt;= 3, "2-3 Calls", IF(tbl_Customers[[#This Row],[number_customer_service_calls]] &lt;=5, "4-5 Calls", "6+ Calls")))</f>
        <v>2-3 Calls</v>
      </c>
      <c r="X3878" t="str">
        <f>IF(tbl_Customers[[#This Row],[account_length]] &lt;= 50, "0-50", IF(tbl_Customers[[#This Row],[account_length]] &lt;=100, "51-100", IF(tbl_Customers[[#This Row],[account_length]] &lt;= 150, "101-150", "151+")))</f>
        <v>51-100</v>
      </c>
      <c r="Y3878" t="str">
        <f>IF(tbl_Customers[[#This Row],[total_intl_charge]] &lt;= 3, "Low Charges", "High Charges")</f>
        <v>Low Charges</v>
      </c>
      <c r="Z3878" t="str">
        <f>IF(tbl_Customers[[#This Row],[total_eve_calls]]&lt;=80,"Low Calls",
IF(tbl_Customers[[#This Row],[total_eve_calls]]&lt;=120,"Medium Calls","High Calls"))</f>
        <v>Medium Calls</v>
      </c>
      <c r="AA3878" t="str">
        <f>IF(tbl_Customers[[#This Row],[total_eve_charge]]&lt;=15,"Low Charges",
IF(tbl_Customers[[#This Row],[total_eve_charge]]&lt;=20,"Medium Charges","High Charges"))</f>
        <v>Low Charges</v>
      </c>
      <c r="AB38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78" t="str">
        <f>IF(tbl_Customers[[#This Row],[number_vmail_messages]] = 0, "No Usage", IF(tbl_Customers[[#This Row],[number_vmail_messages]] &lt;= 20, "Low Usage", IF(tbl_Customers[[#This Row],[number_vmail_messages]] &lt;= 40, "Medium Usgae", "High Usage")))</f>
        <v>Medium Usgae</v>
      </c>
      <c r="AD3878" t="str">
        <f>IF(tbl_Customers[[#This Row],[total_day_minutes]]&lt;=150,"Low Usage", IF(tbl_Customers[[#This Row],[total_day_minutes]]&lt;=200,"Medium Usage", IF(tbl_Customers[[#This Row],[total_day_minutes]]&lt;=250,"High Usage","Very High Usage")))</f>
        <v>Very High Usage</v>
      </c>
      <c r="AE3878" t="str">
        <f>IF(tbl_Customers[[#This Row],[total_intl_calls]]&lt;=5,"Low Calls", IF(tbl_Customers[[#This Row],[total_intl_calls]]&lt;=10, "Medium Calls", "High Calls"))</f>
        <v>Low Calls</v>
      </c>
      <c r="AF38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78" s="36" t="str">
        <f>IF(tbl_Customers[[#This Row],[Churn_Risk_Score]]&gt;=10,"High Risk", IF(tbl_Customers[[#This Row],[Churn_Risk_Score]]&gt;=5,"Medium Risk","Low Risk"))</f>
        <v>Low Risk</v>
      </c>
    </row>
    <row r="3879" spans="1:33" x14ac:dyDescent="0.35">
      <c r="A3879">
        <v>3878</v>
      </c>
      <c r="B3879" t="s">
        <v>24</v>
      </c>
      <c r="C3879">
        <v>124</v>
      </c>
      <c r="D3879" t="s">
        <v>21</v>
      </c>
      <c r="E3879" t="s">
        <v>22</v>
      </c>
      <c r="F3879" t="s">
        <v>22</v>
      </c>
      <c r="G3879">
        <v>0</v>
      </c>
      <c r="H3879">
        <v>108.2</v>
      </c>
      <c r="I3879">
        <v>92</v>
      </c>
      <c r="J3879">
        <v>18.39</v>
      </c>
      <c r="K3879">
        <v>214.3</v>
      </c>
      <c r="L3879">
        <v>83</v>
      </c>
      <c r="M3879">
        <v>18.22</v>
      </c>
      <c r="N3879">
        <v>185.5</v>
      </c>
      <c r="O3879">
        <v>155</v>
      </c>
      <c r="P3879">
        <v>8.35</v>
      </c>
      <c r="Q3879">
        <v>13.2</v>
      </c>
      <c r="R3879">
        <v>11</v>
      </c>
      <c r="S3879">
        <v>3.56</v>
      </c>
      <c r="T3879">
        <v>4</v>
      </c>
      <c r="U3879" t="s">
        <v>23</v>
      </c>
      <c r="V3879">
        <f>IF(tbl_Customers[[#This Row],[churn]] = "yes", 1, 0)</f>
        <v>1</v>
      </c>
      <c r="W3879" t="str">
        <f>IF(tbl_Customers[[#This Row],[number_customer_service_calls]] &lt;= 1, "0-1 Calls", IF(tbl_Customers[[#This Row],[number_customer_service_calls]] &lt;= 3, "2-3 Calls", IF(tbl_Customers[[#This Row],[number_customer_service_calls]] &lt;=5, "4-5 Calls", "6+ Calls")))</f>
        <v>4-5 Calls</v>
      </c>
      <c r="X3879" t="str">
        <f>IF(tbl_Customers[[#This Row],[account_length]] &lt;= 50, "0-50", IF(tbl_Customers[[#This Row],[account_length]] &lt;=100, "51-100", IF(tbl_Customers[[#This Row],[account_length]] &lt;= 150, "101-150", "151+")))</f>
        <v>101-150</v>
      </c>
      <c r="Y3879" t="str">
        <f>IF(tbl_Customers[[#This Row],[total_intl_charge]] &lt;= 3, "Low Charges", "High Charges")</f>
        <v>High Charges</v>
      </c>
      <c r="Z3879" t="str">
        <f>IF(tbl_Customers[[#This Row],[total_eve_calls]]&lt;=80,"Low Calls",
IF(tbl_Customers[[#This Row],[total_eve_calls]]&lt;=120,"Medium Calls","High Calls"))</f>
        <v>Medium Calls</v>
      </c>
      <c r="AA3879" t="str">
        <f>IF(tbl_Customers[[#This Row],[total_eve_charge]]&lt;=15,"Low Charges",
IF(tbl_Customers[[#This Row],[total_eve_charge]]&lt;=20,"Medium Charges","High Charges"))</f>
        <v>Medium Charges</v>
      </c>
      <c r="AB38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79" t="str">
        <f>IF(tbl_Customers[[#This Row],[number_vmail_messages]] = 0, "No Usage", IF(tbl_Customers[[#This Row],[number_vmail_messages]] &lt;= 20, "Low Usage", IF(tbl_Customers[[#This Row],[number_vmail_messages]] &lt;= 40, "Medium Usgae", "High Usage")))</f>
        <v>No Usage</v>
      </c>
      <c r="AD3879" t="str">
        <f>IF(tbl_Customers[[#This Row],[total_day_minutes]]&lt;=150,"Low Usage", IF(tbl_Customers[[#This Row],[total_day_minutes]]&lt;=200,"Medium Usage", IF(tbl_Customers[[#This Row],[total_day_minutes]]&lt;=250,"High Usage","Very High Usage")))</f>
        <v>Low Usage</v>
      </c>
      <c r="AE3879" t="str">
        <f>IF(tbl_Customers[[#This Row],[total_intl_calls]]&lt;=5,"Low Calls", IF(tbl_Customers[[#This Row],[total_intl_calls]]&lt;=10, "Medium Calls", "High Calls"))</f>
        <v>High Calls</v>
      </c>
      <c r="AF38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879" s="36" t="str">
        <f>IF(tbl_Customers[[#This Row],[Churn_Risk_Score]]&gt;=10,"High Risk", IF(tbl_Customers[[#This Row],[Churn_Risk_Score]]&gt;=5,"Medium Risk","Low Risk"))</f>
        <v>Medium Risk</v>
      </c>
    </row>
    <row r="3880" spans="1:33" x14ac:dyDescent="0.35">
      <c r="A3880">
        <v>3879</v>
      </c>
      <c r="B3880" t="s">
        <v>46</v>
      </c>
      <c r="C3880">
        <v>82</v>
      </c>
      <c r="D3880" t="s">
        <v>25</v>
      </c>
      <c r="E3880" t="s">
        <v>22</v>
      </c>
      <c r="F3880" t="s">
        <v>22</v>
      </c>
      <c r="G3880">
        <v>0</v>
      </c>
      <c r="H3880">
        <v>156</v>
      </c>
      <c r="I3880">
        <v>94</v>
      </c>
      <c r="J3880">
        <v>26.52</v>
      </c>
      <c r="K3880">
        <v>295.60000000000002</v>
      </c>
      <c r="L3880">
        <v>118</v>
      </c>
      <c r="M3880">
        <v>25.13</v>
      </c>
      <c r="N3880">
        <v>196.9</v>
      </c>
      <c r="O3880">
        <v>84</v>
      </c>
      <c r="P3880">
        <v>8.86</v>
      </c>
      <c r="Q3880">
        <v>14.3</v>
      </c>
      <c r="R3880">
        <v>3</v>
      </c>
      <c r="S3880">
        <v>3.86</v>
      </c>
      <c r="T3880">
        <v>0</v>
      </c>
      <c r="U3880" t="s">
        <v>22</v>
      </c>
      <c r="V3880">
        <f>IF(tbl_Customers[[#This Row],[churn]] = "yes", 1, 0)</f>
        <v>0</v>
      </c>
      <c r="W3880" t="str">
        <f>IF(tbl_Customers[[#This Row],[number_customer_service_calls]] &lt;= 1, "0-1 Calls", IF(tbl_Customers[[#This Row],[number_customer_service_calls]] &lt;= 3, "2-3 Calls", IF(tbl_Customers[[#This Row],[number_customer_service_calls]] &lt;=5, "4-5 Calls", "6+ Calls")))</f>
        <v>0-1 Calls</v>
      </c>
      <c r="X3880" t="str">
        <f>IF(tbl_Customers[[#This Row],[account_length]] &lt;= 50, "0-50", IF(tbl_Customers[[#This Row],[account_length]] &lt;=100, "51-100", IF(tbl_Customers[[#This Row],[account_length]] &lt;= 150, "101-150", "151+")))</f>
        <v>51-100</v>
      </c>
      <c r="Y3880" t="str">
        <f>IF(tbl_Customers[[#This Row],[total_intl_charge]] &lt;= 3, "Low Charges", "High Charges")</f>
        <v>High Charges</v>
      </c>
      <c r="Z3880" t="str">
        <f>IF(tbl_Customers[[#This Row],[total_eve_calls]]&lt;=80,"Low Calls",
IF(tbl_Customers[[#This Row],[total_eve_calls]]&lt;=120,"Medium Calls","High Calls"))</f>
        <v>Medium Calls</v>
      </c>
      <c r="AA3880" t="str">
        <f>IF(tbl_Customers[[#This Row],[total_eve_charge]]&lt;=15,"Low Charges",
IF(tbl_Customers[[#This Row],[total_eve_charge]]&lt;=20,"Medium Charges","High Charges"))</f>
        <v>High Charges</v>
      </c>
      <c r="AB38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80" t="str">
        <f>IF(tbl_Customers[[#This Row],[number_vmail_messages]] = 0, "No Usage", IF(tbl_Customers[[#This Row],[number_vmail_messages]] &lt;= 20, "Low Usage", IF(tbl_Customers[[#This Row],[number_vmail_messages]] &lt;= 40, "Medium Usgae", "High Usage")))</f>
        <v>No Usage</v>
      </c>
      <c r="AD3880" t="str">
        <f>IF(tbl_Customers[[#This Row],[total_day_minutes]]&lt;=150,"Low Usage", IF(tbl_Customers[[#This Row],[total_day_minutes]]&lt;=200,"Medium Usage", IF(tbl_Customers[[#This Row],[total_day_minutes]]&lt;=250,"High Usage","Very High Usage")))</f>
        <v>Medium Usage</v>
      </c>
      <c r="AE3880" t="str">
        <f>IF(tbl_Customers[[#This Row],[total_intl_calls]]&lt;=5,"Low Calls", IF(tbl_Customers[[#This Row],[total_intl_calls]]&lt;=10, "Medium Calls", "High Calls"))</f>
        <v>Low Calls</v>
      </c>
      <c r="AF38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80" s="36" t="str">
        <f>IF(tbl_Customers[[#This Row],[Churn_Risk_Score]]&gt;=10,"High Risk", IF(tbl_Customers[[#This Row],[Churn_Risk_Score]]&gt;=5,"Medium Risk","Low Risk"))</f>
        <v>Low Risk</v>
      </c>
    </row>
    <row r="3881" spans="1:33" x14ac:dyDescent="0.35">
      <c r="A3881">
        <v>3880</v>
      </c>
      <c r="B3881" t="s">
        <v>64</v>
      </c>
      <c r="C3881">
        <v>76</v>
      </c>
      <c r="D3881" t="s">
        <v>25</v>
      </c>
      <c r="E3881" t="s">
        <v>22</v>
      </c>
      <c r="F3881" t="s">
        <v>22</v>
      </c>
      <c r="G3881">
        <v>0</v>
      </c>
      <c r="H3881">
        <v>208.5</v>
      </c>
      <c r="I3881">
        <v>124</v>
      </c>
      <c r="J3881">
        <v>35.450000000000003</v>
      </c>
      <c r="K3881">
        <v>173</v>
      </c>
      <c r="L3881">
        <v>117</v>
      </c>
      <c r="M3881">
        <v>14.71</v>
      </c>
      <c r="N3881">
        <v>221.1</v>
      </c>
      <c r="O3881">
        <v>95</v>
      </c>
      <c r="P3881">
        <v>9.9499999999999993</v>
      </c>
      <c r="Q3881">
        <v>9.8000000000000007</v>
      </c>
      <c r="R3881">
        <v>3</v>
      </c>
      <c r="S3881">
        <v>2.65</v>
      </c>
      <c r="T3881">
        <v>0</v>
      </c>
      <c r="U3881" t="s">
        <v>22</v>
      </c>
      <c r="V3881">
        <f>IF(tbl_Customers[[#This Row],[churn]] = "yes", 1, 0)</f>
        <v>0</v>
      </c>
      <c r="W3881" t="str">
        <f>IF(tbl_Customers[[#This Row],[number_customer_service_calls]] &lt;= 1, "0-1 Calls", IF(tbl_Customers[[#This Row],[number_customer_service_calls]] &lt;= 3, "2-3 Calls", IF(tbl_Customers[[#This Row],[number_customer_service_calls]] &lt;=5, "4-5 Calls", "6+ Calls")))</f>
        <v>0-1 Calls</v>
      </c>
      <c r="X3881" t="str">
        <f>IF(tbl_Customers[[#This Row],[account_length]] &lt;= 50, "0-50", IF(tbl_Customers[[#This Row],[account_length]] &lt;=100, "51-100", IF(tbl_Customers[[#This Row],[account_length]] &lt;= 150, "101-150", "151+")))</f>
        <v>51-100</v>
      </c>
      <c r="Y3881" t="str">
        <f>IF(tbl_Customers[[#This Row],[total_intl_charge]] &lt;= 3, "Low Charges", "High Charges")</f>
        <v>Low Charges</v>
      </c>
      <c r="Z3881" t="str">
        <f>IF(tbl_Customers[[#This Row],[total_eve_calls]]&lt;=80,"Low Calls",
IF(tbl_Customers[[#This Row],[total_eve_calls]]&lt;=120,"Medium Calls","High Calls"))</f>
        <v>Medium Calls</v>
      </c>
      <c r="AA3881" t="str">
        <f>IF(tbl_Customers[[#This Row],[total_eve_charge]]&lt;=15,"Low Charges",
IF(tbl_Customers[[#This Row],[total_eve_charge]]&lt;=20,"Medium Charges","High Charges"))</f>
        <v>Low Charges</v>
      </c>
      <c r="AB38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81" t="str">
        <f>IF(tbl_Customers[[#This Row],[number_vmail_messages]] = 0, "No Usage", IF(tbl_Customers[[#This Row],[number_vmail_messages]] &lt;= 20, "Low Usage", IF(tbl_Customers[[#This Row],[number_vmail_messages]] &lt;= 40, "Medium Usgae", "High Usage")))</f>
        <v>No Usage</v>
      </c>
      <c r="AD3881" t="str">
        <f>IF(tbl_Customers[[#This Row],[total_day_minutes]]&lt;=150,"Low Usage", IF(tbl_Customers[[#This Row],[total_day_minutes]]&lt;=200,"Medium Usage", IF(tbl_Customers[[#This Row],[total_day_minutes]]&lt;=250,"High Usage","Very High Usage")))</f>
        <v>High Usage</v>
      </c>
      <c r="AE3881" t="str">
        <f>IF(tbl_Customers[[#This Row],[total_intl_calls]]&lt;=5,"Low Calls", IF(tbl_Customers[[#This Row],[total_intl_calls]]&lt;=10, "Medium Calls", "High Calls"))</f>
        <v>Low Calls</v>
      </c>
      <c r="AF38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81" s="36" t="str">
        <f>IF(tbl_Customers[[#This Row],[Churn_Risk_Score]]&gt;=10,"High Risk", IF(tbl_Customers[[#This Row],[Churn_Risk_Score]]&gt;=5,"Medium Risk","Low Risk"))</f>
        <v>Low Risk</v>
      </c>
    </row>
    <row r="3882" spans="1:33" x14ac:dyDescent="0.35">
      <c r="A3882">
        <v>3881</v>
      </c>
      <c r="B3882" t="s">
        <v>46</v>
      </c>
      <c r="C3882">
        <v>98</v>
      </c>
      <c r="D3882" t="s">
        <v>21</v>
      </c>
      <c r="E3882" t="s">
        <v>22</v>
      </c>
      <c r="F3882" t="s">
        <v>22</v>
      </c>
      <c r="G3882">
        <v>0</v>
      </c>
      <c r="H3882">
        <v>243.4</v>
      </c>
      <c r="I3882">
        <v>88</v>
      </c>
      <c r="J3882">
        <v>41.38</v>
      </c>
      <c r="K3882">
        <v>147.1</v>
      </c>
      <c r="L3882">
        <v>155</v>
      </c>
      <c r="M3882">
        <v>12.5</v>
      </c>
      <c r="N3882">
        <v>156.4</v>
      </c>
      <c r="O3882">
        <v>80</v>
      </c>
      <c r="P3882">
        <v>7.04</v>
      </c>
      <c r="Q3882">
        <v>9.6999999999999993</v>
      </c>
      <c r="R3882">
        <v>4</v>
      </c>
      <c r="S3882">
        <v>2.62</v>
      </c>
      <c r="T3882">
        <v>2</v>
      </c>
      <c r="U3882" t="s">
        <v>22</v>
      </c>
      <c r="V3882">
        <f>IF(tbl_Customers[[#This Row],[churn]] = "yes", 1, 0)</f>
        <v>0</v>
      </c>
      <c r="W3882" t="str">
        <f>IF(tbl_Customers[[#This Row],[number_customer_service_calls]] &lt;= 1, "0-1 Calls", IF(tbl_Customers[[#This Row],[number_customer_service_calls]] &lt;= 3, "2-3 Calls", IF(tbl_Customers[[#This Row],[number_customer_service_calls]] &lt;=5, "4-5 Calls", "6+ Calls")))</f>
        <v>2-3 Calls</v>
      </c>
      <c r="X3882" t="str">
        <f>IF(tbl_Customers[[#This Row],[account_length]] &lt;= 50, "0-50", IF(tbl_Customers[[#This Row],[account_length]] &lt;=100, "51-100", IF(tbl_Customers[[#This Row],[account_length]] &lt;= 150, "101-150", "151+")))</f>
        <v>51-100</v>
      </c>
      <c r="Y3882" t="str">
        <f>IF(tbl_Customers[[#This Row],[total_intl_charge]] &lt;= 3, "Low Charges", "High Charges")</f>
        <v>Low Charges</v>
      </c>
      <c r="Z3882" t="str">
        <f>IF(tbl_Customers[[#This Row],[total_eve_calls]]&lt;=80,"Low Calls",
IF(tbl_Customers[[#This Row],[total_eve_calls]]&lt;=120,"Medium Calls","High Calls"))</f>
        <v>High Calls</v>
      </c>
      <c r="AA3882" t="str">
        <f>IF(tbl_Customers[[#This Row],[total_eve_charge]]&lt;=15,"Low Charges",
IF(tbl_Customers[[#This Row],[total_eve_charge]]&lt;=20,"Medium Charges","High Charges"))</f>
        <v>Low Charges</v>
      </c>
      <c r="AB38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82" t="str">
        <f>IF(tbl_Customers[[#This Row],[number_vmail_messages]] = 0, "No Usage", IF(tbl_Customers[[#This Row],[number_vmail_messages]] &lt;= 20, "Low Usage", IF(tbl_Customers[[#This Row],[number_vmail_messages]] &lt;= 40, "Medium Usgae", "High Usage")))</f>
        <v>No Usage</v>
      </c>
      <c r="AD3882" t="str">
        <f>IF(tbl_Customers[[#This Row],[total_day_minutes]]&lt;=150,"Low Usage", IF(tbl_Customers[[#This Row],[total_day_minutes]]&lt;=200,"Medium Usage", IF(tbl_Customers[[#This Row],[total_day_minutes]]&lt;=250,"High Usage","Very High Usage")))</f>
        <v>High Usage</v>
      </c>
      <c r="AE3882" t="str">
        <f>IF(tbl_Customers[[#This Row],[total_intl_calls]]&lt;=5,"Low Calls", IF(tbl_Customers[[#This Row],[total_intl_calls]]&lt;=10, "Medium Calls", "High Calls"))</f>
        <v>Low Calls</v>
      </c>
      <c r="AF38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82" s="36" t="str">
        <f>IF(tbl_Customers[[#This Row],[Churn_Risk_Score]]&gt;=10,"High Risk", IF(tbl_Customers[[#This Row],[Churn_Risk_Score]]&gt;=5,"Medium Risk","Low Risk"))</f>
        <v>Low Risk</v>
      </c>
    </row>
    <row r="3883" spans="1:33" x14ac:dyDescent="0.35">
      <c r="A3883">
        <v>3882</v>
      </c>
      <c r="B3883" t="s">
        <v>49</v>
      </c>
      <c r="C3883">
        <v>80</v>
      </c>
      <c r="D3883" t="s">
        <v>28</v>
      </c>
      <c r="E3883" t="s">
        <v>23</v>
      </c>
      <c r="F3883" t="s">
        <v>22</v>
      </c>
      <c r="G3883">
        <v>0</v>
      </c>
      <c r="H3883">
        <v>275.39999999999998</v>
      </c>
      <c r="I3883">
        <v>89</v>
      </c>
      <c r="J3883">
        <v>46.82</v>
      </c>
      <c r="K3883">
        <v>186.7</v>
      </c>
      <c r="L3883">
        <v>66</v>
      </c>
      <c r="M3883">
        <v>15.87</v>
      </c>
      <c r="N3883">
        <v>201.3</v>
      </c>
      <c r="O3883">
        <v>87</v>
      </c>
      <c r="P3883">
        <v>9.06</v>
      </c>
      <c r="Q3883">
        <v>9.4</v>
      </c>
      <c r="R3883">
        <v>2</v>
      </c>
      <c r="S3883">
        <v>2.54</v>
      </c>
      <c r="T3883">
        <v>0</v>
      </c>
      <c r="U3883" t="s">
        <v>23</v>
      </c>
      <c r="V3883">
        <f>IF(tbl_Customers[[#This Row],[churn]] = "yes", 1, 0)</f>
        <v>1</v>
      </c>
      <c r="W3883" t="str">
        <f>IF(tbl_Customers[[#This Row],[number_customer_service_calls]] &lt;= 1, "0-1 Calls", IF(tbl_Customers[[#This Row],[number_customer_service_calls]] &lt;= 3, "2-3 Calls", IF(tbl_Customers[[#This Row],[number_customer_service_calls]] &lt;=5, "4-5 Calls", "6+ Calls")))</f>
        <v>0-1 Calls</v>
      </c>
      <c r="X3883" t="str">
        <f>IF(tbl_Customers[[#This Row],[account_length]] &lt;= 50, "0-50", IF(tbl_Customers[[#This Row],[account_length]] &lt;=100, "51-100", IF(tbl_Customers[[#This Row],[account_length]] &lt;= 150, "101-150", "151+")))</f>
        <v>51-100</v>
      </c>
      <c r="Y3883" t="str">
        <f>IF(tbl_Customers[[#This Row],[total_intl_charge]] &lt;= 3, "Low Charges", "High Charges")</f>
        <v>Low Charges</v>
      </c>
      <c r="Z3883" t="str">
        <f>IF(tbl_Customers[[#This Row],[total_eve_calls]]&lt;=80,"Low Calls",
IF(tbl_Customers[[#This Row],[total_eve_calls]]&lt;=120,"Medium Calls","High Calls"))</f>
        <v>Low Calls</v>
      </c>
      <c r="AA3883" t="str">
        <f>IF(tbl_Customers[[#This Row],[total_eve_charge]]&lt;=15,"Low Charges",
IF(tbl_Customers[[#This Row],[total_eve_charge]]&lt;=20,"Medium Charges","High Charges"))</f>
        <v>Medium Charges</v>
      </c>
      <c r="AB38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83" t="str">
        <f>IF(tbl_Customers[[#This Row],[number_vmail_messages]] = 0, "No Usage", IF(tbl_Customers[[#This Row],[number_vmail_messages]] &lt;= 20, "Low Usage", IF(tbl_Customers[[#This Row],[number_vmail_messages]] &lt;= 40, "Medium Usgae", "High Usage")))</f>
        <v>No Usage</v>
      </c>
      <c r="AD3883" t="str">
        <f>IF(tbl_Customers[[#This Row],[total_day_minutes]]&lt;=150,"Low Usage", IF(tbl_Customers[[#This Row],[total_day_minutes]]&lt;=200,"Medium Usage", IF(tbl_Customers[[#This Row],[total_day_minutes]]&lt;=250,"High Usage","Very High Usage")))</f>
        <v>Very High Usage</v>
      </c>
      <c r="AE3883" t="str">
        <f>IF(tbl_Customers[[#This Row],[total_intl_calls]]&lt;=5,"Low Calls", IF(tbl_Customers[[#This Row],[total_intl_calls]]&lt;=10, "Medium Calls", "High Calls"))</f>
        <v>Low Calls</v>
      </c>
      <c r="AF38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883" s="36" t="str">
        <f>IF(tbl_Customers[[#This Row],[Churn_Risk_Score]]&gt;=10,"High Risk", IF(tbl_Customers[[#This Row],[Churn_Risk_Score]]&gt;=5,"Medium Risk","Low Risk"))</f>
        <v>Medium Risk</v>
      </c>
    </row>
    <row r="3884" spans="1:33" x14ac:dyDescent="0.35">
      <c r="A3884">
        <v>3883</v>
      </c>
      <c r="B3884" t="s">
        <v>30</v>
      </c>
      <c r="C3884">
        <v>57</v>
      </c>
      <c r="D3884" t="s">
        <v>21</v>
      </c>
      <c r="E3884" t="s">
        <v>22</v>
      </c>
      <c r="F3884" t="s">
        <v>22</v>
      </c>
      <c r="G3884">
        <v>0</v>
      </c>
      <c r="H3884">
        <v>198.1</v>
      </c>
      <c r="I3884">
        <v>89</v>
      </c>
      <c r="J3884">
        <v>33.68</v>
      </c>
      <c r="K3884">
        <v>214.2</v>
      </c>
      <c r="L3884">
        <v>105</v>
      </c>
      <c r="M3884">
        <v>18.21</v>
      </c>
      <c r="N3884">
        <v>109.5</v>
      </c>
      <c r="O3884">
        <v>106</v>
      </c>
      <c r="P3884">
        <v>4.93</v>
      </c>
      <c r="Q3884">
        <v>7</v>
      </c>
      <c r="R3884">
        <v>3</v>
      </c>
      <c r="S3884">
        <v>1.89</v>
      </c>
      <c r="T3884">
        <v>1</v>
      </c>
      <c r="U3884" t="s">
        <v>22</v>
      </c>
      <c r="V3884">
        <f>IF(tbl_Customers[[#This Row],[churn]] = "yes", 1, 0)</f>
        <v>0</v>
      </c>
      <c r="W3884" t="str">
        <f>IF(tbl_Customers[[#This Row],[number_customer_service_calls]] &lt;= 1, "0-1 Calls", IF(tbl_Customers[[#This Row],[number_customer_service_calls]] &lt;= 3, "2-3 Calls", IF(tbl_Customers[[#This Row],[number_customer_service_calls]] &lt;=5, "4-5 Calls", "6+ Calls")))</f>
        <v>0-1 Calls</v>
      </c>
      <c r="X3884" t="str">
        <f>IF(tbl_Customers[[#This Row],[account_length]] &lt;= 50, "0-50", IF(tbl_Customers[[#This Row],[account_length]] &lt;=100, "51-100", IF(tbl_Customers[[#This Row],[account_length]] &lt;= 150, "101-150", "151+")))</f>
        <v>51-100</v>
      </c>
      <c r="Y3884" t="str">
        <f>IF(tbl_Customers[[#This Row],[total_intl_charge]] &lt;= 3, "Low Charges", "High Charges")</f>
        <v>Low Charges</v>
      </c>
      <c r="Z3884" t="str">
        <f>IF(tbl_Customers[[#This Row],[total_eve_calls]]&lt;=80,"Low Calls",
IF(tbl_Customers[[#This Row],[total_eve_calls]]&lt;=120,"Medium Calls","High Calls"))</f>
        <v>Medium Calls</v>
      </c>
      <c r="AA3884" t="str">
        <f>IF(tbl_Customers[[#This Row],[total_eve_charge]]&lt;=15,"Low Charges",
IF(tbl_Customers[[#This Row],[total_eve_charge]]&lt;=20,"Medium Charges","High Charges"))</f>
        <v>Medium Charges</v>
      </c>
      <c r="AB38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84" t="str">
        <f>IF(tbl_Customers[[#This Row],[number_vmail_messages]] = 0, "No Usage", IF(tbl_Customers[[#This Row],[number_vmail_messages]] &lt;= 20, "Low Usage", IF(tbl_Customers[[#This Row],[number_vmail_messages]] &lt;= 40, "Medium Usgae", "High Usage")))</f>
        <v>No Usage</v>
      </c>
      <c r="AD3884" t="str">
        <f>IF(tbl_Customers[[#This Row],[total_day_minutes]]&lt;=150,"Low Usage", IF(tbl_Customers[[#This Row],[total_day_minutes]]&lt;=200,"Medium Usage", IF(tbl_Customers[[#This Row],[total_day_minutes]]&lt;=250,"High Usage","Very High Usage")))</f>
        <v>Medium Usage</v>
      </c>
      <c r="AE3884" t="str">
        <f>IF(tbl_Customers[[#This Row],[total_intl_calls]]&lt;=5,"Low Calls", IF(tbl_Customers[[#This Row],[total_intl_calls]]&lt;=10, "Medium Calls", "High Calls"))</f>
        <v>Low Calls</v>
      </c>
      <c r="AF38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84" s="36" t="str">
        <f>IF(tbl_Customers[[#This Row],[Churn_Risk_Score]]&gt;=10,"High Risk", IF(tbl_Customers[[#This Row],[Churn_Risk_Score]]&gt;=5,"Medium Risk","Low Risk"))</f>
        <v>Low Risk</v>
      </c>
    </row>
    <row r="3885" spans="1:33" x14ac:dyDescent="0.35">
      <c r="A3885">
        <v>3884</v>
      </c>
      <c r="B3885" t="s">
        <v>43</v>
      </c>
      <c r="C3885">
        <v>137</v>
      </c>
      <c r="D3885" t="s">
        <v>28</v>
      </c>
      <c r="E3885" t="s">
        <v>22</v>
      </c>
      <c r="F3885" t="s">
        <v>22</v>
      </c>
      <c r="G3885">
        <v>0</v>
      </c>
      <c r="H3885">
        <v>109.8</v>
      </c>
      <c r="I3885">
        <v>112</v>
      </c>
      <c r="J3885">
        <v>18.670000000000002</v>
      </c>
      <c r="K3885">
        <v>223.5</v>
      </c>
      <c r="L3885">
        <v>88</v>
      </c>
      <c r="M3885">
        <v>19</v>
      </c>
      <c r="N3885">
        <v>247.5</v>
      </c>
      <c r="O3885">
        <v>96</v>
      </c>
      <c r="P3885">
        <v>11.14</v>
      </c>
      <c r="Q3885">
        <v>17.8</v>
      </c>
      <c r="R3885">
        <v>2</v>
      </c>
      <c r="S3885">
        <v>4.8099999999999996</v>
      </c>
      <c r="T3885">
        <v>1</v>
      </c>
      <c r="U3885" t="s">
        <v>22</v>
      </c>
      <c r="V3885">
        <f>IF(tbl_Customers[[#This Row],[churn]] = "yes", 1, 0)</f>
        <v>0</v>
      </c>
      <c r="W3885" t="str">
        <f>IF(tbl_Customers[[#This Row],[number_customer_service_calls]] &lt;= 1, "0-1 Calls", IF(tbl_Customers[[#This Row],[number_customer_service_calls]] &lt;= 3, "2-3 Calls", IF(tbl_Customers[[#This Row],[number_customer_service_calls]] &lt;=5, "4-5 Calls", "6+ Calls")))</f>
        <v>0-1 Calls</v>
      </c>
      <c r="X3885" t="str">
        <f>IF(tbl_Customers[[#This Row],[account_length]] &lt;= 50, "0-50", IF(tbl_Customers[[#This Row],[account_length]] &lt;=100, "51-100", IF(tbl_Customers[[#This Row],[account_length]] &lt;= 150, "101-150", "151+")))</f>
        <v>101-150</v>
      </c>
      <c r="Y3885" t="str">
        <f>IF(tbl_Customers[[#This Row],[total_intl_charge]] &lt;= 3, "Low Charges", "High Charges")</f>
        <v>High Charges</v>
      </c>
      <c r="Z3885" t="str">
        <f>IF(tbl_Customers[[#This Row],[total_eve_calls]]&lt;=80,"Low Calls",
IF(tbl_Customers[[#This Row],[total_eve_calls]]&lt;=120,"Medium Calls","High Calls"))</f>
        <v>Medium Calls</v>
      </c>
      <c r="AA3885" t="str">
        <f>IF(tbl_Customers[[#This Row],[total_eve_charge]]&lt;=15,"Low Charges",
IF(tbl_Customers[[#This Row],[total_eve_charge]]&lt;=20,"Medium Charges","High Charges"))</f>
        <v>Medium Charges</v>
      </c>
      <c r="AB38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85" t="str">
        <f>IF(tbl_Customers[[#This Row],[number_vmail_messages]] = 0, "No Usage", IF(tbl_Customers[[#This Row],[number_vmail_messages]] &lt;= 20, "Low Usage", IF(tbl_Customers[[#This Row],[number_vmail_messages]] &lt;= 40, "Medium Usgae", "High Usage")))</f>
        <v>No Usage</v>
      </c>
      <c r="AD3885" t="str">
        <f>IF(tbl_Customers[[#This Row],[total_day_minutes]]&lt;=150,"Low Usage", IF(tbl_Customers[[#This Row],[total_day_minutes]]&lt;=200,"Medium Usage", IF(tbl_Customers[[#This Row],[total_day_minutes]]&lt;=250,"High Usage","Very High Usage")))</f>
        <v>Low Usage</v>
      </c>
      <c r="AE3885" t="str">
        <f>IF(tbl_Customers[[#This Row],[total_intl_calls]]&lt;=5,"Low Calls", IF(tbl_Customers[[#This Row],[total_intl_calls]]&lt;=10, "Medium Calls", "High Calls"))</f>
        <v>Low Calls</v>
      </c>
      <c r="AF38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85" s="36" t="str">
        <f>IF(tbl_Customers[[#This Row],[Churn_Risk_Score]]&gt;=10,"High Risk", IF(tbl_Customers[[#This Row],[Churn_Risk_Score]]&gt;=5,"Medium Risk","Low Risk"))</f>
        <v>Low Risk</v>
      </c>
    </row>
    <row r="3886" spans="1:33" x14ac:dyDescent="0.35">
      <c r="A3886">
        <v>3885</v>
      </c>
      <c r="B3886" t="s">
        <v>50</v>
      </c>
      <c r="C3886">
        <v>87</v>
      </c>
      <c r="D3886" t="s">
        <v>28</v>
      </c>
      <c r="E3886" t="s">
        <v>22</v>
      </c>
      <c r="F3886" t="s">
        <v>22</v>
      </c>
      <c r="G3886">
        <v>0</v>
      </c>
      <c r="H3886">
        <v>120.5</v>
      </c>
      <c r="I3886">
        <v>99</v>
      </c>
      <c r="J3886">
        <v>20.49</v>
      </c>
      <c r="K3886">
        <v>210</v>
      </c>
      <c r="L3886">
        <v>81</v>
      </c>
      <c r="M3886">
        <v>17.850000000000001</v>
      </c>
      <c r="N3886">
        <v>224.7</v>
      </c>
      <c r="O3886">
        <v>141</v>
      </c>
      <c r="P3886">
        <v>10.11</v>
      </c>
      <c r="Q3886">
        <v>8.6</v>
      </c>
      <c r="R3886">
        <v>2</v>
      </c>
      <c r="S3886">
        <v>2.3199999999999998</v>
      </c>
      <c r="T3886">
        <v>2</v>
      </c>
      <c r="U3886" t="s">
        <v>22</v>
      </c>
      <c r="V3886">
        <f>IF(tbl_Customers[[#This Row],[churn]] = "yes", 1, 0)</f>
        <v>0</v>
      </c>
      <c r="W3886" t="str">
        <f>IF(tbl_Customers[[#This Row],[number_customer_service_calls]] &lt;= 1, "0-1 Calls", IF(tbl_Customers[[#This Row],[number_customer_service_calls]] &lt;= 3, "2-3 Calls", IF(tbl_Customers[[#This Row],[number_customer_service_calls]] &lt;=5, "4-5 Calls", "6+ Calls")))</f>
        <v>2-3 Calls</v>
      </c>
      <c r="X3886" t="str">
        <f>IF(tbl_Customers[[#This Row],[account_length]] &lt;= 50, "0-50", IF(tbl_Customers[[#This Row],[account_length]] &lt;=100, "51-100", IF(tbl_Customers[[#This Row],[account_length]] &lt;= 150, "101-150", "151+")))</f>
        <v>51-100</v>
      </c>
      <c r="Y3886" t="str">
        <f>IF(tbl_Customers[[#This Row],[total_intl_charge]] &lt;= 3, "Low Charges", "High Charges")</f>
        <v>Low Charges</v>
      </c>
      <c r="Z3886" t="str">
        <f>IF(tbl_Customers[[#This Row],[total_eve_calls]]&lt;=80,"Low Calls",
IF(tbl_Customers[[#This Row],[total_eve_calls]]&lt;=120,"Medium Calls","High Calls"))</f>
        <v>Medium Calls</v>
      </c>
      <c r="AA3886" t="str">
        <f>IF(tbl_Customers[[#This Row],[total_eve_charge]]&lt;=15,"Low Charges",
IF(tbl_Customers[[#This Row],[total_eve_charge]]&lt;=20,"Medium Charges","High Charges"))</f>
        <v>Medium Charges</v>
      </c>
      <c r="AB38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86" t="str">
        <f>IF(tbl_Customers[[#This Row],[number_vmail_messages]] = 0, "No Usage", IF(tbl_Customers[[#This Row],[number_vmail_messages]] &lt;= 20, "Low Usage", IF(tbl_Customers[[#This Row],[number_vmail_messages]] &lt;= 40, "Medium Usgae", "High Usage")))</f>
        <v>No Usage</v>
      </c>
      <c r="AD3886" t="str">
        <f>IF(tbl_Customers[[#This Row],[total_day_minutes]]&lt;=150,"Low Usage", IF(tbl_Customers[[#This Row],[total_day_minutes]]&lt;=200,"Medium Usage", IF(tbl_Customers[[#This Row],[total_day_minutes]]&lt;=250,"High Usage","Very High Usage")))</f>
        <v>Low Usage</v>
      </c>
      <c r="AE3886" t="str">
        <f>IF(tbl_Customers[[#This Row],[total_intl_calls]]&lt;=5,"Low Calls", IF(tbl_Customers[[#This Row],[total_intl_calls]]&lt;=10, "Medium Calls", "High Calls"))</f>
        <v>Low Calls</v>
      </c>
      <c r="AF38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86" s="36" t="str">
        <f>IF(tbl_Customers[[#This Row],[Churn_Risk_Score]]&gt;=10,"High Risk", IF(tbl_Customers[[#This Row],[Churn_Risk_Score]]&gt;=5,"Medium Risk","Low Risk"))</f>
        <v>Low Risk</v>
      </c>
    </row>
    <row r="3887" spans="1:33" x14ac:dyDescent="0.35">
      <c r="A3887">
        <v>3886</v>
      </c>
      <c r="B3887" t="s">
        <v>31</v>
      </c>
      <c r="C3887">
        <v>131</v>
      </c>
      <c r="D3887" t="s">
        <v>28</v>
      </c>
      <c r="E3887" t="s">
        <v>22</v>
      </c>
      <c r="F3887" t="s">
        <v>22</v>
      </c>
      <c r="G3887">
        <v>0</v>
      </c>
      <c r="H3887">
        <v>256.60000000000002</v>
      </c>
      <c r="I3887">
        <v>96</v>
      </c>
      <c r="J3887">
        <v>43.62</v>
      </c>
      <c r="K3887">
        <v>225.2</v>
      </c>
      <c r="L3887">
        <v>113</v>
      </c>
      <c r="M3887">
        <v>19.14</v>
      </c>
      <c r="N3887">
        <v>190.2</v>
      </c>
      <c r="O3887">
        <v>91</v>
      </c>
      <c r="P3887">
        <v>8.56</v>
      </c>
      <c r="Q3887">
        <v>11.1</v>
      </c>
      <c r="R3887">
        <v>3</v>
      </c>
      <c r="S3887">
        <v>3</v>
      </c>
      <c r="T3887">
        <v>1</v>
      </c>
      <c r="U3887" t="s">
        <v>23</v>
      </c>
      <c r="V3887">
        <f>IF(tbl_Customers[[#This Row],[churn]] = "yes", 1, 0)</f>
        <v>1</v>
      </c>
      <c r="W3887" t="str">
        <f>IF(tbl_Customers[[#This Row],[number_customer_service_calls]] &lt;= 1, "0-1 Calls", IF(tbl_Customers[[#This Row],[number_customer_service_calls]] &lt;= 3, "2-3 Calls", IF(tbl_Customers[[#This Row],[number_customer_service_calls]] &lt;=5, "4-5 Calls", "6+ Calls")))</f>
        <v>0-1 Calls</v>
      </c>
      <c r="X3887" t="str">
        <f>IF(tbl_Customers[[#This Row],[account_length]] &lt;= 50, "0-50", IF(tbl_Customers[[#This Row],[account_length]] &lt;=100, "51-100", IF(tbl_Customers[[#This Row],[account_length]] &lt;= 150, "101-150", "151+")))</f>
        <v>101-150</v>
      </c>
      <c r="Y3887" t="str">
        <f>IF(tbl_Customers[[#This Row],[total_intl_charge]] &lt;= 3, "Low Charges", "High Charges")</f>
        <v>Low Charges</v>
      </c>
      <c r="Z3887" t="str">
        <f>IF(tbl_Customers[[#This Row],[total_eve_calls]]&lt;=80,"Low Calls",
IF(tbl_Customers[[#This Row],[total_eve_calls]]&lt;=120,"Medium Calls","High Calls"))</f>
        <v>Medium Calls</v>
      </c>
      <c r="AA3887" t="str">
        <f>IF(tbl_Customers[[#This Row],[total_eve_charge]]&lt;=15,"Low Charges",
IF(tbl_Customers[[#This Row],[total_eve_charge]]&lt;=20,"Medium Charges","High Charges"))</f>
        <v>Medium Charges</v>
      </c>
      <c r="AB38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87" t="str">
        <f>IF(tbl_Customers[[#This Row],[number_vmail_messages]] = 0, "No Usage", IF(tbl_Customers[[#This Row],[number_vmail_messages]] &lt;= 20, "Low Usage", IF(tbl_Customers[[#This Row],[number_vmail_messages]] &lt;= 40, "Medium Usgae", "High Usage")))</f>
        <v>No Usage</v>
      </c>
      <c r="AD3887" t="str">
        <f>IF(tbl_Customers[[#This Row],[total_day_minutes]]&lt;=150,"Low Usage", IF(tbl_Customers[[#This Row],[total_day_minutes]]&lt;=200,"Medium Usage", IF(tbl_Customers[[#This Row],[total_day_minutes]]&lt;=250,"High Usage","Very High Usage")))</f>
        <v>Very High Usage</v>
      </c>
      <c r="AE3887" t="str">
        <f>IF(tbl_Customers[[#This Row],[total_intl_calls]]&lt;=5,"Low Calls", IF(tbl_Customers[[#This Row],[total_intl_calls]]&lt;=10, "Medium Calls", "High Calls"))</f>
        <v>Low Calls</v>
      </c>
      <c r="AF38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887" s="36" t="str">
        <f>IF(tbl_Customers[[#This Row],[Churn_Risk_Score]]&gt;=10,"High Risk", IF(tbl_Customers[[#This Row],[Churn_Risk_Score]]&gt;=5,"Medium Risk","Low Risk"))</f>
        <v>Medium Risk</v>
      </c>
    </row>
    <row r="3888" spans="1:33" x14ac:dyDescent="0.35">
      <c r="A3888">
        <v>3887</v>
      </c>
      <c r="B3888" t="s">
        <v>50</v>
      </c>
      <c r="C3888">
        <v>116</v>
      </c>
      <c r="D3888" t="s">
        <v>25</v>
      </c>
      <c r="E3888" t="s">
        <v>22</v>
      </c>
      <c r="F3888" t="s">
        <v>22</v>
      </c>
      <c r="G3888">
        <v>0</v>
      </c>
      <c r="H3888">
        <v>85.8</v>
      </c>
      <c r="I3888">
        <v>88</v>
      </c>
      <c r="J3888">
        <v>14.59</v>
      </c>
      <c r="K3888">
        <v>115.8</v>
      </c>
      <c r="L3888">
        <v>112</v>
      </c>
      <c r="M3888">
        <v>9.84</v>
      </c>
      <c r="N3888">
        <v>195.9</v>
      </c>
      <c r="O3888">
        <v>91</v>
      </c>
      <c r="P3888">
        <v>8.82</v>
      </c>
      <c r="Q3888">
        <v>11</v>
      </c>
      <c r="R3888">
        <v>2</v>
      </c>
      <c r="S3888">
        <v>2.97</v>
      </c>
      <c r="T3888">
        <v>1</v>
      </c>
      <c r="U3888" t="s">
        <v>22</v>
      </c>
      <c r="V3888">
        <f>IF(tbl_Customers[[#This Row],[churn]] = "yes", 1, 0)</f>
        <v>0</v>
      </c>
      <c r="W3888" t="str">
        <f>IF(tbl_Customers[[#This Row],[number_customer_service_calls]] &lt;= 1, "0-1 Calls", IF(tbl_Customers[[#This Row],[number_customer_service_calls]] &lt;= 3, "2-3 Calls", IF(tbl_Customers[[#This Row],[number_customer_service_calls]] &lt;=5, "4-5 Calls", "6+ Calls")))</f>
        <v>0-1 Calls</v>
      </c>
      <c r="X3888" t="str">
        <f>IF(tbl_Customers[[#This Row],[account_length]] &lt;= 50, "0-50", IF(tbl_Customers[[#This Row],[account_length]] &lt;=100, "51-100", IF(tbl_Customers[[#This Row],[account_length]] &lt;= 150, "101-150", "151+")))</f>
        <v>101-150</v>
      </c>
      <c r="Y3888" t="str">
        <f>IF(tbl_Customers[[#This Row],[total_intl_charge]] &lt;= 3, "Low Charges", "High Charges")</f>
        <v>Low Charges</v>
      </c>
      <c r="Z3888" t="str">
        <f>IF(tbl_Customers[[#This Row],[total_eve_calls]]&lt;=80,"Low Calls",
IF(tbl_Customers[[#This Row],[total_eve_calls]]&lt;=120,"Medium Calls","High Calls"))</f>
        <v>Medium Calls</v>
      </c>
      <c r="AA3888" t="str">
        <f>IF(tbl_Customers[[#This Row],[total_eve_charge]]&lt;=15,"Low Charges",
IF(tbl_Customers[[#This Row],[total_eve_charge]]&lt;=20,"Medium Charges","High Charges"))</f>
        <v>Low Charges</v>
      </c>
      <c r="AB38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88" t="str">
        <f>IF(tbl_Customers[[#This Row],[number_vmail_messages]] = 0, "No Usage", IF(tbl_Customers[[#This Row],[number_vmail_messages]] &lt;= 20, "Low Usage", IF(tbl_Customers[[#This Row],[number_vmail_messages]] &lt;= 40, "Medium Usgae", "High Usage")))</f>
        <v>No Usage</v>
      </c>
      <c r="AD3888" t="str">
        <f>IF(tbl_Customers[[#This Row],[total_day_minutes]]&lt;=150,"Low Usage", IF(tbl_Customers[[#This Row],[total_day_minutes]]&lt;=200,"Medium Usage", IF(tbl_Customers[[#This Row],[total_day_minutes]]&lt;=250,"High Usage","Very High Usage")))</f>
        <v>Low Usage</v>
      </c>
      <c r="AE3888" t="str">
        <f>IF(tbl_Customers[[#This Row],[total_intl_calls]]&lt;=5,"Low Calls", IF(tbl_Customers[[#This Row],[total_intl_calls]]&lt;=10, "Medium Calls", "High Calls"))</f>
        <v>Low Calls</v>
      </c>
      <c r="AF38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88" s="36" t="str">
        <f>IF(tbl_Customers[[#This Row],[Churn_Risk_Score]]&gt;=10,"High Risk", IF(tbl_Customers[[#This Row],[Churn_Risk_Score]]&gt;=5,"Medium Risk","Low Risk"))</f>
        <v>Low Risk</v>
      </c>
    </row>
    <row r="3889" spans="1:33" x14ac:dyDescent="0.35">
      <c r="A3889">
        <v>3888</v>
      </c>
      <c r="B3889" t="s">
        <v>46</v>
      </c>
      <c r="C3889">
        <v>136</v>
      </c>
      <c r="D3889" t="s">
        <v>28</v>
      </c>
      <c r="E3889" t="s">
        <v>22</v>
      </c>
      <c r="F3889" t="s">
        <v>23</v>
      </c>
      <c r="G3889">
        <v>19</v>
      </c>
      <c r="H3889">
        <v>174</v>
      </c>
      <c r="I3889">
        <v>96</v>
      </c>
      <c r="J3889">
        <v>29.58</v>
      </c>
      <c r="K3889">
        <v>217.2</v>
      </c>
      <c r="L3889">
        <v>126</v>
      </c>
      <c r="M3889">
        <v>18.46</v>
      </c>
      <c r="N3889">
        <v>220.3</v>
      </c>
      <c r="O3889">
        <v>97</v>
      </c>
      <c r="P3889">
        <v>9.91</v>
      </c>
      <c r="Q3889">
        <v>11.4</v>
      </c>
      <c r="R3889">
        <v>3</v>
      </c>
      <c r="S3889">
        <v>3.08</v>
      </c>
      <c r="T3889">
        <v>1</v>
      </c>
      <c r="U3889" t="s">
        <v>22</v>
      </c>
      <c r="V3889">
        <f>IF(tbl_Customers[[#This Row],[churn]] = "yes", 1, 0)</f>
        <v>0</v>
      </c>
      <c r="W3889" t="str">
        <f>IF(tbl_Customers[[#This Row],[number_customer_service_calls]] &lt;= 1, "0-1 Calls", IF(tbl_Customers[[#This Row],[number_customer_service_calls]] &lt;= 3, "2-3 Calls", IF(tbl_Customers[[#This Row],[number_customer_service_calls]] &lt;=5, "4-5 Calls", "6+ Calls")))</f>
        <v>0-1 Calls</v>
      </c>
      <c r="X3889" t="str">
        <f>IF(tbl_Customers[[#This Row],[account_length]] &lt;= 50, "0-50", IF(tbl_Customers[[#This Row],[account_length]] &lt;=100, "51-100", IF(tbl_Customers[[#This Row],[account_length]] &lt;= 150, "101-150", "151+")))</f>
        <v>101-150</v>
      </c>
      <c r="Y3889" t="str">
        <f>IF(tbl_Customers[[#This Row],[total_intl_charge]] &lt;= 3, "Low Charges", "High Charges")</f>
        <v>High Charges</v>
      </c>
      <c r="Z3889" t="str">
        <f>IF(tbl_Customers[[#This Row],[total_eve_calls]]&lt;=80,"Low Calls",
IF(tbl_Customers[[#This Row],[total_eve_calls]]&lt;=120,"Medium Calls","High Calls"))</f>
        <v>High Calls</v>
      </c>
      <c r="AA3889" t="str">
        <f>IF(tbl_Customers[[#This Row],[total_eve_charge]]&lt;=15,"Low Charges",
IF(tbl_Customers[[#This Row],[total_eve_charge]]&lt;=20,"Medium Charges","High Charges"))</f>
        <v>Medium Charges</v>
      </c>
      <c r="AB38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89" t="str">
        <f>IF(tbl_Customers[[#This Row],[number_vmail_messages]] = 0, "No Usage", IF(tbl_Customers[[#This Row],[number_vmail_messages]] &lt;= 20, "Low Usage", IF(tbl_Customers[[#This Row],[number_vmail_messages]] &lt;= 40, "Medium Usgae", "High Usage")))</f>
        <v>Low Usage</v>
      </c>
      <c r="AD3889" t="str">
        <f>IF(tbl_Customers[[#This Row],[total_day_minutes]]&lt;=150,"Low Usage", IF(tbl_Customers[[#This Row],[total_day_minutes]]&lt;=200,"Medium Usage", IF(tbl_Customers[[#This Row],[total_day_minutes]]&lt;=250,"High Usage","Very High Usage")))</f>
        <v>Medium Usage</v>
      </c>
      <c r="AE3889" t="str">
        <f>IF(tbl_Customers[[#This Row],[total_intl_calls]]&lt;=5,"Low Calls", IF(tbl_Customers[[#This Row],[total_intl_calls]]&lt;=10, "Medium Calls", "High Calls"))</f>
        <v>Low Calls</v>
      </c>
      <c r="AF38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889" s="36" t="str">
        <f>IF(tbl_Customers[[#This Row],[Churn_Risk_Score]]&gt;=10,"High Risk", IF(tbl_Customers[[#This Row],[Churn_Risk_Score]]&gt;=5,"Medium Risk","Low Risk"))</f>
        <v>Low Risk</v>
      </c>
    </row>
    <row r="3890" spans="1:33" x14ac:dyDescent="0.35">
      <c r="A3890">
        <v>3889</v>
      </c>
      <c r="B3890" t="s">
        <v>39</v>
      </c>
      <c r="C3890">
        <v>149</v>
      </c>
      <c r="D3890" t="s">
        <v>28</v>
      </c>
      <c r="E3890" t="s">
        <v>22</v>
      </c>
      <c r="F3890" t="s">
        <v>22</v>
      </c>
      <c r="G3890">
        <v>0</v>
      </c>
      <c r="H3890">
        <v>221.4</v>
      </c>
      <c r="I3890">
        <v>95</v>
      </c>
      <c r="J3890">
        <v>37.64</v>
      </c>
      <c r="K3890">
        <v>198.7</v>
      </c>
      <c r="L3890">
        <v>63</v>
      </c>
      <c r="M3890">
        <v>16.89</v>
      </c>
      <c r="N3890">
        <v>106.2</v>
      </c>
      <c r="O3890">
        <v>70</v>
      </c>
      <c r="P3890">
        <v>4.78</v>
      </c>
      <c r="Q3890">
        <v>10</v>
      </c>
      <c r="R3890">
        <v>3</v>
      </c>
      <c r="S3890">
        <v>2.7</v>
      </c>
      <c r="T3890">
        <v>1</v>
      </c>
      <c r="U3890" t="s">
        <v>22</v>
      </c>
      <c r="V3890">
        <f>IF(tbl_Customers[[#This Row],[churn]] = "yes", 1, 0)</f>
        <v>0</v>
      </c>
      <c r="W3890" t="str">
        <f>IF(tbl_Customers[[#This Row],[number_customer_service_calls]] &lt;= 1, "0-1 Calls", IF(tbl_Customers[[#This Row],[number_customer_service_calls]] &lt;= 3, "2-3 Calls", IF(tbl_Customers[[#This Row],[number_customer_service_calls]] &lt;=5, "4-5 Calls", "6+ Calls")))</f>
        <v>0-1 Calls</v>
      </c>
      <c r="X3890" t="str">
        <f>IF(tbl_Customers[[#This Row],[account_length]] &lt;= 50, "0-50", IF(tbl_Customers[[#This Row],[account_length]] &lt;=100, "51-100", IF(tbl_Customers[[#This Row],[account_length]] &lt;= 150, "101-150", "151+")))</f>
        <v>101-150</v>
      </c>
      <c r="Y3890" t="str">
        <f>IF(tbl_Customers[[#This Row],[total_intl_charge]] &lt;= 3, "Low Charges", "High Charges")</f>
        <v>Low Charges</v>
      </c>
      <c r="Z3890" t="str">
        <f>IF(tbl_Customers[[#This Row],[total_eve_calls]]&lt;=80,"Low Calls",
IF(tbl_Customers[[#This Row],[total_eve_calls]]&lt;=120,"Medium Calls","High Calls"))</f>
        <v>Low Calls</v>
      </c>
      <c r="AA3890" t="str">
        <f>IF(tbl_Customers[[#This Row],[total_eve_charge]]&lt;=15,"Low Charges",
IF(tbl_Customers[[#This Row],[total_eve_charge]]&lt;=20,"Medium Charges","High Charges"))</f>
        <v>Medium Charges</v>
      </c>
      <c r="AB38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90" t="str">
        <f>IF(tbl_Customers[[#This Row],[number_vmail_messages]] = 0, "No Usage", IF(tbl_Customers[[#This Row],[number_vmail_messages]] &lt;= 20, "Low Usage", IF(tbl_Customers[[#This Row],[number_vmail_messages]] &lt;= 40, "Medium Usgae", "High Usage")))</f>
        <v>No Usage</v>
      </c>
      <c r="AD3890" t="str">
        <f>IF(tbl_Customers[[#This Row],[total_day_minutes]]&lt;=150,"Low Usage", IF(tbl_Customers[[#This Row],[total_day_minutes]]&lt;=200,"Medium Usage", IF(tbl_Customers[[#This Row],[total_day_minutes]]&lt;=250,"High Usage","Very High Usage")))</f>
        <v>High Usage</v>
      </c>
      <c r="AE3890" t="str">
        <f>IF(tbl_Customers[[#This Row],[total_intl_calls]]&lt;=5,"Low Calls", IF(tbl_Customers[[#This Row],[total_intl_calls]]&lt;=10, "Medium Calls", "High Calls"))</f>
        <v>Low Calls</v>
      </c>
      <c r="AF38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90" s="36" t="str">
        <f>IF(tbl_Customers[[#This Row],[Churn_Risk_Score]]&gt;=10,"High Risk", IF(tbl_Customers[[#This Row],[Churn_Risk_Score]]&gt;=5,"Medium Risk","Low Risk"))</f>
        <v>Low Risk</v>
      </c>
    </row>
    <row r="3891" spans="1:33" x14ac:dyDescent="0.35">
      <c r="A3891">
        <v>3890</v>
      </c>
      <c r="B3891" t="s">
        <v>39</v>
      </c>
      <c r="C3891">
        <v>108</v>
      </c>
      <c r="D3891" t="s">
        <v>21</v>
      </c>
      <c r="E3891" t="s">
        <v>22</v>
      </c>
      <c r="F3891" t="s">
        <v>22</v>
      </c>
      <c r="G3891">
        <v>0</v>
      </c>
      <c r="H3891">
        <v>133.1</v>
      </c>
      <c r="I3891">
        <v>52</v>
      </c>
      <c r="J3891">
        <v>22.63</v>
      </c>
      <c r="K3891">
        <v>256.3</v>
      </c>
      <c r="L3891">
        <v>103</v>
      </c>
      <c r="M3891">
        <v>21.79</v>
      </c>
      <c r="N3891">
        <v>247.2</v>
      </c>
      <c r="O3891">
        <v>118</v>
      </c>
      <c r="P3891">
        <v>11.12</v>
      </c>
      <c r="Q3891">
        <v>11.9</v>
      </c>
      <c r="R3891">
        <v>3</v>
      </c>
      <c r="S3891">
        <v>3.21</v>
      </c>
      <c r="T3891">
        <v>3</v>
      </c>
      <c r="U3891" t="s">
        <v>22</v>
      </c>
      <c r="V3891">
        <f>IF(tbl_Customers[[#This Row],[churn]] = "yes", 1, 0)</f>
        <v>0</v>
      </c>
      <c r="W3891" t="str">
        <f>IF(tbl_Customers[[#This Row],[number_customer_service_calls]] &lt;= 1, "0-1 Calls", IF(tbl_Customers[[#This Row],[number_customer_service_calls]] &lt;= 3, "2-3 Calls", IF(tbl_Customers[[#This Row],[number_customer_service_calls]] &lt;=5, "4-5 Calls", "6+ Calls")))</f>
        <v>2-3 Calls</v>
      </c>
      <c r="X3891" t="str">
        <f>IF(tbl_Customers[[#This Row],[account_length]] &lt;= 50, "0-50", IF(tbl_Customers[[#This Row],[account_length]] &lt;=100, "51-100", IF(tbl_Customers[[#This Row],[account_length]] &lt;= 150, "101-150", "151+")))</f>
        <v>101-150</v>
      </c>
      <c r="Y3891" t="str">
        <f>IF(tbl_Customers[[#This Row],[total_intl_charge]] &lt;= 3, "Low Charges", "High Charges")</f>
        <v>High Charges</v>
      </c>
      <c r="Z3891" t="str">
        <f>IF(tbl_Customers[[#This Row],[total_eve_calls]]&lt;=80,"Low Calls",
IF(tbl_Customers[[#This Row],[total_eve_calls]]&lt;=120,"Medium Calls","High Calls"))</f>
        <v>Medium Calls</v>
      </c>
      <c r="AA3891" t="str">
        <f>IF(tbl_Customers[[#This Row],[total_eve_charge]]&lt;=15,"Low Charges",
IF(tbl_Customers[[#This Row],[total_eve_charge]]&lt;=20,"Medium Charges","High Charges"))</f>
        <v>High Charges</v>
      </c>
      <c r="AB38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91" t="str">
        <f>IF(tbl_Customers[[#This Row],[number_vmail_messages]] = 0, "No Usage", IF(tbl_Customers[[#This Row],[number_vmail_messages]] &lt;= 20, "Low Usage", IF(tbl_Customers[[#This Row],[number_vmail_messages]] &lt;= 40, "Medium Usgae", "High Usage")))</f>
        <v>No Usage</v>
      </c>
      <c r="AD3891" t="str">
        <f>IF(tbl_Customers[[#This Row],[total_day_minutes]]&lt;=150,"Low Usage", IF(tbl_Customers[[#This Row],[total_day_minutes]]&lt;=200,"Medium Usage", IF(tbl_Customers[[#This Row],[total_day_minutes]]&lt;=250,"High Usage","Very High Usage")))</f>
        <v>Low Usage</v>
      </c>
      <c r="AE3891" t="str">
        <f>IF(tbl_Customers[[#This Row],[total_intl_calls]]&lt;=5,"Low Calls", IF(tbl_Customers[[#This Row],[total_intl_calls]]&lt;=10, "Medium Calls", "High Calls"))</f>
        <v>Low Calls</v>
      </c>
      <c r="AF38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91" s="36" t="str">
        <f>IF(tbl_Customers[[#This Row],[Churn_Risk_Score]]&gt;=10,"High Risk", IF(tbl_Customers[[#This Row],[Churn_Risk_Score]]&gt;=5,"Medium Risk","Low Risk"))</f>
        <v>Low Risk</v>
      </c>
    </row>
    <row r="3892" spans="1:33" x14ac:dyDescent="0.35">
      <c r="A3892">
        <v>3891</v>
      </c>
      <c r="B3892" t="s">
        <v>73</v>
      </c>
      <c r="C3892">
        <v>25</v>
      </c>
      <c r="D3892" t="s">
        <v>21</v>
      </c>
      <c r="E3892" t="s">
        <v>22</v>
      </c>
      <c r="F3892" t="s">
        <v>22</v>
      </c>
      <c r="G3892">
        <v>0</v>
      </c>
      <c r="H3892">
        <v>195.2</v>
      </c>
      <c r="I3892">
        <v>77</v>
      </c>
      <c r="J3892">
        <v>33.18</v>
      </c>
      <c r="K3892">
        <v>193.4</v>
      </c>
      <c r="L3892">
        <v>81</v>
      </c>
      <c r="M3892">
        <v>16.440000000000001</v>
      </c>
      <c r="N3892">
        <v>231.8</v>
      </c>
      <c r="O3892">
        <v>59</v>
      </c>
      <c r="P3892">
        <v>10.43</v>
      </c>
      <c r="Q3892">
        <v>12.2</v>
      </c>
      <c r="R3892">
        <v>4</v>
      </c>
      <c r="S3892">
        <v>3.29</v>
      </c>
      <c r="T3892">
        <v>2</v>
      </c>
      <c r="U3892" t="s">
        <v>22</v>
      </c>
      <c r="V3892">
        <f>IF(tbl_Customers[[#This Row],[churn]] = "yes", 1, 0)</f>
        <v>0</v>
      </c>
      <c r="W3892" t="str">
        <f>IF(tbl_Customers[[#This Row],[number_customer_service_calls]] &lt;= 1, "0-1 Calls", IF(tbl_Customers[[#This Row],[number_customer_service_calls]] &lt;= 3, "2-3 Calls", IF(tbl_Customers[[#This Row],[number_customer_service_calls]] &lt;=5, "4-5 Calls", "6+ Calls")))</f>
        <v>2-3 Calls</v>
      </c>
      <c r="X3892" t="str">
        <f>IF(tbl_Customers[[#This Row],[account_length]] &lt;= 50, "0-50", IF(tbl_Customers[[#This Row],[account_length]] &lt;=100, "51-100", IF(tbl_Customers[[#This Row],[account_length]] &lt;= 150, "101-150", "151+")))</f>
        <v>0-50</v>
      </c>
      <c r="Y3892" t="str">
        <f>IF(tbl_Customers[[#This Row],[total_intl_charge]] &lt;= 3, "Low Charges", "High Charges")</f>
        <v>High Charges</v>
      </c>
      <c r="Z3892" t="str">
        <f>IF(tbl_Customers[[#This Row],[total_eve_calls]]&lt;=80,"Low Calls",
IF(tbl_Customers[[#This Row],[total_eve_calls]]&lt;=120,"Medium Calls","High Calls"))</f>
        <v>Medium Calls</v>
      </c>
      <c r="AA3892" t="str">
        <f>IF(tbl_Customers[[#This Row],[total_eve_charge]]&lt;=15,"Low Charges",
IF(tbl_Customers[[#This Row],[total_eve_charge]]&lt;=20,"Medium Charges","High Charges"))</f>
        <v>Medium Charges</v>
      </c>
      <c r="AB38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892" t="str">
        <f>IF(tbl_Customers[[#This Row],[number_vmail_messages]] = 0, "No Usage", IF(tbl_Customers[[#This Row],[number_vmail_messages]] &lt;= 20, "Low Usage", IF(tbl_Customers[[#This Row],[number_vmail_messages]] &lt;= 40, "Medium Usgae", "High Usage")))</f>
        <v>No Usage</v>
      </c>
      <c r="AD3892" t="str">
        <f>IF(tbl_Customers[[#This Row],[total_day_minutes]]&lt;=150,"Low Usage", IF(tbl_Customers[[#This Row],[total_day_minutes]]&lt;=200,"Medium Usage", IF(tbl_Customers[[#This Row],[total_day_minutes]]&lt;=250,"High Usage","Very High Usage")))</f>
        <v>Medium Usage</v>
      </c>
      <c r="AE3892" t="str">
        <f>IF(tbl_Customers[[#This Row],[total_intl_calls]]&lt;=5,"Low Calls", IF(tbl_Customers[[#This Row],[total_intl_calls]]&lt;=10, "Medium Calls", "High Calls"))</f>
        <v>Low Calls</v>
      </c>
      <c r="AF38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92" s="36" t="str">
        <f>IF(tbl_Customers[[#This Row],[Churn_Risk_Score]]&gt;=10,"High Risk", IF(tbl_Customers[[#This Row],[Churn_Risk_Score]]&gt;=5,"Medium Risk","Low Risk"))</f>
        <v>Low Risk</v>
      </c>
    </row>
    <row r="3893" spans="1:33" x14ac:dyDescent="0.35">
      <c r="A3893">
        <v>3892</v>
      </c>
      <c r="B3893" t="s">
        <v>66</v>
      </c>
      <c r="C3893">
        <v>104</v>
      </c>
      <c r="D3893" t="s">
        <v>21</v>
      </c>
      <c r="E3893" t="s">
        <v>22</v>
      </c>
      <c r="F3893" t="s">
        <v>22</v>
      </c>
      <c r="G3893">
        <v>0</v>
      </c>
      <c r="H3893">
        <v>246.4</v>
      </c>
      <c r="I3893">
        <v>108</v>
      </c>
      <c r="J3893">
        <v>41.89</v>
      </c>
      <c r="K3893">
        <v>205.5</v>
      </c>
      <c r="L3893">
        <v>102</v>
      </c>
      <c r="M3893">
        <v>17.47</v>
      </c>
      <c r="N3893">
        <v>208.1</v>
      </c>
      <c r="O3893">
        <v>125</v>
      </c>
      <c r="P3893">
        <v>9.36</v>
      </c>
      <c r="Q3893">
        <v>14.1</v>
      </c>
      <c r="R3893">
        <v>8</v>
      </c>
      <c r="S3893">
        <v>3.81</v>
      </c>
      <c r="T3893">
        <v>2</v>
      </c>
      <c r="U3893" t="s">
        <v>22</v>
      </c>
      <c r="V3893">
        <f>IF(tbl_Customers[[#This Row],[churn]] = "yes", 1, 0)</f>
        <v>0</v>
      </c>
      <c r="W3893" t="str">
        <f>IF(tbl_Customers[[#This Row],[number_customer_service_calls]] &lt;= 1, "0-1 Calls", IF(tbl_Customers[[#This Row],[number_customer_service_calls]] &lt;= 3, "2-3 Calls", IF(tbl_Customers[[#This Row],[number_customer_service_calls]] &lt;=5, "4-5 Calls", "6+ Calls")))</f>
        <v>2-3 Calls</v>
      </c>
      <c r="X3893" t="str">
        <f>IF(tbl_Customers[[#This Row],[account_length]] &lt;= 50, "0-50", IF(tbl_Customers[[#This Row],[account_length]] &lt;=100, "51-100", IF(tbl_Customers[[#This Row],[account_length]] &lt;= 150, "101-150", "151+")))</f>
        <v>101-150</v>
      </c>
      <c r="Y3893" t="str">
        <f>IF(tbl_Customers[[#This Row],[total_intl_charge]] &lt;= 3, "Low Charges", "High Charges")</f>
        <v>High Charges</v>
      </c>
      <c r="Z3893" t="str">
        <f>IF(tbl_Customers[[#This Row],[total_eve_calls]]&lt;=80,"Low Calls",
IF(tbl_Customers[[#This Row],[total_eve_calls]]&lt;=120,"Medium Calls","High Calls"))</f>
        <v>Medium Calls</v>
      </c>
      <c r="AA3893" t="str">
        <f>IF(tbl_Customers[[#This Row],[total_eve_charge]]&lt;=15,"Low Charges",
IF(tbl_Customers[[#This Row],[total_eve_charge]]&lt;=20,"Medium Charges","High Charges"))</f>
        <v>Medium Charges</v>
      </c>
      <c r="AB38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93" t="str">
        <f>IF(tbl_Customers[[#This Row],[number_vmail_messages]] = 0, "No Usage", IF(tbl_Customers[[#This Row],[number_vmail_messages]] &lt;= 20, "Low Usage", IF(tbl_Customers[[#This Row],[number_vmail_messages]] &lt;= 40, "Medium Usgae", "High Usage")))</f>
        <v>No Usage</v>
      </c>
      <c r="AD3893" t="str">
        <f>IF(tbl_Customers[[#This Row],[total_day_minutes]]&lt;=150,"Low Usage", IF(tbl_Customers[[#This Row],[total_day_minutes]]&lt;=200,"Medium Usage", IF(tbl_Customers[[#This Row],[total_day_minutes]]&lt;=250,"High Usage","Very High Usage")))</f>
        <v>High Usage</v>
      </c>
      <c r="AE3893" t="str">
        <f>IF(tbl_Customers[[#This Row],[total_intl_calls]]&lt;=5,"Low Calls", IF(tbl_Customers[[#This Row],[total_intl_calls]]&lt;=10, "Medium Calls", "High Calls"))</f>
        <v>Medium Calls</v>
      </c>
      <c r="AF38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893" s="36" t="str">
        <f>IF(tbl_Customers[[#This Row],[Churn_Risk_Score]]&gt;=10,"High Risk", IF(tbl_Customers[[#This Row],[Churn_Risk_Score]]&gt;=5,"Medium Risk","Low Risk"))</f>
        <v>Low Risk</v>
      </c>
    </row>
    <row r="3894" spans="1:33" x14ac:dyDescent="0.35">
      <c r="A3894">
        <v>3893</v>
      </c>
      <c r="B3894" t="s">
        <v>44</v>
      </c>
      <c r="C3894">
        <v>25</v>
      </c>
      <c r="D3894" t="s">
        <v>25</v>
      </c>
      <c r="E3894" t="s">
        <v>22</v>
      </c>
      <c r="F3894" t="s">
        <v>22</v>
      </c>
      <c r="G3894">
        <v>0</v>
      </c>
      <c r="H3894">
        <v>199.2</v>
      </c>
      <c r="I3894">
        <v>80</v>
      </c>
      <c r="J3894">
        <v>33.86</v>
      </c>
      <c r="K3894">
        <v>123.2</v>
      </c>
      <c r="L3894">
        <v>84</v>
      </c>
      <c r="M3894">
        <v>10.47</v>
      </c>
      <c r="N3894">
        <v>82.3</v>
      </c>
      <c r="O3894">
        <v>77</v>
      </c>
      <c r="P3894">
        <v>3.7</v>
      </c>
      <c r="Q3894">
        <v>9.6</v>
      </c>
      <c r="R3894">
        <v>4</v>
      </c>
      <c r="S3894">
        <v>2.59</v>
      </c>
      <c r="T3894">
        <v>2</v>
      </c>
      <c r="U3894" t="s">
        <v>22</v>
      </c>
      <c r="V3894">
        <f>IF(tbl_Customers[[#This Row],[churn]] = "yes", 1, 0)</f>
        <v>0</v>
      </c>
      <c r="W3894" t="str">
        <f>IF(tbl_Customers[[#This Row],[number_customer_service_calls]] &lt;= 1, "0-1 Calls", IF(tbl_Customers[[#This Row],[number_customer_service_calls]] &lt;= 3, "2-3 Calls", IF(tbl_Customers[[#This Row],[number_customer_service_calls]] &lt;=5, "4-5 Calls", "6+ Calls")))</f>
        <v>2-3 Calls</v>
      </c>
      <c r="X3894" t="str">
        <f>IF(tbl_Customers[[#This Row],[account_length]] &lt;= 50, "0-50", IF(tbl_Customers[[#This Row],[account_length]] &lt;=100, "51-100", IF(tbl_Customers[[#This Row],[account_length]] &lt;= 150, "101-150", "151+")))</f>
        <v>0-50</v>
      </c>
      <c r="Y3894" t="str">
        <f>IF(tbl_Customers[[#This Row],[total_intl_charge]] &lt;= 3, "Low Charges", "High Charges")</f>
        <v>Low Charges</v>
      </c>
      <c r="Z3894" t="str">
        <f>IF(tbl_Customers[[#This Row],[total_eve_calls]]&lt;=80,"Low Calls",
IF(tbl_Customers[[#This Row],[total_eve_calls]]&lt;=120,"Medium Calls","High Calls"))</f>
        <v>Medium Calls</v>
      </c>
      <c r="AA3894" t="str">
        <f>IF(tbl_Customers[[#This Row],[total_eve_charge]]&lt;=15,"Low Charges",
IF(tbl_Customers[[#This Row],[total_eve_charge]]&lt;=20,"Medium Charges","High Charges"))</f>
        <v>Low Charges</v>
      </c>
      <c r="AB38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94" t="str">
        <f>IF(tbl_Customers[[#This Row],[number_vmail_messages]] = 0, "No Usage", IF(tbl_Customers[[#This Row],[number_vmail_messages]] &lt;= 20, "Low Usage", IF(tbl_Customers[[#This Row],[number_vmail_messages]] &lt;= 40, "Medium Usgae", "High Usage")))</f>
        <v>No Usage</v>
      </c>
      <c r="AD3894" t="str">
        <f>IF(tbl_Customers[[#This Row],[total_day_minutes]]&lt;=150,"Low Usage", IF(tbl_Customers[[#This Row],[total_day_minutes]]&lt;=200,"Medium Usage", IF(tbl_Customers[[#This Row],[total_day_minutes]]&lt;=250,"High Usage","Very High Usage")))</f>
        <v>Medium Usage</v>
      </c>
      <c r="AE3894" t="str">
        <f>IF(tbl_Customers[[#This Row],[total_intl_calls]]&lt;=5,"Low Calls", IF(tbl_Customers[[#This Row],[total_intl_calls]]&lt;=10, "Medium Calls", "High Calls"))</f>
        <v>Low Calls</v>
      </c>
      <c r="AF38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94" s="36" t="str">
        <f>IF(tbl_Customers[[#This Row],[Churn_Risk_Score]]&gt;=10,"High Risk", IF(tbl_Customers[[#This Row],[Churn_Risk_Score]]&gt;=5,"Medium Risk","Low Risk"))</f>
        <v>Low Risk</v>
      </c>
    </row>
    <row r="3895" spans="1:33" x14ac:dyDescent="0.35">
      <c r="A3895">
        <v>3894</v>
      </c>
      <c r="B3895" t="s">
        <v>65</v>
      </c>
      <c r="C3895">
        <v>140</v>
      </c>
      <c r="D3895" t="s">
        <v>25</v>
      </c>
      <c r="E3895" t="s">
        <v>22</v>
      </c>
      <c r="F3895" t="s">
        <v>23</v>
      </c>
      <c r="G3895">
        <v>24</v>
      </c>
      <c r="H3895">
        <v>235.4</v>
      </c>
      <c r="I3895">
        <v>92</v>
      </c>
      <c r="J3895">
        <v>40.020000000000003</v>
      </c>
      <c r="K3895">
        <v>160.9</v>
      </c>
      <c r="L3895">
        <v>71</v>
      </c>
      <c r="M3895">
        <v>13.68</v>
      </c>
      <c r="N3895">
        <v>211.9</v>
      </c>
      <c r="O3895">
        <v>99</v>
      </c>
      <c r="P3895">
        <v>9.5399999999999991</v>
      </c>
      <c r="Q3895">
        <v>8.9</v>
      </c>
      <c r="R3895">
        <v>2</v>
      </c>
      <c r="S3895">
        <v>2.4</v>
      </c>
      <c r="T3895">
        <v>3</v>
      </c>
      <c r="U3895" t="s">
        <v>22</v>
      </c>
      <c r="V3895">
        <f>IF(tbl_Customers[[#This Row],[churn]] = "yes", 1, 0)</f>
        <v>0</v>
      </c>
      <c r="W3895" t="str">
        <f>IF(tbl_Customers[[#This Row],[number_customer_service_calls]] &lt;= 1, "0-1 Calls", IF(tbl_Customers[[#This Row],[number_customer_service_calls]] &lt;= 3, "2-3 Calls", IF(tbl_Customers[[#This Row],[number_customer_service_calls]] &lt;=5, "4-5 Calls", "6+ Calls")))</f>
        <v>2-3 Calls</v>
      </c>
      <c r="X3895" t="str">
        <f>IF(tbl_Customers[[#This Row],[account_length]] &lt;= 50, "0-50", IF(tbl_Customers[[#This Row],[account_length]] &lt;=100, "51-100", IF(tbl_Customers[[#This Row],[account_length]] &lt;= 150, "101-150", "151+")))</f>
        <v>101-150</v>
      </c>
      <c r="Y3895" t="str">
        <f>IF(tbl_Customers[[#This Row],[total_intl_charge]] &lt;= 3, "Low Charges", "High Charges")</f>
        <v>Low Charges</v>
      </c>
      <c r="Z3895" t="str">
        <f>IF(tbl_Customers[[#This Row],[total_eve_calls]]&lt;=80,"Low Calls",
IF(tbl_Customers[[#This Row],[total_eve_calls]]&lt;=120,"Medium Calls","High Calls"))</f>
        <v>Low Calls</v>
      </c>
      <c r="AA3895" t="str">
        <f>IF(tbl_Customers[[#This Row],[total_eve_charge]]&lt;=15,"Low Charges",
IF(tbl_Customers[[#This Row],[total_eve_charge]]&lt;=20,"Medium Charges","High Charges"))</f>
        <v>Low Charges</v>
      </c>
      <c r="AB38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95" t="str">
        <f>IF(tbl_Customers[[#This Row],[number_vmail_messages]] = 0, "No Usage", IF(tbl_Customers[[#This Row],[number_vmail_messages]] &lt;= 20, "Low Usage", IF(tbl_Customers[[#This Row],[number_vmail_messages]] &lt;= 40, "Medium Usgae", "High Usage")))</f>
        <v>Medium Usgae</v>
      </c>
      <c r="AD3895" t="str">
        <f>IF(tbl_Customers[[#This Row],[total_day_minutes]]&lt;=150,"Low Usage", IF(tbl_Customers[[#This Row],[total_day_minutes]]&lt;=200,"Medium Usage", IF(tbl_Customers[[#This Row],[total_day_minutes]]&lt;=250,"High Usage","Very High Usage")))</f>
        <v>High Usage</v>
      </c>
      <c r="AE3895" t="str">
        <f>IF(tbl_Customers[[#This Row],[total_intl_calls]]&lt;=5,"Low Calls", IF(tbl_Customers[[#This Row],[total_intl_calls]]&lt;=10, "Medium Calls", "High Calls"))</f>
        <v>Low Calls</v>
      </c>
      <c r="AF38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95" s="36" t="str">
        <f>IF(tbl_Customers[[#This Row],[Churn_Risk_Score]]&gt;=10,"High Risk", IF(tbl_Customers[[#This Row],[Churn_Risk_Score]]&gt;=5,"Medium Risk","Low Risk"))</f>
        <v>Low Risk</v>
      </c>
    </row>
    <row r="3896" spans="1:33" x14ac:dyDescent="0.35">
      <c r="A3896">
        <v>3895</v>
      </c>
      <c r="B3896" t="s">
        <v>33</v>
      </c>
      <c r="C3896">
        <v>106</v>
      </c>
      <c r="D3896" t="s">
        <v>21</v>
      </c>
      <c r="E3896" t="s">
        <v>22</v>
      </c>
      <c r="F3896" t="s">
        <v>22</v>
      </c>
      <c r="G3896">
        <v>0</v>
      </c>
      <c r="H3896">
        <v>155.9</v>
      </c>
      <c r="I3896">
        <v>90</v>
      </c>
      <c r="J3896">
        <v>26.5</v>
      </c>
      <c r="K3896">
        <v>198</v>
      </c>
      <c r="L3896">
        <v>101</v>
      </c>
      <c r="M3896">
        <v>16.829999999999998</v>
      </c>
      <c r="N3896">
        <v>189.1</v>
      </c>
      <c r="O3896">
        <v>95</v>
      </c>
      <c r="P3896">
        <v>8.51</v>
      </c>
      <c r="Q3896">
        <v>8</v>
      </c>
      <c r="R3896">
        <v>2</v>
      </c>
      <c r="S3896">
        <v>2.16</v>
      </c>
      <c r="T3896">
        <v>2</v>
      </c>
      <c r="U3896" t="s">
        <v>22</v>
      </c>
      <c r="V3896">
        <f>IF(tbl_Customers[[#This Row],[churn]] = "yes", 1, 0)</f>
        <v>0</v>
      </c>
      <c r="W3896" t="str">
        <f>IF(tbl_Customers[[#This Row],[number_customer_service_calls]] &lt;= 1, "0-1 Calls", IF(tbl_Customers[[#This Row],[number_customer_service_calls]] &lt;= 3, "2-3 Calls", IF(tbl_Customers[[#This Row],[number_customer_service_calls]] &lt;=5, "4-5 Calls", "6+ Calls")))</f>
        <v>2-3 Calls</v>
      </c>
      <c r="X3896" t="str">
        <f>IF(tbl_Customers[[#This Row],[account_length]] &lt;= 50, "0-50", IF(tbl_Customers[[#This Row],[account_length]] &lt;=100, "51-100", IF(tbl_Customers[[#This Row],[account_length]] &lt;= 150, "101-150", "151+")))</f>
        <v>101-150</v>
      </c>
      <c r="Y3896" t="str">
        <f>IF(tbl_Customers[[#This Row],[total_intl_charge]] &lt;= 3, "Low Charges", "High Charges")</f>
        <v>Low Charges</v>
      </c>
      <c r="Z3896" t="str">
        <f>IF(tbl_Customers[[#This Row],[total_eve_calls]]&lt;=80,"Low Calls",
IF(tbl_Customers[[#This Row],[total_eve_calls]]&lt;=120,"Medium Calls","High Calls"))</f>
        <v>Medium Calls</v>
      </c>
      <c r="AA3896" t="str">
        <f>IF(tbl_Customers[[#This Row],[total_eve_charge]]&lt;=15,"Low Charges",
IF(tbl_Customers[[#This Row],[total_eve_charge]]&lt;=20,"Medium Charges","High Charges"))</f>
        <v>Medium Charges</v>
      </c>
      <c r="AB38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896" t="str">
        <f>IF(tbl_Customers[[#This Row],[number_vmail_messages]] = 0, "No Usage", IF(tbl_Customers[[#This Row],[number_vmail_messages]] &lt;= 20, "Low Usage", IF(tbl_Customers[[#This Row],[number_vmail_messages]] &lt;= 40, "Medium Usgae", "High Usage")))</f>
        <v>No Usage</v>
      </c>
      <c r="AD3896" t="str">
        <f>IF(tbl_Customers[[#This Row],[total_day_minutes]]&lt;=150,"Low Usage", IF(tbl_Customers[[#This Row],[total_day_minutes]]&lt;=200,"Medium Usage", IF(tbl_Customers[[#This Row],[total_day_minutes]]&lt;=250,"High Usage","Very High Usage")))</f>
        <v>Medium Usage</v>
      </c>
      <c r="AE3896" t="str">
        <f>IF(tbl_Customers[[#This Row],[total_intl_calls]]&lt;=5,"Low Calls", IF(tbl_Customers[[#This Row],[total_intl_calls]]&lt;=10, "Medium Calls", "High Calls"))</f>
        <v>Low Calls</v>
      </c>
      <c r="AF38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896" s="36" t="str">
        <f>IF(tbl_Customers[[#This Row],[Churn_Risk_Score]]&gt;=10,"High Risk", IF(tbl_Customers[[#This Row],[Churn_Risk_Score]]&gt;=5,"Medium Risk","Low Risk"))</f>
        <v>Low Risk</v>
      </c>
    </row>
    <row r="3897" spans="1:33" x14ac:dyDescent="0.35">
      <c r="A3897">
        <v>3896</v>
      </c>
      <c r="B3897" t="s">
        <v>30</v>
      </c>
      <c r="C3897">
        <v>81</v>
      </c>
      <c r="D3897" t="s">
        <v>21</v>
      </c>
      <c r="E3897" t="s">
        <v>22</v>
      </c>
      <c r="F3897" t="s">
        <v>23</v>
      </c>
      <c r="G3897">
        <v>43</v>
      </c>
      <c r="H3897">
        <v>102.4</v>
      </c>
      <c r="I3897">
        <v>102</v>
      </c>
      <c r="J3897">
        <v>17.41</v>
      </c>
      <c r="K3897">
        <v>225.3</v>
      </c>
      <c r="L3897">
        <v>104</v>
      </c>
      <c r="M3897">
        <v>19.149999999999999</v>
      </c>
      <c r="N3897">
        <v>182.3</v>
      </c>
      <c r="O3897">
        <v>97</v>
      </c>
      <c r="P3897">
        <v>8.1999999999999993</v>
      </c>
      <c r="Q3897">
        <v>7.1</v>
      </c>
      <c r="R3897">
        <v>5</v>
      </c>
      <c r="S3897">
        <v>1.92</v>
      </c>
      <c r="T3897">
        <v>2</v>
      </c>
      <c r="U3897" t="s">
        <v>22</v>
      </c>
      <c r="V3897">
        <f>IF(tbl_Customers[[#This Row],[churn]] = "yes", 1, 0)</f>
        <v>0</v>
      </c>
      <c r="W3897" t="str">
        <f>IF(tbl_Customers[[#This Row],[number_customer_service_calls]] &lt;= 1, "0-1 Calls", IF(tbl_Customers[[#This Row],[number_customer_service_calls]] &lt;= 3, "2-3 Calls", IF(tbl_Customers[[#This Row],[number_customer_service_calls]] &lt;=5, "4-5 Calls", "6+ Calls")))</f>
        <v>2-3 Calls</v>
      </c>
      <c r="X3897" t="str">
        <f>IF(tbl_Customers[[#This Row],[account_length]] &lt;= 50, "0-50", IF(tbl_Customers[[#This Row],[account_length]] &lt;=100, "51-100", IF(tbl_Customers[[#This Row],[account_length]] &lt;= 150, "101-150", "151+")))</f>
        <v>51-100</v>
      </c>
      <c r="Y3897" t="str">
        <f>IF(tbl_Customers[[#This Row],[total_intl_charge]] &lt;= 3, "Low Charges", "High Charges")</f>
        <v>Low Charges</v>
      </c>
      <c r="Z3897" t="str">
        <f>IF(tbl_Customers[[#This Row],[total_eve_calls]]&lt;=80,"Low Calls",
IF(tbl_Customers[[#This Row],[total_eve_calls]]&lt;=120,"Medium Calls","High Calls"))</f>
        <v>Medium Calls</v>
      </c>
      <c r="AA3897" t="str">
        <f>IF(tbl_Customers[[#This Row],[total_eve_charge]]&lt;=15,"Low Charges",
IF(tbl_Customers[[#This Row],[total_eve_charge]]&lt;=20,"Medium Charges","High Charges"))</f>
        <v>Medium Charges</v>
      </c>
      <c r="AB38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97" t="str">
        <f>IF(tbl_Customers[[#This Row],[number_vmail_messages]] = 0, "No Usage", IF(tbl_Customers[[#This Row],[number_vmail_messages]] &lt;= 20, "Low Usage", IF(tbl_Customers[[#This Row],[number_vmail_messages]] &lt;= 40, "Medium Usgae", "High Usage")))</f>
        <v>High Usage</v>
      </c>
      <c r="AD3897" t="str">
        <f>IF(tbl_Customers[[#This Row],[total_day_minutes]]&lt;=150,"Low Usage", IF(tbl_Customers[[#This Row],[total_day_minutes]]&lt;=200,"Medium Usage", IF(tbl_Customers[[#This Row],[total_day_minutes]]&lt;=250,"High Usage","Very High Usage")))</f>
        <v>Low Usage</v>
      </c>
      <c r="AE3897" t="str">
        <f>IF(tbl_Customers[[#This Row],[total_intl_calls]]&lt;=5,"Low Calls", IF(tbl_Customers[[#This Row],[total_intl_calls]]&lt;=10, "Medium Calls", "High Calls"))</f>
        <v>Low Calls</v>
      </c>
      <c r="AF38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97" s="36" t="str">
        <f>IF(tbl_Customers[[#This Row],[Churn_Risk_Score]]&gt;=10,"High Risk", IF(tbl_Customers[[#This Row],[Churn_Risk_Score]]&gt;=5,"Medium Risk","Low Risk"))</f>
        <v>Low Risk</v>
      </c>
    </row>
    <row r="3898" spans="1:33" x14ac:dyDescent="0.35">
      <c r="A3898">
        <v>3897</v>
      </c>
      <c r="B3898" t="s">
        <v>65</v>
      </c>
      <c r="C3898">
        <v>77</v>
      </c>
      <c r="D3898" t="s">
        <v>21</v>
      </c>
      <c r="E3898" t="s">
        <v>22</v>
      </c>
      <c r="F3898" t="s">
        <v>23</v>
      </c>
      <c r="G3898">
        <v>32</v>
      </c>
      <c r="H3898">
        <v>192.2</v>
      </c>
      <c r="I3898">
        <v>101</v>
      </c>
      <c r="J3898">
        <v>32.67</v>
      </c>
      <c r="K3898">
        <v>165.4</v>
      </c>
      <c r="L3898">
        <v>84</v>
      </c>
      <c r="M3898">
        <v>14.06</v>
      </c>
      <c r="N3898">
        <v>230.2</v>
      </c>
      <c r="O3898">
        <v>129</v>
      </c>
      <c r="P3898">
        <v>10.36</v>
      </c>
      <c r="Q3898">
        <v>8</v>
      </c>
      <c r="R3898">
        <v>6</v>
      </c>
      <c r="S3898">
        <v>2.16</v>
      </c>
      <c r="T3898">
        <v>1</v>
      </c>
      <c r="U3898" t="s">
        <v>22</v>
      </c>
      <c r="V3898">
        <f>IF(tbl_Customers[[#This Row],[churn]] = "yes", 1, 0)</f>
        <v>0</v>
      </c>
      <c r="W3898" t="str">
        <f>IF(tbl_Customers[[#This Row],[number_customer_service_calls]] &lt;= 1, "0-1 Calls", IF(tbl_Customers[[#This Row],[number_customer_service_calls]] &lt;= 3, "2-3 Calls", IF(tbl_Customers[[#This Row],[number_customer_service_calls]] &lt;=5, "4-5 Calls", "6+ Calls")))</f>
        <v>0-1 Calls</v>
      </c>
      <c r="X3898" t="str">
        <f>IF(tbl_Customers[[#This Row],[account_length]] &lt;= 50, "0-50", IF(tbl_Customers[[#This Row],[account_length]] &lt;=100, "51-100", IF(tbl_Customers[[#This Row],[account_length]] &lt;= 150, "101-150", "151+")))</f>
        <v>51-100</v>
      </c>
      <c r="Y3898" t="str">
        <f>IF(tbl_Customers[[#This Row],[total_intl_charge]] &lt;= 3, "Low Charges", "High Charges")</f>
        <v>Low Charges</v>
      </c>
      <c r="Z3898" t="str">
        <f>IF(tbl_Customers[[#This Row],[total_eve_calls]]&lt;=80,"Low Calls",
IF(tbl_Customers[[#This Row],[total_eve_calls]]&lt;=120,"Medium Calls","High Calls"))</f>
        <v>Medium Calls</v>
      </c>
      <c r="AA3898" t="str">
        <f>IF(tbl_Customers[[#This Row],[total_eve_charge]]&lt;=15,"Low Charges",
IF(tbl_Customers[[#This Row],[total_eve_charge]]&lt;=20,"Medium Charges","High Charges"))</f>
        <v>Low Charges</v>
      </c>
      <c r="AB38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898" t="str">
        <f>IF(tbl_Customers[[#This Row],[number_vmail_messages]] = 0, "No Usage", IF(tbl_Customers[[#This Row],[number_vmail_messages]] &lt;= 20, "Low Usage", IF(tbl_Customers[[#This Row],[number_vmail_messages]] &lt;= 40, "Medium Usgae", "High Usage")))</f>
        <v>Medium Usgae</v>
      </c>
      <c r="AD3898" t="str">
        <f>IF(tbl_Customers[[#This Row],[total_day_minutes]]&lt;=150,"Low Usage", IF(tbl_Customers[[#This Row],[total_day_minutes]]&lt;=200,"Medium Usage", IF(tbl_Customers[[#This Row],[total_day_minutes]]&lt;=250,"High Usage","Very High Usage")))</f>
        <v>Medium Usage</v>
      </c>
      <c r="AE3898" t="str">
        <f>IF(tbl_Customers[[#This Row],[total_intl_calls]]&lt;=5,"Low Calls", IF(tbl_Customers[[#This Row],[total_intl_calls]]&lt;=10, "Medium Calls", "High Calls"))</f>
        <v>Medium Calls</v>
      </c>
      <c r="AF38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898" s="36" t="str">
        <f>IF(tbl_Customers[[#This Row],[Churn_Risk_Score]]&gt;=10,"High Risk", IF(tbl_Customers[[#This Row],[Churn_Risk_Score]]&gt;=5,"Medium Risk","Low Risk"))</f>
        <v>Low Risk</v>
      </c>
    </row>
    <row r="3899" spans="1:33" x14ac:dyDescent="0.35">
      <c r="A3899">
        <v>3898</v>
      </c>
      <c r="B3899" t="s">
        <v>54</v>
      </c>
      <c r="C3899">
        <v>87</v>
      </c>
      <c r="D3899" t="s">
        <v>21</v>
      </c>
      <c r="E3899" t="s">
        <v>22</v>
      </c>
      <c r="F3899" t="s">
        <v>23</v>
      </c>
      <c r="G3899">
        <v>28</v>
      </c>
      <c r="H3899">
        <v>202.7</v>
      </c>
      <c r="I3899">
        <v>124</v>
      </c>
      <c r="J3899">
        <v>34.46</v>
      </c>
      <c r="K3899">
        <v>248.9</v>
      </c>
      <c r="L3899">
        <v>98</v>
      </c>
      <c r="M3899">
        <v>21.16</v>
      </c>
      <c r="N3899">
        <v>184.7</v>
      </c>
      <c r="O3899">
        <v>50</v>
      </c>
      <c r="P3899">
        <v>8.31</v>
      </c>
      <c r="Q3899">
        <v>14.7</v>
      </c>
      <c r="R3899">
        <v>6</v>
      </c>
      <c r="S3899">
        <v>3.97</v>
      </c>
      <c r="T3899">
        <v>1</v>
      </c>
      <c r="U3899" t="s">
        <v>22</v>
      </c>
      <c r="V3899">
        <f>IF(tbl_Customers[[#This Row],[churn]] = "yes", 1, 0)</f>
        <v>0</v>
      </c>
      <c r="W3899" t="str">
        <f>IF(tbl_Customers[[#This Row],[number_customer_service_calls]] &lt;= 1, "0-1 Calls", IF(tbl_Customers[[#This Row],[number_customer_service_calls]] &lt;= 3, "2-3 Calls", IF(tbl_Customers[[#This Row],[number_customer_service_calls]] &lt;=5, "4-5 Calls", "6+ Calls")))</f>
        <v>0-1 Calls</v>
      </c>
      <c r="X3899" t="str">
        <f>IF(tbl_Customers[[#This Row],[account_length]] &lt;= 50, "0-50", IF(tbl_Customers[[#This Row],[account_length]] &lt;=100, "51-100", IF(tbl_Customers[[#This Row],[account_length]] &lt;= 150, "101-150", "151+")))</f>
        <v>51-100</v>
      </c>
      <c r="Y3899" t="str">
        <f>IF(tbl_Customers[[#This Row],[total_intl_charge]] &lt;= 3, "Low Charges", "High Charges")</f>
        <v>High Charges</v>
      </c>
      <c r="Z3899" t="str">
        <f>IF(tbl_Customers[[#This Row],[total_eve_calls]]&lt;=80,"Low Calls",
IF(tbl_Customers[[#This Row],[total_eve_calls]]&lt;=120,"Medium Calls","High Calls"))</f>
        <v>Medium Calls</v>
      </c>
      <c r="AA3899" t="str">
        <f>IF(tbl_Customers[[#This Row],[total_eve_charge]]&lt;=15,"Low Charges",
IF(tbl_Customers[[#This Row],[total_eve_charge]]&lt;=20,"Medium Charges","High Charges"))</f>
        <v>High Charges</v>
      </c>
      <c r="AB38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899" t="str">
        <f>IF(tbl_Customers[[#This Row],[number_vmail_messages]] = 0, "No Usage", IF(tbl_Customers[[#This Row],[number_vmail_messages]] &lt;= 20, "Low Usage", IF(tbl_Customers[[#This Row],[number_vmail_messages]] &lt;= 40, "Medium Usgae", "High Usage")))</f>
        <v>Medium Usgae</v>
      </c>
      <c r="AD3899" t="str">
        <f>IF(tbl_Customers[[#This Row],[total_day_minutes]]&lt;=150,"Low Usage", IF(tbl_Customers[[#This Row],[total_day_minutes]]&lt;=200,"Medium Usage", IF(tbl_Customers[[#This Row],[total_day_minutes]]&lt;=250,"High Usage","Very High Usage")))</f>
        <v>High Usage</v>
      </c>
      <c r="AE3899" t="str">
        <f>IF(tbl_Customers[[#This Row],[total_intl_calls]]&lt;=5,"Low Calls", IF(tbl_Customers[[#This Row],[total_intl_calls]]&lt;=10, "Medium Calls", "High Calls"))</f>
        <v>Medium Calls</v>
      </c>
      <c r="AF38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899" s="36" t="str">
        <f>IF(tbl_Customers[[#This Row],[Churn_Risk_Score]]&gt;=10,"High Risk", IF(tbl_Customers[[#This Row],[Churn_Risk_Score]]&gt;=5,"Medium Risk","Low Risk"))</f>
        <v>Low Risk</v>
      </c>
    </row>
    <row r="3900" spans="1:33" x14ac:dyDescent="0.35">
      <c r="A3900">
        <v>3899</v>
      </c>
      <c r="B3900" t="s">
        <v>57</v>
      </c>
      <c r="C3900">
        <v>72</v>
      </c>
      <c r="D3900" t="s">
        <v>21</v>
      </c>
      <c r="E3900" t="s">
        <v>22</v>
      </c>
      <c r="F3900" t="s">
        <v>23</v>
      </c>
      <c r="G3900">
        <v>38</v>
      </c>
      <c r="H3900">
        <v>84.3</v>
      </c>
      <c r="I3900">
        <v>116</v>
      </c>
      <c r="J3900">
        <v>14.33</v>
      </c>
      <c r="K3900">
        <v>267.2</v>
      </c>
      <c r="L3900">
        <v>127</v>
      </c>
      <c r="M3900">
        <v>22.71</v>
      </c>
      <c r="N3900">
        <v>167.7</v>
      </c>
      <c r="O3900">
        <v>75</v>
      </c>
      <c r="P3900">
        <v>7.55</v>
      </c>
      <c r="Q3900">
        <v>8.3000000000000007</v>
      </c>
      <c r="R3900">
        <v>6</v>
      </c>
      <c r="S3900">
        <v>2.2400000000000002</v>
      </c>
      <c r="T3900">
        <v>4</v>
      </c>
      <c r="U3900" t="s">
        <v>23</v>
      </c>
      <c r="V3900">
        <f>IF(tbl_Customers[[#This Row],[churn]] = "yes", 1, 0)</f>
        <v>1</v>
      </c>
      <c r="W3900" t="str">
        <f>IF(tbl_Customers[[#This Row],[number_customer_service_calls]] &lt;= 1, "0-1 Calls", IF(tbl_Customers[[#This Row],[number_customer_service_calls]] &lt;= 3, "2-3 Calls", IF(tbl_Customers[[#This Row],[number_customer_service_calls]] &lt;=5, "4-5 Calls", "6+ Calls")))</f>
        <v>4-5 Calls</v>
      </c>
      <c r="X3900" t="str">
        <f>IF(tbl_Customers[[#This Row],[account_length]] &lt;= 50, "0-50", IF(tbl_Customers[[#This Row],[account_length]] &lt;=100, "51-100", IF(tbl_Customers[[#This Row],[account_length]] &lt;= 150, "101-150", "151+")))</f>
        <v>51-100</v>
      </c>
      <c r="Y3900" t="str">
        <f>IF(tbl_Customers[[#This Row],[total_intl_charge]] &lt;= 3, "Low Charges", "High Charges")</f>
        <v>Low Charges</v>
      </c>
      <c r="Z3900" t="str">
        <f>IF(tbl_Customers[[#This Row],[total_eve_calls]]&lt;=80,"Low Calls",
IF(tbl_Customers[[#This Row],[total_eve_calls]]&lt;=120,"Medium Calls","High Calls"))</f>
        <v>High Calls</v>
      </c>
      <c r="AA3900" t="str">
        <f>IF(tbl_Customers[[#This Row],[total_eve_charge]]&lt;=15,"Low Charges",
IF(tbl_Customers[[#This Row],[total_eve_charge]]&lt;=20,"Medium Charges","High Charges"))</f>
        <v>High Charges</v>
      </c>
      <c r="AB39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00" t="str">
        <f>IF(tbl_Customers[[#This Row],[number_vmail_messages]] = 0, "No Usage", IF(tbl_Customers[[#This Row],[number_vmail_messages]] &lt;= 20, "Low Usage", IF(tbl_Customers[[#This Row],[number_vmail_messages]] &lt;= 40, "Medium Usgae", "High Usage")))</f>
        <v>Medium Usgae</v>
      </c>
      <c r="AD3900" t="str">
        <f>IF(tbl_Customers[[#This Row],[total_day_minutes]]&lt;=150,"Low Usage", IF(tbl_Customers[[#This Row],[total_day_minutes]]&lt;=200,"Medium Usage", IF(tbl_Customers[[#This Row],[total_day_minutes]]&lt;=250,"High Usage","Very High Usage")))</f>
        <v>Low Usage</v>
      </c>
      <c r="AE3900" t="str">
        <f>IF(tbl_Customers[[#This Row],[total_intl_calls]]&lt;=5,"Low Calls", IF(tbl_Customers[[#This Row],[total_intl_calls]]&lt;=10, "Medium Calls", "High Calls"))</f>
        <v>Medium Calls</v>
      </c>
      <c r="AF39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00" s="36" t="str">
        <f>IF(tbl_Customers[[#This Row],[Churn_Risk_Score]]&gt;=10,"High Risk", IF(tbl_Customers[[#This Row],[Churn_Risk_Score]]&gt;=5,"Medium Risk","Low Risk"))</f>
        <v>Low Risk</v>
      </c>
    </row>
    <row r="3901" spans="1:33" x14ac:dyDescent="0.35">
      <c r="A3901">
        <v>3900</v>
      </c>
      <c r="B3901" t="s">
        <v>67</v>
      </c>
      <c r="C3901">
        <v>45</v>
      </c>
      <c r="D3901" t="s">
        <v>21</v>
      </c>
      <c r="E3901" t="s">
        <v>22</v>
      </c>
      <c r="F3901" t="s">
        <v>23</v>
      </c>
      <c r="G3901">
        <v>18</v>
      </c>
      <c r="H3901">
        <v>168</v>
      </c>
      <c r="I3901">
        <v>127</v>
      </c>
      <c r="J3901">
        <v>28.56</v>
      </c>
      <c r="K3901">
        <v>155.5</v>
      </c>
      <c r="L3901">
        <v>76</v>
      </c>
      <c r="M3901">
        <v>13.22</v>
      </c>
      <c r="N3901">
        <v>152.69999999999999</v>
      </c>
      <c r="O3901">
        <v>127</v>
      </c>
      <c r="P3901">
        <v>6.87</v>
      </c>
      <c r="Q3901">
        <v>11.8</v>
      </c>
      <c r="R3901">
        <v>5</v>
      </c>
      <c r="S3901">
        <v>3.19</v>
      </c>
      <c r="T3901">
        <v>0</v>
      </c>
      <c r="U3901" t="s">
        <v>22</v>
      </c>
      <c r="V3901">
        <f>IF(tbl_Customers[[#This Row],[churn]] = "yes", 1, 0)</f>
        <v>0</v>
      </c>
      <c r="W3901" t="str">
        <f>IF(tbl_Customers[[#This Row],[number_customer_service_calls]] &lt;= 1, "0-1 Calls", IF(tbl_Customers[[#This Row],[number_customer_service_calls]] &lt;= 3, "2-3 Calls", IF(tbl_Customers[[#This Row],[number_customer_service_calls]] &lt;=5, "4-5 Calls", "6+ Calls")))</f>
        <v>0-1 Calls</v>
      </c>
      <c r="X3901" t="str">
        <f>IF(tbl_Customers[[#This Row],[account_length]] &lt;= 50, "0-50", IF(tbl_Customers[[#This Row],[account_length]] &lt;=100, "51-100", IF(tbl_Customers[[#This Row],[account_length]] &lt;= 150, "101-150", "151+")))</f>
        <v>0-50</v>
      </c>
      <c r="Y3901" t="str">
        <f>IF(tbl_Customers[[#This Row],[total_intl_charge]] &lt;= 3, "Low Charges", "High Charges")</f>
        <v>High Charges</v>
      </c>
      <c r="Z3901" t="str">
        <f>IF(tbl_Customers[[#This Row],[total_eve_calls]]&lt;=80,"Low Calls",
IF(tbl_Customers[[#This Row],[total_eve_calls]]&lt;=120,"Medium Calls","High Calls"))</f>
        <v>Low Calls</v>
      </c>
      <c r="AA3901" t="str">
        <f>IF(tbl_Customers[[#This Row],[total_eve_charge]]&lt;=15,"Low Charges",
IF(tbl_Customers[[#This Row],[total_eve_charge]]&lt;=20,"Medium Charges","High Charges"))</f>
        <v>Low Charges</v>
      </c>
      <c r="AB39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01" t="str">
        <f>IF(tbl_Customers[[#This Row],[number_vmail_messages]] = 0, "No Usage", IF(tbl_Customers[[#This Row],[number_vmail_messages]] &lt;= 20, "Low Usage", IF(tbl_Customers[[#This Row],[number_vmail_messages]] &lt;= 40, "Medium Usgae", "High Usage")))</f>
        <v>Low Usage</v>
      </c>
      <c r="AD3901" t="str">
        <f>IF(tbl_Customers[[#This Row],[total_day_minutes]]&lt;=150,"Low Usage", IF(tbl_Customers[[#This Row],[total_day_minutes]]&lt;=200,"Medium Usage", IF(tbl_Customers[[#This Row],[total_day_minutes]]&lt;=250,"High Usage","Very High Usage")))</f>
        <v>Medium Usage</v>
      </c>
      <c r="AE3901" t="str">
        <f>IF(tbl_Customers[[#This Row],[total_intl_calls]]&lt;=5,"Low Calls", IF(tbl_Customers[[#This Row],[total_intl_calls]]&lt;=10, "Medium Calls", "High Calls"))</f>
        <v>Low Calls</v>
      </c>
      <c r="AF39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01" s="36" t="str">
        <f>IF(tbl_Customers[[#This Row],[Churn_Risk_Score]]&gt;=10,"High Risk", IF(tbl_Customers[[#This Row],[Churn_Risk_Score]]&gt;=5,"Medium Risk","Low Risk"))</f>
        <v>Low Risk</v>
      </c>
    </row>
    <row r="3902" spans="1:33" x14ac:dyDescent="0.35">
      <c r="A3902">
        <v>3901</v>
      </c>
      <c r="B3902" t="s">
        <v>51</v>
      </c>
      <c r="C3902">
        <v>41</v>
      </c>
      <c r="D3902" t="s">
        <v>25</v>
      </c>
      <c r="E3902" t="s">
        <v>23</v>
      </c>
      <c r="F3902" t="s">
        <v>23</v>
      </c>
      <c r="G3902">
        <v>31</v>
      </c>
      <c r="H3902">
        <v>278.10000000000002</v>
      </c>
      <c r="I3902">
        <v>86</v>
      </c>
      <c r="J3902">
        <v>47.28</v>
      </c>
      <c r="K3902">
        <v>268.10000000000002</v>
      </c>
      <c r="L3902">
        <v>103</v>
      </c>
      <c r="M3902">
        <v>22.79</v>
      </c>
      <c r="N3902">
        <v>241.5</v>
      </c>
      <c r="O3902">
        <v>77</v>
      </c>
      <c r="P3902">
        <v>10.87</v>
      </c>
      <c r="Q3902">
        <v>11.3</v>
      </c>
      <c r="R3902">
        <v>4</v>
      </c>
      <c r="S3902">
        <v>3.05</v>
      </c>
      <c r="T3902">
        <v>0</v>
      </c>
      <c r="U3902" t="s">
        <v>22</v>
      </c>
      <c r="V3902">
        <f>IF(tbl_Customers[[#This Row],[churn]] = "yes", 1, 0)</f>
        <v>0</v>
      </c>
      <c r="W3902" t="str">
        <f>IF(tbl_Customers[[#This Row],[number_customer_service_calls]] &lt;= 1, "0-1 Calls", IF(tbl_Customers[[#This Row],[number_customer_service_calls]] &lt;= 3, "2-3 Calls", IF(tbl_Customers[[#This Row],[number_customer_service_calls]] &lt;=5, "4-5 Calls", "6+ Calls")))</f>
        <v>0-1 Calls</v>
      </c>
      <c r="X3902" t="str">
        <f>IF(tbl_Customers[[#This Row],[account_length]] &lt;= 50, "0-50", IF(tbl_Customers[[#This Row],[account_length]] &lt;=100, "51-100", IF(tbl_Customers[[#This Row],[account_length]] &lt;= 150, "101-150", "151+")))</f>
        <v>0-50</v>
      </c>
      <c r="Y3902" t="str">
        <f>IF(tbl_Customers[[#This Row],[total_intl_charge]] &lt;= 3, "Low Charges", "High Charges")</f>
        <v>High Charges</v>
      </c>
      <c r="Z3902" t="str">
        <f>IF(tbl_Customers[[#This Row],[total_eve_calls]]&lt;=80,"Low Calls",
IF(tbl_Customers[[#This Row],[total_eve_calls]]&lt;=120,"Medium Calls","High Calls"))</f>
        <v>Medium Calls</v>
      </c>
      <c r="AA3902" t="str">
        <f>IF(tbl_Customers[[#This Row],[total_eve_charge]]&lt;=15,"Low Charges",
IF(tbl_Customers[[#This Row],[total_eve_charge]]&lt;=20,"Medium Charges","High Charges"))</f>
        <v>High Charges</v>
      </c>
      <c r="AB39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02" t="str">
        <f>IF(tbl_Customers[[#This Row],[number_vmail_messages]] = 0, "No Usage", IF(tbl_Customers[[#This Row],[number_vmail_messages]] &lt;= 20, "Low Usage", IF(tbl_Customers[[#This Row],[number_vmail_messages]] &lt;= 40, "Medium Usgae", "High Usage")))</f>
        <v>Medium Usgae</v>
      </c>
      <c r="AD3902" t="str">
        <f>IF(tbl_Customers[[#This Row],[total_day_minutes]]&lt;=150,"Low Usage", IF(tbl_Customers[[#This Row],[total_day_minutes]]&lt;=200,"Medium Usage", IF(tbl_Customers[[#This Row],[total_day_minutes]]&lt;=250,"High Usage","Very High Usage")))</f>
        <v>Very High Usage</v>
      </c>
      <c r="AE3902" t="str">
        <f>IF(tbl_Customers[[#This Row],[total_intl_calls]]&lt;=5,"Low Calls", IF(tbl_Customers[[#This Row],[total_intl_calls]]&lt;=10, "Medium Calls", "High Calls"))</f>
        <v>Low Calls</v>
      </c>
      <c r="AF39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10</v>
      </c>
      <c r="AG3902" s="36" t="str">
        <f>IF(tbl_Customers[[#This Row],[Churn_Risk_Score]]&gt;=10,"High Risk", IF(tbl_Customers[[#This Row],[Churn_Risk_Score]]&gt;=5,"Medium Risk","Low Risk"))</f>
        <v>High Risk</v>
      </c>
    </row>
    <row r="3903" spans="1:33" x14ac:dyDescent="0.35">
      <c r="A3903">
        <v>3902</v>
      </c>
      <c r="B3903" t="s">
        <v>64</v>
      </c>
      <c r="C3903">
        <v>122</v>
      </c>
      <c r="D3903" t="s">
        <v>25</v>
      </c>
      <c r="E3903" t="s">
        <v>22</v>
      </c>
      <c r="F3903" t="s">
        <v>22</v>
      </c>
      <c r="G3903">
        <v>0</v>
      </c>
      <c r="H3903">
        <v>128.30000000000001</v>
      </c>
      <c r="I3903">
        <v>89</v>
      </c>
      <c r="J3903">
        <v>21.81</v>
      </c>
      <c r="K3903">
        <v>237.7</v>
      </c>
      <c r="L3903">
        <v>62</v>
      </c>
      <c r="M3903">
        <v>20.2</v>
      </c>
      <c r="N3903">
        <v>166.6</v>
      </c>
      <c r="O3903">
        <v>128</v>
      </c>
      <c r="P3903">
        <v>7.5</v>
      </c>
      <c r="Q3903">
        <v>11.2</v>
      </c>
      <c r="R3903">
        <v>5</v>
      </c>
      <c r="S3903">
        <v>3.02</v>
      </c>
      <c r="T3903">
        <v>1</v>
      </c>
      <c r="U3903" t="s">
        <v>22</v>
      </c>
      <c r="V3903">
        <f>IF(tbl_Customers[[#This Row],[churn]] = "yes", 1, 0)</f>
        <v>0</v>
      </c>
      <c r="W3903" t="str">
        <f>IF(tbl_Customers[[#This Row],[number_customer_service_calls]] &lt;= 1, "0-1 Calls", IF(tbl_Customers[[#This Row],[number_customer_service_calls]] &lt;= 3, "2-3 Calls", IF(tbl_Customers[[#This Row],[number_customer_service_calls]] &lt;=5, "4-5 Calls", "6+ Calls")))</f>
        <v>0-1 Calls</v>
      </c>
      <c r="X3903" t="str">
        <f>IF(tbl_Customers[[#This Row],[account_length]] &lt;= 50, "0-50", IF(tbl_Customers[[#This Row],[account_length]] &lt;=100, "51-100", IF(tbl_Customers[[#This Row],[account_length]] &lt;= 150, "101-150", "151+")))</f>
        <v>101-150</v>
      </c>
      <c r="Y3903" t="str">
        <f>IF(tbl_Customers[[#This Row],[total_intl_charge]] &lt;= 3, "Low Charges", "High Charges")</f>
        <v>High Charges</v>
      </c>
      <c r="Z3903" t="str">
        <f>IF(tbl_Customers[[#This Row],[total_eve_calls]]&lt;=80,"Low Calls",
IF(tbl_Customers[[#This Row],[total_eve_calls]]&lt;=120,"Medium Calls","High Calls"))</f>
        <v>Low Calls</v>
      </c>
      <c r="AA3903" t="str">
        <f>IF(tbl_Customers[[#This Row],[total_eve_charge]]&lt;=15,"Low Charges",
IF(tbl_Customers[[#This Row],[total_eve_charge]]&lt;=20,"Medium Charges","High Charges"))</f>
        <v>High Charges</v>
      </c>
      <c r="AB39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03" t="str">
        <f>IF(tbl_Customers[[#This Row],[number_vmail_messages]] = 0, "No Usage", IF(tbl_Customers[[#This Row],[number_vmail_messages]] &lt;= 20, "Low Usage", IF(tbl_Customers[[#This Row],[number_vmail_messages]] &lt;= 40, "Medium Usgae", "High Usage")))</f>
        <v>No Usage</v>
      </c>
      <c r="AD3903" t="str">
        <f>IF(tbl_Customers[[#This Row],[total_day_minutes]]&lt;=150,"Low Usage", IF(tbl_Customers[[#This Row],[total_day_minutes]]&lt;=200,"Medium Usage", IF(tbl_Customers[[#This Row],[total_day_minutes]]&lt;=250,"High Usage","Very High Usage")))</f>
        <v>Low Usage</v>
      </c>
      <c r="AE3903" t="str">
        <f>IF(tbl_Customers[[#This Row],[total_intl_calls]]&lt;=5,"Low Calls", IF(tbl_Customers[[#This Row],[total_intl_calls]]&lt;=10, "Medium Calls", "High Calls"))</f>
        <v>Low Calls</v>
      </c>
      <c r="AF39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03" s="36" t="str">
        <f>IF(tbl_Customers[[#This Row],[Churn_Risk_Score]]&gt;=10,"High Risk", IF(tbl_Customers[[#This Row],[Churn_Risk_Score]]&gt;=5,"Medium Risk","Low Risk"))</f>
        <v>Low Risk</v>
      </c>
    </row>
    <row r="3904" spans="1:33" x14ac:dyDescent="0.35">
      <c r="A3904">
        <v>3903</v>
      </c>
      <c r="B3904" t="s">
        <v>27</v>
      </c>
      <c r="C3904">
        <v>92</v>
      </c>
      <c r="D3904" t="s">
        <v>25</v>
      </c>
      <c r="E3904" t="s">
        <v>22</v>
      </c>
      <c r="F3904" t="s">
        <v>23</v>
      </c>
      <c r="G3904">
        <v>21</v>
      </c>
      <c r="H3904">
        <v>227.8</v>
      </c>
      <c r="I3904">
        <v>107</v>
      </c>
      <c r="J3904">
        <v>38.729999999999997</v>
      </c>
      <c r="K3904">
        <v>156.4</v>
      </c>
      <c r="L3904">
        <v>70</v>
      </c>
      <c r="M3904">
        <v>13.29</v>
      </c>
      <c r="N3904">
        <v>259.7</v>
      </c>
      <c r="O3904">
        <v>72</v>
      </c>
      <c r="P3904">
        <v>11.69</v>
      </c>
      <c r="Q3904">
        <v>12.4</v>
      </c>
      <c r="R3904">
        <v>3</v>
      </c>
      <c r="S3904">
        <v>3.35</v>
      </c>
      <c r="T3904">
        <v>0</v>
      </c>
      <c r="U3904" t="s">
        <v>22</v>
      </c>
      <c r="V3904">
        <f>IF(tbl_Customers[[#This Row],[churn]] = "yes", 1, 0)</f>
        <v>0</v>
      </c>
      <c r="W3904" t="str">
        <f>IF(tbl_Customers[[#This Row],[number_customer_service_calls]] &lt;= 1, "0-1 Calls", IF(tbl_Customers[[#This Row],[number_customer_service_calls]] &lt;= 3, "2-3 Calls", IF(tbl_Customers[[#This Row],[number_customer_service_calls]] &lt;=5, "4-5 Calls", "6+ Calls")))</f>
        <v>0-1 Calls</v>
      </c>
      <c r="X3904" t="str">
        <f>IF(tbl_Customers[[#This Row],[account_length]] &lt;= 50, "0-50", IF(tbl_Customers[[#This Row],[account_length]] &lt;=100, "51-100", IF(tbl_Customers[[#This Row],[account_length]] &lt;= 150, "101-150", "151+")))</f>
        <v>51-100</v>
      </c>
      <c r="Y3904" t="str">
        <f>IF(tbl_Customers[[#This Row],[total_intl_charge]] &lt;= 3, "Low Charges", "High Charges")</f>
        <v>High Charges</v>
      </c>
      <c r="Z3904" t="str">
        <f>IF(tbl_Customers[[#This Row],[total_eve_calls]]&lt;=80,"Low Calls",
IF(tbl_Customers[[#This Row],[total_eve_calls]]&lt;=120,"Medium Calls","High Calls"))</f>
        <v>Low Calls</v>
      </c>
      <c r="AA3904" t="str">
        <f>IF(tbl_Customers[[#This Row],[total_eve_charge]]&lt;=15,"Low Charges",
IF(tbl_Customers[[#This Row],[total_eve_charge]]&lt;=20,"Medium Charges","High Charges"))</f>
        <v>Low Charges</v>
      </c>
      <c r="AB39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04" t="str">
        <f>IF(tbl_Customers[[#This Row],[number_vmail_messages]] = 0, "No Usage", IF(tbl_Customers[[#This Row],[number_vmail_messages]] &lt;= 20, "Low Usage", IF(tbl_Customers[[#This Row],[number_vmail_messages]] &lt;= 40, "Medium Usgae", "High Usage")))</f>
        <v>Medium Usgae</v>
      </c>
      <c r="AD3904" t="str">
        <f>IF(tbl_Customers[[#This Row],[total_day_minutes]]&lt;=150,"Low Usage", IF(tbl_Customers[[#This Row],[total_day_minutes]]&lt;=200,"Medium Usage", IF(tbl_Customers[[#This Row],[total_day_minutes]]&lt;=250,"High Usage","Very High Usage")))</f>
        <v>High Usage</v>
      </c>
      <c r="AE3904" t="str">
        <f>IF(tbl_Customers[[#This Row],[total_intl_calls]]&lt;=5,"Low Calls", IF(tbl_Customers[[#This Row],[total_intl_calls]]&lt;=10, "Medium Calls", "High Calls"))</f>
        <v>Low Calls</v>
      </c>
      <c r="AF39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04" s="36" t="str">
        <f>IF(tbl_Customers[[#This Row],[Churn_Risk_Score]]&gt;=10,"High Risk", IF(tbl_Customers[[#This Row],[Churn_Risk_Score]]&gt;=5,"Medium Risk","Low Risk"))</f>
        <v>Low Risk</v>
      </c>
    </row>
    <row r="3905" spans="1:33" x14ac:dyDescent="0.35">
      <c r="A3905">
        <v>3904</v>
      </c>
      <c r="B3905" t="s">
        <v>52</v>
      </c>
      <c r="C3905">
        <v>65</v>
      </c>
      <c r="D3905" t="s">
        <v>25</v>
      </c>
      <c r="E3905" t="s">
        <v>23</v>
      </c>
      <c r="F3905" t="s">
        <v>22</v>
      </c>
      <c r="G3905">
        <v>0</v>
      </c>
      <c r="H3905">
        <v>54.8</v>
      </c>
      <c r="I3905">
        <v>74</v>
      </c>
      <c r="J3905">
        <v>9.32</v>
      </c>
      <c r="K3905">
        <v>239.8</v>
      </c>
      <c r="L3905">
        <v>93</v>
      </c>
      <c r="M3905">
        <v>20.38</v>
      </c>
      <c r="N3905">
        <v>214.4</v>
      </c>
      <c r="O3905">
        <v>91</v>
      </c>
      <c r="P3905">
        <v>9.65</v>
      </c>
      <c r="Q3905">
        <v>13.4</v>
      </c>
      <c r="R3905">
        <v>5</v>
      </c>
      <c r="S3905">
        <v>3.62</v>
      </c>
      <c r="T3905">
        <v>1</v>
      </c>
      <c r="U3905" t="s">
        <v>23</v>
      </c>
      <c r="V3905">
        <f>IF(tbl_Customers[[#This Row],[churn]] = "yes", 1, 0)</f>
        <v>1</v>
      </c>
      <c r="W3905" t="str">
        <f>IF(tbl_Customers[[#This Row],[number_customer_service_calls]] &lt;= 1, "0-1 Calls", IF(tbl_Customers[[#This Row],[number_customer_service_calls]] &lt;= 3, "2-3 Calls", IF(tbl_Customers[[#This Row],[number_customer_service_calls]] &lt;=5, "4-5 Calls", "6+ Calls")))</f>
        <v>0-1 Calls</v>
      </c>
      <c r="X3905" t="str">
        <f>IF(tbl_Customers[[#This Row],[account_length]] &lt;= 50, "0-50", IF(tbl_Customers[[#This Row],[account_length]] &lt;=100, "51-100", IF(tbl_Customers[[#This Row],[account_length]] &lt;= 150, "101-150", "151+")))</f>
        <v>51-100</v>
      </c>
      <c r="Y3905" t="str">
        <f>IF(tbl_Customers[[#This Row],[total_intl_charge]] &lt;= 3, "Low Charges", "High Charges")</f>
        <v>High Charges</v>
      </c>
      <c r="Z3905" t="str">
        <f>IF(tbl_Customers[[#This Row],[total_eve_calls]]&lt;=80,"Low Calls",
IF(tbl_Customers[[#This Row],[total_eve_calls]]&lt;=120,"Medium Calls","High Calls"))</f>
        <v>Medium Calls</v>
      </c>
      <c r="AA3905" t="str">
        <f>IF(tbl_Customers[[#This Row],[total_eve_charge]]&lt;=15,"Low Charges",
IF(tbl_Customers[[#This Row],[total_eve_charge]]&lt;=20,"Medium Charges","High Charges"))</f>
        <v>High Charges</v>
      </c>
      <c r="AB39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05" t="str">
        <f>IF(tbl_Customers[[#This Row],[number_vmail_messages]] = 0, "No Usage", IF(tbl_Customers[[#This Row],[number_vmail_messages]] &lt;= 20, "Low Usage", IF(tbl_Customers[[#This Row],[number_vmail_messages]] &lt;= 40, "Medium Usgae", "High Usage")))</f>
        <v>No Usage</v>
      </c>
      <c r="AD3905" t="str">
        <f>IF(tbl_Customers[[#This Row],[total_day_minutes]]&lt;=150,"Low Usage", IF(tbl_Customers[[#This Row],[total_day_minutes]]&lt;=200,"Medium Usage", IF(tbl_Customers[[#This Row],[total_day_minutes]]&lt;=250,"High Usage","Very High Usage")))</f>
        <v>Low Usage</v>
      </c>
      <c r="AE3905" t="str">
        <f>IF(tbl_Customers[[#This Row],[total_intl_calls]]&lt;=5,"Low Calls", IF(tbl_Customers[[#This Row],[total_intl_calls]]&lt;=10, "Medium Calls", "High Calls"))</f>
        <v>Low Calls</v>
      </c>
      <c r="AF39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905" s="36" t="str">
        <f>IF(tbl_Customers[[#This Row],[Churn_Risk_Score]]&gt;=10,"High Risk", IF(tbl_Customers[[#This Row],[Churn_Risk_Score]]&gt;=5,"Medium Risk","Low Risk"))</f>
        <v>Medium Risk</v>
      </c>
    </row>
    <row r="3906" spans="1:33" x14ac:dyDescent="0.35">
      <c r="A3906">
        <v>3905</v>
      </c>
      <c r="B3906" t="s">
        <v>27</v>
      </c>
      <c r="C3906">
        <v>57</v>
      </c>
      <c r="D3906" t="s">
        <v>21</v>
      </c>
      <c r="E3906" t="s">
        <v>22</v>
      </c>
      <c r="F3906" t="s">
        <v>23</v>
      </c>
      <c r="G3906">
        <v>24</v>
      </c>
      <c r="H3906">
        <v>140.19999999999999</v>
      </c>
      <c r="I3906">
        <v>102</v>
      </c>
      <c r="J3906">
        <v>23.83</v>
      </c>
      <c r="K3906">
        <v>170.1</v>
      </c>
      <c r="L3906">
        <v>107</v>
      </c>
      <c r="M3906">
        <v>14.46</v>
      </c>
      <c r="N3906">
        <v>143.69999999999999</v>
      </c>
      <c r="O3906">
        <v>102</v>
      </c>
      <c r="P3906">
        <v>6.47</v>
      </c>
      <c r="Q3906">
        <v>14</v>
      </c>
      <c r="R3906">
        <v>1</v>
      </c>
      <c r="S3906">
        <v>3.78</v>
      </c>
      <c r="T3906">
        <v>1</v>
      </c>
      <c r="U3906" t="s">
        <v>22</v>
      </c>
      <c r="V3906">
        <f>IF(tbl_Customers[[#This Row],[churn]] = "yes", 1, 0)</f>
        <v>0</v>
      </c>
      <c r="W3906" t="str">
        <f>IF(tbl_Customers[[#This Row],[number_customer_service_calls]] &lt;= 1, "0-1 Calls", IF(tbl_Customers[[#This Row],[number_customer_service_calls]] &lt;= 3, "2-3 Calls", IF(tbl_Customers[[#This Row],[number_customer_service_calls]] &lt;=5, "4-5 Calls", "6+ Calls")))</f>
        <v>0-1 Calls</v>
      </c>
      <c r="X3906" t="str">
        <f>IF(tbl_Customers[[#This Row],[account_length]] &lt;= 50, "0-50", IF(tbl_Customers[[#This Row],[account_length]] &lt;=100, "51-100", IF(tbl_Customers[[#This Row],[account_length]] &lt;= 150, "101-150", "151+")))</f>
        <v>51-100</v>
      </c>
      <c r="Y3906" t="str">
        <f>IF(tbl_Customers[[#This Row],[total_intl_charge]] &lt;= 3, "Low Charges", "High Charges")</f>
        <v>High Charges</v>
      </c>
      <c r="Z3906" t="str">
        <f>IF(tbl_Customers[[#This Row],[total_eve_calls]]&lt;=80,"Low Calls",
IF(tbl_Customers[[#This Row],[total_eve_calls]]&lt;=120,"Medium Calls","High Calls"))</f>
        <v>Medium Calls</v>
      </c>
      <c r="AA3906" t="str">
        <f>IF(tbl_Customers[[#This Row],[total_eve_charge]]&lt;=15,"Low Charges",
IF(tbl_Customers[[#This Row],[total_eve_charge]]&lt;=20,"Medium Charges","High Charges"))</f>
        <v>Low Charges</v>
      </c>
      <c r="AB39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06" t="str">
        <f>IF(tbl_Customers[[#This Row],[number_vmail_messages]] = 0, "No Usage", IF(tbl_Customers[[#This Row],[number_vmail_messages]] &lt;= 20, "Low Usage", IF(tbl_Customers[[#This Row],[number_vmail_messages]] &lt;= 40, "Medium Usgae", "High Usage")))</f>
        <v>Medium Usgae</v>
      </c>
      <c r="AD3906" t="str">
        <f>IF(tbl_Customers[[#This Row],[total_day_minutes]]&lt;=150,"Low Usage", IF(tbl_Customers[[#This Row],[total_day_minutes]]&lt;=200,"Medium Usage", IF(tbl_Customers[[#This Row],[total_day_minutes]]&lt;=250,"High Usage","Very High Usage")))</f>
        <v>Low Usage</v>
      </c>
      <c r="AE3906" t="str">
        <f>IF(tbl_Customers[[#This Row],[total_intl_calls]]&lt;=5,"Low Calls", IF(tbl_Customers[[#This Row],[total_intl_calls]]&lt;=10, "Medium Calls", "High Calls"))</f>
        <v>Low Calls</v>
      </c>
      <c r="AF39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06" s="36" t="str">
        <f>IF(tbl_Customers[[#This Row],[Churn_Risk_Score]]&gt;=10,"High Risk", IF(tbl_Customers[[#This Row],[Churn_Risk_Score]]&gt;=5,"Medium Risk","Low Risk"))</f>
        <v>Low Risk</v>
      </c>
    </row>
    <row r="3907" spans="1:33" x14ac:dyDescent="0.35">
      <c r="A3907">
        <v>3906</v>
      </c>
      <c r="B3907" t="s">
        <v>35</v>
      </c>
      <c r="C3907">
        <v>127</v>
      </c>
      <c r="D3907" t="s">
        <v>25</v>
      </c>
      <c r="E3907" t="s">
        <v>22</v>
      </c>
      <c r="F3907" t="s">
        <v>22</v>
      </c>
      <c r="G3907">
        <v>0</v>
      </c>
      <c r="H3907">
        <v>271.2</v>
      </c>
      <c r="I3907">
        <v>110</v>
      </c>
      <c r="J3907">
        <v>46.1</v>
      </c>
      <c r="K3907">
        <v>213.5</v>
      </c>
      <c r="L3907">
        <v>80</v>
      </c>
      <c r="M3907">
        <v>18.149999999999999</v>
      </c>
      <c r="N3907">
        <v>201.8</v>
      </c>
      <c r="O3907">
        <v>102</v>
      </c>
      <c r="P3907">
        <v>9.08</v>
      </c>
      <c r="Q3907">
        <v>13.2</v>
      </c>
      <c r="R3907">
        <v>4</v>
      </c>
      <c r="S3907">
        <v>3.56</v>
      </c>
      <c r="T3907">
        <v>0</v>
      </c>
      <c r="U3907" t="s">
        <v>23</v>
      </c>
      <c r="V3907">
        <f>IF(tbl_Customers[[#This Row],[churn]] = "yes", 1, 0)</f>
        <v>1</v>
      </c>
      <c r="W3907" t="str">
        <f>IF(tbl_Customers[[#This Row],[number_customer_service_calls]] &lt;= 1, "0-1 Calls", IF(tbl_Customers[[#This Row],[number_customer_service_calls]] &lt;= 3, "2-3 Calls", IF(tbl_Customers[[#This Row],[number_customer_service_calls]] &lt;=5, "4-5 Calls", "6+ Calls")))</f>
        <v>0-1 Calls</v>
      </c>
      <c r="X3907" t="str">
        <f>IF(tbl_Customers[[#This Row],[account_length]] &lt;= 50, "0-50", IF(tbl_Customers[[#This Row],[account_length]] &lt;=100, "51-100", IF(tbl_Customers[[#This Row],[account_length]] &lt;= 150, "101-150", "151+")))</f>
        <v>101-150</v>
      </c>
      <c r="Y3907" t="str">
        <f>IF(tbl_Customers[[#This Row],[total_intl_charge]] &lt;= 3, "Low Charges", "High Charges")</f>
        <v>High Charges</v>
      </c>
      <c r="Z3907" t="str">
        <f>IF(tbl_Customers[[#This Row],[total_eve_calls]]&lt;=80,"Low Calls",
IF(tbl_Customers[[#This Row],[total_eve_calls]]&lt;=120,"Medium Calls","High Calls"))</f>
        <v>Low Calls</v>
      </c>
      <c r="AA3907" t="str">
        <f>IF(tbl_Customers[[#This Row],[total_eve_charge]]&lt;=15,"Low Charges",
IF(tbl_Customers[[#This Row],[total_eve_charge]]&lt;=20,"Medium Charges","High Charges"))</f>
        <v>Medium Charges</v>
      </c>
      <c r="AB39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07" t="str">
        <f>IF(tbl_Customers[[#This Row],[number_vmail_messages]] = 0, "No Usage", IF(tbl_Customers[[#This Row],[number_vmail_messages]] &lt;= 20, "Low Usage", IF(tbl_Customers[[#This Row],[number_vmail_messages]] &lt;= 40, "Medium Usgae", "High Usage")))</f>
        <v>No Usage</v>
      </c>
      <c r="AD3907" t="str">
        <f>IF(tbl_Customers[[#This Row],[total_day_minutes]]&lt;=150,"Low Usage", IF(tbl_Customers[[#This Row],[total_day_minutes]]&lt;=200,"Medium Usage", IF(tbl_Customers[[#This Row],[total_day_minutes]]&lt;=250,"High Usage","Very High Usage")))</f>
        <v>Very High Usage</v>
      </c>
      <c r="AE3907" t="str">
        <f>IF(tbl_Customers[[#This Row],[total_intl_calls]]&lt;=5,"Low Calls", IF(tbl_Customers[[#This Row],[total_intl_calls]]&lt;=10, "Medium Calls", "High Calls"))</f>
        <v>Low Calls</v>
      </c>
      <c r="AF39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907" s="36" t="str">
        <f>IF(tbl_Customers[[#This Row],[Churn_Risk_Score]]&gt;=10,"High Risk", IF(tbl_Customers[[#This Row],[Churn_Risk_Score]]&gt;=5,"Medium Risk","Low Risk"))</f>
        <v>Medium Risk</v>
      </c>
    </row>
    <row r="3908" spans="1:33" x14ac:dyDescent="0.35">
      <c r="A3908">
        <v>3907</v>
      </c>
      <c r="B3908" t="s">
        <v>47</v>
      </c>
      <c r="C3908">
        <v>121</v>
      </c>
      <c r="D3908" t="s">
        <v>21</v>
      </c>
      <c r="E3908" t="s">
        <v>22</v>
      </c>
      <c r="F3908" t="s">
        <v>22</v>
      </c>
      <c r="G3908">
        <v>0</v>
      </c>
      <c r="H3908">
        <v>180</v>
      </c>
      <c r="I3908">
        <v>116</v>
      </c>
      <c r="J3908">
        <v>30.6</v>
      </c>
      <c r="K3908">
        <v>196.4</v>
      </c>
      <c r="L3908">
        <v>112</v>
      </c>
      <c r="M3908">
        <v>16.690000000000001</v>
      </c>
      <c r="N3908">
        <v>280.3</v>
      </c>
      <c r="O3908">
        <v>95</v>
      </c>
      <c r="P3908">
        <v>12.61</v>
      </c>
      <c r="Q3908">
        <v>10.1</v>
      </c>
      <c r="R3908">
        <v>5</v>
      </c>
      <c r="S3908">
        <v>2.73</v>
      </c>
      <c r="T3908">
        <v>2</v>
      </c>
      <c r="U3908" t="s">
        <v>22</v>
      </c>
      <c r="V3908">
        <f>IF(tbl_Customers[[#This Row],[churn]] = "yes", 1, 0)</f>
        <v>0</v>
      </c>
      <c r="W3908" t="str">
        <f>IF(tbl_Customers[[#This Row],[number_customer_service_calls]] &lt;= 1, "0-1 Calls", IF(tbl_Customers[[#This Row],[number_customer_service_calls]] &lt;= 3, "2-3 Calls", IF(tbl_Customers[[#This Row],[number_customer_service_calls]] &lt;=5, "4-5 Calls", "6+ Calls")))</f>
        <v>2-3 Calls</v>
      </c>
      <c r="X3908" t="str">
        <f>IF(tbl_Customers[[#This Row],[account_length]] &lt;= 50, "0-50", IF(tbl_Customers[[#This Row],[account_length]] &lt;=100, "51-100", IF(tbl_Customers[[#This Row],[account_length]] &lt;= 150, "101-150", "151+")))</f>
        <v>101-150</v>
      </c>
      <c r="Y3908" t="str">
        <f>IF(tbl_Customers[[#This Row],[total_intl_charge]] &lt;= 3, "Low Charges", "High Charges")</f>
        <v>Low Charges</v>
      </c>
      <c r="Z3908" t="str">
        <f>IF(tbl_Customers[[#This Row],[total_eve_calls]]&lt;=80,"Low Calls",
IF(tbl_Customers[[#This Row],[total_eve_calls]]&lt;=120,"Medium Calls","High Calls"))</f>
        <v>Medium Calls</v>
      </c>
      <c r="AA3908" t="str">
        <f>IF(tbl_Customers[[#This Row],[total_eve_charge]]&lt;=15,"Low Charges",
IF(tbl_Customers[[#This Row],[total_eve_charge]]&lt;=20,"Medium Charges","High Charges"))</f>
        <v>Medium Charges</v>
      </c>
      <c r="AB39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08" t="str">
        <f>IF(tbl_Customers[[#This Row],[number_vmail_messages]] = 0, "No Usage", IF(tbl_Customers[[#This Row],[number_vmail_messages]] &lt;= 20, "Low Usage", IF(tbl_Customers[[#This Row],[number_vmail_messages]] &lt;= 40, "Medium Usgae", "High Usage")))</f>
        <v>No Usage</v>
      </c>
      <c r="AD3908" t="str">
        <f>IF(tbl_Customers[[#This Row],[total_day_minutes]]&lt;=150,"Low Usage", IF(tbl_Customers[[#This Row],[total_day_minutes]]&lt;=200,"Medium Usage", IF(tbl_Customers[[#This Row],[total_day_minutes]]&lt;=250,"High Usage","Very High Usage")))</f>
        <v>Medium Usage</v>
      </c>
      <c r="AE3908" t="str">
        <f>IF(tbl_Customers[[#This Row],[total_intl_calls]]&lt;=5,"Low Calls", IF(tbl_Customers[[#This Row],[total_intl_calls]]&lt;=10, "Medium Calls", "High Calls"))</f>
        <v>Low Calls</v>
      </c>
      <c r="AF39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08" s="36" t="str">
        <f>IF(tbl_Customers[[#This Row],[Churn_Risk_Score]]&gt;=10,"High Risk", IF(tbl_Customers[[#This Row],[Churn_Risk_Score]]&gt;=5,"Medium Risk","Low Risk"))</f>
        <v>Low Risk</v>
      </c>
    </row>
    <row r="3909" spans="1:33" x14ac:dyDescent="0.35">
      <c r="A3909">
        <v>3908</v>
      </c>
      <c r="B3909" t="s">
        <v>67</v>
      </c>
      <c r="C3909">
        <v>117</v>
      </c>
      <c r="D3909" t="s">
        <v>21</v>
      </c>
      <c r="E3909" t="s">
        <v>22</v>
      </c>
      <c r="F3909" t="s">
        <v>22</v>
      </c>
      <c r="G3909">
        <v>0</v>
      </c>
      <c r="H3909">
        <v>189.8</v>
      </c>
      <c r="I3909">
        <v>122</v>
      </c>
      <c r="J3909">
        <v>32.270000000000003</v>
      </c>
      <c r="K3909">
        <v>235.6</v>
      </c>
      <c r="L3909">
        <v>94</v>
      </c>
      <c r="M3909">
        <v>20.03</v>
      </c>
      <c r="N3909">
        <v>270.8</v>
      </c>
      <c r="O3909">
        <v>120</v>
      </c>
      <c r="P3909">
        <v>12.19</v>
      </c>
      <c r="Q3909">
        <v>12.7</v>
      </c>
      <c r="R3909">
        <v>2</v>
      </c>
      <c r="S3909">
        <v>3.43</v>
      </c>
      <c r="T3909">
        <v>1</v>
      </c>
      <c r="U3909" t="s">
        <v>22</v>
      </c>
      <c r="V3909">
        <f>IF(tbl_Customers[[#This Row],[churn]] = "yes", 1, 0)</f>
        <v>0</v>
      </c>
      <c r="W3909" t="str">
        <f>IF(tbl_Customers[[#This Row],[number_customer_service_calls]] &lt;= 1, "0-1 Calls", IF(tbl_Customers[[#This Row],[number_customer_service_calls]] &lt;= 3, "2-3 Calls", IF(tbl_Customers[[#This Row],[number_customer_service_calls]] &lt;=5, "4-5 Calls", "6+ Calls")))</f>
        <v>0-1 Calls</v>
      </c>
      <c r="X3909" t="str">
        <f>IF(tbl_Customers[[#This Row],[account_length]] &lt;= 50, "0-50", IF(tbl_Customers[[#This Row],[account_length]] &lt;=100, "51-100", IF(tbl_Customers[[#This Row],[account_length]] &lt;= 150, "101-150", "151+")))</f>
        <v>101-150</v>
      </c>
      <c r="Y3909" t="str">
        <f>IF(tbl_Customers[[#This Row],[total_intl_charge]] &lt;= 3, "Low Charges", "High Charges")</f>
        <v>High Charges</v>
      </c>
      <c r="Z3909" t="str">
        <f>IF(tbl_Customers[[#This Row],[total_eve_calls]]&lt;=80,"Low Calls",
IF(tbl_Customers[[#This Row],[total_eve_calls]]&lt;=120,"Medium Calls","High Calls"))</f>
        <v>Medium Calls</v>
      </c>
      <c r="AA3909" t="str">
        <f>IF(tbl_Customers[[#This Row],[total_eve_charge]]&lt;=15,"Low Charges",
IF(tbl_Customers[[#This Row],[total_eve_charge]]&lt;=20,"Medium Charges","High Charges"))</f>
        <v>High Charges</v>
      </c>
      <c r="AB39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09" t="str">
        <f>IF(tbl_Customers[[#This Row],[number_vmail_messages]] = 0, "No Usage", IF(tbl_Customers[[#This Row],[number_vmail_messages]] &lt;= 20, "Low Usage", IF(tbl_Customers[[#This Row],[number_vmail_messages]] &lt;= 40, "Medium Usgae", "High Usage")))</f>
        <v>No Usage</v>
      </c>
      <c r="AD3909" t="str">
        <f>IF(tbl_Customers[[#This Row],[total_day_minutes]]&lt;=150,"Low Usage", IF(tbl_Customers[[#This Row],[total_day_minutes]]&lt;=200,"Medium Usage", IF(tbl_Customers[[#This Row],[total_day_minutes]]&lt;=250,"High Usage","Very High Usage")))</f>
        <v>Medium Usage</v>
      </c>
      <c r="AE3909" t="str">
        <f>IF(tbl_Customers[[#This Row],[total_intl_calls]]&lt;=5,"Low Calls", IF(tbl_Customers[[#This Row],[total_intl_calls]]&lt;=10, "Medium Calls", "High Calls"))</f>
        <v>Low Calls</v>
      </c>
      <c r="AF39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09" s="36" t="str">
        <f>IF(tbl_Customers[[#This Row],[Churn_Risk_Score]]&gt;=10,"High Risk", IF(tbl_Customers[[#This Row],[Churn_Risk_Score]]&gt;=5,"Medium Risk","Low Risk"))</f>
        <v>Low Risk</v>
      </c>
    </row>
    <row r="3910" spans="1:33" x14ac:dyDescent="0.35">
      <c r="A3910">
        <v>3909</v>
      </c>
      <c r="B3910" t="s">
        <v>52</v>
      </c>
      <c r="C3910">
        <v>37</v>
      </c>
      <c r="D3910" t="s">
        <v>25</v>
      </c>
      <c r="E3910" t="s">
        <v>22</v>
      </c>
      <c r="F3910" t="s">
        <v>22</v>
      </c>
      <c r="G3910">
        <v>0</v>
      </c>
      <c r="H3910">
        <v>257.3</v>
      </c>
      <c r="I3910">
        <v>117</v>
      </c>
      <c r="J3910">
        <v>43.74</v>
      </c>
      <c r="K3910">
        <v>134.5</v>
      </c>
      <c r="L3910">
        <v>92</v>
      </c>
      <c r="M3910">
        <v>11.43</v>
      </c>
      <c r="N3910">
        <v>306.2</v>
      </c>
      <c r="O3910">
        <v>102</v>
      </c>
      <c r="P3910">
        <v>13.78</v>
      </c>
      <c r="Q3910">
        <v>8.1999999999999993</v>
      </c>
      <c r="R3910">
        <v>5</v>
      </c>
      <c r="S3910">
        <v>2.21</v>
      </c>
      <c r="T3910">
        <v>3</v>
      </c>
      <c r="U3910" t="s">
        <v>22</v>
      </c>
      <c r="V3910">
        <f>IF(tbl_Customers[[#This Row],[churn]] = "yes", 1, 0)</f>
        <v>0</v>
      </c>
      <c r="W3910" t="str">
        <f>IF(tbl_Customers[[#This Row],[number_customer_service_calls]] &lt;= 1, "0-1 Calls", IF(tbl_Customers[[#This Row],[number_customer_service_calls]] &lt;= 3, "2-3 Calls", IF(tbl_Customers[[#This Row],[number_customer_service_calls]] &lt;=5, "4-5 Calls", "6+ Calls")))</f>
        <v>2-3 Calls</v>
      </c>
      <c r="X3910" t="str">
        <f>IF(tbl_Customers[[#This Row],[account_length]] &lt;= 50, "0-50", IF(tbl_Customers[[#This Row],[account_length]] &lt;=100, "51-100", IF(tbl_Customers[[#This Row],[account_length]] &lt;= 150, "101-150", "151+")))</f>
        <v>0-50</v>
      </c>
      <c r="Y3910" t="str">
        <f>IF(tbl_Customers[[#This Row],[total_intl_charge]] &lt;= 3, "Low Charges", "High Charges")</f>
        <v>Low Charges</v>
      </c>
      <c r="Z3910" t="str">
        <f>IF(tbl_Customers[[#This Row],[total_eve_calls]]&lt;=80,"Low Calls",
IF(tbl_Customers[[#This Row],[total_eve_calls]]&lt;=120,"Medium Calls","High Calls"))</f>
        <v>Medium Calls</v>
      </c>
      <c r="AA3910" t="str">
        <f>IF(tbl_Customers[[#This Row],[total_eve_charge]]&lt;=15,"Low Charges",
IF(tbl_Customers[[#This Row],[total_eve_charge]]&lt;=20,"Medium Charges","High Charges"))</f>
        <v>Low Charges</v>
      </c>
      <c r="AB39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10" t="str">
        <f>IF(tbl_Customers[[#This Row],[number_vmail_messages]] = 0, "No Usage", IF(tbl_Customers[[#This Row],[number_vmail_messages]] &lt;= 20, "Low Usage", IF(tbl_Customers[[#This Row],[number_vmail_messages]] &lt;= 40, "Medium Usgae", "High Usage")))</f>
        <v>No Usage</v>
      </c>
      <c r="AD3910" t="str">
        <f>IF(tbl_Customers[[#This Row],[total_day_minutes]]&lt;=150,"Low Usage", IF(tbl_Customers[[#This Row],[total_day_minutes]]&lt;=200,"Medium Usage", IF(tbl_Customers[[#This Row],[total_day_minutes]]&lt;=250,"High Usage","Very High Usage")))</f>
        <v>Very High Usage</v>
      </c>
      <c r="AE3910" t="str">
        <f>IF(tbl_Customers[[#This Row],[total_intl_calls]]&lt;=5,"Low Calls", IF(tbl_Customers[[#This Row],[total_intl_calls]]&lt;=10, "Medium Calls", "High Calls"))</f>
        <v>Low Calls</v>
      </c>
      <c r="AF39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10" s="36" t="str">
        <f>IF(tbl_Customers[[#This Row],[Churn_Risk_Score]]&gt;=10,"High Risk", IF(tbl_Customers[[#This Row],[Churn_Risk_Score]]&gt;=5,"Medium Risk","Low Risk"))</f>
        <v>Medium Risk</v>
      </c>
    </row>
    <row r="3911" spans="1:33" x14ac:dyDescent="0.35">
      <c r="A3911">
        <v>3910</v>
      </c>
      <c r="B3911" t="s">
        <v>38</v>
      </c>
      <c r="C3911">
        <v>162</v>
      </c>
      <c r="D3911" t="s">
        <v>28</v>
      </c>
      <c r="E3911" t="s">
        <v>22</v>
      </c>
      <c r="F3911" t="s">
        <v>22</v>
      </c>
      <c r="G3911">
        <v>0</v>
      </c>
      <c r="H3911">
        <v>103.3</v>
      </c>
      <c r="I3911">
        <v>93</v>
      </c>
      <c r="J3911">
        <v>17.559999999999999</v>
      </c>
      <c r="K3911">
        <v>210.6</v>
      </c>
      <c r="L3911">
        <v>87</v>
      </c>
      <c r="M3911">
        <v>17.899999999999999</v>
      </c>
      <c r="N3911">
        <v>187.2</v>
      </c>
      <c r="O3911">
        <v>118</v>
      </c>
      <c r="P3911">
        <v>8.42</v>
      </c>
      <c r="Q3911">
        <v>11.4</v>
      </c>
      <c r="R3911">
        <v>6</v>
      </c>
      <c r="S3911">
        <v>3.08</v>
      </c>
      <c r="T3911">
        <v>1</v>
      </c>
      <c r="U3911" t="s">
        <v>22</v>
      </c>
      <c r="V3911">
        <f>IF(tbl_Customers[[#This Row],[churn]] = "yes", 1, 0)</f>
        <v>0</v>
      </c>
      <c r="W3911" t="str">
        <f>IF(tbl_Customers[[#This Row],[number_customer_service_calls]] &lt;= 1, "0-1 Calls", IF(tbl_Customers[[#This Row],[number_customer_service_calls]] &lt;= 3, "2-3 Calls", IF(tbl_Customers[[#This Row],[number_customer_service_calls]] &lt;=5, "4-5 Calls", "6+ Calls")))</f>
        <v>0-1 Calls</v>
      </c>
      <c r="X3911" t="str">
        <f>IF(tbl_Customers[[#This Row],[account_length]] &lt;= 50, "0-50", IF(tbl_Customers[[#This Row],[account_length]] &lt;=100, "51-100", IF(tbl_Customers[[#This Row],[account_length]] &lt;= 150, "101-150", "151+")))</f>
        <v>151+</v>
      </c>
      <c r="Y3911" t="str">
        <f>IF(tbl_Customers[[#This Row],[total_intl_charge]] &lt;= 3, "Low Charges", "High Charges")</f>
        <v>High Charges</v>
      </c>
      <c r="Z3911" t="str">
        <f>IF(tbl_Customers[[#This Row],[total_eve_calls]]&lt;=80,"Low Calls",
IF(tbl_Customers[[#This Row],[total_eve_calls]]&lt;=120,"Medium Calls","High Calls"))</f>
        <v>Medium Calls</v>
      </c>
      <c r="AA3911" t="str">
        <f>IF(tbl_Customers[[#This Row],[total_eve_charge]]&lt;=15,"Low Charges",
IF(tbl_Customers[[#This Row],[total_eve_charge]]&lt;=20,"Medium Charges","High Charges"))</f>
        <v>Medium Charges</v>
      </c>
      <c r="AB39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11" t="str">
        <f>IF(tbl_Customers[[#This Row],[number_vmail_messages]] = 0, "No Usage", IF(tbl_Customers[[#This Row],[number_vmail_messages]] &lt;= 20, "Low Usage", IF(tbl_Customers[[#This Row],[number_vmail_messages]] &lt;= 40, "Medium Usgae", "High Usage")))</f>
        <v>No Usage</v>
      </c>
      <c r="AD3911" t="str">
        <f>IF(tbl_Customers[[#This Row],[total_day_minutes]]&lt;=150,"Low Usage", IF(tbl_Customers[[#This Row],[total_day_minutes]]&lt;=200,"Medium Usage", IF(tbl_Customers[[#This Row],[total_day_minutes]]&lt;=250,"High Usage","Very High Usage")))</f>
        <v>Low Usage</v>
      </c>
      <c r="AE3911" t="str">
        <f>IF(tbl_Customers[[#This Row],[total_intl_calls]]&lt;=5,"Low Calls", IF(tbl_Customers[[#This Row],[total_intl_calls]]&lt;=10, "Medium Calls", "High Calls"))</f>
        <v>Medium Calls</v>
      </c>
      <c r="AF39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11" s="36" t="str">
        <f>IF(tbl_Customers[[#This Row],[Churn_Risk_Score]]&gt;=10,"High Risk", IF(tbl_Customers[[#This Row],[Churn_Risk_Score]]&gt;=5,"Medium Risk","Low Risk"))</f>
        <v>Low Risk</v>
      </c>
    </row>
    <row r="3912" spans="1:33" x14ac:dyDescent="0.35">
      <c r="A3912">
        <v>3911</v>
      </c>
      <c r="B3912" t="s">
        <v>42</v>
      </c>
      <c r="C3912">
        <v>193</v>
      </c>
      <c r="D3912" t="s">
        <v>21</v>
      </c>
      <c r="E3912" t="s">
        <v>22</v>
      </c>
      <c r="F3912" t="s">
        <v>22</v>
      </c>
      <c r="G3912">
        <v>0</v>
      </c>
      <c r="H3912">
        <v>208.1</v>
      </c>
      <c r="I3912">
        <v>115</v>
      </c>
      <c r="J3912">
        <v>35.380000000000003</v>
      </c>
      <c r="K3912">
        <v>178</v>
      </c>
      <c r="L3912">
        <v>104</v>
      </c>
      <c r="M3912">
        <v>15.13</v>
      </c>
      <c r="N3912">
        <v>195.9</v>
      </c>
      <c r="O3912">
        <v>95</v>
      </c>
      <c r="P3912">
        <v>8.82</v>
      </c>
      <c r="Q3912">
        <v>12.4</v>
      </c>
      <c r="R3912">
        <v>9</v>
      </c>
      <c r="S3912">
        <v>3.35</v>
      </c>
      <c r="T3912">
        <v>3</v>
      </c>
      <c r="U3912" t="s">
        <v>22</v>
      </c>
      <c r="V3912">
        <f>IF(tbl_Customers[[#This Row],[churn]] = "yes", 1, 0)</f>
        <v>0</v>
      </c>
      <c r="W3912" t="str">
        <f>IF(tbl_Customers[[#This Row],[number_customer_service_calls]] &lt;= 1, "0-1 Calls", IF(tbl_Customers[[#This Row],[number_customer_service_calls]] &lt;= 3, "2-3 Calls", IF(tbl_Customers[[#This Row],[number_customer_service_calls]] &lt;=5, "4-5 Calls", "6+ Calls")))</f>
        <v>2-3 Calls</v>
      </c>
      <c r="X3912" t="str">
        <f>IF(tbl_Customers[[#This Row],[account_length]] &lt;= 50, "0-50", IF(tbl_Customers[[#This Row],[account_length]] &lt;=100, "51-100", IF(tbl_Customers[[#This Row],[account_length]] &lt;= 150, "101-150", "151+")))</f>
        <v>151+</v>
      </c>
      <c r="Y3912" t="str">
        <f>IF(tbl_Customers[[#This Row],[total_intl_charge]] &lt;= 3, "Low Charges", "High Charges")</f>
        <v>High Charges</v>
      </c>
      <c r="Z3912" t="str">
        <f>IF(tbl_Customers[[#This Row],[total_eve_calls]]&lt;=80,"Low Calls",
IF(tbl_Customers[[#This Row],[total_eve_calls]]&lt;=120,"Medium Calls","High Calls"))</f>
        <v>Medium Calls</v>
      </c>
      <c r="AA3912" t="str">
        <f>IF(tbl_Customers[[#This Row],[total_eve_charge]]&lt;=15,"Low Charges",
IF(tbl_Customers[[#This Row],[total_eve_charge]]&lt;=20,"Medium Charges","High Charges"))</f>
        <v>Medium Charges</v>
      </c>
      <c r="AB39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12" t="str">
        <f>IF(tbl_Customers[[#This Row],[number_vmail_messages]] = 0, "No Usage", IF(tbl_Customers[[#This Row],[number_vmail_messages]] &lt;= 20, "Low Usage", IF(tbl_Customers[[#This Row],[number_vmail_messages]] &lt;= 40, "Medium Usgae", "High Usage")))</f>
        <v>No Usage</v>
      </c>
      <c r="AD3912" t="str">
        <f>IF(tbl_Customers[[#This Row],[total_day_minutes]]&lt;=150,"Low Usage", IF(tbl_Customers[[#This Row],[total_day_minutes]]&lt;=200,"Medium Usage", IF(tbl_Customers[[#This Row],[total_day_minutes]]&lt;=250,"High Usage","Very High Usage")))</f>
        <v>High Usage</v>
      </c>
      <c r="AE3912" t="str">
        <f>IF(tbl_Customers[[#This Row],[total_intl_calls]]&lt;=5,"Low Calls", IF(tbl_Customers[[#This Row],[total_intl_calls]]&lt;=10, "Medium Calls", "High Calls"))</f>
        <v>Medium Calls</v>
      </c>
      <c r="AF39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12" s="36" t="str">
        <f>IF(tbl_Customers[[#This Row],[Churn_Risk_Score]]&gt;=10,"High Risk", IF(tbl_Customers[[#This Row],[Churn_Risk_Score]]&gt;=5,"Medium Risk","Low Risk"))</f>
        <v>Low Risk</v>
      </c>
    </row>
    <row r="3913" spans="1:33" x14ac:dyDescent="0.35">
      <c r="A3913">
        <v>3912</v>
      </c>
      <c r="B3913" t="s">
        <v>55</v>
      </c>
      <c r="C3913">
        <v>80</v>
      </c>
      <c r="D3913" t="s">
        <v>21</v>
      </c>
      <c r="E3913" t="s">
        <v>22</v>
      </c>
      <c r="F3913" t="s">
        <v>22</v>
      </c>
      <c r="G3913">
        <v>0</v>
      </c>
      <c r="H3913">
        <v>195.1</v>
      </c>
      <c r="I3913">
        <v>65</v>
      </c>
      <c r="J3913">
        <v>33.17</v>
      </c>
      <c r="K3913">
        <v>214</v>
      </c>
      <c r="L3913">
        <v>80</v>
      </c>
      <c r="M3913">
        <v>18.190000000000001</v>
      </c>
      <c r="N3913">
        <v>124.4</v>
      </c>
      <c r="O3913">
        <v>96</v>
      </c>
      <c r="P3913">
        <v>5.6</v>
      </c>
      <c r="Q3913">
        <v>9.1999999999999993</v>
      </c>
      <c r="R3913">
        <v>6</v>
      </c>
      <c r="S3913">
        <v>2.48</v>
      </c>
      <c r="T3913">
        <v>2</v>
      </c>
      <c r="U3913" t="s">
        <v>22</v>
      </c>
      <c r="V3913">
        <f>IF(tbl_Customers[[#This Row],[churn]] = "yes", 1, 0)</f>
        <v>0</v>
      </c>
      <c r="W3913" t="str">
        <f>IF(tbl_Customers[[#This Row],[number_customer_service_calls]] &lt;= 1, "0-1 Calls", IF(tbl_Customers[[#This Row],[number_customer_service_calls]] &lt;= 3, "2-3 Calls", IF(tbl_Customers[[#This Row],[number_customer_service_calls]] &lt;=5, "4-5 Calls", "6+ Calls")))</f>
        <v>2-3 Calls</v>
      </c>
      <c r="X3913" t="str">
        <f>IF(tbl_Customers[[#This Row],[account_length]] &lt;= 50, "0-50", IF(tbl_Customers[[#This Row],[account_length]] &lt;=100, "51-100", IF(tbl_Customers[[#This Row],[account_length]] &lt;= 150, "101-150", "151+")))</f>
        <v>51-100</v>
      </c>
      <c r="Y3913" t="str">
        <f>IF(tbl_Customers[[#This Row],[total_intl_charge]] &lt;= 3, "Low Charges", "High Charges")</f>
        <v>Low Charges</v>
      </c>
      <c r="Z3913" t="str">
        <f>IF(tbl_Customers[[#This Row],[total_eve_calls]]&lt;=80,"Low Calls",
IF(tbl_Customers[[#This Row],[total_eve_calls]]&lt;=120,"Medium Calls","High Calls"))</f>
        <v>Low Calls</v>
      </c>
      <c r="AA3913" t="str">
        <f>IF(tbl_Customers[[#This Row],[total_eve_charge]]&lt;=15,"Low Charges",
IF(tbl_Customers[[#This Row],[total_eve_charge]]&lt;=20,"Medium Charges","High Charges"))</f>
        <v>Medium Charges</v>
      </c>
      <c r="AB39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13" t="str">
        <f>IF(tbl_Customers[[#This Row],[number_vmail_messages]] = 0, "No Usage", IF(tbl_Customers[[#This Row],[number_vmail_messages]] &lt;= 20, "Low Usage", IF(tbl_Customers[[#This Row],[number_vmail_messages]] &lt;= 40, "Medium Usgae", "High Usage")))</f>
        <v>No Usage</v>
      </c>
      <c r="AD3913" t="str">
        <f>IF(tbl_Customers[[#This Row],[total_day_minutes]]&lt;=150,"Low Usage", IF(tbl_Customers[[#This Row],[total_day_minutes]]&lt;=200,"Medium Usage", IF(tbl_Customers[[#This Row],[total_day_minutes]]&lt;=250,"High Usage","Very High Usage")))</f>
        <v>Medium Usage</v>
      </c>
      <c r="AE3913" t="str">
        <f>IF(tbl_Customers[[#This Row],[total_intl_calls]]&lt;=5,"Low Calls", IF(tbl_Customers[[#This Row],[total_intl_calls]]&lt;=10, "Medium Calls", "High Calls"))</f>
        <v>Medium Calls</v>
      </c>
      <c r="AF39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13" s="36" t="str">
        <f>IF(tbl_Customers[[#This Row],[Churn_Risk_Score]]&gt;=10,"High Risk", IF(tbl_Customers[[#This Row],[Churn_Risk_Score]]&gt;=5,"Medium Risk","Low Risk"))</f>
        <v>Low Risk</v>
      </c>
    </row>
    <row r="3914" spans="1:33" x14ac:dyDescent="0.35">
      <c r="A3914">
        <v>3913</v>
      </c>
      <c r="B3914" t="s">
        <v>31</v>
      </c>
      <c r="C3914">
        <v>176</v>
      </c>
      <c r="D3914" t="s">
        <v>21</v>
      </c>
      <c r="E3914" t="s">
        <v>22</v>
      </c>
      <c r="F3914" t="s">
        <v>22</v>
      </c>
      <c r="G3914">
        <v>0</v>
      </c>
      <c r="H3914">
        <v>162.6</v>
      </c>
      <c r="I3914">
        <v>97</v>
      </c>
      <c r="J3914">
        <v>27.64</v>
      </c>
      <c r="K3914">
        <v>227.8</v>
      </c>
      <c r="L3914">
        <v>107</v>
      </c>
      <c r="M3914">
        <v>19.36</v>
      </c>
      <c r="N3914">
        <v>218.8</v>
      </c>
      <c r="O3914">
        <v>92</v>
      </c>
      <c r="P3914">
        <v>9.85</v>
      </c>
      <c r="Q3914">
        <v>11.3</v>
      </c>
      <c r="R3914">
        <v>4</v>
      </c>
      <c r="S3914">
        <v>3.05</v>
      </c>
      <c r="T3914">
        <v>1</v>
      </c>
      <c r="U3914" t="s">
        <v>22</v>
      </c>
      <c r="V3914">
        <f>IF(tbl_Customers[[#This Row],[churn]] = "yes", 1, 0)</f>
        <v>0</v>
      </c>
      <c r="W3914" t="str">
        <f>IF(tbl_Customers[[#This Row],[number_customer_service_calls]] &lt;= 1, "0-1 Calls", IF(tbl_Customers[[#This Row],[number_customer_service_calls]] &lt;= 3, "2-3 Calls", IF(tbl_Customers[[#This Row],[number_customer_service_calls]] &lt;=5, "4-5 Calls", "6+ Calls")))</f>
        <v>0-1 Calls</v>
      </c>
      <c r="X3914" t="str">
        <f>IF(tbl_Customers[[#This Row],[account_length]] &lt;= 50, "0-50", IF(tbl_Customers[[#This Row],[account_length]] &lt;=100, "51-100", IF(tbl_Customers[[#This Row],[account_length]] &lt;= 150, "101-150", "151+")))</f>
        <v>151+</v>
      </c>
      <c r="Y3914" t="str">
        <f>IF(tbl_Customers[[#This Row],[total_intl_charge]] &lt;= 3, "Low Charges", "High Charges")</f>
        <v>High Charges</v>
      </c>
      <c r="Z3914" t="str">
        <f>IF(tbl_Customers[[#This Row],[total_eve_calls]]&lt;=80,"Low Calls",
IF(tbl_Customers[[#This Row],[total_eve_calls]]&lt;=120,"Medium Calls","High Calls"))</f>
        <v>Medium Calls</v>
      </c>
      <c r="AA3914" t="str">
        <f>IF(tbl_Customers[[#This Row],[total_eve_charge]]&lt;=15,"Low Charges",
IF(tbl_Customers[[#This Row],[total_eve_charge]]&lt;=20,"Medium Charges","High Charges"))</f>
        <v>Medium Charges</v>
      </c>
      <c r="AB39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14" t="str">
        <f>IF(tbl_Customers[[#This Row],[number_vmail_messages]] = 0, "No Usage", IF(tbl_Customers[[#This Row],[number_vmail_messages]] &lt;= 20, "Low Usage", IF(tbl_Customers[[#This Row],[number_vmail_messages]] &lt;= 40, "Medium Usgae", "High Usage")))</f>
        <v>No Usage</v>
      </c>
      <c r="AD3914" t="str">
        <f>IF(tbl_Customers[[#This Row],[total_day_minutes]]&lt;=150,"Low Usage", IF(tbl_Customers[[#This Row],[total_day_minutes]]&lt;=200,"Medium Usage", IF(tbl_Customers[[#This Row],[total_day_minutes]]&lt;=250,"High Usage","Very High Usage")))</f>
        <v>Medium Usage</v>
      </c>
      <c r="AE3914" t="str">
        <f>IF(tbl_Customers[[#This Row],[total_intl_calls]]&lt;=5,"Low Calls", IF(tbl_Customers[[#This Row],[total_intl_calls]]&lt;=10, "Medium Calls", "High Calls"))</f>
        <v>Low Calls</v>
      </c>
      <c r="AF39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14" s="36" t="str">
        <f>IF(tbl_Customers[[#This Row],[Churn_Risk_Score]]&gt;=10,"High Risk", IF(tbl_Customers[[#This Row],[Churn_Risk_Score]]&gt;=5,"Medium Risk","Low Risk"))</f>
        <v>Low Risk</v>
      </c>
    </row>
    <row r="3915" spans="1:33" x14ac:dyDescent="0.35">
      <c r="A3915">
        <v>3914</v>
      </c>
      <c r="B3915" t="s">
        <v>42</v>
      </c>
      <c r="C3915">
        <v>89</v>
      </c>
      <c r="D3915" t="s">
        <v>28</v>
      </c>
      <c r="E3915" t="s">
        <v>22</v>
      </c>
      <c r="F3915" t="s">
        <v>23</v>
      </c>
      <c r="G3915">
        <v>24</v>
      </c>
      <c r="H3915">
        <v>197.8</v>
      </c>
      <c r="I3915">
        <v>84</v>
      </c>
      <c r="J3915">
        <v>33.630000000000003</v>
      </c>
      <c r="K3915">
        <v>223.2</v>
      </c>
      <c r="L3915">
        <v>117</v>
      </c>
      <c r="M3915">
        <v>18.97</v>
      </c>
      <c r="N3915">
        <v>201.7</v>
      </c>
      <c r="O3915">
        <v>132</v>
      </c>
      <c r="P3915">
        <v>9.08</v>
      </c>
      <c r="Q3915">
        <v>5.7</v>
      </c>
      <c r="R3915">
        <v>4</v>
      </c>
      <c r="S3915">
        <v>1.54</v>
      </c>
      <c r="T3915">
        <v>1</v>
      </c>
      <c r="U3915" t="s">
        <v>22</v>
      </c>
      <c r="V3915">
        <f>IF(tbl_Customers[[#This Row],[churn]] = "yes", 1, 0)</f>
        <v>0</v>
      </c>
      <c r="W3915" t="str">
        <f>IF(tbl_Customers[[#This Row],[number_customer_service_calls]] &lt;= 1, "0-1 Calls", IF(tbl_Customers[[#This Row],[number_customer_service_calls]] &lt;= 3, "2-3 Calls", IF(tbl_Customers[[#This Row],[number_customer_service_calls]] &lt;=5, "4-5 Calls", "6+ Calls")))</f>
        <v>0-1 Calls</v>
      </c>
      <c r="X3915" t="str">
        <f>IF(tbl_Customers[[#This Row],[account_length]] &lt;= 50, "0-50", IF(tbl_Customers[[#This Row],[account_length]] &lt;=100, "51-100", IF(tbl_Customers[[#This Row],[account_length]] &lt;= 150, "101-150", "151+")))</f>
        <v>51-100</v>
      </c>
      <c r="Y3915" t="str">
        <f>IF(tbl_Customers[[#This Row],[total_intl_charge]] &lt;= 3, "Low Charges", "High Charges")</f>
        <v>Low Charges</v>
      </c>
      <c r="Z3915" t="str">
        <f>IF(tbl_Customers[[#This Row],[total_eve_calls]]&lt;=80,"Low Calls",
IF(tbl_Customers[[#This Row],[total_eve_calls]]&lt;=120,"Medium Calls","High Calls"))</f>
        <v>Medium Calls</v>
      </c>
      <c r="AA3915" t="str">
        <f>IF(tbl_Customers[[#This Row],[total_eve_charge]]&lt;=15,"Low Charges",
IF(tbl_Customers[[#This Row],[total_eve_charge]]&lt;=20,"Medium Charges","High Charges"))</f>
        <v>Medium Charges</v>
      </c>
      <c r="AB39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15" t="str">
        <f>IF(tbl_Customers[[#This Row],[number_vmail_messages]] = 0, "No Usage", IF(tbl_Customers[[#This Row],[number_vmail_messages]] &lt;= 20, "Low Usage", IF(tbl_Customers[[#This Row],[number_vmail_messages]] &lt;= 40, "Medium Usgae", "High Usage")))</f>
        <v>Medium Usgae</v>
      </c>
      <c r="AD3915" t="str">
        <f>IF(tbl_Customers[[#This Row],[total_day_minutes]]&lt;=150,"Low Usage", IF(tbl_Customers[[#This Row],[total_day_minutes]]&lt;=200,"Medium Usage", IF(tbl_Customers[[#This Row],[total_day_minutes]]&lt;=250,"High Usage","Very High Usage")))</f>
        <v>Medium Usage</v>
      </c>
      <c r="AE3915" t="str">
        <f>IF(tbl_Customers[[#This Row],[total_intl_calls]]&lt;=5,"Low Calls", IF(tbl_Customers[[#This Row],[total_intl_calls]]&lt;=10, "Medium Calls", "High Calls"))</f>
        <v>Low Calls</v>
      </c>
      <c r="AF39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15" s="36" t="str">
        <f>IF(tbl_Customers[[#This Row],[Churn_Risk_Score]]&gt;=10,"High Risk", IF(tbl_Customers[[#This Row],[Churn_Risk_Score]]&gt;=5,"Medium Risk","Low Risk"))</f>
        <v>Low Risk</v>
      </c>
    </row>
    <row r="3916" spans="1:33" x14ac:dyDescent="0.35">
      <c r="A3916">
        <v>3915</v>
      </c>
      <c r="B3916" t="s">
        <v>33</v>
      </c>
      <c r="C3916">
        <v>128</v>
      </c>
      <c r="D3916" t="s">
        <v>28</v>
      </c>
      <c r="E3916" t="s">
        <v>22</v>
      </c>
      <c r="F3916" t="s">
        <v>22</v>
      </c>
      <c r="G3916">
        <v>0</v>
      </c>
      <c r="H3916">
        <v>212.4</v>
      </c>
      <c r="I3916">
        <v>118</v>
      </c>
      <c r="J3916">
        <v>36.11</v>
      </c>
      <c r="K3916">
        <v>148.6</v>
      </c>
      <c r="L3916">
        <v>108</v>
      </c>
      <c r="M3916">
        <v>12.63</v>
      </c>
      <c r="N3916">
        <v>214.8</v>
      </c>
      <c r="O3916">
        <v>98</v>
      </c>
      <c r="P3916">
        <v>9.67</v>
      </c>
      <c r="Q3916">
        <v>9.8000000000000007</v>
      </c>
      <c r="R3916">
        <v>5</v>
      </c>
      <c r="S3916">
        <v>2.65</v>
      </c>
      <c r="T3916">
        <v>1</v>
      </c>
      <c r="U3916" t="s">
        <v>22</v>
      </c>
      <c r="V3916">
        <f>IF(tbl_Customers[[#This Row],[churn]] = "yes", 1, 0)</f>
        <v>0</v>
      </c>
      <c r="W3916" t="str">
        <f>IF(tbl_Customers[[#This Row],[number_customer_service_calls]] &lt;= 1, "0-1 Calls", IF(tbl_Customers[[#This Row],[number_customer_service_calls]] &lt;= 3, "2-3 Calls", IF(tbl_Customers[[#This Row],[number_customer_service_calls]] &lt;=5, "4-5 Calls", "6+ Calls")))</f>
        <v>0-1 Calls</v>
      </c>
      <c r="X3916" t="str">
        <f>IF(tbl_Customers[[#This Row],[account_length]] &lt;= 50, "0-50", IF(tbl_Customers[[#This Row],[account_length]] &lt;=100, "51-100", IF(tbl_Customers[[#This Row],[account_length]] &lt;= 150, "101-150", "151+")))</f>
        <v>101-150</v>
      </c>
      <c r="Y3916" t="str">
        <f>IF(tbl_Customers[[#This Row],[total_intl_charge]] &lt;= 3, "Low Charges", "High Charges")</f>
        <v>Low Charges</v>
      </c>
      <c r="Z3916" t="str">
        <f>IF(tbl_Customers[[#This Row],[total_eve_calls]]&lt;=80,"Low Calls",
IF(tbl_Customers[[#This Row],[total_eve_calls]]&lt;=120,"Medium Calls","High Calls"))</f>
        <v>Medium Calls</v>
      </c>
      <c r="AA3916" t="str">
        <f>IF(tbl_Customers[[#This Row],[total_eve_charge]]&lt;=15,"Low Charges",
IF(tbl_Customers[[#This Row],[total_eve_charge]]&lt;=20,"Medium Charges","High Charges"))</f>
        <v>Low Charges</v>
      </c>
      <c r="AB39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16" t="str">
        <f>IF(tbl_Customers[[#This Row],[number_vmail_messages]] = 0, "No Usage", IF(tbl_Customers[[#This Row],[number_vmail_messages]] &lt;= 20, "Low Usage", IF(tbl_Customers[[#This Row],[number_vmail_messages]] &lt;= 40, "Medium Usgae", "High Usage")))</f>
        <v>No Usage</v>
      </c>
      <c r="AD3916" t="str">
        <f>IF(tbl_Customers[[#This Row],[total_day_minutes]]&lt;=150,"Low Usage", IF(tbl_Customers[[#This Row],[total_day_minutes]]&lt;=200,"Medium Usage", IF(tbl_Customers[[#This Row],[total_day_minutes]]&lt;=250,"High Usage","Very High Usage")))</f>
        <v>High Usage</v>
      </c>
      <c r="AE3916" t="str">
        <f>IF(tbl_Customers[[#This Row],[total_intl_calls]]&lt;=5,"Low Calls", IF(tbl_Customers[[#This Row],[total_intl_calls]]&lt;=10, "Medium Calls", "High Calls"))</f>
        <v>Low Calls</v>
      </c>
      <c r="AF39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16" s="36" t="str">
        <f>IF(tbl_Customers[[#This Row],[Churn_Risk_Score]]&gt;=10,"High Risk", IF(tbl_Customers[[#This Row],[Churn_Risk_Score]]&gt;=5,"Medium Risk","Low Risk"))</f>
        <v>Low Risk</v>
      </c>
    </row>
    <row r="3917" spans="1:33" x14ac:dyDescent="0.35">
      <c r="A3917">
        <v>3916</v>
      </c>
      <c r="B3917" t="s">
        <v>61</v>
      </c>
      <c r="C3917">
        <v>138</v>
      </c>
      <c r="D3917" t="s">
        <v>25</v>
      </c>
      <c r="E3917" t="s">
        <v>22</v>
      </c>
      <c r="F3917" t="s">
        <v>22</v>
      </c>
      <c r="G3917">
        <v>0</v>
      </c>
      <c r="H3917">
        <v>63.7</v>
      </c>
      <c r="I3917">
        <v>114</v>
      </c>
      <c r="J3917">
        <v>10.83</v>
      </c>
      <c r="K3917">
        <v>212.2</v>
      </c>
      <c r="L3917">
        <v>132</v>
      </c>
      <c r="M3917">
        <v>18.04</v>
      </c>
      <c r="N3917">
        <v>247.6</v>
      </c>
      <c r="O3917">
        <v>114</v>
      </c>
      <c r="P3917">
        <v>11.14</v>
      </c>
      <c r="Q3917">
        <v>8.8000000000000007</v>
      </c>
      <c r="R3917">
        <v>4</v>
      </c>
      <c r="S3917">
        <v>2.38</v>
      </c>
      <c r="T3917">
        <v>0</v>
      </c>
      <c r="U3917" t="s">
        <v>22</v>
      </c>
      <c r="V3917">
        <f>IF(tbl_Customers[[#This Row],[churn]] = "yes", 1, 0)</f>
        <v>0</v>
      </c>
      <c r="W3917" t="str">
        <f>IF(tbl_Customers[[#This Row],[number_customer_service_calls]] &lt;= 1, "0-1 Calls", IF(tbl_Customers[[#This Row],[number_customer_service_calls]] &lt;= 3, "2-3 Calls", IF(tbl_Customers[[#This Row],[number_customer_service_calls]] &lt;=5, "4-5 Calls", "6+ Calls")))</f>
        <v>0-1 Calls</v>
      </c>
      <c r="X3917" t="str">
        <f>IF(tbl_Customers[[#This Row],[account_length]] &lt;= 50, "0-50", IF(tbl_Customers[[#This Row],[account_length]] &lt;=100, "51-100", IF(tbl_Customers[[#This Row],[account_length]] &lt;= 150, "101-150", "151+")))</f>
        <v>101-150</v>
      </c>
      <c r="Y3917" t="str">
        <f>IF(tbl_Customers[[#This Row],[total_intl_charge]] &lt;= 3, "Low Charges", "High Charges")</f>
        <v>Low Charges</v>
      </c>
      <c r="Z3917" t="str">
        <f>IF(tbl_Customers[[#This Row],[total_eve_calls]]&lt;=80,"Low Calls",
IF(tbl_Customers[[#This Row],[total_eve_calls]]&lt;=120,"Medium Calls","High Calls"))</f>
        <v>High Calls</v>
      </c>
      <c r="AA3917" t="str">
        <f>IF(tbl_Customers[[#This Row],[total_eve_charge]]&lt;=15,"Low Charges",
IF(tbl_Customers[[#This Row],[total_eve_charge]]&lt;=20,"Medium Charges","High Charges"))</f>
        <v>Medium Charges</v>
      </c>
      <c r="AB39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17" t="str">
        <f>IF(tbl_Customers[[#This Row],[number_vmail_messages]] = 0, "No Usage", IF(tbl_Customers[[#This Row],[number_vmail_messages]] &lt;= 20, "Low Usage", IF(tbl_Customers[[#This Row],[number_vmail_messages]] &lt;= 40, "Medium Usgae", "High Usage")))</f>
        <v>No Usage</v>
      </c>
      <c r="AD3917" t="str">
        <f>IF(tbl_Customers[[#This Row],[total_day_minutes]]&lt;=150,"Low Usage", IF(tbl_Customers[[#This Row],[total_day_minutes]]&lt;=200,"Medium Usage", IF(tbl_Customers[[#This Row],[total_day_minutes]]&lt;=250,"High Usage","Very High Usage")))</f>
        <v>Low Usage</v>
      </c>
      <c r="AE3917" t="str">
        <f>IF(tbl_Customers[[#This Row],[total_intl_calls]]&lt;=5,"Low Calls", IF(tbl_Customers[[#This Row],[total_intl_calls]]&lt;=10, "Medium Calls", "High Calls"))</f>
        <v>Low Calls</v>
      </c>
      <c r="AF39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17" s="36" t="str">
        <f>IF(tbl_Customers[[#This Row],[Churn_Risk_Score]]&gt;=10,"High Risk", IF(tbl_Customers[[#This Row],[Churn_Risk_Score]]&gt;=5,"Medium Risk","Low Risk"))</f>
        <v>Low Risk</v>
      </c>
    </row>
    <row r="3918" spans="1:33" x14ac:dyDescent="0.35">
      <c r="A3918">
        <v>3917</v>
      </c>
      <c r="B3918" t="s">
        <v>45</v>
      </c>
      <c r="C3918">
        <v>90</v>
      </c>
      <c r="D3918" t="s">
        <v>25</v>
      </c>
      <c r="E3918" t="s">
        <v>22</v>
      </c>
      <c r="F3918" t="s">
        <v>22</v>
      </c>
      <c r="G3918">
        <v>0</v>
      </c>
      <c r="H3918">
        <v>193.8</v>
      </c>
      <c r="I3918">
        <v>90</v>
      </c>
      <c r="J3918">
        <v>32.950000000000003</v>
      </c>
      <c r="K3918">
        <v>206.6</v>
      </c>
      <c r="L3918">
        <v>98</v>
      </c>
      <c r="M3918">
        <v>17.559999999999999</v>
      </c>
      <c r="N3918">
        <v>153.30000000000001</v>
      </c>
      <c r="O3918">
        <v>120</v>
      </c>
      <c r="P3918">
        <v>6.9</v>
      </c>
      <c r="Q3918">
        <v>10.1</v>
      </c>
      <c r="R3918">
        <v>9</v>
      </c>
      <c r="S3918">
        <v>2.73</v>
      </c>
      <c r="T3918">
        <v>3</v>
      </c>
      <c r="U3918" t="s">
        <v>22</v>
      </c>
      <c r="V3918">
        <f>IF(tbl_Customers[[#This Row],[churn]] = "yes", 1, 0)</f>
        <v>0</v>
      </c>
      <c r="W3918" t="str">
        <f>IF(tbl_Customers[[#This Row],[number_customer_service_calls]] &lt;= 1, "0-1 Calls", IF(tbl_Customers[[#This Row],[number_customer_service_calls]] &lt;= 3, "2-3 Calls", IF(tbl_Customers[[#This Row],[number_customer_service_calls]] &lt;=5, "4-5 Calls", "6+ Calls")))</f>
        <v>2-3 Calls</v>
      </c>
      <c r="X3918" t="str">
        <f>IF(tbl_Customers[[#This Row],[account_length]] &lt;= 50, "0-50", IF(tbl_Customers[[#This Row],[account_length]] &lt;=100, "51-100", IF(tbl_Customers[[#This Row],[account_length]] &lt;= 150, "101-150", "151+")))</f>
        <v>51-100</v>
      </c>
      <c r="Y3918" t="str">
        <f>IF(tbl_Customers[[#This Row],[total_intl_charge]] &lt;= 3, "Low Charges", "High Charges")</f>
        <v>Low Charges</v>
      </c>
      <c r="Z3918" t="str">
        <f>IF(tbl_Customers[[#This Row],[total_eve_calls]]&lt;=80,"Low Calls",
IF(tbl_Customers[[#This Row],[total_eve_calls]]&lt;=120,"Medium Calls","High Calls"))</f>
        <v>Medium Calls</v>
      </c>
      <c r="AA3918" t="str">
        <f>IF(tbl_Customers[[#This Row],[total_eve_charge]]&lt;=15,"Low Charges",
IF(tbl_Customers[[#This Row],[total_eve_charge]]&lt;=20,"Medium Charges","High Charges"))</f>
        <v>Medium Charges</v>
      </c>
      <c r="AB39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18" t="str">
        <f>IF(tbl_Customers[[#This Row],[number_vmail_messages]] = 0, "No Usage", IF(tbl_Customers[[#This Row],[number_vmail_messages]] &lt;= 20, "Low Usage", IF(tbl_Customers[[#This Row],[number_vmail_messages]] &lt;= 40, "Medium Usgae", "High Usage")))</f>
        <v>No Usage</v>
      </c>
      <c r="AD3918" t="str">
        <f>IF(tbl_Customers[[#This Row],[total_day_minutes]]&lt;=150,"Low Usage", IF(tbl_Customers[[#This Row],[total_day_minutes]]&lt;=200,"Medium Usage", IF(tbl_Customers[[#This Row],[total_day_minutes]]&lt;=250,"High Usage","Very High Usage")))</f>
        <v>Medium Usage</v>
      </c>
      <c r="AE3918" t="str">
        <f>IF(tbl_Customers[[#This Row],[total_intl_calls]]&lt;=5,"Low Calls", IF(tbl_Customers[[#This Row],[total_intl_calls]]&lt;=10, "Medium Calls", "High Calls"))</f>
        <v>Medium Calls</v>
      </c>
      <c r="AF39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18" s="36" t="str">
        <f>IF(tbl_Customers[[#This Row],[Churn_Risk_Score]]&gt;=10,"High Risk", IF(tbl_Customers[[#This Row],[Churn_Risk_Score]]&gt;=5,"Medium Risk","Low Risk"))</f>
        <v>Low Risk</v>
      </c>
    </row>
    <row r="3919" spans="1:33" x14ac:dyDescent="0.35">
      <c r="A3919">
        <v>3918</v>
      </c>
      <c r="B3919" t="s">
        <v>36</v>
      </c>
      <c r="C3919">
        <v>57</v>
      </c>
      <c r="D3919" t="s">
        <v>28</v>
      </c>
      <c r="E3919" t="s">
        <v>22</v>
      </c>
      <c r="F3919" t="s">
        <v>23</v>
      </c>
      <c r="G3919">
        <v>25</v>
      </c>
      <c r="H3919">
        <v>144</v>
      </c>
      <c r="I3919">
        <v>81</v>
      </c>
      <c r="J3919">
        <v>24.48</v>
      </c>
      <c r="K3919">
        <v>187.2</v>
      </c>
      <c r="L3919">
        <v>112</v>
      </c>
      <c r="M3919">
        <v>15.91</v>
      </c>
      <c r="N3919">
        <v>158.6</v>
      </c>
      <c r="O3919">
        <v>122</v>
      </c>
      <c r="P3919">
        <v>7.14</v>
      </c>
      <c r="Q3919">
        <v>8.5</v>
      </c>
      <c r="R3919">
        <v>6</v>
      </c>
      <c r="S3919">
        <v>2.2999999999999998</v>
      </c>
      <c r="T3919">
        <v>3</v>
      </c>
      <c r="U3919" t="s">
        <v>22</v>
      </c>
      <c r="V3919">
        <f>IF(tbl_Customers[[#This Row],[churn]] = "yes", 1, 0)</f>
        <v>0</v>
      </c>
      <c r="W3919" t="str">
        <f>IF(tbl_Customers[[#This Row],[number_customer_service_calls]] &lt;= 1, "0-1 Calls", IF(tbl_Customers[[#This Row],[number_customer_service_calls]] &lt;= 3, "2-3 Calls", IF(tbl_Customers[[#This Row],[number_customer_service_calls]] &lt;=5, "4-5 Calls", "6+ Calls")))</f>
        <v>2-3 Calls</v>
      </c>
      <c r="X3919" t="str">
        <f>IF(tbl_Customers[[#This Row],[account_length]] &lt;= 50, "0-50", IF(tbl_Customers[[#This Row],[account_length]] &lt;=100, "51-100", IF(tbl_Customers[[#This Row],[account_length]] &lt;= 150, "101-150", "151+")))</f>
        <v>51-100</v>
      </c>
      <c r="Y3919" t="str">
        <f>IF(tbl_Customers[[#This Row],[total_intl_charge]] &lt;= 3, "Low Charges", "High Charges")</f>
        <v>Low Charges</v>
      </c>
      <c r="Z3919" t="str">
        <f>IF(tbl_Customers[[#This Row],[total_eve_calls]]&lt;=80,"Low Calls",
IF(tbl_Customers[[#This Row],[total_eve_calls]]&lt;=120,"Medium Calls","High Calls"))</f>
        <v>Medium Calls</v>
      </c>
      <c r="AA3919" t="str">
        <f>IF(tbl_Customers[[#This Row],[total_eve_charge]]&lt;=15,"Low Charges",
IF(tbl_Customers[[#This Row],[total_eve_charge]]&lt;=20,"Medium Charges","High Charges"))</f>
        <v>Medium Charges</v>
      </c>
      <c r="AB39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919" t="str">
        <f>IF(tbl_Customers[[#This Row],[number_vmail_messages]] = 0, "No Usage", IF(tbl_Customers[[#This Row],[number_vmail_messages]] &lt;= 20, "Low Usage", IF(tbl_Customers[[#This Row],[number_vmail_messages]] &lt;= 40, "Medium Usgae", "High Usage")))</f>
        <v>Medium Usgae</v>
      </c>
      <c r="AD3919" t="str">
        <f>IF(tbl_Customers[[#This Row],[total_day_minutes]]&lt;=150,"Low Usage", IF(tbl_Customers[[#This Row],[total_day_minutes]]&lt;=200,"Medium Usage", IF(tbl_Customers[[#This Row],[total_day_minutes]]&lt;=250,"High Usage","Very High Usage")))</f>
        <v>Low Usage</v>
      </c>
      <c r="AE3919" t="str">
        <f>IF(tbl_Customers[[#This Row],[total_intl_calls]]&lt;=5,"Low Calls", IF(tbl_Customers[[#This Row],[total_intl_calls]]&lt;=10, "Medium Calls", "High Calls"))</f>
        <v>Medium Calls</v>
      </c>
      <c r="AF39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19" s="36" t="str">
        <f>IF(tbl_Customers[[#This Row],[Churn_Risk_Score]]&gt;=10,"High Risk", IF(tbl_Customers[[#This Row],[Churn_Risk_Score]]&gt;=5,"Medium Risk","Low Risk"))</f>
        <v>Low Risk</v>
      </c>
    </row>
    <row r="3920" spans="1:33" x14ac:dyDescent="0.35">
      <c r="A3920">
        <v>3919</v>
      </c>
      <c r="B3920" t="s">
        <v>61</v>
      </c>
      <c r="C3920">
        <v>177</v>
      </c>
      <c r="D3920" t="s">
        <v>25</v>
      </c>
      <c r="E3920" t="s">
        <v>22</v>
      </c>
      <c r="F3920" t="s">
        <v>23</v>
      </c>
      <c r="G3920">
        <v>29</v>
      </c>
      <c r="H3920">
        <v>189</v>
      </c>
      <c r="I3920">
        <v>91</v>
      </c>
      <c r="J3920">
        <v>32.130000000000003</v>
      </c>
      <c r="K3920">
        <v>303.10000000000002</v>
      </c>
      <c r="L3920">
        <v>96</v>
      </c>
      <c r="M3920">
        <v>25.76</v>
      </c>
      <c r="N3920">
        <v>163.6</v>
      </c>
      <c r="O3920">
        <v>116</v>
      </c>
      <c r="P3920">
        <v>7.36</v>
      </c>
      <c r="Q3920">
        <v>15.7</v>
      </c>
      <c r="R3920">
        <v>1</v>
      </c>
      <c r="S3920">
        <v>4.24</v>
      </c>
      <c r="T3920">
        <v>3</v>
      </c>
      <c r="U3920" t="s">
        <v>22</v>
      </c>
      <c r="V3920">
        <f>IF(tbl_Customers[[#This Row],[churn]] = "yes", 1, 0)</f>
        <v>0</v>
      </c>
      <c r="W3920" t="str">
        <f>IF(tbl_Customers[[#This Row],[number_customer_service_calls]] &lt;= 1, "0-1 Calls", IF(tbl_Customers[[#This Row],[number_customer_service_calls]] &lt;= 3, "2-3 Calls", IF(tbl_Customers[[#This Row],[number_customer_service_calls]] &lt;=5, "4-5 Calls", "6+ Calls")))</f>
        <v>2-3 Calls</v>
      </c>
      <c r="X3920" t="str">
        <f>IF(tbl_Customers[[#This Row],[account_length]] &lt;= 50, "0-50", IF(tbl_Customers[[#This Row],[account_length]] &lt;=100, "51-100", IF(tbl_Customers[[#This Row],[account_length]] &lt;= 150, "101-150", "151+")))</f>
        <v>151+</v>
      </c>
      <c r="Y3920" t="str">
        <f>IF(tbl_Customers[[#This Row],[total_intl_charge]] &lt;= 3, "Low Charges", "High Charges")</f>
        <v>High Charges</v>
      </c>
      <c r="Z3920" t="str">
        <f>IF(tbl_Customers[[#This Row],[total_eve_calls]]&lt;=80,"Low Calls",
IF(tbl_Customers[[#This Row],[total_eve_calls]]&lt;=120,"Medium Calls","High Calls"))</f>
        <v>Medium Calls</v>
      </c>
      <c r="AA3920" t="str">
        <f>IF(tbl_Customers[[#This Row],[total_eve_charge]]&lt;=15,"Low Charges",
IF(tbl_Customers[[#This Row],[total_eve_charge]]&lt;=20,"Medium Charges","High Charges"))</f>
        <v>High Charges</v>
      </c>
      <c r="AB39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20" t="str">
        <f>IF(tbl_Customers[[#This Row],[number_vmail_messages]] = 0, "No Usage", IF(tbl_Customers[[#This Row],[number_vmail_messages]] &lt;= 20, "Low Usage", IF(tbl_Customers[[#This Row],[number_vmail_messages]] &lt;= 40, "Medium Usgae", "High Usage")))</f>
        <v>Medium Usgae</v>
      </c>
      <c r="AD3920" t="str">
        <f>IF(tbl_Customers[[#This Row],[total_day_minutes]]&lt;=150,"Low Usage", IF(tbl_Customers[[#This Row],[total_day_minutes]]&lt;=200,"Medium Usage", IF(tbl_Customers[[#This Row],[total_day_minutes]]&lt;=250,"High Usage","Very High Usage")))</f>
        <v>Medium Usage</v>
      </c>
      <c r="AE3920" t="str">
        <f>IF(tbl_Customers[[#This Row],[total_intl_calls]]&lt;=5,"Low Calls", IF(tbl_Customers[[#This Row],[total_intl_calls]]&lt;=10, "Medium Calls", "High Calls"))</f>
        <v>Low Calls</v>
      </c>
      <c r="AF39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20" s="36" t="str">
        <f>IF(tbl_Customers[[#This Row],[Churn_Risk_Score]]&gt;=10,"High Risk", IF(tbl_Customers[[#This Row],[Churn_Risk_Score]]&gt;=5,"Medium Risk","Low Risk"))</f>
        <v>Low Risk</v>
      </c>
    </row>
    <row r="3921" spans="1:33" x14ac:dyDescent="0.35">
      <c r="A3921">
        <v>3920</v>
      </c>
      <c r="B3921" t="s">
        <v>53</v>
      </c>
      <c r="C3921">
        <v>98</v>
      </c>
      <c r="D3921" t="s">
        <v>21</v>
      </c>
      <c r="E3921" t="s">
        <v>22</v>
      </c>
      <c r="F3921" t="s">
        <v>23</v>
      </c>
      <c r="G3921">
        <v>23</v>
      </c>
      <c r="H3921">
        <v>168.9</v>
      </c>
      <c r="I3921">
        <v>98</v>
      </c>
      <c r="J3921">
        <v>28.71</v>
      </c>
      <c r="K3921">
        <v>226.3</v>
      </c>
      <c r="L3921">
        <v>117</v>
      </c>
      <c r="M3921">
        <v>19.239999999999998</v>
      </c>
      <c r="N3921">
        <v>165.5</v>
      </c>
      <c r="O3921">
        <v>96</v>
      </c>
      <c r="P3921">
        <v>7.45</v>
      </c>
      <c r="Q3921">
        <v>14.3</v>
      </c>
      <c r="R3921">
        <v>3</v>
      </c>
      <c r="S3921">
        <v>3.86</v>
      </c>
      <c r="T3921">
        <v>0</v>
      </c>
      <c r="U3921" t="s">
        <v>22</v>
      </c>
      <c r="V3921">
        <f>IF(tbl_Customers[[#This Row],[churn]] = "yes", 1, 0)</f>
        <v>0</v>
      </c>
      <c r="W3921" t="str">
        <f>IF(tbl_Customers[[#This Row],[number_customer_service_calls]] &lt;= 1, "0-1 Calls", IF(tbl_Customers[[#This Row],[number_customer_service_calls]] &lt;= 3, "2-3 Calls", IF(tbl_Customers[[#This Row],[number_customer_service_calls]] &lt;=5, "4-5 Calls", "6+ Calls")))</f>
        <v>0-1 Calls</v>
      </c>
      <c r="X3921" t="str">
        <f>IF(tbl_Customers[[#This Row],[account_length]] &lt;= 50, "0-50", IF(tbl_Customers[[#This Row],[account_length]] &lt;=100, "51-100", IF(tbl_Customers[[#This Row],[account_length]] &lt;= 150, "101-150", "151+")))</f>
        <v>51-100</v>
      </c>
      <c r="Y3921" t="str">
        <f>IF(tbl_Customers[[#This Row],[total_intl_charge]] &lt;= 3, "Low Charges", "High Charges")</f>
        <v>High Charges</v>
      </c>
      <c r="Z3921" t="str">
        <f>IF(tbl_Customers[[#This Row],[total_eve_calls]]&lt;=80,"Low Calls",
IF(tbl_Customers[[#This Row],[total_eve_calls]]&lt;=120,"Medium Calls","High Calls"))</f>
        <v>Medium Calls</v>
      </c>
      <c r="AA3921" t="str">
        <f>IF(tbl_Customers[[#This Row],[total_eve_charge]]&lt;=15,"Low Charges",
IF(tbl_Customers[[#This Row],[total_eve_charge]]&lt;=20,"Medium Charges","High Charges"))</f>
        <v>Medium Charges</v>
      </c>
      <c r="AB39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21" t="str">
        <f>IF(tbl_Customers[[#This Row],[number_vmail_messages]] = 0, "No Usage", IF(tbl_Customers[[#This Row],[number_vmail_messages]] &lt;= 20, "Low Usage", IF(tbl_Customers[[#This Row],[number_vmail_messages]] &lt;= 40, "Medium Usgae", "High Usage")))</f>
        <v>Medium Usgae</v>
      </c>
      <c r="AD3921" t="str">
        <f>IF(tbl_Customers[[#This Row],[total_day_minutes]]&lt;=150,"Low Usage", IF(tbl_Customers[[#This Row],[total_day_minutes]]&lt;=200,"Medium Usage", IF(tbl_Customers[[#This Row],[total_day_minutes]]&lt;=250,"High Usage","Very High Usage")))</f>
        <v>Medium Usage</v>
      </c>
      <c r="AE3921" t="str">
        <f>IF(tbl_Customers[[#This Row],[total_intl_calls]]&lt;=5,"Low Calls", IF(tbl_Customers[[#This Row],[total_intl_calls]]&lt;=10, "Medium Calls", "High Calls"))</f>
        <v>Low Calls</v>
      </c>
      <c r="AF39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21" s="36" t="str">
        <f>IF(tbl_Customers[[#This Row],[Churn_Risk_Score]]&gt;=10,"High Risk", IF(tbl_Customers[[#This Row],[Churn_Risk_Score]]&gt;=5,"Medium Risk","Low Risk"))</f>
        <v>Low Risk</v>
      </c>
    </row>
    <row r="3922" spans="1:33" x14ac:dyDescent="0.35">
      <c r="A3922">
        <v>3921</v>
      </c>
      <c r="B3922" t="s">
        <v>32</v>
      </c>
      <c r="C3922">
        <v>140</v>
      </c>
      <c r="D3922" t="s">
        <v>21</v>
      </c>
      <c r="E3922" t="s">
        <v>22</v>
      </c>
      <c r="F3922" t="s">
        <v>22</v>
      </c>
      <c r="G3922">
        <v>0</v>
      </c>
      <c r="H3922">
        <v>204.7</v>
      </c>
      <c r="I3922">
        <v>100</v>
      </c>
      <c r="J3922">
        <v>34.799999999999997</v>
      </c>
      <c r="K3922">
        <v>126.8</v>
      </c>
      <c r="L3922">
        <v>107</v>
      </c>
      <c r="M3922">
        <v>10.78</v>
      </c>
      <c r="N3922">
        <v>202.8</v>
      </c>
      <c r="O3922">
        <v>115</v>
      </c>
      <c r="P3922">
        <v>9.1300000000000008</v>
      </c>
      <c r="Q3922">
        <v>12.1</v>
      </c>
      <c r="R3922">
        <v>4</v>
      </c>
      <c r="S3922">
        <v>3.27</v>
      </c>
      <c r="T3922">
        <v>2</v>
      </c>
      <c r="U3922" t="s">
        <v>22</v>
      </c>
      <c r="V3922">
        <f>IF(tbl_Customers[[#This Row],[churn]] = "yes", 1, 0)</f>
        <v>0</v>
      </c>
      <c r="W3922" t="str">
        <f>IF(tbl_Customers[[#This Row],[number_customer_service_calls]] &lt;= 1, "0-1 Calls", IF(tbl_Customers[[#This Row],[number_customer_service_calls]] &lt;= 3, "2-3 Calls", IF(tbl_Customers[[#This Row],[number_customer_service_calls]] &lt;=5, "4-5 Calls", "6+ Calls")))</f>
        <v>2-3 Calls</v>
      </c>
      <c r="X3922" t="str">
        <f>IF(tbl_Customers[[#This Row],[account_length]] &lt;= 50, "0-50", IF(tbl_Customers[[#This Row],[account_length]] &lt;=100, "51-100", IF(tbl_Customers[[#This Row],[account_length]] &lt;= 150, "101-150", "151+")))</f>
        <v>101-150</v>
      </c>
      <c r="Y3922" t="str">
        <f>IF(tbl_Customers[[#This Row],[total_intl_charge]] &lt;= 3, "Low Charges", "High Charges")</f>
        <v>High Charges</v>
      </c>
      <c r="Z3922" t="str">
        <f>IF(tbl_Customers[[#This Row],[total_eve_calls]]&lt;=80,"Low Calls",
IF(tbl_Customers[[#This Row],[total_eve_calls]]&lt;=120,"Medium Calls","High Calls"))</f>
        <v>Medium Calls</v>
      </c>
      <c r="AA3922" t="str">
        <f>IF(tbl_Customers[[#This Row],[total_eve_charge]]&lt;=15,"Low Charges",
IF(tbl_Customers[[#This Row],[total_eve_charge]]&lt;=20,"Medium Charges","High Charges"))</f>
        <v>Low Charges</v>
      </c>
      <c r="AB39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22" t="str">
        <f>IF(tbl_Customers[[#This Row],[number_vmail_messages]] = 0, "No Usage", IF(tbl_Customers[[#This Row],[number_vmail_messages]] &lt;= 20, "Low Usage", IF(tbl_Customers[[#This Row],[number_vmail_messages]] &lt;= 40, "Medium Usgae", "High Usage")))</f>
        <v>No Usage</v>
      </c>
      <c r="AD3922" t="str">
        <f>IF(tbl_Customers[[#This Row],[total_day_minutes]]&lt;=150,"Low Usage", IF(tbl_Customers[[#This Row],[total_day_minutes]]&lt;=200,"Medium Usage", IF(tbl_Customers[[#This Row],[total_day_minutes]]&lt;=250,"High Usage","Very High Usage")))</f>
        <v>High Usage</v>
      </c>
      <c r="AE3922" t="str">
        <f>IF(tbl_Customers[[#This Row],[total_intl_calls]]&lt;=5,"Low Calls", IF(tbl_Customers[[#This Row],[total_intl_calls]]&lt;=10, "Medium Calls", "High Calls"))</f>
        <v>Low Calls</v>
      </c>
      <c r="AF39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22" s="36" t="str">
        <f>IF(tbl_Customers[[#This Row],[Churn_Risk_Score]]&gt;=10,"High Risk", IF(tbl_Customers[[#This Row],[Churn_Risk_Score]]&gt;=5,"Medium Risk","Low Risk"))</f>
        <v>Low Risk</v>
      </c>
    </row>
    <row r="3923" spans="1:33" x14ac:dyDescent="0.35">
      <c r="A3923">
        <v>3922</v>
      </c>
      <c r="B3923" t="s">
        <v>65</v>
      </c>
      <c r="C3923">
        <v>133</v>
      </c>
      <c r="D3923" t="s">
        <v>21</v>
      </c>
      <c r="E3923" t="s">
        <v>22</v>
      </c>
      <c r="F3923" t="s">
        <v>22</v>
      </c>
      <c r="G3923">
        <v>0</v>
      </c>
      <c r="H3923">
        <v>226.8</v>
      </c>
      <c r="I3923">
        <v>87</v>
      </c>
      <c r="J3923">
        <v>38.56</v>
      </c>
      <c r="K3923">
        <v>127.9</v>
      </c>
      <c r="L3923">
        <v>93</v>
      </c>
      <c r="M3923">
        <v>10.87</v>
      </c>
      <c r="N3923">
        <v>160.1</v>
      </c>
      <c r="O3923">
        <v>89</v>
      </c>
      <c r="P3923">
        <v>7.2</v>
      </c>
      <c r="Q3923">
        <v>9.1999999999999993</v>
      </c>
      <c r="R3923">
        <v>3</v>
      </c>
      <c r="S3923">
        <v>2.48</v>
      </c>
      <c r="T3923">
        <v>0</v>
      </c>
      <c r="U3923" t="s">
        <v>22</v>
      </c>
      <c r="V3923">
        <f>IF(tbl_Customers[[#This Row],[churn]] = "yes", 1, 0)</f>
        <v>0</v>
      </c>
      <c r="W3923" t="str">
        <f>IF(tbl_Customers[[#This Row],[number_customer_service_calls]] &lt;= 1, "0-1 Calls", IF(tbl_Customers[[#This Row],[number_customer_service_calls]] &lt;= 3, "2-3 Calls", IF(tbl_Customers[[#This Row],[number_customer_service_calls]] &lt;=5, "4-5 Calls", "6+ Calls")))</f>
        <v>0-1 Calls</v>
      </c>
      <c r="X3923" t="str">
        <f>IF(tbl_Customers[[#This Row],[account_length]] &lt;= 50, "0-50", IF(tbl_Customers[[#This Row],[account_length]] &lt;=100, "51-100", IF(tbl_Customers[[#This Row],[account_length]] &lt;= 150, "101-150", "151+")))</f>
        <v>101-150</v>
      </c>
      <c r="Y3923" t="str">
        <f>IF(tbl_Customers[[#This Row],[total_intl_charge]] &lt;= 3, "Low Charges", "High Charges")</f>
        <v>Low Charges</v>
      </c>
      <c r="Z3923" t="str">
        <f>IF(tbl_Customers[[#This Row],[total_eve_calls]]&lt;=80,"Low Calls",
IF(tbl_Customers[[#This Row],[total_eve_calls]]&lt;=120,"Medium Calls","High Calls"))</f>
        <v>Medium Calls</v>
      </c>
      <c r="AA3923" t="str">
        <f>IF(tbl_Customers[[#This Row],[total_eve_charge]]&lt;=15,"Low Charges",
IF(tbl_Customers[[#This Row],[total_eve_charge]]&lt;=20,"Medium Charges","High Charges"))</f>
        <v>Low Charges</v>
      </c>
      <c r="AB39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23" t="str">
        <f>IF(tbl_Customers[[#This Row],[number_vmail_messages]] = 0, "No Usage", IF(tbl_Customers[[#This Row],[number_vmail_messages]] &lt;= 20, "Low Usage", IF(tbl_Customers[[#This Row],[number_vmail_messages]] &lt;= 40, "Medium Usgae", "High Usage")))</f>
        <v>No Usage</v>
      </c>
      <c r="AD3923" t="str">
        <f>IF(tbl_Customers[[#This Row],[total_day_minutes]]&lt;=150,"Low Usage", IF(tbl_Customers[[#This Row],[total_day_minutes]]&lt;=200,"Medium Usage", IF(tbl_Customers[[#This Row],[total_day_minutes]]&lt;=250,"High Usage","Very High Usage")))</f>
        <v>High Usage</v>
      </c>
      <c r="AE3923" t="str">
        <f>IF(tbl_Customers[[#This Row],[total_intl_calls]]&lt;=5,"Low Calls", IF(tbl_Customers[[#This Row],[total_intl_calls]]&lt;=10, "Medium Calls", "High Calls"))</f>
        <v>Low Calls</v>
      </c>
      <c r="AF39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23" s="36" t="str">
        <f>IF(tbl_Customers[[#This Row],[Churn_Risk_Score]]&gt;=10,"High Risk", IF(tbl_Customers[[#This Row],[Churn_Risk_Score]]&gt;=5,"Medium Risk","Low Risk"))</f>
        <v>Low Risk</v>
      </c>
    </row>
    <row r="3924" spans="1:33" x14ac:dyDescent="0.35">
      <c r="A3924">
        <v>3923</v>
      </c>
      <c r="B3924" t="s">
        <v>58</v>
      </c>
      <c r="C3924">
        <v>166</v>
      </c>
      <c r="D3924" t="s">
        <v>21</v>
      </c>
      <c r="E3924" t="s">
        <v>22</v>
      </c>
      <c r="F3924" t="s">
        <v>23</v>
      </c>
      <c r="G3924">
        <v>26</v>
      </c>
      <c r="H3924">
        <v>152.1</v>
      </c>
      <c r="I3924">
        <v>114</v>
      </c>
      <c r="J3924">
        <v>25.86</v>
      </c>
      <c r="K3924">
        <v>89.3</v>
      </c>
      <c r="L3924">
        <v>67</v>
      </c>
      <c r="M3924">
        <v>7.59</v>
      </c>
      <c r="N3924">
        <v>194.6</v>
      </c>
      <c r="O3924">
        <v>111</v>
      </c>
      <c r="P3924">
        <v>8.76</v>
      </c>
      <c r="Q3924">
        <v>7.5</v>
      </c>
      <c r="R3924">
        <v>6</v>
      </c>
      <c r="S3924">
        <v>2.0299999999999998</v>
      </c>
      <c r="T3924">
        <v>0</v>
      </c>
      <c r="U3924" t="s">
        <v>22</v>
      </c>
      <c r="V3924">
        <f>IF(tbl_Customers[[#This Row],[churn]] = "yes", 1, 0)</f>
        <v>0</v>
      </c>
      <c r="W3924" t="str">
        <f>IF(tbl_Customers[[#This Row],[number_customer_service_calls]] &lt;= 1, "0-1 Calls", IF(tbl_Customers[[#This Row],[number_customer_service_calls]] &lt;= 3, "2-3 Calls", IF(tbl_Customers[[#This Row],[number_customer_service_calls]] &lt;=5, "4-5 Calls", "6+ Calls")))</f>
        <v>0-1 Calls</v>
      </c>
      <c r="X3924" t="str">
        <f>IF(tbl_Customers[[#This Row],[account_length]] &lt;= 50, "0-50", IF(tbl_Customers[[#This Row],[account_length]] &lt;=100, "51-100", IF(tbl_Customers[[#This Row],[account_length]] &lt;= 150, "101-150", "151+")))</f>
        <v>151+</v>
      </c>
      <c r="Y3924" t="str">
        <f>IF(tbl_Customers[[#This Row],[total_intl_charge]] &lt;= 3, "Low Charges", "High Charges")</f>
        <v>Low Charges</v>
      </c>
      <c r="Z3924" t="str">
        <f>IF(tbl_Customers[[#This Row],[total_eve_calls]]&lt;=80,"Low Calls",
IF(tbl_Customers[[#This Row],[total_eve_calls]]&lt;=120,"Medium Calls","High Calls"))</f>
        <v>Low Calls</v>
      </c>
      <c r="AA3924" t="str">
        <f>IF(tbl_Customers[[#This Row],[total_eve_charge]]&lt;=15,"Low Charges",
IF(tbl_Customers[[#This Row],[total_eve_charge]]&lt;=20,"Medium Charges","High Charges"))</f>
        <v>Low Charges</v>
      </c>
      <c r="AB39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924" t="str">
        <f>IF(tbl_Customers[[#This Row],[number_vmail_messages]] = 0, "No Usage", IF(tbl_Customers[[#This Row],[number_vmail_messages]] &lt;= 20, "Low Usage", IF(tbl_Customers[[#This Row],[number_vmail_messages]] &lt;= 40, "Medium Usgae", "High Usage")))</f>
        <v>Medium Usgae</v>
      </c>
      <c r="AD3924" t="str">
        <f>IF(tbl_Customers[[#This Row],[total_day_minutes]]&lt;=150,"Low Usage", IF(tbl_Customers[[#This Row],[total_day_minutes]]&lt;=200,"Medium Usage", IF(tbl_Customers[[#This Row],[total_day_minutes]]&lt;=250,"High Usage","Very High Usage")))</f>
        <v>Medium Usage</v>
      </c>
      <c r="AE3924" t="str">
        <f>IF(tbl_Customers[[#This Row],[total_intl_calls]]&lt;=5,"Low Calls", IF(tbl_Customers[[#This Row],[total_intl_calls]]&lt;=10, "Medium Calls", "High Calls"))</f>
        <v>Medium Calls</v>
      </c>
      <c r="AF39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24" s="36" t="str">
        <f>IF(tbl_Customers[[#This Row],[Churn_Risk_Score]]&gt;=10,"High Risk", IF(tbl_Customers[[#This Row],[Churn_Risk_Score]]&gt;=5,"Medium Risk","Low Risk"))</f>
        <v>Low Risk</v>
      </c>
    </row>
    <row r="3925" spans="1:33" x14ac:dyDescent="0.35">
      <c r="A3925">
        <v>3924</v>
      </c>
      <c r="B3925" t="s">
        <v>65</v>
      </c>
      <c r="C3925">
        <v>86</v>
      </c>
      <c r="D3925" t="s">
        <v>25</v>
      </c>
      <c r="E3925" t="s">
        <v>22</v>
      </c>
      <c r="F3925" t="s">
        <v>22</v>
      </c>
      <c r="G3925">
        <v>0</v>
      </c>
      <c r="H3925">
        <v>139.1</v>
      </c>
      <c r="I3925">
        <v>95</v>
      </c>
      <c r="J3925">
        <v>23.65</v>
      </c>
      <c r="K3925">
        <v>146.19999999999999</v>
      </c>
      <c r="L3925">
        <v>82</v>
      </c>
      <c r="M3925">
        <v>12.43</v>
      </c>
      <c r="N3925">
        <v>186.8</v>
      </c>
      <c r="O3925">
        <v>120</v>
      </c>
      <c r="P3925">
        <v>8.41</v>
      </c>
      <c r="Q3925">
        <v>11.8</v>
      </c>
      <c r="R3925">
        <v>5</v>
      </c>
      <c r="S3925">
        <v>3.19</v>
      </c>
      <c r="T3925">
        <v>2</v>
      </c>
      <c r="U3925" t="s">
        <v>22</v>
      </c>
      <c r="V3925">
        <f>IF(tbl_Customers[[#This Row],[churn]] = "yes", 1, 0)</f>
        <v>0</v>
      </c>
      <c r="W3925" t="str">
        <f>IF(tbl_Customers[[#This Row],[number_customer_service_calls]] &lt;= 1, "0-1 Calls", IF(tbl_Customers[[#This Row],[number_customer_service_calls]] &lt;= 3, "2-3 Calls", IF(tbl_Customers[[#This Row],[number_customer_service_calls]] &lt;=5, "4-5 Calls", "6+ Calls")))</f>
        <v>2-3 Calls</v>
      </c>
      <c r="X3925" t="str">
        <f>IF(tbl_Customers[[#This Row],[account_length]] &lt;= 50, "0-50", IF(tbl_Customers[[#This Row],[account_length]] &lt;=100, "51-100", IF(tbl_Customers[[#This Row],[account_length]] &lt;= 150, "101-150", "151+")))</f>
        <v>51-100</v>
      </c>
      <c r="Y3925" t="str">
        <f>IF(tbl_Customers[[#This Row],[total_intl_charge]] &lt;= 3, "Low Charges", "High Charges")</f>
        <v>High Charges</v>
      </c>
      <c r="Z3925" t="str">
        <f>IF(tbl_Customers[[#This Row],[total_eve_calls]]&lt;=80,"Low Calls",
IF(tbl_Customers[[#This Row],[total_eve_calls]]&lt;=120,"Medium Calls","High Calls"))</f>
        <v>Medium Calls</v>
      </c>
      <c r="AA3925" t="str">
        <f>IF(tbl_Customers[[#This Row],[total_eve_charge]]&lt;=15,"Low Charges",
IF(tbl_Customers[[#This Row],[total_eve_charge]]&lt;=20,"Medium Charges","High Charges"))</f>
        <v>Low Charges</v>
      </c>
      <c r="AB39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25" t="str">
        <f>IF(tbl_Customers[[#This Row],[number_vmail_messages]] = 0, "No Usage", IF(tbl_Customers[[#This Row],[number_vmail_messages]] &lt;= 20, "Low Usage", IF(tbl_Customers[[#This Row],[number_vmail_messages]] &lt;= 40, "Medium Usgae", "High Usage")))</f>
        <v>No Usage</v>
      </c>
      <c r="AD3925" t="str">
        <f>IF(tbl_Customers[[#This Row],[total_day_minutes]]&lt;=150,"Low Usage", IF(tbl_Customers[[#This Row],[total_day_minutes]]&lt;=200,"Medium Usage", IF(tbl_Customers[[#This Row],[total_day_minutes]]&lt;=250,"High Usage","Very High Usage")))</f>
        <v>Low Usage</v>
      </c>
      <c r="AE3925" t="str">
        <f>IF(tbl_Customers[[#This Row],[total_intl_calls]]&lt;=5,"Low Calls", IF(tbl_Customers[[#This Row],[total_intl_calls]]&lt;=10, "Medium Calls", "High Calls"))</f>
        <v>Low Calls</v>
      </c>
      <c r="AF39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25" s="36" t="str">
        <f>IF(tbl_Customers[[#This Row],[Churn_Risk_Score]]&gt;=10,"High Risk", IF(tbl_Customers[[#This Row],[Churn_Risk_Score]]&gt;=5,"Medium Risk","Low Risk"))</f>
        <v>Low Risk</v>
      </c>
    </row>
    <row r="3926" spans="1:33" x14ac:dyDescent="0.35">
      <c r="A3926">
        <v>3925</v>
      </c>
      <c r="B3926" t="s">
        <v>44</v>
      </c>
      <c r="C3926">
        <v>117</v>
      </c>
      <c r="D3926" t="s">
        <v>25</v>
      </c>
      <c r="E3926" t="s">
        <v>22</v>
      </c>
      <c r="F3926" t="s">
        <v>22</v>
      </c>
      <c r="G3926">
        <v>0</v>
      </c>
      <c r="H3926">
        <v>150.5</v>
      </c>
      <c r="I3926">
        <v>121</v>
      </c>
      <c r="J3926">
        <v>25.59</v>
      </c>
      <c r="K3926">
        <v>345.1</v>
      </c>
      <c r="L3926">
        <v>132</v>
      </c>
      <c r="M3926">
        <v>29.33</v>
      </c>
      <c r="N3926">
        <v>183.9</v>
      </c>
      <c r="O3926">
        <v>97</v>
      </c>
      <c r="P3926">
        <v>8.2799999999999994</v>
      </c>
      <c r="Q3926">
        <v>8.3000000000000007</v>
      </c>
      <c r="R3926">
        <v>2</v>
      </c>
      <c r="S3926">
        <v>2.2400000000000002</v>
      </c>
      <c r="T3926">
        <v>0</v>
      </c>
      <c r="U3926" t="s">
        <v>22</v>
      </c>
      <c r="V3926">
        <f>IF(tbl_Customers[[#This Row],[churn]] = "yes", 1, 0)</f>
        <v>0</v>
      </c>
      <c r="W3926" t="str">
        <f>IF(tbl_Customers[[#This Row],[number_customer_service_calls]] &lt;= 1, "0-1 Calls", IF(tbl_Customers[[#This Row],[number_customer_service_calls]] &lt;= 3, "2-3 Calls", IF(tbl_Customers[[#This Row],[number_customer_service_calls]] &lt;=5, "4-5 Calls", "6+ Calls")))</f>
        <v>0-1 Calls</v>
      </c>
      <c r="X3926" t="str">
        <f>IF(tbl_Customers[[#This Row],[account_length]] &lt;= 50, "0-50", IF(tbl_Customers[[#This Row],[account_length]] &lt;=100, "51-100", IF(tbl_Customers[[#This Row],[account_length]] &lt;= 150, "101-150", "151+")))</f>
        <v>101-150</v>
      </c>
      <c r="Y3926" t="str">
        <f>IF(tbl_Customers[[#This Row],[total_intl_charge]] &lt;= 3, "Low Charges", "High Charges")</f>
        <v>Low Charges</v>
      </c>
      <c r="Z3926" t="str">
        <f>IF(tbl_Customers[[#This Row],[total_eve_calls]]&lt;=80,"Low Calls",
IF(tbl_Customers[[#This Row],[total_eve_calls]]&lt;=120,"Medium Calls","High Calls"))</f>
        <v>High Calls</v>
      </c>
      <c r="AA3926" t="str">
        <f>IF(tbl_Customers[[#This Row],[total_eve_charge]]&lt;=15,"Low Charges",
IF(tbl_Customers[[#This Row],[total_eve_charge]]&lt;=20,"Medium Charges","High Charges"))</f>
        <v>High Charges</v>
      </c>
      <c r="AB39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26" t="str">
        <f>IF(tbl_Customers[[#This Row],[number_vmail_messages]] = 0, "No Usage", IF(tbl_Customers[[#This Row],[number_vmail_messages]] &lt;= 20, "Low Usage", IF(tbl_Customers[[#This Row],[number_vmail_messages]] &lt;= 40, "Medium Usgae", "High Usage")))</f>
        <v>No Usage</v>
      </c>
      <c r="AD3926" t="str">
        <f>IF(tbl_Customers[[#This Row],[total_day_minutes]]&lt;=150,"Low Usage", IF(tbl_Customers[[#This Row],[total_day_minutes]]&lt;=200,"Medium Usage", IF(tbl_Customers[[#This Row],[total_day_minutes]]&lt;=250,"High Usage","Very High Usage")))</f>
        <v>Medium Usage</v>
      </c>
      <c r="AE3926" t="str">
        <f>IF(tbl_Customers[[#This Row],[total_intl_calls]]&lt;=5,"Low Calls", IF(tbl_Customers[[#This Row],[total_intl_calls]]&lt;=10, "Medium Calls", "High Calls"))</f>
        <v>Low Calls</v>
      </c>
      <c r="AF39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26" s="36" t="str">
        <f>IF(tbl_Customers[[#This Row],[Churn_Risk_Score]]&gt;=10,"High Risk", IF(tbl_Customers[[#This Row],[Churn_Risk_Score]]&gt;=5,"Medium Risk","Low Risk"))</f>
        <v>Low Risk</v>
      </c>
    </row>
    <row r="3927" spans="1:33" x14ac:dyDescent="0.35">
      <c r="A3927">
        <v>3926</v>
      </c>
      <c r="B3927" t="s">
        <v>38</v>
      </c>
      <c r="C3927">
        <v>86</v>
      </c>
      <c r="D3927" t="s">
        <v>21</v>
      </c>
      <c r="E3927" t="s">
        <v>22</v>
      </c>
      <c r="F3927" t="s">
        <v>22</v>
      </c>
      <c r="G3927">
        <v>0</v>
      </c>
      <c r="H3927">
        <v>231.9</v>
      </c>
      <c r="I3927">
        <v>73</v>
      </c>
      <c r="J3927">
        <v>39.42</v>
      </c>
      <c r="K3927">
        <v>165.9</v>
      </c>
      <c r="L3927">
        <v>123</v>
      </c>
      <c r="M3927">
        <v>14.1</v>
      </c>
      <c r="N3927">
        <v>225.7</v>
      </c>
      <c r="O3927">
        <v>86</v>
      </c>
      <c r="P3927">
        <v>10.16</v>
      </c>
      <c r="Q3927">
        <v>11.5</v>
      </c>
      <c r="R3927">
        <v>3</v>
      </c>
      <c r="S3927">
        <v>3.11</v>
      </c>
      <c r="T3927">
        <v>3</v>
      </c>
      <c r="U3927" t="s">
        <v>22</v>
      </c>
      <c r="V3927">
        <f>IF(tbl_Customers[[#This Row],[churn]] = "yes", 1, 0)</f>
        <v>0</v>
      </c>
      <c r="W3927" t="str">
        <f>IF(tbl_Customers[[#This Row],[number_customer_service_calls]] &lt;= 1, "0-1 Calls", IF(tbl_Customers[[#This Row],[number_customer_service_calls]] &lt;= 3, "2-3 Calls", IF(tbl_Customers[[#This Row],[number_customer_service_calls]] &lt;=5, "4-5 Calls", "6+ Calls")))</f>
        <v>2-3 Calls</v>
      </c>
      <c r="X3927" t="str">
        <f>IF(tbl_Customers[[#This Row],[account_length]] &lt;= 50, "0-50", IF(tbl_Customers[[#This Row],[account_length]] &lt;=100, "51-100", IF(tbl_Customers[[#This Row],[account_length]] &lt;= 150, "101-150", "151+")))</f>
        <v>51-100</v>
      </c>
      <c r="Y3927" t="str">
        <f>IF(tbl_Customers[[#This Row],[total_intl_charge]] &lt;= 3, "Low Charges", "High Charges")</f>
        <v>High Charges</v>
      </c>
      <c r="Z3927" t="str">
        <f>IF(tbl_Customers[[#This Row],[total_eve_calls]]&lt;=80,"Low Calls",
IF(tbl_Customers[[#This Row],[total_eve_calls]]&lt;=120,"Medium Calls","High Calls"))</f>
        <v>High Calls</v>
      </c>
      <c r="AA3927" t="str">
        <f>IF(tbl_Customers[[#This Row],[total_eve_charge]]&lt;=15,"Low Charges",
IF(tbl_Customers[[#This Row],[total_eve_charge]]&lt;=20,"Medium Charges","High Charges"))</f>
        <v>Low Charges</v>
      </c>
      <c r="AB39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27" t="str">
        <f>IF(tbl_Customers[[#This Row],[number_vmail_messages]] = 0, "No Usage", IF(tbl_Customers[[#This Row],[number_vmail_messages]] &lt;= 20, "Low Usage", IF(tbl_Customers[[#This Row],[number_vmail_messages]] &lt;= 40, "Medium Usgae", "High Usage")))</f>
        <v>No Usage</v>
      </c>
      <c r="AD3927" t="str">
        <f>IF(tbl_Customers[[#This Row],[total_day_minutes]]&lt;=150,"Low Usage", IF(tbl_Customers[[#This Row],[total_day_minutes]]&lt;=200,"Medium Usage", IF(tbl_Customers[[#This Row],[total_day_minutes]]&lt;=250,"High Usage","Very High Usage")))</f>
        <v>High Usage</v>
      </c>
      <c r="AE3927" t="str">
        <f>IF(tbl_Customers[[#This Row],[total_intl_calls]]&lt;=5,"Low Calls", IF(tbl_Customers[[#This Row],[total_intl_calls]]&lt;=10, "Medium Calls", "High Calls"))</f>
        <v>Low Calls</v>
      </c>
      <c r="AF39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27" s="36" t="str">
        <f>IF(tbl_Customers[[#This Row],[Churn_Risk_Score]]&gt;=10,"High Risk", IF(tbl_Customers[[#This Row],[Churn_Risk_Score]]&gt;=5,"Medium Risk","Low Risk"))</f>
        <v>Low Risk</v>
      </c>
    </row>
    <row r="3928" spans="1:33" x14ac:dyDescent="0.35">
      <c r="A3928">
        <v>3927</v>
      </c>
      <c r="B3928" t="s">
        <v>68</v>
      </c>
      <c r="C3928">
        <v>74</v>
      </c>
      <c r="D3928" t="s">
        <v>21</v>
      </c>
      <c r="E3928" t="s">
        <v>22</v>
      </c>
      <c r="F3928" t="s">
        <v>22</v>
      </c>
      <c r="G3928">
        <v>0</v>
      </c>
      <c r="H3928">
        <v>207.1</v>
      </c>
      <c r="I3928">
        <v>79</v>
      </c>
      <c r="J3928">
        <v>35.21</v>
      </c>
      <c r="K3928">
        <v>182</v>
      </c>
      <c r="L3928">
        <v>100</v>
      </c>
      <c r="M3928">
        <v>15.47</v>
      </c>
      <c r="N3928">
        <v>233.7</v>
      </c>
      <c r="O3928">
        <v>73</v>
      </c>
      <c r="P3928">
        <v>10.52</v>
      </c>
      <c r="Q3928">
        <v>7.4</v>
      </c>
      <c r="R3928">
        <v>8</v>
      </c>
      <c r="S3928">
        <v>2</v>
      </c>
      <c r="T3928">
        <v>1</v>
      </c>
      <c r="U3928" t="s">
        <v>22</v>
      </c>
      <c r="V3928">
        <f>IF(tbl_Customers[[#This Row],[churn]] = "yes", 1, 0)</f>
        <v>0</v>
      </c>
      <c r="W3928" t="str">
        <f>IF(tbl_Customers[[#This Row],[number_customer_service_calls]] &lt;= 1, "0-1 Calls", IF(tbl_Customers[[#This Row],[number_customer_service_calls]] &lt;= 3, "2-3 Calls", IF(tbl_Customers[[#This Row],[number_customer_service_calls]] &lt;=5, "4-5 Calls", "6+ Calls")))</f>
        <v>0-1 Calls</v>
      </c>
      <c r="X3928" t="str">
        <f>IF(tbl_Customers[[#This Row],[account_length]] &lt;= 50, "0-50", IF(tbl_Customers[[#This Row],[account_length]] &lt;=100, "51-100", IF(tbl_Customers[[#This Row],[account_length]] &lt;= 150, "101-150", "151+")))</f>
        <v>51-100</v>
      </c>
      <c r="Y3928" t="str">
        <f>IF(tbl_Customers[[#This Row],[total_intl_charge]] &lt;= 3, "Low Charges", "High Charges")</f>
        <v>Low Charges</v>
      </c>
      <c r="Z3928" t="str">
        <f>IF(tbl_Customers[[#This Row],[total_eve_calls]]&lt;=80,"Low Calls",
IF(tbl_Customers[[#This Row],[total_eve_calls]]&lt;=120,"Medium Calls","High Calls"))</f>
        <v>Medium Calls</v>
      </c>
      <c r="AA3928" t="str">
        <f>IF(tbl_Customers[[#This Row],[total_eve_charge]]&lt;=15,"Low Charges",
IF(tbl_Customers[[#This Row],[total_eve_charge]]&lt;=20,"Medium Charges","High Charges"))</f>
        <v>Medium Charges</v>
      </c>
      <c r="AB39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28" t="str">
        <f>IF(tbl_Customers[[#This Row],[number_vmail_messages]] = 0, "No Usage", IF(tbl_Customers[[#This Row],[number_vmail_messages]] &lt;= 20, "Low Usage", IF(tbl_Customers[[#This Row],[number_vmail_messages]] &lt;= 40, "Medium Usgae", "High Usage")))</f>
        <v>No Usage</v>
      </c>
      <c r="AD3928" t="str">
        <f>IF(tbl_Customers[[#This Row],[total_day_minutes]]&lt;=150,"Low Usage", IF(tbl_Customers[[#This Row],[total_day_minutes]]&lt;=200,"Medium Usage", IF(tbl_Customers[[#This Row],[total_day_minutes]]&lt;=250,"High Usage","Very High Usage")))</f>
        <v>High Usage</v>
      </c>
      <c r="AE3928" t="str">
        <f>IF(tbl_Customers[[#This Row],[total_intl_calls]]&lt;=5,"Low Calls", IF(tbl_Customers[[#This Row],[total_intl_calls]]&lt;=10, "Medium Calls", "High Calls"))</f>
        <v>Medium Calls</v>
      </c>
      <c r="AF39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28" s="36" t="str">
        <f>IF(tbl_Customers[[#This Row],[Churn_Risk_Score]]&gt;=10,"High Risk", IF(tbl_Customers[[#This Row],[Churn_Risk_Score]]&gt;=5,"Medium Risk","Low Risk"))</f>
        <v>Low Risk</v>
      </c>
    </row>
    <row r="3929" spans="1:33" x14ac:dyDescent="0.35">
      <c r="A3929">
        <v>3928</v>
      </c>
      <c r="B3929" t="s">
        <v>60</v>
      </c>
      <c r="C3929">
        <v>178</v>
      </c>
      <c r="D3929" t="s">
        <v>28</v>
      </c>
      <c r="E3929" t="s">
        <v>22</v>
      </c>
      <c r="F3929" t="s">
        <v>22</v>
      </c>
      <c r="G3929">
        <v>0</v>
      </c>
      <c r="H3929">
        <v>225.4</v>
      </c>
      <c r="I3929">
        <v>104</v>
      </c>
      <c r="J3929">
        <v>38.32</v>
      </c>
      <c r="K3929">
        <v>110.7</v>
      </c>
      <c r="L3929">
        <v>90</v>
      </c>
      <c r="M3929">
        <v>9.41</v>
      </c>
      <c r="N3929">
        <v>134.1</v>
      </c>
      <c r="O3929">
        <v>109</v>
      </c>
      <c r="P3929">
        <v>6.03</v>
      </c>
      <c r="Q3929">
        <v>15.3</v>
      </c>
      <c r="R3929">
        <v>5</v>
      </c>
      <c r="S3929">
        <v>4.13</v>
      </c>
      <c r="T3929">
        <v>2</v>
      </c>
      <c r="U3929" t="s">
        <v>23</v>
      </c>
      <c r="V3929">
        <f>IF(tbl_Customers[[#This Row],[churn]] = "yes", 1, 0)</f>
        <v>1</v>
      </c>
      <c r="W3929" t="str">
        <f>IF(tbl_Customers[[#This Row],[number_customer_service_calls]] &lt;= 1, "0-1 Calls", IF(tbl_Customers[[#This Row],[number_customer_service_calls]] &lt;= 3, "2-3 Calls", IF(tbl_Customers[[#This Row],[number_customer_service_calls]] &lt;=5, "4-5 Calls", "6+ Calls")))</f>
        <v>2-3 Calls</v>
      </c>
      <c r="X3929" t="str">
        <f>IF(tbl_Customers[[#This Row],[account_length]] &lt;= 50, "0-50", IF(tbl_Customers[[#This Row],[account_length]] &lt;=100, "51-100", IF(tbl_Customers[[#This Row],[account_length]] &lt;= 150, "101-150", "151+")))</f>
        <v>151+</v>
      </c>
      <c r="Y3929" t="str">
        <f>IF(tbl_Customers[[#This Row],[total_intl_charge]] &lt;= 3, "Low Charges", "High Charges")</f>
        <v>High Charges</v>
      </c>
      <c r="Z3929" t="str">
        <f>IF(tbl_Customers[[#This Row],[total_eve_calls]]&lt;=80,"Low Calls",
IF(tbl_Customers[[#This Row],[total_eve_calls]]&lt;=120,"Medium Calls","High Calls"))</f>
        <v>Medium Calls</v>
      </c>
      <c r="AA3929" t="str">
        <f>IF(tbl_Customers[[#This Row],[total_eve_charge]]&lt;=15,"Low Charges",
IF(tbl_Customers[[#This Row],[total_eve_charge]]&lt;=20,"Medium Charges","High Charges"))</f>
        <v>Low Charges</v>
      </c>
      <c r="AB39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29" t="str">
        <f>IF(tbl_Customers[[#This Row],[number_vmail_messages]] = 0, "No Usage", IF(tbl_Customers[[#This Row],[number_vmail_messages]] &lt;= 20, "Low Usage", IF(tbl_Customers[[#This Row],[number_vmail_messages]] &lt;= 40, "Medium Usgae", "High Usage")))</f>
        <v>No Usage</v>
      </c>
      <c r="AD3929" t="str">
        <f>IF(tbl_Customers[[#This Row],[total_day_minutes]]&lt;=150,"Low Usage", IF(tbl_Customers[[#This Row],[total_day_minutes]]&lt;=200,"Medium Usage", IF(tbl_Customers[[#This Row],[total_day_minutes]]&lt;=250,"High Usage","Very High Usage")))</f>
        <v>High Usage</v>
      </c>
      <c r="AE3929" t="str">
        <f>IF(tbl_Customers[[#This Row],[total_intl_calls]]&lt;=5,"Low Calls", IF(tbl_Customers[[#This Row],[total_intl_calls]]&lt;=10, "Medium Calls", "High Calls"))</f>
        <v>Low Calls</v>
      </c>
      <c r="AF39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29" s="36" t="str">
        <f>IF(tbl_Customers[[#This Row],[Churn_Risk_Score]]&gt;=10,"High Risk", IF(tbl_Customers[[#This Row],[Churn_Risk_Score]]&gt;=5,"Medium Risk","Low Risk"))</f>
        <v>Low Risk</v>
      </c>
    </row>
    <row r="3930" spans="1:33" x14ac:dyDescent="0.35">
      <c r="A3930">
        <v>3929</v>
      </c>
      <c r="B3930" t="s">
        <v>40</v>
      </c>
      <c r="C3930">
        <v>95</v>
      </c>
      <c r="D3930" t="s">
        <v>25</v>
      </c>
      <c r="E3930" t="s">
        <v>22</v>
      </c>
      <c r="F3930" t="s">
        <v>23</v>
      </c>
      <c r="G3930">
        <v>45</v>
      </c>
      <c r="H3930">
        <v>116.4</v>
      </c>
      <c r="I3930">
        <v>115</v>
      </c>
      <c r="J3930">
        <v>19.79</v>
      </c>
      <c r="K3930">
        <v>283.7</v>
      </c>
      <c r="L3930">
        <v>123</v>
      </c>
      <c r="M3930">
        <v>24.11</v>
      </c>
      <c r="N3930">
        <v>285.2</v>
      </c>
      <c r="O3930">
        <v>103</v>
      </c>
      <c r="P3930">
        <v>12.83</v>
      </c>
      <c r="Q3930">
        <v>12.8</v>
      </c>
      <c r="R3930">
        <v>4</v>
      </c>
      <c r="S3930">
        <v>3.46</v>
      </c>
      <c r="T3930">
        <v>1</v>
      </c>
      <c r="U3930" t="s">
        <v>22</v>
      </c>
      <c r="V3930">
        <f>IF(tbl_Customers[[#This Row],[churn]] = "yes", 1, 0)</f>
        <v>0</v>
      </c>
      <c r="W3930" t="str">
        <f>IF(tbl_Customers[[#This Row],[number_customer_service_calls]] &lt;= 1, "0-1 Calls", IF(tbl_Customers[[#This Row],[number_customer_service_calls]] &lt;= 3, "2-3 Calls", IF(tbl_Customers[[#This Row],[number_customer_service_calls]] &lt;=5, "4-5 Calls", "6+ Calls")))</f>
        <v>0-1 Calls</v>
      </c>
      <c r="X3930" t="str">
        <f>IF(tbl_Customers[[#This Row],[account_length]] &lt;= 50, "0-50", IF(tbl_Customers[[#This Row],[account_length]] &lt;=100, "51-100", IF(tbl_Customers[[#This Row],[account_length]] &lt;= 150, "101-150", "151+")))</f>
        <v>51-100</v>
      </c>
      <c r="Y3930" t="str">
        <f>IF(tbl_Customers[[#This Row],[total_intl_charge]] &lt;= 3, "Low Charges", "High Charges")</f>
        <v>High Charges</v>
      </c>
      <c r="Z3930" t="str">
        <f>IF(tbl_Customers[[#This Row],[total_eve_calls]]&lt;=80,"Low Calls",
IF(tbl_Customers[[#This Row],[total_eve_calls]]&lt;=120,"Medium Calls","High Calls"))</f>
        <v>High Calls</v>
      </c>
      <c r="AA3930" t="str">
        <f>IF(tbl_Customers[[#This Row],[total_eve_charge]]&lt;=15,"Low Charges",
IF(tbl_Customers[[#This Row],[total_eve_charge]]&lt;=20,"Medium Charges","High Charges"))</f>
        <v>High Charges</v>
      </c>
      <c r="AB39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30" t="str">
        <f>IF(tbl_Customers[[#This Row],[number_vmail_messages]] = 0, "No Usage", IF(tbl_Customers[[#This Row],[number_vmail_messages]] &lt;= 20, "Low Usage", IF(tbl_Customers[[#This Row],[number_vmail_messages]] &lt;= 40, "Medium Usgae", "High Usage")))</f>
        <v>High Usage</v>
      </c>
      <c r="AD3930" t="str">
        <f>IF(tbl_Customers[[#This Row],[total_day_minutes]]&lt;=150,"Low Usage", IF(tbl_Customers[[#This Row],[total_day_minutes]]&lt;=200,"Medium Usage", IF(tbl_Customers[[#This Row],[total_day_minutes]]&lt;=250,"High Usage","Very High Usage")))</f>
        <v>Low Usage</v>
      </c>
      <c r="AE3930" t="str">
        <f>IF(tbl_Customers[[#This Row],[total_intl_calls]]&lt;=5,"Low Calls", IF(tbl_Customers[[#This Row],[total_intl_calls]]&lt;=10, "Medium Calls", "High Calls"))</f>
        <v>Low Calls</v>
      </c>
      <c r="AF39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30" s="36" t="str">
        <f>IF(tbl_Customers[[#This Row],[Churn_Risk_Score]]&gt;=10,"High Risk", IF(tbl_Customers[[#This Row],[Churn_Risk_Score]]&gt;=5,"Medium Risk","Low Risk"))</f>
        <v>Low Risk</v>
      </c>
    </row>
    <row r="3931" spans="1:33" x14ac:dyDescent="0.35">
      <c r="A3931">
        <v>3930</v>
      </c>
      <c r="B3931" t="s">
        <v>56</v>
      </c>
      <c r="C3931">
        <v>85</v>
      </c>
      <c r="D3931" t="s">
        <v>21</v>
      </c>
      <c r="E3931" t="s">
        <v>22</v>
      </c>
      <c r="F3931" t="s">
        <v>22</v>
      </c>
      <c r="G3931">
        <v>0</v>
      </c>
      <c r="H3931">
        <v>195.7</v>
      </c>
      <c r="I3931">
        <v>104</v>
      </c>
      <c r="J3931">
        <v>33.270000000000003</v>
      </c>
      <c r="K3931">
        <v>182.9</v>
      </c>
      <c r="L3931">
        <v>121</v>
      </c>
      <c r="M3931">
        <v>15.55</v>
      </c>
      <c r="N3931">
        <v>324.7</v>
      </c>
      <c r="O3931">
        <v>110</v>
      </c>
      <c r="P3931">
        <v>14.61</v>
      </c>
      <c r="Q3931">
        <v>8.6</v>
      </c>
      <c r="R3931">
        <v>9</v>
      </c>
      <c r="S3931">
        <v>2.3199999999999998</v>
      </c>
      <c r="T3931">
        <v>0</v>
      </c>
      <c r="U3931" t="s">
        <v>22</v>
      </c>
      <c r="V3931">
        <f>IF(tbl_Customers[[#This Row],[churn]] = "yes", 1, 0)</f>
        <v>0</v>
      </c>
      <c r="W3931" t="str">
        <f>IF(tbl_Customers[[#This Row],[number_customer_service_calls]] &lt;= 1, "0-1 Calls", IF(tbl_Customers[[#This Row],[number_customer_service_calls]] &lt;= 3, "2-3 Calls", IF(tbl_Customers[[#This Row],[number_customer_service_calls]] &lt;=5, "4-5 Calls", "6+ Calls")))</f>
        <v>0-1 Calls</v>
      </c>
      <c r="X3931" t="str">
        <f>IF(tbl_Customers[[#This Row],[account_length]] &lt;= 50, "0-50", IF(tbl_Customers[[#This Row],[account_length]] &lt;=100, "51-100", IF(tbl_Customers[[#This Row],[account_length]] &lt;= 150, "101-150", "151+")))</f>
        <v>51-100</v>
      </c>
      <c r="Y3931" t="str">
        <f>IF(tbl_Customers[[#This Row],[total_intl_charge]] &lt;= 3, "Low Charges", "High Charges")</f>
        <v>Low Charges</v>
      </c>
      <c r="Z3931" t="str">
        <f>IF(tbl_Customers[[#This Row],[total_eve_calls]]&lt;=80,"Low Calls",
IF(tbl_Customers[[#This Row],[total_eve_calls]]&lt;=120,"Medium Calls","High Calls"))</f>
        <v>High Calls</v>
      </c>
      <c r="AA3931" t="str">
        <f>IF(tbl_Customers[[#This Row],[total_eve_charge]]&lt;=15,"Low Charges",
IF(tbl_Customers[[#This Row],[total_eve_charge]]&lt;=20,"Medium Charges","High Charges"))</f>
        <v>Medium Charges</v>
      </c>
      <c r="AB39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31" t="str">
        <f>IF(tbl_Customers[[#This Row],[number_vmail_messages]] = 0, "No Usage", IF(tbl_Customers[[#This Row],[number_vmail_messages]] &lt;= 20, "Low Usage", IF(tbl_Customers[[#This Row],[number_vmail_messages]] &lt;= 40, "Medium Usgae", "High Usage")))</f>
        <v>No Usage</v>
      </c>
      <c r="AD3931" t="str">
        <f>IF(tbl_Customers[[#This Row],[total_day_minutes]]&lt;=150,"Low Usage", IF(tbl_Customers[[#This Row],[total_day_minutes]]&lt;=200,"Medium Usage", IF(tbl_Customers[[#This Row],[total_day_minutes]]&lt;=250,"High Usage","Very High Usage")))</f>
        <v>Medium Usage</v>
      </c>
      <c r="AE3931" t="str">
        <f>IF(tbl_Customers[[#This Row],[total_intl_calls]]&lt;=5,"Low Calls", IF(tbl_Customers[[#This Row],[total_intl_calls]]&lt;=10, "Medium Calls", "High Calls"))</f>
        <v>Medium Calls</v>
      </c>
      <c r="AF39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31" s="36" t="str">
        <f>IF(tbl_Customers[[#This Row],[Churn_Risk_Score]]&gt;=10,"High Risk", IF(tbl_Customers[[#This Row],[Churn_Risk_Score]]&gt;=5,"Medium Risk","Low Risk"))</f>
        <v>Low Risk</v>
      </c>
    </row>
    <row r="3932" spans="1:33" x14ac:dyDescent="0.35">
      <c r="A3932">
        <v>3931</v>
      </c>
      <c r="B3932" t="s">
        <v>65</v>
      </c>
      <c r="C3932">
        <v>81</v>
      </c>
      <c r="D3932" t="s">
        <v>28</v>
      </c>
      <c r="E3932" t="s">
        <v>22</v>
      </c>
      <c r="F3932" t="s">
        <v>22</v>
      </c>
      <c r="G3932">
        <v>0</v>
      </c>
      <c r="H3932">
        <v>79.400000000000006</v>
      </c>
      <c r="I3932">
        <v>99</v>
      </c>
      <c r="J3932">
        <v>13.5</v>
      </c>
      <c r="K3932">
        <v>144.69999999999999</v>
      </c>
      <c r="L3932">
        <v>90</v>
      </c>
      <c r="M3932">
        <v>12.3</v>
      </c>
      <c r="N3932">
        <v>204.7</v>
      </c>
      <c r="O3932">
        <v>114</v>
      </c>
      <c r="P3932">
        <v>9.2100000000000009</v>
      </c>
      <c r="Q3932">
        <v>9.1</v>
      </c>
      <c r="R3932">
        <v>5</v>
      </c>
      <c r="S3932">
        <v>2.46</v>
      </c>
      <c r="T3932">
        <v>0</v>
      </c>
      <c r="U3932" t="s">
        <v>22</v>
      </c>
      <c r="V3932">
        <f>IF(tbl_Customers[[#This Row],[churn]] = "yes", 1, 0)</f>
        <v>0</v>
      </c>
      <c r="W3932" t="str">
        <f>IF(tbl_Customers[[#This Row],[number_customer_service_calls]] &lt;= 1, "0-1 Calls", IF(tbl_Customers[[#This Row],[number_customer_service_calls]] &lt;= 3, "2-3 Calls", IF(tbl_Customers[[#This Row],[number_customer_service_calls]] &lt;=5, "4-5 Calls", "6+ Calls")))</f>
        <v>0-1 Calls</v>
      </c>
      <c r="X3932" t="str">
        <f>IF(tbl_Customers[[#This Row],[account_length]] &lt;= 50, "0-50", IF(tbl_Customers[[#This Row],[account_length]] &lt;=100, "51-100", IF(tbl_Customers[[#This Row],[account_length]] &lt;= 150, "101-150", "151+")))</f>
        <v>51-100</v>
      </c>
      <c r="Y3932" t="str">
        <f>IF(tbl_Customers[[#This Row],[total_intl_charge]] &lt;= 3, "Low Charges", "High Charges")</f>
        <v>Low Charges</v>
      </c>
      <c r="Z3932" t="str">
        <f>IF(tbl_Customers[[#This Row],[total_eve_calls]]&lt;=80,"Low Calls",
IF(tbl_Customers[[#This Row],[total_eve_calls]]&lt;=120,"Medium Calls","High Calls"))</f>
        <v>Medium Calls</v>
      </c>
      <c r="AA3932" t="str">
        <f>IF(tbl_Customers[[#This Row],[total_eve_charge]]&lt;=15,"Low Charges",
IF(tbl_Customers[[#This Row],[total_eve_charge]]&lt;=20,"Medium Charges","High Charges"))</f>
        <v>Low Charges</v>
      </c>
      <c r="AB39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32" t="str">
        <f>IF(tbl_Customers[[#This Row],[number_vmail_messages]] = 0, "No Usage", IF(tbl_Customers[[#This Row],[number_vmail_messages]] &lt;= 20, "Low Usage", IF(tbl_Customers[[#This Row],[number_vmail_messages]] &lt;= 40, "Medium Usgae", "High Usage")))</f>
        <v>No Usage</v>
      </c>
      <c r="AD3932" t="str">
        <f>IF(tbl_Customers[[#This Row],[total_day_minutes]]&lt;=150,"Low Usage", IF(tbl_Customers[[#This Row],[total_day_minutes]]&lt;=200,"Medium Usage", IF(tbl_Customers[[#This Row],[total_day_minutes]]&lt;=250,"High Usage","Very High Usage")))</f>
        <v>Low Usage</v>
      </c>
      <c r="AE3932" t="str">
        <f>IF(tbl_Customers[[#This Row],[total_intl_calls]]&lt;=5,"Low Calls", IF(tbl_Customers[[#This Row],[total_intl_calls]]&lt;=10, "Medium Calls", "High Calls"))</f>
        <v>Low Calls</v>
      </c>
      <c r="AF39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32" s="36" t="str">
        <f>IF(tbl_Customers[[#This Row],[Churn_Risk_Score]]&gt;=10,"High Risk", IF(tbl_Customers[[#This Row],[Churn_Risk_Score]]&gt;=5,"Medium Risk","Low Risk"))</f>
        <v>Low Risk</v>
      </c>
    </row>
    <row r="3933" spans="1:33" x14ac:dyDescent="0.35">
      <c r="A3933">
        <v>3932</v>
      </c>
      <c r="B3933" t="s">
        <v>50</v>
      </c>
      <c r="C3933">
        <v>41</v>
      </c>
      <c r="D3933" t="s">
        <v>21</v>
      </c>
      <c r="E3933" t="s">
        <v>22</v>
      </c>
      <c r="F3933" t="s">
        <v>22</v>
      </c>
      <c r="G3933">
        <v>0</v>
      </c>
      <c r="H3933">
        <v>102.9</v>
      </c>
      <c r="I3933">
        <v>114</v>
      </c>
      <c r="J3933">
        <v>17.489999999999998</v>
      </c>
      <c r="K3933">
        <v>107.9</v>
      </c>
      <c r="L3933">
        <v>119</v>
      </c>
      <c r="M3933">
        <v>9.17</v>
      </c>
      <c r="N3933">
        <v>277.60000000000002</v>
      </c>
      <c r="O3933">
        <v>99</v>
      </c>
      <c r="P3933">
        <v>12.49</v>
      </c>
      <c r="Q3933">
        <v>11</v>
      </c>
      <c r="R3933">
        <v>4</v>
      </c>
      <c r="S3933">
        <v>2.97</v>
      </c>
      <c r="T3933">
        <v>6</v>
      </c>
      <c r="U3933" t="s">
        <v>23</v>
      </c>
      <c r="V3933">
        <f>IF(tbl_Customers[[#This Row],[churn]] = "yes", 1, 0)</f>
        <v>1</v>
      </c>
      <c r="W3933" t="str">
        <f>IF(tbl_Customers[[#This Row],[number_customer_service_calls]] &lt;= 1, "0-1 Calls", IF(tbl_Customers[[#This Row],[number_customer_service_calls]] &lt;= 3, "2-3 Calls", IF(tbl_Customers[[#This Row],[number_customer_service_calls]] &lt;=5, "4-5 Calls", "6+ Calls")))</f>
        <v>6+ Calls</v>
      </c>
      <c r="X3933" t="str">
        <f>IF(tbl_Customers[[#This Row],[account_length]] &lt;= 50, "0-50", IF(tbl_Customers[[#This Row],[account_length]] &lt;=100, "51-100", IF(tbl_Customers[[#This Row],[account_length]] &lt;= 150, "101-150", "151+")))</f>
        <v>0-50</v>
      </c>
      <c r="Y3933" t="str">
        <f>IF(tbl_Customers[[#This Row],[total_intl_charge]] &lt;= 3, "Low Charges", "High Charges")</f>
        <v>Low Charges</v>
      </c>
      <c r="Z3933" t="str">
        <f>IF(tbl_Customers[[#This Row],[total_eve_calls]]&lt;=80,"Low Calls",
IF(tbl_Customers[[#This Row],[total_eve_calls]]&lt;=120,"Medium Calls","High Calls"))</f>
        <v>Medium Calls</v>
      </c>
      <c r="AA3933" t="str">
        <f>IF(tbl_Customers[[#This Row],[total_eve_charge]]&lt;=15,"Low Charges",
IF(tbl_Customers[[#This Row],[total_eve_charge]]&lt;=20,"Medium Charges","High Charges"))</f>
        <v>Low Charges</v>
      </c>
      <c r="AB39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33" t="str">
        <f>IF(tbl_Customers[[#This Row],[number_vmail_messages]] = 0, "No Usage", IF(tbl_Customers[[#This Row],[number_vmail_messages]] &lt;= 20, "Low Usage", IF(tbl_Customers[[#This Row],[number_vmail_messages]] &lt;= 40, "Medium Usgae", "High Usage")))</f>
        <v>No Usage</v>
      </c>
      <c r="AD3933" t="str">
        <f>IF(tbl_Customers[[#This Row],[total_day_minutes]]&lt;=150,"Low Usage", IF(tbl_Customers[[#This Row],[total_day_minutes]]&lt;=200,"Medium Usage", IF(tbl_Customers[[#This Row],[total_day_minutes]]&lt;=250,"High Usage","Very High Usage")))</f>
        <v>Low Usage</v>
      </c>
      <c r="AE3933" t="str">
        <f>IF(tbl_Customers[[#This Row],[total_intl_calls]]&lt;=5,"Low Calls", IF(tbl_Customers[[#This Row],[total_intl_calls]]&lt;=10, "Medium Calls", "High Calls"))</f>
        <v>Low Calls</v>
      </c>
      <c r="AF39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33" s="36" t="str">
        <f>IF(tbl_Customers[[#This Row],[Churn_Risk_Score]]&gt;=10,"High Risk", IF(tbl_Customers[[#This Row],[Churn_Risk_Score]]&gt;=5,"Medium Risk","Low Risk"))</f>
        <v>Medium Risk</v>
      </c>
    </row>
    <row r="3934" spans="1:33" x14ac:dyDescent="0.35">
      <c r="A3934">
        <v>3933</v>
      </c>
      <c r="B3934" t="s">
        <v>64</v>
      </c>
      <c r="C3934">
        <v>217</v>
      </c>
      <c r="D3934" t="s">
        <v>28</v>
      </c>
      <c r="E3934" t="s">
        <v>22</v>
      </c>
      <c r="F3934" t="s">
        <v>22</v>
      </c>
      <c r="G3934">
        <v>0</v>
      </c>
      <c r="H3934">
        <v>99.7</v>
      </c>
      <c r="I3934">
        <v>74</v>
      </c>
      <c r="J3934">
        <v>16.95</v>
      </c>
      <c r="K3934">
        <v>183.1</v>
      </c>
      <c r="L3934">
        <v>97</v>
      </c>
      <c r="M3934">
        <v>15.56</v>
      </c>
      <c r="N3934">
        <v>220.3</v>
      </c>
      <c r="O3934">
        <v>73</v>
      </c>
      <c r="P3934">
        <v>9.91</v>
      </c>
      <c r="Q3934">
        <v>14.4</v>
      </c>
      <c r="R3934">
        <v>4</v>
      </c>
      <c r="S3934">
        <v>3.89</v>
      </c>
      <c r="T3934">
        <v>0</v>
      </c>
      <c r="U3934" t="s">
        <v>22</v>
      </c>
      <c r="V3934">
        <f>IF(tbl_Customers[[#This Row],[churn]] = "yes", 1, 0)</f>
        <v>0</v>
      </c>
      <c r="W3934" t="str">
        <f>IF(tbl_Customers[[#This Row],[number_customer_service_calls]] &lt;= 1, "0-1 Calls", IF(tbl_Customers[[#This Row],[number_customer_service_calls]] &lt;= 3, "2-3 Calls", IF(tbl_Customers[[#This Row],[number_customer_service_calls]] &lt;=5, "4-5 Calls", "6+ Calls")))</f>
        <v>0-1 Calls</v>
      </c>
      <c r="X3934" t="str">
        <f>IF(tbl_Customers[[#This Row],[account_length]] &lt;= 50, "0-50", IF(tbl_Customers[[#This Row],[account_length]] &lt;=100, "51-100", IF(tbl_Customers[[#This Row],[account_length]] &lt;= 150, "101-150", "151+")))</f>
        <v>151+</v>
      </c>
      <c r="Y3934" t="str">
        <f>IF(tbl_Customers[[#This Row],[total_intl_charge]] &lt;= 3, "Low Charges", "High Charges")</f>
        <v>High Charges</v>
      </c>
      <c r="Z3934" t="str">
        <f>IF(tbl_Customers[[#This Row],[total_eve_calls]]&lt;=80,"Low Calls",
IF(tbl_Customers[[#This Row],[total_eve_calls]]&lt;=120,"Medium Calls","High Calls"))</f>
        <v>Medium Calls</v>
      </c>
      <c r="AA3934" t="str">
        <f>IF(tbl_Customers[[#This Row],[total_eve_charge]]&lt;=15,"Low Charges",
IF(tbl_Customers[[#This Row],[total_eve_charge]]&lt;=20,"Medium Charges","High Charges"))</f>
        <v>Medium Charges</v>
      </c>
      <c r="AB39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34" t="str">
        <f>IF(tbl_Customers[[#This Row],[number_vmail_messages]] = 0, "No Usage", IF(tbl_Customers[[#This Row],[number_vmail_messages]] &lt;= 20, "Low Usage", IF(tbl_Customers[[#This Row],[number_vmail_messages]] &lt;= 40, "Medium Usgae", "High Usage")))</f>
        <v>No Usage</v>
      </c>
      <c r="AD3934" t="str">
        <f>IF(tbl_Customers[[#This Row],[total_day_minutes]]&lt;=150,"Low Usage", IF(tbl_Customers[[#This Row],[total_day_minutes]]&lt;=200,"Medium Usage", IF(tbl_Customers[[#This Row],[total_day_minutes]]&lt;=250,"High Usage","Very High Usage")))</f>
        <v>Low Usage</v>
      </c>
      <c r="AE3934" t="str">
        <f>IF(tbl_Customers[[#This Row],[total_intl_calls]]&lt;=5,"Low Calls", IF(tbl_Customers[[#This Row],[total_intl_calls]]&lt;=10, "Medium Calls", "High Calls"))</f>
        <v>Low Calls</v>
      </c>
      <c r="AF39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34" s="36" t="str">
        <f>IF(tbl_Customers[[#This Row],[Churn_Risk_Score]]&gt;=10,"High Risk", IF(tbl_Customers[[#This Row],[Churn_Risk_Score]]&gt;=5,"Medium Risk","Low Risk"))</f>
        <v>Low Risk</v>
      </c>
    </row>
    <row r="3935" spans="1:33" x14ac:dyDescent="0.35">
      <c r="A3935">
        <v>3934</v>
      </c>
      <c r="B3935" t="s">
        <v>49</v>
      </c>
      <c r="C3935">
        <v>79</v>
      </c>
      <c r="D3935" t="s">
        <v>21</v>
      </c>
      <c r="E3935" t="s">
        <v>22</v>
      </c>
      <c r="F3935" t="s">
        <v>22</v>
      </c>
      <c r="G3935">
        <v>0</v>
      </c>
      <c r="H3935">
        <v>213.4</v>
      </c>
      <c r="I3935">
        <v>107</v>
      </c>
      <c r="J3935">
        <v>36.28</v>
      </c>
      <c r="K3935">
        <v>176.2</v>
      </c>
      <c r="L3935">
        <v>82</v>
      </c>
      <c r="M3935">
        <v>14.98</v>
      </c>
      <c r="N3935">
        <v>180.1</v>
      </c>
      <c r="O3935">
        <v>125</v>
      </c>
      <c r="P3935">
        <v>8.1</v>
      </c>
      <c r="Q3935">
        <v>7.9</v>
      </c>
      <c r="R3935">
        <v>4</v>
      </c>
      <c r="S3935">
        <v>2.13</v>
      </c>
      <c r="T3935">
        <v>0</v>
      </c>
      <c r="U3935" t="s">
        <v>22</v>
      </c>
      <c r="V3935">
        <f>IF(tbl_Customers[[#This Row],[churn]] = "yes", 1, 0)</f>
        <v>0</v>
      </c>
      <c r="W3935" t="str">
        <f>IF(tbl_Customers[[#This Row],[number_customer_service_calls]] &lt;= 1, "0-1 Calls", IF(tbl_Customers[[#This Row],[number_customer_service_calls]] &lt;= 3, "2-3 Calls", IF(tbl_Customers[[#This Row],[number_customer_service_calls]] &lt;=5, "4-5 Calls", "6+ Calls")))</f>
        <v>0-1 Calls</v>
      </c>
      <c r="X3935" t="str">
        <f>IF(tbl_Customers[[#This Row],[account_length]] &lt;= 50, "0-50", IF(tbl_Customers[[#This Row],[account_length]] &lt;=100, "51-100", IF(tbl_Customers[[#This Row],[account_length]] &lt;= 150, "101-150", "151+")))</f>
        <v>51-100</v>
      </c>
      <c r="Y3935" t="str">
        <f>IF(tbl_Customers[[#This Row],[total_intl_charge]] &lt;= 3, "Low Charges", "High Charges")</f>
        <v>Low Charges</v>
      </c>
      <c r="Z3935" t="str">
        <f>IF(tbl_Customers[[#This Row],[total_eve_calls]]&lt;=80,"Low Calls",
IF(tbl_Customers[[#This Row],[total_eve_calls]]&lt;=120,"Medium Calls","High Calls"))</f>
        <v>Medium Calls</v>
      </c>
      <c r="AA3935" t="str">
        <f>IF(tbl_Customers[[#This Row],[total_eve_charge]]&lt;=15,"Low Charges",
IF(tbl_Customers[[#This Row],[total_eve_charge]]&lt;=20,"Medium Charges","High Charges"))</f>
        <v>Low Charges</v>
      </c>
      <c r="AB39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35" t="str">
        <f>IF(tbl_Customers[[#This Row],[number_vmail_messages]] = 0, "No Usage", IF(tbl_Customers[[#This Row],[number_vmail_messages]] &lt;= 20, "Low Usage", IF(tbl_Customers[[#This Row],[number_vmail_messages]] &lt;= 40, "Medium Usgae", "High Usage")))</f>
        <v>No Usage</v>
      </c>
      <c r="AD3935" t="str">
        <f>IF(tbl_Customers[[#This Row],[total_day_minutes]]&lt;=150,"Low Usage", IF(tbl_Customers[[#This Row],[total_day_minutes]]&lt;=200,"Medium Usage", IF(tbl_Customers[[#This Row],[total_day_minutes]]&lt;=250,"High Usage","Very High Usage")))</f>
        <v>High Usage</v>
      </c>
      <c r="AE3935" t="str">
        <f>IF(tbl_Customers[[#This Row],[total_intl_calls]]&lt;=5,"Low Calls", IF(tbl_Customers[[#This Row],[total_intl_calls]]&lt;=10, "Medium Calls", "High Calls"))</f>
        <v>Low Calls</v>
      </c>
      <c r="AF39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35" s="36" t="str">
        <f>IF(tbl_Customers[[#This Row],[Churn_Risk_Score]]&gt;=10,"High Risk", IF(tbl_Customers[[#This Row],[Churn_Risk_Score]]&gt;=5,"Medium Risk","Low Risk"))</f>
        <v>Low Risk</v>
      </c>
    </row>
    <row r="3936" spans="1:33" x14ac:dyDescent="0.35">
      <c r="A3936">
        <v>3935</v>
      </c>
      <c r="B3936" t="s">
        <v>74</v>
      </c>
      <c r="C3936">
        <v>15</v>
      </c>
      <c r="D3936" t="s">
        <v>21</v>
      </c>
      <c r="E3936" t="s">
        <v>22</v>
      </c>
      <c r="F3936" t="s">
        <v>22</v>
      </c>
      <c r="G3936">
        <v>0</v>
      </c>
      <c r="H3936">
        <v>185.1</v>
      </c>
      <c r="I3936">
        <v>103</v>
      </c>
      <c r="J3936">
        <v>31.47</v>
      </c>
      <c r="K3936">
        <v>193.8</v>
      </c>
      <c r="L3936">
        <v>148</v>
      </c>
      <c r="M3936">
        <v>16.47</v>
      </c>
      <c r="N3936">
        <v>305.2</v>
      </c>
      <c r="O3936">
        <v>79</v>
      </c>
      <c r="P3936">
        <v>13.73</v>
      </c>
      <c r="Q3936">
        <v>13.2</v>
      </c>
      <c r="R3936">
        <v>6</v>
      </c>
      <c r="S3936">
        <v>3.56</v>
      </c>
      <c r="T3936">
        <v>5</v>
      </c>
      <c r="U3936" t="s">
        <v>22</v>
      </c>
      <c r="V3936">
        <f>IF(tbl_Customers[[#This Row],[churn]] = "yes", 1, 0)</f>
        <v>0</v>
      </c>
      <c r="W3936" t="str">
        <f>IF(tbl_Customers[[#This Row],[number_customer_service_calls]] &lt;= 1, "0-1 Calls", IF(tbl_Customers[[#This Row],[number_customer_service_calls]] &lt;= 3, "2-3 Calls", IF(tbl_Customers[[#This Row],[number_customer_service_calls]] &lt;=5, "4-5 Calls", "6+ Calls")))</f>
        <v>4-5 Calls</v>
      </c>
      <c r="X3936" t="str">
        <f>IF(tbl_Customers[[#This Row],[account_length]] &lt;= 50, "0-50", IF(tbl_Customers[[#This Row],[account_length]] &lt;=100, "51-100", IF(tbl_Customers[[#This Row],[account_length]] &lt;= 150, "101-150", "151+")))</f>
        <v>0-50</v>
      </c>
      <c r="Y3936" t="str">
        <f>IF(tbl_Customers[[#This Row],[total_intl_charge]] &lt;= 3, "Low Charges", "High Charges")</f>
        <v>High Charges</v>
      </c>
      <c r="Z3936" t="str">
        <f>IF(tbl_Customers[[#This Row],[total_eve_calls]]&lt;=80,"Low Calls",
IF(tbl_Customers[[#This Row],[total_eve_calls]]&lt;=120,"Medium Calls","High Calls"))</f>
        <v>High Calls</v>
      </c>
      <c r="AA3936" t="str">
        <f>IF(tbl_Customers[[#This Row],[total_eve_charge]]&lt;=15,"Low Charges",
IF(tbl_Customers[[#This Row],[total_eve_charge]]&lt;=20,"Medium Charges","High Charges"))</f>
        <v>Medium Charges</v>
      </c>
      <c r="AB39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36" t="str">
        <f>IF(tbl_Customers[[#This Row],[number_vmail_messages]] = 0, "No Usage", IF(tbl_Customers[[#This Row],[number_vmail_messages]] &lt;= 20, "Low Usage", IF(tbl_Customers[[#This Row],[number_vmail_messages]] &lt;= 40, "Medium Usgae", "High Usage")))</f>
        <v>No Usage</v>
      </c>
      <c r="AD3936" t="str">
        <f>IF(tbl_Customers[[#This Row],[total_day_minutes]]&lt;=150,"Low Usage", IF(tbl_Customers[[#This Row],[total_day_minutes]]&lt;=200,"Medium Usage", IF(tbl_Customers[[#This Row],[total_day_minutes]]&lt;=250,"High Usage","Very High Usage")))</f>
        <v>Medium Usage</v>
      </c>
      <c r="AE3936" t="str">
        <f>IF(tbl_Customers[[#This Row],[total_intl_calls]]&lt;=5,"Low Calls", IF(tbl_Customers[[#This Row],[total_intl_calls]]&lt;=10, "Medium Calls", "High Calls"))</f>
        <v>Medium Calls</v>
      </c>
      <c r="AF39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936" s="36" t="str">
        <f>IF(tbl_Customers[[#This Row],[Churn_Risk_Score]]&gt;=10,"High Risk", IF(tbl_Customers[[#This Row],[Churn_Risk_Score]]&gt;=5,"Medium Risk","Low Risk"))</f>
        <v>Medium Risk</v>
      </c>
    </row>
    <row r="3937" spans="1:33" x14ac:dyDescent="0.35">
      <c r="A3937">
        <v>3936</v>
      </c>
      <c r="B3937" t="s">
        <v>53</v>
      </c>
      <c r="C3937">
        <v>96</v>
      </c>
      <c r="D3937" t="s">
        <v>21</v>
      </c>
      <c r="E3937" t="s">
        <v>22</v>
      </c>
      <c r="F3937" t="s">
        <v>22</v>
      </c>
      <c r="G3937">
        <v>0</v>
      </c>
      <c r="H3937">
        <v>166.5</v>
      </c>
      <c r="I3937">
        <v>101</v>
      </c>
      <c r="J3937">
        <v>28.31</v>
      </c>
      <c r="K3937">
        <v>78.3</v>
      </c>
      <c r="L3937">
        <v>108</v>
      </c>
      <c r="M3937">
        <v>6.66</v>
      </c>
      <c r="N3937">
        <v>221.9</v>
      </c>
      <c r="O3937">
        <v>112</v>
      </c>
      <c r="P3937">
        <v>9.99</v>
      </c>
      <c r="Q3937">
        <v>11.5</v>
      </c>
      <c r="R3937">
        <v>10</v>
      </c>
      <c r="S3937">
        <v>3.11</v>
      </c>
      <c r="T3937">
        <v>3</v>
      </c>
      <c r="U3937" t="s">
        <v>22</v>
      </c>
      <c r="V3937">
        <f>IF(tbl_Customers[[#This Row],[churn]] = "yes", 1, 0)</f>
        <v>0</v>
      </c>
      <c r="W3937" t="str">
        <f>IF(tbl_Customers[[#This Row],[number_customer_service_calls]] &lt;= 1, "0-1 Calls", IF(tbl_Customers[[#This Row],[number_customer_service_calls]] &lt;= 3, "2-3 Calls", IF(tbl_Customers[[#This Row],[number_customer_service_calls]] &lt;=5, "4-5 Calls", "6+ Calls")))</f>
        <v>2-3 Calls</v>
      </c>
      <c r="X3937" t="str">
        <f>IF(tbl_Customers[[#This Row],[account_length]] &lt;= 50, "0-50", IF(tbl_Customers[[#This Row],[account_length]] &lt;=100, "51-100", IF(tbl_Customers[[#This Row],[account_length]] &lt;= 150, "101-150", "151+")))</f>
        <v>51-100</v>
      </c>
      <c r="Y3937" t="str">
        <f>IF(tbl_Customers[[#This Row],[total_intl_charge]] &lt;= 3, "Low Charges", "High Charges")</f>
        <v>High Charges</v>
      </c>
      <c r="Z3937" t="str">
        <f>IF(tbl_Customers[[#This Row],[total_eve_calls]]&lt;=80,"Low Calls",
IF(tbl_Customers[[#This Row],[total_eve_calls]]&lt;=120,"Medium Calls","High Calls"))</f>
        <v>Medium Calls</v>
      </c>
      <c r="AA3937" t="str">
        <f>IF(tbl_Customers[[#This Row],[total_eve_charge]]&lt;=15,"Low Charges",
IF(tbl_Customers[[#This Row],[total_eve_charge]]&lt;=20,"Medium Charges","High Charges"))</f>
        <v>Low Charges</v>
      </c>
      <c r="AB39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37" t="str">
        <f>IF(tbl_Customers[[#This Row],[number_vmail_messages]] = 0, "No Usage", IF(tbl_Customers[[#This Row],[number_vmail_messages]] &lt;= 20, "Low Usage", IF(tbl_Customers[[#This Row],[number_vmail_messages]] &lt;= 40, "Medium Usgae", "High Usage")))</f>
        <v>No Usage</v>
      </c>
      <c r="AD3937" t="str">
        <f>IF(tbl_Customers[[#This Row],[total_day_minutes]]&lt;=150,"Low Usage", IF(tbl_Customers[[#This Row],[total_day_minutes]]&lt;=200,"Medium Usage", IF(tbl_Customers[[#This Row],[total_day_minutes]]&lt;=250,"High Usage","Very High Usage")))</f>
        <v>Medium Usage</v>
      </c>
      <c r="AE3937" t="str">
        <f>IF(tbl_Customers[[#This Row],[total_intl_calls]]&lt;=5,"Low Calls", IF(tbl_Customers[[#This Row],[total_intl_calls]]&lt;=10, "Medium Calls", "High Calls"))</f>
        <v>Medium Calls</v>
      </c>
      <c r="AF39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37" s="36" t="str">
        <f>IF(tbl_Customers[[#This Row],[Churn_Risk_Score]]&gt;=10,"High Risk", IF(tbl_Customers[[#This Row],[Churn_Risk_Score]]&gt;=5,"Medium Risk","Low Risk"))</f>
        <v>Low Risk</v>
      </c>
    </row>
    <row r="3938" spans="1:33" x14ac:dyDescent="0.35">
      <c r="A3938">
        <v>3937</v>
      </c>
      <c r="B3938" t="s">
        <v>73</v>
      </c>
      <c r="C3938">
        <v>140</v>
      </c>
      <c r="D3938" t="s">
        <v>21</v>
      </c>
      <c r="E3938" t="s">
        <v>22</v>
      </c>
      <c r="F3938" t="s">
        <v>22</v>
      </c>
      <c r="G3938">
        <v>0</v>
      </c>
      <c r="H3938">
        <v>220.1</v>
      </c>
      <c r="I3938">
        <v>100</v>
      </c>
      <c r="J3938">
        <v>37.42</v>
      </c>
      <c r="K3938">
        <v>182.2</v>
      </c>
      <c r="L3938">
        <v>112</v>
      </c>
      <c r="M3938">
        <v>15.49</v>
      </c>
      <c r="N3938">
        <v>250.3</v>
      </c>
      <c r="O3938">
        <v>98</v>
      </c>
      <c r="P3938">
        <v>11.26</v>
      </c>
      <c r="Q3938">
        <v>11.6</v>
      </c>
      <c r="R3938">
        <v>8</v>
      </c>
      <c r="S3938">
        <v>3.13</v>
      </c>
      <c r="T3938">
        <v>1</v>
      </c>
      <c r="U3938" t="s">
        <v>22</v>
      </c>
      <c r="V3938">
        <f>IF(tbl_Customers[[#This Row],[churn]] = "yes", 1, 0)</f>
        <v>0</v>
      </c>
      <c r="W3938" t="str">
        <f>IF(tbl_Customers[[#This Row],[number_customer_service_calls]] &lt;= 1, "0-1 Calls", IF(tbl_Customers[[#This Row],[number_customer_service_calls]] &lt;= 3, "2-3 Calls", IF(tbl_Customers[[#This Row],[number_customer_service_calls]] &lt;=5, "4-5 Calls", "6+ Calls")))</f>
        <v>0-1 Calls</v>
      </c>
      <c r="X3938" t="str">
        <f>IF(tbl_Customers[[#This Row],[account_length]] &lt;= 50, "0-50", IF(tbl_Customers[[#This Row],[account_length]] &lt;=100, "51-100", IF(tbl_Customers[[#This Row],[account_length]] &lt;= 150, "101-150", "151+")))</f>
        <v>101-150</v>
      </c>
      <c r="Y3938" t="str">
        <f>IF(tbl_Customers[[#This Row],[total_intl_charge]] &lt;= 3, "Low Charges", "High Charges")</f>
        <v>High Charges</v>
      </c>
      <c r="Z3938" t="str">
        <f>IF(tbl_Customers[[#This Row],[total_eve_calls]]&lt;=80,"Low Calls",
IF(tbl_Customers[[#This Row],[total_eve_calls]]&lt;=120,"Medium Calls","High Calls"))</f>
        <v>Medium Calls</v>
      </c>
      <c r="AA3938" t="str">
        <f>IF(tbl_Customers[[#This Row],[total_eve_charge]]&lt;=15,"Low Charges",
IF(tbl_Customers[[#This Row],[total_eve_charge]]&lt;=20,"Medium Charges","High Charges"))</f>
        <v>Medium Charges</v>
      </c>
      <c r="AB39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38" t="str">
        <f>IF(tbl_Customers[[#This Row],[number_vmail_messages]] = 0, "No Usage", IF(tbl_Customers[[#This Row],[number_vmail_messages]] &lt;= 20, "Low Usage", IF(tbl_Customers[[#This Row],[number_vmail_messages]] &lt;= 40, "Medium Usgae", "High Usage")))</f>
        <v>No Usage</v>
      </c>
      <c r="AD3938" t="str">
        <f>IF(tbl_Customers[[#This Row],[total_day_minutes]]&lt;=150,"Low Usage", IF(tbl_Customers[[#This Row],[total_day_minutes]]&lt;=200,"Medium Usage", IF(tbl_Customers[[#This Row],[total_day_minutes]]&lt;=250,"High Usage","Very High Usage")))</f>
        <v>High Usage</v>
      </c>
      <c r="AE3938" t="str">
        <f>IF(tbl_Customers[[#This Row],[total_intl_calls]]&lt;=5,"Low Calls", IF(tbl_Customers[[#This Row],[total_intl_calls]]&lt;=10, "Medium Calls", "High Calls"))</f>
        <v>Medium Calls</v>
      </c>
      <c r="AF39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38" s="36" t="str">
        <f>IF(tbl_Customers[[#This Row],[Churn_Risk_Score]]&gt;=10,"High Risk", IF(tbl_Customers[[#This Row],[Churn_Risk_Score]]&gt;=5,"Medium Risk","Low Risk"))</f>
        <v>Low Risk</v>
      </c>
    </row>
    <row r="3939" spans="1:33" x14ac:dyDescent="0.35">
      <c r="A3939">
        <v>3938</v>
      </c>
      <c r="B3939" t="s">
        <v>56</v>
      </c>
      <c r="C3939">
        <v>67</v>
      </c>
      <c r="D3939" t="s">
        <v>28</v>
      </c>
      <c r="E3939" t="s">
        <v>22</v>
      </c>
      <c r="F3939" t="s">
        <v>22</v>
      </c>
      <c r="G3939">
        <v>0</v>
      </c>
      <c r="H3939">
        <v>102.8</v>
      </c>
      <c r="I3939">
        <v>93</v>
      </c>
      <c r="J3939">
        <v>17.48</v>
      </c>
      <c r="K3939">
        <v>137.80000000000001</v>
      </c>
      <c r="L3939">
        <v>91</v>
      </c>
      <c r="M3939">
        <v>11.71</v>
      </c>
      <c r="N3939">
        <v>158.9</v>
      </c>
      <c r="O3939">
        <v>110</v>
      </c>
      <c r="P3939">
        <v>7.15</v>
      </c>
      <c r="Q3939">
        <v>8.9</v>
      </c>
      <c r="R3939">
        <v>5</v>
      </c>
      <c r="S3939">
        <v>2.4</v>
      </c>
      <c r="T3939">
        <v>1</v>
      </c>
      <c r="U3939" t="s">
        <v>22</v>
      </c>
      <c r="V3939">
        <f>IF(tbl_Customers[[#This Row],[churn]] = "yes", 1, 0)</f>
        <v>0</v>
      </c>
      <c r="W3939" t="str">
        <f>IF(tbl_Customers[[#This Row],[number_customer_service_calls]] &lt;= 1, "0-1 Calls", IF(tbl_Customers[[#This Row],[number_customer_service_calls]] &lt;= 3, "2-3 Calls", IF(tbl_Customers[[#This Row],[number_customer_service_calls]] &lt;=5, "4-5 Calls", "6+ Calls")))</f>
        <v>0-1 Calls</v>
      </c>
      <c r="X3939" t="str">
        <f>IF(tbl_Customers[[#This Row],[account_length]] &lt;= 50, "0-50", IF(tbl_Customers[[#This Row],[account_length]] &lt;=100, "51-100", IF(tbl_Customers[[#This Row],[account_length]] &lt;= 150, "101-150", "151+")))</f>
        <v>51-100</v>
      </c>
      <c r="Y3939" t="str">
        <f>IF(tbl_Customers[[#This Row],[total_intl_charge]] &lt;= 3, "Low Charges", "High Charges")</f>
        <v>Low Charges</v>
      </c>
      <c r="Z3939" t="str">
        <f>IF(tbl_Customers[[#This Row],[total_eve_calls]]&lt;=80,"Low Calls",
IF(tbl_Customers[[#This Row],[total_eve_calls]]&lt;=120,"Medium Calls","High Calls"))</f>
        <v>Medium Calls</v>
      </c>
      <c r="AA3939" t="str">
        <f>IF(tbl_Customers[[#This Row],[total_eve_charge]]&lt;=15,"Low Charges",
IF(tbl_Customers[[#This Row],[total_eve_charge]]&lt;=20,"Medium Charges","High Charges"))</f>
        <v>Low Charges</v>
      </c>
      <c r="AB39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939" t="str">
        <f>IF(tbl_Customers[[#This Row],[number_vmail_messages]] = 0, "No Usage", IF(tbl_Customers[[#This Row],[number_vmail_messages]] &lt;= 20, "Low Usage", IF(tbl_Customers[[#This Row],[number_vmail_messages]] &lt;= 40, "Medium Usgae", "High Usage")))</f>
        <v>No Usage</v>
      </c>
      <c r="AD3939" t="str">
        <f>IF(tbl_Customers[[#This Row],[total_day_minutes]]&lt;=150,"Low Usage", IF(tbl_Customers[[#This Row],[total_day_minutes]]&lt;=200,"Medium Usage", IF(tbl_Customers[[#This Row],[total_day_minutes]]&lt;=250,"High Usage","Very High Usage")))</f>
        <v>Low Usage</v>
      </c>
      <c r="AE3939" t="str">
        <f>IF(tbl_Customers[[#This Row],[total_intl_calls]]&lt;=5,"Low Calls", IF(tbl_Customers[[#This Row],[total_intl_calls]]&lt;=10, "Medium Calls", "High Calls"))</f>
        <v>Low Calls</v>
      </c>
      <c r="AF39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39" s="36" t="str">
        <f>IF(tbl_Customers[[#This Row],[Churn_Risk_Score]]&gt;=10,"High Risk", IF(tbl_Customers[[#This Row],[Churn_Risk_Score]]&gt;=5,"Medium Risk","Low Risk"))</f>
        <v>Low Risk</v>
      </c>
    </row>
    <row r="3940" spans="1:33" x14ac:dyDescent="0.35">
      <c r="A3940">
        <v>3939</v>
      </c>
      <c r="B3940" t="s">
        <v>65</v>
      </c>
      <c r="C3940">
        <v>105</v>
      </c>
      <c r="D3940" t="s">
        <v>21</v>
      </c>
      <c r="E3940" t="s">
        <v>22</v>
      </c>
      <c r="F3940" t="s">
        <v>22</v>
      </c>
      <c r="G3940">
        <v>0</v>
      </c>
      <c r="H3940">
        <v>181.3</v>
      </c>
      <c r="I3940">
        <v>134</v>
      </c>
      <c r="J3940">
        <v>30.82</v>
      </c>
      <c r="K3940">
        <v>136</v>
      </c>
      <c r="L3940">
        <v>84</v>
      </c>
      <c r="M3940">
        <v>11.56</v>
      </c>
      <c r="N3940">
        <v>271.2</v>
      </c>
      <c r="O3940">
        <v>122</v>
      </c>
      <c r="P3940">
        <v>12.2</v>
      </c>
      <c r="Q3940">
        <v>10.3</v>
      </c>
      <c r="R3940">
        <v>3</v>
      </c>
      <c r="S3940">
        <v>2.78</v>
      </c>
      <c r="T3940">
        <v>1</v>
      </c>
      <c r="U3940" t="s">
        <v>22</v>
      </c>
      <c r="V3940">
        <f>IF(tbl_Customers[[#This Row],[churn]] = "yes", 1, 0)</f>
        <v>0</v>
      </c>
      <c r="W3940" t="str">
        <f>IF(tbl_Customers[[#This Row],[number_customer_service_calls]] &lt;= 1, "0-1 Calls", IF(tbl_Customers[[#This Row],[number_customer_service_calls]] &lt;= 3, "2-3 Calls", IF(tbl_Customers[[#This Row],[number_customer_service_calls]] &lt;=5, "4-5 Calls", "6+ Calls")))</f>
        <v>0-1 Calls</v>
      </c>
      <c r="X3940" t="str">
        <f>IF(tbl_Customers[[#This Row],[account_length]] &lt;= 50, "0-50", IF(tbl_Customers[[#This Row],[account_length]] &lt;=100, "51-100", IF(tbl_Customers[[#This Row],[account_length]] &lt;= 150, "101-150", "151+")))</f>
        <v>101-150</v>
      </c>
      <c r="Y3940" t="str">
        <f>IF(tbl_Customers[[#This Row],[total_intl_charge]] &lt;= 3, "Low Charges", "High Charges")</f>
        <v>Low Charges</v>
      </c>
      <c r="Z3940" t="str">
        <f>IF(tbl_Customers[[#This Row],[total_eve_calls]]&lt;=80,"Low Calls",
IF(tbl_Customers[[#This Row],[total_eve_calls]]&lt;=120,"Medium Calls","High Calls"))</f>
        <v>Medium Calls</v>
      </c>
      <c r="AA3940" t="str">
        <f>IF(tbl_Customers[[#This Row],[total_eve_charge]]&lt;=15,"Low Charges",
IF(tbl_Customers[[#This Row],[total_eve_charge]]&lt;=20,"Medium Charges","High Charges"))</f>
        <v>Low Charges</v>
      </c>
      <c r="AB39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40" t="str">
        <f>IF(tbl_Customers[[#This Row],[number_vmail_messages]] = 0, "No Usage", IF(tbl_Customers[[#This Row],[number_vmail_messages]] &lt;= 20, "Low Usage", IF(tbl_Customers[[#This Row],[number_vmail_messages]] &lt;= 40, "Medium Usgae", "High Usage")))</f>
        <v>No Usage</v>
      </c>
      <c r="AD3940" t="str">
        <f>IF(tbl_Customers[[#This Row],[total_day_minutes]]&lt;=150,"Low Usage", IF(tbl_Customers[[#This Row],[total_day_minutes]]&lt;=200,"Medium Usage", IF(tbl_Customers[[#This Row],[total_day_minutes]]&lt;=250,"High Usage","Very High Usage")))</f>
        <v>Medium Usage</v>
      </c>
      <c r="AE3940" t="str">
        <f>IF(tbl_Customers[[#This Row],[total_intl_calls]]&lt;=5,"Low Calls", IF(tbl_Customers[[#This Row],[total_intl_calls]]&lt;=10, "Medium Calls", "High Calls"))</f>
        <v>Low Calls</v>
      </c>
      <c r="AF39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40" s="36" t="str">
        <f>IF(tbl_Customers[[#This Row],[Churn_Risk_Score]]&gt;=10,"High Risk", IF(tbl_Customers[[#This Row],[Churn_Risk_Score]]&gt;=5,"Medium Risk","Low Risk"))</f>
        <v>Low Risk</v>
      </c>
    </row>
    <row r="3941" spans="1:33" x14ac:dyDescent="0.35">
      <c r="A3941">
        <v>3940</v>
      </c>
      <c r="B3941" t="s">
        <v>29</v>
      </c>
      <c r="C3941">
        <v>38</v>
      </c>
      <c r="D3941" t="s">
        <v>28</v>
      </c>
      <c r="E3941" t="s">
        <v>22</v>
      </c>
      <c r="F3941" t="s">
        <v>22</v>
      </c>
      <c r="G3941">
        <v>0</v>
      </c>
      <c r="H3941">
        <v>281.10000000000002</v>
      </c>
      <c r="I3941">
        <v>113</v>
      </c>
      <c r="J3941">
        <v>47.79</v>
      </c>
      <c r="K3941">
        <v>236.1</v>
      </c>
      <c r="L3941">
        <v>82</v>
      </c>
      <c r="M3941">
        <v>20.07</v>
      </c>
      <c r="N3941">
        <v>230.1</v>
      </c>
      <c r="O3941">
        <v>60</v>
      </c>
      <c r="P3941">
        <v>10.35</v>
      </c>
      <c r="Q3941">
        <v>10.9</v>
      </c>
      <c r="R3941">
        <v>3</v>
      </c>
      <c r="S3941">
        <v>2.94</v>
      </c>
      <c r="T3941">
        <v>1</v>
      </c>
      <c r="U3941" t="s">
        <v>23</v>
      </c>
      <c r="V3941">
        <f>IF(tbl_Customers[[#This Row],[churn]] = "yes", 1, 0)</f>
        <v>1</v>
      </c>
      <c r="W3941" t="str">
        <f>IF(tbl_Customers[[#This Row],[number_customer_service_calls]] &lt;= 1, "0-1 Calls", IF(tbl_Customers[[#This Row],[number_customer_service_calls]] &lt;= 3, "2-3 Calls", IF(tbl_Customers[[#This Row],[number_customer_service_calls]] &lt;=5, "4-5 Calls", "6+ Calls")))</f>
        <v>0-1 Calls</v>
      </c>
      <c r="X3941" t="str">
        <f>IF(tbl_Customers[[#This Row],[account_length]] &lt;= 50, "0-50", IF(tbl_Customers[[#This Row],[account_length]] &lt;=100, "51-100", IF(tbl_Customers[[#This Row],[account_length]] &lt;= 150, "101-150", "151+")))</f>
        <v>0-50</v>
      </c>
      <c r="Y3941" t="str">
        <f>IF(tbl_Customers[[#This Row],[total_intl_charge]] &lt;= 3, "Low Charges", "High Charges")</f>
        <v>Low Charges</v>
      </c>
      <c r="Z3941" t="str">
        <f>IF(tbl_Customers[[#This Row],[total_eve_calls]]&lt;=80,"Low Calls",
IF(tbl_Customers[[#This Row],[total_eve_calls]]&lt;=120,"Medium Calls","High Calls"))</f>
        <v>Medium Calls</v>
      </c>
      <c r="AA3941" t="str">
        <f>IF(tbl_Customers[[#This Row],[total_eve_charge]]&lt;=15,"Low Charges",
IF(tbl_Customers[[#This Row],[total_eve_charge]]&lt;=20,"Medium Charges","High Charges"))</f>
        <v>High Charges</v>
      </c>
      <c r="AB39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41" t="str">
        <f>IF(tbl_Customers[[#This Row],[number_vmail_messages]] = 0, "No Usage", IF(tbl_Customers[[#This Row],[number_vmail_messages]] &lt;= 20, "Low Usage", IF(tbl_Customers[[#This Row],[number_vmail_messages]] &lt;= 40, "Medium Usgae", "High Usage")))</f>
        <v>No Usage</v>
      </c>
      <c r="AD3941" t="str">
        <f>IF(tbl_Customers[[#This Row],[total_day_minutes]]&lt;=150,"Low Usage", IF(tbl_Customers[[#This Row],[total_day_minutes]]&lt;=200,"Medium Usage", IF(tbl_Customers[[#This Row],[total_day_minutes]]&lt;=250,"High Usage","Very High Usage")))</f>
        <v>Very High Usage</v>
      </c>
      <c r="AE3941" t="str">
        <f>IF(tbl_Customers[[#This Row],[total_intl_calls]]&lt;=5,"Low Calls", IF(tbl_Customers[[#This Row],[total_intl_calls]]&lt;=10, "Medium Calls", "High Calls"))</f>
        <v>Low Calls</v>
      </c>
      <c r="AF39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41" s="36" t="str">
        <f>IF(tbl_Customers[[#This Row],[Churn_Risk_Score]]&gt;=10,"High Risk", IF(tbl_Customers[[#This Row],[Churn_Risk_Score]]&gt;=5,"Medium Risk","Low Risk"))</f>
        <v>Medium Risk</v>
      </c>
    </row>
    <row r="3942" spans="1:33" x14ac:dyDescent="0.35">
      <c r="A3942">
        <v>3941</v>
      </c>
      <c r="B3942" t="s">
        <v>74</v>
      </c>
      <c r="C3942">
        <v>110</v>
      </c>
      <c r="D3942" t="s">
        <v>21</v>
      </c>
      <c r="E3942" t="s">
        <v>22</v>
      </c>
      <c r="F3942" t="s">
        <v>22</v>
      </c>
      <c r="G3942">
        <v>0</v>
      </c>
      <c r="H3942">
        <v>251.3</v>
      </c>
      <c r="I3942">
        <v>91</v>
      </c>
      <c r="J3942">
        <v>42.72</v>
      </c>
      <c r="K3942">
        <v>207.2</v>
      </c>
      <c r="L3942">
        <v>95</v>
      </c>
      <c r="M3942">
        <v>17.61</v>
      </c>
      <c r="N3942">
        <v>249</v>
      </c>
      <c r="O3942">
        <v>70</v>
      </c>
      <c r="P3942">
        <v>11.21</v>
      </c>
      <c r="Q3942">
        <v>12.9</v>
      </c>
      <c r="R3942">
        <v>2</v>
      </c>
      <c r="S3942">
        <v>3.48</v>
      </c>
      <c r="T3942">
        <v>1</v>
      </c>
      <c r="U3942" t="s">
        <v>23</v>
      </c>
      <c r="V3942">
        <f>IF(tbl_Customers[[#This Row],[churn]] = "yes", 1, 0)</f>
        <v>1</v>
      </c>
      <c r="W3942" t="str">
        <f>IF(tbl_Customers[[#This Row],[number_customer_service_calls]] &lt;= 1, "0-1 Calls", IF(tbl_Customers[[#This Row],[number_customer_service_calls]] &lt;= 3, "2-3 Calls", IF(tbl_Customers[[#This Row],[number_customer_service_calls]] &lt;=5, "4-5 Calls", "6+ Calls")))</f>
        <v>0-1 Calls</v>
      </c>
      <c r="X3942" t="str">
        <f>IF(tbl_Customers[[#This Row],[account_length]] &lt;= 50, "0-50", IF(tbl_Customers[[#This Row],[account_length]] &lt;=100, "51-100", IF(tbl_Customers[[#This Row],[account_length]] &lt;= 150, "101-150", "151+")))</f>
        <v>101-150</v>
      </c>
      <c r="Y3942" t="str">
        <f>IF(tbl_Customers[[#This Row],[total_intl_charge]] &lt;= 3, "Low Charges", "High Charges")</f>
        <v>High Charges</v>
      </c>
      <c r="Z3942" t="str">
        <f>IF(tbl_Customers[[#This Row],[total_eve_calls]]&lt;=80,"Low Calls",
IF(tbl_Customers[[#This Row],[total_eve_calls]]&lt;=120,"Medium Calls","High Calls"))</f>
        <v>Medium Calls</v>
      </c>
      <c r="AA3942" t="str">
        <f>IF(tbl_Customers[[#This Row],[total_eve_charge]]&lt;=15,"Low Charges",
IF(tbl_Customers[[#This Row],[total_eve_charge]]&lt;=20,"Medium Charges","High Charges"))</f>
        <v>Medium Charges</v>
      </c>
      <c r="AB39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42" t="str">
        <f>IF(tbl_Customers[[#This Row],[number_vmail_messages]] = 0, "No Usage", IF(tbl_Customers[[#This Row],[number_vmail_messages]] &lt;= 20, "Low Usage", IF(tbl_Customers[[#This Row],[number_vmail_messages]] &lt;= 40, "Medium Usgae", "High Usage")))</f>
        <v>No Usage</v>
      </c>
      <c r="AD3942" t="str">
        <f>IF(tbl_Customers[[#This Row],[total_day_minutes]]&lt;=150,"Low Usage", IF(tbl_Customers[[#This Row],[total_day_minutes]]&lt;=200,"Medium Usage", IF(tbl_Customers[[#This Row],[total_day_minutes]]&lt;=250,"High Usage","Very High Usage")))</f>
        <v>Very High Usage</v>
      </c>
      <c r="AE3942" t="str">
        <f>IF(tbl_Customers[[#This Row],[total_intl_calls]]&lt;=5,"Low Calls", IF(tbl_Customers[[#This Row],[total_intl_calls]]&lt;=10, "Medium Calls", "High Calls"))</f>
        <v>Low Calls</v>
      </c>
      <c r="AF39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942" s="36" t="str">
        <f>IF(tbl_Customers[[#This Row],[Churn_Risk_Score]]&gt;=10,"High Risk", IF(tbl_Customers[[#This Row],[Churn_Risk_Score]]&gt;=5,"Medium Risk","Low Risk"))</f>
        <v>Medium Risk</v>
      </c>
    </row>
    <row r="3943" spans="1:33" x14ac:dyDescent="0.35">
      <c r="A3943">
        <v>3942</v>
      </c>
      <c r="B3943" t="s">
        <v>72</v>
      </c>
      <c r="C3943">
        <v>74</v>
      </c>
      <c r="D3943" t="s">
        <v>25</v>
      </c>
      <c r="E3943" t="s">
        <v>22</v>
      </c>
      <c r="F3943" t="s">
        <v>22</v>
      </c>
      <c r="G3943">
        <v>0</v>
      </c>
      <c r="H3943">
        <v>141.9</v>
      </c>
      <c r="I3943">
        <v>103</v>
      </c>
      <c r="J3943">
        <v>24.12</v>
      </c>
      <c r="K3943">
        <v>201</v>
      </c>
      <c r="L3943">
        <v>110</v>
      </c>
      <c r="M3943">
        <v>17.09</v>
      </c>
      <c r="N3943">
        <v>211.2</v>
      </c>
      <c r="O3943">
        <v>117</v>
      </c>
      <c r="P3943">
        <v>9.5</v>
      </c>
      <c r="Q3943">
        <v>10.9</v>
      </c>
      <c r="R3943">
        <v>11</v>
      </c>
      <c r="S3943">
        <v>2.94</v>
      </c>
      <c r="T3943">
        <v>1</v>
      </c>
      <c r="U3943" t="s">
        <v>22</v>
      </c>
      <c r="V3943">
        <f>IF(tbl_Customers[[#This Row],[churn]] = "yes", 1, 0)</f>
        <v>0</v>
      </c>
      <c r="W3943" t="str">
        <f>IF(tbl_Customers[[#This Row],[number_customer_service_calls]] &lt;= 1, "0-1 Calls", IF(tbl_Customers[[#This Row],[number_customer_service_calls]] &lt;= 3, "2-3 Calls", IF(tbl_Customers[[#This Row],[number_customer_service_calls]] &lt;=5, "4-5 Calls", "6+ Calls")))</f>
        <v>0-1 Calls</v>
      </c>
      <c r="X3943" t="str">
        <f>IF(tbl_Customers[[#This Row],[account_length]] &lt;= 50, "0-50", IF(tbl_Customers[[#This Row],[account_length]] &lt;=100, "51-100", IF(tbl_Customers[[#This Row],[account_length]] &lt;= 150, "101-150", "151+")))</f>
        <v>51-100</v>
      </c>
      <c r="Y3943" t="str">
        <f>IF(tbl_Customers[[#This Row],[total_intl_charge]] &lt;= 3, "Low Charges", "High Charges")</f>
        <v>Low Charges</v>
      </c>
      <c r="Z3943" t="str">
        <f>IF(tbl_Customers[[#This Row],[total_eve_calls]]&lt;=80,"Low Calls",
IF(tbl_Customers[[#This Row],[total_eve_calls]]&lt;=120,"Medium Calls","High Calls"))</f>
        <v>Medium Calls</v>
      </c>
      <c r="AA3943" t="str">
        <f>IF(tbl_Customers[[#This Row],[total_eve_charge]]&lt;=15,"Low Charges",
IF(tbl_Customers[[#This Row],[total_eve_charge]]&lt;=20,"Medium Charges","High Charges"))</f>
        <v>Medium Charges</v>
      </c>
      <c r="AB39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43" t="str">
        <f>IF(tbl_Customers[[#This Row],[number_vmail_messages]] = 0, "No Usage", IF(tbl_Customers[[#This Row],[number_vmail_messages]] &lt;= 20, "Low Usage", IF(tbl_Customers[[#This Row],[number_vmail_messages]] &lt;= 40, "Medium Usgae", "High Usage")))</f>
        <v>No Usage</v>
      </c>
      <c r="AD3943" t="str">
        <f>IF(tbl_Customers[[#This Row],[total_day_minutes]]&lt;=150,"Low Usage", IF(tbl_Customers[[#This Row],[total_day_minutes]]&lt;=200,"Medium Usage", IF(tbl_Customers[[#This Row],[total_day_minutes]]&lt;=250,"High Usage","Very High Usage")))</f>
        <v>Low Usage</v>
      </c>
      <c r="AE3943" t="str">
        <f>IF(tbl_Customers[[#This Row],[total_intl_calls]]&lt;=5,"Low Calls", IF(tbl_Customers[[#This Row],[total_intl_calls]]&lt;=10, "Medium Calls", "High Calls"))</f>
        <v>High Calls</v>
      </c>
      <c r="AF39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43" s="36" t="str">
        <f>IF(tbl_Customers[[#This Row],[Churn_Risk_Score]]&gt;=10,"High Risk", IF(tbl_Customers[[#This Row],[Churn_Risk_Score]]&gt;=5,"Medium Risk","Low Risk"))</f>
        <v>Low Risk</v>
      </c>
    </row>
    <row r="3944" spans="1:33" x14ac:dyDescent="0.35">
      <c r="A3944">
        <v>3943</v>
      </c>
      <c r="B3944" t="s">
        <v>33</v>
      </c>
      <c r="C3944">
        <v>79</v>
      </c>
      <c r="D3944" t="s">
        <v>21</v>
      </c>
      <c r="E3944" t="s">
        <v>22</v>
      </c>
      <c r="F3944" t="s">
        <v>23</v>
      </c>
      <c r="G3944">
        <v>30</v>
      </c>
      <c r="H3944">
        <v>148</v>
      </c>
      <c r="I3944">
        <v>96</v>
      </c>
      <c r="J3944">
        <v>25.16</v>
      </c>
      <c r="K3944">
        <v>149.6</v>
      </c>
      <c r="L3944">
        <v>128</v>
      </c>
      <c r="M3944">
        <v>12.72</v>
      </c>
      <c r="N3944">
        <v>220.3</v>
      </c>
      <c r="O3944">
        <v>99</v>
      </c>
      <c r="P3944">
        <v>9.91</v>
      </c>
      <c r="Q3944">
        <v>9.6999999999999993</v>
      </c>
      <c r="R3944">
        <v>5</v>
      </c>
      <c r="S3944">
        <v>2.62</v>
      </c>
      <c r="T3944">
        <v>3</v>
      </c>
      <c r="U3944" t="s">
        <v>22</v>
      </c>
      <c r="V3944">
        <f>IF(tbl_Customers[[#This Row],[churn]] = "yes", 1, 0)</f>
        <v>0</v>
      </c>
      <c r="W3944" t="str">
        <f>IF(tbl_Customers[[#This Row],[number_customer_service_calls]] &lt;= 1, "0-1 Calls", IF(tbl_Customers[[#This Row],[number_customer_service_calls]] &lt;= 3, "2-3 Calls", IF(tbl_Customers[[#This Row],[number_customer_service_calls]] &lt;=5, "4-5 Calls", "6+ Calls")))</f>
        <v>2-3 Calls</v>
      </c>
      <c r="X3944" t="str">
        <f>IF(tbl_Customers[[#This Row],[account_length]] &lt;= 50, "0-50", IF(tbl_Customers[[#This Row],[account_length]] &lt;=100, "51-100", IF(tbl_Customers[[#This Row],[account_length]] &lt;= 150, "101-150", "151+")))</f>
        <v>51-100</v>
      </c>
      <c r="Y3944" t="str">
        <f>IF(tbl_Customers[[#This Row],[total_intl_charge]] &lt;= 3, "Low Charges", "High Charges")</f>
        <v>Low Charges</v>
      </c>
      <c r="Z3944" t="str">
        <f>IF(tbl_Customers[[#This Row],[total_eve_calls]]&lt;=80,"Low Calls",
IF(tbl_Customers[[#This Row],[total_eve_calls]]&lt;=120,"Medium Calls","High Calls"))</f>
        <v>High Calls</v>
      </c>
      <c r="AA3944" t="str">
        <f>IF(tbl_Customers[[#This Row],[total_eve_charge]]&lt;=15,"Low Charges",
IF(tbl_Customers[[#This Row],[total_eve_charge]]&lt;=20,"Medium Charges","High Charges"))</f>
        <v>Low Charges</v>
      </c>
      <c r="AB39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44" t="str">
        <f>IF(tbl_Customers[[#This Row],[number_vmail_messages]] = 0, "No Usage", IF(tbl_Customers[[#This Row],[number_vmail_messages]] &lt;= 20, "Low Usage", IF(tbl_Customers[[#This Row],[number_vmail_messages]] &lt;= 40, "Medium Usgae", "High Usage")))</f>
        <v>Medium Usgae</v>
      </c>
      <c r="AD3944" t="str">
        <f>IF(tbl_Customers[[#This Row],[total_day_minutes]]&lt;=150,"Low Usage", IF(tbl_Customers[[#This Row],[total_day_minutes]]&lt;=200,"Medium Usage", IF(tbl_Customers[[#This Row],[total_day_minutes]]&lt;=250,"High Usage","Very High Usage")))</f>
        <v>Low Usage</v>
      </c>
      <c r="AE3944" t="str">
        <f>IF(tbl_Customers[[#This Row],[total_intl_calls]]&lt;=5,"Low Calls", IF(tbl_Customers[[#This Row],[total_intl_calls]]&lt;=10, "Medium Calls", "High Calls"))</f>
        <v>Low Calls</v>
      </c>
      <c r="AF39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44" s="36" t="str">
        <f>IF(tbl_Customers[[#This Row],[Churn_Risk_Score]]&gt;=10,"High Risk", IF(tbl_Customers[[#This Row],[Churn_Risk_Score]]&gt;=5,"Medium Risk","Low Risk"))</f>
        <v>Low Risk</v>
      </c>
    </row>
    <row r="3945" spans="1:33" x14ac:dyDescent="0.35">
      <c r="A3945">
        <v>3944</v>
      </c>
      <c r="B3945" t="s">
        <v>71</v>
      </c>
      <c r="C3945">
        <v>114</v>
      </c>
      <c r="D3945" t="s">
        <v>21</v>
      </c>
      <c r="E3945" t="s">
        <v>23</v>
      </c>
      <c r="F3945" t="s">
        <v>22</v>
      </c>
      <c r="G3945">
        <v>0</v>
      </c>
      <c r="H3945">
        <v>200.7</v>
      </c>
      <c r="I3945">
        <v>72</v>
      </c>
      <c r="J3945">
        <v>34.119999999999997</v>
      </c>
      <c r="K3945">
        <v>271.2</v>
      </c>
      <c r="L3945">
        <v>79</v>
      </c>
      <c r="M3945">
        <v>23.05</v>
      </c>
      <c r="N3945">
        <v>188.2</v>
      </c>
      <c r="O3945">
        <v>97</v>
      </c>
      <c r="P3945">
        <v>8.4700000000000006</v>
      </c>
      <c r="Q3945">
        <v>13.4</v>
      </c>
      <c r="R3945">
        <v>7</v>
      </c>
      <c r="S3945">
        <v>3.62</v>
      </c>
      <c r="T3945">
        <v>2</v>
      </c>
      <c r="U3945" t="s">
        <v>23</v>
      </c>
      <c r="V3945">
        <f>IF(tbl_Customers[[#This Row],[churn]] = "yes", 1, 0)</f>
        <v>1</v>
      </c>
      <c r="W3945" t="str">
        <f>IF(tbl_Customers[[#This Row],[number_customer_service_calls]] &lt;= 1, "0-1 Calls", IF(tbl_Customers[[#This Row],[number_customer_service_calls]] &lt;= 3, "2-3 Calls", IF(tbl_Customers[[#This Row],[number_customer_service_calls]] &lt;=5, "4-5 Calls", "6+ Calls")))</f>
        <v>2-3 Calls</v>
      </c>
      <c r="X3945" t="str">
        <f>IF(tbl_Customers[[#This Row],[account_length]] &lt;= 50, "0-50", IF(tbl_Customers[[#This Row],[account_length]] &lt;=100, "51-100", IF(tbl_Customers[[#This Row],[account_length]] &lt;= 150, "101-150", "151+")))</f>
        <v>101-150</v>
      </c>
      <c r="Y3945" t="str">
        <f>IF(tbl_Customers[[#This Row],[total_intl_charge]] &lt;= 3, "Low Charges", "High Charges")</f>
        <v>High Charges</v>
      </c>
      <c r="Z3945" t="str">
        <f>IF(tbl_Customers[[#This Row],[total_eve_calls]]&lt;=80,"Low Calls",
IF(tbl_Customers[[#This Row],[total_eve_calls]]&lt;=120,"Medium Calls","High Calls"))</f>
        <v>Low Calls</v>
      </c>
      <c r="AA3945" t="str">
        <f>IF(tbl_Customers[[#This Row],[total_eve_charge]]&lt;=15,"Low Charges",
IF(tbl_Customers[[#This Row],[total_eve_charge]]&lt;=20,"Medium Charges","High Charges"))</f>
        <v>High Charges</v>
      </c>
      <c r="AB39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45" t="str">
        <f>IF(tbl_Customers[[#This Row],[number_vmail_messages]] = 0, "No Usage", IF(tbl_Customers[[#This Row],[number_vmail_messages]] &lt;= 20, "Low Usage", IF(tbl_Customers[[#This Row],[number_vmail_messages]] &lt;= 40, "Medium Usgae", "High Usage")))</f>
        <v>No Usage</v>
      </c>
      <c r="AD3945" t="str">
        <f>IF(tbl_Customers[[#This Row],[total_day_minutes]]&lt;=150,"Low Usage", IF(tbl_Customers[[#This Row],[total_day_minutes]]&lt;=200,"Medium Usage", IF(tbl_Customers[[#This Row],[total_day_minutes]]&lt;=250,"High Usage","Very High Usage")))</f>
        <v>High Usage</v>
      </c>
      <c r="AE3945" t="str">
        <f>IF(tbl_Customers[[#This Row],[total_intl_calls]]&lt;=5,"Low Calls", IF(tbl_Customers[[#This Row],[total_intl_calls]]&lt;=10, "Medium Calls", "High Calls"))</f>
        <v>Medium Calls</v>
      </c>
      <c r="AF39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945" s="36" t="str">
        <f>IF(tbl_Customers[[#This Row],[Churn_Risk_Score]]&gt;=10,"High Risk", IF(tbl_Customers[[#This Row],[Churn_Risk_Score]]&gt;=5,"Medium Risk","Low Risk"))</f>
        <v>Medium Risk</v>
      </c>
    </row>
    <row r="3946" spans="1:33" x14ac:dyDescent="0.35">
      <c r="A3946">
        <v>3945</v>
      </c>
      <c r="B3946" t="s">
        <v>31</v>
      </c>
      <c r="C3946">
        <v>44</v>
      </c>
      <c r="D3946" t="s">
        <v>28</v>
      </c>
      <c r="E3946" t="s">
        <v>22</v>
      </c>
      <c r="F3946" t="s">
        <v>22</v>
      </c>
      <c r="G3946">
        <v>0</v>
      </c>
      <c r="H3946">
        <v>238.3</v>
      </c>
      <c r="I3946">
        <v>83</v>
      </c>
      <c r="J3946">
        <v>40.51</v>
      </c>
      <c r="K3946">
        <v>193.7</v>
      </c>
      <c r="L3946">
        <v>112</v>
      </c>
      <c r="M3946">
        <v>16.46</v>
      </c>
      <c r="N3946">
        <v>167.7</v>
      </c>
      <c r="O3946">
        <v>79</v>
      </c>
      <c r="P3946">
        <v>7.55</v>
      </c>
      <c r="Q3946">
        <v>9.4</v>
      </c>
      <c r="R3946">
        <v>6</v>
      </c>
      <c r="S3946">
        <v>2.54</v>
      </c>
      <c r="T3946">
        <v>5</v>
      </c>
      <c r="U3946" t="s">
        <v>22</v>
      </c>
      <c r="V3946">
        <f>IF(tbl_Customers[[#This Row],[churn]] = "yes", 1, 0)</f>
        <v>0</v>
      </c>
      <c r="W3946" t="str">
        <f>IF(tbl_Customers[[#This Row],[number_customer_service_calls]] &lt;= 1, "0-1 Calls", IF(tbl_Customers[[#This Row],[number_customer_service_calls]] &lt;= 3, "2-3 Calls", IF(tbl_Customers[[#This Row],[number_customer_service_calls]] &lt;=5, "4-5 Calls", "6+ Calls")))</f>
        <v>4-5 Calls</v>
      </c>
      <c r="X3946" t="str">
        <f>IF(tbl_Customers[[#This Row],[account_length]] &lt;= 50, "0-50", IF(tbl_Customers[[#This Row],[account_length]] &lt;=100, "51-100", IF(tbl_Customers[[#This Row],[account_length]] &lt;= 150, "101-150", "151+")))</f>
        <v>0-50</v>
      </c>
      <c r="Y3946" t="str">
        <f>IF(tbl_Customers[[#This Row],[total_intl_charge]] &lt;= 3, "Low Charges", "High Charges")</f>
        <v>Low Charges</v>
      </c>
      <c r="Z3946" t="str">
        <f>IF(tbl_Customers[[#This Row],[total_eve_calls]]&lt;=80,"Low Calls",
IF(tbl_Customers[[#This Row],[total_eve_calls]]&lt;=120,"Medium Calls","High Calls"))</f>
        <v>Medium Calls</v>
      </c>
      <c r="AA3946" t="str">
        <f>IF(tbl_Customers[[#This Row],[total_eve_charge]]&lt;=15,"Low Charges",
IF(tbl_Customers[[#This Row],[total_eve_charge]]&lt;=20,"Medium Charges","High Charges"))</f>
        <v>Medium Charges</v>
      </c>
      <c r="AB39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46" t="str">
        <f>IF(tbl_Customers[[#This Row],[number_vmail_messages]] = 0, "No Usage", IF(tbl_Customers[[#This Row],[number_vmail_messages]] &lt;= 20, "Low Usage", IF(tbl_Customers[[#This Row],[number_vmail_messages]] &lt;= 40, "Medium Usgae", "High Usage")))</f>
        <v>No Usage</v>
      </c>
      <c r="AD3946" t="str">
        <f>IF(tbl_Customers[[#This Row],[total_day_minutes]]&lt;=150,"Low Usage", IF(tbl_Customers[[#This Row],[total_day_minutes]]&lt;=200,"Medium Usage", IF(tbl_Customers[[#This Row],[total_day_minutes]]&lt;=250,"High Usage","Very High Usage")))</f>
        <v>High Usage</v>
      </c>
      <c r="AE3946" t="str">
        <f>IF(tbl_Customers[[#This Row],[total_intl_calls]]&lt;=5,"Low Calls", IF(tbl_Customers[[#This Row],[total_intl_calls]]&lt;=10, "Medium Calls", "High Calls"))</f>
        <v>Medium Calls</v>
      </c>
      <c r="AF39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46" s="36" t="str">
        <f>IF(tbl_Customers[[#This Row],[Churn_Risk_Score]]&gt;=10,"High Risk", IF(tbl_Customers[[#This Row],[Churn_Risk_Score]]&gt;=5,"Medium Risk","Low Risk"))</f>
        <v>Medium Risk</v>
      </c>
    </row>
    <row r="3947" spans="1:33" x14ac:dyDescent="0.35">
      <c r="A3947">
        <v>3946</v>
      </c>
      <c r="B3947" t="s">
        <v>67</v>
      </c>
      <c r="C3947">
        <v>107</v>
      </c>
      <c r="D3947" t="s">
        <v>21</v>
      </c>
      <c r="E3947" t="s">
        <v>22</v>
      </c>
      <c r="F3947" t="s">
        <v>22</v>
      </c>
      <c r="G3947">
        <v>0</v>
      </c>
      <c r="H3947">
        <v>220.1</v>
      </c>
      <c r="I3947">
        <v>103</v>
      </c>
      <c r="J3947">
        <v>37.42</v>
      </c>
      <c r="K3947">
        <v>200.4</v>
      </c>
      <c r="L3947">
        <v>94</v>
      </c>
      <c r="M3947">
        <v>17.03</v>
      </c>
      <c r="N3947">
        <v>272.60000000000002</v>
      </c>
      <c r="O3947">
        <v>147</v>
      </c>
      <c r="P3947">
        <v>12.27</v>
      </c>
      <c r="Q3947">
        <v>7.4</v>
      </c>
      <c r="R3947">
        <v>5</v>
      </c>
      <c r="S3947">
        <v>2</v>
      </c>
      <c r="T3947">
        <v>2</v>
      </c>
      <c r="U3947" t="s">
        <v>22</v>
      </c>
      <c r="V3947">
        <f>IF(tbl_Customers[[#This Row],[churn]] = "yes", 1, 0)</f>
        <v>0</v>
      </c>
      <c r="W3947" t="str">
        <f>IF(tbl_Customers[[#This Row],[number_customer_service_calls]] &lt;= 1, "0-1 Calls", IF(tbl_Customers[[#This Row],[number_customer_service_calls]] &lt;= 3, "2-3 Calls", IF(tbl_Customers[[#This Row],[number_customer_service_calls]] &lt;=5, "4-5 Calls", "6+ Calls")))</f>
        <v>2-3 Calls</v>
      </c>
      <c r="X3947" t="str">
        <f>IF(tbl_Customers[[#This Row],[account_length]] &lt;= 50, "0-50", IF(tbl_Customers[[#This Row],[account_length]] &lt;=100, "51-100", IF(tbl_Customers[[#This Row],[account_length]] &lt;= 150, "101-150", "151+")))</f>
        <v>101-150</v>
      </c>
      <c r="Y3947" t="str">
        <f>IF(tbl_Customers[[#This Row],[total_intl_charge]] &lt;= 3, "Low Charges", "High Charges")</f>
        <v>Low Charges</v>
      </c>
      <c r="Z3947" t="str">
        <f>IF(tbl_Customers[[#This Row],[total_eve_calls]]&lt;=80,"Low Calls",
IF(tbl_Customers[[#This Row],[total_eve_calls]]&lt;=120,"Medium Calls","High Calls"))</f>
        <v>Medium Calls</v>
      </c>
      <c r="AA3947" t="str">
        <f>IF(tbl_Customers[[#This Row],[total_eve_charge]]&lt;=15,"Low Charges",
IF(tbl_Customers[[#This Row],[total_eve_charge]]&lt;=20,"Medium Charges","High Charges"))</f>
        <v>Medium Charges</v>
      </c>
      <c r="AB39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47" t="str">
        <f>IF(tbl_Customers[[#This Row],[number_vmail_messages]] = 0, "No Usage", IF(tbl_Customers[[#This Row],[number_vmail_messages]] &lt;= 20, "Low Usage", IF(tbl_Customers[[#This Row],[number_vmail_messages]] &lt;= 40, "Medium Usgae", "High Usage")))</f>
        <v>No Usage</v>
      </c>
      <c r="AD3947" t="str">
        <f>IF(tbl_Customers[[#This Row],[total_day_minutes]]&lt;=150,"Low Usage", IF(tbl_Customers[[#This Row],[total_day_minutes]]&lt;=200,"Medium Usage", IF(tbl_Customers[[#This Row],[total_day_minutes]]&lt;=250,"High Usage","Very High Usage")))</f>
        <v>High Usage</v>
      </c>
      <c r="AE3947" t="str">
        <f>IF(tbl_Customers[[#This Row],[total_intl_calls]]&lt;=5,"Low Calls", IF(tbl_Customers[[#This Row],[total_intl_calls]]&lt;=10, "Medium Calls", "High Calls"))</f>
        <v>Low Calls</v>
      </c>
      <c r="AF39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47" s="36" t="str">
        <f>IF(tbl_Customers[[#This Row],[Churn_Risk_Score]]&gt;=10,"High Risk", IF(tbl_Customers[[#This Row],[Churn_Risk_Score]]&gt;=5,"Medium Risk","Low Risk"))</f>
        <v>Low Risk</v>
      </c>
    </row>
    <row r="3948" spans="1:33" x14ac:dyDescent="0.35">
      <c r="A3948">
        <v>3947</v>
      </c>
      <c r="B3948" t="s">
        <v>51</v>
      </c>
      <c r="C3948">
        <v>104</v>
      </c>
      <c r="D3948" t="s">
        <v>28</v>
      </c>
      <c r="E3948" t="s">
        <v>22</v>
      </c>
      <c r="F3948" t="s">
        <v>23</v>
      </c>
      <c r="G3948">
        <v>15</v>
      </c>
      <c r="H3948">
        <v>124.7</v>
      </c>
      <c r="I3948">
        <v>99</v>
      </c>
      <c r="J3948">
        <v>21.2</v>
      </c>
      <c r="K3948">
        <v>188.3</v>
      </c>
      <c r="L3948">
        <v>108</v>
      </c>
      <c r="M3948">
        <v>16.010000000000002</v>
      </c>
      <c r="N3948">
        <v>208.6</v>
      </c>
      <c r="O3948">
        <v>95</v>
      </c>
      <c r="P3948">
        <v>9.39</v>
      </c>
      <c r="Q3948">
        <v>8</v>
      </c>
      <c r="R3948">
        <v>3</v>
      </c>
      <c r="S3948">
        <v>2.16</v>
      </c>
      <c r="T3948">
        <v>0</v>
      </c>
      <c r="U3948" t="s">
        <v>22</v>
      </c>
      <c r="V3948">
        <f>IF(tbl_Customers[[#This Row],[churn]] = "yes", 1, 0)</f>
        <v>0</v>
      </c>
      <c r="W3948" t="str">
        <f>IF(tbl_Customers[[#This Row],[number_customer_service_calls]] &lt;= 1, "0-1 Calls", IF(tbl_Customers[[#This Row],[number_customer_service_calls]] &lt;= 3, "2-3 Calls", IF(tbl_Customers[[#This Row],[number_customer_service_calls]] &lt;=5, "4-5 Calls", "6+ Calls")))</f>
        <v>0-1 Calls</v>
      </c>
      <c r="X3948" t="str">
        <f>IF(tbl_Customers[[#This Row],[account_length]] &lt;= 50, "0-50", IF(tbl_Customers[[#This Row],[account_length]] &lt;=100, "51-100", IF(tbl_Customers[[#This Row],[account_length]] &lt;= 150, "101-150", "151+")))</f>
        <v>101-150</v>
      </c>
      <c r="Y3948" t="str">
        <f>IF(tbl_Customers[[#This Row],[total_intl_charge]] &lt;= 3, "Low Charges", "High Charges")</f>
        <v>Low Charges</v>
      </c>
      <c r="Z3948" t="str">
        <f>IF(tbl_Customers[[#This Row],[total_eve_calls]]&lt;=80,"Low Calls",
IF(tbl_Customers[[#This Row],[total_eve_calls]]&lt;=120,"Medium Calls","High Calls"))</f>
        <v>Medium Calls</v>
      </c>
      <c r="AA3948" t="str">
        <f>IF(tbl_Customers[[#This Row],[total_eve_charge]]&lt;=15,"Low Charges",
IF(tbl_Customers[[#This Row],[total_eve_charge]]&lt;=20,"Medium Charges","High Charges"))</f>
        <v>Medium Charges</v>
      </c>
      <c r="AB39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48" t="str">
        <f>IF(tbl_Customers[[#This Row],[number_vmail_messages]] = 0, "No Usage", IF(tbl_Customers[[#This Row],[number_vmail_messages]] &lt;= 20, "Low Usage", IF(tbl_Customers[[#This Row],[number_vmail_messages]] &lt;= 40, "Medium Usgae", "High Usage")))</f>
        <v>Low Usage</v>
      </c>
      <c r="AD3948" t="str">
        <f>IF(tbl_Customers[[#This Row],[total_day_minutes]]&lt;=150,"Low Usage", IF(tbl_Customers[[#This Row],[total_day_minutes]]&lt;=200,"Medium Usage", IF(tbl_Customers[[#This Row],[total_day_minutes]]&lt;=250,"High Usage","Very High Usage")))</f>
        <v>Low Usage</v>
      </c>
      <c r="AE3948" t="str">
        <f>IF(tbl_Customers[[#This Row],[total_intl_calls]]&lt;=5,"Low Calls", IF(tbl_Customers[[#This Row],[total_intl_calls]]&lt;=10, "Medium Calls", "High Calls"))</f>
        <v>Low Calls</v>
      </c>
      <c r="AF39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48" s="36" t="str">
        <f>IF(tbl_Customers[[#This Row],[Churn_Risk_Score]]&gt;=10,"High Risk", IF(tbl_Customers[[#This Row],[Churn_Risk_Score]]&gt;=5,"Medium Risk","Low Risk"))</f>
        <v>Low Risk</v>
      </c>
    </row>
    <row r="3949" spans="1:33" x14ac:dyDescent="0.35">
      <c r="A3949">
        <v>3948</v>
      </c>
      <c r="B3949" t="s">
        <v>43</v>
      </c>
      <c r="C3949">
        <v>98</v>
      </c>
      <c r="D3949" t="s">
        <v>21</v>
      </c>
      <c r="E3949" t="s">
        <v>22</v>
      </c>
      <c r="F3949" t="s">
        <v>22</v>
      </c>
      <c r="G3949">
        <v>0</v>
      </c>
      <c r="H3949">
        <v>147</v>
      </c>
      <c r="I3949">
        <v>101</v>
      </c>
      <c r="J3949">
        <v>24.99</v>
      </c>
      <c r="K3949">
        <v>202.5</v>
      </c>
      <c r="L3949">
        <v>89</v>
      </c>
      <c r="M3949">
        <v>17.21</v>
      </c>
      <c r="N3949">
        <v>250.8</v>
      </c>
      <c r="O3949">
        <v>97</v>
      </c>
      <c r="P3949">
        <v>11.29</v>
      </c>
      <c r="Q3949">
        <v>9.1999999999999993</v>
      </c>
      <c r="R3949">
        <v>3</v>
      </c>
      <c r="S3949">
        <v>2.48</v>
      </c>
      <c r="T3949">
        <v>1</v>
      </c>
      <c r="U3949" t="s">
        <v>22</v>
      </c>
      <c r="V3949">
        <f>IF(tbl_Customers[[#This Row],[churn]] = "yes", 1, 0)</f>
        <v>0</v>
      </c>
      <c r="W3949" t="str">
        <f>IF(tbl_Customers[[#This Row],[number_customer_service_calls]] &lt;= 1, "0-1 Calls", IF(tbl_Customers[[#This Row],[number_customer_service_calls]] &lt;= 3, "2-3 Calls", IF(tbl_Customers[[#This Row],[number_customer_service_calls]] &lt;=5, "4-5 Calls", "6+ Calls")))</f>
        <v>0-1 Calls</v>
      </c>
      <c r="X3949" t="str">
        <f>IF(tbl_Customers[[#This Row],[account_length]] &lt;= 50, "0-50", IF(tbl_Customers[[#This Row],[account_length]] &lt;=100, "51-100", IF(tbl_Customers[[#This Row],[account_length]] &lt;= 150, "101-150", "151+")))</f>
        <v>51-100</v>
      </c>
      <c r="Y3949" t="str">
        <f>IF(tbl_Customers[[#This Row],[total_intl_charge]] &lt;= 3, "Low Charges", "High Charges")</f>
        <v>Low Charges</v>
      </c>
      <c r="Z3949" t="str">
        <f>IF(tbl_Customers[[#This Row],[total_eve_calls]]&lt;=80,"Low Calls",
IF(tbl_Customers[[#This Row],[total_eve_calls]]&lt;=120,"Medium Calls","High Calls"))</f>
        <v>Medium Calls</v>
      </c>
      <c r="AA3949" t="str">
        <f>IF(tbl_Customers[[#This Row],[total_eve_charge]]&lt;=15,"Low Charges",
IF(tbl_Customers[[#This Row],[total_eve_charge]]&lt;=20,"Medium Charges","High Charges"))</f>
        <v>Medium Charges</v>
      </c>
      <c r="AB39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49" t="str">
        <f>IF(tbl_Customers[[#This Row],[number_vmail_messages]] = 0, "No Usage", IF(tbl_Customers[[#This Row],[number_vmail_messages]] &lt;= 20, "Low Usage", IF(tbl_Customers[[#This Row],[number_vmail_messages]] &lt;= 40, "Medium Usgae", "High Usage")))</f>
        <v>No Usage</v>
      </c>
      <c r="AD3949" t="str">
        <f>IF(tbl_Customers[[#This Row],[total_day_minutes]]&lt;=150,"Low Usage", IF(tbl_Customers[[#This Row],[total_day_minutes]]&lt;=200,"Medium Usage", IF(tbl_Customers[[#This Row],[total_day_minutes]]&lt;=250,"High Usage","Very High Usage")))</f>
        <v>Low Usage</v>
      </c>
      <c r="AE3949" t="str">
        <f>IF(tbl_Customers[[#This Row],[total_intl_calls]]&lt;=5,"Low Calls", IF(tbl_Customers[[#This Row],[total_intl_calls]]&lt;=10, "Medium Calls", "High Calls"))</f>
        <v>Low Calls</v>
      </c>
      <c r="AF39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49" s="36" t="str">
        <f>IF(tbl_Customers[[#This Row],[Churn_Risk_Score]]&gt;=10,"High Risk", IF(tbl_Customers[[#This Row],[Churn_Risk_Score]]&gt;=5,"Medium Risk","Low Risk"))</f>
        <v>Low Risk</v>
      </c>
    </row>
    <row r="3950" spans="1:33" x14ac:dyDescent="0.35">
      <c r="A3950">
        <v>3949</v>
      </c>
      <c r="B3950" t="s">
        <v>33</v>
      </c>
      <c r="C3950">
        <v>60</v>
      </c>
      <c r="D3950" t="s">
        <v>25</v>
      </c>
      <c r="E3950" t="s">
        <v>22</v>
      </c>
      <c r="F3950" t="s">
        <v>22</v>
      </c>
      <c r="G3950">
        <v>0</v>
      </c>
      <c r="H3950">
        <v>194.2</v>
      </c>
      <c r="I3950">
        <v>107</v>
      </c>
      <c r="J3950">
        <v>33.01</v>
      </c>
      <c r="K3950">
        <v>174</v>
      </c>
      <c r="L3950">
        <v>107</v>
      </c>
      <c r="M3950">
        <v>14.79</v>
      </c>
      <c r="N3950">
        <v>89.3</v>
      </c>
      <c r="O3950">
        <v>83</v>
      </c>
      <c r="P3950">
        <v>4.0199999999999996</v>
      </c>
      <c r="Q3950">
        <v>11.2</v>
      </c>
      <c r="R3950">
        <v>2</v>
      </c>
      <c r="S3950">
        <v>3.02</v>
      </c>
      <c r="T3950">
        <v>2</v>
      </c>
      <c r="U3950" t="s">
        <v>22</v>
      </c>
      <c r="V3950">
        <f>IF(tbl_Customers[[#This Row],[churn]] = "yes", 1, 0)</f>
        <v>0</v>
      </c>
      <c r="W3950" t="str">
        <f>IF(tbl_Customers[[#This Row],[number_customer_service_calls]] &lt;= 1, "0-1 Calls", IF(tbl_Customers[[#This Row],[number_customer_service_calls]] &lt;= 3, "2-3 Calls", IF(tbl_Customers[[#This Row],[number_customer_service_calls]] &lt;=5, "4-5 Calls", "6+ Calls")))</f>
        <v>2-3 Calls</v>
      </c>
      <c r="X3950" t="str">
        <f>IF(tbl_Customers[[#This Row],[account_length]] &lt;= 50, "0-50", IF(tbl_Customers[[#This Row],[account_length]] &lt;=100, "51-100", IF(tbl_Customers[[#This Row],[account_length]] &lt;= 150, "101-150", "151+")))</f>
        <v>51-100</v>
      </c>
      <c r="Y3950" t="str">
        <f>IF(tbl_Customers[[#This Row],[total_intl_charge]] &lt;= 3, "Low Charges", "High Charges")</f>
        <v>High Charges</v>
      </c>
      <c r="Z3950" t="str">
        <f>IF(tbl_Customers[[#This Row],[total_eve_calls]]&lt;=80,"Low Calls",
IF(tbl_Customers[[#This Row],[total_eve_calls]]&lt;=120,"Medium Calls","High Calls"))</f>
        <v>Medium Calls</v>
      </c>
      <c r="AA3950" t="str">
        <f>IF(tbl_Customers[[#This Row],[total_eve_charge]]&lt;=15,"Low Charges",
IF(tbl_Customers[[#This Row],[total_eve_charge]]&lt;=20,"Medium Charges","High Charges"))</f>
        <v>Low Charges</v>
      </c>
      <c r="AB39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50" t="str">
        <f>IF(tbl_Customers[[#This Row],[number_vmail_messages]] = 0, "No Usage", IF(tbl_Customers[[#This Row],[number_vmail_messages]] &lt;= 20, "Low Usage", IF(tbl_Customers[[#This Row],[number_vmail_messages]] &lt;= 40, "Medium Usgae", "High Usage")))</f>
        <v>No Usage</v>
      </c>
      <c r="AD3950" t="str">
        <f>IF(tbl_Customers[[#This Row],[total_day_minutes]]&lt;=150,"Low Usage", IF(tbl_Customers[[#This Row],[total_day_minutes]]&lt;=200,"Medium Usage", IF(tbl_Customers[[#This Row],[total_day_minutes]]&lt;=250,"High Usage","Very High Usage")))</f>
        <v>Medium Usage</v>
      </c>
      <c r="AE3950" t="str">
        <f>IF(tbl_Customers[[#This Row],[total_intl_calls]]&lt;=5,"Low Calls", IF(tbl_Customers[[#This Row],[total_intl_calls]]&lt;=10, "Medium Calls", "High Calls"))</f>
        <v>Low Calls</v>
      </c>
      <c r="AF39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50" s="36" t="str">
        <f>IF(tbl_Customers[[#This Row],[Churn_Risk_Score]]&gt;=10,"High Risk", IF(tbl_Customers[[#This Row],[Churn_Risk_Score]]&gt;=5,"Medium Risk","Low Risk"))</f>
        <v>Low Risk</v>
      </c>
    </row>
    <row r="3951" spans="1:33" x14ac:dyDescent="0.35">
      <c r="A3951">
        <v>3950</v>
      </c>
      <c r="B3951" t="s">
        <v>50</v>
      </c>
      <c r="C3951">
        <v>138</v>
      </c>
      <c r="D3951" t="s">
        <v>25</v>
      </c>
      <c r="E3951" t="s">
        <v>22</v>
      </c>
      <c r="F3951" t="s">
        <v>23</v>
      </c>
      <c r="G3951">
        <v>33</v>
      </c>
      <c r="H3951">
        <v>214.9</v>
      </c>
      <c r="I3951">
        <v>91</v>
      </c>
      <c r="J3951">
        <v>36.53</v>
      </c>
      <c r="K3951">
        <v>288.7</v>
      </c>
      <c r="L3951">
        <v>97</v>
      </c>
      <c r="M3951">
        <v>24.54</v>
      </c>
      <c r="N3951">
        <v>262.7</v>
      </c>
      <c r="O3951">
        <v>64</v>
      </c>
      <c r="P3951">
        <v>11.82</v>
      </c>
      <c r="Q3951">
        <v>8.1</v>
      </c>
      <c r="R3951">
        <v>2</v>
      </c>
      <c r="S3951">
        <v>2.19</v>
      </c>
      <c r="T3951">
        <v>0</v>
      </c>
      <c r="U3951" t="s">
        <v>22</v>
      </c>
      <c r="V3951">
        <f>IF(tbl_Customers[[#This Row],[churn]] = "yes", 1, 0)</f>
        <v>0</v>
      </c>
      <c r="W3951" t="str">
        <f>IF(tbl_Customers[[#This Row],[number_customer_service_calls]] &lt;= 1, "0-1 Calls", IF(tbl_Customers[[#This Row],[number_customer_service_calls]] &lt;= 3, "2-3 Calls", IF(tbl_Customers[[#This Row],[number_customer_service_calls]] &lt;=5, "4-5 Calls", "6+ Calls")))</f>
        <v>0-1 Calls</v>
      </c>
      <c r="X3951" t="str">
        <f>IF(tbl_Customers[[#This Row],[account_length]] &lt;= 50, "0-50", IF(tbl_Customers[[#This Row],[account_length]] &lt;=100, "51-100", IF(tbl_Customers[[#This Row],[account_length]] &lt;= 150, "101-150", "151+")))</f>
        <v>101-150</v>
      </c>
      <c r="Y3951" t="str">
        <f>IF(tbl_Customers[[#This Row],[total_intl_charge]] &lt;= 3, "Low Charges", "High Charges")</f>
        <v>Low Charges</v>
      </c>
      <c r="Z3951" t="str">
        <f>IF(tbl_Customers[[#This Row],[total_eve_calls]]&lt;=80,"Low Calls",
IF(tbl_Customers[[#This Row],[total_eve_calls]]&lt;=120,"Medium Calls","High Calls"))</f>
        <v>Medium Calls</v>
      </c>
      <c r="AA3951" t="str">
        <f>IF(tbl_Customers[[#This Row],[total_eve_charge]]&lt;=15,"Low Charges",
IF(tbl_Customers[[#This Row],[total_eve_charge]]&lt;=20,"Medium Charges","High Charges"))</f>
        <v>High Charges</v>
      </c>
      <c r="AB39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51" t="str">
        <f>IF(tbl_Customers[[#This Row],[number_vmail_messages]] = 0, "No Usage", IF(tbl_Customers[[#This Row],[number_vmail_messages]] &lt;= 20, "Low Usage", IF(tbl_Customers[[#This Row],[number_vmail_messages]] &lt;= 40, "Medium Usgae", "High Usage")))</f>
        <v>Medium Usgae</v>
      </c>
      <c r="AD3951" t="str">
        <f>IF(tbl_Customers[[#This Row],[total_day_minutes]]&lt;=150,"Low Usage", IF(tbl_Customers[[#This Row],[total_day_minutes]]&lt;=200,"Medium Usage", IF(tbl_Customers[[#This Row],[total_day_minutes]]&lt;=250,"High Usage","Very High Usage")))</f>
        <v>High Usage</v>
      </c>
      <c r="AE3951" t="str">
        <f>IF(tbl_Customers[[#This Row],[total_intl_calls]]&lt;=5,"Low Calls", IF(tbl_Customers[[#This Row],[total_intl_calls]]&lt;=10, "Medium Calls", "High Calls"))</f>
        <v>Low Calls</v>
      </c>
      <c r="AF39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51" s="36" t="str">
        <f>IF(tbl_Customers[[#This Row],[Churn_Risk_Score]]&gt;=10,"High Risk", IF(tbl_Customers[[#This Row],[Churn_Risk_Score]]&gt;=5,"Medium Risk","Low Risk"))</f>
        <v>Low Risk</v>
      </c>
    </row>
    <row r="3952" spans="1:33" x14ac:dyDescent="0.35">
      <c r="A3952">
        <v>3951</v>
      </c>
      <c r="B3952" t="s">
        <v>61</v>
      </c>
      <c r="C3952">
        <v>89</v>
      </c>
      <c r="D3952" t="s">
        <v>25</v>
      </c>
      <c r="E3952" t="s">
        <v>22</v>
      </c>
      <c r="F3952" t="s">
        <v>22</v>
      </c>
      <c r="G3952">
        <v>0</v>
      </c>
      <c r="H3952">
        <v>269.8</v>
      </c>
      <c r="I3952">
        <v>94</v>
      </c>
      <c r="J3952">
        <v>45.87</v>
      </c>
      <c r="K3952">
        <v>227</v>
      </c>
      <c r="L3952">
        <v>125</v>
      </c>
      <c r="M3952">
        <v>19.3</v>
      </c>
      <c r="N3952">
        <v>212.2</v>
      </c>
      <c r="O3952">
        <v>135</v>
      </c>
      <c r="P3952">
        <v>9.5500000000000007</v>
      </c>
      <c r="Q3952">
        <v>4.7</v>
      </c>
      <c r="R3952">
        <v>6</v>
      </c>
      <c r="S3952">
        <v>1.27</v>
      </c>
      <c r="T3952">
        <v>1</v>
      </c>
      <c r="U3952" t="s">
        <v>23</v>
      </c>
      <c r="V3952">
        <f>IF(tbl_Customers[[#This Row],[churn]] = "yes", 1, 0)</f>
        <v>1</v>
      </c>
      <c r="W3952" t="str">
        <f>IF(tbl_Customers[[#This Row],[number_customer_service_calls]] &lt;= 1, "0-1 Calls", IF(tbl_Customers[[#This Row],[number_customer_service_calls]] &lt;= 3, "2-3 Calls", IF(tbl_Customers[[#This Row],[number_customer_service_calls]] &lt;=5, "4-5 Calls", "6+ Calls")))</f>
        <v>0-1 Calls</v>
      </c>
      <c r="X3952" t="str">
        <f>IF(tbl_Customers[[#This Row],[account_length]] &lt;= 50, "0-50", IF(tbl_Customers[[#This Row],[account_length]] &lt;=100, "51-100", IF(tbl_Customers[[#This Row],[account_length]] &lt;= 150, "101-150", "151+")))</f>
        <v>51-100</v>
      </c>
      <c r="Y3952" t="str">
        <f>IF(tbl_Customers[[#This Row],[total_intl_charge]] &lt;= 3, "Low Charges", "High Charges")</f>
        <v>Low Charges</v>
      </c>
      <c r="Z3952" t="str">
        <f>IF(tbl_Customers[[#This Row],[total_eve_calls]]&lt;=80,"Low Calls",
IF(tbl_Customers[[#This Row],[total_eve_calls]]&lt;=120,"Medium Calls","High Calls"))</f>
        <v>High Calls</v>
      </c>
      <c r="AA3952" t="str">
        <f>IF(tbl_Customers[[#This Row],[total_eve_charge]]&lt;=15,"Low Charges",
IF(tbl_Customers[[#This Row],[total_eve_charge]]&lt;=20,"Medium Charges","High Charges"))</f>
        <v>Medium Charges</v>
      </c>
      <c r="AB39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52" t="str">
        <f>IF(tbl_Customers[[#This Row],[number_vmail_messages]] = 0, "No Usage", IF(tbl_Customers[[#This Row],[number_vmail_messages]] &lt;= 20, "Low Usage", IF(tbl_Customers[[#This Row],[number_vmail_messages]] &lt;= 40, "Medium Usgae", "High Usage")))</f>
        <v>No Usage</v>
      </c>
      <c r="AD3952" t="str">
        <f>IF(tbl_Customers[[#This Row],[total_day_minutes]]&lt;=150,"Low Usage", IF(tbl_Customers[[#This Row],[total_day_minutes]]&lt;=200,"Medium Usage", IF(tbl_Customers[[#This Row],[total_day_minutes]]&lt;=250,"High Usage","Very High Usage")))</f>
        <v>Very High Usage</v>
      </c>
      <c r="AE3952" t="str">
        <f>IF(tbl_Customers[[#This Row],[total_intl_calls]]&lt;=5,"Low Calls", IF(tbl_Customers[[#This Row],[total_intl_calls]]&lt;=10, "Medium Calls", "High Calls"))</f>
        <v>Medium Calls</v>
      </c>
      <c r="AF39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52" s="36" t="str">
        <f>IF(tbl_Customers[[#This Row],[Churn_Risk_Score]]&gt;=10,"High Risk", IF(tbl_Customers[[#This Row],[Churn_Risk_Score]]&gt;=5,"Medium Risk","Low Risk"))</f>
        <v>Medium Risk</v>
      </c>
    </row>
    <row r="3953" spans="1:33" x14ac:dyDescent="0.35">
      <c r="A3953">
        <v>3952</v>
      </c>
      <c r="B3953" t="s">
        <v>46</v>
      </c>
      <c r="C3953">
        <v>22</v>
      </c>
      <c r="D3953" t="s">
        <v>25</v>
      </c>
      <c r="E3953" t="s">
        <v>22</v>
      </c>
      <c r="F3953" t="s">
        <v>23</v>
      </c>
      <c r="G3953">
        <v>29</v>
      </c>
      <c r="H3953">
        <v>151.19999999999999</v>
      </c>
      <c r="I3953">
        <v>147</v>
      </c>
      <c r="J3953">
        <v>25.7</v>
      </c>
      <c r="K3953">
        <v>203.2</v>
      </c>
      <c r="L3953">
        <v>135</v>
      </c>
      <c r="M3953">
        <v>17.27</v>
      </c>
      <c r="N3953">
        <v>296.10000000000002</v>
      </c>
      <c r="O3953">
        <v>98</v>
      </c>
      <c r="P3953">
        <v>13.32</v>
      </c>
      <c r="Q3953">
        <v>11.1</v>
      </c>
      <c r="R3953">
        <v>2</v>
      </c>
      <c r="S3953">
        <v>3</v>
      </c>
      <c r="T3953">
        <v>2</v>
      </c>
      <c r="U3953" t="s">
        <v>22</v>
      </c>
      <c r="V3953">
        <f>IF(tbl_Customers[[#This Row],[churn]] = "yes", 1, 0)</f>
        <v>0</v>
      </c>
      <c r="W3953" t="str">
        <f>IF(tbl_Customers[[#This Row],[number_customer_service_calls]] &lt;= 1, "0-1 Calls", IF(tbl_Customers[[#This Row],[number_customer_service_calls]] &lt;= 3, "2-3 Calls", IF(tbl_Customers[[#This Row],[number_customer_service_calls]] &lt;=5, "4-5 Calls", "6+ Calls")))</f>
        <v>2-3 Calls</v>
      </c>
      <c r="X3953" t="str">
        <f>IF(tbl_Customers[[#This Row],[account_length]] &lt;= 50, "0-50", IF(tbl_Customers[[#This Row],[account_length]] &lt;=100, "51-100", IF(tbl_Customers[[#This Row],[account_length]] &lt;= 150, "101-150", "151+")))</f>
        <v>0-50</v>
      </c>
      <c r="Y3953" t="str">
        <f>IF(tbl_Customers[[#This Row],[total_intl_charge]] &lt;= 3, "Low Charges", "High Charges")</f>
        <v>Low Charges</v>
      </c>
      <c r="Z3953" t="str">
        <f>IF(tbl_Customers[[#This Row],[total_eve_calls]]&lt;=80,"Low Calls",
IF(tbl_Customers[[#This Row],[total_eve_calls]]&lt;=120,"Medium Calls","High Calls"))</f>
        <v>High Calls</v>
      </c>
      <c r="AA3953" t="str">
        <f>IF(tbl_Customers[[#This Row],[total_eve_charge]]&lt;=15,"Low Charges",
IF(tbl_Customers[[#This Row],[total_eve_charge]]&lt;=20,"Medium Charges","High Charges"))</f>
        <v>Medium Charges</v>
      </c>
      <c r="AB39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53" t="str">
        <f>IF(tbl_Customers[[#This Row],[number_vmail_messages]] = 0, "No Usage", IF(tbl_Customers[[#This Row],[number_vmail_messages]] &lt;= 20, "Low Usage", IF(tbl_Customers[[#This Row],[number_vmail_messages]] &lt;= 40, "Medium Usgae", "High Usage")))</f>
        <v>Medium Usgae</v>
      </c>
      <c r="AD3953" t="str">
        <f>IF(tbl_Customers[[#This Row],[total_day_minutes]]&lt;=150,"Low Usage", IF(tbl_Customers[[#This Row],[total_day_minutes]]&lt;=200,"Medium Usage", IF(tbl_Customers[[#This Row],[total_day_minutes]]&lt;=250,"High Usage","Very High Usage")))</f>
        <v>Medium Usage</v>
      </c>
      <c r="AE3953" t="str">
        <f>IF(tbl_Customers[[#This Row],[total_intl_calls]]&lt;=5,"Low Calls", IF(tbl_Customers[[#This Row],[total_intl_calls]]&lt;=10, "Medium Calls", "High Calls"))</f>
        <v>Low Calls</v>
      </c>
      <c r="AF39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53" s="36" t="str">
        <f>IF(tbl_Customers[[#This Row],[Churn_Risk_Score]]&gt;=10,"High Risk", IF(tbl_Customers[[#This Row],[Churn_Risk_Score]]&gt;=5,"Medium Risk","Low Risk"))</f>
        <v>Low Risk</v>
      </c>
    </row>
    <row r="3954" spans="1:33" x14ac:dyDescent="0.35">
      <c r="A3954">
        <v>3953</v>
      </c>
      <c r="B3954" t="s">
        <v>61</v>
      </c>
      <c r="C3954">
        <v>69</v>
      </c>
      <c r="D3954" t="s">
        <v>21</v>
      </c>
      <c r="E3954" t="s">
        <v>22</v>
      </c>
      <c r="F3954" t="s">
        <v>22</v>
      </c>
      <c r="G3954">
        <v>0</v>
      </c>
      <c r="H3954">
        <v>111.3</v>
      </c>
      <c r="I3954">
        <v>110</v>
      </c>
      <c r="J3954">
        <v>18.920000000000002</v>
      </c>
      <c r="K3954">
        <v>226.8</v>
      </c>
      <c r="L3954">
        <v>107</v>
      </c>
      <c r="M3954">
        <v>19.28</v>
      </c>
      <c r="N3954">
        <v>187.6</v>
      </c>
      <c r="O3954">
        <v>66</v>
      </c>
      <c r="P3954">
        <v>8.44</v>
      </c>
      <c r="Q3954">
        <v>10.199999999999999</v>
      </c>
      <c r="R3954">
        <v>12</v>
      </c>
      <c r="S3954">
        <v>2.75</v>
      </c>
      <c r="T3954">
        <v>1</v>
      </c>
      <c r="U3954" t="s">
        <v>22</v>
      </c>
      <c r="V3954">
        <f>IF(tbl_Customers[[#This Row],[churn]] = "yes", 1, 0)</f>
        <v>0</v>
      </c>
      <c r="W3954" t="str">
        <f>IF(tbl_Customers[[#This Row],[number_customer_service_calls]] &lt;= 1, "0-1 Calls", IF(tbl_Customers[[#This Row],[number_customer_service_calls]] &lt;= 3, "2-3 Calls", IF(tbl_Customers[[#This Row],[number_customer_service_calls]] &lt;=5, "4-5 Calls", "6+ Calls")))</f>
        <v>0-1 Calls</v>
      </c>
      <c r="X3954" t="str">
        <f>IF(tbl_Customers[[#This Row],[account_length]] &lt;= 50, "0-50", IF(tbl_Customers[[#This Row],[account_length]] &lt;=100, "51-100", IF(tbl_Customers[[#This Row],[account_length]] &lt;= 150, "101-150", "151+")))</f>
        <v>51-100</v>
      </c>
      <c r="Y3954" t="str">
        <f>IF(tbl_Customers[[#This Row],[total_intl_charge]] &lt;= 3, "Low Charges", "High Charges")</f>
        <v>Low Charges</v>
      </c>
      <c r="Z3954" t="str">
        <f>IF(tbl_Customers[[#This Row],[total_eve_calls]]&lt;=80,"Low Calls",
IF(tbl_Customers[[#This Row],[total_eve_calls]]&lt;=120,"Medium Calls","High Calls"))</f>
        <v>Medium Calls</v>
      </c>
      <c r="AA3954" t="str">
        <f>IF(tbl_Customers[[#This Row],[total_eve_charge]]&lt;=15,"Low Charges",
IF(tbl_Customers[[#This Row],[total_eve_charge]]&lt;=20,"Medium Charges","High Charges"))</f>
        <v>Medium Charges</v>
      </c>
      <c r="AB39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54" t="str">
        <f>IF(tbl_Customers[[#This Row],[number_vmail_messages]] = 0, "No Usage", IF(tbl_Customers[[#This Row],[number_vmail_messages]] &lt;= 20, "Low Usage", IF(tbl_Customers[[#This Row],[number_vmail_messages]] &lt;= 40, "Medium Usgae", "High Usage")))</f>
        <v>No Usage</v>
      </c>
      <c r="AD3954" t="str">
        <f>IF(tbl_Customers[[#This Row],[total_day_minutes]]&lt;=150,"Low Usage", IF(tbl_Customers[[#This Row],[total_day_minutes]]&lt;=200,"Medium Usage", IF(tbl_Customers[[#This Row],[total_day_minutes]]&lt;=250,"High Usage","Very High Usage")))</f>
        <v>Low Usage</v>
      </c>
      <c r="AE3954" t="str">
        <f>IF(tbl_Customers[[#This Row],[total_intl_calls]]&lt;=5,"Low Calls", IF(tbl_Customers[[#This Row],[total_intl_calls]]&lt;=10, "Medium Calls", "High Calls"))</f>
        <v>High Calls</v>
      </c>
      <c r="AF39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54" s="36" t="str">
        <f>IF(tbl_Customers[[#This Row],[Churn_Risk_Score]]&gt;=10,"High Risk", IF(tbl_Customers[[#This Row],[Churn_Risk_Score]]&gt;=5,"Medium Risk","Low Risk"))</f>
        <v>Low Risk</v>
      </c>
    </row>
    <row r="3955" spans="1:33" x14ac:dyDescent="0.35">
      <c r="A3955">
        <v>3954</v>
      </c>
      <c r="B3955" t="s">
        <v>42</v>
      </c>
      <c r="C3955">
        <v>106</v>
      </c>
      <c r="D3955" t="s">
        <v>25</v>
      </c>
      <c r="E3955" t="s">
        <v>22</v>
      </c>
      <c r="F3955" t="s">
        <v>22</v>
      </c>
      <c r="G3955">
        <v>0</v>
      </c>
      <c r="H3955">
        <v>273.8</v>
      </c>
      <c r="I3955">
        <v>120</v>
      </c>
      <c r="J3955">
        <v>46.55</v>
      </c>
      <c r="K3955">
        <v>149.30000000000001</v>
      </c>
      <c r="L3955">
        <v>104</v>
      </c>
      <c r="M3955">
        <v>12.69</v>
      </c>
      <c r="N3955">
        <v>193.9</v>
      </c>
      <c r="O3955">
        <v>127</v>
      </c>
      <c r="P3955">
        <v>8.73</v>
      </c>
      <c r="Q3955">
        <v>11.2</v>
      </c>
      <c r="R3955">
        <v>3</v>
      </c>
      <c r="S3955">
        <v>3.02</v>
      </c>
      <c r="T3955">
        <v>0</v>
      </c>
      <c r="U3955" t="s">
        <v>22</v>
      </c>
      <c r="V3955">
        <f>IF(tbl_Customers[[#This Row],[churn]] = "yes", 1, 0)</f>
        <v>0</v>
      </c>
      <c r="W3955" t="str">
        <f>IF(tbl_Customers[[#This Row],[number_customer_service_calls]] &lt;= 1, "0-1 Calls", IF(tbl_Customers[[#This Row],[number_customer_service_calls]] &lt;= 3, "2-3 Calls", IF(tbl_Customers[[#This Row],[number_customer_service_calls]] &lt;=5, "4-5 Calls", "6+ Calls")))</f>
        <v>0-1 Calls</v>
      </c>
      <c r="X3955" t="str">
        <f>IF(tbl_Customers[[#This Row],[account_length]] &lt;= 50, "0-50", IF(tbl_Customers[[#This Row],[account_length]] &lt;=100, "51-100", IF(tbl_Customers[[#This Row],[account_length]] &lt;= 150, "101-150", "151+")))</f>
        <v>101-150</v>
      </c>
      <c r="Y3955" t="str">
        <f>IF(tbl_Customers[[#This Row],[total_intl_charge]] &lt;= 3, "Low Charges", "High Charges")</f>
        <v>High Charges</v>
      </c>
      <c r="Z3955" t="str">
        <f>IF(tbl_Customers[[#This Row],[total_eve_calls]]&lt;=80,"Low Calls",
IF(tbl_Customers[[#This Row],[total_eve_calls]]&lt;=120,"Medium Calls","High Calls"))</f>
        <v>Medium Calls</v>
      </c>
      <c r="AA3955" t="str">
        <f>IF(tbl_Customers[[#This Row],[total_eve_charge]]&lt;=15,"Low Charges",
IF(tbl_Customers[[#This Row],[total_eve_charge]]&lt;=20,"Medium Charges","High Charges"))</f>
        <v>Low Charges</v>
      </c>
      <c r="AB39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55" t="str">
        <f>IF(tbl_Customers[[#This Row],[number_vmail_messages]] = 0, "No Usage", IF(tbl_Customers[[#This Row],[number_vmail_messages]] &lt;= 20, "Low Usage", IF(tbl_Customers[[#This Row],[number_vmail_messages]] &lt;= 40, "Medium Usgae", "High Usage")))</f>
        <v>No Usage</v>
      </c>
      <c r="AD3955" t="str">
        <f>IF(tbl_Customers[[#This Row],[total_day_minutes]]&lt;=150,"Low Usage", IF(tbl_Customers[[#This Row],[total_day_minutes]]&lt;=200,"Medium Usage", IF(tbl_Customers[[#This Row],[total_day_minutes]]&lt;=250,"High Usage","Very High Usage")))</f>
        <v>Very High Usage</v>
      </c>
      <c r="AE3955" t="str">
        <f>IF(tbl_Customers[[#This Row],[total_intl_calls]]&lt;=5,"Low Calls", IF(tbl_Customers[[#This Row],[total_intl_calls]]&lt;=10, "Medium Calls", "High Calls"))</f>
        <v>Low Calls</v>
      </c>
      <c r="AF39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955" s="36" t="str">
        <f>IF(tbl_Customers[[#This Row],[Churn_Risk_Score]]&gt;=10,"High Risk", IF(tbl_Customers[[#This Row],[Churn_Risk_Score]]&gt;=5,"Medium Risk","Low Risk"))</f>
        <v>Medium Risk</v>
      </c>
    </row>
    <row r="3956" spans="1:33" x14ac:dyDescent="0.35">
      <c r="A3956">
        <v>3955</v>
      </c>
      <c r="B3956" t="s">
        <v>71</v>
      </c>
      <c r="C3956">
        <v>104</v>
      </c>
      <c r="D3956" t="s">
        <v>28</v>
      </c>
      <c r="E3956" t="s">
        <v>22</v>
      </c>
      <c r="F3956" t="s">
        <v>22</v>
      </c>
      <c r="G3956">
        <v>0</v>
      </c>
      <c r="H3956">
        <v>142.6</v>
      </c>
      <c r="I3956">
        <v>88</v>
      </c>
      <c r="J3956">
        <v>24.24</v>
      </c>
      <c r="K3956">
        <v>85.4</v>
      </c>
      <c r="L3956">
        <v>96</v>
      </c>
      <c r="M3956">
        <v>7.26</v>
      </c>
      <c r="N3956">
        <v>246.4</v>
      </c>
      <c r="O3956">
        <v>80</v>
      </c>
      <c r="P3956">
        <v>11.09</v>
      </c>
      <c r="Q3956">
        <v>14</v>
      </c>
      <c r="R3956">
        <v>4</v>
      </c>
      <c r="S3956">
        <v>3.78</v>
      </c>
      <c r="T3956">
        <v>1</v>
      </c>
      <c r="U3956" t="s">
        <v>22</v>
      </c>
      <c r="V3956">
        <f>IF(tbl_Customers[[#This Row],[churn]] = "yes", 1, 0)</f>
        <v>0</v>
      </c>
      <c r="W3956" t="str">
        <f>IF(tbl_Customers[[#This Row],[number_customer_service_calls]] &lt;= 1, "0-1 Calls", IF(tbl_Customers[[#This Row],[number_customer_service_calls]] &lt;= 3, "2-3 Calls", IF(tbl_Customers[[#This Row],[number_customer_service_calls]] &lt;=5, "4-5 Calls", "6+ Calls")))</f>
        <v>0-1 Calls</v>
      </c>
      <c r="X3956" t="str">
        <f>IF(tbl_Customers[[#This Row],[account_length]] &lt;= 50, "0-50", IF(tbl_Customers[[#This Row],[account_length]] &lt;=100, "51-100", IF(tbl_Customers[[#This Row],[account_length]] &lt;= 150, "101-150", "151+")))</f>
        <v>101-150</v>
      </c>
      <c r="Y3956" t="str">
        <f>IF(tbl_Customers[[#This Row],[total_intl_charge]] &lt;= 3, "Low Charges", "High Charges")</f>
        <v>High Charges</v>
      </c>
      <c r="Z3956" t="str">
        <f>IF(tbl_Customers[[#This Row],[total_eve_calls]]&lt;=80,"Low Calls",
IF(tbl_Customers[[#This Row],[total_eve_calls]]&lt;=120,"Medium Calls","High Calls"))</f>
        <v>Medium Calls</v>
      </c>
      <c r="AA3956" t="str">
        <f>IF(tbl_Customers[[#This Row],[total_eve_charge]]&lt;=15,"Low Charges",
IF(tbl_Customers[[#This Row],[total_eve_charge]]&lt;=20,"Medium Charges","High Charges"))</f>
        <v>Low Charges</v>
      </c>
      <c r="AB39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56" t="str">
        <f>IF(tbl_Customers[[#This Row],[number_vmail_messages]] = 0, "No Usage", IF(tbl_Customers[[#This Row],[number_vmail_messages]] &lt;= 20, "Low Usage", IF(tbl_Customers[[#This Row],[number_vmail_messages]] &lt;= 40, "Medium Usgae", "High Usage")))</f>
        <v>No Usage</v>
      </c>
      <c r="AD3956" t="str">
        <f>IF(tbl_Customers[[#This Row],[total_day_minutes]]&lt;=150,"Low Usage", IF(tbl_Customers[[#This Row],[total_day_minutes]]&lt;=200,"Medium Usage", IF(tbl_Customers[[#This Row],[total_day_minutes]]&lt;=250,"High Usage","Very High Usage")))</f>
        <v>Low Usage</v>
      </c>
      <c r="AE3956" t="str">
        <f>IF(tbl_Customers[[#This Row],[total_intl_calls]]&lt;=5,"Low Calls", IF(tbl_Customers[[#This Row],[total_intl_calls]]&lt;=10, "Medium Calls", "High Calls"))</f>
        <v>Low Calls</v>
      </c>
      <c r="AF39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56" s="36" t="str">
        <f>IF(tbl_Customers[[#This Row],[Churn_Risk_Score]]&gt;=10,"High Risk", IF(tbl_Customers[[#This Row],[Churn_Risk_Score]]&gt;=5,"Medium Risk","Low Risk"))</f>
        <v>Low Risk</v>
      </c>
    </row>
    <row r="3957" spans="1:33" x14ac:dyDescent="0.35">
      <c r="A3957">
        <v>3956</v>
      </c>
      <c r="B3957" t="s">
        <v>26</v>
      </c>
      <c r="C3957">
        <v>174</v>
      </c>
      <c r="D3957" t="s">
        <v>25</v>
      </c>
      <c r="E3957" t="s">
        <v>22</v>
      </c>
      <c r="F3957" t="s">
        <v>22</v>
      </c>
      <c r="G3957">
        <v>0</v>
      </c>
      <c r="H3957">
        <v>178</v>
      </c>
      <c r="I3957">
        <v>49</v>
      </c>
      <c r="J3957">
        <v>30.26</v>
      </c>
      <c r="K3957">
        <v>141.5</v>
      </c>
      <c r="L3957">
        <v>83</v>
      </c>
      <c r="M3957">
        <v>12.03</v>
      </c>
      <c r="N3957">
        <v>265.10000000000002</v>
      </c>
      <c r="O3957">
        <v>114</v>
      </c>
      <c r="P3957">
        <v>11.93</v>
      </c>
      <c r="Q3957">
        <v>6.2</v>
      </c>
      <c r="R3957">
        <v>5</v>
      </c>
      <c r="S3957">
        <v>1.67</v>
      </c>
      <c r="T3957">
        <v>3</v>
      </c>
      <c r="U3957" t="s">
        <v>22</v>
      </c>
      <c r="V3957">
        <f>IF(tbl_Customers[[#This Row],[churn]] = "yes", 1, 0)</f>
        <v>0</v>
      </c>
      <c r="W3957" t="str">
        <f>IF(tbl_Customers[[#This Row],[number_customer_service_calls]] &lt;= 1, "0-1 Calls", IF(tbl_Customers[[#This Row],[number_customer_service_calls]] &lt;= 3, "2-3 Calls", IF(tbl_Customers[[#This Row],[number_customer_service_calls]] &lt;=5, "4-5 Calls", "6+ Calls")))</f>
        <v>2-3 Calls</v>
      </c>
      <c r="X3957" t="str">
        <f>IF(tbl_Customers[[#This Row],[account_length]] &lt;= 50, "0-50", IF(tbl_Customers[[#This Row],[account_length]] &lt;=100, "51-100", IF(tbl_Customers[[#This Row],[account_length]] &lt;= 150, "101-150", "151+")))</f>
        <v>151+</v>
      </c>
      <c r="Y3957" t="str">
        <f>IF(tbl_Customers[[#This Row],[total_intl_charge]] &lt;= 3, "Low Charges", "High Charges")</f>
        <v>Low Charges</v>
      </c>
      <c r="Z3957" t="str">
        <f>IF(tbl_Customers[[#This Row],[total_eve_calls]]&lt;=80,"Low Calls",
IF(tbl_Customers[[#This Row],[total_eve_calls]]&lt;=120,"Medium Calls","High Calls"))</f>
        <v>Medium Calls</v>
      </c>
      <c r="AA3957" t="str">
        <f>IF(tbl_Customers[[#This Row],[total_eve_charge]]&lt;=15,"Low Charges",
IF(tbl_Customers[[#This Row],[total_eve_charge]]&lt;=20,"Medium Charges","High Charges"))</f>
        <v>Low Charges</v>
      </c>
      <c r="AB39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57" t="str">
        <f>IF(tbl_Customers[[#This Row],[number_vmail_messages]] = 0, "No Usage", IF(tbl_Customers[[#This Row],[number_vmail_messages]] &lt;= 20, "Low Usage", IF(tbl_Customers[[#This Row],[number_vmail_messages]] &lt;= 40, "Medium Usgae", "High Usage")))</f>
        <v>No Usage</v>
      </c>
      <c r="AD3957" t="str">
        <f>IF(tbl_Customers[[#This Row],[total_day_minutes]]&lt;=150,"Low Usage", IF(tbl_Customers[[#This Row],[total_day_minutes]]&lt;=200,"Medium Usage", IF(tbl_Customers[[#This Row],[total_day_minutes]]&lt;=250,"High Usage","Very High Usage")))</f>
        <v>Medium Usage</v>
      </c>
      <c r="AE3957" t="str">
        <f>IF(tbl_Customers[[#This Row],[total_intl_calls]]&lt;=5,"Low Calls", IF(tbl_Customers[[#This Row],[total_intl_calls]]&lt;=10, "Medium Calls", "High Calls"))</f>
        <v>Low Calls</v>
      </c>
      <c r="AF39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57" s="36" t="str">
        <f>IF(tbl_Customers[[#This Row],[Churn_Risk_Score]]&gt;=10,"High Risk", IF(tbl_Customers[[#This Row],[Churn_Risk_Score]]&gt;=5,"Medium Risk","Low Risk"))</f>
        <v>Low Risk</v>
      </c>
    </row>
    <row r="3958" spans="1:33" x14ac:dyDescent="0.35">
      <c r="A3958">
        <v>3957</v>
      </c>
      <c r="B3958" t="s">
        <v>43</v>
      </c>
      <c r="C3958">
        <v>127</v>
      </c>
      <c r="D3958" t="s">
        <v>28</v>
      </c>
      <c r="E3958" t="s">
        <v>22</v>
      </c>
      <c r="F3958" t="s">
        <v>23</v>
      </c>
      <c r="G3958">
        <v>33</v>
      </c>
      <c r="H3958">
        <v>180.5</v>
      </c>
      <c r="I3958">
        <v>94</v>
      </c>
      <c r="J3958">
        <v>30.69</v>
      </c>
      <c r="K3958">
        <v>241.9</v>
      </c>
      <c r="L3958">
        <v>107</v>
      </c>
      <c r="M3958">
        <v>20.56</v>
      </c>
      <c r="N3958">
        <v>225.4</v>
      </c>
      <c r="O3958">
        <v>113</v>
      </c>
      <c r="P3958">
        <v>10.14</v>
      </c>
      <c r="Q3958">
        <v>7.4</v>
      </c>
      <c r="R3958">
        <v>2</v>
      </c>
      <c r="S3958">
        <v>2</v>
      </c>
      <c r="T3958">
        <v>1</v>
      </c>
      <c r="U3958" t="s">
        <v>22</v>
      </c>
      <c r="V3958">
        <f>IF(tbl_Customers[[#This Row],[churn]] = "yes", 1, 0)</f>
        <v>0</v>
      </c>
      <c r="W3958" t="str">
        <f>IF(tbl_Customers[[#This Row],[number_customer_service_calls]] &lt;= 1, "0-1 Calls", IF(tbl_Customers[[#This Row],[number_customer_service_calls]] &lt;= 3, "2-3 Calls", IF(tbl_Customers[[#This Row],[number_customer_service_calls]] &lt;=5, "4-5 Calls", "6+ Calls")))</f>
        <v>0-1 Calls</v>
      </c>
      <c r="X3958" t="str">
        <f>IF(tbl_Customers[[#This Row],[account_length]] &lt;= 50, "0-50", IF(tbl_Customers[[#This Row],[account_length]] &lt;=100, "51-100", IF(tbl_Customers[[#This Row],[account_length]] &lt;= 150, "101-150", "151+")))</f>
        <v>101-150</v>
      </c>
      <c r="Y3958" t="str">
        <f>IF(tbl_Customers[[#This Row],[total_intl_charge]] &lt;= 3, "Low Charges", "High Charges")</f>
        <v>Low Charges</v>
      </c>
      <c r="Z3958" t="str">
        <f>IF(tbl_Customers[[#This Row],[total_eve_calls]]&lt;=80,"Low Calls",
IF(tbl_Customers[[#This Row],[total_eve_calls]]&lt;=120,"Medium Calls","High Calls"))</f>
        <v>Medium Calls</v>
      </c>
      <c r="AA3958" t="str">
        <f>IF(tbl_Customers[[#This Row],[total_eve_charge]]&lt;=15,"Low Charges",
IF(tbl_Customers[[#This Row],[total_eve_charge]]&lt;=20,"Medium Charges","High Charges"))</f>
        <v>High Charges</v>
      </c>
      <c r="AB39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58" t="str">
        <f>IF(tbl_Customers[[#This Row],[number_vmail_messages]] = 0, "No Usage", IF(tbl_Customers[[#This Row],[number_vmail_messages]] &lt;= 20, "Low Usage", IF(tbl_Customers[[#This Row],[number_vmail_messages]] &lt;= 40, "Medium Usgae", "High Usage")))</f>
        <v>Medium Usgae</v>
      </c>
      <c r="AD3958" t="str">
        <f>IF(tbl_Customers[[#This Row],[total_day_minutes]]&lt;=150,"Low Usage", IF(tbl_Customers[[#This Row],[total_day_minutes]]&lt;=200,"Medium Usage", IF(tbl_Customers[[#This Row],[total_day_minutes]]&lt;=250,"High Usage","Very High Usage")))</f>
        <v>Medium Usage</v>
      </c>
      <c r="AE3958" t="str">
        <f>IF(tbl_Customers[[#This Row],[total_intl_calls]]&lt;=5,"Low Calls", IF(tbl_Customers[[#This Row],[total_intl_calls]]&lt;=10, "Medium Calls", "High Calls"))</f>
        <v>Low Calls</v>
      </c>
      <c r="AF39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58" s="36" t="str">
        <f>IF(tbl_Customers[[#This Row],[Churn_Risk_Score]]&gt;=10,"High Risk", IF(tbl_Customers[[#This Row],[Churn_Risk_Score]]&gt;=5,"Medium Risk","Low Risk"))</f>
        <v>Low Risk</v>
      </c>
    </row>
    <row r="3959" spans="1:33" x14ac:dyDescent="0.35">
      <c r="A3959">
        <v>3958</v>
      </c>
      <c r="B3959" t="s">
        <v>44</v>
      </c>
      <c r="C3959">
        <v>2</v>
      </c>
      <c r="D3959" t="s">
        <v>21</v>
      </c>
      <c r="E3959" t="s">
        <v>22</v>
      </c>
      <c r="F3959" t="s">
        <v>23</v>
      </c>
      <c r="G3959">
        <v>27</v>
      </c>
      <c r="H3959">
        <v>141.69999999999999</v>
      </c>
      <c r="I3959">
        <v>125</v>
      </c>
      <c r="J3959">
        <v>24.09</v>
      </c>
      <c r="K3959">
        <v>160.69999999999999</v>
      </c>
      <c r="L3959">
        <v>136</v>
      </c>
      <c r="M3959">
        <v>13.66</v>
      </c>
      <c r="N3959">
        <v>170.3</v>
      </c>
      <c r="O3959">
        <v>81</v>
      </c>
      <c r="P3959">
        <v>7.66</v>
      </c>
      <c r="Q3959">
        <v>9.3000000000000007</v>
      </c>
      <c r="R3959">
        <v>2</v>
      </c>
      <c r="S3959">
        <v>2.5099999999999998</v>
      </c>
      <c r="T3959">
        <v>1</v>
      </c>
      <c r="U3959" t="s">
        <v>22</v>
      </c>
      <c r="V3959">
        <f>IF(tbl_Customers[[#This Row],[churn]] = "yes", 1, 0)</f>
        <v>0</v>
      </c>
      <c r="W3959" t="str">
        <f>IF(tbl_Customers[[#This Row],[number_customer_service_calls]] &lt;= 1, "0-1 Calls", IF(tbl_Customers[[#This Row],[number_customer_service_calls]] &lt;= 3, "2-3 Calls", IF(tbl_Customers[[#This Row],[number_customer_service_calls]] &lt;=5, "4-5 Calls", "6+ Calls")))</f>
        <v>0-1 Calls</v>
      </c>
      <c r="X3959" t="str">
        <f>IF(tbl_Customers[[#This Row],[account_length]] &lt;= 50, "0-50", IF(tbl_Customers[[#This Row],[account_length]] &lt;=100, "51-100", IF(tbl_Customers[[#This Row],[account_length]] &lt;= 150, "101-150", "151+")))</f>
        <v>0-50</v>
      </c>
      <c r="Y3959" t="str">
        <f>IF(tbl_Customers[[#This Row],[total_intl_charge]] &lt;= 3, "Low Charges", "High Charges")</f>
        <v>Low Charges</v>
      </c>
      <c r="Z3959" t="str">
        <f>IF(tbl_Customers[[#This Row],[total_eve_calls]]&lt;=80,"Low Calls",
IF(tbl_Customers[[#This Row],[total_eve_calls]]&lt;=120,"Medium Calls","High Calls"))</f>
        <v>High Calls</v>
      </c>
      <c r="AA3959" t="str">
        <f>IF(tbl_Customers[[#This Row],[total_eve_charge]]&lt;=15,"Low Charges",
IF(tbl_Customers[[#This Row],[total_eve_charge]]&lt;=20,"Medium Charges","High Charges"))</f>
        <v>Low Charges</v>
      </c>
      <c r="AB39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959" t="str">
        <f>IF(tbl_Customers[[#This Row],[number_vmail_messages]] = 0, "No Usage", IF(tbl_Customers[[#This Row],[number_vmail_messages]] &lt;= 20, "Low Usage", IF(tbl_Customers[[#This Row],[number_vmail_messages]] &lt;= 40, "Medium Usgae", "High Usage")))</f>
        <v>Medium Usgae</v>
      </c>
      <c r="AD3959" t="str">
        <f>IF(tbl_Customers[[#This Row],[total_day_minutes]]&lt;=150,"Low Usage", IF(tbl_Customers[[#This Row],[total_day_minutes]]&lt;=200,"Medium Usage", IF(tbl_Customers[[#This Row],[total_day_minutes]]&lt;=250,"High Usage","Very High Usage")))</f>
        <v>Low Usage</v>
      </c>
      <c r="AE3959" t="str">
        <f>IF(tbl_Customers[[#This Row],[total_intl_calls]]&lt;=5,"Low Calls", IF(tbl_Customers[[#This Row],[total_intl_calls]]&lt;=10, "Medium Calls", "High Calls"))</f>
        <v>Low Calls</v>
      </c>
      <c r="AF39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59" s="36" t="str">
        <f>IF(tbl_Customers[[#This Row],[Churn_Risk_Score]]&gt;=10,"High Risk", IF(tbl_Customers[[#This Row],[Churn_Risk_Score]]&gt;=5,"Medium Risk","Low Risk"))</f>
        <v>Low Risk</v>
      </c>
    </row>
    <row r="3960" spans="1:33" x14ac:dyDescent="0.35">
      <c r="A3960">
        <v>3959</v>
      </c>
      <c r="B3960" t="s">
        <v>32</v>
      </c>
      <c r="C3960">
        <v>91</v>
      </c>
      <c r="D3960" t="s">
        <v>21</v>
      </c>
      <c r="E3960" t="s">
        <v>22</v>
      </c>
      <c r="F3960" t="s">
        <v>22</v>
      </c>
      <c r="G3960">
        <v>0</v>
      </c>
      <c r="H3960">
        <v>289.3</v>
      </c>
      <c r="I3960">
        <v>73</v>
      </c>
      <c r="J3960">
        <v>49.18</v>
      </c>
      <c r="K3960">
        <v>179.8</v>
      </c>
      <c r="L3960">
        <v>86</v>
      </c>
      <c r="M3960">
        <v>15.28</v>
      </c>
      <c r="N3960">
        <v>186.7</v>
      </c>
      <c r="O3960">
        <v>94</v>
      </c>
      <c r="P3960">
        <v>8.4</v>
      </c>
      <c r="Q3960">
        <v>6.4</v>
      </c>
      <c r="R3960">
        <v>7</v>
      </c>
      <c r="S3960">
        <v>1.73</v>
      </c>
      <c r="T3960">
        <v>1</v>
      </c>
      <c r="U3960" t="s">
        <v>23</v>
      </c>
      <c r="V3960">
        <f>IF(tbl_Customers[[#This Row],[churn]] = "yes", 1, 0)</f>
        <v>1</v>
      </c>
      <c r="W3960" t="str">
        <f>IF(tbl_Customers[[#This Row],[number_customer_service_calls]] &lt;= 1, "0-1 Calls", IF(tbl_Customers[[#This Row],[number_customer_service_calls]] &lt;= 3, "2-3 Calls", IF(tbl_Customers[[#This Row],[number_customer_service_calls]] &lt;=5, "4-5 Calls", "6+ Calls")))</f>
        <v>0-1 Calls</v>
      </c>
      <c r="X3960" t="str">
        <f>IF(tbl_Customers[[#This Row],[account_length]] &lt;= 50, "0-50", IF(tbl_Customers[[#This Row],[account_length]] &lt;=100, "51-100", IF(tbl_Customers[[#This Row],[account_length]] &lt;= 150, "101-150", "151+")))</f>
        <v>51-100</v>
      </c>
      <c r="Y3960" t="str">
        <f>IF(tbl_Customers[[#This Row],[total_intl_charge]] &lt;= 3, "Low Charges", "High Charges")</f>
        <v>Low Charges</v>
      </c>
      <c r="Z3960" t="str">
        <f>IF(tbl_Customers[[#This Row],[total_eve_calls]]&lt;=80,"Low Calls",
IF(tbl_Customers[[#This Row],[total_eve_calls]]&lt;=120,"Medium Calls","High Calls"))</f>
        <v>Medium Calls</v>
      </c>
      <c r="AA3960" t="str">
        <f>IF(tbl_Customers[[#This Row],[total_eve_charge]]&lt;=15,"Low Charges",
IF(tbl_Customers[[#This Row],[total_eve_charge]]&lt;=20,"Medium Charges","High Charges"))</f>
        <v>Medium Charges</v>
      </c>
      <c r="AB39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60" t="str">
        <f>IF(tbl_Customers[[#This Row],[number_vmail_messages]] = 0, "No Usage", IF(tbl_Customers[[#This Row],[number_vmail_messages]] &lt;= 20, "Low Usage", IF(tbl_Customers[[#This Row],[number_vmail_messages]] &lt;= 40, "Medium Usgae", "High Usage")))</f>
        <v>No Usage</v>
      </c>
      <c r="AD3960" t="str">
        <f>IF(tbl_Customers[[#This Row],[total_day_minutes]]&lt;=150,"Low Usage", IF(tbl_Customers[[#This Row],[total_day_minutes]]&lt;=200,"Medium Usage", IF(tbl_Customers[[#This Row],[total_day_minutes]]&lt;=250,"High Usage","Very High Usage")))</f>
        <v>Very High Usage</v>
      </c>
      <c r="AE3960" t="str">
        <f>IF(tbl_Customers[[#This Row],[total_intl_calls]]&lt;=5,"Low Calls", IF(tbl_Customers[[#This Row],[total_intl_calls]]&lt;=10, "Medium Calls", "High Calls"))</f>
        <v>Medium Calls</v>
      </c>
      <c r="AF39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60" s="36" t="str">
        <f>IF(tbl_Customers[[#This Row],[Churn_Risk_Score]]&gt;=10,"High Risk", IF(tbl_Customers[[#This Row],[Churn_Risk_Score]]&gt;=5,"Medium Risk","Low Risk"))</f>
        <v>Medium Risk</v>
      </c>
    </row>
    <row r="3961" spans="1:33" x14ac:dyDescent="0.35">
      <c r="A3961">
        <v>3960</v>
      </c>
      <c r="B3961" t="s">
        <v>74</v>
      </c>
      <c r="C3961">
        <v>34</v>
      </c>
      <c r="D3961" t="s">
        <v>28</v>
      </c>
      <c r="E3961" t="s">
        <v>22</v>
      </c>
      <c r="F3961" t="s">
        <v>23</v>
      </c>
      <c r="G3961">
        <v>26</v>
      </c>
      <c r="H3961">
        <v>193.4</v>
      </c>
      <c r="I3961">
        <v>91</v>
      </c>
      <c r="J3961">
        <v>32.880000000000003</v>
      </c>
      <c r="K3961">
        <v>198.3</v>
      </c>
      <c r="L3961">
        <v>94</v>
      </c>
      <c r="M3961">
        <v>16.86</v>
      </c>
      <c r="N3961">
        <v>257.2</v>
      </c>
      <c r="O3961">
        <v>94</v>
      </c>
      <c r="P3961">
        <v>11.57</v>
      </c>
      <c r="Q3961">
        <v>9.5</v>
      </c>
      <c r="R3961">
        <v>5</v>
      </c>
      <c r="S3961">
        <v>2.57</v>
      </c>
      <c r="T3961">
        <v>2</v>
      </c>
      <c r="U3961" t="s">
        <v>22</v>
      </c>
      <c r="V3961">
        <f>IF(tbl_Customers[[#This Row],[churn]] = "yes", 1, 0)</f>
        <v>0</v>
      </c>
      <c r="W3961" t="str">
        <f>IF(tbl_Customers[[#This Row],[number_customer_service_calls]] &lt;= 1, "0-1 Calls", IF(tbl_Customers[[#This Row],[number_customer_service_calls]] &lt;= 3, "2-3 Calls", IF(tbl_Customers[[#This Row],[number_customer_service_calls]] &lt;=5, "4-5 Calls", "6+ Calls")))</f>
        <v>2-3 Calls</v>
      </c>
      <c r="X3961" t="str">
        <f>IF(tbl_Customers[[#This Row],[account_length]] &lt;= 50, "0-50", IF(tbl_Customers[[#This Row],[account_length]] &lt;=100, "51-100", IF(tbl_Customers[[#This Row],[account_length]] &lt;= 150, "101-150", "151+")))</f>
        <v>0-50</v>
      </c>
      <c r="Y3961" t="str">
        <f>IF(tbl_Customers[[#This Row],[total_intl_charge]] &lt;= 3, "Low Charges", "High Charges")</f>
        <v>Low Charges</v>
      </c>
      <c r="Z3961" t="str">
        <f>IF(tbl_Customers[[#This Row],[total_eve_calls]]&lt;=80,"Low Calls",
IF(tbl_Customers[[#This Row],[total_eve_calls]]&lt;=120,"Medium Calls","High Calls"))</f>
        <v>Medium Calls</v>
      </c>
      <c r="AA3961" t="str">
        <f>IF(tbl_Customers[[#This Row],[total_eve_charge]]&lt;=15,"Low Charges",
IF(tbl_Customers[[#This Row],[total_eve_charge]]&lt;=20,"Medium Charges","High Charges"))</f>
        <v>Medium Charges</v>
      </c>
      <c r="AB39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61" t="str">
        <f>IF(tbl_Customers[[#This Row],[number_vmail_messages]] = 0, "No Usage", IF(tbl_Customers[[#This Row],[number_vmail_messages]] &lt;= 20, "Low Usage", IF(tbl_Customers[[#This Row],[number_vmail_messages]] &lt;= 40, "Medium Usgae", "High Usage")))</f>
        <v>Medium Usgae</v>
      </c>
      <c r="AD3961" t="str">
        <f>IF(tbl_Customers[[#This Row],[total_day_minutes]]&lt;=150,"Low Usage", IF(tbl_Customers[[#This Row],[total_day_minutes]]&lt;=200,"Medium Usage", IF(tbl_Customers[[#This Row],[total_day_minutes]]&lt;=250,"High Usage","Very High Usage")))</f>
        <v>Medium Usage</v>
      </c>
      <c r="AE3961" t="str">
        <f>IF(tbl_Customers[[#This Row],[total_intl_calls]]&lt;=5,"Low Calls", IF(tbl_Customers[[#This Row],[total_intl_calls]]&lt;=10, "Medium Calls", "High Calls"))</f>
        <v>Low Calls</v>
      </c>
      <c r="AF39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61" s="36" t="str">
        <f>IF(tbl_Customers[[#This Row],[Churn_Risk_Score]]&gt;=10,"High Risk", IF(tbl_Customers[[#This Row],[Churn_Risk_Score]]&gt;=5,"Medium Risk","Low Risk"))</f>
        <v>Low Risk</v>
      </c>
    </row>
    <row r="3962" spans="1:33" x14ac:dyDescent="0.35">
      <c r="A3962">
        <v>3961</v>
      </c>
      <c r="B3962" t="s">
        <v>36</v>
      </c>
      <c r="C3962">
        <v>111</v>
      </c>
      <c r="D3962" t="s">
        <v>28</v>
      </c>
      <c r="E3962" t="s">
        <v>22</v>
      </c>
      <c r="F3962" t="s">
        <v>22</v>
      </c>
      <c r="G3962">
        <v>0</v>
      </c>
      <c r="H3962">
        <v>184.2</v>
      </c>
      <c r="I3962">
        <v>92</v>
      </c>
      <c r="J3962">
        <v>31.31</v>
      </c>
      <c r="K3962">
        <v>215</v>
      </c>
      <c r="L3962">
        <v>96</v>
      </c>
      <c r="M3962">
        <v>18.28</v>
      </c>
      <c r="N3962">
        <v>100.1</v>
      </c>
      <c r="O3962">
        <v>64</v>
      </c>
      <c r="P3962">
        <v>4.5</v>
      </c>
      <c r="Q3962">
        <v>11.3</v>
      </c>
      <c r="R3962">
        <v>4</v>
      </c>
      <c r="S3962">
        <v>3.05</v>
      </c>
      <c r="T3962">
        <v>1</v>
      </c>
      <c r="U3962" t="s">
        <v>22</v>
      </c>
      <c r="V3962">
        <f>IF(tbl_Customers[[#This Row],[churn]] = "yes", 1, 0)</f>
        <v>0</v>
      </c>
      <c r="W3962" t="str">
        <f>IF(tbl_Customers[[#This Row],[number_customer_service_calls]] &lt;= 1, "0-1 Calls", IF(tbl_Customers[[#This Row],[number_customer_service_calls]] &lt;= 3, "2-3 Calls", IF(tbl_Customers[[#This Row],[number_customer_service_calls]] &lt;=5, "4-5 Calls", "6+ Calls")))</f>
        <v>0-1 Calls</v>
      </c>
      <c r="X3962" t="str">
        <f>IF(tbl_Customers[[#This Row],[account_length]] &lt;= 50, "0-50", IF(tbl_Customers[[#This Row],[account_length]] &lt;=100, "51-100", IF(tbl_Customers[[#This Row],[account_length]] &lt;= 150, "101-150", "151+")))</f>
        <v>101-150</v>
      </c>
      <c r="Y3962" t="str">
        <f>IF(tbl_Customers[[#This Row],[total_intl_charge]] &lt;= 3, "Low Charges", "High Charges")</f>
        <v>High Charges</v>
      </c>
      <c r="Z3962" t="str">
        <f>IF(tbl_Customers[[#This Row],[total_eve_calls]]&lt;=80,"Low Calls",
IF(tbl_Customers[[#This Row],[total_eve_calls]]&lt;=120,"Medium Calls","High Calls"))</f>
        <v>Medium Calls</v>
      </c>
      <c r="AA3962" t="str">
        <f>IF(tbl_Customers[[#This Row],[total_eve_charge]]&lt;=15,"Low Charges",
IF(tbl_Customers[[#This Row],[total_eve_charge]]&lt;=20,"Medium Charges","High Charges"))</f>
        <v>Medium Charges</v>
      </c>
      <c r="AB39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62" t="str">
        <f>IF(tbl_Customers[[#This Row],[number_vmail_messages]] = 0, "No Usage", IF(tbl_Customers[[#This Row],[number_vmail_messages]] &lt;= 20, "Low Usage", IF(tbl_Customers[[#This Row],[number_vmail_messages]] &lt;= 40, "Medium Usgae", "High Usage")))</f>
        <v>No Usage</v>
      </c>
      <c r="AD3962" t="str">
        <f>IF(tbl_Customers[[#This Row],[total_day_minutes]]&lt;=150,"Low Usage", IF(tbl_Customers[[#This Row],[total_day_minutes]]&lt;=200,"Medium Usage", IF(tbl_Customers[[#This Row],[total_day_minutes]]&lt;=250,"High Usage","Very High Usage")))</f>
        <v>Medium Usage</v>
      </c>
      <c r="AE3962" t="str">
        <f>IF(tbl_Customers[[#This Row],[total_intl_calls]]&lt;=5,"Low Calls", IF(tbl_Customers[[#This Row],[total_intl_calls]]&lt;=10, "Medium Calls", "High Calls"))</f>
        <v>Low Calls</v>
      </c>
      <c r="AF39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62" s="36" t="str">
        <f>IF(tbl_Customers[[#This Row],[Churn_Risk_Score]]&gt;=10,"High Risk", IF(tbl_Customers[[#This Row],[Churn_Risk_Score]]&gt;=5,"Medium Risk","Low Risk"))</f>
        <v>Low Risk</v>
      </c>
    </row>
    <row r="3963" spans="1:33" x14ac:dyDescent="0.35">
      <c r="A3963">
        <v>3962</v>
      </c>
      <c r="B3963" t="s">
        <v>39</v>
      </c>
      <c r="C3963">
        <v>110</v>
      </c>
      <c r="D3963" t="s">
        <v>21</v>
      </c>
      <c r="E3963" t="s">
        <v>22</v>
      </c>
      <c r="F3963" t="s">
        <v>23</v>
      </c>
      <c r="G3963">
        <v>30</v>
      </c>
      <c r="H3963">
        <v>144.1</v>
      </c>
      <c r="I3963">
        <v>87</v>
      </c>
      <c r="J3963">
        <v>24.5</v>
      </c>
      <c r="K3963">
        <v>229.8</v>
      </c>
      <c r="L3963">
        <v>88</v>
      </c>
      <c r="M3963">
        <v>19.53</v>
      </c>
      <c r="N3963">
        <v>174.7</v>
      </c>
      <c r="O3963">
        <v>90</v>
      </c>
      <c r="P3963">
        <v>7.86</v>
      </c>
      <c r="Q3963">
        <v>12.4</v>
      </c>
      <c r="R3963">
        <v>4</v>
      </c>
      <c r="S3963">
        <v>3.35</v>
      </c>
      <c r="T3963">
        <v>2</v>
      </c>
      <c r="U3963" t="s">
        <v>22</v>
      </c>
      <c r="V3963">
        <f>IF(tbl_Customers[[#This Row],[churn]] = "yes", 1, 0)</f>
        <v>0</v>
      </c>
      <c r="W3963" t="str">
        <f>IF(tbl_Customers[[#This Row],[number_customer_service_calls]] &lt;= 1, "0-1 Calls", IF(tbl_Customers[[#This Row],[number_customer_service_calls]] &lt;= 3, "2-3 Calls", IF(tbl_Customers[[#This Row],[number_customer_service_calls]] &lt;=5, "4-5 Calls", "6+ Calls")))</f>
        <v>2-3 Calls</v>
      </c>
      <c r="X3963" t="str">
        <f>IF(tbl_Customers[[#This Row],[account_length]] &lt;= 50, "0-50", IF(tbl_Customers[[#This Row],[account_length]] &lt;=100, "51-100", IF(tbl_Customers[[#This Row],[account_length]] &lt;= 150, "101-150", "151+")))</f>
        <v>101-150</v>
      </c>
      <c r="Y3963" t="str">
        <f>IF(tbl_Customers[[#This Row],[total_intl_charge]] &lt;= 3, "Low Charges", "High Charges")</f>
        <v>High Charges</v>
      </c>
      <c r="Z3963" t="str">
        <f>IF(tbl_Customers[[#This Row],[total_eve_calls]]&lt;=80,"Low Calls",
IF(tbl_Customers[[#This Row],[total_eve_calls]]&lt;=120,"Medium Calls","High Calls"))</f>
        <v>Medium Calls</v>
      </c>
      <c r="AA3963" t="str">
        <f>IF(tbl_Customers[[#This Row],[total_eve_charge]]&lt;=15,"Low Charges",
IF(tbl_Customers[[#This Row],[total_eve_charge]]&lt;=20,"Medium Charges","High Charges"))</f>
        <v>Medium Charges</v>
      </c>
      <c r="AB39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63" t="str">
        <f>IF(tbl_Customers[[#This Row],[number_vmail_messages]] = 0, "No Usage", IF(tbl_Customers[[#This Row],[number_vmail_messages]] &lt;= 20, "Low Usage", IF(tbl_Customers[[#This Row],[number_vmail_messages]] &lt;= 40, "Medium Usgae", "High Usage")))</f>
        <v>Medium Usgae</v>
      </c>
      <c r="AD3963" t="str">
        <f>IF(tbl_Customers[[#This Row],[total_day_minutes]]&lt;=150,"Low Usage", IF(tbl_Customers[[#This Row],[total_day_minutes]]&lt;=200,"Medium Usage", IF(tbl_Customers[[#This Row],[total_day_minutes]]&lt;=250,"High Usage","Very High Usage")))</f>
        <v>Low Usage</v>
      </c>
      <c r="AE3963" t="str">
        <f>IF(tbl_Customers[[#This Row],[total_intl_calls]]&lt;=5,"Low Calls", IF(tbl_Customers[[#This Row],[total_intl_calls]]&lt;=10, "Medium Calls", "High Calls"))</f>
        <v>Low Calls</v>
      </c>
      <c r="AF39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63" s="36" t="str">
        <f>IF(tbl_Customers[[#This Row],[Churn_Risk_Score]]&gt;=10,"High Risk", IF(tbl_Customers[[#This Row],[Churn_Risk_Score]]&gt;=5,"Medium Risk","Low Risk"))</f>
        <v>Low Risk</v>
      </c>
    </row>
    <row r="3964" spans="1:33" x14ac:dyDescent="0.35">
      <c r="A3964">
        <v>3963</v>
      </c>
      <c r="B3964" t="s">
        <v>72</v>
      </c>
      <c r="C3964">
        <v>65</v>
      </c>
      <c r="D3964" t="s">
        <v>21</v>
      </c>
      <c r="E3964" t="s">
        <v>22</v>
      </c>
      <c r="F3964" t="s">
        <v>22</v>
      </c>
      <c r="G3964">
        <v>0</v>
      </c>
      <c r="H3964">
        <v>180.3</v>
      </c>
      <c r="I3964">
        <v>84</v>
      </c>
      <c r="J3964">
        <v>30.65</v>
      </c>
      <c r="K3964">
        <v>199.9</v>
      </c>
      <c r="L3964">
        <v>129</v>
      </c>
      <c r="M3964">
        <v>16.989999999999998</v>
      </c>
      <c r="N3964">
        <v>280.10000000000002</v>
      </c>
      <c r="O3964">
        <v>62</v>
      </c>
      <c r="P3964">
        <v>12.6</v>
      </c>
      <c r="Q3964">
        <v>12.1</v>
      </c>
      <c r="R3964">
        <v>1</v>
      </c>
      <c r="S3964">
        <v>3.27</v>
      </c>
      <c r="T3964">
        <v>3</v>
      </c>
      <c r="U3964" t="s">
        <v>22</v>
      </c>
      <c r="V3964">
        <f>IF(tbl_Customers[[#This Row],[churn]] = "yes", 1, 0)</f>
        <v>0</v>
      </c>
      <c r="W3964" t="str">
        <f>IF(tbl_Customers[[#This Row],[number_customer_service_calls]] &lt;= 1, "0-1 Calls", IF(tbl_Customers[[#This Row],[number_customer_service_calls]] &lt;= 3, "2-3 Calls", IF(tbl_Customers[[#This Row],[number_customer_service_calls]] &lt;=5, "4-5 Calls", "6+ Calls")))</f>
        <v>2-3 Calls</v>
      </c>
      <c r="X3964" t="str">
        <f>IF(tbl_Customers[[#This Row],[account_length]] &lt;= 50, "0-50", IF(tbl_Customers[[#This Row],[account_length]] &lt;=100, "51-100", IF(tbl_Customers[[#This Row],[account_length]] &lt;= 150, "101-150", "151+")))</f>
        <v>51-100</v>
      </c>
      <c r="Y3964" t="str">
        <f>IF(tbl_Customers[[#This Row],[total_intl_charge]] &lt;= 3, "Low Charges", "High Charges")</f>
        <v>High Charges</v>
      </c>
      <c r="Z3964" t="str">
        <f>IF(tbl_Customers[[#This Row],[total_eve_calls]]&lt;=80,"Low Calls",
IF(tbl_Customers[[#This Row],[total_eve_calls]]&lt;=120,"Medium Calls","High Calls"))</f>
        <v>High Calls</v>
      </c>
      <c r="AA3964" t="str">
        <f>IF(tbl_Customers[[#This Row],[total_eve_charge]]&lt;=15,"Low Charges",
IF(tbl_Customers[[#This Row],[total_eve_charge]]&lt;=20,"Medium Charges","High Charges"))</f>
        <v>Medium Charges</v>
      </c>
      <c r="AB39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64" t="str">
        <f>IF(tbl_Customers[[#This Row],[number_vmail_messages]] = 0, "No Usage", IF(tbl_Customers[[#This Row],[number_vmail_messages]] &lt;= 20, "Low Usage", IF(tbl_Customers[[#This Row],[number_vmail_messages]] &lt;= 40, "Medium Usgae", "High Usage")))</f>
        <v>No Usage</v>
      </c>
      <c r="AD3964" t="str">
        <f>IF(tbl_Customers[[#This Row],[total_day_minutes]]&lt;=150,"Low Usage", IF(tbl_Customers[[#This Row],[total_day_minutes]]&lt;=200,"Medium Usage", IF(tbl_Customers[[#This Row],[total_day_minutes]]&lt;=250,"High Usage","Very High Usage")))</f>
        <v>Medium Usage</v>
      </c>
      <c r="AE3964" t="str">
        <f>IF(tbl_Customers[[#This Row],[total_intl_calls]]&lt;=5,"Low Calls", IF(tbl_Customers[[#This Row],[total_intl_calls]]&lt;=10, "Medium Calls", "High Calls"))</f>
        <v>Low Calls</v>
      </c>
      <c r="AF39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64" s="36" t="str">
        <f>IF(tbl_Customers[[#This Row],[Churn_Risk_Score]]&gt;=10,"High Risk", IF(tbl_Customers[[#This Row],[Churn_Risk_Score]]&gt;=5,"Medium Risk","Low Risk"))</f>
        <v>Low Risk</v>
      </c>
    </row>
    <row r="3965" spans="1:33" x14ac:dyDescent="0.35">
      <c r="A3965">
        <v>3964</v>
      </c>
      <c r="B3965" t="s">
        <v>30</v>
      </c>
      <c r="C3965">
        <v>51</v>
      </c>
      <c r="D3965" t="s">
        <v>28</v>
      </c>
      <c r="E3965" t="s">
        <v>22</v>
      </c>
      <c r="F3965" t="s">
        <v>23</v>
      </c>
      <c r="G3965">
        <v>24</v>
      </c>
      <c r="H3965">
        <v>179.2</v>
      </c>
      <c r="I3965">
        <v>76</v>
      </c>
      <c r="J3965">
        <v>30.46</v>
      </c>
      <c r="K3965">
        <v>253.3</v>
      </c>
      <c r="L3965">
        <v>64</v>
      </c>
      <c r="M3965">
        <v>21.53</v>
      </c>
      <c r="N3965">
        <v>196.5</v>
      </c>
      <c r="O3965">
        <v>108</v>
      </c>
      <c r="P3965">
        <v>8.84</v>
      </c>
      <c r="Q3965">
        <v>15.1</v>
      </c>
      <c r="R3965">
        <v>3</v>
      </c>
      <c r="S3965">
        <v>4.08</v>
      </c>
      <c r="T3965">
        <v>1</v>
      </c>
      <c r="U3965" t="s">
        <v>22</v>
      </c>
      <c r="V3965">
        <f>IF(tbl_Customers[[#This Row],[churn]] = "yes", 1, 0)</f>
        <v>0</v>
      </c>
      <c r="W3965" t="str">
        <f>IF(tbl_Customers[[#This Row],[number_customer_service_calls]] &lt;= 1, "0-1 Calls", IF(tbl_Customers[[#This Row],[number_customer_service_calls]] &lt;= 3, "2-3 Calls", IF(tbl_Customers[[#This Row],[number_customer_service_calls]] &lt;=5, "4-5 Calls", "6+ Calls")))</f>
        <v>0-1 Calls</v>
      </c>
      <c r="X3965" t="str">
        <f>IF(tbl_Customers[[#This Row],[account_length]] &lt;= 50, "0-50", IF(tbl_Customers[[#This Row],[account_length]] &lt;=100, "51-100", IF(tbl_Customers[[#This Row],[account_length]] &lt;= 150, "101-150", "151+")))</f>
        <v>51-100</v>
      </c>
      <c r="Y3965" t="str">
        <f>IF(tbl_Customers[[#This Row],[total_intl_charge]] &lt;= 3, "Low Charges", "High Charges")</f>
        <v>High Charges</v>
      </c>
      <c r="Z3965" t="str">
        <f>IF(tbl_Customers[[#This Row],[total_eve_calls]]&lt;=80,"Low Calls",
IF(tbl_Customers[[#This Row],[total_eve_calls]]&lt;=120,"Medium Calls","High Calls"))</f>
        <v>Low Calls</v>
      </c>
      <c r="AA3965" t="str">
        <f>IF(tbl_Customers[[#This Row],[total_eve_charge]]&lt;=15,"Low Charges",
IF(tbl_Customers[[#This Row],[total_eve_charge]]&lt;=20,"Medium Charges","High Charges"))</f>
        <v>High Charges</v>
      </c>
      <c r="AB39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65" t="str">
        <f>IF(tbl_Customers[[#This Row],[number_vmail_messages]] = 0, "No Usage", IF(tbl_Customers[[#This Row],[number_vmail_messages]] &lt;= 20, "Low Usage", IF(tbl_Customers[[#This Row],[number_vmail_messages]] &lt;= 40, "Medium Usgae", "High Usage")))</f>
        <v>Medium Usgae</v>
      </c>
      <c r="AD3965" t="str">
        <f>IF(tbl_Customers[[#This Row],[total_day_minutes]]&lt;=150,"Low Usage", IF(tbl_Customers[[#This Row],[total_day_minutes]]&lt;=200,"Medium Usage", IF(tbl_Customers[[#This Row],[total_day_minutes]]&lt;=250,"High Usage","Very High Usage")))</f>
        <v>Medium Usage</v>
      </c>
      <c r="AE3965" t="str">
        <f>IF(tbl_Customers[[#This Row],[total_intl_calls]]&lt;=5,"Low Calls", IF(tbl_Customers[[#This Row],[total_intl_calls]]&lt;=10, "Medium Calls", "High Calls"))</f>
        <v>Low Calls</v>
      </c>
      <c r="AF39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65" s="36" t="str">
        <f>IF(tbl_Customers[[#This Row],[Churn_Risk_Score]]&gt;=10,"High Risk", IF(tbl_Customers[[#This Row],[Churn_Risk_Score]]&gt;=5,"Medium Risk","Low Risk"))</f>
        <v>Low Risk</v>
      </c>
    </row>
    <row r="3966" spans="1:33" x14ac:dyDescent="0.35">
      <c r="A3966">
        <v>3965</v>
      </c>
      <c r="B3966" t="s">
        <v>59</v>
      </c>
      <c r="C3966">
        <v>64</v>
      </c>
      <c r="D3966" t="s">
        <v>28</v>
      </c>
      <c r="E3966" t="s">
        <v>22</v>
      </c>
      <c r="F3966" t="s">
        <v>22</v>
      </c>
      <c r="G3966">
        <v>0</v>
      </c>
      <c r="H3966">
        <v>50.6</v>
      </c>
      <c r="I3966">
        <v>91</v>
      </c>
      <c r="J3966">
        <v>8.6</v>
      </c>
      <c r="K3966">
        <v>308.89999999999998</v>
      </c>
      <c r="L3966">
        <v>78</v>
      </c>
      <c r="M3966">
        <v>26.26</v>
      </c>
      <c r="N3966">
        <v>255.4</v>
      </c>
      <c r="O3966">
        <v>114</v>
      </c>
      <c r="P3966">
        <v>11.49</v>
      </c>
      <c r="Q3966">
        <v>13.7</v>
      </c>
      <c r="R3966">
        <v>5</v>
      </c>
      <c r="S3966">
        <v>3.7</v>
      </c>
      <c r="T3966">
        <v>2</v>
      </c>
      <c r="U3966" t="s">
        <v>22</v>
      </c>
      <c r="V3966">
        <f>IF(tbl_Customers[[#This Row],[churn]] = "yes", 1, 0)</f>
        <v>0</v>
      </c>
      <c r="W3966" t="str">
        <f>IF(tbl_Customers[[#This Row],[number_customer_service_calls]] &lt;= 1, "0-1 Calls", IF(tbl_Customers[[#This Row],[number_customer_service_calls]] &lt;= 3, "2-3 Calls", IF(tbl_Customers[[#This Row],[number_customer_service_calls]] &lt;=5, "4-5 Calls", "6+ Calls")))</f>
        <v>2-3 Calls</v>
      </c>
      <c r="X3966" t="str">
        <f>IF(tbl_Customers[[#This Row],[account_length]] &lt;= 50, "0-50", IF(tbl_Customers[[#This Row],[account_length]] &lt;=100, "51-100", IF(tbl_Customers[[#This Row],[account_length]] &lt;= 150, "101-150", "151+")))</f>
        <v>51-100</v>
      </c>
      <c r="Y3966" t="str">
        <f>IF(tbl_Customers[[#This Row],[total_intl_charge]] &lt;= 3, "Low Charges", "High Charges")</f>
        <v>High Charges</v>
      </c>
      <c r="Z3966" t="str">
        <f>IF(tbl_Customers[[#This Row],[total_eve_calls]]&lt;=80,"Low Calls",
IF(tbl_Customers[[#This Row],[total_eve_calls]]&lt;=120,"Medium Calls","High Calls"))</f>
        <v>Low Calls</v>
      </c>
      <c r="AA3966" t="str">
        <f>IF(tbl_Customers[[#This Row],[total_eve_charge]]&lt;=15,"Low Charges",
IF(tbl_Customers[[#This Row],[total_eve_charge]]&lt;=20,"Medium Charges","High Charges"))</f>
        <v>High Charges</v>
      </c>
      <c r="AB39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66" t="str">
        <f>IF(tbl_Customers[[#This Row],[number_vmail_messages]] = 0, "No Usage", IF(tbl_Customers[[#This Row],[number_vmail_messages]] &lt;= 20, "Low Usage", IF(tbl_Customers[[#This Row],[number_vmail_messages]] &lt;= 40, "Medium Usgae", "High Usage")))</f>
        <v>No Usage</v>
      </c>
      <c r="AD3966" t="str">
        <f>IF(tbl_Customers[[#This Row],[total_day_minutes]]&lt;=150,"Low Usage", IF(tbl_Customers[[#This Row],[total_day_minutes]]&lt;=200,"Medium Usage", IF(tbl_Customers[[#This Row],[total_day_minutes]]&lt;=250,"High Usage","Very High Usage")))</f>
        <v>Low Usage</v>
      </c>
      <c r="AE3966" t="str">
        <f>IF(tbl_Customers[[#This Row],[total_intl_calls]]&lt;=5,"Low Calls", IF(tbl_Customers[[#This Row],[total_intl_calls]]&lt;=10, "Medium Calls", "High Calls"))</f>
        <v>Low Calls</v>
      </c>
      <c r="AF39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66" s="36" t="str">
        <f>IF(tbl_Customers[[#This Row],[Churn_Risk_Score]]&gt;=10,"High Risk", IF(tbl_Customers[[#This Row],[Churn_Risk_Score]]&gt;=5,"Medium Risk","Low Risk"))</f>
        <v>Low Risk</v>
      </c>
    </row>
    <row r="3967" spans="1:33" x14ac:dyDescent="0.35">
      <c r="A3967">
        <v>3966</v>
      </c>
      <c r="B3967" t="s">
        <v>49</v>
      </c>
      <c r="C3967">
        <v>117</v>
      </c>
      <c r="D3967" t="s">
        <v>21</v>
      </c>
      <c r="E3967" t="s">
        <v>22</v>
      </c>
      <c r="F3967" t="s">
        <v>22</v>
      </c>
      <c r="G3967">
        <v>0</v>
      </c>
      <c r="H3967">
        <v>223.7</v>
      </c>
      <c r="I3967">
        <v>73</v>
      </c>
      <c r="J3967">
        <v>38.03</v>
      </c>
      <c r="K3967">
        <v>205.2</v>
      </c>
      <c r="L3967">
        <v>69</v>
      </c>
      <c r="M3967">
        <v>17.440000000000001</v>
      </c>
      <c r="N3967">
        <v>282.89999999999998</v>
      </c>
      <c r="O3967">
        <v>51</v>
      </c>
      <c r="P3967">
        <v>12.73</v>
      </c>
      <c r="Q3967">
        <v>11.1</v>
      </c>
      <c r="R3967">
        <v>1</v>
      </c>
      <c r="S3967">
        <v>3</v>
      </c>
      <c r="T3967">
        <v>2</v>
      </c>
      <c r="U3967" t="s">
        <v>22</v>
      </c>
      <c r="V3967">
        <f>IF(tbl_Customers[[#This Row],[churn]] = "yes", 1, 0)</f>
        <v>0</v>
      </c>
      <c r="W3967" t="str">
        <f>IF(tbl_Customers[[#This Row],[number_customer_service_calls]] &lt;= 1, "0-1 Calls", IF(tbl_Customers[[#This Row],[number_customer_service_calls]] &lt;= 3, "2-3 Calls", IF(tbl_Customers[[#This Row],[number_customer_service_calls]] &lt;=5, "4-5 Calls", "6+ Calls")))</f>
        <v>2-3 Calls</v>
      </c>
      <c r="X3967" t="str">
        <f>IF(tbl_Customers[[#This Row],[account_length]] &lt;= 50, "0-50", IF(tbl_Customers[[#This Row],[account_length]] &lt;=100, "51-100", IF(tbl_Customers[[#This Row],[account_length]] &lt;= 150, "101-150", "151+")))</f>
        <v>101-150</v>
      </c>
      <c r="Y3967" t="str">
        <f>IF(tbl_Customers[[#This Row],[total_intl_charge]] &lt;= 3, "Low Charges", "High Charges")</f>
        <v>Low Charges</v>
      </c>
      <c r="Z3967" t="str">
        <f>IF(tbl_Customers[[#This Row],[total_eve_calls]]&lt;=80,"Low Calls",
IF(tbl_Customers[[#This Row],[total_eve_calls]]&lt;=120,"Medium Calls","High Calls"))</f>
        <v>Low Calls</v>
      </c>
      <c r="AA3967" t="str">
        <f>IF(tbl_Customers[[#This Row],[total_eve_charge]]&lt;=15,"Low Charges",
IF(tbl_Customers[[#This Row],[total_eve_charge]]&lt;=20,"Medium Charges","High Charges"))</f>
        <v>Medium Charges</v>
      </c>
      <c r="AB39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67" t="str">
        <f>IF(tbl_Customers[[#This Row],[number_vmail_messages]] = 0, "No Usage", IF(tbl_Customers[[#This Row],[number_vmail_messages]] &lt;= 20, "Low Usage", IF(tbl_Customers[[#This Row],[number_vmail_messages]] &lt;= 40, "Medium Usgae", "High Usage")))</f>
        <v>No Usage</v>
      </c>
      <c r="AD3967" t="str">
        <f>IF(tbl_Customers[[#This Row],[total_day_minutes]]&lt;=150,"Low Usage", IF(tbl_Customers[[#This Row],[total_day_minutes]]&lt;=200,"Medium Usage", IF(tbl_Customers[[#This Row],[total_day_minutes]]&lt;=250,"High Usage","Very High Usage")))</f>
        <v>High Usage</v>
      </c>
      <c r="AE3967" t="str">
        <f>IF(tbl_Customers[[#This Row],[total_intl_calls]]&lt;=5,"Low Calls", IF(tbl_Customers[[#This Row],[total_intl_calls]]&lt;=10, "Medium Calls", "High Calls"))</f>
        <v>Low Calls</v>
      </c>
      <c r="AF39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67" s="36" t="str">
        <f>IF(tbl_Customers[[#This Row],[Churn_Risk_Score]]&gt;=10,"High Risk", IF(tbl_Customers[[#This Row],[Churn_Risk_Score]]&gt;=5,"Medium Risk","Low Risk"))</f>
        <v>Low Risk</v>
      </c>
    </row>
    <row r="3968" spans="1:33" x14ac:dyDescent="0.35">
      <c r="A3968">
        <v>3967</v>
      </c>
      <c r="B3968" t="s">
        <v>65</v>
      </c>
      <c r="C3968">
        <v>38</v>
      </c>
      <c r="D3968" t="s">
        <v>21</v>
      </c>
      <c r="E3968" t="s">
        <v>22</v>
      </c>
      <c r="F3968" t="s">
        <v>22</v>
      </c>
      <c r="G3968">
        <v>0</v>
      </c>
      <c r="H3968">
        <v>220.5</v>
      </c>
      <c r="I3968">
        <v>110</v>
      </c>
      <c r="J3968">
        <v>37.49</v>
      </c>
      <c r="K3968">
        <v>180.8</v>
      </c>
      <c r="L3968">
        <v>114</v>
      </c>
      <c r="M3968">
        <v>15.37</v>
      </c>
      <c r="N3968">
        <v>156.5</v>
      </c>
      <c r="O3968">
        <v>102</v>
      </c>
      <c r="P3968">
        <v>7.04</v>
      </c>
      <c r="Q3968">
        <v>5.6</v>
      </c>
      <c r="R3968">
        <v>7</v>
      </c>
      <c r="S3968">
        <v>1.51</v>
      </c>
      <c r="T3968">
        <v>1</v>
      </c>
      <c r="U3968" t="s">
        <v>22</v>
      </c>
      <c r="V3968">
        <f>IF(tbl_Customers[[#This Row],[churn]] = "yes", 1, 0)</f>
        <v>0</v>
      </c>
      <c r="W3968" t="str">
        <f>IF(tbl_Customers[[#This Row],[number_customer_service_calls]] &lt;= 1, "0-1 Calls", IF(tbl_Customers[[#This Row],[number_customer_service_calls]] &lt;= 3, "2-3 Calls", IF(tbl_Customers[[#This Row],[number_customer_service_calls]] &lt;=5, "4-5 Calls", "6+ Calls")))</f>
        <v>0-1 Calls</v>
      </c>
      <c r="X3968" t="str">
        <f>IF(tbl_Customers[[#This Row],[account_length]] &lt;= 50, "0-50", IF(tbl_Customers[[#This Row],[account_length]] &lt;=100, "51-100", IF(tbl_Customers[[#This Row],[account_length]] &lt;= 150, "101-150", "151+")))</f>
        <v>0-50</v>
      </c>
      <c r="Y3968" t="str">
        <f>IF(tbl_Customers[[#This Row],[total_intl_charge]] &lt;= 3, "Low Charges", "High Charges")</f>
        <v>Low Charges</v>
      </c>
      <c r="Z3968" t="str">
        <f>IF(tbl_Customers[[#This Row],[total_eve_calls]]&lt;=80,"Low Calls",
IF(tbl_Customers[[#This Row],[total_eve_calls]]&lt;=120,"Medium Calls","High Calls"))</f>
        <v>Medium Calls</v>
      </c>
      <c r="AA3968" t="str">
        <f>IF(tbl_Customers[[#This Row],[total_eve_charge]]&lt;=15,"Low Charges",
IF(tbl_Customers[[#This Row],[total_eve_charge]]&lt;=20,"Medium Charges","High Charges"))</f>
        <v>Medium Charges</v>
      </c>
      <c r="AB39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68" t="str">
        <f>IF(tbl_Customers[[#This Row],[number_vmail_messages]] = 0, "No Usage", IF(tbl_Customers[[#This Row],[number_vmail_messages]] &lt;= 20, "Low Usage", IF(tbl_Customers[[#This Row],[number_vmail_messages]] &lt;= 40, "Medium Usgae", "High Usage")))</f>
        <v>No Usage</v>
      </c>
      <c r="AD3968" t="str">
        <f>IF(tbl_Customers[[#This Row],[total_day_minutes]]&lt;=150,"Low Usage", IF(tbl_Customers[[#This Row],[total_day_minutes]]&lt;=200,"Medium Usage", IF(tbl_Customers[[#This Row],[total_day_minutes]]&lt;=250,"High Usage","Very High Usage")))</f>
        <v>High Usage</v>
      </c>
      <c r="AE3968" t="str">
        <f>IF(tbl_Customers[[#This Row],[total_intl_calls]]&lt;=5,"Low Calls", IF(tbl_Customers[[#This Row],[total_intl_calls]]&lt;=10, "Medium Calls", "High Calls"))</f>
        <v>Medium Calls</v>
      </c>
      <c r="AF39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68" s="36" t="str">
        <f>IF(tbl_Customers[[#This Row],[Churn_Risk_Score]]&gt;=10,"High Risk", IF(tbl_Customers[[#This Row],[Churn_Risk_Score]]&gt;=5,"Medium Risk","Low Risk"))</f>
        <v>Low Risk</v>
      </c>
    </row>
    <row r="3969" spans="1:33" x14ac:dyDescent="0.35">
      <c r="A3969">
        <v>3968</v>
      </c>
      <c r="B3969" t="s">
        <v>63</v>
      </c>
      <c r="C3969">
        <v>112</v>
      </c>
      <c r="D3969" t="s">
        <v>21</v>
      </c>
      <c r="E3969" t="s">
        <v>23</v>
      </c>
      <c r="F3969" t="s">
        <v>22</v>
      </c>
      <c r="G3969">
        <v>0</v>
      </c>
      <c r="H3969">
        <v>217.6</v>
      </c>
      <c r="I3969">
        <v>110</v>
      </c>
      <c r="J3969">
        <v>36.99</v>
      </c>
      <c r="K3969">
        <v>195.7</v>
      </c>
      <c r="L3969">
        <v>105</v>
      </c>
      <c r="M3969">
        <v>16.63</v>
      </c>
      <c r="N3969">
        <v>178.8</v>
      </c>
      <c r="O3969">
        <v>106</v>
      </c>
      <c r="P3969">
        <v>8.0500000000000007</v>
      </c>
      <c r="Q3969">
        <v>10.4</v>
      </c>
      <c r="R3969">
        <v>8</v>
      </c>
      <c r="S3969">
        <v>2.81</v>
      </c>
      <c r="T3969">
        <v>2</v>
      </c>
      <c r="U3969" t="s">
        <v>22</v>
      </c>
      <c r="V3969">
        <f>IF(tbl_Customers[[#This Row],[churn]] = "yes", 1, 0)</f>
        <v>0</v>
      </c>
      <c r="W3969" t="str">
        <f>IF(tbl_Customers[[#This Row],[number_customer_service_calls]] &lt;= 1, "0-1 Calls", IF(tbl_Customers[[#This Row],[number_customer_service_calls]] &lt;= 3, "2-3 Calls", IF(tbl_Customers[[#This Row],[number_customer_service_calls]] &lt;=5, "4-5 Calls", "6+ Calls")))</f>
        <v>2-3 Calls</v>
      </c>
      <c r="X3969" t="str">
        <f>IF(tbl_Customers[[#This Row],[account_length]] &lt;= 50, "0-50", IF(tbl_Customers[[#This Row],[account_length]] &lt;=100, "51-100", IF(tbl_Customers[[#This Row],[account_length]] &lt;= 150, "101-150", "151+")))</f>
        <v>101-150</v>
      </c>
      <c r="Y3969" t="str">
        <f>IF(tbl_Customers[[#This Row],[total_intl_charge]] &lt;= 3, "Low Charges", "High Charges")</f>
        <v>Low Charges</v>
      </c>
      <c r="Z3969" t="str">
        <f>IF(tbl_Customers[[#This Row],[total_eve_calls]]&lt;=80,"Low Calls",
IF(tbl_Customers[[#This Row],[total_eve_calls]]&lt;=120,"Medium Calls","High Calls"))</f>
        <v>Medium Calls</v>
      </c>
      <c r="AA3969" t="str">
        <f>IF(tbl_Customers[[#This Row],[total_eve_charge]]&lt;=15,"Low Charges",
IF(tbl_Customers[[#This Row],[total_eve_charge]]&lt;=20,"Medium Charges","High Charges"))</f>
        <v>Medium Charges</v>
      </c>
      <c r="AB39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69" t="str">
        <f>IF(tbl_Customers[[#This Row],[number_vmail_messages]] = 0, "No Usage", IF(tbl_Customers[[#This Row],[number_vmail_messages]] &lt;= 20, "Low Usage", IF(tbl_Customers[[#This Row],[number_vmail_messages]] &lt;= 40, "Medium Usgae", "High Usage")))</f>
        <v>No Usage</v>
      </c>
      <c r="AD3969" t="str">
        <f>IF(tbl_Customers[[#This Row],[total_day_minutes]]&lt;=150,"Low Usage", IF(tbl_Customers[[#This Row],[total_day_minutes]]&lt;=200,"Medium Usage", IF(tbl_Customers[[#This Row],[total_day_minutes]]&lt;=250,"High Usage","Very High Usage")))</f>
        <v>High Usage</v>
      </c>
      <c r="AE3969" t="str">
        <f>IF(tbl_Customers[[#This Row],[total_intl_calls]]&lt;=5,"Low Calls", IF(tbl_Customers[[#This Row],[total_intl_calls]]&lt;=10, "Medium Calls", "High Calls"))</f>
        <v>Medium Calls</v>
      </c>
      <c r="AF39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69" s="36" t="str">
        <f>IF(tbl_Customers[[#This Row],[Churn_Risk_Score]]&gt;=10,"High Risk", IF(tbl_Customers[[#This Row],[Churn_Risk_Score]]&gt;=5,"Medium Risk","Low Risk"))</f>
        <v>Low Risk</v>
      </c>
    </row>
    <row r="3970" spans="1:33" x14ac:dyDescent="0.35">
      <c r="A3970">
        <v>3969</v>
      </c>
      <c r="B3970" t="s">
        <v>72</v>
      </c>
      <c r="C3970">
        <v>48</v>
      </c>
      <c r="D3970" t="s">
        <v>21</v>
      </c>
      <c r="E3970" t="s">
        <v>22</v>
      </c>
      <c r="F3970" t="s">
        <v>23</v>
      </c>
      <c r="G3970">
        <v>37</v>
      </c>
      <c r="H3970">
        <v>138.30000000000001</v>
      </c>
      <c r="I3970">
        <v>81</v>
      </c>
      <c r="J3970">
        <v>23.51</v>
      </c>
      <c r="K3970">
        <v>187.6</v>
      </c>
      <c r="L3970">
        <v>74</v>
      </c>
      <c r="M3970">
        <v>15.95</v>
      </c>
      <c r="N3970">
        <v>158</v>
      </c>
      <c r="O3970">
        <v>113</v>
      </c>
      <c r="P3970">
        <v>7.11</v>
      </c>
      <c r="Q3970">
        <v>11.6</v>
      </c>
      <c r="R3970">
        <v>1</v>
      </c>
      <c r="S3970">
        <v>3.13</v>
      </c>
      <c r="T3970">
        <v>2</v>
      </c>
      <c r="U3970" t="s">
        <v>22</v>
      </c>
      <c r="V3970">
        <f>IF(tbl_Customers[[#This Row],[churn]] = "yes", 1, 0)</f>
        <v>0</v>
      </c>
      <c r="W3970" t="str">
        <f>IF(tbl_Customers[[#This Row],[number_customer_service_calls]] &lt;= 1, "0-1 Calls", IF(tbl_Customers[[#This Row],[number_customer_service_calls]] &lt;= 3, "2-3 Calls", IF(tbl_Customers[[#This Row],[number_customer_service_calls]] &lt;=5, "4-5 Calls", "6+ Calls")))</f>
        <v>2-3 Calls</v>
      </c>
      <c r="X3970" t="str">
        <f>IF(tbl_Customers[[#This Row],[account_length]] &lt;= 50, "0-50", IF(tbl_Customers[[#This Row],[account_length]] &lt;=100, "51-100", IF(tbl_Customers[[#This Row],[account_length]] &lt;= 150, "101-150", "151+")))</f>
        <v>0-50</v>
      </c>
      <c r="Y3970" t="str">
        <f>IF(tbl_Customers[[#This Row],[total_intl_charge]] &lt;= 3, "Low Charges", "High Charges")</f>
        <v>High Charges</v>
      </c>
      <c r="Z3970" t="str">
        <f>IF(tbl_Customers[[#This Row],[total_eve_calls]]&lt;=80,"Low Calls",
IF(tbl_Customers[[#This Row],[total_eve_calls]]&lt;=120,"Medium Calls","High Calls"))</f>
        <v>Low Calls</v>
      </c>
      <c r="AA3970" t="str">
        <f>IF(tbl_Customers[[#This Row],[total_eve_charge]]&lt;=15,"Low Charges",
IF(tbl_Customers[[#This Row],[total_eve_charge]]&lt;=20,"Medium Charges","High Charges"))</f>
        <v>Medium Charges</v>
      </c>
      <c r="AB39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70" t="str">
        <f>IF(tbl_Customers[[#This Row],[number_vmail_messages]] = 0, "No Usage", IF(tbl_Customers[[#This Row],[number_vmail_messages]] &lt;= 20, "Low Usage", IF(tbl_Customers[[#This Row],[number_vmail_messages]] &lt;= 40, "Medium Usgae", "High Usage")))</f>
        <v>Medium Usgae</v>
      </c>
      <c r="AD3970" t="str">
        <f>IF(tbl_Customers[[#This Row],[total_day_minutes]]&lt;=150,"Low Usage", IF(tbl_Customers[[#This Row],[total_day_minutes]]&lt;=200,"Medium Usage", IF(tbl_Customers[[#This Row],[total_day_minutes]]&lt;=250,"High Usage","Very High Usage")))</f>
        <v>Low Usage</v>
      </c>
      <c r="AE3970" t="str">
        <f>IF(tbl_Customers[[#This Row],[total_intl_calls]]&lt;=5,"Low Calls", IF(tbl_Customers[[#This Row],[total_intl_calls]]&lt;=10, "Medium Calls", "High Calls"))</f>
        <v>Low Calls</v>
      </c>
      <c r="AF39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70" s="36" t="str">
        <f>IF(tbl_Customers[[#This Row],[Churn_Risk_Score]]&gt;=10,"High Risk", IF(tbl_Customers[[#This Row],[Churn_Risk_Score]]&gt;=5,"Medium Risk","Low Risk"))</f>
        <v>Low Risk</v>
      </c>
    </row>
    <row r="3971" spans="1:33" x14ac:dyDescent="0.35">
      <c r="A3971">
        <v>3970</v>
      </c>
      <c r="B3971" t="s">
        <v>44</v>
      </c>
      <c r="C3971">
        <v>105</v>
      </c>
      <c r="D3971" t="s">
        <v>25</v>
      </c>
      <c r="E3971" t="s">
        <v>22</v>
      </c>
      <c r="F3971" t="s">
        <v>22</v>
      </c>
      <c r="G3971">
        <v>0</v>
      </c>
      <c r="H3971">
        <v>160.30000000000001</v>
      </c>
      <c r="I3971">
        <v>86</v>
      </c>
      <c r="J3971">
        <v>27.25</v>
      </c>
      <c r="K3971">
        <v>195.2</v>
      </c>
      <c r="L3971">
        <v>80</v>
      </c>
      <c r="M3971">
        <v>16.59</v>
      </c>
      <c r="N3971">
        <v>163.30000000000001</v>
      </c>
      <c r="O3971">
        <v>109</v>
      </c>
      <c r="P3971">
        <v>7.35</v>
      </c>
      <c r="Q3971">
        <v>12.7</v>
      </c>
      <c r="R3971">
        <v>3</v>
      </c>
      <c r="S3971">
        <v>3.43</v>
      </c>
      <c r="T3971">
        <v>2</v>
      </c>
      <c r="U3971" t="s">
        <v>22</v>
      </c>
      <c r="V3971">
        <f>IF(tbl_Customers[[#This Row],[churn]] = "yes", 1, 0)</f>
        <v>0</v>
      </c>
      <c r="W3971" t="str">
        <f>IF(tbl_Customers[[#This Row],[number_customer_service_calls]] &lt;= 1, "0-1 Calls", IF(tbl_Customers[[#This Row],[number_customer_service_calls]] &lt;= 3, "2-3 Calls", IF(tbl_Customers[[#This Row],[number_customer_service_calls]] &lt;=5, "4-5 Calls", "6+ Calls")))</f>
        <v>2-3 Calls</v>
      </c>
      <c r="X3971" t="str">
        <f>IF(tbl_Customers[[#This Row],[account_length]] &lt;= 50, "0-50", IF(tbl_Customers[[#This Row],[account_length]] &lt;=100, "51-100", IF(tbl_Customers[[#This Row],[account_length]] &lt;= 150, "101-150", "151+")))</f>
        <v>101-150</v>
      </c>
      <c r="Y3971" t="str">
        <f>IF(tbl_Customers[[#This Row],[total_intl_charge]] &lt;= 3, "Low Charges", "High Charges")</f>
        <v>High Charges</v>
      </c>
      <c r="Z3971" t="str">
        <f>IF(tbl_Customers[[#This Row],[total_eve_calls]]&lt;=80,"Low Calls",
IF(tbl_Customers[[#This Row],[total_eve_calls]]&lt;=120,"Medium Calls","High Calls"))</f>
        <v>Low Calls</v>
      </c>
      <c r="AA3971" t="str">
        <f>IF(tbl_Customers[[#This Row],[total_eve_charge]]&lt;=15,"Low Charges",
IF(tbl_Customers[[#This Row],[total_eve_charge]]&lt;=20,"Medium Charges","High Charges"))</f>
        <v>Medium Charges</v>
      </c>
      <c r="AB39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71" t="str">
        <f>IF(tbl_Customers[[#This Row],[number_vmail_messages]] = 0, "No Usage", IF(tbl_Customers[[#This Row],[number_vmail_messages]] &lt;= 20, "Low Usage", IF(tbl_Customers[[#This Row],[number_vmail_messages]] &lt;= 40, "Medium Usgae", "High Usage")))</f>
        <v>No Usage</v>
      </c>
      <c r="AD3971" t="str">
        <f>IF(tbl_Customers[[#This Row],[total_day_minutes]]&lt;=150,"Low Usage", IF(tbl_Customers[[#This Row],[total_day_minutes]]&lt;=200,"Medium Usage", IF(tbl_Customers[[#This Row],[total_day_minutes]]&lt;=250,"High Usage","Very High Usage")))</f>
        <v>Medium Usage</v>
      </c>
      <c r="AE3971" t="str">
        <f>IF(tbl_Customers[[#This Row],[total_intl_calls]]&lt;=5,"Low Calls", IF(tbl_Customers[[#This Row],[total_intl_calls]]&lt;=10, "Medium Calls", "High Calls"))</f>
        <v>Low Calls</v>
      </c>
      <c r="AF39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71" s="36" t="str">
        <f>IF(tbl_Customers[[#This Row],[Churn_Risk_Score]]&gt;=10,"High Risk", IF(tbl_Customers[[#This Row],[Churn_Risk_Score]]&gt;=5,"Medium Risk","Low Risk"))</f>
        <v>Low Risk</v>
      </c>
    </row>
    <row r="3972" spans="1:33" x14ac:dyDescent="0.35">
      <c r="A3972">
        <v>3971</v>
      </c>
      <c r="B3972" t="s">
        <v>57</v>
      </c>
      <c r="C3972">
        <v>140</v>
      </c>
      <c r="D3972" t="s">
        <v>21</v>
      </c>
      <c r="E3972" t="s">
        <v>22</v>
      </c>
      <c r="F3972" t="s">
        <v>22</v>
      </c>
      <c r="G3972">
        <v>0</v>
      </c>
      <c r="H3972">
        <v>191.8</v>
      </c>
      <c r="I3972">
        <v>67</v>
      </c>
      <c r="J3972">
        <v>32.61</v>
      </c>
      <c r="K3972">
        <v>261.10000000000002</v>
      </c>
      <c r="L3972">
        <v>52</v>
      </c>
      <c r="M3972">
        <v>22.19</v>
      </c>
      <c r="N3972">
        <v>252.7</v>
      </c>
      <c r="O3972">
        <v>112</v>
      </c>
      <c r="P3972">
        <v>11.37</v>
      </c>
      <c r="Q3972">
        <v>10.8</v>
      </c>
      <c r="R3972">
        <v>3</v>
      </c>
      <c r="S3972">
        <v>2.92</v>
      </c>
      <c r="T3972">
        <v>6</v>
      </c>
      <c r="U3972" t="s">
        <v>22</v>
      </c>
      <c r="V3972">
        <f>IF(tbl_Customers[[#This Row],[churn]] = "yes", 1, 0)</f>
        <v>0</v>
      </c>
      <c r="W3972" t="str">
        <f>IF(tbl_Customers[[#This Row],[number_customer_service_calls]] &lt;= 1, "0-1 Calls", IF(tbl_Customers[[#This Row],[number_customer_service_calls]] &lt;= 3, "2-3 Calls", IF(tbl_Customers[[#This Row],[number_customer_service_calls]] &lt;=5, "4-5 Calls", "6+ Calls")))</f>
        <v>6+ Calls</v>
      </c>
      <c r="X3972" t="str">
        <f>IF(tbl_Customers[[#This Row],[account_length]] &lt;= 50, "0-50", IF(tbl_Customers[[#This Row],[account_length]] &lt;=100, "51-100", IF(tbl_Customers[[#This Row],[account_length]] &lt;= 150, "101-150", "151+")))</f>
        <v>101-150</v>
      </c>
      <c r="Y3972" t="str">
        <f>IF(tbl_Customers[[#This Row],[total_intl_charge]] &lt;= 3, "Low Charges", "High Charges")</f>
        <v>Low Charges</v>
      </c>
      <c r="Z3972" t="str">
        <f>IF(tbl_Customers[[#This Row],[total_eve_calls]]&lt;=80,"Low Calls",
IF(tbl_Customers[[#This Row],[total_eve_calls]]&lt;=120,"Medium Calls","High Calls"))</f>
        <v>Low Calls</v>
      </c>
      <c r="AA3972" t="str">
        <f>IF(tbl_Customers[[#This Row],[total_eve_charge]]&lt;=15,"Low Charges",
IF(tbl_Customers[[#This Row],[total_eve_charge]]&lt;=20,"Medium Charges","High Charges"))</f>
        <v>High Charges</v>
      </c>
      <c r="AB39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72" t="str">
        <f>IF(tbl_Customers[[#This Row],[number_vmail_messages]] = 0, "No Usage", IF(tbl_Customers[[#This Row],[number_vmail_messages]] &lt;= 20, "Low Usage", IF(tbl_Customers[[#This Row],[number_vmail_messages]] &lt;= 40, "Medium Usgae", "High Usage")))</f>
        <v>No Usage</v>
      </c>
      <c r="AD3972" t="str">
        <f>IF(tbl_Customers[[#This Row],[total_day_minutes]]&lt;=150,"Low Usage", IF(tbl_Customers[[#This Row],[total_day_minutes]]&lt;=200,"Medium Usage", IF(tbl_Customers[[#This Row],[total_day_minutes]]&lt;=250,"High Usage","Very High Usage")))</f>
        <v>Medium Usage</v>
      </c>
      <c r="AE3972" t="str">
        <f>IF(tbl_Customers[[#This Row],[total_intl_calls]]&lt;=5,"Low Calls", IF(tbl_Customers[[#This Row],[total_intl_calls]]&lt;=10, "Medium Calls", "High Calls"))</f>
        <v>Low Calls</v>
      </c>
      <c r="AF39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72" s="36" t="str">
        <f>IF(tbl_Customers[[#This Row],[Churn_Risk_Score]]&gt;=10,"High Risk", IF(tbl_Customers[[#This Row],[Churn_Risk_Score]]&gt;=5,"Medium Risk","Low Risk"))</f>
        <v>Medium Risk</v>
      </c>
    </row>
    <row r="3973" spans="1:33" x14ac:dyDescent="0.35">
      <c r="A3973">
        <v>3972</v>
      </c>
      <c r="B3973" t="s">
        <v>57</v>
      </c>
      <c r="C3973">
        <v>185</v>
      </c>
      <c r="D3973" t="s">
        <v>25</v>
      </c>
      <c r="E3973" t="s">
        <v>22</v>
      </c>
      <c r="F3973" t="s">
        <v>23</v>
      </c>
      <c r="G3973">
        <v>18</v>
      </c>
      <c r="H3973">
        <v>103.9</v>
      </c>
      <c r="I3973">
        <v>112</v>
      </c>
      <c r="J3973">
        <v>17.66</v>
      </c>
      <c r="K3973">
        <v>230</v>
      </c>
      <c r="L3973">
        <v>111</v>
      </c>
      <c r="M3973">
        <v>19.55</v>
      </c>
      <c r="N3973">
        <v>155.69999999999999</v>
      </c>
      <c r="O3973">
        <v>119</v>
      </c>
      <c r="P3973">
        <v>7.01</v>
      </c>
      <c r="Q3973">
        <v>8.5</v>
      </c>
      <c r="R3973">
        <v>5</v>
      </c>
      <c r="S3973">
        <v>2.2999999999999998</v>
      </c>
      <c r="T3973">
        <v>0</v>
      </c>
      <c r="U3973" t="s">
        <v>22</v>
      </c>
      <c r="V3973">
        <f>IF(tbl_Customers[[#This Row],[churn]] = "yes", 1, 0)</f>
        <v>0</v>
      </c>
      <c r="W3973" t="str">
        <f>IF(tbl_Customers[[#This Row],[number_customer_service_calls]] &lt;= 1, "0-1 Calls", IF(tbl_Customers[[#This Row],[number_customer_service_calls]] &lt;= 3, "2-3 Calls", IF(tbl_Customers[[#This Row],[number_customer_service_calls]] &lt;=5, "4-5 Calls", "6+ Calls")))</f>
        <v>0-1 Calls</v>
      </c>
      <c r="X3973" t="str">
        <f>IF(tbl_Customers[[#This Row],[account_length]] &lt;= 50, "0-50", IF(tbl_Customers[[#This Row],[account_length]] &lt;=100, "51-100", IF(tbl_Customers[[#This Row],[account_length]] &lt;= 150, "101-150", "151+")))</f>
        <v>151+</v>
      </c>
      <c r="Y3973" t="str">
        <f>IF(tbl_Customers[[#This Row],[total_intl_charge]] &lt;= 3, "Low Charges", "High Charges")</f>
        <v>Low Charges</v>
      </c>
      <c r="Z3973" t="str">
        <f>IF(tbl_Customers[[#This Row],[total_eve_calls]]&lt;=80,"Low Calls",
IF(tbl_Customers[[#This Row],[total_eve_calls]]&lt;=120,"Medium Calls","High Calls"))</f>
        <v>Medium Calls</v>
      </c>
      <c r="AA3973" t="str">
        <f>IF(tbl_Customers[[#This Row],[total_eve_charge]]&lt;=15,"Low Charges",
IF(tbl_Customers[[#This Row],[total_eve_charge]]&lt;=20,"Medium Charges","High Charges"))</f>
        <v>Medium Charges</v>
      </c>
      <c r="AB39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73" t="str">
        <f>IF(tbl_Customers[[#This Row],[number_vmail_messages]] = 0, "No Usage", IF(tbl_Customers[[#This Row],[number_vmail_messages]] &lt;= 20, "Low Usage", IF(tbl_Customers[[#This Row],[number_vmail_messages]] &lt;= 40, "Medium Usgae", "High Usage")))</f>
        <v>Low Usage</v>
      </c>
      <c r="AD3973" t="str">
        <f>IF(tbl_Customers[[#This Row],[total_day_minutes]]&lt;=150,"Low Usage", IF(tbl_Customers[[#This Row],[total_day_minutes]]&lt;=200,"Medium Usage", IF(tbl_Customers[[#This Row],[total_day_minutes]]&lt;=250,"High Usage","Very High Usage")))</f>
        <v>Low Usage</v>
      </c>
      <c r="AE3973" t="str">
        <f>IF(tbl_Customers[[#This Row],[total_intl_calls]]&lt;=5,"Low Calls", IF(tbl_Customers[[#This Row],[total_intl_calls]]&lt;=10, "Medium Calls", "High Calls"))</f>
        <v>Low Calls</v>
      </c>
      <c r="AF39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73" s="36" t="str">
        <f>IF(tbl_Customers[[#This Row],[Churn_Risk_Score]]&gt;=10,"High Risk", IF(tbl_Customers[[#This Row],[Churn_Risk_Score]]&gt;=5,"Medium Risk","Low Risk"))</f>
        <v>Low Risk</v>
      </c>
    </row>
    <row r="3974" spans="1:33" x14ac:dyDescent="0.35">
      <c r="A3974">
        <v>3973</v>
      </c>
      <c r="B3974" t="s">
        <v>48</v>
      </c>
      <c r="C3974">
        <v>99</v>
      </c>
      <c r="D3974" t="s">
        <v>28</v>
      </c>
      <c r="E3974" t="s">
        <v>22</v>
      </c>
      <c r="F3974" t="s">
        <v>22</v>
      </c>
      <c r="G3974">
        <v>0</v>
      </c>
      <c r="H3974">
        <v>214.9</v>
      </c>
      <c r="I3974">
        <v>103</v>
      </c>
      <c r="J3974">
        <v>36.53</v>
      </c>
      <c r="K3974">
        <v>218.4</v>
      </c>
      <c r="L3974">
        <v>121</v>
      </c>
      <c r="M3974">
        <v>18.559999999999999</v>
      </c>
      <c r="N3974">
        <v>272.60000000000002</v>
      </c>
      <c r="O3974">
        <v>110</v>
      </c>
      <c r="P3974">
        <v>12.27</v>
      </c>
      <c r="Q3974">
        <v>9.6</v>
      </c>
      <c r="R3974">
        <v>3</v>
      </c>
      <c r="S3974">
        <v>2.59</v>
      </c>
      <c r="T3974">
        <v>2</v>
      </c>
      <c r="U3974" t="s">
        <v>22</v>
      </c>
      <c r="V3974">
        <f>IF(tbl_Customers[[#This Row],[churn]] = "yes", 1, 0)</f>
        <v>0</v>
      </c>
      <c r="W3974" t="str">
        <f>IF(tbl_Customers[[#This Row],[number_customer_service_calls]] &lt;= 1, "0-1 Calls", IF(tbl_Customers[[#This Row],[number_customer_service_calls]] &lt;= 3, "2-3 Calls", IF(tbl_Customers[[#This Row],[number_customer_service_calls]] &lt;=5, "4-5 Calls", "6+ Calls")))</f>
        <v>2-3 Calls</v>
      </c>
      <c r="X3974" t="str">
        <f>IF(tbl_Customers[[#This Row],[account_length]] &lt;= 50, "0-50", IF(tbl_Customers[[#This Row],[account_length]] &lt;=100, "51-100", IF(tbl_Customers[[#This Row],[account_length]] &lt;= 150, "101-150", "151+")))</f>
        <v>51-100</v>
      </c>
      <c r="Y3974" t="str">
        <f>IF(tbl_Customers[[#This Row],[total_intl_charge]] &lt;= 3, "Low Charges", "High Charges")</f>
        <v>Low Charges</v>
      </c>
      <c r="Z3974" t="str">
        <f>IF(tbl_Customers[[#This Row],[total_eve_calls]]&lt;=80,"Low Calls",
IF(tbl_Customers[[#This Row],[total_eve_calls]]&lt;=120,"Medium Calls","High Calls"))</f>
        <v>High Calls</v>
      </c>
      <c r="AA3974" t="str">
        <f>IF(tbl_Customers[[#This Row],[total_eve_charge]]&lt;=15,"Low Charges",
IF(tbl_Customers[[#This Row],[total_eve_charge]]&lt;=20,"Medium Charges","High Charges"))</f>
        <v>Medium Charges</v>
      </c>
      <c r="AB39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74" t="str">
        <f>IF(tbl_Customers[[#This Row],[number_vmail_messages]] = 0, "No Usage", IF(tbl_Customers[[#This Row],[number_vmail_messages]] &lt;= 20, "Low Usage", IF(tbl_Customers[[#This Row],[number_vmail_messages]] &lt;= 40, "Medium Usgae", "High Usage")))</f>
        <v>No Usage</v>
      </c>
      <c r="AD3974" t="str">
        <f>IF(tbl_Customers[[#This Row],[total_day_minutes]]&lt;=150,"Low Usage", IF(tbl_Customers[[#This Row],[total_day_minutes]]&lt;=200,"Medium Usage", IF(tbl_Customers[[#This Row],[total_day_minutes]]&lt;=250,"High Usage","Very High Usage")))</f>
        <v>High Usage</v>
      </c>
      <c r="AE3974" t="str">
        <f>IF(tbl_Customers[[#This Row],[total_intl_calls]]&lt;=5,"Low Calls", IF(tbl_Customers[[#This Row],[total_intl_calls]]&lt;=10, "Medium Calls", "High Calls"))</f>
        <v>Low Calls</v>
      </c>
      <c r="AF39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74" s="36" t="str">
        <f>IF(tbl_Customers[[#This Row],[Churn_Risk_Score]]&gt;=10,"High Risk", IF(tbl_Customers[[#This Row],[Churn_Risk_Score]]&gt;=5,"Medium Risk","Low Risk"))</f>
        <v>Low Risk</v>
      </c>
    </row>
    <row r="3975" spans="1:33" x14ac:dyDescent="0.35">
      <c r="A3975">
        <v>3974</v>
      </c>
      <c r="B3975" t="s">
        <v>32</v>
      </c>
      <c r="C3975">
        <v>52</v>
      </c>
      <c r="D3975" t="s">
        <v>21</v>
      </c>
      <c r="E3975" t="s">
        <v>22</v>
      </c>
      <c r="F3975" t="s">
        <v>22</v>
      </c>
      <c r="G3975">
        <v>0</v>
      </c>
      <c r="H3975">
        <v>165.9</v>
      </c>
      <c r="I3975">
        <v>122</v>
      </c>
      <c r="J3975">
        <v>28.2</v>
      </c>
      <c r="K3975">
        <v>212.2</v>
      </c>
      <c r="L3975">
        <v>107</v>
      </c>
      <c r="M3975">
        <v>18.04</v>
      </c>
      <c r="N3975">
        <v>202.1</v>
      </c>
      <c r="O3975">
        <v>94</v>
      </c>
      <c r="P3975">
        <v>9.09</v>
      </c>
      <c r="Q3975">
        <v>8.3000000000000007</v>
      </c>
      <c r="R3975">
        <v>3</v>
      </c>
      <c r="S3975">
        <v>2.2400000000000002</v>
      </c>
      <c r="T3975">
        <v>1</v>
      </c>
      <c r="U3975" t="s">
        <v>22</v>
      </c>
      <c r="V3975">
        <f>IF(tbl_Customers[[#This Row],[churn]] = "yes", 1, 0)</f>
        <v>0</v>
      </c>
      <c r="W3975" t="str">
        <f>IF(tbl_Customers[[#This Row],[number_customer_service_calls]] &lt;= 1, "0-1 Calls", IF(tbl_Customers[[#This Row],[number_customer_service_calls]] &lt;= 3, "2-3 Calls", IF(tbl_Customers[[#This Row],[number_customer_service_calls]] &lt;=5, "4-5 Calls", "6+ Calls")))</f>
        <v>0-1 Calls</v>
      </c>
      <c r="X3975" t="str">
        <f>IF(tbl_Customers[[#This Row],[account_length]] &lt;= 50, "0-50", IF(tbl_Customers[[#This Row],[account_length]] &lt;=100, "51-100", IF(tbl_Customers[[#This Row],[account_length]] &lt;= 150, "101-150", "151+")))</f>
        <v>51-100</v>
      </c>
      <c r="Y3975" t="str">
        <f>IF(tbl_Customers[[#This Row],[total_intl_charge]] &lt;= 3, "Low Charges", "High Charges")</f>
        <v>Low Charges</v>
      </c>
      <c r="Z3975" t="str">
        <f>IF(tbl_Customers[[#This Row],[total_eve_calls]]&lt;=80,"Low Calls",
IF(tbl_Customers[[#This Row],[total_eve_calls]]&lt;=120,"Medium Calls","High Calls"))</f>
        <v>Medium Calls</v>
      </c>
      <c r="AA3975" t="str">
        <f>IF(tbl_Customers[[#This Row],[total_eve_charge]]&lt;=15,"Low Charges",
IF(tbl_Customers[[#This Row],[total_eve_charge]]&lt;=20,"Medium Charges","High Charges"))</f>
        <v>Medium Charges</v>
      </c>
      <c r="AB39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75" t="str">
        <f>IF(tbl_Customers[[#This Row],[number_vmail_messages]] = 0, "No Usage", IF(tbl_Customers[[#This Row],[number_vmail_messages]] &lt;= 20, "Low Usage", IF(tbl_Customers[[#This Row],[number_vmail_messages]] &lt;= 40, "Medium Usgae", "High Usage")))</f>
        <v>No Usage</v>
      </c>
      <c r="AD3975" t="str">
        <f>IF(tbl_Customers[[#This Row],[total_day_minutes]]&lt;=150,"Low Usage", IF(tbl_Customers[[#This Row],[total_day_minutes]]&lt;=200,"Medium Usage", IF(tbl_Customers[[#This Row],[total_day_minutes]]&lt;=250,"High Usage","Very High Usage")))</f>
        <v>Medium Usage</v>
      </c>
      <c r="AE3975" t="str">
        <f>IF(tbl_Customers[[#This Row],[total_intl_calls]]&lt;=5,"Low Calls", IF(tbl_Customers[[#This Row],[total_intl_calls]]&lt;=10, "Medium Calls", "High Calls"))</f>
        <v>Low Calls</v>
      </c>
      <c r="AF39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75" s="36" t="str">
        <f>IF(tbl_Customers[[#This Row],[Churn_Risk_Score]]&gt;=10,"High Risk", IF(tbl_Customers[[#This Row],[Churn_Risk_Score]]&gt;=5,"Medium Risk","Low Risk"))</f>
        <v>Low Risk</v>
      </c>
    </row>
    <row r="3976" spans="1:33" x14ac:dyDescent="0.35">
      <c r="A3976">
        <v>3975</v>
      </c>
      <c r="B3976" t="s">
        <v>34</v>
      </c>
      <c r="C3976">
        <v>200</v>
      </c>
      <c r="D3976" t="s">
        <v>21</v>
      </c>
      <c r="E3976" t="s">
        <v>23</v>
      </c>
      <c r="F3976" t="s">
        <v>23</v>
      </c>
      <c r="G3976">
        <v>29</v>
      </c>
      <c r="H3976">
        <v>92.2</v>
      </c>
      <c r="I3976">
        <v>95</v>
      </c>
      <c r="J3976">
        <v>15.67</v>
      </c>
      <c r="K3976">
        <v>200</v>
      </c>
      <c r="L3976">
        <v>101</v>
      </c>
      <c r="M3976">
        <v>17</v>
      </c>
      <c r="N3976">
        <v>119.1</v>
      </c>
      <c r="O3976">
        <v>99</v>
      </c>
      <c r="P3976">
        <v>5.36</v>
      </c>
      <c r="Q3976">
        <v>5.7</v>
      </c>
      <c r="R3976">
        <v>1</v>
      </c>
      <c r="S3976">
        <v>1.54</v>
      </c>
      <c r="T3976">
        <v>1</v>
      </c>
      <c r="U3976" t="s">
        <v>23</v>
      </c>
      <c r="V3976">
        <f>IF(tbl_Customers[[#This Row],[churn]] = "yes", 1, 0)</f>
        <v>1</v>
      </c>
      <c r="W3976" t="str">
        <f>IF(tbl_Customers[[#This Row],[number_customer_service_calls]] &lt;= 1, "0-1 Calls", IF(tbl_Customers[[#This Row],[number_customer_service_calls]] &lt;= 3, "2-3 Calls", IF(tbl_Customers[[#This Row],[number_customer_service_calls]] &lt;=5, "4-5 Calls", "6+ Calls")))</f>
        <v>0-1 Calls</v>
      </c>
      <c r="X3976" t="str">
        <f>IF(tbl_Customers[[#This Row],[account_length]] &lt;= 50, "0-50", IF(tbl_Customers[[#This Row],[account_length]] &lt;=100, "51-100", IF(tbl_Customers[[#This Row],[account_length]] &lt;= 150, "101-150", "151+")))</f>
        <v>151+</v>
      </c>
      <c r="Y3976" t="str">
        <f>IF(tbl_Customers[[#This Row],[total_intl_charge]] &lt;= 3, "Low Charges", "High Charges")</f>
        <v>Low Charges</v>
      </c>
      <c r="Z3976" t="str">
        <f>IF(tbl_Customers[[#This Row],[total_eve_calls]]&lt;=80,"Low Calls",
IF(tbl_Customers[[#This Row],[total_eve_calls]]&lt;=120,"Medium Calls","High Calls"))</f>
        <v>Medium Calls</v>
      </c>
      <c r="AA3976" t="str">
        <f>IF(tbl_Customers[[#This Row],[total_eve_charge]]&lt;=15,"Low Charges",
IF(tbl_Customers[[#This Row],[total_eve_charge]]&lt;=20,"Medium Charges","High Charges"))</f>
        <v>Medium Charges</v>
      </c>
      <c r="AB39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76" t="str">
        <f>IF(tbl_Customers[[#This Row],[number_vmail_messages]] = 0, "No Usage", IF(tbl_Customers[[#This Row],[number_vmail_messages]] &lt;= 20, "Low Usage", IF(tbl_Customers[[#This Row],[number_vmail_messages]] &lt;= 40, "Medium Usgae", "High Usage")))</f>
        <v>Medium Usgae</v>
      </c>
      <c r="AD3976" t="str">
        <f>IF(tbl_Customers[[#This Row],[total_day_minutes]]&lt;=150,"Low Usage", IF(tbl_Customers[[#This Row],[total_day_minutes]]&lt;=200,"Medium Usage", IF(tbl_Customers[[#This Row],[total_day_minutes]]&lt;=250,"High Usage","Very High Usage")))</f>
        <v>Low Usage</v>
      </c>
      <c r="AE3976" t="str">
        <f>IF(tbl_Customers[[#This Row],[total_intl_calls]]&lt;=5,"Low Calls", IF(tbl_Customers[[#This Row],[total_intl_calls]]&lt;=10, "Medium Calls", "High Calls"))</f>
        <v>Low Calls</v>
      </c>
      <c r="AF39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76" s="36" t="str">
        <f>IF(tbl_Customers[[#This Row],[Churn_Risk_Score]]&gt;=10,"High Risk", IF(tbl_Customers[[#This Row],[Churn_Risk_Score]]&gt;=5,"Medium Risk","Low Risk"))</f>
        <v>Low Risk</v>
      </c>
    </row>
    <row r="3977" spans="1:33" x14ac:dyDescent="0.35">
      <c r="A3977">
        <v>3976</v>
      </c>
      <c r="B3977" t="s">
        <v>26</v>
      </c>
      <c r="C3977">
        <v>82</v>
      </c>
      <c r="D3977" t="s">
        <v>25</v>
      </c>
      <c r="E3977" t="s">
        <v>22</v>
      </c>
      <c r="F3977" t="s">
        <v>22</v>
      </c>
      <c r="G3977">
        <v>0</v>
      </c>
      <c r="H3977">
        <v>182.3</v>
      </c>
      <c r="I3977">
        <v>106</v>
      </c>
      <c r="J3977">
        <v>30.99</v>
      </c>
      <c r="K3977">
        <v>259.89999999999998</v>
      </c>
      <c r="L3977">
        <v>102</v>
      </c>
      <c r="M3977">
        <v>22.09</v>
      </c>
      <c r="N3977">
        <v>150.5</v>
      </c>
      <c r="O3977">
        <v>98</v>
      </c>
      <c r="P3977">
        <v>6.77</v>
      </c>
      <c r="Q3977">
        <v>10.9</v>
      </c>
      <c r="R3977">
        <v>6</v>
      </c>
      <c r="S3977">
        <v>2.94</v>
      </c>
      <c r="T3977">
        <v>1</v>
      </c>
      <c r="U3977" t="s">
        <v>22</v>
      </c>
      <c r="V3977">
        <f>IF(tbl_Customers[[#This Row],[churn]] = "yes", 1, 0)</f>
        <v>0</v>
      </c>
      <c r="W3977" t="str">
        <f>IF(tbl_Customers[[#This Row],[number_customer_service_calls]] &lt;= 1, "0-1 Calls", IF(tbl_Customers[[#This Row],[number_customer_service_calls]] &lt;= 3, "2-3 Calls", IF(tbl_Customers[[#This Row],[number_customer_service_calls]] &lt;=5, "4-5 Calls", "6+ Calls")))</f>
        <v>0-1 Calls</v>
      </c>
      <c r="X3977" t="str">
        <f>IF(tbl_Customers[[#This Row],[account_length]] &lt;= 50, "0-50", IF(tbl_Customers[[#This Row],[account_length]] &lt;=100, "51-100", IF(tbl_Customers[[#This Row],[account_length]] &lt;= 150, "101-150", "151+")))</f>
        <v>51-100</v>
      </c>
      <c r="Y3977" t="str">
        <f>IF(tbl_Customers[[#This Row],[total_intl_charge]] &lt;= 3, "Low Charges", "High Charges")</f>
        <v>Low Charges</v>
      </c>
      <c r="Z3977" t="str">
        <f>IF(tbl_Customers[[#This Row],[total_eve_calls]]&lt;=80,"Low Calls",
IF(tbl_Customers[[#This Row],[total_eve_calls]]&lt;=120,"Medium Calls","High Calls"))</f>
        <v>Medium Calls</v>
      </c>
      <c r="AA3977" t="str">
        <f>IF(tbl_Customers[[#This Row],[total_eve_charge]]&lt;=15,"Low Charges",
IF(tbl_Customers[[#This Row],[total_eve_charge]]&lt;=20,"Medium Charges","High Charges"))</f>
        <v>High Charges</v>
      </c>
      <c r="AB39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77" t="str">
        <f>IF(tbl_Customers[[#This Row],[number_vmail_messages]] = 0, "No Usage", IF(tbl_Customers[[#This Row],[number_vmail_messages]] &lt;= 20, "Low Usage", IF(tbl_Customers[[#This Row],[number_vmail_messages]] &lt;= 40, "Medium Usgae", "High Usage")))</f>
        <v>No Usage</v>
      </c>
      <c r="AD3977" t="str">
        <f>IF(tbl_Customers[[#This Row],[total_day_minutes]]&lt;=150,"Low Usage", IF(tbl_Customers[[#This Row],[total_day_minutes]]&lt;=200,"Medium Usage", IF(tbl_Customers[[#This Row],[total_day_minutes]]&lt;=250,"High Usage","Very High Usage")))</f>
        <v>Medium Usage</v>
      </c>
      <c r="AE3977" t="str">
        <f>IF(tbl_Customers[[#This Row],[total_intl_calls]]&lt;=5,"Low Calls", IF(tbl_Customers[[#This Row],[total_intl_calls]]&lt;=10, "Medium Calls", "High Calls"))</f>
        <v>Medium Calls</v>
      </c>
      <c r="AF39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77" s="36" t="str">
        <f>IF(tbl_Customers[[#This Row],[Churn_Risk_Score]]&gt;=10,"High Risk", IF(tbl_Customers[[#This Row],[Churn_Risk_Score]]&gt;=5,"Medium Risk","Low Risk"))</f>
        <v>Low Risk</v>
      </c>
    </row>
    <row r="3978" spans="1:33" x14ac:dyDescent="0.35">
      <c r="A3978">
        <v>3977</v>
      </c>
      <c r="B3978" t="s">
        <v>59</v>
      </c>
      <c r="C3978">
        <v>143</v>
      </c>
      <c r="D3978" t="s">
        <v>21</v>
      </c>
      <c r="E3978" t="s">
        <v>22</v>
      </c>
      <c r="F3978" t="s">
        <v>22</v>
      </c>
      <c r="G3978">
        <v>0</v>
      </c>
      <c r="H3978">
        <v>211.4</v>
      </c>
      <c r="I3978">
        <v>94</v>
      </c>
      <c r="J3978">
        <v>35.94</v>
      </c>
      <c r="K3978">
        <v>184.5</v>
      </c>
      <c r="L3978">
        <v>89</v>
      </c>
      <c r="M3978">
        <v>15.68</v>
      </c>
      <c r="N3978">
        <v>243.2</v>
      </c>
      <c r="O3978">
        <v>108</v>
      </c>
      <c r="P3978">
        <v>10.94</v>
      </c>
      <c r="Q3978">
        <v>5.5</v>
      </c>
      <c r="R3978">
        <v>5</v>
      </c>
      <c r="S3978">
        <v>1.49</v>
      </c>
      <c r="T3978">
        <v>1</v>
      </c>
      <c r="U3978" t="s">
        <v>23</v>
      </c>
      <c r="V3978">
        <f>IF(tbl_Customers[[#This Row],[churn]] = "yes", 1, 0)</f>
        <v>1</v>
      </c>
      <c r="W3978" t="str">
        <f>IF(tbl_Customers[[#This Row],[number_customer_service_calls]] &lt;= 1, "0-1 Calls", IF(tbl_Customers[[#This Row],[number_customer_service_calls]] &lt;= 3, "2-3 Calls", IF(tbl_Customers[[#This Row],[number_customer_service_calls]] &lt;=5, "4-5 Calls", "6+ Calls")))</f>
        <v>0-1 Calls</v>
      </c>
      <c r="X3978" t="str">
        <f>IF(tbl_Customers[[#This Row],[account_length]] &lt;= 50, "0-50", IF(tbl_Customers[[#This Row],[account_length]] &lt;=100, "51-100", IF(tbl_Customers[[#This Row],[account_length]] &lt;= 150, "101-150", "151+")))</f>
        <v>101-150</v>
      </c>
      <c r="Y3978" t="str">
        <f>IF(tbl_Customers[[#This Row],[total_intl_charge]] &lt;= 3, "Low Charges", "High Charges")</f>
        <v>Low Charges</v>
      </c>
      <c r="Z3978" t="str">
        <f>IF(tbl_Customers[[#This Row],[total_eve_calls]]&lt;=80,"Low Calls",
IF(tbl_Customers[[#This Row],[total_eve_calls]]&lt;=120,"Medium Calls","High Calls"))</f>
        <v>Medium Calls</v>
      </c>
      <c r="AA3978" t="str">
        <f>IF(tbl_Customers[[#This Row],[total_eve_charge]]&lt;=15,"Low Charges",
IF(tbl_Customers[[#This Row],[total_eve_charge]]&lt;=20,"Medium Charges","High Charges"))</f>
        <v>Medium Charges</v>
      </c>
      <c r="AB39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78" t="str">
        <f>IF(tbl_Customers[[#This Row],[number_vmail_messages]] = 0, "No Usage", IF(tbl_Customers[[#This Row],[number_vmail_messages]] &lt;= 20, "Low Usage", IF(tbl_Customers[[#This Row],[number_vmail_messages]] &lt;= 40, "Medium Usgae", "High Usage")))</f>
        <v>No Usage</v>
      </c>
      <c r="AD3978" t="str">
        <f>IF(tbl_Customers[[#This Row],[total_day_minutes]]&lt;=150,"Low Usage", IF(tbl_Customers[[#This Row],[total_day_minutes]]&lt;=200,"Medium Usage", IF(tbl_Customers[[#This Row],[total_day_minutes]]&lt;=250,"High Usage","Very High Usage")))</f>
        <v>High Usage</v>
      </c>
      <c r="AE3978" t="str">
        <f>IF(tbl_Customers[[#This Row],[total_intl_calls]]&lt;=5,"Low Calls", IF(tbl_Customers[[#This Row],[total_intl_calls]]&lt;=10, "Medium Calls", "High Calls"))</f>
        <v>Low Calls</v>
      </c>
      <c r="AF39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78" s="36" t="str">
        <f>IF(tbl_Customers[[#This Row],[Churn_Risk_Score]]&gt;=10,"High Risk", IF(tbl_Customers[[#This Row],[Churn_Risk_Score]]&gt;=5,"Medium Risk","Low Risk"))</f>
        <v>Low Risk</v>
      </c>
    </row>
    <row r="3979" spans="1:33" x14ac:dyDescent="0.35">
      <c r="A3979">
        <v>3978</v>
      </c>
      <c r="B3979" t="s">
        <v>46</v>
      </c>
      <c r="C3979">
        <v>97</v>
      </c>
      <c r="D3979" t="s">
        <v>21</v>
      </c>
      <c r="E3979" t="s">
        <v>22</v>
      </c>
      <c r="F3979" t="s">
        <v>22</v>
      </c>
      <c r="G3979">
        <v>0</v>
      </c>
      <c r="H3979">
        <v>87.1</v>
      </c>
      <c r="I3979">
        <v>110</v>
      </c>
      <c r="J3979">
        <v>14.81</v>
      </c>
      <c r="K3979">
        <v>202.1</v>
      </c>
      <c r="L3979">
        <v>110</v>
      </c>
      <c r="M3979">
        <v>17.18</v>
      </c>
      <c r="N3979">
        <v>137.9</v>
      </c>
      <c r="O3979">
        <v>89</v>
      </c>
      <c r="P3979">
        <v>6.21</v>
      </c>
      <c r="Q3979">
        <v>14.4</v>
      </c>
      <c r="R3979">
        <v>4</v>
      </c>
      <c r="S3979">
        <v>3.89</v>
      </c>
      <c r="T3979">
        <v>2</v>
      </c>
      <c r="U3979" t="s">
        <v>22</v>
      </c>
      <c r="V3979">
        <f>IF(tbl_Customers[[#This Row],[churn]] = "yes", 1, 0)</f>
        <v>0</v>
      </c>
      <c r="W3979" t="str">
        <f>IF(tbl_Customers[[#This Row],[number_customer_service_calls]] &lt;= 1, "0-1 Calls", IF(tbl_Customers[[#This Row],[number_customer_service_calls]] &lt;= 3, "2-3 Calls", IF(tbl_Customers[[#This Row],[number_customer_service_calls]] &lt;=5, "4-5 Calls", "6+ Calls")))</f>
        <v>2-3 Calls</v>
      </c>
      <c r="X3979" t="str">
        <f>IF(tbl_Customers[[#This Row],[account_length]] &lt;= 50, "0-50", IF(tbl_Customers[[#This Row],[account_length]] &lt;=100, "51-100", IF(tbl_Customers[[#This Row],[account_length]] &lt;= 150, "101-150", "151+")))</f>
        <v>51-100</v>
      </c>
      <c r="Y3979" t="str">
        <f>IF(tbl_Customers[[#This Row],[total_intl_charge]] &lt;= 3, "Low Charges", "High Charges")</f>
        <v>High Charges</v>
      </c>
      <c r="Z3979" t="str">
        <f>IF(tbl_Customers[[#This Row],[total_eve_calls]]&lt;=80,"Low Calls",
IF(tbl_Customers[[#This Row],[total_eve_calls]]&lt;=120,"Medium Calls","High Calls"))</f>
        <v>Medium Calls</v>
      </c>
      <c r="AA3979" t="str">
        <f>IF(tbl_Customers[[#This Row],[total_eve_charge]]&lt;=15,"Low Charges",
IF(tbl_Customers[[#This Row],[total_eve_charge]]&lt;=20,"Medium Charges","High Charges"))</f>
        <v>Medium Charges</v>
      </c>
      <c r="AB39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79" t="str">
        <f>IF(tbl_Customers[[#This Row],[number_vmail_messages]] = 0, "No Usage", IF(tbl_Customers[[#This Row],[number_vmail_messages]] &lt;= 20, "Low Usage", IF(tbl_Customers[[#This Row],[number_vmail_messages]] &lt;= 40, "Medium Usgae", "High Usage")))</f>
        <v>No Usage</v>
      </c>
      <c r="AD3979" t="str">
        <f>IF(tbl_Customers[[#This Row],[total_day_minutes]]&lt;=150,"Low Usage", IF(tbl_Customers[[#This Row],[total_day_minutes]]&lt;=200,"Medium Usage", IF(tbl_Customers[[#This Row],[total_day_minutes]]&lt;=250,"High Usage","Very High Usage")))</f>
        <v>Low Usage</v>
      </c>
      <c r="AE3979" t="str">
        <f>IF(tbl_Customers[[#This Row],[total_intl_calls]]&lt;=5,"Low Calls", IF(tbl_Customers[[#This Row],[total_intl_calls]]&lt;=10, "Medium Calls", "High Calls"))</f>
        <v>Low Calls</v>
      </c>
      <c r="AF39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79" s="36" t="str">
        <f>IF(tbl_Customers[[#This Row],[Churn_Risk_Score]]&gt;=10,"High Risk", IF(tbl_Customers[[#This Row],[Churn_Risk_Score]]&gt;=5,"Medium Risk","Low Risk"))</f>
        <v>Low Risk</v>
      </c>
    </row>
    <row r="3980" spans="1:33" x14ac:dyDescent="0.35">
      <c r="A3980">
        <v>3979</v>
      </c>
      <c r="B3980" t="s">
        <v>29</v>
      </c>
      <c r="C3980">
        <v>83</v>
      </c>
      <c r="D3980" t="s">
        <v>21</v>
      </c>
      <c r="E3980" t="s">
        <v>22</v>
      </c>
      <c r="F3980" t="s">
        <v>22</v>
      </c>
      <c r="G3980">
        <v>0</v>
      </c>
      <c r="H3980">
        <v>196.7</v>
      </c>
      <c r="I3980">
        <v>117</v>
      </c>
      <c r="J3980">
        <v>33.44</v>
      </c>
      <c r="K3980">
        <v>272</v>
      </c>
      <c r="L3980">
        <v>89</v>
      </c>
      <c r="M3980">
        <v>23.12</v>
      </c>
      <c r="N3980">
        <v>199.9</v>
      </c>
      <c r="O3980">
        <v>62</v>
      </c>
      <c r="P3980">
        <v>9</v>
      </c>
      <c r="Q3980">
        <v>10.1</v>
      </c>
      <c r="R3980">
        <v>11</v>
      </c>
      <c r="S3980">
        <v>2.73</v>
      </c>
      <c r="T3980">
        <v>3</v>
      </c>
      <c r="U3980" t="s">
        <v>22</v>
      </c>
      <c r="V3980">
        <f>IF(tbl_Customers[[#This Row],[churn]] = "yes", 1, 0)</f>
        <v>0</v>
      </c>
      <c r="W3980" t="str">
        <f>IF(tbl_Customers[[#This Row],[number_customer_service_calls]] &lt;= 1, "0-1 Calls", IF(tbl_Customers[[#This Row],[number_customer_service_calls]] &lt;= 3, "2-3 Calls", IF(tbl_Customers[[#This Row],[number_customer_service_calls]] &lt;=5, "4-5 Calls", "6+ Calls")))</f>
        <v>2-3 Calls</v>
      </c>
      <c r="X3980" t="str">
        <f>IF(tbl_Customers[[#This Row],[account_length]] &lt;= 50, "0-50", IF(tbl_Customers[[#This Row],[account_length]] &lt;=100, "51-100", IF(tbl_Customers[[#This Row],[account_length]] &lt;= 150, "101-150", "151+")))</f>
        <v>51-100</v>
      </c>
      <c r="Y3980" t="str">
        <f>IF(tbl_Customers[[#This Row],[total_intl_charge]] &lt;= 3, "Low Charges", "High Charges")</f>
        <v>Low Charges</v>
      </c>
      <c r="Z3980" t="str">
        <f>IF(tbl_Customers[[#This Row],[total_eve_calls]]&lt;=80,"Low Calls",
IF(tbl_Customers[[#This Row],[total_eve_calls]]&lt;=120,"Medium Calls","High Calls"))</f>
        <v>Medium Calls</v>
      </c>
      <c r="AA3980" t="str">
        <f>IF(tbl_Customers[[#This Row],[total_eve_charge]]&lt;=15,"Low Charges",
IF(tbl_Customers[[#This Row],[total_eve_charge]]&lt;=20,"Medium Charges","High Charges"))</f>
        <v>High Charges</v>
      </c>
      <c r="AB39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80" t="str">
        <f>IF(tbl_Customers[[#This Row],[number_vmail_messages]] = 0, "No Usage", IF(tbl_Customers[[#This Row],[number_vmail_messages]] &lt;= 20, "Low Usage", IF(tbl_Customers[[#This Row],[number_vmail_messages]] &lt;= 40, "Medium Usgae", "High Usage")))</f>
        <v>No Usage</v>
      </c>
      <c r="AD3980" t="str">
        <f>IF(tbl_Customers[[#This Row],[total_day_minutes]]&lt;=150,"Low Usage", IF(tbl_Customers[[#This Row],[total_day_minutes]]&lt;=200,"Medium Usage", IF(tbl_Customers[[#This Row],[total_day_minutes]]&lt;=250,"High Usage","Very High Usage")))</f>
        <v>Medium Usage</v>
      </c>
      <c r="AE3980" t="str">
        <f>IF(tbl_Customers[[#This Row],[total_intl_calls]]&lt;=5,"Low Calls", IF(tbl_Customers[[#This Row],[total_intl_calls]]&lt;=10, "Medium Calls", "High Calls"))</f>
        <v>High Calls</v>
      </c>
      <c r="AF39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80" s="36" t="str">
        <f>IF(tbl_Customers[[#This Row],[Churn_Risk_Score]]&gt;=10,"High Risk", IF(tbl_Customers[[#This Row],[Churn_Risk_Score]]&gt;=5,"Medium Risk","Low Risk"))</f>
        <v>Low Risk</v>
      </c>
    </row>
    <row r="3981" spans="1:33" x14ac:dyDescent="0.35">
      <c r="A3981">
        <v>3980</v>
      </c>
      <c r="B3981" t="s">
        <v>52</v>
      </c>
      <c r="C3981">
        <v>92</v>
      </c>
      <c r="D3981" t="s">
        <v>21</v>
      </c>
      <c r="E3981" t="s">
        <v>22</v>
      </c>
      <c r="F3981" t="s">
        <v>22</v>
      </c>
      <c r="G3981">
        <v>0</v>
      </c>
      <c r="H3981">
        <v>114.6</v>
      </c>
      <c r="I3981">
        <v>94</v>
      </c>
      <c r="J3981">
        <v>19.48</v>
      </c>
      <c r="K3981">
        <v>209</v>
      </c>
      <c r="L3981">
        <v>78</v>
      </c>
      <c r="M3981">
        <v>17.77</v>
      </c>
      <c r="N3981">
        <v>209.7</v>
      </c>
      <c r="O3981">
        <v>97</v>
      </c>
      <c r="P3981">
        <v>9.44</v>
      </c>
      <c r="Q3981">
        <v>8.3000000000000007</v>
      </c>
      <c r="R3981">
        <v>5</v>
      </c>
      <c r="S3981">
        <v>2.2400000000000002</v>
      </c>
      <c r="T3981">
        <v>2</v>
      </c>
      <c r="U3981" t="s">
        <v>22</v>
      </c>
      <c r="V3981">
        <f>IF(tbl_Customers[[#This Row],[churn]] = "yes", 1, 0)</f>
        <v>0</v>
      </c>
      <c r="W3981" t="str">
        <f>IF(tbl_Customers[[#This Row],[number_customer_service_calls]] &lt;= 1, "0-1 Calls", IF(tbl_Customers[[#This Row],[number_customer_service_calls]] &lt;= 3, "2-3 Calls", IF(tbl_Customers[[#This Row],[number_customer_service_calls]] &lt;=5, "4-5 Calls", "6+ Calls")))</f>
        <v>2-3 Calls</v>
      </c>
      <c r="X3981" t="str">
        <f>IF(tbl_Customers[[#This Row],[account_length]] &lt;= 50, "0-50", IF(tbl_Customers[[#This Row],[account_length]] &lt;=100, "51-100", IF(tbl_Customers[[#This Row],[account_length]] &lt;= 150, "101-150", "151+")))</f>
        <v>51-100</v>
      </c>
      <c r="Y3981" t="str">
        <f>IF(tbl_Customers[[#This Row],[total_intl_charge]] &lt;= 3, "Low Charges", "High Charges")</f>
        <v>Low Charges</v>
      </c>
      <c r="Z3981" t="str">
        <f>IF(tbl_Customers[[#This Row],[total_eve_calls]]&lt;=80,"Low Calls",
IF(tbl_Customers[[#This Row],[total_eve_calls]]&lt;=120,"Medium Calls","High Calls"))</f>
        <v>Low Calls</v>
      </c>
      <c r="AA3981" t="str">
        <f>IF(tbl_Customers[[#This Row],[total_eve_charge]]&lt;=15,"Low Charges",
IF(tbl_Customers[[#This Row],[total_eve_charge]]&lt;=20,"Medium Charges","High Charges"))</f>
        <v>Medium Charges</v>
      </c>
      <c r="AB39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81" t="str">
        <f>IF(tbl_Customers[[#This Row],[number_vmail_messages]] = 0, "No Usage", IF(tbl_Customers[[#This Row],[number_vmail_messages]] &lt;= 20, "Low Usage", IF(tbl_Customers[[#This Row],[number_vmail_messages]] &lt;= 40, "Medium Usgae", "High Usage")))</f>
        <v>No Usage</v>
      </c>
      <c r="AD3981" t="str">
        <f>IF(tbl_Customers[[#This Row],[total_day_minutes]]&lt;=150,"Low Usage", IF(tbl_Customers[[#This Row],[total_day_minutes]]&lt;=200,"Medium Usage", IF(tbl_Customers[[#This Row],[total_day_minutes]]&lt;=250,"High Usage","Very High Usage")))</f>
        <v>Low Usage</v>
      </c>
      <c r="AE3981" t="str">
        <f>IF(tbl_Customers[[#This Row],[total_intl_calls]]&lt;=5,"Low Calls", IF(tbl_Customers[[#This Row],[total_intl_calls]]&lt;=10, "Medium Calls", "High Calls"))</f>
        <v>Low Calls</v>
      </c>
      <c r="AF39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81" s="36" t="str">
        <f>IF(tbl_Customers[[#This Row],[Churn_Risk_Score]]&gt;=10,"High Risk", IF(tbl_Customers[[#This Row],[Churn_Risk_Score]]&gt;=5,"Medium Risk","Low Risk"))</f>
        <v>Low Risk</v>
      </c>
    </row>
    <row r="3982" spans="1:33" x14ac:dyDescent="0.35">
      <c r="A3982">
        <v>3981</v>
      </c>
      <c r="B3982" t="s">
        <v>60</v>
      </c>
      <c r="C3982">
        <v>130</v>
      </c>
      <c r="D3982" t="s">
        <v>21</v>
      </c>
      <c r="E3982" t="s">
        <v>22</v>
      </c>
      <c r="F3982" t="s">
        <v>22</v>
      </c>
      <c r="G3982">
        <v>0</v>
      </c>
      <c r="H3982">
        <v>204.5</v>
      </c>
      <c r="I3982">
        <v>88</v>
      </c>
      <c r="J3982">
        <v>34.770000000000003</v>
      </c>
      <c r="K3982">
        <v>178.4</v>
      </c>
      <c r="L3982">
        <v>85</v>
      </c>
      <c r="M3982">
        <v>15.16</v>
      </c>
      <c r="N3982">
        <v>229.6</v>
      </c>
      <c r="O3982">
        <v>78</v>
      </c>
      <c r="P3982">
        <v>10.33</v>
      </c>
      <c r="Q3982">
        <v>12.6</v>
      </c>
      <c r="R3982">
        <v>8</v>
      </c>
      <c r="S3982">
        <v>3.4</v>
      </c>
      <c r="T3982">
        <v>0</v>
      </c>
      <c r="U3982" t="s">
        <v>22</v>
      </c>
      <c r="V3982">
        <f>IF(tbl_Customers[[#This Row],[churn]] = "yes", 1, 0)</f>
        <v>0</v>
      </c>
      <c r="W3982" t="str">
        <f>IF(tbl_Customers[[#This Row],[number_customer_service_calls]] &lt;= 1, "0-1 Calls", IF(tbl_Customers[[#This Row],[number_customer_service_calls]] &lt;= 3, "2-3 Calls", IF(tbl_Customers[[#This Row],[number_customer_service_calls]] &lt;=5, "4-5 Calls", "6+ Calls")))</f>
        <v>0-1 Calls</v>
      </c>
      <c r="X3982" t="str">
        <f>IF(tbl_Customers[[#This Row],[account_length]] &lt;= 50, "0-50", IF(tbl_Customers[[#This Row],[account_length]] &lt;=100, "51-100", IF(tbl_Customers[[#This Row],[account_length]] &lt;= 150, "101-150", "151+")))</f>
        <v>101-150</v>
      </c>
      <c r="Y3982" t="str">
        <f>IF(tbl_Customers[[#This Row],[total_intl_charge]] &lt;= 3, "Low Charges", "High Charges")</f>
        <v>High Charges</v>
      </c>
      <c r="Z3982" t="str">
        <f>IF(tbl_Customers[[#This Row],[total_eve_calls]]&lt;=80,"Low Calls",
IF(tbl_Customers[[#This Row],[total_eve_calls]]&lt;=120,"Medium Calls","High Calls"))</f>
        <v>Medium Calls</v>
      </c>
      <c r="AA3982" t="str">
        <f>IF(tbl_Customers[[#This Row],[total_eve_charge]]&lt;=15,"Low Charges",
IF(tbl_Customers[[#This Row],[total_eve_charge]]&lt;=20,"Medium Charges","High Charges"))</f>
        <v>Medium Charges</v>
      </c>
      <c r="AB39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82" t="str">
        <f>IF(tbl_Customers[[#This Row],[number_vmail_messages]] = 0, "No Usage", IF(tbl_Customers[[#This Row],[number_vmail_messages]] &lt;= 20, "Low Usage", IF(tbl_Customers[[#This Row],[number_vmail_messages]] &lt;= 40, "Medium Usgae", "High Usage")))</f>
        <v>No Usage</v>
      </c>
      <c r="AD3982" t="str">
        <f>IF(tbl_Customers[[#This Row],[total_day_minutes]]&lt;=150,"Low Usage", IF(tbl_Customers[[#This Row],[total_day_minutes]]&lt;=200,"Medium Usage", IF(tbl_Customers[[#This Row],[total_day_minutes]]&lt;=250,"High Usage","Very High Usage")))</f>
        <v>High Usage</v>
      </c>
      <c r="AE3982" t="str">
        <f>IF(tbl_Customers[[#This Row],[total_intl_calls]]&lt;=5,"Low Calls", IF(tbl_Customers[[#This Row],[total_intl_calls]]&lt;=10, "Medium Calls", "High Calls"))</f>
        <v>Medium Calls</v>
      </c>
      <c r="AF39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82" s="36" t="str">
        <f>IF(tbl_Customers[[#This Row],[Churn_Risk_Score]]&gt;=10,"High Risk", IF(tbl_Customers[[#This Row],[Churn_Risk_Score]]&gt;=5,"Medium Risk","Low Risk"))</f>
        <v>Low Risk</v>
      </c>
    </row>
    <row r="3983" spans="1:33" x14ac:dyDescent="0.35">
      <c r="A3983">
        <v>3982</v>
      </c>
      <c r="B3983" t="s">
        <v>27</v>
      </c>
      <c r="C3983">
        <v>97</v>
      </c>
      <c r="D3983" t="s">
        <v>28</v>
      </c>
      <c r="E3983" t="s">
        <v>23</v>
      </c>
      <c r="F3983" t="s">
        <v>22</v>
      </c>
      <c r="G3983">
        <v>0</v>
      </c>
      <c r="H3983">
        <v>272.8</v>
      </c>
      <c r="I3983">
        <v>60</v>
      </c>
      <c r="J3983">
        <v>46.38</v>
      </c>
      <c r="K3983">
        <v>216.5</v>
      </c>
      <c r="L3983">
        <v>113</v>
      </c>
      <c r="M3983">
        <v>18.399999999999999</v>
      </c>
      <c r="N3983">
        <v>245.1</v>
      </c>
      <c r="O3983">
        <v>67</v>
      </c>
      <c r="P3983">
        <v>11.03</v>
      </c>
      <c r="Q3983">
        <v>6.1</v>
      </c>
      <c r="R3983">
        <v>8</v>
      </c>
      <c r="S3983">
        <v>1.65</v>
      </c>
      <c r="T3983">
        <v>5</v>
      </c>
      <c r="U3983" t="s">
        <v>23</v>
      </c>
      <c r="V3983">
        <f>IF(tbl_Customers[[#This Row],[churn]] = "yes", 1, 0)</f>
        <v>1</v>
      </c>
      <c r="W3983" t="str">
        <f>IF(tbl_Customers[[#This Row],[number_customer_service_calls]] &lt;= 1, "0-1 Calls", IF(tbl_Customers[[#This Row],[number_customer_service_calls]] &lt;= 3, "2-3 Calls", IF(tbl_Customers[[#This Row],[number_customer_service_calls]] &lt;=5, "4-5 Calls", "6+ Calls")))</f>
        <v>4-5 Calls</v>
      </c>
      <c r="X3983" t="str">
        <f>IF(tbl_Customers[[#This Row],[account_length]] &lt;= 50, "0-50", IF(tbl_Customers[[#This Row],[account_length]] &lt;=100, "51-100", IF(tbl_Customers[[#This Row],[account_length]] &lt;= 150, "101-150", "151+")))</f>
        <v>51-100</v>
      </c>
      <c r="Y3983" t="str">
        <f>IF(tbl_Customers[[#This Row],[total_intl_charge]] &lt;= 3, "Low Charges", "High Charges")</f>
        <v>Low Charges</v>
      </c>
      <c r="Z3983" t="str">
        <f>IF(tbl_Customers[[#This Row],[total_eve_calls]]&lt;=80,"Low Calls",
IF(tbl_Customers[[#This Row],[total_eve_calls]]&lt;=120,"Medium Calls","High Calls"))</f>
        <v>Medium Calls</v>
      </c>
      <c r="AA3983" t="str">
        <f>IF(tbl_Customers[[#This Row],[total_eve_charge]]&lt;=15,"Low Charges",
IF(tbl_Customers[[#This Row],[total_eve_charge]]&lt;=20,"Medium Charges","High Charges"))</f>
        <v>Medium Charges</v>
      </c>
      <c r="AB39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83" t="str">
        <f>IF(tbl_Customers[[#This Row],[number_vmail_messages]] = 0, "No Usage", IF(tbl_Customers[[#This Row],[number_vmail_messages]] &lt;= 20, "Low Usage", IF(tbl_Customers[[#This Row],[number_vmail_messages]] &lt;= 40, "Medium Usgae", "High Usage")))</f>
        <v>No Usage</v>
      </c>
      <c r="AD3983" t="str">
        <f>IF(tbl_Customers[[#This Row],[total_day_minutes]]&lt;=150,"Low Usage", IF(tbl_Customers[[#This Row],[total_day_minutes]]&lt;=200,"Medium Usage", IF(tbl_Customers[[#This Row],[total_day_minutes]]&lt;=250,"High Usage","Very High Usage")))</f>
        <v>Very High Usage</v>
      </c>
      <c r="AE3983" t="str">
        <f>IF(tbl_Customers[[#This Row],[total_intl_calls]]&lt;=5,"Low Calls", IF(tbl_Customers[[#This Row],[total_intl_calls]]&lt;=10, "Medium Calls", "High Calls"))</f>
        <v>Medium Calls</v>
      </c>
      <c r="AF39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3983" s="36" t="str">
        <f>IF(tbl_Customers[[#This Row],[Churn_Risk_Score]]&gt;=10,"High Risk", IF(tbl_Customers[[#This Row],[Churn_Risk_Score]]&gt;=5,"Medium Risk","Low Risk"))</f>
        <v>High Risk</v>
      </c>
    </row>
    <row r="3984" spans="1:33" x14ac:dyDescent="0.35">
      <c r="A3984">
        <v>3983</v>
      </c>
      <c r="B3984" t="s">
        <v>66</v>
      </c>
      <c r="C3984">
        <v>53</v>
      </c>
      <c r="D3984" t="s">
        <v>28</v>
      </c>
      <c r="E3984" t="s">
        <v>22</v>
      </c>
      <c r="F3984" t="s">
        <v>23</v>
      </c>
      <c r="G3984">
        <v>22</v>
      </c>
      <c r="H3984">
        <v>174.8</v>
      </c>
      <c r="I3984">
        <v>110</v>
      </c>
      <c r="J3984">
        <v>29.72</v>
      </c>
      <c r="K3984">
        <v>191.4</v>
      </c>
      <c r="L3984">
        <v>104</v>
      </c>
      <c r="M3984">
        <v>16.27</v>
      </c>
      <c r="N3984">
        <v>119.5</v>
      </c>
      <c r="O3984">
        <v>103</v>
      </c>
      <c r="P3984">
        <v>5.38</v>
      </c>
      <c r="Q3984">
        <v>12</v>
      </c>
      <c r="R3984">
        <v>2</v>
      </c>
      <c r="S3984">
        <v>3.24</v>
      </c>
      <c r="T3984">
        <v>3</v>
      </c>
      <c r="U3984" t="s">
        <v>22</v>
      </c>
      <c r="V3984">
        <f>IF(tbl_Customers[[#This Row],[churn]] = "yes", 1, 0)</f>
        <v>0</v>
      </c>
      <c r="W3984" t="str">
        <f>IF(tbl_Customers[[#This Row],[number_customer_service_calls]] &lt;= 1, "0-1 Calls", IF(tbl_Customers[[#This Row],[number_customer_service_calls]] &lt;= 3, "2-3 Calls", IF(tbl_Customers[[#This Row],[number_customer_service_calls]] &lt;=5, "4-5 Calls", "6+ Calls")))</f>
        <v>2-3 Calls</v>
      </c>
      <c r="X3984" t="str">
        <f>IF(tbl_Customers[[#This Row],[account_length]] &lt;= 50, "0-50", IF(tbl_Customers[[#This Row],[account_length]] &lt;=100, "51-100", IF(tbl_Customers[[#This Row],[account_length]] &lt;= 150, "101-150", "151+")))</f>
        <v>51-100</v>
      </c>
      <c r="Y3984" t="str">
        <f>IF(tbl_Customers[[#This Row],[total_intl_charge]] &lt;= 3, "Low Charges", "High Charges")</f>
        <v>High Charges</v>
      </c>
      <c r="Z3984" t="str">
        <f>IF(tbl_Customers[[#This Row],[total_eve_calls]]&lt;=80,"Low Calls",
IF(tbl_Customers[[#This Row],[total_eve_calls]]&lt;=120,"Medium Calls","High Calls"))</f>
        <v>Medium Calls</v>
      </c>
      <c r="AA3984" t="str">
        <f>IF(tbl_Customers[[#This Row],[total_eve_charge]]&lt;=15,"Low Charges",
IF(tbl_Customers[[#This Row],[total_eve_charge]]&lt;=20,"Medium Charges","High Charges"))</f>
        <v>Medium Charges</v>
      </c>
      <c r="AB39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84" t="str">
        <f>IF(tbl_Customers[[#This Row],[number_vmail_messages]] = 0, "No Usage", IF(tbl_Customers[[#This Row],[number_vmail_messages]] &lt;= 20, "Low Usage", IF(tbl_Customers[[#This Row],[number_vmail_messages]] &lt;= 40, "Medium Usgae", "High Usage")))</f>
        <v>Medium Usgae</v>
      </c>
      <c r="AD3984" t="str">
        <f>IF(tbl_Customers[[#This Row],[total_day_minutes]]&lt;=150,"Low Usage", IF(tbl_Customers[[#This Row],[total_day_minutes]]&lt;=200,"Medium Usage", IF(tbl_Customers[[#This Row],[total_day_minutes]]&lt;=250,"High Usage","Very High Usage")))</f>
        <v>Medium Usage</v>
      </c>
      <c r="AE3984" t="str">
        <f>IF(tbl_Customers[[#This Row],[total_intl_calls]]&lt;=5,"Low Calls", IF(tbl_Customers[[#This Row],[total_intl_calls]]&lt;=10, "Medium Calls", "High Calls"))</f>
        <v>Low Calls</v>
      </c>
      <c r="AF39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84" s="36" t="str">
        <f>IF(tbl_Customers[[#This Row],[Churn_Risk_Score]]&gt;=10,"High Risk", IF(tbl_Customers[[#This Row],[Churn_Risk_Score]]&gt;=5,"Medium Risk","Low Risk"))</f>
        <v>Low Risk</v>
      </c>
    </row>
    <row r="3985" spans="1:33" x14ac:dyDescent="0.35">
      <c r="A3985">
        <v>3984</v>
      </c>
      <c r="B3985" t="s">
        <v>29</v>
      </c>
      <c r="C3985">
        <v>87</v>
      </c>
      <c r="D3985" t="s">
        <v>21</v>
      </c>
      <c r="E3985" t="s">
        <v>23</v>
      </c>
      <c r="F3985" t="s">
        <v>22</v>
      </c>
      <c r="G3985">
        <v>0</v>
      </c>
      <c r="H3985">
        <v>128.9</v>
      </c>
      <c r="I3985">
        <v>71</v>
      </c>
      <c r="J3985">
        <v>21.91</v>
      </c>
      <c r="K3985">
        <v>281.89999999999998</v>
      </c>
      <c r="L3985">
        <v>91</v>
      </c>
      <c r="M3985">
        <v>23.96</v>
      </c>
      <c r="N3985">
        <v>209.1</v>
      </c>
      <c r="O3985">
        <v>100</v>
      </c>
      <c r="P3985">
        <v>9.41</v>
      </c>
      <c r="Q3985">
        <v>9.9</v>
      </c>
      <c r="R3985">
        <v>4</v>
      </c>
      <c r="S3985">
        <v>2.67</v>
      </c>
      <c r="T3985">
        <v>0</v>
      </c>
      <c r="U3985" t="s">
        <v>22</v>
      </c>
      <c r="V3985">
        <f>IF(tbl_Customers[[#This Row],[churn]] = "yes", 1, 0)</f>
        <v>0</v>
      </c>
      <c r="W3985" t="str">
        <f>IF(tbl_Customers[[#This Row],[number_customer_service_calls]] &lt;= 1, "0-1 Calls", IF(tbl_Customers[[#This Row],[number_customer_service_calls]] &lt;= 3, "2-3 Calls", IF(tbl_Customers[[#This Row],[number_customer_service_calls]] &lt;=5, "4-5 Calls", "6+ Calls")))</f>
        <v>0-1 Calls</v>
      </c>
      <c r="X3985" t="str">
        <f>IF(tbl_Customers[[#This Row],[account_length]] &lt;= 50, "0-50", IF(tbl_Customers[[#This Row],[account_length]] &lt;=100, "51-100", IF(tbl_Customers[[#This Row],[account_length]] &lt;= 150, "101-150", "151+")))</f>
        <v>51-100</v>
      </c>
      <c r="Y3985" t="str">
        <f>IF(tbl_Customers[[#This Row],[total_intl_charge]] &lt;= 3, "Low Charges", "High Charges")</f>
        <v>Low Charges</v>
      </c>
      <c r="Z3985" t="str">
        <f>IF(tbl_Customers[[#This Row],[total_eve_calls]]&lt;=80,"Low Calls",
IF(tbl_Customers[[#This Row],[total_eve_calls]]&lt;=120,"Medium Calls","High Calls"))</f>
        <v>Medium Calls</v>
      </c>
      <c r="AA3985" t="str">
        <f>IF(tbl_Customers[[#This Row],[total_eve_charge]]&lt;=15,"Low Charges",
IF(tbl_Customers[[#This Row],[total_eve_charge]]&lt;=20,"Medium Charges","High Charges"))</f>
        <v>High Charges</v>
      </c>
      <c r="AB39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85" t="str">
        <f>IF(tbl_Customers[[#This Row],[number_vmail_messages]] = 0, "No Usage", IF(tbl_Customers[[#This Row],[number_vmail_messages]] &lt;= 20, "Low Usage", IF(tbl_Customers[[#This Row],[number_vmail_messages]] &lt;= 40, "Medium Usgae", "High Usage")))</f>
        <v>No Usage</v>
      </c>
      <c r="AD3985" t="str">
        <f>IF(tbl_Customers[[#This Row],[total_day_minutes]]&lt;=150,"Low Usage", IF(tbl_Customers[[#This Row],[total_day_minutes]]&lt;=200,"Medium Usage", IF(tbl_Customers[[#This Row],[total_day_minutes]]&lt;=250,"High Usage","Very High Usage")))</f>
        <v>Low Usage</v>
      </c>
      <c r="AE3985" t="str">
        <f>IF(tbl_Customers[[#This Row],[total_intl_calls]]&lt;=5,"Low Calls", IF(tbl_Customers[[#This Row],[total_intl_calls]]&lt;=10, "Medium Calls", "High Calls"))</f>
        <v>Low Calls</v>
      </c>
      <c r="AF39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85" s="36" t="str">
        <f>IF(tbl_Customers[[#This Row],[Churn_Risk_Score]]&gt;=10,"High Risk", IF(tbl_Customers[[#This Row],[Churn_Risk_Score]]&gt;=5,"Medium Risk","Low Risk"))</f>
        <v>Low Risk</v>
      </c>
    </row>
    <row r="3986" spans="1:33" x14ac:dyDescent="0.35">
      <c r="A3986">
        <v>3985</v>
      </c>
      <c r="B3986" t="s">
        <v>60</v>
      </c>
      <c r="C3986">
        <v>138</v>
      </c>
      <c r="D3986" t="s">
        <v>28</v>
      </c>
      <c r="E3986" t="s">
        <v>22</v>
      </c>
      <c r="F3986" t="s">
        <v>22</v>
      </c>
      <c r="G3986">
        <v>0</v>
      </c>
      <c r="H3986">
        <v>54.8</v>
      </c>
      <c r="I3986">
        <v>123</v>
      </c>
      <c r="J3986">
        <v>9.32</v>
      </c>
      <c r="K3986">
        <v>147.5</v>
      </c>
      <c r="L3986">
        <v>76</v>
      </c>
      <c r="M3986">
        <v>12.54</v>
      </c>
      <c r="N3986">
        <v>173.6</v>
      </c>
      <c r="O3986">
        <v>119</v>
      </c>
      <c r="P3986">
        <v>7.81</v>
      </c>
      <c r="Q3986">
        <v>11.5</v>
      </c>
      <c r="R3986">
        <v>1</v>
      </c>
      <c r="S3986">
        <v>3.11</v>
      </c>
      <c r="T3986">
        <v>1</v>
      </c>
      <c r="U3986" t="s">
        <v>22</v>
      </c>
      <c r="V3986">
        <f>IF(tbl_Customers[[#This Row],[churn]] = "yes", 1, 0)</f>
        <v>0</v>
      </c>
      <c r="W3986" t="str">
        <f>IF(tbl_Customers[[#This Row],[number_customer_service_calls]] &lt;= 1, "0-1 Calls", IF(tbl_Customers[[#This Row],[number_customer_service_calls]] &lt;= 3, "2-3 Calls", IF(tbl_Customers[[#This Row],[number_customer_service_calls]] &lt;=5, "4-5 Calls", "6+ Calls")))</f>
        <v>0-1 Calls</v>
      </c>
      <c r="X3986" t="str">
        <f>IF(tbl_Customers[[#This Row],[account_length]] &lt;= 50, "0-50", IF(tbl_Customers[[#This Row],[account_length]] &lt;=100, "51-100", IF(tbl_Customers[[#This Row],[account_length]] &lt;= 150, "101-150", "151+")))</f>
        <v>101-150</v>
      </c>
      <c r="Y3986" t="str">
        <f>IF(tbl_Customers[[#This Row],[total_intl_charge]] &lt;= 3, "Low Charges", "High Charges")</f>
        <v>High Charges</v>
      </c>
      <c r="Z3986" t="str">
        <f>IF(tbl_Customers[[#This Row],[total_eve_calls]]&lt;=80,"Low Calls",
IF(tbl_Customers[[#This Row],[total_eve_calls]]&lt;=120,"Medium Calls","High Calls"))</f>
        <v>Low Calls</v>
      </c>
      <c r="AA3986" t="str">
        <f>IF(tbl_Customers[[#This Row],[total_eve_charge]]&lt;=15,"Low Charges",
IF(tbl_Customers[[#This Row],[total_eve_charge]]&lt;=20,"Medium Charges","High Charges"))</f>
        <v>Low Charges</v>
      </c>
      <c r="AB39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86" t="str">
        <f>IF(tbl_Customers[[#This Row],[number_vmail_messages]] = 0, "No Usage", IF(tbl_Customers[[#This Row],[number_vmail_messages]] &lt;= 20, "Low Usage", IF(tbl_Customers[[#This Row],[number_vmail_messages]] &lt;= 40, "Medium Usgae", "High Usage")))</f>
        <v>No Usage</v>
      </c>
      <c r="AD3986" t="str">
        <f>IF(tbl_Customers[[#This Row],[total_day_minutes]]&lt;=150,"Low Usage", IF(tbl_Customers[[#This Row],[total_day_minutes]]&lt;=200,"Medium Usage", IF(tbl_Customers[[#This Row],[total_day_minutes]]&lt;=250,"High Usage","Very High Usage")))</f>
        <v>Low Usage</v>
      </c>
      <c r="AE3986" t="str">
        <f>IF(tbl_Customers[[#This Row],[total_intl_calls]]&lt;=5,"Low Calls", IF(tbl_Customers[[#This Row],[total_intl_calls]]&lt;=10, "Medium Calls", "High Calls"))</f>
        <v>Low Calls</v>
      </c>
      <c r="AF39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86" s="36" t="str">
        <f>IF(tbl_Customers[[#This Row],[Churn_Risk_Score]]&gt;=10,"High Risk", IF(tbl_Customers[[#This Row],[Churn_Risk_Score]]&gt;=5,"Medium Risk","Low Risk"))</f>
        <v>Low Risk</v>
      </c>
    </row>
    <row r="3987" spans="1:33" x14ac:dyDescent="0.35">
      <c r="A3987">
        <v>3986</v>
      </c>
      <c r="B3987" t="s">
        <v>69</v>
      </c>
      <c r="C3987">
        <v>136</v>
      </c>
      <c r="D3987" t="s">
        <v>21</v>
      </c>
      <c r="E3987" t="s">
        <v>22</v>
      </c>
      <c r="F3987" t="s">
        <v>22</v>
      </c>
      <c r="G3987">
        <v>0</v>
      </c>
      <c r="H3987">
        <v>259</v>
      </c>
      <c r="I3987">
        <v>105</v>
      </c>
      <c r="J3987">
        <v>44.03</v>
      </c>
      <c r="K3987">
        <v>166.9</v>
      </c>
      <c r="L3987">
        <v>125</v>
      </c>
      <c r="M3987">
        <v>14.19</v>
      </c>
      <c r="N3987">
        <v>255.1</v>
      </c>
      <c r="O3987">
        <v>107</v>
      </c>
      <c r="P3987">
        <v>11.48</v>
      </c>
      <c r="Q3987">
        <v>11.1</v>
      </c>
      <c r="R3987">
        <v>3</v>
      </c>
      <c r="S3987">
        <v>3</v>
      </c>
      <c r="T3987">
        <v>3</v>
      </c>
      <c r="U3987" t="s">
        <v>22</v>
      </c>
      <c r="V3987">
        <f>IF(tbl_Customers[[#This Row],[churn]] = "yes", 1, 0)</f>
        <v>0</v>
      </c>
      <c r="W3987" t="str">
        <f>IF(tbl_Customers[[#This Row],[number_customer_service_calls]] &lt;= 1, "0-1 Calls", IF(tbl_Customers[[#This Row],[number_customer_service_calls]] &lt;= 3, "2-3 Calls", IF(tbl_Customers[[#This Row],[number_customer_service_calls]] &lt;=5, "4-5 Calls", "6+ Calls")))</f>
        <v>2-3 Calls</v>
      </c>
      <c r="X3987" t="str">
        <f>IF(tbl_Customers[[#This Row],[account_length]] &lt;= 50, "0-50", IF(tbl_Customers[[#This Row],[account_length]] &lt;=100, "51-100", IF(tbl_Customers[[#This Row],[account_length]] &lt;= 150, "101-150", "151+")))</f>
        <v>101-150</v>
      </c>
      <c r="Y3987" t="str">
        <f>IF(tbl_Customers[[#This Row],[total_intl_charge]] &lt;= 3, "Low Charges", "High Charges")</f>
        <v>Low Charges</v>
      </c>
      <c r="Z3987" t="str">
        <f>IF(tbl_Customers[[#This Row],[total_eve_calls]]&lt;=80,"Low Calls",
IF(tbl_Customers[[#This Row],[total_eve_calls]]&lt;=120,"Medium Calls","High Calls"))</f>
        <v>High Calls</v>
      </c>
      <c r="AA3987" t="str">
        <f>IF(tbl_Customers[[#This Row],[total_eve_charge]]&lt;=15,"Low Charges",
IF(tbl_Customers[[#This Row],[total_eve_charge]]&lt;=20,"Medium Charges","High Charges"))</f>
        <v>Low Charges</v>
      </c>
      <c r="AB39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87" t="str">
        <f>IF(tbl_Customers[[#This Row],[number_vmail_messages]] = 0, "No Usage", IF(tbl_Customers[[#This Row],[number_vmail_messages]] &lt;= 20, "Low Usage", IF(tbl_Customers[[#This Row],[number_vmail_messages]] &lt;= 40, "Medium Usgae", "High Usage")))</f>
        <v>No Usage</v>
      </c>
      <c r="AD3987" t="str">
        <f>IF(tbl_Customers[[#This Row],[total_day_minutes]]&lt;=150,"Low Usage", IF(tbl_Customers[[#This Row],[total_day_minutes]]&lt;=200,"Medium Usage", IF(tbl_Customers[[#This Row],[total_day_minutes]]&lt;=250,"High Usage","Very High Usage")))</f>
        <v>Very High Usage</v>
      </c>
      <c r="AE3987" t="str">
        <f>IF(tbl_Customers[[#This Row],[total_intl_calls]]&lt;=5,"Low Calls", IF(tbl_Customers[[#This Row],[total_intl_calls]]&lt;=10, "Medium Calls", "High Calls"))</f>
        <v>Low Calls</v>
      </c>
      <c r="AF39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3987" s="36" t="str">
        <f>IF(tbl_Customers[[#This Row],[Churn_Risk_Score]]&gt;=10,"High Risk", IF(tbl_Customers[[#This Row],[Churn_Risk_Score]]&gt;=5,"Medium Risk","Low Risk"))</f>
        <v>Medium Risk</v>
      </c>
    </row>
    <row r="3988" spans="1:33" x14ac:dyDescent="0.35">
      <c r="A3988">
        <v>3987</v>
      </c>
      <c r="B3988" t="s">
        <v>27</v>
      </c>
      <c r="C3988">
        <v>98</v>
      </c>
      <c r="D3988" t="s">
        <v>21</v>
      </c>
      <c r="E3988" t="s">
        <v>22</v>
      </c>
      <c r="F3988" t="s">
        <v>22</v>
      </c>
      <c r="G3988">
        <v>0</v>
      </c>
      <c r="H3988">
        <v>182.6</v>
      </c>
      <c r="I3988">
        <v>76</v>
      </c>
      <c r="J3988">
        <v>31.04</v>
      </c>
      <c r="K3988">
        <v>145.19999999999999</v>
      </c>
      <c r="L3988">
        <v>75</v>
      </c>
      <c r="M3988">
        <v>12.34</v>
      </c>
      <c r="N3988">
        <v>162.6</v>
      </c>
      <c r="O3988">
        <v>127</v>
      </c>
      <c r="P3988">
        <v>7.32</v>
      </c>
      <c r="Q3988">
        <v>12</v>
      </c>
      <c r="R3988">
        <v>1</v>
      </c>
      <c r="S3988">
        <v>3.24</v>
      </c>
      <c r="T3988">
        <v>6</v>
      </c>
      <c r="U3988" t="s">
        <v>23</v>
      </c>
      <c r="V3988">
        <f>IF(tbl_Customers[[#This Row],[churn]] = "yes", 1, 0)</f>
        <v>1</v>
      </c>
      <c r="W3988" t="str">
        <f>IF(tbl_Customers[[#This Row],[number_customer_service_calls]] &lt;= 1, "0-1 Calls", IF(tbl_Customers[[#This Row],[number_customer_service_calls]] &lt;= 3, "2-3 Calls", IF(tbl_Customers[[#This Row],[number_customer_service_calls]] &lt;=5, "4-5 Calls", "6+ Calls")))</f>
        <v>6+ Calls</v>
      </c>
      <c r="X3988" t="str">
        <f>IF(tbl_Customers[[#This Row],[account_length]] &lt;= 50, "0-50", IF(tbl_Customers[[#This Row],[account_length]] &lt;=100, "51-100", IF(tbl_Customers[[#This Row],[account_length]] &lt;= 150, "101-150", "151+")))</f>
        <v>51-100</v>
      </c>
      <c r="Y3988" t="str">
        <f>IF(tbl_Customers[[#This Row],[total_intl_charge]] &lt;= 3, "Low Charges", "High Charges")</f>
        <v>High Charges</v>
      </c>
      <c r="Z3988" t="str">
        <f>IF(tbl_Customers[[#This Row],[total_eve_calls]]&lt;=80,"Low Calls",
IF(tbl_Customers[[#This Row],[total_eve_calls]]&lt;=120,"Medium Calls","High Calls"))</f>
        <v>Low Calls</v>
      </c>
      <c r="AA3988" t="str">
        <f>IF(tbl_Customers[[#This Row],[total_eve_charge]]&lt;=15,"Low Charges",
IF(tbl_Customers[[#This Row],[total_eve_charge]]&lt;=20,"Medium Charges","High Charges"))</f>
        <v>Low Charges</v>
      </c>
      <c r="AB39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88" t="str">
        <f>IF(tbl_Customers[[#This Row],[number_vmail_messages]] = 0, "No Usage", IF(tbl_Customers[[#This Row],[number_vmail_messages]] &lt;= 20, "Low Usage", IF(tbl_Customers[[#This Row],[number_vmail_messages]] &lt;= 40, "Medium Usgae", "High Usage")))</f>
        <v>No Usage</v>
      </c>
      <c r="AD3988" t="str">
        <f>IF(tbl_Customers[[#This Row],[total_day_minutes]]&lt;=150,"Low Usage", IF(tbl_Customers[[#This Row],[total_day_minutes]]&lt;=200,"Medium Usage", IF(tbl_Customers[[#This Row],[total_day_minutes]]&lt;=250,"High Usage","Very High Usage")))</f>
        <v>Medium Usage</v>
      </c>
      <c r="AE3988" t="str">
        <f>IF(tbl_Customers[[#This Row],[total_intl_calls]]&lt;=5,"Low Calls", IF(tbl_Customers[[#This Row],[total_intl_calls]]&lt;=10, "Medium Calls", "High Calls"))</f>
        <v>Low Calls</v>
      </c>
      <c r="AF39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3988" s="36" t="str">
        <f>IF(tbl_Customers[[#This Row],[Churn_Risk_Score]]&gt;=10,"High Risk", IF(tbl_Customers[[#This Row],[Churn_Risk_Score]]&gt;=5,"Medium Risk","Low Risk"))</f>
        <v>Medium Risk</v>
      </c>
    </row>
    <row r="3989" spans="1:33" x14ac:dyDescent="0.35">
      <c r="A3989">
        <v>3988</v>
      </c>
      <c r="B3989" t="s">
        <v>30</v>
      </c>
      <c r="C3989">
        <v>109</v>
      </c>
      <c r="D3989" t="s">
        <v>25</v>
      </c>
      <c r="E3989" t="s">
        <v>22</v>
      </c>
      <c r="F3989" t="s">
        <v>22</v>
      </c>
      <c r="G3989">
        <v>0</v>
      </c>
      <c r="H3989">
        <v>123</v>
      </c>
      <c r="I3989">
        <v>111</v>
      </c>
      <c r="J3989">
        <v>20.91</v>
      </c>
      <c r="K3989">
        <v>237.2</v>
      </c>
      <c r="L3989">
        <v>103</v>
      </c>
      <c r="M3989">
        <v>20.16</v>
      </c>
      <c r="N3989">
        <v>258.8</v>
      </c>
      <c r="O3989">
        <v>91</v>
      </c>
      <c r="P3989">
        <v>11.65</v>
      </c>
      <c r="Q3989">
        <v>9.3000000000000007</v>
      </c>
      <c r="R3989">
        <v>12</v>
      </c>
      <c r="S3989">
        <v>2.5099999999999998</v>
      </c>
      <c r="T3989">
        <v>1</v>
      </c>
      <c r="U3989" t="s">
        <v>22</v>
      </c>
      <c r="V3989">
        <f>IF(tbl_Customers[[#This Row],[churn]] = "yes", 1, 0)</f>
        <v>0</v>
      </c>
      <c r="W3989" t="str">
        <f>IF(tbl_Customers[[#This Row],[number_customer_service_calls]] &lt;= 1, "0-1 Calls", IF(tbl_Customers[[#This Row],[number_customer_service_calls]] &lt;= 3, "2-3 Calls", IF(tbl_Customers[[#This Row],[number_customer_service_calls]] &lt;=5, "4-5 Calls", "6+ Calls")))</f>
        <v>0-1 Calls</v>
      </c>
      <c r="X3989" t="str">
        <f>IF(tbl_Customers[[#This Row],[account_length]] &lt;= 50, "0-50", IF(tbl_Customers[[#This Row],[account_length]] &lt;=100, "51-100", IF(tbl_Customers[[#This Row],[account_length]] &lt;= 150, "101-150", "151+")))</f>
        <v>101-150</v>
      </c>
      <c r="Y3989" t="str">
        <f>IF(tbl_Customers[[#This Row],[total_intl_charge]] &lt;= 3, "Low Charges", "High Charges")</f>
        <v>Low Charges</v>
      </c>
      <c r="Z3989" t="str">
        <f>IF(tbl_Customers[[#This Row],[total_eve_calls]]&lt;=80,"Low Calls",
IF(tbl_Customers[[#This Row],[total_eve_calls]]&lt;=120,"Medium Calls","High Calls"))</f>
        <v>Medium Calls</v>
      </c>
      <c r="AA3989" t="str">
        <f>IF(tbl_Customers[[#This Row],[total_eve_charge]]&lt;=15,"Low Charges",
IF(tbl_Customers[[#This Row],[total_eve_charge]]&lt;=20,"Medium Charges","High Charges"))</f>
        <v>High Charges</v>
      </c>
      <c r="AB39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89" t="str">
        <f>IF(tbl_Customers[[#This Row],[number_vmail_messages]] = 0, "No Usage", IF(tbl_Customers[[#This Row],[number_vmail_messages]] &lt;= 20, "Low Usage", IF(tbl_Customers[[#This Row],[number_vmail_messages]] &lt;= 40, "Medium Usgae", "High Usage")))</f>
        <v>No Usage</v>
      </c>
      <c r="AD3989" t="str">
        <f>IF(tbl_Customers[[#This Row],[total_day_minutes]]&lt;=150,"Low Usage", IF(tbl_Customers[[#This Row],[total_day_minutes]]&lt;=200,"Medium Usage", IF(tbl_Customers[[#This Row],[total_day_minutes]]&lt;=250,"High Usage","Very High Usage")))</f>
        <v>Low Usage</v>
      </c>
      <c r="AE3989" t="str">
        <f>IF(tbl_Customers[[#This Row],[total_intl_calls]]&lt;=5,"Low Calls", IF(tbl_Customers[[#This Row],[total_intl_calls]]&lt;=10, "Medium Calls", "High Calls"))</f>
        <v>High Calls</v>
      </c>
      <c r="AF39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89" s="36" t="str">
        <f>IF(tbl_Customers[[#This Row],[Churn_Risk_Score]]&gt;=10,"High Risk", IF(tbl_Customers[[#This Row],[Churn_Risk_Score]]&gt;=5,"Medium Risk","Low Risk"))</f>
        <v>Low Risk</v>
      </c>
    </row>
    <row r="3990" spans="1:33" x14ac:dyDescent="0.35">
      <c r="A3990">
        <v>3989</v>
      </c>
      <c r="B3990" t="s">
        <v>34</v>
      </c>
      <c r="C3990">
        <v>84</v>
      </c>
      <c r="D3990" t="s">
        <v>21</v>
      </c>
      <c r="E3990" t="s">
        <v>22</v>
      </c>
      <c r="F3990" t="s">
        <v>22</v>
      </c>
      <c r="G3990">
        <v>0</v>
      </c>
      <c r="H3990">
        <v>169.9</v>
      </c>
      <c r="I3990">
        <v>96</v>
      </c>
      <c r="J3990">
        <v>28.88</v>
      </c>
      <c r="K3990">
        <v>190.3</v>
      </c>
      <c r="L3990">
        <v>103</v>
      </c>
      <c r="M3990">
        <v>16.18</v>
      </c>
      <c r="N3990">
        <v>188</v>
      </c>
      <c r="O3990">
        <v>82</v>
      </c>
      <c r="P3990">
        <v>8.4600000000000009</v>
      </c>
      <c r="Q3990">
        <v>8.6</v>
      </c>
      <c r="R3990">
        <v>2</v>
      </c>
      <c r="S3990">
        <v>2.3199999999999998</v>
      </c>
      <c r="T3990">
        <v>2</v>
      </c>
      <c r="U3990" t="s">
        <v>22</v>
      </c>
      <c r="V3990">
        <f>IF(tbl_Customers[[#This Row],[churn]] = "yes", 1, 0)</f>
        <v>0</v>
      </c>
      <c r="W3990" t="str">
        <f>IF(tbl_Customers[[#This Row],[number_customer_service_calls]] &lt;= 1, "0-1 Calls", IF(tbl_Customers[[#This Row],[number_customer_service_calls]] &lt;= 3, "2-3 Calls", IF(tbl_Customers[[#This Row],[number_customer_service_calls]] &lt;=5, "4-5 Calls", "6+ Calls")))</f>
        <v>2-3 Calls</v>
      </c>
      <c r="X3990" t="str">
        <f>IF(tbl_Customers[[#This Row],[account_length]] &lt;= 50, "0-50", IF(tbl_Customers[[#This Row],[account_length]] &lt;=100, "51-100", IF(tbl_Customers[[#This Row],[account_length]] &lt;= 150, "101-150", "151+")))</f>
        <v>51-100</v>
      </c>
      <c r="Y3990" t="str">
        <f>IF(tbl_Customers[[#This Row],[total_intl_charge]] &lt;= 3, "Low Charges", "High Charges")</f>
        <v>Low Charges</v>
      </c>
      <c r="Z3990" t="str">
        <f>IF(tbl_Customers[[#This Row],[total_eve_calls]]&lt;=80,"Low Calls",
IF(tbl_Customers[[#This Row],[total_eve_calls]]&lt;=120,"Medium Calls","High Calls"))</f>
        <v>Medium Calls</v>
      </c>
      <c r="AA3990" t="str">
        <f>IF(tbl_Customers[[#This Row],[total_eve_charge]]&lt;=15,"Low Charges",
IF(tbl_Customers[[#This Row],[total_eve_charge]]&lt;=20,"Medium Charges","High Charges"))</f>
        <v>Medium Charges</v>
      </c>
      <c r="AB39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3990" t="str">
        <f>IF(tbl_Customers[[#This Row],[number_vmail_messages]] = 0, "No Usage", IF(tbl_Customers[[#This Row],[number_vmail_messages]] &lt;= 20, "Low Usage", IF(tbl_Customers[[#This Row],[number_vmail_messages]] &lt;= 40, "Medium Usgae", "High Usage")))</f>
        <v>No Usage</v>
      </c>
      <c r="AD3990" t="str">
        <f>IF(tbl_Customers[[#This Row],[total_day_minutes]]&lt;=150,"Low Usage", IF(tbl_Customers[[#This Row],[total_day_minutes]]&lt;=200,"Medium Usage", IF(tbl_Customers[[#This Row],[total_day_minutes]]&lt;=250,"High Usage","Very High Usage")))</f>
        <v>Medium Usage</v>
      </c>
      <c r="AE3990" t="str">
        <f>IF(tbl_Customers[[#This Row],[total_intl_calls]]&lt;=5,"Low Calls", IF(tbl_Customers[[#This Row],[total_intl_calls]]&lt;=10, "Medium Calls", "High Calls"))</f>
        <v>Low Calls</v>
      </c>
      <c r="AF39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90" s="36" t="str">
        <f>IF(tbl_Customers[[#This Row],[Churn_Risk_Score]]&gt;=10,"High Risk", IF(tbl_Customers[[#This Row],[Churn_Risk_Score]]&gt;=5,"Medium Risk","Low Risk"))</f>
        <v>Low Risk</v>
      </c>
    </row>
    <row r="3991" spans="1:33" x14ac:dyDescent="0.35">
      <c r="A3991">
        <v>3990</v>
      </c>
      <c r="B3991" t="s">
        <v>66</v>
      </c>
      <c r="C3991">
        <v>157</v>
      </c>
      <c r="D3991" t="s">
        <v>25</v>
      </c>
      <c r="E3991" t="s">
        <v>22</v>
      </c>
      <c r="F3991" t="s">
        <v>23</v>
      </c>
      <c r="G3991">
        <v>27</v>
      </c>
      <c r="H3991">
        <v>201.4</v>
      </c>
      <c r="I3991">
        <v>85</v>
      </c>
      <c r="J3991">
        <v>34.24</v>
      </c>
      <c r="K3991">
        <v>101.3</v>
      </c>
      <c r="L3991">
        <v>60</v>
      </c>
      <c r="M3991">
        <v>8.61</v>
      </c>
      <c r="N3991">
        <v>258.5</v>
      </c>
      <c r="O3991">
        <v>113</v>
      </c>
      <c r="P3991">
        <v>11.63</v>
      </c>
      <c r="Q3991">
        <v>11.9</v>
      </c>
      <c r="R3991">
        <v>5</v>
      </c>
      <c r="S3991">
        <v>3.21</v>
      </c>
      <c r="T3991">
        <v>2</v>
      </c>
      <c r="U3991" t="s">
        <v>22</v>
      </c>
      <c r="V3991">
        <f>IF(tbl_Customers[[#This Row],[churn]] = "yes", 1, 0)</f>
        <v>0</v>
      </c>
      <c r="W3991" t="str">
        <f>IF(tbl_Customers[[#This Row],[number_customer_service_calls]] &lt;= 1, "0-1 Calls", IF(tbl_Customers[[#This Row],[number_customer_service_calls]] &lt;= 3, "2-3 Calls", IF(tbl_Customers[[#This Row],[number_customer_service_calls]] &lt;=5, "4-5 Calls", "6+ Calls")))</f>
        <v>2-3 Calls</v>
      </c>
      <c r="X3991" t="str">
        <f>IF(tbl_Customers[[#This Row],[account_length]] &lt;= 50, "0-50", IF(tbl_Customers[[#This Row],[account_length]] &lt;=100, "51-100", IF(tbl_Customers[[#This Row],[account_length]] &lt;= 150, "101-150", "151+")))</f>
        <v>151+</v>
      </c>
      <c r="Y3991" t="str">
        <f>IF(tbl_Customers[[#This Row],[total_intl_charge]] &lt;= 3, "Low Charges", "High Charges")</f>
        <v>High Charges</v>
      </c>
      <c r="Z3991" t="str">
        <f>IF(tbl_Customers[[#This Row],[total_eve_calls]]&lt;=80,"Low Calls",
IF(tbl_Customers[[#This Row],[total_eve_calls]]&lt;=120,"Medium Calls","High Calls"))</f>
        <v>Low Calls</v>
      </c>
      <c r="AA3991" t="str">
        <f>IF(tbl_Customers[[#This Row],[total_eve_charge]]&lt;=15,"Low Charges",
IF(tbl_Customers[[#This Row],[total_eve_charge]]&lt;=20,"Medium Charges","High Charges"))</f>
        <v>Low Charges</v>
      </c>
      <c r="AB39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91" t="str">
        <f>IF(tbl_Customers[[#This Row],[number_vmail_messages]] = 0, "No Usage", IF(tbl_Customers[[#This Row],[number_vmail_messages]] &lt;= 20, "Low Usage", IF(tbl_Customers[[#This Row],[number_vmail_messages]] &lt;= 40, "Medium Usgae", "High Usage")))</f>
        <v>Medium Usgae</v>
      </c>
      <c r="AD3991" t="str">
        <f>IF(tbl_Customers[[#This Row],[total_day_minutes]]&lt;=150,"Low Usage", IF(tbl_Customers[[#This Row],[total_day_minutes]]&lt;=200,"Medium Usage", IF(tbl_Customers[[#This Row],[total_day_minutes]]&lt;=250,"High Usage","Very High Usage")))</f>
        <v>High Usage</v>
      </c>
      <c r="AE3991" t="str">
        <f>IF(tbl_Customers[[#This Row],[total_intl_calls]]&lt;=5,"Low Calls", IF(tbl_Customers[[#This Row],[total_intl_calls]]&lt;=10, "Medium Calls", "High Calls"))</f>
        <v>Low Calls</v>
      </c>
      <c r="AF39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91" s="36" t="str">
        <f>IF(tbl_Customers[[#This Row],[Churn_Risk_Score]]&gt;=10,"High Risk", IF(tbl_Customers[[#This Row],[Churn_Risk_Score]]&gt;=5,"Medium Risk","Low Risk"))</f>
        <v>Low Risk</v>
      </c>
    </row>
    <row r="3992" spans="1:33" x14ac:dyDescent="0.35">
      <c r="A3992">
        <v>3991</v>
      </c>
      <c r="B3992" t="s">
        <v>64</v>
      </c>
      <c r="C3992">
        <v>74</v>
      </c>
      <c r="D3992" t="s">
        <v>21</v>
      </c>
      <c r="E3992" t="s">
        <v>22</v>
      </c>
      <c r="F3992" t="s">
        <v>23</v>
      </c>
      <c r="G3992">
        <v>24</v>
      </c>
      <c r="H3992">
        <v>124.2</v>
      </c>
      <c r="I3992">
        <v>146</v>
      </c>
      <c r="J3992">
        <v>21.11</v>
      </c>
      <c r="K3992">
        <v>266.2</v>
      </c>
      <c r="L3992">
        <v>84</v>
      </c>
      <c r="M3992">
        <v>22.63</v>
      </c>
      <c r="N3992">
        <v>156.69999999999999</v>
      </c>
      <c r="O3992">
        <v>108</v>
      </c>
      <c r="P3992">
        <v>7.05</v>
      </c>
      <c r="Q3992">
        <v>11.5</v>
      </c>
      <c r="R3992">
        <v>6</v>
      </c>
      <c r="S3992">
        <v>3.11</v>
      </c>
      <c r="T3992">
        <v>3</v>
      </c>
      <c r="U3992" t="s">
        <v>22</v>
      </c>
      <c r="V3992">
        <f>IF(tbl_Customers[[#This Row],[churn]] = "yes", 1, 0)</f>
        <v>0</v>
      </c>
      <c r="W3992" t="str">
        <f>IF(tbl_Customers[[#This Row],[number_customer_service_calls]] &lt;= 1, "0-1 Calls", IF(tbl_Customers[[#This Row],[number_customer_service_calls]] &lt;= 3, "2-3 Calls", IF(tbl_Customers[[#This Row],[number_customer_service_calls]] &lt;=5, "4-5 Calls", "6+ Calls")))</f>
        <v>2-3 Calls</v>
      </c>
      <c r="X3992" t="str">
        <f>IF(tbl_Customers[[#This Row],[account_length]] &lt;= 50, "0-50", IF(tbl_Customers[[#This Row],[account_length]] &lt;=100, "51-100", IF(tbl_Customers[[#This Row],[account_length]] &lt;= 150, "101-150", "151+")))</f>
        <v>51-100</v>
      </c>
      <c r="Y3992" t="str">
        <f>IF(tbl_Customers[[#This Row],[total_intl_charge]] &lt;= 3, "Low Charges", "High Charges")</f>
        <v>High Charges</v>
      </c>
      <c r="Z3992" t="str">
        <f>IF(tbl_Customers[[#This Row],[total_eve_calls]]&lt;=80,"Low Calls",
IF(tbl_Customers[[#This Row],[total_eve_calls]]&lt;=120,"Medium Calls","High Calls"))</f>
        <v>Medium Calls</v>
      </c>
      <c r="AA3992" t="str">
        <f>IF(tbl_Customers[[#This Row],[total_eve_charge]]&lt;=15,"Low Charges",
IF(tbl_Customers[[#This Row],[total_eve_charge]]&lt;=20,"Medium Charges","High Charges"))</f>
        <v>High Charges</v>
      </c>
      <c r="AB39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92" t="str">
        <f>IF(tbl_Customers[[#This Row],[number_vmail_messages]] = 0, "No Usage", IF(tbl_Customers[[#This Row],[number_vmail_messages]] &lt;= 20, "Low Usage", IF(tbl_Customers[[#This Row],[number_vmail_messages]] &lt;= 40, "Medium Usgae", "High Usage")))</f>
        <v>Medium Usgae</v>
      </c>
      <c r="AD3992" t="str">
        <f>IF(tbl_Customers[[#This Row],[total_day_minutes]]&lt;=150,"Low Usage", IF(tbl_Customers[[#This Row],[total_day_minutes]]&lt;=200,"Medium Usage", IF(tbl_Customers[[#This Row],[total_day_minutes]]&lt;=250,"High Usage","Very High Usage")))</f>
        <v>Low Usage</v>
      </c>
      <c r="AE3992" t="str">
        <f>IF(tbl_Customers[[#This Row],[total_intl_calls]]&lt;=5,"Low Calls", IF(tbl_Customers[[#This Row],[total_intl_calls]]&lt;=10, "Medium Calls", "High Calls"))</f>
        <v>Medium Calls</v>
      </c>
      <c r="AF39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3992" s="36" t="str">
        <f>IF(tbl_Customers[[#This Row],[Churn_Risk_Score]]&gt;=10,"High Risk", IF(tbl_Customers[[#This Row],[Churn_Risk_Score]]&gt;=5,"Medium Risk","Low Risk"))</f>
        <v>Low Risk</v>
      </c>
    </row>
    <row r="3993" spans="1:33" x14ac:dyDescent="0.35">
      <c r="A3993">
        <v>3992</v>
      </c>
      <c r="B3993" t="s">
        <v>27</v>
      </c>
      <c r="C3993">
        <v>66</v>
      </c>
      <c r="D3993" t="s">
        <v>25</v>
      </c>
      <c r="E3993" t="s">
        <v>22</v>
      </c>
      <c r="F3993" t="s">
        <v>22</v>
      </c>
      <c r="G3993">
        <v>0</v>
      </c>
      <c r="H3993">
        <v>128.19999999999999</v>
      </c>
      <c r="I3993">
        <v>109</v>
      </c>
      <c r="J3993">
        <v>21.79</v>
      </c>
      <c r="K3993">
        <v>274.5</v>
      </c>
      <c r="L3993">
        <v>112</v>
      </c>
      <c r="M3993">
        <v>23.33</v>
      </c>
      <c r="N3993">
        <v>211</v>
      </c>
      <c r="O3993">
        <v>90</v>
      </c>
      <c r="P3993">
        <v>9.49</v>
      </c>
      <c r="Q3993">
        <v>8.1</v>
      </c>
      <c r="R3993">
        <v>4</v>
      </c>
      <c r="S3993">
        <v>2.19</v>
      </c>
      <c r="T3993">
        <v>0</v>
      </c>
      <c r="U3993" t="s">
        <v>22</v>
      </c>
      <c r="V3993">
        <f>IF(tbl_Customers[[#This Row],[churn]] = "yes", 1, 0)</f>
        <v>0</v>
      </c>
      <c r="W3993" t="str">
        <f>IF(tbl_Customers[[#This Row],[number_customer_service_calls]] &lt;= 1, "0-1 Calls", IF(tbl_Customers[[#This Row],[number_customer_service_calls]] &lt;= 3, "2-3 Calls", IF(tbl_Customers[[#This Row],[number_customer_service_calls]] &lt;=5, "4-5 Calls", "6+ Calls")))</f>
        <v>0-1 Calls</v>
      </c>
      <c r="X3993" t="str">
        <f>IF(tbl_Customers[[#This Row],[account_length]] &lt;= 50, "0-50", IF(tbl_Customers[[#This Row],[account_length]] &lt;=100, "51-100", IF(tbl_Customers[[#This Row],[account_length]] &lt;= 150, "101-150", "151+")))</f>
        <v>51-100</v>
      </c>
      <c r="Y3993" t="str">
        <f>IF(tbl_Customers[[#This Row],[total_intl_charge]] &lt;= 3, "Low Charges", "High Charges")</f>
        <v>Low Charges</v>
      </c>
      <c r="Z3993" t="str">
        <f>IF(tbl_Customers[[#This Row],[total_eve_calls]]&lt;=80,"Low Calls",
IF(tbl_Customers[[#This Row],[total_eve_calls]]&lt;=120,"Medium Calls","High Calls"))</f>
        <v>Medium Calls</v>
      </c>
      <c r="AA3993" t="str">
        <f>IF(tbl_Customers[[#This Row],[total_eve_charge]]&lt;=15,"Low Charges",
IF(tbl_Customers[[#This Row],[total_eve_charge]]&lt;=20,"Medium Charges","High Charges"))</f>
        <v>High Charges</v>
      </c>
      <c r="AB39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3993" t="str">
        <f>IF(tbl_Customers[[#This Row],[number_vmail_messages]] = 0, "No Usage", IF(tbl_Customers[[#This Row],[number_vmail_messages]] &lt;= 20, "Low Usage", IF(tbl_Customers[[#This Row],[number_vmail_messages]] &lt;= 40, "Medium Usgae", "High Usage")))</f>
        <v>No Usage</v>
      </c>
      <c r="AD3993" t="str">
        <f>IF(tbl_Customers[[#This Row],[total_day_minutes]]&lt;=150,"Low Usage", IF(tbl_Customers[[#This Row],[total_day_minutes]]&lt;=200,"Medium Usage", IF(tbl_Customers[[#This Row],[total_day_minutes]]&lt;=250,"High Usage","Very High Usage")))</f>
        <v>Low Usage</v>
      </c>
      <c r="AE3993" t="str">
        <f>IF(tbl_Customers[[#This Row],[total_intl_calls]]&lt;=5,"Low Calls", IF(tbl_Customers[[#This Row],[total_intl_calls]]&lt;=10, "Medium Calls", "High Calls"))</f>
        <v>Low Calls</v>
      </c>
      <c r="AF39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93" s="36" t="str">
        <f>IF(tbl_Customers[[#This Row],[Churn_Risk_Score]]&gt;=10,"High Risk", IF(tbl_Customers[[#This Row],[Churn_Risk_Score]]&gt;=5,"Medium Risk","Low Risk"))</f>
        <v>Low Risk</v>
      </c>
    </row>
    <row r="3994" spans="1:33" x14ac:dyDescent="0.35">
      <c r="A3994">
        <v>3993</v>
      </c>
      <c r="B3994" t="s">
        <v>57</v>
      </c>
      <c r="C3994">
        <v>142</v>
      </c>
      <c r="D3994" t="s">
        <v>25</v>
      </c>
      <c r="E3994" t="s">
        <v>22</v>
      </c>
      <c r="F3994" t="s">
        <v>23</v>
      </c>
      <c r="G3994">
        <v>20</v>
      </c>
      <c r="H3994">
        <v>214.3</v>
      </c>
      <c r="I3994">
        <v>126</v>
      </c>
      <c r="J3994">
        <v>36.43</v>
      </c>
      <c r="K3994">
        <v>250.1</v>
      </c>
      <c r="L3994">
        <v>102</v>
      </c>
      <c r="M3994">
        <v>21.26</v>
      </c>
      <c r="N3994">
        <v>189.7</v>
      </c>
      <c r="O3994">
        <v>116</v>
      </c>
      <c r="P3994">
        <v>8.5399999999999991</v>
      </c>
      <c r="Q3994">
        <v>10.6</v>
      </c>
      <c r="R3994">
        <v>4</v>
      </c>
      <c r="S3994">
        <v>2.86</v>
      </c>
      <c r="T3994">
        <v>4</v>
      </c>
      <c r="U3994" t="s">
        <v>22</v>
      </c>
      <c r="V3994">
        <f>IF(tbl_Customers[[#This Row],[churn]] = "yes", 1, 0)</f>
        <v>0</v>
      </c>
      <c r="W3994" t="str">
        <f>IF(tbl_Customers[[#This Row],[number_customer_service_calls]] &lt;= 1, "0-1 Calls", IF(tbl_Customers[[#This Row],[number_customer_service_calls]] &lt;= 3, "2-3 Calls", IF(tbl_Customers[[#This Row],[number_customer_service_calls]] &lt;=5, "4-5 Calls", "6+ Calls")))</f>
        <v>4-5 Calls</v>
      </c>
      <c r="X3994" t="str">
        <f>IF(tbl_Customers[[#This Row],[account_length]] &lt;= 50, "0-50", IF(tbl_Customers[[#This Row],[account_length]] &lt;=100, "51-100", IF(tbl_Customers[[#This Row],[account_length]] &lt;= 150, "101-150", "151+")))</f>
        <v>101-150</v>
      </c>
      <c r="Y3994" t="str">
        <f>IF(tbl_Customers[[#This Row],[total_intl_charge]] &lt;= 3, "Low Charges", "High Charges")</f>
        <v>Low Charges</v>
      </c>
      <c r="Z3994" t="str">
        <f>IF(tbl_Customers[[#This Row],[total_eve_calls]]&lt;=80,"Low Calls",
IF(tbl_Customers[[#This Row],[total_eve_calls]]&lt;=120,"Medium Calls","High Calls"))</f>
        <v>Medium Calls</v>
      </c>
      <c r="AA3994" t="str">
        <f>IF(tbl_Customers[[#This Row],[total_eve_charge]]&lt;=15,"Low Charges",
IF(tbl_Customers[[#This Row],[total_eve_charge]]&lt;=20,"Medium Charges","High Charges"))</f>
        <v>High Charges</v>
      </c>
      <c r="AB39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94" t="str">
        <f>IF(tbl_Customers[[#This Row],[number_vmail_messages]] = 0, "No Usage", IF(tbl_Customers[[#This Row],[number_vmail_messages]] &lt;= 20, "Low Usage", IF(tbl_Customers[[#This Row],[number_vmail_messages]] &lt;= 40, "Medium Usgae", "High Usage")))</f>
        <v>Low Usage</v>
      </c>
      <c r="AD3994" t="str">
        <f>IF(tbl_Customers[[#This Row],[total_day_minutes]]&lt;=150,"Low Usage", IF(tbl_Customers[[#This Row],[total_day_minutes]]&lt;=200,"Medium Usage", IF(tbl_Customers[[#This Row],[total_day_minutes]]&lt;=250,"High Usage","Very High Usage")))</f>
        <v>High Usage</v>
      </c>
      <c r="AE3994" t="str">
        <f>IF(tbl_Customers[[#This Row],[total_intl_calls]]&lt;=5,"Low Calls", IF(tbl_Customers[[#This Row],[total_intl_calls]]&lt;=10, "Medium Calls", "High Calls"))</f>
        <v>Low Calls</v>
      </c>
      <c r="AF39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94" s="36" t="str">
        <f>IF(tbl_Customers[[#This Row],[Churn_Risk_Score]]&gt;=10,"High Risk", IF(tbl_Customers[[#This Row],[Churn_Risk_Score]]&gt;=5,"Medium Risk","Low Risk"))</f>
        <v>Low Risk</v>
      </c>
    </row>
    <row r="3995" spans="1:33" x14ac:dyDescent="0.35">
      <c r="A3995">
        <v>3994</v>
      </c>
      <c r="B3995" t="s">
        <v>59</v>
      </c>
      <c r="C3995">
        <v>136</v>
      </c>
      <c r="D3995" t="s">
        <v>21</v>
      </c>
      <c r="E3995" t="s">
        <v>22</v>
      </c>
      <c r="F3995" t="s">
        <v>23</v>
      </c>
      <c r="G3995">
        <v>24</v>
      </c>
      <c r="H3995">
        <v>243.3</v>
      </c>
      <c r="I3995">
        <v>107</v>
      </c>
      <c r="J3995">
        <v>41.36</v>
      </c>
      <c r="K3995">
        <v>226.8</v>
      </c>
      <c r="L3995">
        <v>111</v>
      </c>
      <c r="M3995">
        <v>19.28</v>
      </c>
      <c r="N3995">
        <v>138.5</v>
      </c>
      <c r="O3995">
        <v>117</v>
      </c>
      <c r="P3995">
        <v>6.23</v>
      </c>
      <c r="Q3995">
        <v>11</v>
      </c>
      <c r="R3995">
        <v>4</v>
      </c>
      <c r="S3995">
        <v>2.97</v>
      </c>
      <c r="T3995">
        <v>4</v>
      </c>
      <c r="U3995" t="s">
        <v>22</v>
      </c>
      <c r="V3995">
        <f>IF(tbl_Customers[[#This Row],[churn]] = "yes", 1, 0)</f>
        <v>0</v>
      </c>
      <c r="W3995" t="str">
        <f>IF(tbl_Customers[[#This Row],[number_customer_service_calls]] &lt;= 1, "0-1 Calls", IF(tbl_Customers[[#This Row],[number_customer_service_calls]] &lt;= 3, "2-3 Calls", IF(tbl_Customers[[#This Row],[number_customer_service_calls]] &lt;=5, "4-5 Calls", "6+ Calls")))</f>
        <v>4-5 Calls</v>
      </c>
      <c r="X3995" t="str">
        <f>IF(tbl_Customers[[#This Row],[account_length]] &lt;= 50, "0-50", IF(tbl_Customers[[#This Row],[account_length]] &lt;=100, "51-100", IF(tbl_Customers[[#This Row],[account_length]] &lt;= 150, "101-150", "151+")))</f>
        <v>101-150</v>
      </c>
      <c r="Y3995" t="str">
        <f>IF(tbl_Customers[[#This Row],[total_intl_charge]] &lt;= 3, "Low Charges", "High Charges")</f>
        <v>Low Charges</v>
      </c>
      <c r="Z3995" t="str">
        <f>IF(tbl_Customers[[#This Row],[total_eve_calls]]&lt;=80,"Low Calls",
IF(tbl_Customers[[#This Row],[total_eve_calls]]&lt;=120,"Medium Calls","High Calls"))</f>
        <v>Medium Calls</v>
      </c>
      <c r="AA3995" t="str">
        <f>IF(tbl_Customers[[#This Row],[total_eve_charge]]&lt;=15,"Low Charges",
IF(tbl_Customers[[#This Row],[total_eve_charge]]&lt;=20,"Medium Charges","High Charges"))</f>
        <v>Medium Charges</v>
      </c>
      <c r="AB39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95" t="str">
        <f>IF(tbl_Customers[[#This Row],[number_vmail_messages]] = 0, "No Usage", IF(tbl_Customers[[#This Row],[number_vmail_messages]] &lt;= 20, "Low Usage", IF(tbl_Customers[[#This Row],[number_vmail_messages]] &lt;= 40, "Medium Usgae", "High Usage")))</f>
        <v>Medium Usgae</v>
      </c>
      <c r="AD3995" t="str">
        <f>IF(tbl_Customers[[#This Row],[total_day_minutes]]&lt;=150,"Low Usage", IF(tbl_Customers[[#This Row],[total_day_minutes]]&lt;=200,"Medium Usage", IF(tbl_Customers[[#This Row],[total_day_minutes]]&lt;=250,"High Usage","Very High Usage")))</f>
        <v>High Usage</v>
      </c>
      <c r="AE3995" t="str">
        <f>IF(tbl_Customers[[#This Row],[total_intl_calls]]&lt;=5,"Low Calls", IF(tbl_Customers[[#This Row],[total_intl_calls]]&lt;=10, "Medium Calls", "High Calls"))</f>
        <v>Low Calls</v>
      </c>
      <c r="AF39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95" s="36" t="str">
        <f>IF(tbl_Customers[[#This Row],[Churn_Risk_Score]]&gt;=10,"High Risk", IF(tbl_Customers[[#This Row],[Churn_Risk_Score]]&gt;=5,"Medium Risk","Low Risk"))</f>
        <v>Low Risk</v>
      </c>
    </row>
    <row r="3996" spans="1:33" x14ac:dyDescent="0.35">
      <c r="A3996">
        <v>3995</v>
      </c>
      <c r="B3996" t="s">
        <v>32</v>
      </c>
      <c r="C3996">
        <v>75</v>
      </c>
      <c r="D3996" t="s">
        <v>28</v>
      </c>
      <c r="E3996" t="s">
        <v>22</v>
      </c>
      <c r="F3996" t="s">
        <v>23</v>
      </c>
      <c r="G3996">
        <v>17</v>
      </c>
      <c r="H3996">
        <v>200.7</v>
      </c>
      <c r="I3996">
        <v>107</v>
      </c>
      <c r="J3996">
        <v>34.119999999999997</v>
      </c>
      <c r="K3996">
        <v>212.5</v>
      </c>
      <c r="L3996">
        <v>109</v>
      </c>
      <c r="M3996">
        <v>18.059999999999999</v>
      </c>
      <c r="N3996">
        <v>204</v>
      </c>
      <c r="O3996">
        <v>136</v>
      </c>
      <c r="P3996">
        <v>9.18</v>
      </c>
      <c r="Q3996">
        <v>12.9</v>
      </c>
      <c r="R3996">
        <v>3</v>
      </c>
      <c r="S3996">
        <v>3.48</v>
      </c>
      <c r="T3996">
        <v>4</v>
      </c>
      <c r="U3996" t="s">
        <v>22</v>
      </c>
      <c r="V3996">
        <f>IF(tbl_Customers[[#This Row],[churn]] = "yes", 1, 0)</f>
        <v>0</v>
      </c>
      <c r="W3996" t="str">
        <f>IF(tbl_Customers[[#This Row],[number_customer_service_calls]] &lt;= 1, "0-1 Calls", IF(tbl_Customers[[#This Row],[number_customer_service_calls]] &lt;= 3, "2-3 Calls", IF(tbl_Customers[[#This Row],[number_customer_service_calls]] &lt;=5, "4-5 Calls", "6+ Calls")))</f>
        <v>4-5 Calls</v>
      </c>
      <c r="X3996" t="str">
        <f>IF(tbl_Customers[[#This Row],[account_length]] &lt;= 50, "0-50", IF(tbl_Customers[[#This Row],[account_length]] &lt;=100, "51-100", IF(tbl_Customers[[#This Row],[account_length]] &lt;= 150, "101-150", "151+")))</f>
        <v>51-100</v>
      </c>
      <c r="Y3996" t="str">
        <f>IF(tbl_Customers[[#This Row],[total_intl_charge]] &lt;= 3, "Low Charges", "High Charges")</f>
        <v>High Charges</v>
      </c>
      <c r="Z3996" t="str">
        <f>IF(tbl_Customers[[#This Row],[total_eve_calls]]&lt;=80,"Low Calls",
IF(tbl_Customers[[#This Row],[total_eve_calls]]&lt;=120,"Medium Calls","High Calls"))</f>
        <v>Medium Calls</v>
      </c>
      <c r="AA3996" t="str">
        <f>IF(tbl_Customers[[#This Row],[total_eve_charge]]&lt;=15,"Low Charges",
IF(tbl_Customers[[#This Row],[total_eve_charge]]&lt;=20,"Medium Charges","High Charges"))</f>
        <v>Medium Charges</v>
      </c>
      <c r="AB39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96" t="str">
        <f>IF(tbl_Customers[[#This Row],[number_vmail_messages]] = 0, "No Usage", IF(tbl_Customers[[#This Row],[number_vmail_messages]] &lt;= 20, "Low Usage", IF(tbl_Customers[[#This Row],[number_vmail_messages]] &lt;= 40, "Medium Usgae", "High Usage")))</f>
        <v>Low Usage</v>
      </c>
      <c r="AD3996" t="str">
        <f>IF(tbl_Customers[[#This Row],[total_day_minutes]]&lt;=150,"Low Usage", IF(tbl_Customers[[#This Row],[total_day_minutes]]&lt;=200,"Medium Usage", IF(tbl_Customers[[#This Row],[total_day_minutes]]&lt;=250,"High Usage","Very High Usage")))</f>
        <v>High Usage</v>
      </c>
      <c r="AE3996" t="str">
        <f>IF(tbl_Customers[[#This Row],[total_intl_calls]]&lt;=5,"Low Calls", IF(tbl_Customers[[#This Row],[total_intl_calls]]&lt;=10, "Medium Calls", "High Calls"))</f>
        <v>Low Calls</v>
      </c>
      <c r="AF39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3996" s="36" t="str">
        <f>IF(tbl_Customers[[#This Row],[Churn_Risk_Score]]&gt;=10,"High Risk", IF(tbl_Customers[[#This Row],[Churn_Risk_Score]]&gt;=5,"Medium Risk","Low Risk"))</f>
        <v>Medium Risk</v>
      </c>
    </row>
    <row r="3997" spans="1:33" x14ac:dyDescent="0.35">
      <c r="A3997">
        <v>3996</v>
      </c>
      <c r="B3997" t="s">
        <v>60</v>
      </c>
      <c r="C3997">
        <v>59</v>
      </c>
      <c r="D3997" t="s">
        <v>21</v>
      </c>
      <c r="E3997" t="s">
        <v>22</v>
      </c>
      <c r="F3997" t="s">
        <v>22</v>
      </c>
      <c r="G3997">
        <v>0</v>
      </c>
      <c r="H3997">
        <v>231.4</v>
      </c>
      <c r="I3997">
        <v>93</v>
      </c>
      <c r="J3997">
        <v>39.340000000000003</v>
      </c>
      <c r="K3997">
        <v>168</v>
      </c>
      <c r="L3997">
        <v>92</v>
      </c>
      <c r="M3997">
        <v>14.28</v>
      </c>
      <c r="N3997">
        <v>257.2</v>
      </c>
      <c r="O3997">
        <v>124</v>
      </c>
      <c r="P3997">
        <v>11.57</v>
      </c>
      <c r="Q3997">
        <v>11.4</v>
      </c>
      <c r="R3997">
        <v>5</v>
      </c>
      <c r="S3997">
        <v>3.08</v>
      </c>
      <c r="T3997">
        <v>2</v>
      </c>
      <c r="U3997" t="s">
        <v>22</v>
      </c>
      <c r="V3997">
        <f>IF(tbl_Customers[[#This Row],[churn]] = "yes", 1, 0)</f>
        <v>0</v>
      </c>
      <c r="W3997" t="str">
        <f>IF(tbl_Customers[[#This Row],[number_customer_service_calls]] &lt;= 1, "0-1 Calls", IF(tbl_Customers[[#This Row],[number_customer_service_calls]] &lt;= 3, "2-3 Calls", IF(tbl_Customers[[#This Row],[number_customer_service_calls]] &lt;=5, "4-5 Calls", "6+ Calls")))</f>
        <v>2-3 Calls</v>
      </c>
      <c r="X3997" t="str">
        <f>IF(tbl_Customers[[#This Row],[account_length]] &lt;= 50, "0-50", IF(tbl_Customers[[#This Row],[account_length]] &lt;=100, "51-100", IF(tbl_Customers[[#This Row],[account_length]] &lt;= 150, "101-150", "151+")))</f>
        <v>51-100</v>
      </c>
      <c r="Y3997" t="str">
        <f>IF(tbl_Customers[[#This Row],[total_intl_charge]] &lt;= 3, "Low Charges", "High Charges")</f>
        <v>High Charges</v>
      </c>
      <c r="Z3997" t="str">
        <f>IF(tbl_Customers[[#This Row],[total_eve_calls]]&lt;=80,"Low Calls",
IF(tbl_Customers[[#This Row],[total_eve_calls]]&lt;=120,"Medium Calls","High Calls"))</f>
        <v>Medium Calls</v>
      </c>
      <c r="AA3997" t="str">
        <f>IF(tbl_Customers[[#This Row],[total_eve_charge]]&lt;=15,"Low Charges",
IF(tbl_Customers[[#This Row],[total_eve_charge]]&lt;=20,"Medium Charges","High Charges"))</f>
        <v>Low Charges</v>
      </c>
      <c r="AB39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3997" t="str">
        <f>IF(tbl_Customers[[#This Row],[number_vmail_messages]] = 0, "No Usage", IF(tbl_Customers[[#This Row],[number_vmail_messages]] &lt;= 20, "Low Usage", IF(tbl_Customers[[#This Row],[number_vmail_messages]] &lt;= 40, "Medium Usgae", "High Usage")))</f>
        <v>No Usage</v>
      </c>
      <c r="AD3997" t="str">
        <f>IF(tbl_Customers[[#This Row],[total_day_minutes]]&lt;=150,"Low Usage", IF(tbl_Customers[[#This Row],[total_day_minutes]]&lt;=200,"Medium Usage", IF(tbl_Customers[[#This Row],[total_day_minutes]]&lt;=250,"High Usage","Very High Usage")))</f>
        <v>High Usage</v>
      </c>
      <c r="AE3997" t="str">
        <f>IF(tbl_Customers[[#This Row],[total_intl_calls]]&lt;=5,"Low Calls", IF(tbl_Customers[[#This Row],[total_intl_calls]]&lt;=10, "Medium Calls", "High Calls"))</f>
        <v>Low Calls</v>
      </c>
      <c r="AF39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3997" s="36" t="str">
        <f>IF(tbl_Customers[[#This Row],[Churn_Risk_Score]]&gt;=10,"High Risk", IF(tbl_Customers[[#This Row],[Churn_Risk_Score]]&gt;=5,"Medium Risk","Low Risk"))</f>
        <v>Low Risk</v>
      </c>
    </row>
    <row r="3998" spans="1:33" x14ac:dyDescent="0.35">
      <c r="A3998">
        <v>3997</v>
      </c>
      <c r="B3998" t="s">
        <v>52</v>
      </c>
      <c r="C3998">
        <v>45</v>
      </c>
      <c r="D3998" t="s">
        <v>21</v>
      </c>
      <c r="E3998" t="s">
        <v>22</v>
      </c>
      <c r="F3998" t="s">
        <v>23</v>
      </c>
      <c r="G3998">
        <v>32</v>
      </c>
      <c r="H3998">
        <v>235</v>
      </c>
      <c r="I3998">
        <v>85</v>
      </c>
      <c r="J3998">
        <v>39.950000000000003</v>
      </c>
      <c r="K3998">
        <v>240.5</v>
      </c>
      <c r="L3998">
        <v>101</v>
      </c>
      <c r="M3998">
        <v>20.440000000000001</v>
      </c>
      <c r="N3998">
        <v>147.1</v>
      </c>
      <c r="O3998">
        <v>88</v>
      </c>
      <c r="P3998">
        <v>6.62</v>
      </c>
      <c r="Q3998">
        <v>7.7</v>
      </c>
      <c r="R3998">
        <v>3</v>
      </c>
      <c r="S3998">
        <v>2.08</v>
      </c>
      <c r="T3998">
        <v>2</v>
      </c>
      <c r="U3998" t="s">
        <v>22</v>
      </c>
      <c r="V3998">
        <f>IF(tbl_Customers[[#This Row],[churn]] = "yes", 1, 0)</f>
        <v>0</v>
      </c>
      <c r="W3998" t="str">
        <f>IF(tbl_Customers[[#This Row],[number_customer_service_calls]] &lt;= 1, "0-1 Calls", IF(tbl_Customers[[#This Row],[number_customer_service_calls]] &lt;= 3, "2-3 Calls", IF(tbl_Customers[[#This Row],[number_customer_service_calls]] &lt;=5, "4-5 Calls", "6+ Calls")))</f>
        <v>2-3 Calls</v>
      </c>
      <c r="X3998" t="str">
        <f>IF(tbl_Customers[[#This Row],[account_length]] &lt;= 50, "0-50", IF(tbl_Customers[[#This Row],[account_length]] &lt;=100, "51-100", IF(tbl_Customers[[#This Row],[account_length]] &lt;= 150, "101-150", "151+")))</f>
        <v>0-50</v>
      </c>
      <c r="Y3998" t="str">
        <f>IF(tbl_Customers[[#This Row],[total_intl_charge]] &lt;= 3, "Low Charges", "High Charges")</f>
        <v>Low Charges</v>
      </c>
      <c r="Z3998" t="str">
        <f>IF(tbl_Customers[[#This Row],[total_eve_calls]]&lt;=80,"Low Calls",
IF(tbl_Customers[[#This Row],[total_eve_calls]]&lt;=120,"Medium Calls","High Calls"))</f>
        <v>Medium Calls</v>
      </c>
      <c r="AA3998" t="str">
        <f>IF(tbl_Customers[[#This Row],[total_eve_charge]]&lt;=15,"Low Charges",
IF(tbl_Customers[[#This Row],[total_eve_charge]]&lt;=20,"Medium Charges","High Charges"))</f>
        <v>High Charges</v>
      </c>
      <c r="AB39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98" t="str">
        <f>IF(tbl_Customers[[#This Row],[number_vmail_messages]] = 0, "No Usage", IF(tbl_Customers[[#This Row],[number_vmail_messages]] &lt;= 20, "Low Usage", IF(tbl_Customers[[#This Row],[number_vmail_messages]] &lt;= 40, "Medium Usgae", "High Usage")))</f>
        <v>Medium Usgae</v>
      </c>
      <c r="AD3998" t="str">
        <f>IF(tbl_Customers[[#This Row],[total_day_minutes]]&lt;=150,"Low Usage", IF(tbl_Customers[[#This Row],[total_day_minutes]]&lt;=200,"Medium Usage", IF(tbl_Customers[[#This Row],[total_day_minutes]]&lt;=250,"High Usage","Very High Usage")))</f>
        <v>High Usage</v>
      </c>
      <c r="AE3998" t="str">
        <f>IF(tbl_Customers[[#This Row],[total_intl_calls]]&lt;=5,"Low Calls", IF(tbl_Customers[[#This Row],[total_intl_calls]]&lt;=10, "Medium Calls", "High Calls"))</f>
        <v>Low Calls</v>
      </c>
      <c r="AF39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3998" s="36" t="str">
        <f>IF(tbl_Customers[[#This Row],[Churn_Risk_Score]]&gt;=10,"High Risk", IF(tbl_Customers[[#This Row],[Churn_Risk_Score]]&gt;=5,"Medium Risk","Low Risk"))</f>
        <v>Low Risk</v>
      </c>
    </row>
    <row r="3999" spans="1:33" x14ac:dyDescent="0.35">
      <c r="A3999">
        <v>3998</v>
      </c>
      <c r="B3999" t="s">
        <v>31</v>
      </c>
      <c r="C3999">
        <v>48</v>
      </c>
      <c r="D3999" t="s">
        <v>25</v>
      </c>
      <c r="E3999" t="s">
        <v>22</v>
      </c>
      <c r="F3999" t="s">
        <v>22</v>
      </c>
      <c r="G3999">
        <v>0</v>
      </c>
      <c r="H3999">
        <v>237.5</v>
      </c>
      <c r="I3999">
        <v>117</v>
      </c>
      <c r="J3999">
        <v>40.380000000000003</v>
      </c>
      <c r="K3999">
        <v>211.1</v>
      </c>
      <c r="L3999">
        <v>114</v>
      </c>
      <c r="M3999">
        <v>17.940000000000001</v>
      </c>
      <c r="N3999">
        <v>163.9</v>
      </c>
      <c r="O3999">
        <v>114</v>
      </c>
      <c r="P3999">
        <v>7.38</v>
      </c>
      <c r="Q3999">
        <v>9.6999999999999993</v>
      </c>
      <c r="R3999">
        <v>3</v>
      </c>
      <c r="S3999">
        <v>2.62</v>
      </c>
      <c r="T3999">
        <v>1</v>
      </c>
      <c r="U3999" t="s">
        <v>22</v>
      </c>
      <c r="V3999">
        <f>IF(tbl_Customers[[#This Row],[churn]] = "yes", 1, 0)</f>
        <v>0</v>
      </c>
      <c r="W3999" t="str">
        <f>IF(tbl_Customers[[#This Row],[number_customer_service_calls]] &lt;= 1, "0-1 Calls", IF(tbl_Customers[[#This Row],[number_customer_service_calls]] &lt;= 3, "2-3 Calls", IF(tbl_Customers[[#This Row],[number_customer_service_calls]] &lt;=5, "4-5 Calls", "6+ Calls")))</f>
        <v>0-1 Calls</v>
      </c>
      <c r="X3999" t="str">
        <f>IF(tbl_Customers[[#This Row],[account_length]] &lt;= 50, "0-50", IF(tbl_Customers[[#This Row],[account_length]] &lt;=100, "51-100", IF(tbl_Customers[[#This Row],[account_length]] &lt;= 150, "101-150", "151+")))</f>
        <v>0-50</v>
      </c>
      <c r="Y3999" t="str">
        <f>IF(tbl_Customers[[#This Row],[total_intl_charge]] &lt;= 3, "Low Charges", "High Charges")</f>
        <v>Low Charges</v>
      </c>
      <c r="Z3999" t="str">
        <f>IF(tbl_Customers[[#This Row],[total_eve_calls]]&lt;=80,"Low Calls",
IF(tbl_Customers[[#This Row],[total_eve_calls]]&lt;=120,"Medium Calls","High Calls"))</f>
        <v>Medium Calls</v>
      </c>
      <c r="AA3999" t="str">
        <f>IF(tbl_Customers[[#This Row],[total_eve_charge]]&lt;=15,"Low Charges",
IF(tbl_Customers[[#This Row],[total_eve_charge]]&lt;=20,"Medium Charges","High Charges"))</f>
        <v>Medium Charges</v>
      </c>
      <c r="AB39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3999" t="str">
        <f>IF(tbl_Customers[[#This Row],[number_vmail_messages]] = 0, "No Usage", IF(tbl_Customers[[#This Row],[number_vmail_messages]] &lt;= 20, "Low Usage", IF(tbl_Customers[[#This Row],[number_vmail_messages]] &lt;= 40, "Medium Usgae", "High Usage")))</f>
        <v>No Usage</v>
      </c>
      <c r="AD3999" t="str">
        <f>IF(tbl_Customers[[#This Row],[total_day_minutes]]&lt;=150,"Low Usage", IF(tbl_Customers[[#This Row],[total_day_minutes]]&lt;=200,"Medium Usage", IF(tbl_Customers[[#This Row],[total_day_minutes]]&lt;=250,"High Usage","Very High Usage")))</f>
        <v>High Usage</v>
      </c>
      <c r="AE3999" t="str">
        <f>IF(tbl_Customers[[#This Row],[total_intl_calls]]&lt;=5,"Low Calls", IF(tbl_Customers[[#This Row],[total_intl_calls]]&lt;=10, "Medium Calls", "High Calls"))</f>
        <v>Low Calls</v>
      </c>
      <c r="AF39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3999" s="36" t="str">
        <f>IF(tbl_Customers[[#This Row],[Churn_Risk_Score]]&gt;=10,"High Risk", IF(tbl_Customers[[#This Row],[Churn_Risk_Score]]&gt;=5,"Medium Risk","Low Risk"))</f>
        <v>Low Risk</v>
      </c>
    </row>
    <row r="4000" spans="1:33" x14ac:dyDescent="0.35">
      <c r="A4000">
        <v>3999</v>
      </c>
      <c r="B4000" t="s">
        <v>29</v>
      </c>
      <c r="C4000">
        <v>16</v>
      </c>
      <c r="D4000" t="s">
        <v>28</v>
      </c>
      <c r="E4000" t="s">
        <v>22</v>
      </c>
      <c r="F4000" t="s">
        <v>22</v>
      </c>
      <c r="G4000">
        <v>0</v>
      </c>
      <c r="H4000">
        <v>228.3</v>
      </c>
      <c r="I4000">
        <v>80</v>
      </c>
      <c r="J4000">
        <v>38.81</v>
      </c>
      <c r="K4000">
        <v>130.9</v>
      </c>
      <c r="L4000">
        <v>75</v>
      </c>
      <c r="M4000">
        <v>11.13</v>
      </c>
      <c r="N4000">
        <v>156.69999999999999</v>
      </c>
      <c r="O4000">
        <v>98</v>
      </c>
      <c r="P4000">
        <v>7.05</v>
      </c>
      <c r="Q4000">
        <v>8.4</v>
      </c>
      <c r="R4000">
        <v>9</v>
      </c>
      <c r="S4000">
        <v>2.27</v>
      </c>
      <c r="T4000">
        <v>1</v>
      </c>
      <c r="U4000" t="s">
        <v>22</v>
      </c>
      <c r="V4000">
        <f>IF(tbl_Customers[[#This Row],[churn]] = "yes", 1, 0)</f>
        <v>0</v>
      </c>
      <c r="W4000" t="str">
        <f>IF(tbl_Customers[[#This Row],[number_customer_service_calls]] &lt;= 1, "0-1 Calls", IF(tbl_Customers[[#This Row],[number_customer_service_calls]] &lt;= 3, "2-3 Calls", IF(tbl_Customers[[#This Row],[number_customer_service_calls]] &lt;=5, "4-5 Calls", "6+ Calls")))</f>
        <v>0-1 Calls</v>
      </c>
      <c r="X4000" t="str">
        <f>IF(tbl_Customers[[#This Row],[account_length]] &lt;= 50, "0-50", IF(tbl_Customers[[#This Row],[account_length]] &lt;=100, "51-100", IF(tbl_Customers[[#This Row],[account_length]] &lt;= 150, "101-150", "151+")))</f>
        <v>0-50</v>
      </c>
      <c r="Y4000" t="str">
        <f>IF(tbl_Customers[[#This Row],[total_intl_charge]] &lt;= 3, "Low Charges", "High Charges")</f>
        <v>Low Charges</v>
      </c>
      <c r="Z4000" t="str">
        <f>IF(tbl_Customers[[#This Row],[total_eve_calls]]&lt;=80,"Low Calls",
IF(tbl_Customers[[#This Row],[total_eve_calls]]&lt;=120,"Medium Calls","High Calls"))</f>
        <v>Low Calls</v>
      </c>
      <c r="AA4000" t="str">
        <f>IF(tbl_Customers[[#This Row],[total_eve_charge]]&lt;=15,"Low Charges",
IF(tbl_Customers[[#This Row],[total_eve_charge]]&lt;=20,"Medium Charges","High Charges"))</f>
        <v>Low Charges</v>
      </c>
      <c r="AB40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00" t="str">
        <f>IF(tbl_Customers[[#This Row],[number_vmail_messages]] = 0, "No Usage", IF(tbl_Customers[[#This Row],[number_vmail_messages]] &lt;= 20, "Low Usage", IF(tbl_Customers[[#This Row],[number_vmail_messages]] &lt;= 40, "Medium Usgae", "High Usage")))</f>
        <v>No Usage</v>
      </c>
      <c r="AD4000" t="str">
        <f>IF(tbl_Customers[[#This Row],[total_day_minutes]]&lt;=150,"Low Usage", IF(tbl_Customers[[#This Row],[total_day_minutes]]&lt;=200,"Medium Usage", IF(tbl_Customers[[#This Row],[total_day_minutes]]&lt;=250,"High Usage","Very High Usage")))</f>
        <v>High Usage</v>
      </c>
      <c r="AE4000" t="str">
        <f>IF(tbl_Customers[[#This Row],[total_intl_calls]]&lt;=5,"Low Calls", IF(tbl_Customers[[#This Row],[total_intl_calls]]&lt;=10, "Medium Calls", "High Calls"))</f>
        <v>Medium Calls</v>
      </c>
      <c r="AF40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00" s="36" t="str">
        <f>IF(tbl_Customers[[#This Row],[Churn_Risk_Score]]&gt;=10,"High Risk", IF(tbl_Customers[[#This Row],[Churn_Risk_Score]]&gt;=5,"Medium Risk","Low Risk"))</f>
        <v>Low Risk</v>
      </c>
    </row>
    <row r="4001" spans="1:33" x14ac:dyDescent="0.35">
      <c r="A4001">
        <v>4000</v>
      </c>
      <c r="B4001" t="s">
        <v>55</v>
      </c>
      <c r="C4001">
        <v>140</v>
      </c>
      <c r="D4001" t="s">
        <v>21</v>
      </c>
      <c r="E4001" t="s">
        <v>22</v>
      </c>
      <c r="F4001" t="s">
        <v>22</v>
      </c>
      <c r="G4001">
        <v>0</v>
      </c>
      <c r="H4001">
        <v>160.5</v>
      </c>
      <c r="I4001">
        <v>123</v>
      </c>
      <c r="J4001">
        <v>27.29</v>
      </c>
      <c r="K4001">
        <v>185.9</v>
      </c>
      <c r="L4001">
        <v>110</v>
      </c>
      <c r="M4001">
        <v>15.8</v>
      </c>
      <c r="N4001">
        <v>150.4</v>
      </c>
      <c r="O4001">
        <v>94</v>
      </c>
      <c r="P4001">
        <v>6.77</v>
      </c>
      <c r="Q4001">
        <v>10.7</v>
      </c>
      <c r="R4001">
        <v>5</v>
      </c>
      <c r="S4001">
        <v>2.89</v>
      </c>
      <c r="T4001">
        <v>1</v>
      </c>
      <c r="U4001" t="s">
        <v>22</v>
      </c>
      <c r="V4001">
        <f>IF(tbl_Customers[[#This Row],[churn]] = "yes", 1, 0)</f>
        <v>0</v>
      </c>
      <c r="W4001" t="str">
        <f>IF(tbl_Customers[[#This Row],[number_customer_service_calls]] &lt;= 1, "0-1 Calls", IF(tbl_Customers[[#This Row],[number_customer_service_calls]] &lt;= 3, "2-3 Calls", IF(tbl_Customers[[#This Row],[number_customer_service_calls]] &lt;=5, "4-5 Calls", "6+ Calls")))</f>
        <v>0-1 Calls</v>
      </c>
      <c r="X4001" t="str">
        <f>IF(tbl_Customers[[#This Row],[account_length]] &lt;= 50, "0-50", IF(tbl_Customers[[#This Row],[account_length]] &lt;=100, "51-100", IF(tbl_Customers[[#This Row],[account_length]] &lt;= 150, "101-150", "151+")))</f>
        <v>101-150</v>
      </c>
      <c r="Y4001" t="str">
        <f>IF(tbl_Customers[[#This Row],[total_intl_charge]] &lt;= 3, "Low Charges", "High Charges")</f>
        <v>Low Charges</v>
      </c>
      <c r="Z4001" t="str">
        <f>IF(tbl_Customers[[#This Row],[total_eve_calls]]&lt;=80,"Low Calls",
IF(tbl_Customers[[#This Row],[total_eve_calls]]&lt;=120,"Medium Calls","High Calls"))</f>
        <v>Medium Calls</v>
      </c>
      <c r="AA4001" t="str">
        <f>IF(tbl_Customers[[#This Row],[total_eve_charge]]&lt;=15,"Low Charges",
IF(tbl_Customers[[#This Row],[total_eve_charge]]&lt;=20,"Medium Charges","High Charges"))</f>
        <v>Medium Charges</v>
      </c>
      <c r="AB40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01" t="str">
        <f>IF(tbl_Customers[[#This Row],[number_vmail_messages]] = 0, "No Usage", IF(tbl_Customers[[#This Row],[number_vmail_messages]] &lt;= 20, "Low Usage", IF(tbl_Customers[[#This Row],[number_vmail_messages]] &lt;= 40, "Medium Usgae", "High Usage")))</f>
        <v>No Usage</v>
      </c>
      <c r="AD4001" t="str">
        <f>IF(tbl_Customers[[#This Row],[total_day_minutes]]&lt;=150,"Low Usage", IF(tbl_Customers[[#This Row],[total_day_minutes]]&lt;=200,"Medium Usage", IF(tbl_Customers[[#This Row],[total_day_minutes]]&lt;=250,"High Usage","Very High Usage")))</f>
        <v>Medium Usage</v>
      </c>
      <c r="AE4001" t="str">
        <f>IF(tbl_Customers[[#This Row],[total_intl_calls]]&lt;=5,"Low Calls", IF(tbl_Customers[[#This Row],[total_intl_calls]]&lt;=10, "Medium Calls", "High Calls"))</f>
        <v>Low Calls</v>
      </c>
      <c r="AF40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01" s="36" t="str">
        <f>IF(tbl_Customers[[#This Row],[Churn_Risk_Score]]&gt;=10,"High Risk", IF(tbl_Customers[[#This Row],[Churn_Risk_Score]]&gt;=5,"Medium Risk","Low Risk"))</f>
        <v>Low Risk</v>
      </c>
    </row>
    <row r="4002" spans="1:33" x14ac:dyDescent="0.35">
      <c r="A4002">
        <v>4001</v>
      </c>
      <c r="B4002" t="s">
        <v>66</v>
      </c>
      <c r="C4002">
        <v>108</v>
      </c>
      <c r="D4002" t="s">
        <v>28</v>
      </c>
      <c r="E4002" t="s">
        <v>22</v>
      </c>
      <c r="F4002" t="s">
        <v>23</v>
      </c>
      <c r="G4002">
        <v>48</v>
      </c>
      <c r="H4002">
        <v>185.6</v>
      </c>
      <c r="I4002">
        <v>125</v>
      </c>
      <c r="J4002">
        <v>31.55</v>
      </c>
      <c r="K4002">
        <v>224.6</v>
      </c>
      <c r="L4002">
        <v>125</v>
      </c>
      <c r="M4002">
        <v>19.09</v>
      </c>
      <c r="N4002">
        <v>284.7</v>
      </c>
      <c r="O4002">
        <v>87</v>
      </c>
      <c r="P4002">
        <v>12.81</v>
      </c>
      <c r="Q4002">
        <v>6.9</v>
      </c>
      <c r="R4002">
        <v>3</v>
      </c>
      <c r="S4002">
        <v>1.86</v>
      </c>
      <c r="T4002">
        <v>1</v>
      </c>
      <c r="U4002" t="s">
        <v>22</v>
      </c>
      <c r="V4002">
        <f>IF(tbl_Customers[[#This Row],[churn]] = "yes", 1, 0)</f>
        <v>0</v>
      </c>
      <c r="W4002" t="str">
        <f>IF(tbl_Customers[[#This Row],[number_customer_service_calls]] &lt;= 1, "0-1 Calls", IF(tbl_Customers[[#This Row],[number_customer_service_calls]] &lt;= 3, "2-3 Calls", IF(tbl_Customers[[#This Row],[number_customer_service_calls]] &lt;=5, "4-5 Calls", "6+ Calls")))</f>
        <v>0-1 Calls</v>
      </c>
      <c r="X4002" t="str">
        <f>IF(tbl_Customers[[#This Row],[account_length]] &lt;= 50, "0-50", IF(tbl_Customers[[#This Row],[account_length]] &lt;=100, "51-100", IF(tbl_Customers[[#This Row],[account_length]] &lt;= 150, "101-150", "151+")))</f>
        <v>101-150</v>
      </c>
      <c r="Y4002" t="str">
        <f>IF(tbl_Customers[[#This Row],[total_intl_charge]] &lt;= 3, "Low Charges", "High Charges")</f>
        <v>Low Charges</v>
      </c>
      <c r="Z4002" t="str">
        <f>IF(tbl_Customers[[#This Row],[total_eve_calls]]&lt;=80,"Low Calls",
IF(tbl_Customers[[#This Row],[total_eve_calls]]&lt;=120,"Medium Calls","High Calls"))</f>
        <v>High Calls</v>
      </c>
      <c r="AA4002" t="str">
        <f>IF(tbl_Customers[[#This Row],[total_eve_charge]]&lt;=15,"Low Charges",
IF(tbl_Customers[[#This Row],[total_eve_charge]]&lt;=20,"Medium Charges","High Charges"))</f>
        <v>Medium Charges</v>
      </c>
      <c r="AB40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02" t="str">
        <f>IF(tbl_Customers[[#This Row],[number_vmail_messages]] = 0, "No Usage", IF(tbl_Customers[[#This Row],[number_vmail_messages]] &lt;= 20, "Low Usage", IF(tbl_Customers[[#This Row],[number_vmail_messages]] &lt;= 40, "Medium Usgae", "High Usage")))</f>
        <v>High Usage</v>
      </c>
      <c r="AD4002" t="str">
        <f>IF(tbl_Customers[[#This Row],[total_day_minutes]]&lt;=150,"Low Usage", IF(tbl_Customers[[#This Row],[total_day_minutes]]&lt;=200,"Medium Usage", IF(tbl_Customers[[#This Row],[total_day_minutes]]&lt;=250,"High Usage","Very High Usage")))</f>
        <v>Medium Usage</v>
      </c>
      <c r="AE4002" t="str">
        <f>IF(tbl_Customers[[#This Row],[total_intl_calls]]&lt;=5,"Low Calls", IF(tbl_Customers[[#This Row],[total_intl_calls]]&lt;=10, "Medium Calls", "High Calls"))</f>
        <v>Low Calls</v>
      </c>
      <c r="AF40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02" s="36" t="str">
        <f>IF(tbl_Customers[[#This Row],[Churn_Risk_Score]]&gt;=10,"High Risk", IF(tbl_Customers[[#This Row],[Churn_Risk_Score]]&gt;=5,"Medium Risk","Low Risk"))</f>
        <v>Low Risk</v>
      </c>
    </row>
    <row r="4003" spans="1:33" x14ac:dyDescent="0.35">
      <c r="A4003">
        <v>4002</v>
      </c>
      <c r="B4003" t="s">
        <v>72</v>
      </c>
      <c r="C4003">
        <v>53</v>
      </c>
      <c r="D4003" t="s">
        <v>21</v>
      </c>
      <c r="E4003" t="s">
        <v>22</v>
      </c>
      <c r="F4003" t="s">
        <v>22</v>
      </c>
      <c r="G4003">
        <v>0</v>
      </c>
      <c r="H4003">
        <v>214.3</v>
      </c>
      <c r="I4003">
        <v>138</v>
      </c>
      <c r="J4003">
        <v>36.43</v>
      </c>
      <c r="K4003">
        <v>232.2</v>
      </c>
      <c r="L4003">
        <v>99</v>
      </c>
      <c r="M4003">
        <v>19.739999999999998</v>
      </c>
      <c r="N4003">
        <v>0</v>
      </c>
      <c r="O4003">
        <v>0</v>
      </c>
      <c r="P4003">
        <v>0</v>
      </c>
      <c r="Q4003">
        <v>8.3000000000000007</v>
      </c>
      <c r="R4003">
        <v>5</v>
      </c>
      <c r="S4003">
        <v>2.2400000000000002</v>
      </c>
      <c r="T4003">
        <v>1</v>
      </c>
      <c r="U4003" t="s">
        <v>22</v>
      </c>
      <c r="V4003">
        <f>IF(tbl_Customers[[#This Row],[churn]] = "yes", 1, 0)</f>
        <v>0</v>
      </c>
      <c r="W4003" t="str">
        <f>IF(tbl_Customers[[#This Row],[number_customer_service_calls]] &lt;= 1, "0-1 Calls", IF(tbl_Customers[[#This Row],[number_customer_service_calls]] &lt;= 3, "2-3 Calls", IF(tbl_Customers[[#This Row],[number_customer_service_calls]] &lt;=5, "4-5 Calls", "6+ Calls")))</f>
        <v>0-1 Calls</v>
      </c>
      <c r="X4003" t="str">
        <f>IF(tbl_Customers[[#This Row],[account_length]] &lt;= 50, "0-50", IF(tbl_Customers[[#This Row],[account_length]] &lt;=100, "51-100", IF(tbl_Customers[[#This Row],[account_length]] &lt;= 150, "101-150", "151+")))</f>
        <v>51-100</v>
      </c>
      <c r="Y4003" t="str">
        <f>IF(tbl_Customers[[#This Row],[total_intl_charge]] &lt;= 3, "Low Charges", "High Charges")</f>
        <v>Low Charges</v>
      </c>
      <c r="Z4003" t="str">
        <f>IF(tbl_Customers[[#This Row],[total_eve_calls]]&lt;=80,"Low Calls",
IF(tbl_Customers[[#This Row],[total_eve_calls]]&lt;=120,"Medium Calls","High Calls"))</f>
        <v>Medium Calls</v>
      </c>
      <c r="AA4003" t="str">
        <f>IF(tbl_Customers[[#This Row],[total_eve_charge]]&lt;=15,"Low Charges",
IF(tbl_Customers[[#This Row],[total_eve_charge]]&lt;=20,"Medium Charges","High Charges"))</f>
        <v>Medium Charges</v>
      </c>
      <c r="AB40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03" t="str">
        <f>IF(tbl_Customers[[#This Row],[number_vmail_messages]] = 0, "No Usage", IF(tbl_Customers[[#This Row],[number_vmail_messages]] &lt;= 20, "Low Usage", IF(tbl_Customers[[#This Row],[number_vmail_messages]] &lt;= 40, "Medium Usgae", "High Usage")))</f>
        <v>No Usage</v>
      </c>
      <c r="AD4003" t="str">
        <f>IF(tbl_Customers[[#This Row],[total_day_minutes]]&lt;=150,"Low Usage", IF(tbl_Customers[[#This Row],[total_day_minutes]]&lt;=200,"Medium Usage", IF(tbl_Customers[[#This Row],[total_day_minutes]]&lt;=250,"High Usage","Very High Usage")))</f>
        <v>High Usage</v>
      </c>
      <c r="AE4003" t="str">
        <f>IF(tbl_Customers[[#This Row],[total_intl_calls]]&lt;=5,"Low Calls", IF(tbl_Customers[[#This Row],[total_intl_calls]]&lt;=10, "Medium Calls", "High Calls"))</f>
        <v>Low Calls</v>
      </c>
      <c r="AF40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03" s="36" t="str">
        <f>IF(tbl_Customers[[#This Row],[Churn_Risk_Score]]&gt;=10,"High Risk", IF(tbl_Customers[[#This Row],[Churn_Risk_Score]]&gt;=5,"Medium Risk","Low Risk"))</f>
        <v>Low Risk</v>
      </c>
    </row>
    <row r="4004" spans="1:33" x14ac:dyDescent="0.35">
      <c r="A4004">
        <v>4003</v>
      </c>
      <c r="B4004" t="s">
        <v>52</v>
      </c>
      <c r="C4004">
        <v>91</v>
      </c>
      <c r="D4004" t="s">
        <v>25</v>
      </c>
      <c r="E4004" t="s">
        <v>22</v>
      </c>
      <c r="F4004" t="s">
        <v>22</v>
      </c>
      <c r="G4004">
        <v>0</v>
      </c>
      <c r="H4004">
        <v>240.8</v>
      </c>
      <c r="I4004">
        <v>105</v>
      </c>
      <c r="J4004">
        <v>40.94</v>
      </c>
      <c r="K4004">
        <v>192.8</v>
      </c>
      <c r="L4004">
        <v>93</v>
      </c>
      <c r="M4004">
        <v>16.39</v>
      </c>
      <c r="N4004">
        <v>253.4</v>
      </c>
      <c r="O4004">
        <v>69</v>
      </c>
      <c r="P4004">
        <v>11.4</v>
      </c>
      <c r="Q4004">
        <v>7.6</v>
      </c>
      <c r="R4004">
        <v>3</v>
      </c>
      <c r="S4004">
        <v>2.0499999999999998</v>
      </c>
      <c r="T4004">
        <v>4</v>
      </c>
      <c r="U4004" t="s">
        <v>22</v>
      </c>
      <c r="V4004">
        <f>IF(tbl_Customers[[#This Row],[churn]] = "yes", 1, 0)</f>
        <v>0</v>
      </c>
      <c r="W4004" t="str">
        <f>IF(tbl_Customers[[#This Row],[number_customer_service_calls]] &lt;= 1, "0-1 Calls", IF(tbl_Customers[[#This Row],[number_customer_service_calls]] &lt;= 3, "2-3 Calls", IF(tbl_Customers[[#This Row],[number_customer_service_calls]] &lt;=5, "4-5 Calls", "6+ Calls")))</f>
        <v>4-5 Calls</v>
      </c>
      <c r="X4004" t="str">
        <f>IF(tbl_Customers[[#This Row],[account_length]] &lt;= 50, "0-50", IF(tbl_Customers[[#This Row],[account_length]] &lt;=100, "51-100", IF(tbl_Customers[[#This Row],[account_length]] &lt;= 150, "101-150", "151+")))</f>
        <v>51-100</v>
      </c>
      <c r="Y4004" t="str">
        <f>IF(tbl_Customers[[#This Row],[total_intl_charge]] &lt;= 3, "Low Charges", "High Charges")</f>
        <v>Low Charges</v>
      </c>
      <c r="Z4004" t="str">
        <f>IF(tbl_Customers[[#This Row],[total_eve_calls]]&lt;=80,"Low Calls",
IF(tbl_Customers[[#This Row],[total_eve_calls]]&lt;=120,"Medium Calls","High Calls"))</f>
        <v>Medium Calls</v>
      </c>
      <c r="AA4004" t="str">
        <f>IF(tbl_Customers[[#This Row],[total_eve_charge]]&lt;=15,"Low Charges",
IF(tbl_Customers[[#This Row],[total_eve_charge]]&lt;=20,"Medium Charges","High Charges"))</f>
        <v>Medium Charges</v>
      </c>
      <c r="AB40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04" t="str">
        <f>IF(tbl_Customers[[#This Row],[number_vmail_messages]] = 0, "No Usage", IF(tbl_Customers[[#This Row],[number_vmail_messages]] &lt;= 20, "Low Usage", IF(tbl_Customers[[#This Row],[number_vmail_messages]] &lt;= 40, "Medium Usgae", "High Usage")))</f>
        <v>No Usage</v>
      </c>
      <c r="AD4004" t="str">
        <f>IF(tbl_Customers[[#This Row],[total_day_minutes]]&lt;=150,"Low Usage", IF(tbl_Customers[[#This Row],[total_day_minutes]]&lt;=200,"Medium Usage", IF(tbl_Customers[[#This Row],[total_day_minutes]]&lt;=250,"High Usage","Very High Usage")))</f>
        <v>High Usage</v>
      </c>
      <c r="AE4004" t="str">
        <f>IF(tbl_Customers[[#This Row],[total_intl_calls]]&lt;=5,"Low Calls", IF(tbl_Customers[[#This Row],[total_intl_calls]]&lt;=10, "Medium Calls", "High Calls"))</f>
        <v>Low Calls</v>
      </c>
      <c r="AF40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004" s="36" t="str">
        <f>IF(tbl_Customers[[#This Row],[Churn_Risk_Score]]&gt;=10,"High Risk", IF(tbl_Customers[[#This Row],[Churn_Risk_Score]]&gt;=5,"Medium Risk","Low Risk"))</f>
        <v>Medium Risk</v>
      </c>
    </row>
    <row r="4005" spans="1:33" x14ac:dyDescent="0.35">
      <c r="A4005">
        <v>4004</v>
      </c>
      <c r="B4005" t="s">
        <v>39</v>
      </c>
      <c r="C4005">
        <v>26</v>
      </c>
      <c r="D4005" t="s">
        <v>21</v>
      </c>
      <c r="E4005" t="s">
        <v>23</v>
      </c>
      <c r="F4005" t="s">
        <v>22</v>
      </c>
      <c r="G4005">
        <v>0</v>
      </c>
      <c r="H4005">
        <v>194.4</v>
      </c>
      <c r="I4005">
        <v>105</v>
      </c>
      <c r="J4005">
        <v>33.049999999999997</v>
      </c>
      <c r="K4005">
        <v>238.3</v>
      </c>
      <c r="L4005">
        <v>100</v>
      </c>
      <c r="M4005">
        <v>20.260000000000002</v>
      </c>
      <c r="N4005">
        <v>239.1</v>
      </c>
      <c r="O4005">
        <v>129</v>
      </c>
      <c r="P4005">
        <v>10.76</v>
      </c>
      <c r="Q4005">
        <v>9.6</v>
      </c>
      <c r="R4005">
        <v>5</v>
      </c>
      <c r="S4005">
        <v>2.59</v>
      </c>
      <c r="T4005">
        <v>0</v>
      </c>
      <c r="U4005" t="s">
        <v>22</v>
      </c>
      <c r="V4005">
        <f>IF(tbl_Customers[[#This Row],[churn]] = "yes", 1, 0)</f>
        <v>0</v>
      </c>
      <c r="W4005" t="str">
        <f>IF(tbl_Customers[[#This Row],[number_customer_service_calls]] &lt;= 1, "0-1 Calls", IF(tbl_Customers[[#This Row],[number_customer_service_calls]] &lt;= 3, "2-3 Calls", IF(tbl_Customers[[#This Row],[number_customer_service_calls]] &lt;=5, "4-5 Calls", "6+ Calls")))</f>
        <v>0-1 Calls</v>
      </c>
      <c r="X4005" t="str">
        <f>IF(tbl_Customers[[#This Row],[account_length]] &lt;= 50, "0-50", IF(tbl_Customers[[#This Row],[account_length]] &lt;=100, "51-100", IF(tbl_Customers[[#This Row],[account_length]] &lt;= 150, "101-150", "151+")))</f>
        <v>0-50</v>
      </c>
      <c r="Y4005" t="str">
        <f>IF(tbl_Customers[[#This Row],[total_intl_charge]] &lt;= 3, "Low Charges", "High Charges")</f>
        <v>Low Charges</v>
      </c>
      <c r="Z4005" t="str">
        <f>IF(tbl_Customers[[#This Row],[total_eve_calls]]&lt;=80,"Low Calls",
IF(tbl_Customers[[#This Row],[total_eve_calls]]&lt;=120,"Medium Calls","High Calls"))</f>
        <v>Medium Calls</v>
      </c>
      <c r="AA4005" t="str">
        <f>IF(tbl_Customers[[#This Row],[total_eve_charge]]&lt;=15,"Low Charges",
IF(tbl_Customers[[#This Row],[total_eve_charge]]&lt;=20,"Medium Charges","High Charges"))</f>
        <v>High Charges</v>
      </c>
      <c r="AB40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05" t="str">
        <f>IF(tbl_Customers[[#This Row],[number_vmail_messages]] = 0, "No Usage", IF(tbl_Customers[[#This Row],[number_vmail_messages]] &lt;= 20, "Low Usage", IF(tbl_Customers[[#This Row],[number_vmail_messages]] &lt;= 40, "Medium Usgae", "High Usage")))</f>
        <v>No Usage</v>
      </c>
      <c r="AD4005" t="str">
        <f>IF(tbl_Customers[[#This Row],[total_day_minutes]]&lt;=150,"Low Usage", IF(tbl_Customers[[#This Row],[total_day_minutes]]&lt;=200,"Medium Usage", IF(tbl_Customers[[#This Row],[total_day_minutes]]&lt;=250,"High Usage","Very High Usage")))</f>
        <v>Medium Usage</v>
      </c>
      <c r="AE4005" t="str">
        <f>IF(tbl_Customers[[#This Row],[total_intl_calls]]&lt;=5,"Low Calls", IF(tbl_Customers[[#This Row],[total_intl_calls]]&lt;=10, "Medium Calls", "High Calls"))</f>
        <v>Low Calls</v>
      </c>
      <c r="AF40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05" s="36" t="str">
        <f>IF(tbl_Customers[[#This Row],[Churn_Risk_Score]]&gt;=10,"High Risk", IF(tbl_Customers[[#This Row],[Churn_Risk_Score]]&gt;=5,"Medium Risk","Low Risk"))</f>
        <v>Low Risk</v>
      </c>
    </row>
    <row r="4006" spans="1:33" x14ac:dyDescent="0.35">
      <c r="A4006">
        <v>4005</v>
      </c>
      <c r="B4006" t="s">
        <v>65</v>
      </c>
      <c r="C4006">
        <v>129</v>
      </c>
      <c r="D4006" t="s">
        <v>21</v>
      </c>
      <c r="E4006" t="s">
        <v>22</v>
      </c>
      <c r="F4006" t="s">
        <v>22</v>
      </c>
      <c r="G4006">
        <v>0</v>
      </c>
      <c r="H4006">
        <v>130.19999999999999</v>
      </c>
      <c r="I4006">
        <v>94</v>
      </c>
      <c r="J4006">
        <v>22.13</v>
      </c>
      <c r="K4006">
        <v>195.2</v>
      </c>
      <c r="L4006">
        <v>126</v>
      </c>
      <c r="M4006">
        <v>16.59</v>
      </c>
      <c r="N4006">
        <v>195.5</v>
      </c>
      <c r="O4006">
        <v>68</v>
      </c>
      <c r="P4006">
        <v>8.8000000000000007</v>
      </c>
      <c r="Q4006">
        <v>7.6</v>
      </c>
      <c r="R4006">
        <v>5</v>
      </c>
      <c r="S4006">
        <v>2.0499999999999998</v>
      </c>
      <c r="T4006">
        <v>2</v>
      </c>
      <c r="U4006" t="s">
        <v>22</v>
      </c>
      <c r="V4006">
        <f>IF(tbl_Customers[[#This Row],[churn]] = "yes", 1, 0)</f>
        <v>0</v>
      </c>
      <c r="W4006" t="str">
        <f>IF(tbl_Customers[[#This Row],[number_customer_service_calls]] &lt;= 1, "0-1 Calls", IF(tbl_Customers[[#This Row],[number_customer_service_calls]] &lt;= 3, "2-3 Calls", IF(tbl_Customers[[#This Row],[number_customer_service_calls]] &lt;=5, "4-5 Calls", "6+ Calls")))</f>
        <v>2-3 Calls</v>
      </c>
      <c r="X4006" t="str">
        <f>IF(tbl_Customers[[#This Row],[account_length]] &lt;= 50, "0-50", IF(tbl_Customers[[#This Row],[account_length]] &lt;=100, "51-100", IF(tbl_Customers[[#This Row],[account_length]] &lt;= 150, "101-150", "151+")))</f>
        <v>101-150</v>
      </c>
      <c r="Y4006" t="str">
        <f>IF(tbl_Customers[[#This Row],[total_intl_charge]] &lt;= 3, "Low Charges", "High Charges")</f>
        <v>Low Charges</v>
      </c>
      <c r="Z4006" t="str">
        <f>IF(tbl_Customers[[#This Row],[total_eve_calls]]&lt;=80,"Low Calls",
IF(tbl_Customers[[#This Row],[total_eve_calls]]&lt;=120,"Medium Calls","High Calls"))</f>
        <v>High Calls</v>
      </c>
      <c r="AA4006" t="str">
        <f>IF(tbl_Customers[[#This Row],[total_eve_charge]]&lt;=15,"Low Charges",
IF(tbl_Customers[[#This Row],[total_eve_charge]]&lt;=20,"Medium Charges","High Charges"))</f>
        <v>Medium Charges</v>
      </c>
      <c r="AB40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06" t="str">
        <f>IF(tbl_Customers[[#This Row],[number_vmail_messages]] = 0, "No Usage", IF(tbl_Customers[[#This Row],[number_vmail_messages]] &lt;= 20, "Low Usage", IF(tbl_Customers[[#This Row],[number_vmail_messages]] &lt;= 40, "Medium Usgae", "High Usage")))</f>
        <v>No Usage</v>
      </c>
      <c r="AD4006" t="str">
        <f>IF(tbl_Customers[[#This Row],[total_day_minutes]]&lt;=150,"Low Usage", IF(tbl_Customers[[#This Row],[total_day_minutes]]&lt;=200,"Medium Usage", IF(tbl_Customers[[#This Row],[total_day_minutes]]&lt;=250,"High Usage","Very High Usage")))</f>
        <v>Low Usage</v>
      </c>
      <c r="AE4006" t="str">
        <f>IF(tbl_Customers[[#This Row],[total_intl_calls]]&lt;=5,"Low Calls", IF(tbl_Customers[[#This Row],[total_intl_calls]]&lt;=10, "Medium Calls", "High Calls"))</f>
        <v>Low Calls</v>
      </c>
      <c r="AF40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06" s="36" t="str">
        <f>IF(tbl_Customers[[#This Row],[Churn_Risk_Score]]&gt;=10,"High Risk", IF(tbl_Customers[[#This Row],[Churn_Risk_Score]]&gt;=5,"Medium Risk","Low Risk"))</f>
        <v>Low Risk</v>
      </c>
    </row>
    <row r="4007" spans="1:33" x14ac:dyDescent="0.35">
      <c r="A4007">
        <v>4006</v>
      </c>
      <c r="B4007" t="s">
        <v>55</v>
      </c>
      <c r="C4007">
        <v>118</v>
      </c>
      <c r="D4007" t="s">
        <v>25</v>
      </c>
      <c r="E4007" t="s">
        <v>23</v>
      </c>
      <c r="F4007" t="s">
        <v>23</v>
      </c>
      <c r="G4007">
        <v>52</v>
      </c>
      <c r="H4007">
        <v>123.7</v>
      </c>
      <c r="I4007">
        <v>114</v>
      </c>
      <c r="J4007">
        <v>21.03</v>
      </c>
      <c r="K4007">
        <v>133.19999999999999</v>
      </c>
      <c r="L4007">
        <v>137</v>
      </c>
      <c r="M4007">
        <v>11.32</v>
      </c>
      <c r="N4007">
        <v>191.8</v>
      </c>
      <c r="O4007">
        <v>102</v>
      </c>
      <c r="P4007">
        <v>8.6300000000000008</v>
      </c>
      <c r="Q4007">
        <v>7.9</v>
      </c>
      <c r="R4007">
        <v>3</v>
      </c>
      <c r="S4007">
        <v>2.13</v>
      </c>
      <c r="T4007">
        <v>0</v>
      </c>
      <c r="U4007" t="s">
        <v>22</v>
      </c>
      <c r="V4007">
        <f>IF(tbl_Customers[[#This Row],[churn]] = "yes", 1, 0)</f>
        <v>0</v>
      </c>
      <c r="W4007" t="str">
        <f>IF(tbl_Customers[[#This Row],[number_customer_service_calls]] &lt;= 1, "0-1 Calls", IF(tbl_Customers[[#This Row],[number_customer_service_calls]] &lt;= 3, "2-3 Calls", IF(tbl_Customers[[#This Row],[number_customer_service_calls]] &lt;=5, "4-5 Calls", "6+ Calls")))</f>
        <v>0-1 Calls</v>
      </c>
      <c r="X4007" t="str">
        <f>IF(tbl_Customers[[#This Row],[account_length]] &lt;= 50, "0-50", IF(tbl_Customers[[#This Row],[account_length]] &lt;=100, "51-100", IF(tbl_Customers[[#This Row],[account_length]] &lt;= 150, "101-150", "151+")))</f>
        <v>101-150</v>
      </c>
      <c r="Y4007" t="str">
        <f>IF(tbl_Customers[[#This Row],[total_intl_charge]] &lt;= 3, "Low Charges", "High Charges")</f>
        <v>Low Charges</v>
      </c>
      <c r="Z4007" t="str">
        <f>IF(tbl_Customers[[#This Row],[total_eve_calls]]&lt;=80,"Low Calls",
IF(tbl_Customers[[#This Row],[total_eve_calls]]&lt;=120,"Medium Calls","High Calls"))</f>
        <v>High Calls</v>
      </c>
      <c r="AA4007" t="str">
        <f>IF(tbl_Customers[[#This Row],[total_eve_charge]]&lt;=15,"Low Charges",
IF(tbl_Customers[[#This Row],[total_eve_charge]]&lt;=20,"Medium Charges","High Charges"))</f>
        <v>Low Charges</v>
      </c>
      <c r="AB40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07" t="str">
        <f>IF(tbl_Customers[[#This Row],[number_vmail_messages]] = 0, "No Usage", IF(tbl_Customers[[#This Row],[number_vmail_messages]] &lt;= 20, "Low Usage", IF(tbl_Customers[[#This Row],[number_vmail_messages]] &lt;= 40, "Medium Usgae", "High Usage")))</f>
        <v>High Usage</v>
      </c>
      <c r="AD4007" t="str">
        <f>IF(tbl_Customers[[#This Row],[total_day_minutes]]&lt;=150,"Low Usage", IF(tbl_Customers[[#This Row],[total_day_minutes]]&lt;=200,"Medium Usage", IF(tbl_Customers[[#This Row],[total_day_minutes]]&lt;=250,"High Usage","Very High Usage")))</f>
        <v>Low Usage</v>
      </c>
      <c r="AE4007" t="str">
        <f>IF(tbl_Customers[[#This Row],[total_intl_calls]]&lt;=5,"Low Calls", IF(tbl_Customers[[#This Row],[total_intl_calls]]&lt;=10, "Medium Calls", "High Calls"))</f>
        <v>Low Calls</v>
      </c>
      <c r="AF40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007" s="36" t="str">
        <f>IF(tbl_Customers[[#This Row],[Churn_Risk_Score]]&gt;=10,"High Risk", IF(tbl_Customers[[#This Row],[Churn_Risk_Score]]&gt;=5,"Medium Risk","Low Risk"))</f>
        <v>Low Risk</v>
      </c>
    </row>
    <row r="4008" spans="1:33" x14ac:dyDescent="0.35">
      <c r="A4008">
        <v>4007</v>
      </c>
      <c r="B4008" t="s">
        <v>72</v>
      </c>
      <c r="C4008">
        <v>51</v>
      </c>
      <c r="D4008" t="s">
        <v>28</v>
      </c>
      <c r="E4008" t="s">
        <v>22</v>
      </c>
      <c r="F4008" t="s">
        <v>23</v>
      </c>
      <c r="G4008">
        <v>32</v>
      </c>
      <c r="H4008">
        <v>206.1</v>
      </c>
      <c r="I4008">
        <v>134</v>
      </c>
      <c r="J4008">
        <v>35.04</v>
      </c>
      <c r="K4008">
        <v>179.6</v>
      </c>
      <c r="L4008">
        <v>84</v>
      </c>
      <c r="M4008">
        <v>15.27</v>
      </c>
      <c r="N4008">
        <v>332.2</v>
      </c>
      <c r="O4008">
        <v>90</v>
      </c>
      <c r="P4008">
        <v>14.95</v>
      </c>
      <c r="Q4008">
        <v>10.199999999999999</v>
      </c>
      <c r="R4008">
        <v>2</v>
      </c>
      <c r="S4008">
        <v>2.75</v>
      </c>
      <c r="T4008">
        <v>3</v>
      </c>
      <c r="U4008" t="s">
        <v>22</v>
      </c>
      <c r="V4008">
        <f>IF(tbl_Customers[[#This Row],[churn]] = "yes", 1, 0)</f>
        <v>0</v>
      </c>
      <c r="W4008" t="str">
        <f>IF(tbl_Customers[[#This Row],[number_customer_service_calls]] &lt;= 1, "0-1 Calls", IF(tbl_Customers[[#This Row],[number_customer_service_calls]] &lt;= 3, "2-3 Calls", IF(tbl_Customers[[#This Row],[number_customer_service_calls]] &lt;=5, "4-5 Calls", "6+ Calls")))</f>
        <v>2-3 Calls</v>
      </c>
      <c r="X4008" t="str">
        <f>IF(tbl_Customers[[#This Row],[account_length]] &lt;= 50, "0-50", IF(tbl_Customers[[#This Row],[account_length]] &lt;=100, "51-100", IF(tbl_Customers[[#This Row],[account_length]] &lt;= 150, "101-150", "151+")))</f>
        <v>51-100</v>
      </c>
      <c r="Y4008" t="str">
        <f>IF(tbl_Customers[[#This Row],[total_intl_charge]] &lt;= 3, "Low Charges", "High Charges")</f>
        <v>Low Charges</v>
      </c>
      <c r="Z4008" t="str">
        <f>IF(tbl_Customers[[#This Row],[total_eve_calls]]&lt;=80,"Low Calls",
IF(tbl_Customers[[#This Row],[total_eve_calls]]&lt;=120,"Medium Calls","High Calls"))</f>
        <v>Medium Calls</v>
      </c>
      <c r="AA4008" t="str">
        <f>IF(tbl_Customers[[#This Row],[total_eve_charge]]&lt;=15,"Low Charges",
IF(tbl_Customers[[#This Row],[total_eve_charge]]&lt;=20,"Medium Charges","High Charges"))</f>
        <v>Medium Charges</v>
      </c>
      <c r="AB40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08" t="str">
        <f>IF(tbl_Customers[[#This Row],[number_vmail_messages]] = 0, "No Usage", IF(tbl_Customers[[#This Row],[number_vmail_messages]] &lt;= 20, "Low Usage", IF(tbl_Customers[[#This Row],[number_vmail_messages]] &lt;= 40, "Medium Usgae", "High Usage")))</f>
        <v>Medium Usgae</v>
      </c>
      <c r="AD4008" t="str">
        <f>IF(tbl_Customers[[#This Row],[total_day_minutes]]&lt;=150,"Low Usage", IF(tbl_Customers[[#This Row],[total_day_minutes]]&lt;=200,"Medium Usage", IF(tbl_Customers[[#This Row],[total_day_minutes]]&lt;=250,"High Usage","Very High Usage")))</f>
        <v>High Usage</v>
      </c>
      <c r="AE4008" t="str">
        <f>IF(tbl_Customers[[#This Row],[total_intl_calls]]&lt;=5,"Low Calls", IF(tbl_Customers[[#This Row],[total_intl_calls]]&lt;=10, "Medium Calls", "High Calls"))</f>
        <v>Low Calls</v>
      </c>
      <c r="AF40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08" s="36" t="str">
        <f>IF(tbl_Customers[[#This Row],[Churn_Risk_Score]]&gt;=10,"High Risk", IF(tbl_Customers[[#This Row],[Churn_Risk_Score]]&gt;=5,"Medium Risk","Low Risk"))</f>
        <v>Low Risk</v>
      </c>
    </row>
    <row r="4009" spans="1:33" x14ac:dyDescent="0.35">
      <c r="A4009">
        <v>4008</v>
      </c>
      <c r="B4009" t="s">
        <v>42</v>
      </c>
      <c r="C4009">
        <v>57</v>
      </c>
      <c r="D4009" t="s">
        <v>21</v>
      </c>
      <c r="E4009" t="s">
        <v>22</v>
      </c>
      <c r="F4009" t="s">
        <v>23</v>
      </c>
      <c r="G4009">
        <v>25</v>
      </c>
      <c r="H4009">
        <v>182.4</v>
      </c>
      <c r="I4009">
        <v>92</v>
      </c>
      <c r="J4009">
        <v>31.01</v>
      </c>
      <c r="K4009">
        <v>214.7</v>
      </c>
      <c r="L4009">
        <v>104</v>
      </c>
      <c r="M4009">
        <v>18.25</v>
      </c>
      <c r="N4009">
        <v>174.4</v>
      </c>
      <c r="O4009">
        <v>110</v>
      </c>
      <c r="P4009">
        <v>7.85</v>
      </c>
      <c r="Q4009">
        <v>10.1</v>
      </c>
      <c r="R4009">
        <v>2</v>
      </c>
      <c r="S4009">
        <v>2.73</v>
      </c>
      <c r="T4009">
        <v>1</v>
      </c>
      <c r="U4009" t="s">
        <v>22</v>
      </c>
      <c r="V4009">
        <f>IF(tbl_Customers[[#This Row],[churn]] = "yes", 1, 0)</f>
        <v>0</v>
      </c>
      <c r="W4009" t="str">
        <f>IF(tbl_Customers[[#This Row],[number_customer_service_calls]] &lt;= 1, "0-1 Calls", IF(tbl_Customers[[#This Row],[number_customer_service_calls]] &lt;= 3, "2-3 Calls", IF(tbl_Customers[[#This Row],[number_customer_service_calls]] &lt;=5, "4-5 Calls", "6+ Calls")))</f>
        <v>0-1 Calls</v>
      </c>
      <c r="X4009" t="str">
        <f>IF(tbl_Customers[[#This Row],[account_length]] &lt;= 50, "0-50", IF(tbl_Customers[[#This Row],[account_length]] &lt;=100, "51-100", IF(tbl_Customers[[#This Row],[account_length]] &lt;= 150, "101-150", "151+")))</f>
        <v>51-100</v>
      </c>
      <c r="Y4009" t="str">
        <f>IF(tbl_Customers[[#This Row],[total_intl_charge]] &lt;= 3, "Low Charges", "High Charges")</f>
        <v>Low Charges</v>
      </c>
      <c r="Z4009" t="str">
        <f>IF(tbl_Customers[[#This Row],[total_eve_calls]]&lt;=80,"Low Calls",
IF(tbl_Customers[[#This Row],[total_eve_calls]]&lt;=120,"Medium Calls","High Calls"))</f>
        <v>Medium Calls</v>
      </c>
      <c r="AA4009" t="str">
        <f>IF(tbl_Customers[[#This Row],[total_eve_charge]]&lt;=15,"Low Charges",
IF(tbl_Customers[[#This Row],[total_eve_charge]]&lt;=20,"Medium Charges","High Charges"))</f>
        <v>Medium Charges</v>
      </c>
      <c r="AB40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09" t="str">
        <f>IF(tbl_Customers[[#This Row],[number_vmail_messages]] = 0, "No Usage", IF(tbl_Customers[[#This Row],[number_vmail_messages]] &lt;= 20, "Low Usage", IF(tbl_Customers[[#This Row],[number_vmail_messages]] &lt;= 40, "Medium Usgae", "High Usage")))</f>
        <v>Medium Usgae</v>
      </c>
      <c r="AD4009" t="str">
        <f>IF(tbl_Customers[[#This Row],[total_day_minutes]]&lt;=150,"Low Usage", IF(tbl_Customers[[#This Row],[total_day_minutes]]&lt;=200,"Medium Usage", IF(tbl_Customers[[#This Row],[total_day_minutes]]&lt;=250,"High Usage","Very High Usage")))</f>
        <v>Medium Usage</v>
      </c>
      <c r="AE4009" t="str">
        <f>IF(tbl_Customers[[#This Row],[total_intl_calls]]&lt;=5,"Low Calls", IF(tbl_Customers[[#This Row],[total_intl_calls]]&lt;=10, "Medium Calls", "High Calls"))</f>
        <v>Low Calls</v>
      </c>
      <c r="AF40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09" s="36" t="str">
        <f>IF(tbl_Customers[[#This Row],[Churn_Risk_Score]]&gt;=10,"High Risk", IF(tbl_Customers[[#This Row],[Churn_Risk_Score]]&gt;=5,"Medium Risk","Low Risk"))</f>
        <v>Low Risk</v>
      </c>
    </row>
    <row r="4010" spans="1:33" x14ac:dyDescent="0.35">
      <c r="A4010">
        <v>4009</v>
      </c>
      <c r="B4010" t="s">
        <v>38</v>
      </c>
      <c r="C4010">
        <v>103</v>
      </c>
      <c r="D4010" t="s">
        <v>21</v>
      </c>
      <c r="E4010" t="s">
        <v>22</v>
      </c>
      <c r="F4010" t="s">
        <v>22</v>
      </c>
      <c r="G4010">
        <v>0</v>
      </c>
      <c r="H4010">
        <v>228.4</v>
      </c>
      <c r="I4010">
        <v>103</v>
      </c>
      <c r="J4010">
        <v>38.83</v>
      </c>
      <c r="K4010">
        <v>97.3</v>
      </c>
      <c r="L4010">
        <v>129</v>
      </c>
      <c r="M4010">
        <v>8.27</v>
      </c>
      <c r="N4010">
        <v>199.9</v>
      </c>
      <c r="O4010">
        <v>67</v>
      </c>
      <c r="P4010">
        <v>9</v>
      </c>
      <c r="Q4010">
        <v>9.4</v>
      </c>
      <c r="R4010">
        <v>7</v>
      </c>
      <c r="S4010">
        <v>2.54</v>
      </c>
      <c r="T4010">
        <v>3</v>
      </c>
      <c r="U4010" t="s">
        <v>22</v>
      </c>
      <c r="V4010">
        <f>IF(tbl_Customers[[#This Row],[churn]] = "yes", 1, 0)</f>
        <v>0</v>
      </c>
      <c r="W4010" t="str">
        <f>IF(tbl_Customers[[#This Row],[number_customer_service_calls]] &lt;= 1, "0-1 Calls", IF(tbl_Customers[[#This Row],[number_customer_service_calls]] &lt;= 3, "2-3 Calls", IF(tbl_Customers[[#This Row],[number_customer_service_calls]] &lt;=5, "4-5 Calls", "6+ Calls")))</f>
        <v>2-3 Calls</v>
      </c>
      <c r="X4010" t="str">
        <f>IF(tbl_Customers[[#This Row],[account_length]] &lt;= 50, "0-50", IF(tbl_Customers[[#This Row],[account_length]] &lt;=100, "51-100", IF(tbl_Customers[[#This Row],[account_length]] &lt;= 150, "101-150", "151+")))</f>
        <v>101-150</v>
      </c>
      <c r="Y4010" t="str">
        <f>IF(tbl_Customers[[#This Row],[total_intl_charge]] &lt;= 3, "Low Charges", "High Charges")</f>
        <v>Low Charges</v>
      </c>
      <c r="Z4010" t="str">
        <f>IF(tbl_Customers[[#This Row],[total_eve_calls]]&lt;=80,"Low Calls",
IF(tbl_Customers[[#This Row],[total_eve_calls]]&lt;=120,"Medium Calls","High Calls"))</f>
        <v>High Calls</v>
      </c>
      <c r="AA4010" t="str">
        <f>IF(tbl_Customers[[#This Row],[total_eve_charge]]&lt;=15,"Low Charges",
IF(tbl_Customers[[#This Row],[total_eve_charge]]&lt;=20,"Medium Charges","High Charges"))</f>
        <v>Low Charges</v>
      </c>
      <c r="AB40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0" t="str">
        <f>IF(tbl_Customers[[#This Row],[number_vmail_messages]] = 0, "No Usage", IF(tbl_Customers[[#This Row],[number_vmail_messages]] &lt;= 20, "Low Usage", IF(tbl_Customers[[#This Row],[number_vmail_messages]] &lt;= 40, "Medium Usgae", "High Usage")))</f>
        <v>No Usage</v>
      </c>
      <c r="AD4010" t="str">
        <f>IF(tbl_Customers[[#This Row],[total_day_minutes]]&lt;=150,"Low Usage", IF(tbl_Customers[[#This Row],[total_day_minutes]]&lt;=200,"Medium Usage", IF(tbl_Customers[[#This Row],[total_day_minutes]]&lt;=250,"High Usage","Very High Usage")))</f>
        <v>High Usage</v>
      </c>
      <c r="AE4010" t="str">
        <f>IF(tbl_Customers[[#This Row],[total_intl_calls]]&lt;=5,"Low Calls", IF(tbl_Customers[[#This Row],[total_intl_calls]]&lt;=10, "Medium Calls", "High Calls"))</f>
        <v>Medium Calls</v>
      </c>
      <c r="AF40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10" s="36" t="str">
        <f>IF(tbl_Customers[[#This Row],[Churn_Risk_Score]]&gt;=10,"High Risk", IF(tbl_Customers[[#This Row],[Churn_Risk_Score]]&gt;=5,"Medium Risk","Low Risk"))</f>
        <v>Low Risk</v>
      </c>
    </row>
    <row r="4011" spans="1:33" x14ac:dyDescent="0.35">
      <c r="A4011">
        <v>4010</v>
      </c>
      <c r="B4011" t="s">
        <v>55</v>
      </c>
      <c r="C4011">
        <v>57</v>
      </c>
      <c r="D4011" t="s">
        <v>21</v>
      </c>
      <c r="E4011" t="s">
        <v>22</v>
      </c>
      <c r="F4011" t="s">
        <v>22</v>
      </c>
      <c r="G4011">
        <v>0</v>
      </c>
      <c r="H4011">
        <v>202</v>
      </c>
      <c r="I4011">
        <v>100</v>
      </c>
      <c r="J4011">
        <v>34.340000000000003</v>
      </c>
      <c r="K4011">
        <v>168.9</v>
      </c>
      <c r="L4011">
        <v>90</v>
      </c>
      <c r="M4011">
        <v>14.36</v>
      </c>
      <c r="N4011">
        <v>231.8</v>
      </c>
      <c r="O4011">
        <v>119</v>
      </c>
      <c r="P4011">
        <v>10.43</v>
      </c>
      <c r="Q4011">
        <v>3.4</v>
      </c>
      <c r="R4011">
        <v>4</v>
      </c>
      <c r="S4011">
        <v>0.92</v>
      </c>
      <c r="T4011">
        <v>1</v>
      </c>
      <c r="U4011" t="s">
        <v>22</v>
      </c>
      <c r="V4011">
        <f>IF(tbl_Customers[[#This Row],[churn]] = "yes", 1, 0)</f>
        <v>0</v>
      </c>
      <c r="W4011" t="str">
        <f>IF(tbl_Customers[[#This Row],[number_customer_service_calls]] &lt;= 1, "0-1 Calls", IF(tbl_Customers[[#This Row],[number_customer_service_calls]] &lt;= 3, "2-3 Calls", IF(tbl_Customers[[#This Row],[number_customer_service_calls]] &lt;=5, "4-5 Calls", "6+ Calls")))</f>
        <v>0-1 Calls</v>
      </c>
      <c r="X4011" t="str">
        <f>IF(tbl_Customers[[#This Row],[account_length]] &lt;= 50, "0-50", IF(tbl_Customers[[#This Row],[account_length]] &lt;=100, "51-100", IF(tbl_Customers[[#This Row],[account_length]] &lt;= 150, "101-150", "151+")))</f>
        <v>51-100</v>
      </c>
      <c r="Y4011" t="str">
        <f>IF(tbl_Customers[[#This Row],[total_intl_charge]] &lt;= 3, "Low Charges", "High Charges")</f>
        <v>Low Charges</v>
      </c>
      <c r="Z4011" t="str">
        <f>IF(tbl_Customers[[#This Row],[total_eve_calls]]&lt;=80,"Low Calls",
IF(tbl_Customers[[#This Row],[total_eve_calls]]&lt;=120,"Medium Calls","High Calls"))</f>
        <v>Medium Calls</v>
      </c>
      <c r="AA4011" t="str">
        <f>IF(tbl_Customers[[#This Row],[total_eve_charge]]&lt;=15,"Low Charges",
IF(tbl_Customers[[#This Row],[total_eve_charge]]&lt;=20,"Medium Charges","High Charges"))</f>
        <v>Low Charges</v>
      </c>
      <c r="AB40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1" t="str">
        <f>IF(tbl_Customers[[#This Row],[number_vmail_messages]] = 0, "No Usage", IF(tbl_Customers[[#This Row],[number_vmail_messages]] &lt;= 20, "Low Usage", IF(tbl_Customers[[#This Row],[number_vmail_messages]] &lt;= 40, "Medium Usgae", "High Usage")))</f>
        <v>No Usage</v>
      </c>
      <c r="AD4011" t="str">
        <f>IF(tbl_Customers[[#This Row],[total_day_minutes]]&lt;=150,"Low Usage", IF(tbl_Customers[[#This Row],[total_day_minutes]]&lt;=200,"Medium Usage", IF(tbl_Customers[[#This Row],[total_day_minutes]]&lt;=250,"High Usage","Very High Usage")))</f>
        <v>High Usage</v>
      </c>
      <c r="AE4011" t="str">
        <f>IF(tbl_Customers[[#This Row],[total_intl_calls]]&lt;=5,"Low Calls", IF(tbl_Customers[[#This Row],[total_intl_calls]]&lt;=10, "Medium Calls", "High Calls"))</f>
        <v>Low Calls</v>
      </c>
      <c r="AF40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11" s="36" t="str">
        <f>IF(tbl_Customers[[#This Row],[Churn_Risk_Score]]&gt;=10,"High Risk", IF(tbl_Customers[[#This Row],[Churn_Risk_Score]]&gt;=5,"Medium Risk","Low Risk"))</f>
        <v>Low Risk</v>
      </c>
    </row>
    <row r="4012" spans="1:33" x14ac:dyDescent="0.35">
      <c r="A4012">
        <v>4011</v>
      </c>
      <c r="B4012" t="s">
        <v>41</v>
      </c>
      <c r="C4012">
        <v>84</v>
      </c>
      <c r="D4012" t="s">
        <v>21</v>
      </c>
      <c r="E4012" t="s">
        <v>22</v>
      </c>
      <c r="F4012" t="s">
        <v>22</v>
      </c>
      <c r="G4012">
        <v>0</v>
      </c>
      <c r="H4012">
        <v>148.80000000000001</v>
      </c>
      <c r="I4012">
        <v>89</v>
      </c>
      <c r="J4012">
        <v>25.3</v>
      </c>
      <c r="K4012">
        <v>189.8</v>
      </c>
      <c r="L4012">
        <v>93</v>
      </c>
      <c r="M4012">
        <v>16.13</v>
      </c>
      <c r="N4012">
        <v>147.6</v>
      </c>
      <c r="O4012">
        <v>73</v>
      </c>
      <c r="P4012">
        <v>6.64</v>
      </c>
      <c r="Q4012">
        <v>6.3</v>
      </c>
      <c r="R4012">
        <v>2</v>
      </c>
      <c r="S4012">
        <v>1.7</v>
      </c>
      <c r="T4012">
        <v>1</v>
      </c>
      <c r="U4012" t="s">
        <v>22</v>
      </c>
      <c r="V4012">
        <f>IF(tbl_Customers[[#This Row],[churn]] = "yes", 1, 0)</f>
        <v>0</v>
      </c>
      <c r="W4012" t="str">
        <f>IF(tbl_Customers[[#This Row],[number_customer_service_calls]] &lt;= 1, "0-1 Calls", IF(tbl_Customers[[#This Row],[number_customer_service_calls]] &lt;= 3, "2-3 Calls", IF(tbl_Customers[[#This Row],[number_customer_service_calls]] &lt;=5, "4-5 Calls", "6+ Calls")))</f>
        <v>0-1 Calls</v>
      </c>
      <c r="X4012" t="str">
        <f>IF(tbl_Customers[[#This Row],[account_length]] &lt;= 50, "0-50", IF(tbl_Customers[[#This Row],[account_length]] &lt;=100, "51-100", IF(tbl_Customers[[#This Row],[account_length]] &lt;= 150, "101-150", "151+")))</f>
        <v>51-100</v>
      </c>
      <c r="Y4012" t="str">
        <f>IF(tbl_Customers[[#This Row],[total_intl_charge]] &lt;= 3, "Low Charges", "High Charges")</f>
        <v>Low Charges</v>
      </c>
      <c r="Z4012" t="str">
        <f>IF(tbl_Customers[[#This Row],[total_eve_calls]]&lt;=80,"Low Calls",
IF(tbl_Customers[[#This Row],[total_eve_calls]]&lt;=120,"Medium Calls","High Calls"))</f>
        <v>Medium Calls</v>
      </c>
      <c r="AA4012" t="str">
        <f>IF(tbl_Customers[[#This Row],[total_eve_charge]]&lt;=15,"Low Charges",
IF(tbl_Customers[[#This Row],[total_eve_charge]]&lt;=20,"Medium Charges","High Charges"))</f>
        <v>Medium Charges</v>
      </c>
      <c r="AB40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12" t="str">
        <f>IF(tbl_Customers[[#This Row],[number_vmail_messages]] = 0, "No Usage", IF(tbl_Customers[[#This Row],[number_vmail_messages]] &lt;= 20, "Low Usage", IF(tbl_Customers[[#This Row],[number_vmail_messages]] &lt;= 40, "Medium Usgae", "High Usage")))</f>
        <v>No Usage</v>
      </c>
      <c r="AD4012" t="str">
        <f>IF(tbl_Customers[[#This Row],[total_day_minutes]]&lt;=150,"Low Usage", IF(tbl_Customers[[#This Row],[total_day_minutes]]&lt;=200,"Medium Usage", IF(tbl_Customers[[#This Row],[total_day_minutes]]&lt;=250,"High Usage","Very High Usage")))</f>
        <v>Low Usage</v>
      </c>
      <c r="AE4012" t="str">
        <f>IF(tbl_Customers[[#This Row],[total_intl_calls]]&lt;=5,"Low Calls", IF(tbl_Customers[[#This Row],[total_intl_calls]]&lt;=10, "Medium Calls", "High Calls"))</f>
        <v>Low Calls</v>
      </c>
      <c r="AF40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12" s="36" t="str">
        <f>IF(tbl_Customers[[#This Row],[Churn_Risk_Score]]&gt;=10,"High Risk", IF(tbl_Customers[[#This Row],[Churn_Risk_Score]]&gt;=5,"Medium Risk","Low Risk"))</f>
        <v>Low Risk</v>
      </c>
    </row>
    <row r="4013" spans="1:33" x14ac:dyDescent="0.35">
      <c r="A4013">
        <v>4012</v>
      </c>
      <c r="B4013" t="s">
        <v>68</v>
      </c>
      <c r="C4013">
        <v>166</v>
      </c>
      <c r="D4013" t="s">
        <v>21</v>
      </c>
      <c r="E4013" t="s">
        <v>23</v>
      </c>
      <c r="F4013" t="s">
        <v>22</v>
      </c>
      <c r="G4013">
        <v>0</v>
      </c>
      <c r="H4013">
        <v>191.3</v>
      </c>
      <c r="I4013">
        <v>120</v>
      </c>
      <c r="J4013">
        <v>32.520000000000003</v>
      </c>
      <c r="K4013">
        <v>167.3</v>
      </c>
      <c r="L4013">
        <v>88</v>
      </c>
      <c r="M4013">
        <v>14.22</v>
      </c>
      <c r="N4013">
        <v>162.9</v>
      </c>
      <c r="O4013">
        <v>110</v>
      </c>
      <c r="P4013">
        <v>7.33</v>
      </c>
      <c r="Q4013">
        <v>10.199999999999999</v>
      </c>
      <c r="R4013">
        <v>2</v>
      </c>
      <c r="S4013">
        <v>2.75</v>
      </c>
      <c r="T4013">
        <v>2</v>
      </c>
      <c r="U4013" t="s">
        <v>23</v>
      </c>
      <c r="V4013">
        <f>IF(tbl_Customers[[#This Row],[churn]] = "yes", 1, 0)</f>
        <v>1</v>
      </c>
      <c r="W4013" t="str">
        <f>IF(tbl_Customers[[#This Row],[number_customer_service_calls]] &lt;= 1, "0-1 Calls", IF(tbl_Customers[[#This Row],[number_customer_service_calls]] &lt;= 3, "2-3 Calls", IF(tbl_Customers[[#This Row],[number_customer_service_calls]] &lt;=5, "4-5 Calls", "6+ Calls")))</f>
        <v>2-3 Calls</v>
      </c>
      <c r="X4013" t="str">
        <f>IF(tbl_Customers[[#This Row],[account_length]] &lt;= 50, "0-50", IF(tbl_Customers[[#This Row],[account_length]] &lt;=100, "51-100", IF(tbl_Customers[[#This Row],[account_length]] &lt;= 150, "101-150", "151+")))</f>
        <v>151+</v>
      </c>
      <c r="Y4013" t="str">
        <f>IF(tbl_Customers[[#This Row],[total_intl_charge]] &lt;= 3, "Low Charges", "High Charges")</f>
        <v>Low Charges</v>
      </c>
      <c r="Z4013" t="str">
        <f>IF(tbl_Customers[[#This Row],[total_eve_calls]]&lt;=80,"Low Calls",
IF(tbl_Customers[[#This Row],[total_eve_calls]]&lt;=120,"Medium Calls","High Calls"))</f>
        <v>Medium Calls</v>
      </c>
      <c r="AA4013" t="str">
        <f>IF(tbl_Customers[[#This Row],[total_eve_charge]]&lt;=15,"Low Charges",
IF(tbl_Customers[[#This Row],[total_eve_charge]]&lt;=20,"Medium Charges","High Charges"))</f>
        <v>Low Charges</v>
      </c>
      <c r="AB40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13" t="str">
        <f>IF(tbl_Customers[[#This Row],[number_vmail_messages]] = 0, "No Usage", IF(tbl_Customers[[#This Row],[number_vmail_messages]] &lt;= 20, "Low Usage", IF(tbl_Customers[[#This Row],[number_vmail_messages]] &lt;= 40, "Medium Usgae", "High Usage")))</f>
        <v>No Usage</v>
      </c>
      <c r="AD4013" t="str">
        <f>IF(tbl_Customers[[#This Row],[total_day_minutes]]&lt;=150,"Low Usage", IF(tbl_Customers[[#This Row],[total_day_minutes]]&lt;=200,"Medium Usage", IF(tbl_Customers[[#This Row],[total_day_minutes]]&lt;=250,"High Usage","Very High Usage")))</f>
        <v>Medium Usage</v>
      </c>
      <c r="AE4013" t="str">
        <f>IF(tbl_Customers[[#This Row],[total_intl_calls]]&lt;=5,"Low Calls", IF(tbl_Customers[[#This Row],[total_intl_calls]]&lt;=10, "Medium Calls", "High Calls"))</f>
        <v>Low Calls</v>
      </c>
      <c r="AF40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13" s="36" t="str">
        <f>IF(tbl_Customers[[#This Row],[Churn_Risk_Score]]&gt;=10,"High Risk", IF(tbl_Customers[[#This Row],[Churn_Risk_Score]]&gt;=5,"Medium Risk","Low Risk"))</f>
        <v>Low Risk</v>
      </c>
    </row>
    <row r="4014" spans="1:33" x14ac:dyDescent="0.35">
      <c r="A4014">
        <v>4013</v>
      </c>
      <c r="B4014" t="s">
        <v>39</v>
      </c>
      <c r="C4014">
        <v>130</v>
      </c>
      <c r="D4014" t="s">
        <v>21</v>
      </c>
      <c r="E4014" t="s">
        <v>22</v>
      </c>
      <c r="F4014" t="s">
        <v>22</v>
      </c>
      <c r="G4014">
        <v>0</v>
      </c>
      <c r="H4014">
        <v>159.9</v>
      </c>
      <c r="I4014">
        <v>70</v>
      </c>
      <c r="J4014">
        <v>27.18</v>
      </c>
      <c r="K4014">
        <v>236.8</v>
      </c>
      <c r="L4014">
        <v>127</v>
      </c>
      <c r="M4014">
        <v>20.13</v>
      </c>
      <c r="N4014">
        <v>227.9</v>
      </c>
      <c r="O4014">
        <v>95</v>
      </c>
      <c r="P4014">
        <v>10.26</v>
      </c>
      <c r="Q4014">
        <v>9</v>
      </c>
      <c r="R4014">
        <v>1</v>
      </c>
      <c r="S4014">
        <v>2.4300000000000002</v>
      </c>
      <c r="T4014">
        <v>1</v>
      </c>
      <c r="U4014" t="s">
        <v>22</v>
      </c>
      <c r="V4014">
        <f>IF(tbl_Customers[[#This Row],[churn]] = "yes", 1, 0)</f>
        <v>0</v>
      </c>
      <c r="W4014" t="str">
        <f>IF(tbl_Customers[[#This Row],[number_customer_service_calls]] &lt;= 1, "0-1 Calls", IF(tbl_Customers[[#This Row],[number_customer_service_calls]] &lt;= 3, "2-3 Calls", IF(tbl_Customers[[#This Row],[number_customer_service_calls]] &lt;=5, "4-5 Calls", "6+ Calls")))</f>
        <v>0-1 Calls</v>
      </c>
      <c r="X4014" t="str">
        <f>IF(tbl_Customers[[#This Row],[account_length]] &lt;= 50, "0-50", IF(tbl_Customers[[#This Row],[account_length]] &lt;=100, "51-100", IF(tbl_Customers[[#This Row],[account_length]] &lt;= 150, "101-150", "151+")))</f>
        <v>101-150</v>
      </c>
      <c r="Y4014" t="str">
        <f>IF(tbl_Customers[[#This Row],[total_intl_charge]] &lt;= 3, "Low Charges", "High Charges")</f>
        <v>Low Charges</v>
      </c>
      <c r="Z4014" t="str">
        <f>IF(tbl_Customers[[#This Row],[total_eve_calls]]&lt;=80,"Low Calls",
IF(tbl_Customers[[#This Row],[total_eve_calls]]&lt;=120,"Medium Calls","High Calls"))</f>
        <v>High Calls</v>
      </c>
      <c r="AA4014" t="str">
        <f>IF(tbl_Customers[[#This Row],[total_eve_charge]]&lt;=15,"Low Charges",
IF(tbl_Customers[[#This Row],[total_eve_charge]]&lt;=20,"Medium Charges","High Charges"))</f>
        <v>High Charges</v>
      </c>
      <c r="AB40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4" t="str">
        <f>IF(tbl_Customers[[#This Row],[number_vmail_messages]] = 0, "No Usage", IF(tbl_Customers[[#This Row],[number_vmail_messages]] &lt;= 20, "Low Usage", IF(tbl_Customers[[#This Row],[number_vmail_messages]] &lt;= 40, "Medium Usgae", "High Usage")))</f>
        <v>No Usage</v>
      </c>
      <c r="AD4014" t="str">
        <f>IF(tbl_Customers[[#This Row],[total_day_minutes]]&lt;=150,"Low Usage", IF(tbl_Customers[[#This Row],[total_day_minutes]]&lt;=200,"Medium Usage", IF(tbl_Customers[[#This Row],[total_day_minutes]]&lt;=250,"High Usage","Very High Usage")))</f>
        <v>Medium Usage</v>
      </c>
      <c r="AE4014" t="str">
        <f>IF(tbl_Customers[[#This Row],[total_intl_calls]]&lt;=5,"Low Calls", IF(tbl_Customers[[#This Row],[total_intl_calls]]&lt;=10, "Medium Calls", "High Calls"))</f>
        <v>Low Calls</v>
      </c>
      <c r="AF40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14" s="36" t="str">
        <f>IF(tbl_Customers[[#This Row],[Churn_Risk_Score]]&gt;=10,"High Risk", IF(tbl_Customers[[#This Row],[Churn_Risk_Score]]&gt;=5,"Medium Risk","Low Risk"))</f>
        <v>Low Risk</v>
      </c>
    </row>
    <row r="4015" spans="1:33" x14ac:dyDescent="0.35">
      <c r="A4015">
        <v>4014</v>
      </c>
      <c r="B4015" t="s">
        <v>42</v>
      </c>
      <c r="C4015">
        <v>116</v>
      </c>
      <c r="D4015" t="s">
        <v>21</v>
      </c>
      <c r="E4015" t="s">
        <v>23</v>
      </c>
      <c r="F4015" t="s">
        <v>22</v>
      </c>
      <c r="G4015">
        <v>0</v>
      </c>
      <c r="H4015">
        <v>191.7</v>
      </c>
      <c r="I4015">
        <v>97</v>
      </c>
      <c r="J4015">
        <v>32.590000000000003</v>
      </c>
      <c r="K4015">
        <v>176.2</v>
      </c>
      <c r="L4015">
        <v>127</v>
      </c>
      <c r="M4015">
        <v>14.98</v>
      </c>
      <c r="N4015">
        <v>103.9</v>
      </c>
      <c r="O4015">
        <v>96</v>
      </c>
      <c r="P4015">
        <v>4.68</v>
      </c>
      <c r="Q4015">
        <v>4.9000000000000004</v>
      </c>
      <c r="R4015">
        <v>4</v>
      </c>
      <c r="S4015">
        <v>1.32</v>
      </c>
      <c r="T4015">
        <v>2</v>
      </c>
      <c r="U4015" t="s">
        <v>22</v>
      </c>
      <c r="V4015">
        <f>IF(tbl_Customers[[#This Row],[churn]] = "yes", 1, 0)</f>
        <v>0</v>
      </c>
      <c r="W4015" t="str">
        <f>IF(tbl_Customers[[#This Row],[number_customer_service_calls]] &lt;= 1, "0-1 Calls", IF(tbl_Customers[[#This Row],[number_customer_service_calls]] &lt;= 3, "2-3 Calls", IF(tbl_Customers[[#This Row],[number_customer_service_calls]] &lt;=5, "4-5 Calls", "6+ Calls")))</f>
        <v>2-3 Calls</v>
      </c>
      <c r="X4015" t="str">
        <f>IF(tbl_Customers[[#This Row],[account_length]] &lt;= 50, "0-50", IF(tbl_Customers[[#This Row],[account_length]] &lt;=100, "51-100", IF(tbl_Customers[[#This Row],[account_length]] &lt;= 150, "101-150", "151+")))</f>
        <v>101-150</v>
      </c>
      <c r="Y4015" t="str">
        <f>IF(tbl_Customers[[#This Row],[total_intl_charge]] &lt;= 3, "Low Charges", "High Charges")</f>
        <v>Low Charges</v>
      </c>
      <c r="Z4015" t="str">
        <f>IF(tbl_Customers[[#This Row],[total_eve_calls]]&lt;=80,"Low Calls",
IF(tbl_Customers[[#This Row],[total_eve_calls]]&lt;=120,"Medium Calls","High Calls"))</f>
        <v>High Calls</v>
      </c>
      <c r="AA4015" t="str">
        <f>IF(tbl_Customers[[#This Row],[total_eve_charge]]&lt;=15,"Low Charges",
IF(tbl_Customers[[#This Row],[total_eve_charge]]&lt;=20,"Medium Charges","High Charges"))</f>
        <v>Low Charges</v>
      </c>
      <c r="AB40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5" t="str">
        <f>IF(tbl_Customers[[#This Row],[number_vmail_messages]] = 0, "No Usage", IF(tbl_Customers[[#This Row],[number_vmail_messages]] &lt;= 20, "Low Usage", IF(tbl_Customers[[#This Row],[number_vmail_messages]] &lt;= 40, "Medium Usgae", "High Usage")))</f>
        <v>No Usage</v>
      </c>
      <c r="AD4015" t="str">
        <f>IF(tbl_Customers[[#This Row],[total_day_minutes]]&lt;=150,"Low Usage", IF(tbl_Customers[[#This Row],[total_day_minutes]]&lt;=200,"Medium Usage", IF(tbl_Customers[[#This Row],[total_day_minutes]]&lt;=250,"High Usage","Very High Usage")))</f>
        <v>Medium Usage</v>
      </c>
      <c r="AE4015" t="str">
        <f>IF(tbl_Customers[[#This Row],[total_intl_calls]]&lt;=5,"Low Calls", IF(tbl_Customers[[#This Row],[total_intl_calls]]&lt;=10, "Medium Calls", "High Calls"))</f>
        <v>Low Calls</v>
      </c>
      <c r="AF40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15" s="36" t="str">
        <f>IF(tbl_Customers[[#This Row],[Churn_Risk_Score]]&gt;=10,"High Risk", IF(tbl_Customers[[#This Row],[Churn_Risk_Score]]&gt;=5,"Medium Risk","Low Risk"))</f>
        <v>Low Risk</v>
      </c>
    </row>
    <row r="4016" spans="1:33" x14ac:dyDescent="0.35">
      <c r="A4016">
        <v>4015</v>
      </c>
      <c r="B4016" t="s">
        <v>74</v>
      </c>
      <c r="C4016">
        <v>161</v>
      </c>
      <c r="D4016" t="s">
        <v>28</v>
      </c>
      <c r="E4016" t="s">
        <v>22</v>
      </c>
      <c r="F4016" t="s">
        <v>22</v>
      </c>
      <c r="G4016">
        <v>0</v>
      </c>
      <c r="H4016">
        <v>151.19999999999999</v>
      </c>
      <c r="I4016">
        <v>89</v>
      </c>
      <c r="J4016">
        <v>25.7</v>
      </c>
      <c r="K4016">
        <v>228.4</v>
      </c>
      <c r="L4016">
        <v>117</v>
      </c>
      <c r="M4016">
        <v>19.41</v>
      </c>
      <c r="N4016">
        <v>169.3</v>
      </c>
      <c r="O4016">
        <v>107</v>
      </c>
      <c r="P4016">
        <v>7.62</v>
      </c>
      <c r="Q4016">
        <v>9.3000000000000007</v>
      </c>
      <c r="R4016">
        <v>2</v>
      </c>
      <c r="S4016">
        <v>2.5099999999999998</v>
      </c>
      <c r="T4016">
        <v>2</v>
      </c>
      <c r="U4016" t="s">
        <v>22</v>
      </c>
      <c r="V4016">
        <f>IF(tbl_Customers[[#This Row],[churn]] = "yes", 1, 0)</f>
        <v>0</v>
      </c>
      <c r="W4016" t="str">
        <f>IF(tbl_Customers[[#This Row],[number_customer_service_calls]] &lt;= 1, "0-1 Calls", IF(tbl_Customers[[#This Row],[number_customer_service_calls]] &lt;= 3, "2-3 Calls", IF(tbl_Customers[[#This Row],[number_customer_service_calls]] &lt;=5, "4-5 Calls", "6+ Calls")))</f>
        <v>2-3 Calls</v>
      </c>
      <c r="X4016" t="str">
        <f>IF(tbl_Customers[[#This Row],[account_length]] &lt;= 50, "0-50", IF(tbl_Customers[[#This Row],[account_length]] &lt;=100, "51-100", IF(tbl_Customers[[#This Row],[account_length]] &lt;= 150, "101-150", "151+")))</f>
        <v>151+</v>
      </c>
      <c r="Y4016" t="str">
        <f>IF(tbl_Customers[[#This Row],[total_intl_charge]] &lt;= 3, "Low Charges", "High Charges")</f>
        <v>Low Charges</v>
      </c>
      <c r="Z4016" t="str">
        <f>IF(tbl_Customers[[#This Row],[total_eve_calls]]&lt;=80,"Low Calls",
IF(tbl_Customers[[#This Row],[total_eve_calls]]&lt;=120,"Medium Calls","High Calls"))</f>
        <v>Medium Calls</v>
      </c>
      <c r="AA4016" t="str">
        <f>IF(tbl_Customers[[#This Row],[total_eve_charge]]&lt;=15,"Low Charges",
IF(tbl_Customers[[#This Row],[total_eve_charge]]&lt;=20,"Medium Charges","High Charges"))</f>
        <v>Medium Charges</v>
      </c>
      <c r="AB40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6" t="str">
        <f>IF(tbl_Customers[[#This Row],[number_vmail_messages]] = 0, "No Usage", IF(tbl_Customers[[#This Row],[number_vmail_messages]] &lt;= 20, "Low Usage", IF(tbl_Customers[[#This Row],[number_vmail_messages]] &lt;= 40, "Medium Usgae", "High Usage")))</f>
        <v>No Usage</v>
      </c>
      <c r="AD4016" t="str">
        <f>IF(tbl_Customers[[#This Row],[total_day_minutes]]&lt;=150,"Low Usage", IF(tbl_Customers[[#This Row],[total_day_minutes]]&lt;=200,"Medium Usage", IF(tbl_Customers[[#This Row],[total_day_minutes]]&lt;=250,"High Usage","Very High Usage")))</f>
        <v>Medium Usage</v>
      </c>
      <c r="AE4016" t="str">
        <f>IF(tbl_Customers[[#This Row],[total_intl_calls]]&lt;=5,"Low Calls", IF(tbl_Customers[[#This Row],[total_intl_calls]]&lt;=10, "Medium Calls", "High Calls"))</f>
        <v>Low Calls</v>
      </c>
      <c r="AF40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16" s="36" t="str">
        <f>IF(tbl_Customers[[#This Row],[Churn_Risk_Score]]&gt;=10,"High Risk", IF(tbl_Customers[[#This Row],[Churn_Risk_Score]]&gt;=5,"Medium Risk","Low Risk"))</f>
        <v>Low Risk</v>
      </c>
    </row>
    <row r="4017" spans="1:33" x14ac:dyDescent="0.35">
      <c r="A4017">
        <v>4016</v>
      </c>
      <c r="B4017" t="s">
        <v>50</v>
      </c>
      <c r="C4017">
        <v>130</v>
      </c>
      <c r="D4017" t="s">
        <v>21</v>
      </c>
      <c r="E4017" t="s">
        <v>22</v>
      </c>
      <c r="F4017" t="s">
        <v>22</v>
      </c>
      <c r="G4017">
        <v>0</v>
      </c>
      <c r="H4017">
        <v>182.1</v>
      </c>
      <c r="I4017">
        <v>136</v>
      </c>
      <c r="J4017">
        <v>30.96</v>
      </c>
      <c r="K4017">
        <v>204.2</v>
      </c>
      <c r="L4017">
        <v>99</v>
      </c>
      <c r="M4017">
        <v>17.36</v>
      </c>
      <c r="N4017">
        <v>355.1</v>
      </c>
      <c r="O4017">
        <v>135</v>
      </c>
      <c r="P4017">
        <v>15.98</v>
      </c>
      <c r="Q4017">
        <v>12</v>
      </c>
      <c r="R4017">
        <v>7</v>
      </c>
      <c r="S4017">
        <v>3.24</v>
      </c>
      <c r="T4017">
        <v>2</v>
      </c>
      <c r="U4017" t="s">
        <v>22</v>
      </c>
      <c r="V4017">
        <f>IF(tbl_Customers[[#This Row],[churn]] = "yes", 1, 0)</f>
        <v>0</v>
      </c>
      <c r="W4017" t="str">
        <f>IF(tbl_Customers[[#This Row],[number_customer_service_calls]] &lt;= 1, "0-1 Calls", IF(tbl_Customers[[#This Row],[number_customer_service_calls]] &lt;= 3, "2-3 Calls", IF(tbl_Customers[[#This Row],[number_customer_service_calls]] &lt;=5, "4-5 Calls", "6+ Calls")))</f>
        <v>2-3 Calls</v>
      </c>
      <c r="X4017" t="str">
        <f>IF(tbl_Customers[[#This Row],[account_length]] &lt;= 50, "0-50", IF(tbl_Customers[[#This Row],[account_length]] &lt;=100, "51-100", IF(tbl_Customers[[#This Row],[account_length]] &lt;= 150, "101-150", "151+")))</f>
        <v>101-150</v>
      </c>
      <c r="Y4017" t="str">
        <f>IF(tbl_Customers[[#This Row],[total_intl_charge]] &lt;= 3, "Low Charges", "High Charges")</f>
        <v>High Charges</v>
      </c>
      <c r="Z4017" t="str">
        <f>IF(tbl_Customers[[#This Row],[total_eve_calls]]&lt;=80,"Low Calls",
IF(tbl_Customers[[#This Row],[total_eve_calls]]&lt;=120,"Medium Calls","High Calls"))</f>
        <v>Medium Calls</v>
      </c>
      <c r="AA4017" t="str">
        <f>IF(tbl_Customers[[#This Row],[total_eve_charge]]&lt;=15,"Low Charges",
IF(tbl_Customers[[#This Row],[total_eve_charge]]&lt;=20,"Medium Charges","High Charges"))</f>
        <v>Medium Charges</v>
      </c>
      <c r="AB40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17" t="str">
        <f>IF(tbl_Customers[[#This Row],[number_vmail_messages]] = 0, "No Usage", IF(tbl_Customers[[#This Row],[number_vmail_messages]] &lt;= 20, "Low Usage", IF(tbl_Customers[[#This Row],[number_vmail_messages]] &lt;= 40, "Medium Usgae", "High Usage")))</f>
        <v>No Usage</v>
      </c>
      <c r="AD4017" t="str">
        <f>IF(tbl_Customers[[#This Row],[total_day_minutes]]&lt;=150,"Low Usage", IF(tbl_Customers[[#This Row],[total_day_minutes]]&lt;=200,"Medium Usage", IF(tbl_Customers[[#This Row],[total_day_minutes]]&lt;=250,"High Usage","Very High Usage")))</f>
        <v>Medium Usage</v>
      </c>
      <c r="AE4017" t="str">
        <f>IF(tbl_Customers[[#This Row],[total_intl_calls]]&lt;=5,"Low Calls", IF(tbl_Customers[[#This Row],[total_intl_calls]]&lt;=10, "Medium Calls", "High Calls"))</f>
        <v>Medium Calls</v>
      </c>
      <c r="AF40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17" s="36" t="str">
        <f>IF(tbl_Customers[[#This Row],[Churn_Risk_Score]]&gt;=10,"High Risk", IF(tbl_Customers[[#This Row],[Churn_Risk_Score]]&gt;=5,"Medium Risk","Low Risk"))</f>
        <v>Low Risk</v>
      </c>
    </row>
    <row r="4018" spans="1:33" x14ac:dyDescent="0.35">
      <c r="A4018">
        <v>4017</v>
      </c>
      <c r="B4018" t="s">
        <v>50</v>
      </c>
      <c r="C4018">
        <v>42</v>
      </c>
      <c r="D4018" t="s">
        <v>28</v>
      </c>
      <c r="E4018" t="s">
        <v>22</v>
      </c>
      <c r="F4018" t="s">
        <v>22</v>
      </c>
      <c r="G4018">
        <v>0</v>
      </c>
      <c r="H4018">
        <v>155.1</v>
      </c>
      <c r="I4018">
        <v>110</v>
      </c>
      <c r="J4018">
        <v>26.37</v>
      </c>
      <c r="K4018">
        <v>160.80000000000001</v>
      </c>
      <c r="L4018">
        <v>109</v>
      </c>
      <c r="M4018">
        <v>13.67</v>
      </c>
      <c r="N4018">
        <v>237.4</v>
      </c>
      <c r="O4018">
        <v>115</v>
      </c>
      <c r="P4018">
        <v>10.68</v>
      </c>
      <c r="Q4018">
        <v>11.3</v>
      </c>
      <c r="R4018">
        <v>2</v>
      </c>
      <c r="S4018">
        <v>3.05</v>
      </c>
      <c r="T4018">
        <v>3</v>
      </c>
      <c r="U4018" t="s">
        <v>22</v>
      </c>
      <c r="V4018">
        <f>IF(tbl_Customers[[#This Row],[churn]] = "yes", 1, 0)</f>
        <v>0</v>
      </c>
      <c r="W4018" t="str">
        <f>IF(tbl_Customers[[#This Row],[number_customer_service_calls]] &lt;= 1, "0-1 Calls", IF(tbl_Customers[[#This Row],[number_customer_service_calls]] &lt;= 3, "2-3 Calls", IF(tbl_Customers[[#This Row],[number_customer_service_calls]] &lt;=5, "4-5 Calls", "6+ Calls")))</f>
        <v>2-3 Calls</v>
      </c>
      <c r="X4018" t="str">
        <f>IF(tbl_Customers[[#This Row],[account_length]] &lt;= 50, "0-50", IF(tbl_Customers[[#This Row],[account_length]] &lt;=100, "51-100", IF(tbl_Customers[[#This Row],[account_length]] &lt;= 150, "101-150", "151+")))</f>
        <v>0-50</v>
      </c>
      <c r="Y4018" t="str">
        <f>IF(tbl_Customers[[#This Row],[total_intl_charge]] &lt;= 3, "Low Charges", "High Charges")</f>
        <v>High Charges</v>
      </c>
      <c r="Z4018" t="str">
        <f>IF(tbl_Customers[[#This Row],[total_eve_calls]]&lt;=80,"Low Calls",
IF(tbl_Customers[[#This Row],[total_eve_calls]]&lt;=120,"Medium Calls","High Calls"))</f>
        <v>Medium Calls</v>
      </c>
      <c r="AA4018" t="str">
        <f>IF(tbl_Customers[[#This Row],[total_eve_charge]]&lt;=15,"Low Charges",
IF(tbl_Customers[[#This Row],[total_eve_charge]]&lt;=20,"Medium Charges","High Charges"))</f>
        <v>Low Charges</v>
      </c>
      <c r="AB40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18" t="str">
        <f>IF(tbl_Customers[[#This Row],[number_vmail_messages]] = 0, "No Usage", IF(tbl_Customers[[#This Row],[number_vmail_messages]] &lt;= 20, "Low Usage", IF(tbl_Customers[[#This Row],[number_vmail_messages]] &lt;= 40, "Medium Usgae", "High Usage")))</f>
        <v>No Usage</v>
      </c>
      <c r="AD4018" t="str">
        <f>IF(tbl_Customers[[#This Row],[total_day_minutes]]&lt;=150,"Low Usage", IF(tbl_Customers[[#This Row],[total_day_minutes]]&lt;=200,"Medium Usage", IF(tbl_Customers[[#This Row],[total_day_minutes]]&lt;=250,"High Usage","Very High Usage")))</f>
        <v>Medium Usage</v>
      </c>
      <c r="AE4018" t="str">
        <f>IF(tbl_Customers[[#This Row],[total_intl_calls]]&lt;=5,"Low Calls", IF(tbl_Customers[[#This Row],[total_intl_calls]]&lt;=10, "Medium Calls", "High Calls"))</f>
        <v>Low Calls</v>
      </c>
      <c r="AF40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18" s="36" t="str">
        <f>IF(tbl_Customers[[#This Row],[Churn_Risk_Score]]&gt;=10,"High Risk", IF(tbl_Customers[[#This Row],[Churn_Risk_Score]]&gt;=5,"Medium Risk","Low Risk"))</f>
        <v>Low Risk</v>
      </c>
    </row>
    <row r="4019" spans="1:33" x14ac:dyDescent="0.35">
      <c r="A4019">
        <v>4018</v>
      </c>
      <c r="B4019" t="s">
        <v>41</v>
      </c>
      <c r="C4019">
        <v>97</v>
      </c>
      <c r="D4019" t="s">
        <v>21</v>
      </c>
      <c r="E4019" t="s">
        <v>22</v>
      </c>
      <c r="F4019" t="s">
        <v>23</v>
      </c>
      <c r="G4019">
        <v>27</v>
      </c>
      <c r="H4019">
        <v>125.9</v>
      </c>
      <c r="I4019">
        <v>90</v>
      </c>
      <c r="J4019">
        <v>21.4</v>
      </c>
      <c r="K4019">
        <v>123.4</v>
      </c>
      <c r="L4019">
        <v>91</v>
      </c>
      <c r="M4019">
        <v>10.49</v>
      </c>
      <c r="N4019">
        <v>230</v>
      </c>
      <c r="O4019">
        <v>71</v>
      </c>
      <c r="P4019">
        <v>10.35</v>
      </c>
      <c r="Q4019">
        <v>7.3</v>
      </c>
      <c r="R4019">
        <v>7</v>
      </c>
      <c r="S4019">
        <v>1.97</v>
      </c>
      <c r="T4019">
        <v>0</v>
      </c>
      <c r="U4019" t="s">
        <v>22</v>
      </c>
      <c r="V4019">
        <f>IF(tbl_Customers[[#This Row],[churn]] = "yes", 1, 0)</f>
        <v>0</v>
      </c>
      <c r="W4019" t="str">
        <f>IF(tbl_Customers[[#This Row],[number_customer_service_calls]] &lt;= 1, "0-1 Calls", IF(tbl_Customers[[#This Row],[number_customer_service_calls]] &lt;= 3, "2-3 Calls", IF(tbl_Customers[[#This Row],[number_customer_service_calls]] &lt;=5, "4-5 Calls", "6+ Calls")))</f>
        <v>0-1 Calls</v>
      </c>
      <c r="X4019" t="str">
        <f>IF(tbl_Customers[[#This Row],[account_length]] &lt;= 50, "0-50", IF(tbl_Customers[[#This Row],[account_length]] &lt;=100, "51-100", IF(tbl_Customers[[#This Row],[account_length]] &lt;= 150, "101-150", "151+")))</f>
        <v>51-100</v>
      </c>
      <c r="Y4019" t="str">
        <f>IF(tbl_Customers[[#This Row],[total_intl_charge]] &lt;= 3, "Low Charges", "High Charges")</f>
        <v>Low Charges</v>
      </c>
      <c r="Z4019" t="str">
        <f>IF(tbl_Customers[[#This Row],[total_eve_calls]]&lt;=80,"Low Calls",
IF(tbl_Customers[[#This Row],[total_eve_calls]]&lt;=120,"Medium Calls","High Calls"))</f>
        <v>Medium Calls</v>
      </c>
      <c r="AA4019" t="str">
        <f>IF(tbl_Customers[[#This Row],[total_eve_charge]]&lt;=15,"Low Charges",
IF(tbl_Customers[[#This Row],[total_eve_charge]]&lt;=20,"Medium Charges","High Charges"))</f>
        <v>Low Charges</v>
      </c>
      <c r="AB40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19" t="str">
        <f>IF(tbl_Customers[[#This Row],[number_vmail_messages]] = 0, "No Usage", IF(tbl_Customers[[#This Row],[number_vmail_messages]] &lt;= 20, "Low Usage", IF(tbl_Customers[[#This Row],[number_vmail_messages]] &lt;= 40, "Medium Usgae", "High Usage")))</f>
        <v>Medium Usgae</v>
      </c>
      <c r="AD4019" t="str">
        <f>IF(tbl_Customers[[#This Row],[total_day_minutes]]&lt;=150,"Low Usage", IF(tbl_Customers[[#This Row],[total_day_minutes]]&lt;=200,"Medium Usage", IF(tbl_Customers[[#This Row],[total_day_minutes]]&lt;=250,"High Usage","Very High Usage")))</f>
        <v>Low Usage</v>
      </c>
      <c r="AE4019" t="str">
        <f>IF(tbl_Customers[[#This Row],[total_intl_calls]]&lt;=5,"Low Calls", IF(tbl_Customers[[#This Row],[total_intl_calls]]&lt;=10, "Medium Calls", "High Calls"))</f>
        <v>Medium Calls</v>
      </c>
      <c r="AF40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19" s="36" t="str">
        <f>IF(tbl_Customers[[#This Row],[Churn_Risk_Score]]&gt;=10,"High Risk", IF(tbl_Customers[[#This Row],[Churn_Risk_Score]]&gt;=5,"Medium Risk","Low Risk"))</f>
        <v>Low Risk</v>
      </c>
    </row>
    <row r="4020" spans="1:33" x14ac:dyDescent="0.35">
      <c r="A4020">
        <v>4019</v>
      </c>
      <c r="B4020" t="s">
        <v>42</v>
      </c>
      <c r="C4020">
        <v>127</v>
      </c>
      <c r="D4020" t="s">
        <v>21</v>
      </c>
      <c r="E4020" t="s">
        <v>22</v>
      </c>
      <c r="F4020" t="s">
        <v>23</v>
      </c>
      <c r="G4020">
        <v>29</v>
      </c>
      <c r="H4020">
        <v>136.1</v>
      </c>
      <c r="I4020">
        <v>146</v>
      </c>
      <c r="J4020">
        <v>23.14</v>
      </c>
      <c r="K4020">
        <v>302.60000000000002</v>
      </c>
      <c r="L4020">
        <v>105</v>
      </c>
      <c r="M4020">
        <v>25.72</v>
      </c>
      <c r="N4020">
        <v>163.1</v>
      </c>
      <c r="O4020">
        <v>116</v>
      </c>
      <c r="P4020">
        <v>7.34</v>
      </c>
      <c r="Q4020">
        <v>18.5</v>
      </c>
      <c r="R4020">
        <v>2</v>
      </c>
      <c r="S4020">
        <v>5</v>
      </c>
      <c r="T4020">
        <v>2</v>
      </c>
      <c r="U4020" t="s">
        <v>22</v>
      </c>
      <c r="V4020">
        <f>IF(tbl_Customers[[#This Row],[churn]] = "yes", 1, 0)</f>
        <v>0</v>
      </c>
      <c r="W4020" t="str">
        <f>IF(tbl_Customers[[#This Row],[number_customer_service_calls]] &lt;= 1, "0-1 Calls", IF(tbl_Customers[[#This Row],[number_customer_service_calls]] &lt;= 3, "2-3 Calls", IF(tbl_Customers[[#This Row],[number_customer_service_calls]] &lt;=5, "4-5 Calls", "6+ Calls")))</f>
        <v>2-3 Calls</v>
      </c>
      <c r="X4020" t="str">
        <f>IF(tbl_Customers[[#This Row],[account_length]] &lt;= 50, "0-50", IF(tbl_Customers[[#This Row],[account_length]] &lt;=100, "51-100", IF(tbl_Customers[[#This Row],[account_length]] &lt;= 150, "101-150", "151+")))</f>
        <v>101-150</v>
      </c>
      <c r="Y4020" t="str">
        <f>IF(tbl_Customers[[#This Row],[total_intl_charge]] &lt;= 3, "Low Charges", "High Charges")</f>
        <v>High Charges</v>
      </c>
      <c r="Z4020" t="str">
        <f>IF(tbl_Customers[[#This Row],[total_eve_calls]]&lt;=80,"Low Calls",
IF(tbl_Customers[[#This Row],[total_eve_calls]]&lt;=120,"Medium Calls","High Calls"))</f>
        <v>Medium Calls</v>
      </c>
      <c r="AA4020" t="str">
        <f>IF(tbl_Customers[[#This Row],[total_eve_charge]]&lt;=15,"Low Charges",
IF(tbl_Customers[[#This Row],[total_eve_charge]]&lt;=20,"Medium Charges","High Charges"))</f>
        <v>High Charges</v>
      </c>
      <c r="AB40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0" t="str">
        <f>IF(tbl_Customers[[#This Row],[number_vmail_messages]] = 0, "No Usage", IF(tbl_Customers[[#This Row],[number_vmail_messages]] &lt;= 20, "Low Usage", IF(tbl_Customers[[#This Row],[number_vmail_messages]] &lt;= 40, "Medium Usgae", "High Usage")))</f>
        <v>Medium Usgae</v>
      </c>
      <c r="AD4020" t="str">
        <f>IF(tbl_Customers[[#This Row],[total_day_minutes]]&lt;=150,"Low Usage", IF(tbl_Customers[[#This Row],[total_day_minutes]]&lt;=200,"Medium Usage", IF(tbl_Customers[[#This Row],[total_day_minutes]]&lt;=250,"High Usage","Very High Usage")))</f>
        <v>Low Usage</v>
      </c>
      <c r="AE4020" t="str">
        <f>IF(tbl_Customers[[#This Row],[total_intl_calls]]&lt;=5,"Low Calls", IF(tbl_Customers[[#This Row],[total_intl_calls]]&lt;=10, "Medium Calls", "High Calls"))</f>
        <v>Low Calls</v>
      </c>
      <c r="AF40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020" s="36" t="str">
        <f>IF(tbl_Customers[[#This Row],[Churn_Risk_Score]]&gt;=10,"High Risk", IF(tbl_Customers[[#This Row],[Churn_Risk_Score]]&gt;=5,"Medium Risk","Low Risk"))</f>
        <v>Low Risk</v>
      </c>
    </row>
    <row r="4021" spans="1:33" x14ac:dyDescent="0.35">
      <c r="A4021">
        <v>4020</v>
      </c>
      <c r="B4021" t="s">
        <v>55</v>
      </c>
      <c r="C4021">
        <v>34</v>
      </c>
      <c r="D4021" t="s">
        <v>21</v>
      </c>
      <c r="E4021" t="s">
        <v>22</v>
      </c>
      <c r="F4021" t="s">
        <v>23</v>
      </c>
      <c r="G4021">
        <v>33</v>
      </c>
      <c r="H4021">
        <v>284.3</v>
      </c>
      <c r="I4021">
        <v>115</v>
      </c>
      <c r="J4021">
        <v>48.33</v>
      </c>
      <c r="K4021">
        <v>204.8</v>
      </c>
      <c r="L4021">
        <v>125</v>
      </c>
      <c r="M4021">
        <v>17.41</v>
      </c>
      <c r="N4021">
        <v>143</v>
      </c>
      <c r="O4021">
        <v>83</v>
      </c>
      <c r="P4021">
        <v>6.44</v>
      </c>
      <c r="Q4021">
        <v>3.5</v>
      </c>
      <c r="R4021">
        <v>4</v>
      </c>
      <c r="S4021">
        <v>0.95</v>
      </c>
      <c r="T4021">
        <v>0</v>
      </c>
      <c r="U4021" t="s">
        <v>22</v>
      </c>
      <c r="V4021">
        <f>IF(tbl_Customers[[#This Row],[churn]] = "yes", 1, 0)</f>
        <v>0</v>
      </c>
      <c r="W4021" t="str">
        <f>IF(tbl_Customers[[#This Row],[number_customer_service_calls]] &lt;= 1, "0-1 Calls", IF(tbl_Customers[[#This Row],[number_customer_service_calls]] &lt;= 3, "2-3 Calls", IF(tbl_Customers[[#This Row],[number_customer_service_calls]] &lt;=5, "4-5 Calls", "6+ Calls")))</f>
        <v>0-1 Calls</v>
      </c>
      <c r="X4021" t="str">
        <f>IF(tbl_Customers[[#This Row],[account_length]] &lt;= 50, "0-50", IF(tbl_Customers[[#This Row],[account_length]] &lt;=100, "51-100", IF(tbl_Customers[[#This Row],[account_length]] &lt;= 150, "101-150", "151+")))</f>
        <v>0-50</v>
      </c>
      <c r="Y4021" t="str">
        <f>IF(tbl_Customers[[#This Row],[total_intl_charge]] &lt;= 3, "Low Charges", "High Charges")</f>
        <v>Low Charges</v>
      </c>
      <c r="Z4021" t="str">
        <f>IF(tbl_Customers[[#This Row],[total_eve_calls]]&lt;=80,"Low Calls",
IF(tbl_Customers[[#This Row],[total_eve_calls]]&lt;=120,"Medium Calls","High Calls"))</f>
        <v>High Calls</v>
      </c>
      <c r="AA4021" t="str">
        <f>IF(tbl_Customers[[#This Row],[total_eve_charge]]&lt;=15,"Low Charges",
IF(tbl_Customers[[#This Row],[total_eve_charge]]&lt;=20,"Medium Charges","High Charges"))</f>
        <v>Medium Charges</v>
      </c>
      <c r="AB40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21" t="str">
        <f>IF(tbl_Customers[[#This Row],[number_vmail_messages]] = 0, "No Usage", IF(tbl_Customers[[#This Row],[number_vmail_messages]] &lt;= 20, "Low Usage", IF(tbl_Customers[[#This Row],[number_vmail_messages]] &lt;= 40, "Medium Usgae", "High Usage")))</f>
        <v>Medium Usgae</v>
      </c>
      <c r="AD4021" t="str">
        <f>IF(tbl_Customers[[#This Row],[total_day_minutes]]&lt;=150,"Low Usage", IF(tbl_Customers[[#This Row],[total_day_minutes]]&lt;=200,"Medium Usage", IF(tbl_Customers[[#This Row],[total_day_minutes]]&lt;=250,"High Usage","Very High Usage")))</f>
        <v>Very High Usage</v>
      </c>
      <c r="AE4021" t="str">
        <f>IF(tbl_Customers[[#This Row],[total_intl_calls]]&lt;=5,"Low Calls", IF(tbl_Customers[[#This Row],[total_intl_calls]]&lt;=10, "Medium Calls", "High Calls"))</f>
        <v>Low Calls</v>
      </c>
      <c r="AF40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21" s="36" t="str">
        <f>IF(tbl_Customers[[#This Row],[Churn_Risk_Score]]&gt;=10,"High Risk", IF(tbl_Customers[[#This Row],[Churn_Risk_Score]]&gt;=5,"Medium Risk","Low Risk"))</f>
        <v>Low Risk</v>
      </c>
    </row>
    <row r="4022" spans="1:33" x14ac:dyDescent="0.35">
      <c r="A4022">
        <v>4021</v>
      </c>
      <c r="B4022" t="s">
        <v>53</v>
      </c>
      <c r="C4022">
        <v>116</v>
      </c>
      <c r="D4022" t="s">
        <v>21</v>
      </c>
      <c r="E4022" t="s">
        <v>22</v>
      </c>
      <c r="F4022" t="s">
        <v>22</v>
      </c>
      <c r="G4022">
        <v>0</v>
      </c>
      <c r="H4022">
        <v>199.7</v>
      </c>
      <c r="I4022">
        <v>76</v>
      </c>
      <c r="J4022">
        <v>33.950000000000003</v>
      </c>
      <c r="K4022">
        <v>98.5</v>
      </c>
      <c r="L4022">
        <v>104</v>
      </c>
      <c r="M4022">
        <v>8.3699999999999992</v>
      </c>
      <c r="N4022">
        <v>220.1</v>
      </c>
      <c r="O4022">
        <v>108</v>
      </c>
      <c r="P4022">
        <v>9.9</v>
      </c>
      <c r="Q4022">
        <v>13.7</v>
      </c>
      <c r="R4022">
        <v>6</v>
      </c>
      <c r="S4022">
        <v>3.7</v>
      </c>
      <c r="T4022">
        <v>1</v>
      </c>
      <c r="U4022" t="s">
        <v>22</v>
      </c>
      <c r="V4022">
        <f>IF(tbl_Customers[[#This Row],[churn]] = "yes", 1, 0)</f>
        <v>0</v>
      </c>
      <c r="W4022" t="str">
        <f>IF(tbl_Customers[[#This Row],[number_customer_service_calls]] &lt;= 1, "0-1 Calls", IF(tbl_Customers[[#This Row],[number_customer_service_calls]] &lt;= 3, "2-3 Calls", IF(tbl_Customers[[#This Row],[number_customer_service_calls]] &lt;=5, "4-5 Calls", "6+ Calls")))</f>
        <v>0-1 Calls</v>
      </c>
      <c r="X4022" t="str">
        <f>IF(tbl_Customers[[#This Row],[account_length]] &lt;= 50, "0-50", IF(tbl_Customers[[#This Row],[account_length]] &lt;=100, "51-100", IF(tbl_Customers[[#This Row],[account_length]] &lt;= 150, "101-150", "151+")))</f>
        <v>101-150</v>
      </c>
      <c r="Y4022" t="str">
        <f>IF(tbl_Customers[[#This Row],[total_intl_charge]] &lt;= 3, "Low Charges", "High Charges")</f>
        <v>High Charges</v>
      </c>
      <c r="Z4022" t="str">
        <f>IF(tbl_Customers[[#This Row],[total_eve_calls]]&lt;=80,"Low Calls",
IF(tbl_Customers[[#This Row],[total_eve_calls]]&lt;=120,"Medium Calls","High Calls"))</f>
        <v>Medium Calls</v>
      </c>
      <c r="AA4022" t="str">
        <f>IF(tbl_Customers[[#This Row],[total_eve_charge]]&lt;=15,"Low Charges",
IF(tbl_Customers[[#This Row],[total_eve_charge]]&lt;=20,"Medium Charges","High Charges"))</f>
        <v>Low Charges</v>
      </c>
      <c r="AB40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2" t="str">
        <f>IF(tbl_Customers[[#This Row],[number_vmail_messages]] = 0, "No Usage", IF(tbl_Customers[[#This Row],[number_vmail_messages]] &lt;= 20, "Low Usage", IF(tbl_Customers[[#This Row],[number_vmail_messages]] &lt;= 40, "Medium Usgae", "High Usage")))</f>
        <v>No Usage</v>
      </c>
      <c r="AD4022" t="str">
        <f>IF(tbl_Customers[[#This Row],[total_day_minutes]]&lt;=150,"Low Usage", IF(tbl_Customers[[#This Row],[total_day_minutes]]&lt;=200,"Medium Usage", IF(tbl_Customers[[#This Row],[total_day_minutes]]&lt;=250,"High Usage","Very High Usage")))</f>
        <v>Medium Usage</v>
      </c>
      <c r="AE4022" t="str">
        <f>IF(tbl_Customers[[#This Row],[total_intl_calls]]&lt;=5,"Low Calls", IF(tbl_Customers[[#This Row],[total_intl_calls]]&lt;=10, "Medium Calls", "High Calls"))</f>
        <v>Medium Calls</v>
      </c>
      <c r="AF40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22" s="36" t="str">
        <f>IF(tbl_Customers[[#This Row],[Churn_Risk_Score]]&gt;=10,"High Risk", IF(tbl_Customers[[#This Row],[Churn_Risk_Score]]&gt;=5,"Medium Risk","Low Risk"))</f>
        <v>Low Risk</v>
      </c>
    </row>
    <row r="4023" spans="1:33" x14ac:dyDescent="0.35">
      <c r="A4023">
        <v>4022</v>
      </c>
      <c r="B4023" t="s">
        <v>57</v>
      </c>
      <c r="C4023">
        <v>158</v>
      </c>
      <c r="D4023" t="s">
        <v>21</v>
      </c>
      <c r="E4023" t="s">
        <v>22</v>
      </c>
      <c r="F4023" t="s">
        <v>22</v>
      </c>
      <c r="G4023">
        <v>0</v>
      </c>
      <c r="H4023">
        <v>98.2</v>
      </c>
      <c r="I4023">
        <v>87</v>
      </c>
      <c r="J4023">
        <v>16.690000000000001</v>
      </c>
      <c r="K4023">
        <v>198.3</v>
      </c>
      <c r="L4023">
        <v>71</v>
      </c>
      <c r="M4023">
        <v>16.86</v>
      </c>
      <c r="N4023">
        <v>246</v>
      </c>
      <c r="O4023">
        <v>99</v>
      </c>
      <c r="P4023">
        <v>11.07</v>
      </c>
      <c r="Q4023">
        <v>13</v>
      </c>
      <c r="R4023">
        <v>5</v>
      </c>
      <c r="S4023">
        <v>3.51</v>
      </c>
      <c r="T4023">
        <v>2</v>
      </c>
      <c r="U4023" t="s">
        <v>22</v>
      </c>
      <c r="V4023">
        <f>IF(tbl_Customers[[#This Row],[churn]] = "yes", 1, 0)</f>
        <v>0</v>
      </c>
      <c r="W4023" t="str">
        <f>IF(tbl_Customers[[#This Row],[number_customer_service_calls]] &lt;= 1, "0-1 Calls", IF(tbl_Customers[[#This Row],[number_customer_service_calls]] &lt;= 3, "2-3 Calls", IF(tbl_Customers[[#This Row],[number_customer_service_calls]] &lt;=5, "4-5 Calls", "6+ Calls")))</f>
        <v>2-3 Calls</v>
      </c>
      <c r="X4023" t="str">
        <f>IF(tbl_Customers[[#This Row],[account_length]] &lt;= 50, "0-50", IF(tbl_Customers[[#This Row],[account_length]] &lt;=100, "51-100", IF(tbl_Customers[[#This Row],[account_length]] &lt;= 150, "101-150", "151+")))</f>
        <v>151+</v>
      </c>
      <c r="Y4023" t="str">
        <f>IF(tbl_Customers[[#This Row],[total_intl_charge]] &lt;= 3, "Low Charges", "High Charges")</f>
        <v>High Charges</v>
      </c>
      <c r="Z4023" t="str">
        <f>IF(tbl_Customers[[#This Row],[total_eve_calls]]&lt;=80,"Low Calls",
IF(tbl_Customers[[#This Row],[total_eve_calls]]&lt;=120,"Medium Calls","High Calls"))</f>
        <v>Low Calls</v>
      </c>
      <c r="AA4023" t="str">
        <f>IF(tbl_Customers[[#This Row],[total_eve_charge]]&lt;=15,"Low Charges",
IF(tbl_Customers[[#This Row],[total_eve_charge]]&lt;=20,"Medium Charges","High Charges"))</f>
        <v>Medium Charges</v>
      </c>
      <c r="AB40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3" t="str">
        <f>IF(tbl_Customers[[#This Row],[number_vmail_messages]] = 0, "No Usage", IF(tbl_Customers[[#This Row],[number_vmail_messages]] &lt;= 20, "Low Usage", IF(tbl_Customers[[#This Row],[number_vmail_messages]] &lt;= 40, "Medium Usgae", "High Usage")))</f>
        <v>No Usage</v>
      </c>
      <c r="AD4023" t="str">
        <f>IF(tbl_Customers[[#This Row],[total_day_minutes]]&lt;=150,"Low Usage", IF(tbl_Customers[[#This Row],[total_day_minutes]]&lt;=200,"Medium Usage", IF(tbl_Customers[[#This Row],[total_day_minutes]]&lt;=250,"High Usage","Very High Usage")))</f>
        <v>Low Usage</v>
      </c>
      <c r="AE4023" t="str">
        <f>IF(tbl_Customers[[#This Row],[total_intl_calls]]&lt;=5,"Low Calls", IF(tbl_Customers[[#This Row],[total_intl_calls]]&lt;=10, "Medium Calls", "High Calls"))</f>
        <v>Low Calls</v>
      </c>
      <c r="AF40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23" s="36" t="str">
        <f>IF(tbl_Customers[[#This Row],[Churn_Risk_Score]]&gt;=10,"High Risk", IF(tbl_Customers[[#This Row],[Churn_Risk_Score]]&gt;=5,"Medium Risk","Low Risk"))</f>
        <v>Low Risk</v>
      </c>
    </row>
    <row r="4024" spans="1:33" x14ac:dyDescent="0.35">
      <c r="A4024">
        <v>4023</v>
      </c>
      <c r="B4024" t="s">
        <v>73</v>
      </c>
      <c r="C4024">
        <v>86</v>
      </c>
      <c r="D4024" t="s">
        <v>21</v>
      </c>
      <c r="E4024" t="s">
        <v>22</v>
      </c>
      <c r="F4024" t="s">
        <v>23</v>
      </c>
      <c r="G4024">
        <v>23</v>
      </c>
      <c r="H4024">
        <v>247.6</v>
      </c>
      <c r="I4024">
        <v>65</v>
      </c>
      <c r="J4024">
        <v>42.09</v>
      </c>
      <c r="K4024">
        <v>255.7</v>
      </c>
      <c r="L4024">
        <v>104</v>
      </c>
      <c r="M4024">
        <v>21.73</v>
      </c>
      <c r="N4024">
        <v>150</v>
      </c>
      <c r="O4024">
        <v>138</v>
      </c>
      <c r="P4024">
        <v>6.75</v>
      </c>
      <c r="Q4024">
        <v>7.3</v>
      </c>
      <c r="R4024">
        <v>5</v>
      </c>
      <c r="S4024">
        <v>1.97</v>
      </c>
      <c r="T4024">
        <v>3</v>
      </c>
      <c r="U4024" t="s">
        <v>22</v>
      </c>
      <c r="V4024">
        <f>IF(tbl_Customers[[#This Row],[churn]] = "yes", 1, 0)</f>
        <v>0</v>
      </c>
      <c r="W4024" t="str">
        <f>IF(tbl_Customers[[#This Row],[number_customer_service_calls]] &lt;= 1, "0-1 Calls", IF(tbl_Customers[[#This Row],[number_customer_service_calls]] &lt;= 3, "2-3 Calls", IF(tbl_Customers[[#This Row],[number_customer_service_calls]] &lt;=5, "4-5 Calls", "6+ Calls")))</f>
        <v>2-3 Calls</v>
      </c>
      <c r="X4024" t="str">
        <f>IF(tbl_Customers[[#This Row],[account_length]] &lt;= 50, "0-50", IF(tbl_Customers[[#This Row],[account_length]] &lt;=100, "51-100", IF(tbl_Customers[[#This Row],[account_length]] &lt;= 150, "101-150", "151+")))</f>
        <v>51-100</v>
      </c>
      <c r="Y4024" t="str">
        <f>IF(tbl_Customers[[#This Row],[total_intl_charge]] &lt;= 3, "Low Charges", "High Charges")</f>
        <v>Low Charges</v>
      </c>
      <c r="Z4024" t="str">
        <f>IF(tbl_Customers[[#This Row],[total_eve_calls]]&lt;=80,"Low Calls",
IF(tbl_Customers[[#This Row],[total_eve_calls]]&lt;=120,"Medium Calls","High Calls"))</f>
        <v>Medium Calls</v>
      </c>
      <c r="AA4024" t="str">
        <f>IF(tbl_Customers[[#This Row],[total_eve_charge]]&lt;=15,"Low Charges",
IF(tbl_Customers[[#This Row],[total_eve_charge]]&lt;=20,"Medium Charges","High Charges"))</f>
        <v>High Charges</v>
      </c>
      <c r="AB40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24" t="str">
        <f>IF(tbl_Customers[[#This Row],[number_vmail_messages]] = 0, "No Usage", IF(tbl_Customers[[#This Row],[number_vmail_messages]] &lt;= 20, "Low Usage", IF(tbl_Customers[[#This Row],[number_vmail_messages]] &lt;= 40, "Medium Usgae", "High Usage")))</f>
        <v>Medium Usgae</v>
      </c>
      <c r="AD4024" t="str">
        <f>IF(tbl_Customers[[#This Row],[total_day_minutes]]&lt;=150,"Low Usage", IF(tbl_Customers[[#This Row],[total_day_minutes]]&lt;=200,"Medium Usage", IF(tbl_Customers[[#This Row],[total_day_minutes]]&lt;=250,"High Usage","Very High Usage")))</f>
        <v>High Usage</v>
      </c>
      <c r="AE4024" t="str">
        <f>IF(tbl_Customers[[#This Row],[total_intl_calls]]&lt;=5,"Low Calls", IF(tbl_Customers[[#This Row],[total_intl_calls]]&lt;=10, "Medium Calls", "High Calls"))</f>
        <v>Low Calls</v>
      </c>
      <c r="AF40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24" s="36" t="str">
        <f>IF(tbl_Customers[[#This Row],[Churn_Risk_Score]]&gt;=10,"High Risk", IF(tbl_Customers[[#This Row],[Churn_Risk_Score]]&gt;=5,"Medium Risk","Low Risk"))</f>
        <v>Low Risk</v>
      </c>
    </row>
    <row r="4025" spans="1:33" x14ac:dyDescent="0.35">
      <c r="A4025">
        <v>4024</v>
      </c>
      <c r="B4025" t="s">
        <v>35</v>
      </c>
      <c r="C4025">
        <v>21</v>
      </c>
      <c r="D4025" t="s">
        <v>21</v>
      </c>
      <c r="E4025" t="s">
        <v>22</v>
      </c>
      <c r="F4025" t="s">
        <v>22</v>
      </c>
      <c r="G4025">
        <v>0</v>
      </c>
      <c r="H4025">
        <v>254.3</v>
      </c>
      <c r="I4025">
        <v>87</v>
      </c>
      <c r="J4025">
        <v>43.23</v>
      </c>
      <c r="K4025">
        <v>215.5</v>
      </c>
      <c r="L4025">
        <v>95</v>
      </c>
      <c r="M4025">
        <v>18.32</v>
      </c>
      <c r="N4025">
        <v>236.3</v>
      </c>
      <c r="O4025">
        <v>98</v>
      </c>
      <c r="P4025">
        <v>10.63</v>
      </c>
      <c r="Q4025">
        <v>11.6</v>
      </c>
      <c r="R4025">
        <v>5</v>
      </c>
      <c r="S4025">
        <v>3.13</v>
      </c>
      <c r="T4025">
        <v>1</v>
      </c>
      <c r="U4025" t="s">
        <v>23</v>
      </c>
      <c r="V4025">
        <f>IF(tbl_Customers[[#This Row],[churn]] = "yes", 1, 0)</f>
        <v>1</v>
      </c>
      <c r="W4025" t="str">
        <f>IF(tbl_Customers[[#This Row],[number_customer_service_calls]] &lt;= 1, "0-1 Calls", IF(tbl_Customers[[#This Row],[number_customer_service_calls]] &lt;= 3, "2-3 Calls", IF(tbl_Customers[[#This Row],[number_customer_service_calls]] &lt;=5, "4-5 Calls", "6+ Calls")))</f>
        <v>0-1 Calls</v>
      </c>
      <c r="X4025" t="str">
        <f>IF(tbl_Customers[[#This Row],[account_length]] &lt;= 50, "0-50", IF(tbl_Customers[[#This Row],[account_length]] &lt;=100, "51-100", IF(tbl_Customers[[#This Row],[account_length]] &lt;= 150, "101-150", "151+")))</f>
        <v>0-50</v>
      </c>
      <c r="Y4025" t="str">
        <f>IF(tbl_Customers[[#This Row],[total_intl_charge]] &lt;= 3, "Low Charges", "High Charges")</f>
        <v>High Charges</v>
      </c>
      <c r="Z4025" t="str">
        <f>IF(tbl_Customers[[#This Row],[total_eve_calls]]&lt;=80,"Low Calls",
IF(tbl_Customers[[#This Row],[total_eve_calls]]&lt;=120,"Medium Calls","High Calls"))</f>
        <v>Medium Calls</v>
      </c>
      <c r="AA4025" t="str">
        <f>IF(tbl_Customers[[#This Row],[total_eve_charge]]&lt;=15,"Low Charges",
IF(tbl_Customers[[#This Row],[total_eve_charge]]&lt;=20,"Medium Charges","High Charges"))</f>
        <v>Medium Charges</v>
      </c>
      <c r="AB40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25" t="str">
        <f>IF(tbl_Customers[[#This Row],[number_vmail_messages]] = 0, "No Usage", IF(tbl_Customers[[#This Row],[number_vmail_messages]] &lt;= 20, "Low Usage", IF(tbl_Customers[[#This Row],[number_vmail_messages]] &lt;= 40, "Medium Usgae", "High Usage")))</f>
        <v>No Usage</v>
      </c>
      <c r="AD4025" t="str">
        <f>IF(tbl_Customers[[#This Row],[total_day_minutes]]&lt;=150,"Low Usage", IF(tbl_Customers[[#This Row],[total_day_minutes]]&lt;=200,"Medium Usage", IF(tbl_Customers[[#This Row],[total_day_minutes]]&lt;=250,"High Usage","Very High Usage")))</f>
        <v>Very High Usage</v>
      </c>
      <c r="AE4025" t="str">
        <f>IF(tbl_Customers[[#This Row],[total_intl_calls]]&lt;=5,"Low Calls", IF(tbl_Customers[[#This Row],[total_intl_calls]]&lt;=10, "Medium Calls", "High Calls"))</f>
        <v>Low Calls</v>
      </c>
      <c r="AF40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25" s="36" t="str">
        <f>IF(tbl_Customers[[#This Row],[Churn_Risk_Score]]&gt;=10,"High Risk", IF(tbl_Customers[[#This Row],[Churn_Risk_Score]]&gt;=5,"Medium Risk","Low Risk"))</f>
        <v>Medium Risk</v>
      </c>
    </row>
    <row r="4026" spans="1:33" x14ac:dyDescent="0.35">
      <c r="A4026">
        <v>4025</v>
      </c>
      <c r="B4026" t="s">
        <v>60</v>
      </c>
      <c r="C4026">
        <v>78</v>
      </c>
      <c r="D4026" t="s">
        <v>21</v>
      </c>
      <c r="E4026" t="s">
        <v>22</v>
      </c>
      <c r="F4026" t="s">
        <v>22</v>
      </c>
      <c r="G4026">
        <v>0</v>
      </c>
      <c r="H4026">
        <v>241.3</v>
      </c>
      <c r="I4026">
        <v>113</v>
      </c>
      <c r="J4026">
        <v>41.02</v>
      </c>
      <c r="K4026">
        <v>146.6</v>
      </c>
      <c r="L4026">
        <v>97</v>
      </c>
      <c r="M4026">
        <v>12.46</v>
      </c>
      <c r="N4026">
        <v>129</v>
      </c>
      <c r="O4026">
        <v>131</v>
      </c>
      <c r="P4026">
        <v>5.81</v>
      </c>
      <c r="Q4026">
        <v>11.8</v>
      </c>
      <c r="R4026">
        <v>6</v>
      </c>
      <c r="S4026">
        <v>3.19</v>
      </c>
      <c r="T4026">
        <v>3</v>
      </c>
      <c r="U4026" t="s">
        <v>22</v>
      </c>
      <c r="V4026">
        <f>IF(tbl_Customers[[#This Row],[churn]] = "yes", 1, 0)</f>
        <v>0</v>
      </c>
      <c r="W4026" t="str">
        <f>IF(tbl_Customers[[#This Row],[number_customer_service_calls]] &lt;= 1, "0-1 Calls", IF(tbl_Customers[[#This Row],[number_customer_service_calls]] &lt;= 3, "2-3 Calls", IF(tbl_Customers[[#This Row],[number_customer_service_calls]] &lt;=5, "4-5 Calls", "6+ Calls")))</f>
        <v>2-3 Calls</v>
      </c>
      <c r="X4026" t="str">
        <f>IF(tbl_Customers[[#This Row],[account_length]] &lt;= 50, "0-50", IF(tbl_Customers[[#This Row],[account_length]] &lt;=100, "51-100", IF(tbl_Customers[[#This Row],[account_length]] &lt;= 150, "101-150", "151+")))</f>
        <v>51-100</v>
      </c>
      <c r="Y4026" t="str">
        <f>IF(tbl_Customers[[#This Row],[total_intl_charge]] &lt;= 3, "Low Charges", "High Charges")</f>
        <v>High Charges</v>
      </c>
      <c r="Z4026" t="str">
        <f>IF(tbl_Customers[[#This Row],[total_eve_calls]]&lt;=80,"Low Calls",
IF(tbl_Customers[[#This Row],[total_eve_calls]]&lt;=120,"Medium Calls","High Calls"))</f>
        <v>Medium Calls</v>
      </c>
      <c r="AA4026" t="str">
        <f>IF(tbl_Customers[[#This Row],[total_eve_charge]]&lt;=15,"Low Charges",
IF(tbl_Customers[[#This Row],[total_eve_charge]]&lt;=20,"Medium Charges","High Charges"))</f>
        <v>Low Charges</v>
      </c>
      <c r="AB40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6" t="str">
        <f>IF(tbl_Customers[[#This Row],[number_vmail_messages]] = 0, "No Usage", IF(tbl_Customers[[#This Row],[number_vmail_messages]] &lt;= 20, "Low Usage", IF(tbl_Customers[[#This Row],[number_vmail_messages]] &lt;= 40, "Medium Usgae", "High Usage")))</f>
        <v>No Usage</v>
      </c>
      <c r="AD4026" t="str">
        <f>IF(tbl_Customers[[#This Row],[total_day_minutes]]&lt;=150,"Low Usage", IF(tbl_Customers[[#This Row],[total_day_minutes]]&lt;=200,"Medium Usage", IF(tbl_Customers[[#This Row],[total_day_minutes]]&lt;=250,"High Usage","Very High Usage")))</f>
        <v>High Usage</v>
      </c>
      <c r="AE4026" t="str">
        <f>IF(tbl_Customers[[#This Row],[total_intl_calls]]&lt;=5,"Low Calls", IF(tbl_Customers[[#This Row],[total_intl_calls]]&lt;=10, "Medium Calls", "High Calls"))</f>
        <v>Medium Calls</v>
      </c>
      <c r="AF40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26" s="36" t="str">
        <f>IF(tbl_Customers[[#This Row],[Churn_Risk_Score]]&gt;=10,"High Risk", IF(tbl_Customers[[#This Row],[Churn_Risk_Score]]&gt;=5,"Medium Risk","Low Risk"))</f>
        <v>Low Risk</v>
      </c>
    </row>
    <row r="4027" spans="1:33" x14ac:dyDescent="0.35">
      <c r="A4027">
        <v>4026</v>
      </c>
      <c r="B4027" t="s">
        <v>49</v>
      </c>
      <c r="C4027">
        <v>137</v>
      </c>
      <c r="D4027" t="s">
        <v>28</v>
      </c>
      <c r="E4027" t="s">
        <v>22</v>
      </c>
      <c r="F4027" t="s">
        <v>22</v>
      </c>
      <c r="G4027">
        <v>0</v>
      </c>
      <c r="H4027">
        <v>111.8</v>
      </c>
      <c r="I4027">
        <v>106</v>
      </c>
      <c r="J4027">
        <v>19.010000000000002</v>
      </c>
      <c r="K4027">
        <v>281.89999999999998</v>
      </c>
      <c r="L4027">
        <v>89</v>
      </c>
      <c r="M4027">
        <v>23.96</v>
      </c>
      <c r="N4027">
        <v>233</v>
      </c>
      <c r="O4027">
        <v>93</v>
      </c>
      <c r="P4027">
        <v>10.49</v>
      </c>
      <c r="Q4027">
        <v>11.5</v>
      </c>
      <c r="R4027">
        <v>4</v>
      </c>
      <c r="S4027">
        <v>3.11</v>
      </c>
      <c r="T4027">
        <v>4</v>
      </c>
      <c r="U4027" t="s">
        <v>23</v>
      </c>
      <c r="V4027">
        <f>IF(tbl_Customers[[#This Row],[churn]] = "yes", 1, 0)</f>
        <v>1</v>
      </c>
      <c r="W4027" t="str">
        <f>IF(tbl_Customers[[#This Row],[number_customer_service_calls]] &lt;= 1, "0-1 Calls", IF(tbl_Customers[[#This Row],[number_customer_service_calls]] &lt;= 3, "2-3 Calls", IF(tbl_Customers[[#This Row],[number_customer_service_calls]] &lt;=5, "4-5 Calls", "6+ Calls")))</f>
        <v>4-5 Calls</v>
      </c>
      <c r="X4027" t="str">
        <f>IF(tbl_Customers[[#This Row],[account_length]] &lt;= 50, "0-50", IF(tbl_Customers[[#This Row],[account_length]] &lt;=100, "51-100", IF(tbl_Customers[[#This Row],[account_length]] &lt;= 150, "101-150", "151+")))</f>
        <v>101-150</v>
      </c>
      <c r="Y4027" t="str">
        <f>IF(tbl_Customers[[#This Row],[total_intl_charge]] &lt;= 3, "Low Charges", "High Charges")</f>
        <v>High Charges</v>
      </c>
      <c r="Z4027" t="str">
        <f>IF(tbl_Customers[[#This Row],[total_eve_calls]]&lt;=80,"Low Calls",
IF(tbl_Customers[[#This Row],[total_eve_calls]]&lt;=120,"Medium Calls","High Calls"))</f>
        <v>Medium Calls</v>
      </c>
      <c r="AA4027" t="str">
        <f>IF(tbl_Customers[[#This Row],[total_eve_charge]]&lt;=15,"Low Charges",
IF(tbl_Customers[[#This Row],[total_eve_charge]]&lt;=20,"Medium Charges","High Charges"))</f>
        <v>High Charges</v>
      </c>
      <c r="AB40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7" t="str">
        <f>IF(tbl_Customers[[#This Row],[number_vmail_messages]] = 0, "No Usage", IF(tbl_Customers[[#This Row],[number_vmail_messages]] &lt;= 20, "Low Usage", IF(tbl_Customers[[#This Row],[number_vmail_messages]] &lt;= 40, "Medium Usgae", "High Usage")))</f>
        <v>No Usage</v>
      </c>
      <c r="AD4027" t="str">
        <f>IF(tbl_Customers[[#This Row],[total_day_minutes]]&lt;=150,"Low Usage", IF(tbl_Customers[[#This Row],[total_day_minutes]]&lt;=200,"Medium Usage", IF(tbl_Customers[[#This Row],[total_day_minutes]]&lt;=250,"High Usage","Very High Usage")))</f>
        <v>Low Usage</v>
      </c>
      <c r="AE4027" t="str">
        <f>IF(tbl_Customers[[#This Row],[total_intl_calls]]&lt;=5,"Low Calls", IF(tbl_Customers[[#This Row],[total_intl_calls]]&lt;=10, "Medium Calls", "High Calls"))</f>
        <v>Low Calls</v>
      </c>
      <c r="AF40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27" s="36" t="str">
        <f>IF(tbl_Customers[[#This Row],[Churn_Risk_Score]]&gt;=10,"High Risk", IF(tbl_Customers[[#This Row],[Churn_Risk_Score]]&gt;=5,"Medium Risk","Low Risk"))</f>
        <v>Medium Risk</v>
      </c>
    </row>
    <row r="4028" spans="1:33" x14ac:dyDescent="0.35">
      <c r="A4028">
        <v>4027</v>
      </c>
      <c r="B4028" t="s">
        <v>32</v>
      </c>
      <c r="C4028">
        <v>84</v>
      </c>
      <c r="D4028" t="s">
        <v>25</v>
      </c>
      <c r="E4028" t="s">
        <v>22</v>
      </c>
      <c r="F4028" t="s">
        <v>22</v>
      </c>
      <c r="G4028">
        <v>0</v>
      </c>
      <c r="H4028">
        <v>163.69999999999999</v>
      </c>
      <c r="I4028">
        <v>123</v>
      </c>
      <c r="J4028">
        <v>27.83</v>
      </c>
      <c r="K4028">
        <v>175</v>
      </c>
      <c r="L4028">
        <v>93</v>
      </c>
      <c r="M4028">
        <v>14.88</v>
      </c>
      <c r="N4028">
        <v>194</v>
      </c>
      <c r="O4028">
        <v>115</v>
      </c>
      <c r="P4028">
        <v>8.73</v>
      </c>
      <c r="Q4028">
        <v>8</v>
      </c>
      <c r="R4028">
        <v>5</v>
      </c>
      <c r="S4028">
        <v>2.16</v>
      </c>
      <c r="T4028">
        <v>1</v>
      </c>
      <c r="U4028" t="s">
        <v>22</v>
      </c>
      <c r="V4028">
        <f>IF(tbl_Customers[[#This Row],[churn]] = "yes", 1, 0)</f>
        <v>0</v>
      </c>
      <c r="W4028" t="str">
        <f>IF(tbl_Customers[[#This Row],[number_customer_service_calls]] &lt;= 1, "0-1 Calls", IF(tbl_Customers[[#This Row],[number_customer_service_calls]] &lt;= 3, "2-3 Calls", IF(tbl_Customers[[#This Row],[number_customer_service_calls]] &lt;=5, "4-5 Calls", "6+ Calls")))</f>
        <v>0-1 Calls</v>
      </c>
      <c r="X4028" t="str">
        <f>IF(tbl_Customers[[#This Row],[account_length]] &lt;= 50, "0-50", IF(tbl_Customers[[#This Row],[account_length]] &lt;=100, "51-100", IF(tbl_Customers[[#This Row],[account_length]] &lt;= 150, "101-150", "151+")))</f>
        <v>51-100</v>
      </c>
      <c r="Y4028" t="str">
        <f>IF(tbl_Customers[[#This Row],[total_intl_charge]] &lt;= 3, "Low Charges", "High Charges")</f>
        <v>Low Charges</v>
      </c>
      <c r="Z4028" t="str">
        <f>IF(tbl_Customers[[#This Row],[total_eve_calls]]&lt;=80,"Low Calls",
IF(tbl_Customers[[#This Row],[total_eve_calls]]&lt;=120,"Medium Calls","High Calls"))</f>
        <v>Medium Calls</v>
      </c>
      <c r="AA4028" t="str">
        <f>IF(tbl_Customers[[#This Row],[total_eve_charge]]&lt;=15,"Low Charges",
IF(tbl_Customers[[#This Row],[total_eve_charge]]&lt;=20,"Medium Charges","High Charges"))</f>
        <v>Low Charges</v>
      </c>
      <c r="AB40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28" t="str">
        <f>IF(tbl_Customers[[#This Row],[number_vmail_messages]] = 0, "No Usage", IF(tbl_Customers[[#This Row],[number_vmail_messages]] &lt;= 20, "Low Usage", IF(tbl_Customers[[#This Row],[number_vmail_messages]] &lt;= 40, "Medium Usgae", "High Usage")))</f>
        <v>No Usage</v>
      </c>
      <c r="AD4028" t="str">
        <f>IF(tbl_Customers[[#This Row],[total_day_minutes]]&lt;=150,"Low Usage", IF(tbl_Customers[[#This Row],[total_day_minutes]]&lt;=200,"Medium Usage", IF(tbl_Customers[[#This Row],[total_day_minutes]]&lt;=250,"High Usage","Very High Usage")))</f>
        <v>Medium Usage</v>
      </c>
      <c r="AE4028" t="str">
        <f>IF(tbl_Customers[[#This Row],[total_intl_calls]]&lt;=5,"Low Calls", IF(tbl_Customers[[#This Row],[total_intl_calls]]&lt;=10, "Medium Calls", "High Calls"))</f>
        <v>Low Calls</v>
      </c>
      <c r="AF40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28" s="36" t="str">
        <f>IF(tbl_Customers[[#This Row],[Churn_Risk_Score]]&gt;=10,"High Risk", IF(tbl_Customers[[#This Row],[Churn_Risk_Score]]&gt;=5,"Medium Risk","Low Risk"))</f>
        <v>Low Risk</v>
      </c>
    </row>
    <row r="4029" spans="1:33" x14ac:dyDescent="0.35">
      <c r="A4029">
        <v>4028</v>
      </c>
      <c r="B4029" t="s">
        <v>70</v>
      </c>
      <c r="C4029">
        <v>132</v>
      </c>
      <c r="D4029" t="s">
        <v>21</v>
      </c>
      <c r="E4029" t="s">
        <v>22</v>
      </c>
      <c r="F4029" t="s">
        <v>22</v>
      </c>
      <c r="G4029">
        <v>0</v>
      </c>
      <c r="H4029">
        <v>164</v>
      </c>
      <c r="I4029">
        <v>112</v>
      </c>
      <c r="J4029">
        <v>27.88</v>
      </c>
      <c r="K4029">
        <v>243.6</v>
      </c>
      <c r="L4029">
        <v>80</v>
      </c>
      <c r="M4029">
        <v>20.71</v>
      </c>
      <c r="N4029">
        <v>155.5</v>
      </c>
      <c r="O4029">
        <v>122</v>
      </c>
      <c r="P4029">
        <v>7</v>
      </c>
      <c r="Q4029">
        <v>10.199999999999999</v>
      </c>
      <c r="R4029">
        <v>4</v>
      </c>
      <c r="S4029">
        <v>2.75</v>
      </c>
      <c r="T4029">
        <v>1</v>
      </c>
      <c r="U4029" t="s">
        <v>22</v>
      </c>
      <c r="V4029">
        <f>IF(tbl_Customers[[#This Row],[churn]] = "yes", 1, 0)</f>
        <v>0</v>
      </c>
      <c r="W4029" t="str">
        <f>IF(tbl_Customers[[#This Row],[number_customer_service_calls]] &lt;= 1, "0-1 Calls", IF(tbl_Customers[[#This Row],[number_customer_service_calls]] &lt;= 3, "2-3 Calls", IF(tbl_Customers[[#This Row],[number_customer_service_calls]] &lt;=5, "4-5 Calls", "6+ Calls")))</f>
        <v>0-1 Calls</v>
      </c>
      <c r="X4029" t="str">
        <f>IF(tbl_Customers[[#This Row],[account_length]] &lt;= 50, "0-50", IF(tbl_Customers[[#This Row],[account_length]] &lt;=100, "51-100", IF(tbl_Customers[[#This Row],[account_length]] &lt;= 150, "101-150", "151+")))</f>
        <v>101-150</v>
      </c>
      <c r="Y4029" t="str">
        <f>IF(tbl_Customers[[#This Row],[total_intl_charge]] &lt;= 3, "Low Charges", "High Charges")</f>
        <v>Low Charges</v>
      </c>
      <c r="Z4029" t="str">
        <f>IF(tbl_Customers[[#This Row],[total_eve_calls]]&lt;=80,"Low Calls",
IF(tbl_Customers[[#This Row],[total_eve_calls]]&lt;=120,"Medium Calls","High Calls"))</f>
        <v>Low Calls</v>
      </c>
      <c r="AA4029" t="str">
        <f>IF(tbl_Customers[[#This Row],[total_eve_charge]]&lt;=15,"Low Charges",
IF(tbl_Customers[[#This Row],[total_eve_charge]]&lt;=20,"Medium Charges","High Charges"))</f>
        <v>High Charges</v>
      </c>
      <c r="AB40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29" t="str">
        <f>IF(tbl_Customers[[#This Row],[number_vmail_messages]] = 0, "No Usage", IF(tbl_Customers[[#This Row],[number_vmail_messages]] &lt;= 20, "Low Usage", IF(tbl_Customers[[#This Row],[number_vmail_messages]] &lt;= 40, "Medium Usgae", "High Usage")))</f>
        <v>No Usage</v>
      </c>
      <c r="AD4029" t="str">
        <f>IF(tbl_Customers[[#This Row],[total_day_minutes]]&lt;=150,"Low Usage", IF(tbl_Customers[[#This Row],[total_day_minutes]]&lt;=200,"Medium Usage", IF(tbl_Customers[[#This Row],[total_day_minutes]]&lt;=250,"High Usage","Very High Usage")))</f>
        <v>Medium Usage</v>
      </c>
      <c r="AE4029" t="str">
        <f>IF(tbl_Customers[[#This Row],[total_intl_calls]]&lt;=5,"Low Calls", IF(tbl_Customers[[#This Row],[total_intl_calls]]&lt;=10, "Medium Calls", "High Calls"))</f>
        <v>Low Calls</v>
      </c>
      <c r="AF40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29" s="36" t="str">
        <f>IF(tbl_Customers[[#This Row],[Churn_Risk_Score]]&gt;=10,"High Risk", IF(tbl_Customers[[#This Row],[Churn_Risk_Score]]&gt;=5,"Medium Risk","Low Risk"))</f>
        <v>Low Risk</v>
      </c>
    </row>
    <row r="4030" spans="1:33" x14ac:dyDescent="0.35">
      <c r="A4030">
        <v>4029</v>
      </c>
      <c r="B4030" t="s">
        <v>45</v>
      </c>
      <c r="C4030">
        <v>83</v>
      </c>
      <c r="D4030" t="s">
        <v>21</v>
      </c>
      <c r="E4030" t="s">
        <v>22</v>
      </c>
      <c r="F4030" t="s">
        <v>22</v>
      </c>
      <c r="G4030">
        <v>0</v>
      </c>
      <c r="H4030">
        <v>195.2</v>
      </c>
      <c r="I4030">
        <v>101</v>
      </c>
      <c r="J4030">
        <v>33.18</v>
      </c>
      <c r="K4030">
        <v>188.7</v>
      </c>
      <c r="L4030">
        <v>38</v>
      </c>
      <c r="M4030">
        <v>16.04</v>
      </c>
      <c r="N4030">
        <v>270</v>
      </c>
      <c r="O4030">
        <v>91</v>
      </c>
      <c r="P4030">
        <v>12.15</v>
      </c>
      <c r="Q4030">
        <v>11.4</v>
      </c>
      <c r="R4030">
        <v>3</v>
      </c>
      <c r="S4030">
        <v>3.08</v>
      </c>
      <c r="T4030">
        <v>0</v>
      </c>
      <c r="U4030" t="s">
        <v>22</v>
      </c>
      <c r="V4030">
        <f>IF(tbl_Customers[[#This Row],[churn]] = "yes", 1, 0)</f>
        <v>0</v>
      </c>
      <c r="W4030" t="str">
        <f>IF(tbl_Customers[[#This Row],[number_customer_service_calls]] &lt;= 1, "0-1 Calls", IF(tbl_Customers[[#This Row],[number_customer_service_calls]] &lt;= 3, "2-3 Calls", IF(tbl_Customers[[#This Row],[number_customer_service_calls]] &lt;=5, "4-5 Calls", "6+ Calls")))</f>
        <v>0-1 Calls</v>
      </c>
      <c r="X4030" t="str">
        <f>IF(tbl_Customers[[#This Row],[account_length]] &lt;= 50, "0-50", IF(tbl_Customers[[#This Row],[account_length]] &lt;=100, "51-100", IF(tbl_Customers[[#This Row],[account_length]] &lt;= 150, "101-150", "151+")))</f>
        <v>51-100</v>
      </c>
      <c r="Y4030" t="str">
        <f>IF(tbl_Customers[[#This Row],[total_intl_charge]] &lt;= 3, "Low Charges", "High Charges")</f>
        <v>High Charges</v>
      </c>
      <c r="Z4030" t="str">
        <f>IF(tbl_Customers[[#This Row],[total_eve_calls]]&lt;=80,"Low Calls",
IF(tbl_Customers[[#This Row],[total_eve_calls]]&lt;=120,"Medium Calls","High Calls"))</f>
        <v>Low Calls</v>
      </c>
      <c r="AA4030" t="str">
        <f>IF(tbl_Customers[[#This Row],[total_eve_charge]]&lt;=15,"Low Charges",
IF(tbl_Customers[[#This Row],[total_eve_charge]]&lt;=20,"Medium Charges","High Charges"))</f>
        <v>Medium Charges</v>
      </c>
      <c r="AB40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30" t="str">
        <f>IF(tbl_Customers[[#This Row],[number_vmail_messages]] = 0, "No Usage", IF(tbl_Customers[[#This Row],[number_vmail_messages]] &lt;= 20, "Low Usage", IF(tbl_Customers[[#This Row],[number_vmail_messages]] &lt;= 40, "Medium Usgae", "High Usage")))</f>
        <v>No Usage</v>
      </c>
      <c r="AD4030" t="str">
        <f>IF(tbl_Customers[[#This Row],[total_day_minutes]]&lt;=150,"Low Usage", IF(tbl_Customers[[#This Row],[total_day_minutes]]&lt;=200,"Medium Usage", IF(tbl_Customers[[#This Row],[total_day_minutes]]&lt;=250,"High Usage","Very High Usage")))</f>
        <v>Medium Usage</v>
      </c>
      <c r="AE4030" t="str">
        <f>IF(tbl_Customers[[#This Row],[total_intl_calls]]&lt;=5,"Low Calls", IF(tbl_Customers[[#This Row],[total_intl_calls]]&lt;=10, "Medium Calls", "High Calls"))</f>
        <v>Low Calls</v>
      </c>
      <c r="AF40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30" s="36" t="str">
        <f>IF(tbl_Customers[[#This Row],[Churn_Risk_Score]]&gt;=10,"High Risk", IF(tbl_Customers[[#This Row],[Churn_Risk_Score]]&gt;=5,"Medium Risk","Low Risk"))</f>
        <v>Low Risk</v>
      </c>
    </row>
    <row r="4031" spans="1:33" x14ac:dyDescent="0.35">
      <c r="A4031">
        <v>4030</v>
      </c>
      <c r="B4031" t="s">
        <v>35</v>
      </c>
      <c r="C4031">
        <v>49</v>
      </c>
      <c r="D4031" t="s">
        <v>21</v>
      </c>
      <c r="E4031" t="s">
        <v>23</v>
      </c>
      <c r="F4031" t="s">
        <v>22</v>
      </c>
      <c r="G4031">
        <v>0</v>
      </c>
      <c r="H4031">
        <v>157.6</v>
      </c>
      <c r="I4031">
        <v>101</v>
      </c>
      <c r="J4031">
        <v>26.79</v>
      </c>
      <c r="K4031">
        <v>256.39999999999998</v>
      </c>
      <c r="L4031">
        <v>69</v>
      </c>
      <c r="M4031">
        <v>21.79</v>
      </c>
      <c r="N4031">
        <v>260.8</v>
      </c>
      <c r="O4031">
        <v>107</v>
      </c>
      <c r="P4031">
        <v>11.74</v>
      </c>
      <c r="Q4031">
        <v>9.8000000000000007</v>
      </c>
      <c r="R4031">
        <v>4</v>
      </c>
      <c r="S4031">
        <v>2.65</v>
      </c>
      <c r="T4031">
        <v>1</v>
      </c>
      <c r="U4031" t="s">
        <v>22</v>
      </c>
      <c r="V4031">
        <f>IF(tbl_Customers[[#This Row],[churn]] = "yes", 1, 0)</f>
        <v>0</v>
      </c>
      <c r="W4031" t="str">
        <f>IF(tbl_Customers[[#This Row],[number_customer_service_calls]] &lt;= 1, "0-1 Calls", IF(tbl_Customers[[#This Row],[number_customer_service_calls]] &lt;= 3, "2-3 Calls", IF(tbl_Customers[[#This Row],[number_customer_service_calls]] &lt;=5, "4-5 Calls", "6+ Calls")))</f>
        <v>0-1 Calls</v>
      </c>
      <c r="X4031" t="str">
        <f>IF(tbl_Customers[[#This Row],[account_length]] &lt;= 50, "0-50", IF(tbl_Customers[[#This Row],[account_length]] &lt;=100, "51-100", IF(tbl_Customers[[#This Row],[account_length]] &lt;= 150, "101-150", "151+")))</f>
        <v>0-50</v>
      </c>
      <c r="Y4031" t="str">
        <f>IF(tbl_Customers[[#This Row],[total_intl_charge]] &lt;= 3, "Low Charges", "High Charges")</f>
        <v>Low Charges</v>
      </c>
      <c r="Z4031" t="str">
        <f>IF(tbl_Customers[[#This Row],[total_eve_calls]]&lt;=80,"Low Calls",
IF(tbl_Customers[[#This Row],[total_eve_calls]]&lt;=120,"Medium Calls","High Calls"))</f>
        <v>Low Calls</v>
      </c>
      <c r="AA4031" t="str">
        <f>IF(tbl_Customers[[#This Row],[total_eve_charge]]&lt;=15,"Low Charges",
IF(tbl_Customers[[#This Row],[total_eve_charge]]&lt;=20,"Medium Charges","High Charges"))</f>
        <v>High Charges</v>
      </c>
      <c r="AB40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31" t="str">
        <f>IF(tbl_Customers[[#This Row],[number_vmail_messages]] = 0, "No Usage", IF(tbl_Customers[[#This Row],[number_vmail_messages]] &lt;= 20, "Low Usage", IF(tbl_Customers[[#This Row],[number_vmail_messages]] &lt;= 40, "Medium Usgae", "High Usage")))</f>
        <v>No Usage</v>
      </c>
      <c r="AD4031" t="str">
        <f>IF(tbl_Customers[[#This Row],[total_day_minutes]]&lt;=150,"Low Usage", IF(tbl_Customers[[#This Row],[total_day_minutes]]&lt;=200,"Medium Usage", IF(tbl_Customers[[#This Row],[total_day_minutes]]&lt;=250,"High Usage","Very High Usage")))</f>
        <v>Medium Usage</v>
      </c>
      <c r="AE4031" t="str">
        <f>IF(tbl_Customers[[#This Row],[total_intl_calls]]&lt;=5,"Low Calls", IF(tbl_Customers[[#This Row],[total_intl_calls]]&lt;=10, "Medium Calls", "High Calls"))</f>
        <v>Low Calls</v>
      </c>
      <c r="AF40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31" s="36" t="str">
        <f>IF(tbl_Customers[[#This Row],[Churn_Risk_Score]]&gt;=10,"High Risk", IF(tbl_Customers[[#This Row],[Churn_Risk_Score]]&gt;=5,"Medium Risk","Low Risk"))</f>
        <v>Low Risk</v>
      </c>
    </row>
    <row r="4032" spans="1:33" x14ac:dyDescent="0.35">
      <c r="A4032">
        <v>4031</v>
      </c>
      <c r="B4032" t="s">
        <v>37</v>
      </c>
      <c r="C4032">
        <v>43</v>
      </c>
      <c r="D4032" t="s">
        <v>21</v>
      </c>
      <c r="E4032" t="s">
        <v>22</v>
      </c>
      <c r="F4032" t="s">
        <v>22</v>
      </c>
      <c r="G4032">
        <v>0</v>
      </c>
      <c r="H4032">
        <v>253.6</v>
      </c>
      <c r="I4032">
        <v>110</v>
      </c>
      <c r="J4032">
        <v>43.11</v>
      </c>
      <c r="K4032">
        <v>253.3</v>
      </c>
      <c r="L4032">
        <v>92</v>
      </c>
      <c r="M4032">
        <v>21.53</v>
      </c>
      <c r="N4032">
        <v>161.30000000000001</v>
      </c>
      <c r="O4032">
        <v>103</v>
      </c>
      <c r="P4032">
        <v>7.26</v>
      </c>
      <c r="Q4032">
        <v>10.199999999999999</v>
      </c>
      <c r="R4032">
        <v>3</v>
      </c>
      <c r="S4032">
        <v>2.75</v>
      </c>
      <c r="T4032">
        <v>3</v>
      </c>
      <c r="U4032" t="s">
        <v>23</v>
      </c>
      <c r="V4032">
        <f>IF(tbl_Customers[[#This Row],[churn]] = "yes", 1, 0)</f>
        <v>1</v>
      </c>
      <c r="W4032" t="str">
        <f>IF(tbl_Customers[[#This Row],[number_customer_service_calls]] &lt;= 1, "0-1 Calls", IF(tbl_Customers[[#This Row],[number_customer_service_calls]] &lt;= 3, "2-3 Calls", IF(tbl_Customers[[#This Row],[number_customer_service_calls]] &lt;=5, "4-5 Calls", "6+ Calls")))</f>
        <v>2-3 Calls</v>
      </c>
      <c r="X4032" t="str">
        <f>IF(tbl_Customers[[#This Row],[account_length]] &lt;= 50, "0-50", IF(tbl_Customers[[#This Row],[account_length]] &lt;=100, "51-100", IF(tbl_Customers[[#This Row],[account_length]] &lt;= 150, "101-150", "151+")))</f>
        <v>0-50</v>
      </c>
      <c r="Y4032" t="str">
        <f>IF(tbl_Customers[[#This Row],[total_intl_charge]] &lt;= 3, "Low Charges", "High Charges")</f>
        <v>Low Charges</v>
      </c>
      <c r="Z4032" t="str">
        <f>IF(tbl_Customers[[#This Row],[total_eve_calls]]&lt;=80,"Low Calls",
IF(tbl_Customers[[#This Row],[total_eve_calls]]&lt;=120,"Medium Calls","High Calls"))</f>
        <v>Medium Calls</v>
      </c>
      <c r="AA4032" t="str">
        <f>IF(tbl_Customers[[#This Row],[total_eve_charge]]&lt;=15,"Low Charges",
IF(tbl_Customers[[#This Row],[total_eve_charge]]&lt;=20,"Medium Charges","High Charges"))</f>
        <v>High Charges</v>
      </c>
      <c r="AB40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32" t="str">
        <f>IF(tbl_Customers[[#This Row],[number_vmail_messages]] = 0, "No Usage", IF(tbl_Customers[[#This Row],[number_vmail_messages]] &lt;= 20, "Low Usage", IF(tbl_Customers[[#This Row],[number_vmail_messages]] &lt;= 40, "Medium Usgae", "High Usage")))</f>
        <v>No Usage</v>
      </c>
      <c r="AD4032" t="str">
        <f>IF(tbl_Customers[[#This Row],[total_day_minutes]]&lt;=150,"Low Usage", IF(tbl_Customers[[#This Row],[total_day_minutes]]&lt;=200,"Medium Usage", IF(tbl_Customers[[#This Row],[total_day_minutes]]&lt;=250,"High Usage","Very High Usage")))</f>
        <v>Very High Usage</v>
      </c>
      <c r="AE4032" t="str">
        <f>IF(tbl_Customers[[#This Row],[total_intl_calls]]&lt;=5,"Low Calls", IF(tbl_Customers[[#This Row],[total_intl_calls]]&lt;=10, "Medium Calls", "High Calls"))</f>
        <v>Low Calls</v>
      </c>
      <c r="AF40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032" s="36" t="str">
        <f>IF(tbl_Customers[[#This Row],[Churn_Risk_Score]]&gt;=10,"High Risk", IF(tbl_Customers[[#This Row],[Churn_Risk_Score]]&gt;=5,"Medium Risk","Low Risk"))</f>
        <v>Medium Risk</v>
      </c>
    </row>
    <row r="4033" spans="1:33" x14ac:dyDescent="0.35">
      <c r="A4033">
        <v>4032</v>
      </c>
      <c r="B4033" t="s">
        <v>64</v>
      </c>
      <c r="C4033">
        <v>78</v>
      </c>
      <c r="D4033" t="s">
        <v>25</v>
      </c>
      <c r="E4033" t="s">
        <v>22</v>
      </c>
      <c r="F4033" t="s">
        <v>23</v>
      </c>
      <c r="G4033">
        <v>38</v>
      </c>
      <c r="H4033">
        <v>199</v>
      </c>
      <c r="I4033">
        <v>96</v>
      </c>
      <c r="J4033">
        <v>33.83</v>
      </c>
      <c r="K4033">
        <v>75.5</v>
      </c>
      <c r="L4033">
        <v>93</v>
      </c>
      <c r="M4033">
        <v>6.42</v>
      </c>
      <c r="N4033">
        <v>180.2</v>
      </c>
      <c r="O4033">
        <v>78</v>
      </c>
      <c r="P4033">
        <v>8.11</v>
      </c>
      <c r="Q4033">
        <v>7.5</v>
      </c>
      <c r="R4033">
        <v>7</v>
      </c>
      <c r="S4033">
        <v>2.0299999999999998</v>
      </c>
      <c r="T4033">
        <v>1</v>
      </c>
      <c r="U4033" t="s">
        <v>22</v>
      </c>
      <c r="V4033">
        <f>IF(tbl_Customers[[#This Row],[churn]] = "yes", 1, 0)</f>
        <v>0</v>
      </c>
      <c r="W4033" t="str">
        <f>IF(tbl_Customers[[#This Row],[number_customer_service_calls]] &lt;= 1, "0-1 Calls", IF(tbl_Customers[[#This Row],[number_customer_service_calls]] &lt;= 3, "2-3 Calls", IF(tbl_Customers[[#This Row],[number_customer_service_calls]] &lt;=5, "4-5 Calls", "6+ Calls")))</f>
        <v>0-1 Calls</v>
      </c>
      <c r="X4033" t="str">
        <f>IF(tbl_Customers[[#This Row],[account_length]] &lt;= 50, "0-50", IF(tbl_Customers[[#This Row],[account_length]] &lt;=100, "51-100", IF(tbl_Customers[[#This Row],[account_length]] &lt;= 150, "101-150", "151+")))</f>
        <v>51-100</v>
      </c>
      <c r="Y4033" t="str">
        <f>IF(tbl_Customers[[#This Row],[total_intl_charge]] &lt;= 3, "Low Charges", "High Charges")</f>
        <v>Low Charges</v>
      </c>
      <c r="Z4033" t="str">
        <f>IF(tbl_Customers[[#This Row],[total_eve_calls]]&lt;=80,"Low Calls",
IF(tbl_Customers[[#This Row],[total_eve_calls]]&lt;=120,"Medium Calls","High Calls"))</f>
        <v>Medium Calls</v>
      </c>
      <c r="AA4033" t="str">
        <f>IF(tbl_Customers[[#This Row],[total_eve_charge]]&lt;=15,"Low Charges",
IF(tbl_Customers[[#This Row],[total_eve_charge]]&lt;=20,"Medium Charges","High Charges"))</f>
        <v>Low Charges</v>
      </c>
      <c r="AB40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33" t="str">
        <f>IF(tbl_Customers[[#This Row],[number_vmail_messages]] = 0, "No Usage", IF(tbl_Customers[[#This Row],[number_vmail_messages]] &lt;= 20, "Low Usage", IF(tbl_Customers[[#This Row],[number_vmail_messages]] &lt;= 40, "Medium Usgae", "High Usage")))</f>
        <v>Medium Usgae</v>
      </c>
      <c r="AD4033" t="str">
        <f>IF(tbl_Customers[[#This Row],[total_day_minutes]]&lt;=150,"Low Usage", IF(tbl_Customers[[#This Row],[total_day_minutes]]&lt;=200,"Medium Usage", IF(tbl_Customers[[#This Row],[total_day_minutes]]&lt;=250,"High Usage","Very High Usage")))</f>
        <v>Medium Usage</v>
      </c>
      <c r="AE4033" t="str">
        <f>IF(tbl_Customers[[#This Row],[total_intl_calls]]&lt;=5,"Low Calls", IF(tbl_Customers[[#This Row],[total_intl_calls]]&lt;=10, "Medium Calls", "High Calls"))</f>
        <v>Medium Calls</v>
      </c>
      <c r="AF40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33" s="36" t="str">
        <f>IF(tbl_Customers[[#This Row],[Churn_Risk_Score]]&gt;=10,"High Risk", IF(tbl_Customers[[#This Row],[Churn_Risk_Score]]&gt;=5,"Medium Risk","Low Risk"))</f>
        <v>Low Risk</v>
      </c>
    </row>
    <row r="4034" spans="1:33" x14ac:dyDescent="0.35">
      <c r="A4034">
        <v>4033</v>
      </c>
      <c r="B4034" t="s">
        <v>56</v>
      </c>
      <c r="C4034">
        <v>65</v>
      </c>
      <c r="D4034" t="s">
        <v>25</v>
      </c>
      <c r="E4034" t="s">
        <v>22</v>
      </c>
      <c r="F4034" t="s">
        <v>22</v>
      </c>
      <c r="G4034">
        <v>0</v>
      </c>
      <c r="H4034">
        <v>182.5</v>
      </c>
      <c r="I4034">
        <v>58</v>
      </c>
      <c r="J4034">
        <v>31.03</v>
      </c>
      <c r="K4034">
        <v>201.9</v>
      </c>
      <c r="L4034">
        <v>93</v>
      </c>
      <c r="M4034">
        <v>17.16</v>
      </c>
      <c r="N4034">
        <v>189.1</v>
      </c>
      <c r="O4034">
        <v>97</v>
      </c>
      <c r="P4034">
        <v>8.51</v>
      </c>
      <c r="Q4034">
        <v>8.6</v>
      </c>
      <c r="R4034">
        <v>5</v>
      </c>
      <c r="S4034">
        <v>2.3199999999999998</v>
      </c>
      <c r="T4034">
        <v>1</v>
      </c>
      <c r="U4034" t="s">
        <v>22</v>
      </c>
      <c r="V4034">
        <f>IF(tbl_Customers[[#This Row],[churn]] = "yes", 1, 0)</f>
        <v>0</v>
      </c>
      <c r="W4034" t="str">
        <f>IF(tbl_Customers[[#This Row],[number_customer_service_calls]] &lt;= 1, "0-1 Calls", IF(tbl_Customers[[#This Row],[number_customer_service_calls]] &lt;= 3, "2-3 Calls", IF(tbl_Customers[[#This Row],[number_customer_service_calls]] &lt;=5, "4-5 Calls", "6+ Calls")))</f>
        <v>0-1 Calls</v>
      </c>
      <c r="X4034" t="str">
        <f>IF(tbl_Customers[[#This Row],[account_length]] &lt;= 50, "0-50", IF(tbl_Customers[[#This Row],[account_length]] &lt;=100, "51-100", IF(tbl_Customers[[#This Row],[account_length]] &lt;= 150, "101-150", "151+")))</f>
        <v>51-100</v>
      </c>
      <c r="Y4034" t="str">
        <f>IF(tbl_Customers[[#This Row],[total_intl_charge]] &lt;= 3, "Low Charges", "High Charges")</f>
        <v>Low Charges</v>
      </c>
      <c r="Z4034" t="str">
        <f>IF(tbl_Customers[[#This Row],[total_eve_calls]]&lt;=80,"Low Calls",
IF(tbl_Customers[[#This Row],[total_eve_calls]]&lt;=120,"Medium Calls","High Calls"))</f>
        <v>Medium Calls</v>
      </c>
      <c r="AA4034" t="str">
        <f>IF(tbl_Customers[[#This Row],[total_eve_charge]]&lt;=15,"Low Charges",
IF(tbl_Customers[[#This Row],[total_eve_charge]]&lt;=20,"Medium Charges","High Charges"))</f>
        <v>Medium Charges</v>
      </c>
      <c r="AB40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34" t="str">
        <f>IF(tbl_Customers[[#This Row],[number_vmail_messages]] = 0, "No Usage", IF(tbl_Customers[[#This Row],[number_vmail_messages]] &lt;= 20, "Low Usage", IF(tbl_Customers[[#This Row],[number_vmail_messages]] &lt;= 40, "Medium Usgae", "High Usage")))</f>
        <v>No Usage</v>
      </c>
      <c r="AD4034" t="str">
        <f>IF(tbl_Customers[[#This Row],[total_day_minutes]]&lt;=150,"Low Usage", IF(tbl_Customers[[#This Row],[total_day_minutes]]&lt;=200,"Medium Usage", IF(tbl_Customers[[#This Row],[total_day_minutes]]&lt;=250,"High Usage","Very High Usage")))</f>
        <v>Medium Usage</v>
      </c>
      <c r="AE4034" t="str">
        <f>IF(tbl_Customers[[#This Row],[total_intl_calls]]&lt;=5,"Low Calls", IF(tbl_Customers[[#This Row],[total_intl_calls]]&lt;=10, "Medium Calls", "High Calls"))</f>
        <v>Low Calls</v>
      </c>
      <c r="AF40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34" s="36" t="str">
        <f>IF(tbl_Customers[[#This Row],[Churn_Risk_Score]]&gt;=10,"High Risk", IF(tbl_Customers[[#This Row],[Churn_Risk_Score]]&gt;=5,"Medium Risk","Low Risk"))</f>
        <v>Low Risk</v>
      </c>
    </row>
    <row r="4035" spans="1:33" x14ac:dyDescent="0.35">
      <c r="A4035">
        <v>4034</v>
      </c>
      <c r="B4035" t="s">
        <v>49</v>
      </c>
      <c r="C4035">
        <v>79</v>
      </c>
      <c r="D4035" t="s">
        <v>21</v>
      </c>
      <c r="E4035" t="s">
        <v>22</v>
      </c>
      <c r="F4035" t="s">
        <v>22</v>
      </c>
      <c r="G4035">
        <v>0</v>
      </c>
      <c r="H4035">
        <v>81.2</v>
      </c>
      <c r="I4035">
        <v>91</v>
      </c>
      <c r="J4035">
        <v>13.8</v>
      </c>
      <c r="K4035">
        <v>215.7</v>
      </c>
      <c r="L4035">
        <v>126</v>
      </c>
      <c r="M4035">
        <v>18.329999999999998</v>
      </c>
      <c r="N4035">
        <v>245.9</v>
      </c>
      <c r="O4035">
        <v>85</v>
      </c>
      <c r="P4035">
        <v>11.07</v>
      </c>
      <c r="Q4035">
        <v>10.9</v>
      </c>
      <c r="R4035">
        <v>4</v>
      </c>
      <c r="S4035">
        <v>2.94</v>
      </c>
      <c r="T4035">
        <v>1</v>
      </c>
      <c r="U4035" t="s">
        <v>22</v>
      </c>
      <c r="V4035">
        <f>IF(tbl_Customers[[#This Row],[churn]] = "yes", 1, 0)</f>
        <v>0</v>
      </c>
      <c r="W4035" t="str">
        <f>IF(tbl_Customers[[#This Row],[number_customer_service_calls]] &lt;= 1, "0-1 Calls", IF(tbl_Customers[[#This Row],[number_customer_service_calls]] &lt;= 3, "2-3 Calls", IF(tbl_Customers[[#This Row],[number_customer_service_calls]] &lt;=5, "4-5 Calls", "6+ Calls")))</f>
        <v>0-1 Calls</v>
      </c>
      <c r="X4035" t="str">
        <f>IF(tbl_Customers[[#This Row],[account_length]] &lt;= 50, "0-50", IF(tbl_Customers[[#This Row],[account_length]] &lt;=100, "51-100", IF(tbl_Customers[[#This Row],[account_length]] &lt;= 150, "101-150", "151+")))</f>
        <v>51-100</v>
      </c>
      <c r="Y4035" t="str">
        <f>IF(tbl_Customers[[#This Row],[total_intl_charge]] &lt;= 3, "Low Charges", "High Charges")</f>
        <v>Low Charges</v>
      </c>
      <c r="Z4035" t="str">
        <f>IF(tbl_Customers[[#This Row],[total_eve_calls]]&lt;=80,"Low Calls",
IF(tbl_Customers[[#This Row],[total_eve_calls]]&lt;=120,"Medium Calls","High Calls"))</f>
        <v>High Calls</v>
      </c>
      <c r="AA4035" t="str">
        <f>IF(tbl_Customers[[#This Row],[total_eve_charge]]&lt;=15,"Low Charges",
IF(tbl_Customers[[#This Row],[total_eve_charge]]&lt;=20,"Medium Charges","High Charges"))</f>
        <v>Medium Charges</v>
      </c>
      <c r="AB40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35" t="str">
        <f>IF(tbl_Customers[[#This Row],[number_vmail_messages]] = 0, "No Usage", IF(tbl_Customers[[#This Row],[number_vmail_messages]] &lt;= 20, "Low Usage", IF(tbl_Customers[[#This Row],[number_vmail_messages]] &lt;= 40, "Medium Usgae", "High Usage")))</f>
        <v>No Usage</v>
      </c>
      <c r="AD4035" t="str">
        <f>IF(tbl_Customers[[#This Row],[total_day_minutes]]&lt;=150,"Low Usage", IF(tbl_Customers[[#This Row],[total_day_minutes]]&lt;=200,"Medium Usage", IF(tbl_Customers[[#This Row],[total_day_minutes]]&lt;=250,"High Usage","Very High Usage")))</f>
        <v>Low Usage</v>
      </c>
      <c r="AE4035" t="str">
        <f>IF(tbl_Customers[[#This Row],[total_intl_calls]]&lt;=5,"Low Calls", IF(tbl_Customers[[#This Row],[total_intl_calls]]&lt;=10, "Medium Calls", "High Calls"))</f>
        <v>Low Calls</v>
      </c>
      <c r="AF40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35" s="36" t="str">
        <f>IF(tbl_Customers[[#This Row],[Churn_Risk_Score]]&gt;=10,"High Risk", IF(tbl_Customers[[#This Row],[Churn_Risk_Score]]&gt;=5,"Medium Risk","Low Risk"))</f>
        <v>Low Risk</v>
      </c>
    </row>
    <row r="4036" spans="1:33" x14ac:dyDescent="0.35">
      <c r="A4036">
        <v>4035</v>
      </c>
      <c r="B4036" t="s">
        <v>49</v>
      </c>
      <c r="C4036">
        <v>76</v>
      </c>
      <c r="D4036" t="s">
        <v>21</v>
      </c>
      <c r="E4036" t="s">
        <v>22</v>
      </c>
      <c r="F4036" t="s">
        <v>22</v>
      </c>
      <c r="G4036">
        <v>0</v>
      </c>
      <c r="H4036">
        <v>179.1</v>
      </c>
      <c r="I4036">
        <v>110</v>
      </c>
      <c r="J4036">
        <v>30.45</v>
      </c>
      <c r="K4036">
        <v>157.19999999999999</v>
      </c>
      <c r="L4036">
        <v>81</v>
      </c>
      <c r="M4036">
        <v>13.36</v>
      </c>
      <c r="N4036">
        <v>240</v>
      </c>
      <c r="O4036">
        <v>109</v>
      </c>
      <c r="P4036">
        <v>10.8</v>
      </c>
      <c r="Q4036">
        <v>6.5</v>
      </c>
      <c r="R4036">
        <v>3</v>
      </c>
      <c r="S4036">
        <v>1.76</v>
      </c>
      <c r="T4036">
        <v>0</v>
      </c>
      <c r="U4036" t="s">
        <v>22</v>
      </c>
      <c r="V4036">
        <f>IF(tbl_Customers[[#This Row],[churn]] = "yes", 1, 0)</f>
        <v>0</v>
      </c>
      <c r="W4036" t="str">
        <f>IF(tbl_Customers[[#This Row],[number_customer_service_calls]] &lt;= 1, "0-1 Calls", IF(tbl_Customers[[#This Row],[number_customer_service_calls]] &lt;= 3, "2-3 Calls", IF(tbl_Customers[[#This Row],[number_customer_service_calls]] &lt;=5, "4-5 Calls", "6+ Calls")))</f>
        <v>0-1 Calls</v>
      </c>
      <c r="X4036" t="str">
        <f>IF(tbl_Customers[[#This Row],[account_length]] &lt;= 50, "0-50", IF(tbl_Customers[[#This Row],[account_length]] &lt;=100, "51-100", IF(tbl_Customers[[#This Row],[account_length]] &lt;= 150, "101-150", "151+")))</f>
        <v>51-100</v>
      </c>
      <c r="Y4036" t="str">
        <f>IF(tbl_Customers[[#This Row],[total_intl_charge]] &lt;= 3, "Low Charges", "High Charges")</f>
        <v>Low Charges</v>
      </c>
      <c r="Z4036" t="str">
        <f>IF(tbl_Customers[[#This Row],[total_eve_calls]]&lt;=80,"Low Calls",
IF(tbl_Customers[[#This Row],[total_eve_calls]]&lt;=120,"Medium Calls","High Calls"))</f>
        <v>Medium Calls</v>
      </c>
      <c r="AA4036" t="str">
        <f>IF(tbl_Customers[[#This Row],[total_eve_charge]]&lt;=15,"Low Charges",
IF(tbl_Customers[[#This Row],[total_eve_charge]]&lt;=20,"Medium Charges","High Charges"))</f>
        <v>Low Charges</v>
      </c>
      <c r="AB40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36" t="str">
        <f>IF(tbl_Customers[[#This Row],[number_vmail_messages]] = 0, "No Usage", IF(tbl_Customers[[#This Row],[number_vmail_messages]] &lt;= 20, "Low Usage", IF(tbl_Customers[[#This Row],[number_vmail_messages]] &lt;= 40, "Medium Usgae", "High Usage")))</f>
        <v>No Usage</v>
      </c>
      <c r="AD4036" t="str">
        <f>IF(tbl_Customers[[#This Row],[total_day_minutes]]&lt;=150,"Low Usage", IF(tbl_Customers[[#This Row],[total_day_minutes]]&lt;=200,"Medium Usage", IF(tbl_Customers[[#This Row],[total_day_minutes]]&lt;=250,"High Usage","Very High Usage")))</f>
        <v>Medium Usage</v>
      </c>
      <c r="AE4036" t="str">
        <f>IF(tbl_Customers[[#This Row],[total_intl_calls]]&lt;=5,"Low Calls", IF(tbl_Customers[[#This Row],[total_intl_calls]]&lt;=10, "Medium Calls", "High Calls"))</f>
        <v>Low Calls</v>
      </c>
      <c r="AF40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36" s="36" t="str">
        <f>IF(tbl_Customers[[#This Row],[Churn_Risk_Score]]&gt;=10,"High Risk", IF(tbl_Customers[[#This Row],[Churn_Risk_Score]]&gt;=5,"Medium Risk","Low Risk"))</f>
        <v>Low Risk</v>
      </c>
    </row>
    <row r="4037" spans="1:33" x14ac:dyDescent="0.35">
      <c r="A4037">
        <v>4036</v>
      </c>
      <c r="B4037" t="s">
        <v>69</v>
      </c>
      <c r="C4037">
        <v>124</v>
      </c>
      <c r="D4037" t="s">
        <v>21</v>
      </c>
      <c r="E4037" t="s">
        <v>22</v>
      </c>
      <c r="F4037" t="s">
        <v>22</v>
      </c>
      <c r="G4037">
        <v>0</v>
      </c>
      <c r="H4037">
        <v>182.7</v>
      </c>
      <c r="I4037">
        <v>98</v>
      </c>
      <c r="J4037">
        <v>31.06</v>
      </c>
      <c r="K4037">
        <v>197.2</v>
      </c>
      <c r="L4037">
        <v>93</v>
      </c>
      <c r="M4037">
        <v>16.760000000000002</v>
      </c>
      <c r="N4037">
        <v>220.6</v>
      </c>
      <c r="O4037">
        <v>105</v>
      </c>
      <c r="P4037">
        <v>9.93</v>
      </c>
      <c r="Q4037">
        <v>8.1</v>
      </c>
      <c r="R4037">
        <v>4</v>
      </c>
      <c r="S4037">
        <v>2.19</v>
      </c>
      <c r="T4037">
        <v>1</v>
      </c>
      <c r="U4037" t="s">
        <v>22</v>
      </c>
      <c r="V4037">
        <f>IF(tbl_Customers[[#This Row],[churn]] = "yes", 1, 0)</f>
        <v>0</v>
      </c>
      <c r="W4037" t="str">
        <f>IF(tbl_Customers[[#This Row],[number_customer_service_calls]] &lt;= 1, "0-1 Calls", IF(tbl_Customers[[#This Row],[number_customer_service_calls]] &lt;= 3, "2-3 Calls", IF(tbl_Customers[[#This Row],[number_customer_service_calls]] &lt;=5, "4-5 Calls", "6+ Calls")))</f>
        <v>0-1 Calls</v>
      </c>
      <c r="X4037" t="str">
        <f>IF(tbl_Customers[[#This Row],[account_length]] &lt;= 50, "0-50", IF(tbl_Customers[[#This Row],[account_length]] &lt;=100, "51-100", IF(tbl_Customers[[#This Row],[account_length]] &lt;= 150, "101-150", "151+")))</f>
        <v>101-150</v>
      </c>
      <c r="Y4037" t="str">
        <f>IF(tbl_Customers[[#This Row],[total_intl_charge]] &lt;= 3, "Low Charges", "High Charges")</f>
        <v>Low Charges</v>
      </c>
      <c r="Z4037" t="str">
        <f>IF(tbl_Customers[[#This Row],[total_eve_calls]]&lt;=80,"Low Calls",
IF(tbl_Customers[[#This Row],[total_eve_calls]]&lt;=120,"Medium Calls","High Calls"))</f>
        <v>Medium Calls</v>
      </c>
      <c r="AA4037" t="str">
        <f>IF(tbl_Customers[[#This Row],[total_eve_charge]]&lt;=15,"Low Charges",
IF(tbl_Customers[[#This Row],[total_eve_charge]]&lt;=20,"Medium Charges","High Charges"))</f>
        <v>Medium Charges</v>
      </c>
      <c r="AB40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37" t="str">
        <f>IF(tbl_Customers[[#This Row],[number_vmail_messages]] = 0, "No Usage", IF(tbl_Customers[[#This Row],[number_vmail_messages]] &lt;= 20, "Low Usage", IF(tbl_Customers[[#This Row],[number_vmail_messages]] &lt;= 40, "Medium Usgae", "High Usage")))</f>
        <v>No Usage</v>
      </c>
      <c r="AD4037" t="str">
        <f>IF(tbl_Customers[[#This Row],[total_day_minutes]]&lt;=150,"Low Usage", IF(tbl_Customers[[#This Row],[total_day_minutes]]&lt;=200,"Medium Usage", IF(tbl_Customers[[#This Row],[total_day_minutes]]&lt;=250,"High Usage","Very High Usage")))</f>
        <v>Medium Usage</v>
      </c>
      <c r="AE4037" t="str">
        <f>IF(tbl_Customers[[#This Row],[total_intl_calls]]&lt;=5,"Low Calls", IF(tbl_Customers[[#This Row],[total_intl_calls]]&lt;=10, "Medium Calls", "High Calls"))</f>
        <v>Low Calls</v>
      </c>
      <c r="AF40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37" s="36" t="str">
        <f>IF(tbl_Customers[[#This Row],[Churn_Risk_Score]]&gt;=10,"High Risk", IF(tbl_Customers[[#This Row],[Churn_Risk_Score]]&gt;=5,"Medium Risk","Low Risk"))</f>
        <v>Low Risk</v>
      </c>
    </row>
    <row r="4038" spans="1:33" x14ac:dyDescent="0.35">
      <c r="A4038">
        <v>4037</v>
      </c>
      <c r="B4038" t="s">
        <v>68</v>
      </c>
      <c r="C4038">
        <v>98</v>
      </c>
      <c r="D4038" t="s">
        <v>25</v>
      </c>
      <c r="E4038" t="s">
        <v>22</v>
      </c>
      <c r="F4038" t="s">
        <v>22</v>
      </c>
      <c r="G4038">
        <v>0</v>
      </c>
      <c r="H4038">
        <v>207</v>
      </c>
      <c r="I4038">
        <v>94</v>
      </c>
      <c r="J4038">
        <v>35.19</v>
      </c>
      <c r="K4038">
        <v>256.3</v>
      </c>
      <c r="L4038">
        <v>64</v>
      </c>
      <c r="M4038">
        <v>21.79</v>
      </c>
      <c r="N4038">
        <v>137.6</v>
      </c>
      <c r="O4038">
        <v>60</v>
      </c>
      <c r="P4038">
        <v>6.19</v>
      </c>
      <c r="Q4038">
        <v>10.4</v>
      </c>
      <c r="R4038">
        <v>4</v>
      </c>
      <c r="S4038">
        <v>2.81</v>
      </c>
      <c r="T4038">
        <v>2</v>
      </c>
      <c r="U4038" t="s">
        <v>22</v>
      </c>
      <c r="V4038">
        <f>IF(tbl_Customers[[#This Row],[churn]] = "yes", 1, 0)</f>
        <v>0</v>
      </c>
      <c r="W4038" t="str">
        <f>IF(tbl_Customers[[#This Row],[number_customer_service_calls]] &lt;= 1, "0-1 Calls", IF(tbl_Customers[[#This Row],[number_customer_service_calls]] &lt;= 3, "2-3 Calls", IF(tbl_Customers[[#This Row],[number_customer_service_calls]] &lt;=5, "4-5 Calls", "6+ Calls")))</f>
        <v>2-3 Calls</v>
      </c>
      <c r="X4038" t="str">
        <f>IF(tbl_Customers[[#This Row],[account_length]] &lt;= 50, "0-50", IF(tbl_Customers[[#This Row],[account_length]] &lt;=100, "51-100", IF(tbl_Customers[[#This Row],[account_length]] &lt;= 150, "101-150", "151+")))</f>
        <v>51-100</v>
      </c>
      <c r="Y4038" t="str">
        <f>IF(tbl_Customers[[#This Row],[total_intl_charge]] &lt;= 3, "Low Charges", "High Charges")</f>
        <v>Low Charges</v>
      </c>
      <c r="Z4038" t="str">
        <f>IF(tbl_Customers[[#This Row],[total_eve_calls]]&lt;=80,"Low Calls",
IF(tbl_Customers[[#This Row],[total_eve_calls]]&lt;=120,"Medium Calls","High Calls"))</f>
        <v>Low Calls</v>
      </c>
      <c r="AA4038" t="str">
        <f>IF(tbl_Customers[[#This Row],[total_eve_charge]]&lt;=15,"Low Charges",
IF(tbl_Customers[[#This Row],[total_eve_charge]]&lt;=20,"Medium Charges","High Charges"))</f>
        <v>High Charges</v>
      </c>
      <c r="AB40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38" t="str">
        <f>IF(tbl_Customers[[#This Row],[number_vmail_messages]] = 0, "No Usage", IF(tbl_Customers[[#This Row],[number_vmail_messages]] &lt;= 20, "Low Usage", IF(tbl_Customers[[#This Row],[number_vmail_messages]] &lt;= 40, "Medium Usgae", "High Usage")))</f>
        <v>No Usage</v>
      </c>
      <c r="AD4038" t="str">
        <f>IF(tbl_Customers[[#This Row],[total_day_minutes]]&lt;=150,"Low Usage", IF(tbl_Customers[[#This Row],[total_day_minutes]]&lt;=200,"Medium Usage", IF(tbl_Customers[[#This Row],[total_day_minutes]]&lt;=250,"High Usage","Very High Usage")))</f>
        <v>High Usage</v>
      </c>
      <c r="AE4038" t="str">
        <f>IF(tbl_Customers[[#This Row],[total_intl_calls]]&lt;=5,"Low Calls", IF(tbl_Customers[[#This Row],[total_intl_calls]]&lt;=10, "Medium Calls", "High Calls"))</f>
        <v>Low Calls</v>
      </c>
      <c r="AF40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38" s="36" t="str">
        <f>IF(tbl_Customers[[#This Row],[Churn_Risk_Score]]&gt;=10,"High Risk", IF(tbl_Customers[[#This Row],[Churn_Risk_Score]]&gt;=5,"Medium Risk","Low Risk"))</f>
        <v>Low Risk</v>
      </c>
    </row>
    <row r="4039" spans="1:33" x14ac:dyDescent="0.35">
      <c r="A4039">
        <v>4038</v>
      </c>
      <c r="B4039" t="s">
        <v>31</v>
      </c>
      <c r="C4039">
        <v>142</v>
      </c>
      <c r="D4039" t="s">
        <v>21</v>
      </c>
      <c r="E4039" t="s">
        <v>22</v>
      </c>
      <c r="F4039" t="s">
        <v>22</v>
      </c>
      <c r="G4039">
        <v>0</v>
      </c>
      <c r="H4039">
        <v>243.4</v>
      </c>
      <c r="I4039">
        <v>76</v>
      </c>
      <c r="J4039">
        <v>41.38</v>
      </c>
      <c r="K4039">
        <v>161.4</v>
      </c>
      <c r="L4039">
        <v>102</v>
      </c>
      <c r="M4039">
        <v>13.72</v>
      </c>
      <c r="N4039">
        <v>120.5</v>
      </c>
      <c r="O4039">
        <v>105</v>
      </c>
      <c r="P4039">
        <v>5.42</v>
      </c>
      <c r="Q4039">
        <v>10</v>
      </c>
      <c r="R4039">
        <v>5</v>
      </c>
      <c r="S4039">
        <v>2.7</v>
      </c>
      <c r="T4039">
        <v>4</v>
      </c>
      <c r="U4039" t="s">
        <v>22</v>
      </c>
      <c r="V4039">
        <f>IF(tbl_Customers[[#This Row],[churn]] = "yes", 1, 0)</f>
        <v>0</v>
      </c>
      <c r="W4039" t="str">
        <f>IF(tbl_Customers[[#This Row],[number_customer_service_calls]] &lt;= 1, "0-1 Calls", IF(tbl_Customers[[#This Row],[number_customer_service_calls]] &lt;= 3, "2-3 Calls", IF(tbl_Customers[[#This Row],[number_customer_service_calls]] &lt;=5, "4-5 Calls", "6+ Calls")))</f>
        <v>4-5 Calls</v>
      </c>
      <c r="X4039" t="str">
        <f>IF(tbl_Customers[[#This Row],[account_length]] &lt;= 50, "0-50", IF(tbl_Customers[[#This Row],[account_length]] &lt;=100, "51-100", IF(tbl_Customers[[#This Row],[account_length]] &lt;= 150, "101-150", "151+")))</f>
        <v>101-150</v>
      </c>
      <c r="Y4039" t="str">
        <f>IF(tbl_Customers[[#This Row],[total_intl_charge]] &lt;= 3, "Low Charges", "High Charges")</f>
        <v>Low Charges</v>
      </c>
      <c r="Z4039" t="str">
        <f>IF(tbl_Customers[[#This Row],[total_eve_calls]]&lt;=80,"Low Calls",
IF(tbl_Customers[[#This Row],[total_eve_calls]]&lt;=120,"Medium Calls","High Calls"))</f>
        <v>Medium Calls</v>
      </c>
      <c r="AA4039" t="str">
        <f>IF(tbl_Customers[[#This Row],[total_eve_charge]]&lt;=15,"Low Charges",
IF(tbl_Customers[[#This Row],[total_eve_charge]]&lt;=20,"Medium Charges","High Charges"))</f>
        <v>Low Charges</v>
      </c>
      <c r="AB40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39" t="str">
        <f>IF(tbl_Customers[[#This Row],[number_vmail_messages]] = 0, "No Usage", IF(tbl_Customers[[#This Row],[number_vmail_messages]] &lt;= 20, "Low Usage", IF(tbl_Customers[[#This Row],[number_vmail_messages]] &lt;= 40, "Medium Usgae", "High Usage")))</f>
        <v>No Usage</v>
      </c>
      <c r="AD4039" t="str">
        <f>IF(tbl_Customers[[#This Row],[total_day_minutes]]&lt;=150,"Low Usage", IF(tbl_Customers[[#This Row],[total_day_minutes]]&lt;=200,"Medium Usage", IF(tbl_Customers[[#This Row],[total_day_minutes]]&lt;=250,"High Usage","Very High Usage")))</f>
        <v>High Usage</v>
      </c>
      <c r="AE4039" t="str">
        <f>IF(tbl_Customers[[#This Row],[total_intl_calls]]&lt;=5,"Low Calls", IF(tbl_Customers[[#This Row],[total_intl_calls]]&lt;=10, "Medium Calls", "High Calls"))</f>
        <v>Low Calls</v>
      </c>
      <c r="AF40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039" s="36" t="str">
        <f>IF(tbl_Customers[[#This Row],[Churn_Risk_Score]]&gt;=10,"High Risk", IF(tbl_Customers[[#This Row],[Churn_Risk_Score]]&gt;=5,"Medium Risk","Low Risk"))</f>
        <v>Medium Risk</v>
      </c>
    </row>
    <row r="4040" spans="1:33" x14ac:dyDescent="0.35">
      <c r="A4040">
        <v>4039</v>
      </c>
      <c r="B4040" t="s">
        <v>61</v>
      </c>
      <c r="C4040">
        <v>146</v>
      </c>
      <c r="D4040" t="s">
        <v>21</v>
      </c>
      <c r="E4040" t="s">
        <v>22</v>
      </c>
      <c r="F4040" t="s">
        <v>22</v>
      </c>
      <c r="G4040">
        <v>0</v>
      </c>
      <c r="H4040">
        <v>157.4</v>
      </c>
      <c r="I4040">
        <v>89</v>
      </c>
      <c r="J4040">
        <v>26.76</v>
      </c>
      <c r="K4040">
        <v>196</v>
      </c>
      <c r="L4040">
        <v>117</v>
      </c>
      <c r="M4040">
        <v>16.66</v>
      </c>
      <c r="N4040">
        <v>147.69999999999999</v>
      </c>
      <c r="O4040">
        <v>150</v>
      </c>
      <c r="P4040">
        <v>6.65</v>
      </c>
      <c r="Q4040">
        <v>10.8</v>
      </c>
      <c r="R4040">
        <v>4</v>
      </c>
      <c r="S4040">
        <v>2.92</v>
      </c>
      <c r="T4040">
        <v>0</v>
      </c>
      <c r="U4040" t="s">
        <v>22</v>
      </c>
      <c r="V4040">
        <f>IF(tbl_Customers[[#This Row],[churn]] = "yes", 1, 0)</f>
        <v>0</v>
      </c>
      <c r="W4040" t="str">
        <f>IF(tbl_Customers[[#This Row],[number_customer_service_calls]] &lt;= 1, "0-1 Calls", IF(tbl_Customers[[#This Row],[number_customer_service_calls]] &lt;= 3, "2-3 Calls", IF(tbl_Customers[[#This Row],[number_customer_service_calls]] &lt;=5, "4-5 Calls", "6+ Calls")))</f>
        <v>0-1 Calls</v>
      </c>
      <c r="X4040" t="str">
        <f>IF(tbl_Customers[[#This Row],[account_length]] &lt;= 50, "0-50", IF(tbl_Customers[[#This Row],[account_length]] &lt;=100, "51-100", IF(tbl_Customers[[#This Row],[account_length]] &lt;= 150, "101-150", "151+")))</f>
        <v>101-150</v>
      </c>
      <c r="Y4040" t="str">
        <f>IF(tbl_Customers[[#This Row],[total_intl_charge]] &lt;= 3, "Low Charges", "High Charges")</f>
        <v>Low Charges</v>
      </c>
      <c r="Z4040" t="str">
        <f>IF(tbl_Customers[[#This Row],[total_eve_calls]]&lt;=80,"Low Calls",
IF(tbl_Customers[[#This Row],[total_eve_calls]]&lt;=120,"Medium Calls","High Calls"))</f>
        <v>Medium Calls</v>
      </c>
      <c r="AA4040" t="str">
        <f>IF(tbl_Customers[[#This Row],[total_eve_charge]]&lt;=15,"Low Charges",
IF(tbl_Customers[[#This Row],[total_eve_charge]]&lt;=20,"Medium Charges","High Charges"))</f>
        <v>Medium Charges</v>
      </c>
      <c r="AB40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40" t="str">
        <f>IF(tbl_Customers[[#This Row],[number_vmail_messages]] = 0, "No Usage", IF(tbl_Customers[[#This Row],[number_vmail_messages]] &lt;= 20, "Low Usage", IF(tbl_Customers[[#This Row],[number_vmail_messages]] &lt;= 40, "Medium Usgae", "High Usage")))</f>
        <v>No Usage</v>
      </c>
      <c r="AD4040" t="str">
        <f>IF(tbl_Customers[[#This Row],[total_day_minutes]]&lt;=150,"Low Usage", IF(tbl_Customers[[#This Row],[total_day_minutes]]&lt;=200,"Medium Usage", IF(tbl_Customers[[#This Row],[total_day_minutes]]&lt;=250,"High Usage","Very High Usage")))</f>
        <v>Medium Usage</v>
      </c>
      <c r="AE4040" t="str">
        <f>IF(tbl_Customers[[#This Row],[total_intl_calls]]&lt;=5,"Low Calls", IF(tbl_Customers[[#This Row],[total_intl_calls]]&lt;=10, "Medium Calls", "High Calls"))</f>
        <v>Low Calls</v>
      </c>
      <c r="AF40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40" s="36" t="str">
        <f>IF(tbl_Customers[[#This Row],[Churn_Risk_Score]]&gt;=10,"High Risk", IF(tbl_Customers[[#This Row],[Churn_Risk_Score]]&gt;=5,"Medium Risk","Low Risk"))</f>
        <v>Low Risk</v>
      </c>
    </row>
    <row r="4041" spans="1:33" x14ac:dyDescent="0.35">
      <c r="A4041">
        <v>4040</v>
      </c>
      <c r="B4041" t="s">
        <v>32</v>
      </c>
      <c r="C4041">
        <v>84</v>
      </c>
      <c r="D4041" t="s">
        <v>28</v>
      </c>
      <c r="E4041" t="s">
        <v>22</v>
      </c>
      <c r="F4041" t="s">
        <v>22</v>
      </c>
      <c r="G4041">
        <v>0</v>
      </c>
      <c r="H4041">
        <v>233.9</v>
      </c>
      <c r="I4041">
        <v>76</v>
      </c>
      <c r="J4041">
        <v>39.76</v>
      </c>
      <c r="K4041">
        <v>153.19999999999999</v>
      </c>
      <c r="L4041">
        <v>96</v>
      </c>
      <c r="M4041">
        <v>13.02</v>
      </c>
      <c r="N4041">
        <v>228</v>
      </c>
      <c r="O4041">
        <v>82</v>
      </c>
      <c r="P4041">
        <v>10.26</v>
      </c>
      <c r="Q4041">
        <v>12.8</v>
      </c>
      <c r="R4041">
        <v>5</v>
      </c>
      <c r="S4041">
        <v>3.46</v>
      </c>
      <c r="T4041">
        <v>3</v>
      </c>
      <c r="U4041" t="s">
        <v>22</v>
      </c>
      <c r="V4041">
        <f>IF(tbl_Customers[[#This Row],[churn]] = "yes", 1, 0)</f>
        <v>0</v>
      </c>
      <c r="W4041" t="str">
        <f>IF(tbl_Customers[[#This Row],[number_customer_service_calls]] &lt;= 1, "0-1 Calls", IF(tbl_Customers[[#This Row],[number_customer_service_calls]] &lt;= 3, "2-3 Calls", IF(tbl_Customers[[#This Row],[number_customer_service_calls]] &lt;=5, "4-5 Calls", "6+ Calls")))</f>
        <v>2-3 Calls</v>
      </c>
      <c r="X4041" t="str">
        <f>IF(tbl_Customers[[#This Row],[account_length]] &lt;= 50, "0-50", IF(tbl_Customers[[#This Row],[account_length]] &lt;=100, "51-100", IF(tbl_Customers[[#This Row],[account_length]] &lt;= 150, "101-150", "151+")))</f>
        <v>51-100</v>
      </c>
      <c r="Y4041" t="str">
        <f>IF(tbl_Customers[[#This Row],[total_intl_charge]] &lt;= 3, "Low Charges", "High Charges")</f>
        <v>High Charges</v>
      </c>
      <c r="Z4041" t="str">
        <f>IF(tbl_Customers[[#This Row],[total_eve_calls]]&lt;=80,"Low Calls",
IF(tbl_Customers[[#This Row],[total_eve_calls]]&lt;=120,"Medium Calls","High Calls"))</f>
        <v>Medium Calls</v>
      </c>
      <c r="AA4041" t="str">
        <f>IF(tbl_Customers[[#This Row],[total_eve_charge]]&lt;=15,"Low Charges",
IF(tbl_Customers[[#This Row],[total_eve_charge]]&lt;=20,"Medium Charges","High Charges"))</f>
        <v>Low Charges</v>
      </c>
      <c r="AB40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41" t="str">
        <f>IF(tbl_Customers[[#This Row],[number_vmail_messages]] = 0, "No Usage", IF(tbl_Customers[[#This Row],[number_vmail_messages]] &lt;= 20, "Low Usage", IF(tbl_Customers[[#This Row],[number_vmail_messages]] &lt;= 40, "Medium Usgae", "High Usage")))</f>
        <v>No Usage</v>
      </c>
      <c r="AD4041" t="str">
        <f>IF(tbl_Customers[[#This Row],[total_day_minutes]]&lt;=150,"Low Usage", IF(tbl_Customers[[#This Row],[total_day_minutes]]&lt;=200,"Medium Usage", IF(tbl_Customers[[#This Row],[total_day_minutes]]&lt;=250,"High Usage","Very High Usage")))</f>
        <v>High Usage</v>
      </c>
      <c r="AE4041" t="str">
        <f>IF(tbl_Customers[[#This Row],[total_intl_calls]]&lt;=5,"Low Calls", IF(tbl_Customers[[#This Row],[total_intl_calls]]&lt;=10, "Medium Calls", "High Calls"))</f>
        <v>Low Calls</v>
      </c>
      <c r="AF40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41" s="36" t="str">
        <f>IF(tbl_Customers[[#This Row],[Churn_Risk_Score]]&gt;=10,"High Risk", IF(tbl_Customers[[#This Row],[Churn_Risk_Score]]&gt;=5,"Medium Risk","Low Risk"))</f>
        <v>Low Risk</v>
      </c>
    </row>
    <row r="4042" spans="1:33" x14ac:dyDescent="0.35">
      <c r="A4042">
        <v>4041</v>
      </c>
      <c r="B4042" t="s">
        <v>69</v>
      </c>
      <c r="C4042">
        <v>200</v>
      </c>
      <c r="D4042" t="s">
        <v>25</v>
      </c>
      <c r="E4042" t="s">
        <v>22</v>
      </c>
      <c r="F4042" t="s">
        <v>22</v>
      </c>
      <c r="G4042">
        <v>0</v>
      </c>
      <c r="H4042">
        <v>195.4</v>
      </c>
      <c r="I4042">
        <v>71</v>
      </c>
      <c r="J4042">
        <v>33.22</v>
      </c>
      <c r="K4042">
        <v>249.4</v>
      </c>
      <c r="L4042">
        <v>96</v>
      </c>
      <c r="M4042">
        <v>21.2</v>
      </c>
      <c r="N4042">
        <v>233.1</v>
      </c>
      <c r="O4042">
        <v>132</v>
      </c>
      <c r="P4042">
        <v>10.49</v>
      </c>
      <c r="Q4042">
        <v>12.9</v>
      </c>
      <c r="R4042">
        <v>2</v>
      </c>
      <c r="S4042">
        <v>3.48</v>
      </c>
      <c r="T4042">
        <v>3</v>
      </c>
      <c r="U4042" t="s">
        <v>22</v>
      </c>
      <c r="V4042">
        <f>IF(tbl_Customers[[#This Row],[churn]] = "yes", 1, 0)</f>
        <v>0</v>
      </c>
      <c r="W4042" t="str">
        <f>IF(tbl_Customers[[#This Row],[number_customer_service_calls]] &lt;= 1, "0-1 Calls", IF(tbl_Customers[[#This Row],[number_customer_service_calls]] &lt;= 3, "2-3 Calls", IF(tbl_Customers[[#This Row],[number_customer_service_calls]] &lt;=5, "4-5 Calls", "6+ Calls")))</f>
        <v>2-3 Calls</v>
      </c>
      <c r="X4042" t="str">
        <f>IF(tbl_Customers[[#This Row],[account_length]] &lt;= 50, "0-50", IF(tbl_Customers[[#This Row],[account_length]] &lt;=100, "51-100", IF(tbl_Customers[[#This Row],[account_length]] &lt;= 150, "101-150", "151+")))</f>
        <v>151+</v>
      </c>
      <c r="Y4042" t="str">
        <f>IF(tbl_Customers[[#This Row],[total_intl_charge]] &lt;= 3, "Low Charges", "High Charges")</f>
        <v>High Charges</v>
      </c>
      <c r="Z4042" t="str">
        <f>IF(tbl_Customers[[#This Row],[total_eve_calls]]&lt;=80,"Low Calls",
IF(tbl_Customers[[#This Row],[total_eve_calls]]&lt;=120,"Medium Calls","High Calls"))</f>
        <v>Medium Calls</v>
      </c>
      <c r="AA4042" t="str">
        <f>IF(tbl_Customers[[#This Row],[total_eve_charge]]&lt;=15,"Low Charges",
IF(tbl_Customers[[#This Row],[total_eve_charge]]&lt;=20,"Medium Charges","High Charges"))</f>
        <v>High Charges</v>
      </c>
      <c r="AB40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42" t="str">
        <f>IF(tbl_Customers[[#This Row],[number_vmail_messages]] = 0, "No Usage", IF(tbl_Customers[[#This Row],[number_vmail_messages]] &lt;= 20, "Low Usage", IF(tbl_Customers[[#This Row],[number_vmail_messages]] &lt;= 40, "Medium Usgae", "High Usage")))</f>
        <v>No Usage</v>
      </c>
      <c r="AD4042" t="str">
        <f>IF(tbl_Customers[[#This Row],[total_day_minutes]]&lt;=150,"Low Usage", IF(tbl_Customers[[#This Row],[total_day_minutes]]&lt;=200,"Medium Usage", IF(tbl_Customers[[#This Row],[total_day_minutes]]&lt;=250,"High Usage","Very High Usage")))</f>
        <v>Medium Usage</v>
      </c>
      <c r="AE4042" t="str">
        <f>IF(tbl_Customers[[#This Row],[total_intl_calls]]&lt;=5,"Low Calls", IF(tbl_Customers[[#This Row],[total_intl_calls]]&lt;=10, "Medium Calls", "High Calls"))</f>
        <v>Low Calls</v>
      </c>
      <c r="AF40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42" s="36" t="str">
        <f>IF(tbl_Customers[[#This Row],[Churn_Risk_Score]]&gt;=10,"High Risk", IF(tbl_Customers[[#This Row],[Churn_Risk_Score]]&gt;=5,"Medium Risk","Low Risk"))</f>
        <v>Low Risk</v>
      </c>
    </row>
    <row r="4043" spans="1:33" x14ac:dyDescent="0.35">
      <c r="A4043">
        <v>4042</v>
      </c>
      <c r="B4043" t="s">
        <v>26</v>
      </c>
      <c r="C4043">
        <v>17</v>
      </c>
      <c r="D4043" t="s">
        <v>25</v>
      </c>
      <c r="E4043" t="s">
        <v>22</v>
      </c>
      <c r="F4043" t="s">
        <v>22</v>
      </c>
      <c r="G4043">
        <v>0</v>
      </c>
      <c r="H4043">
        <v>180.4</v>
      </c>
      <c r="I4043">
        <v>121</v>
      </c>
      <c r="J4043">
        <v>30.67</v>
      </c>
      <c r="K4043">
        <v>228.5</v>
      </c>
      <c r="L4043">
        <v>111</v>
      </c>
      <c r="M4043">
        <v>19.420000000000002</v>
      </c>
      <c r="N4043">
        <v>199.5</v>
      </c>
      <c r="O4043">
        <v>99</v>
      </c>
      <c r="P4043">
        <v>8.98</v>
      </c>
      <c r="Q4043">
        <v>14.8</v>
      </c>
      <c r="R4043">
        <v>5</v>
      </c>
      <c r="S4043">
        <v>4</v>
      </c>
      <c r="T4043">
        <v>0</v>
      </c>
      <c r="U4043" t="s">
        <v>22</v>
      </c>
      <c r="V4043">
        <f>IF(tbl_Customers[[#This Row],[churn]] = "yes", 1, 0)</f>
        <v>0</v>
      </c>
      <c r="W4043" t="str">
        <f>IF(tbl_Customers[[#This Row],[number_customer_service_calls]] &lt;= 1, "0-1 Calls", IF(tbl_Customers[[#This Row],[number_customer_service_calls]] &lt;= 3, "2-3 Calls", IF(tbl_Customers[[#This Row],[number_customer_service_calls]] &lt;=5, "4-5 Calls", "6+ Calls")))</f>
        <v>0-1 Calls</v>
      </c>
      <c r="X4043" t="str">
        <f>IF(tbl_Customers[[#This Row],[account_length]] &lt;= 50, "0-50", IF(tbl_Customers[[#This Row],[account_length]] &lt;=100, "51-100", IF(tbl_Customers[[#This Row],[account_length]] &lt;= 150, "101-150", "151+")))</f>
        <v>0-50</v>
      </c>
      <c r="Y4043" t="str">
        <f>IF(tbl_Customers[[#This Row],[total_intl_charge]] &lt;= 3, "Low Charges", "High Charges")</f>
        <v>High Charges</v>
      </c>
      <c r="Z4043" t="str">
        <f>IF(tbl_Customers[[#This Row],[total_eve_calls]]&lt;=80,"Low Calls",
IF(tbl_Customers[[#This Row],[total_eve_calls]]&lt;=120,"Medium Calls","High Calls"))</f>
        <v>Medium Calls</v>
      </c>
      <c r="AA4043" t="str">
        <f>IF(tbl_Customers[[#This Row],[total_eve_charge]]&lt;=15,"Low Charges",
IF(tbl_Customers[[#This Row],[total_eve_charge]]&lt;=20,"Medium Charges","High Charges"))</f>
        <v>Medium Charges</v>
      </c>
      <c r="AB40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43" t="str">
        <f>IF(tbl_Customers[[#This Row],[number_vmail_messages]] = 0, "No Usage", IF(tbl_Customers[[#This Row],[number_vmail_messages]] &lt;= 20, "Low Usage", IF(tbl_Customers[[#This Row],[number_vmail_messages]] &lt;= 40, "Medium Usgae", "High Usage")))</f>
        <v>No Usage</v>
      </c>
      <c r="AD4043" t="str">
        <f>IF(tbl_Customers[[#This Row],[total_day_minutes]]&lt;=150,"Low Usage", IF(tbl_Customers[[#This Row],[total_day_minutes]]&lt;=200,"Medium Usage", IF(tbl_Customers[[#This Row],[total_day_minutes]]&lt;=250,"High Usage","Very High Usage")))</f>
        <v>Medium Usage</v>
      </c>
      <c r="AE4043" t="str">
        <f>IF(tbl_Customers[[#This Row],[total_intl_calls]]&lt;=5,"Low Calls", IF(tbl_Customers[[#This Row],[total_intl_calls]]&lt;=10, "Medium Calls", "High Calls"))</f>
        <v>Low Calls</v>
      </c>
      <c r="AF40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43" s="36" t="str">
        <f>IF(tbl_Customers[[#This Row],[Churn_Risk_Score]]&gt;=10,"High Risk", IF(tbl_Customers[[#This Row],[Churn_Risk_Score]]&gt;=5,"Medium Risk","Low Risk"))</f>
        <v>Low Risk</v>
      </c>
    </row>
    <row r="4044" spans="1:33" x14ac:dyDescent="0.35">
      <c r="A4044">
        <v>4043</v>
      </c>
      <c r="B4044" t="s">
        <v>43</v>
      </c>
      <c r="C4044">
        <v>125</v>
      </c>
      <c r="D4044" t="s">
        <v>25</v>
      </c>
      <c r="E4044" t="s">
        <v>22</v>
      </c>
      <c r="F4044" t="s">
        <v>22</v>
      </c>
      <c r="G4044">
        <v>0</v>
      </c>
      <c r="H4044">
        <v>143.6</v>
      </c>
      <c r="I4044">
        <v>119</v>
      </c>
      <c r="J4044">
        <v>24.41</v>
      </c>
      <c r="K4044">
        <v>238.5</v>
      </c>
      <c r="L4044">
        <v>119</v>
      </c>
      <c r="M4044">
        <v>20.27</v>
      </c>
      <c r="N4044">
        <v>173.6</v>
      </c>
      <c r="O4044">
        <v>89</v>
      </c>
      <c r="P4044">
        <v>7.81</v>
      </c>
      <c r="Q4044">
        <v>10.9</v>
      </c>
      <c r="R4044">
        <v>4</v>
      </c>
      <c r="S4044">
        <v>2.94</v>
      </c>
      <c r="T4044">
        <v>2</v>
      </c>
      <c r="U4044" t="s">
        <v>22</v>
      </c>
      <c r="V4044">
        <f>IF(tbl_Customers[[#This Row],[churn]] = "yes", 1, 0)</f>
        <v>0</v>
      </c>
      <c r="W4044" t="str">
        <f>IF(tbl_Customers[[#This Row],[number_customer_service_calls]] &lt;= 1, "0-1 Calls", IF(tbl_Customers[[#This Row],[number_customer_service_calls]] &lt;= 3, "2-3 Calls", IF(tbl_Customers[[#This Row],[number_customer_service_calls]] &lt;=5, "4-5 Calls", "6+ Calls")))</f>
        <v>2-3 Calls</v>
      </c>
      <c r="X4044" t="str">
        <f>IF(tbl_Customers[[#This Row],[account_length]] &lt;= 50, "0-50", IF(tbl_Customers[[#This Row],[account_length]] &lt;=100, "51-100", IF(tbl_Customers[[#This Row],[account_length]] &lt;= 150, "101-150", "151+")))</f>
        <v>101-150</v>
      </c>
      <c r="Y4044" t="str">
        <f>IF(tbl_Customers[[#This Row],[total_intl_charge]] &lt;= 3, "Low Charges", "High Charges")</f>
        <v>Low Charges</v>
      </c>
      <c r="Z4044" t="str">
        <f>IF(tbl_Customers[[#This Row],[total_eve_calls]]&lt;=80,"Low Calls",
IF(tbl_Customers[[#This Row],[total_eve_calls]]&lt;=120,"Medium Calls","High Calls"))</f>
        <v>Medium Calls</v>
      </c>
      <c r="AA4044" t="str">
        <f>IF(tbl_Customers[[#This Row],[total_eve_charge]]&lt;=15,"Low Charges",
IF(tbl_Customers[[#This Row],[total_eve_charge]]&lt;=20,"Medium Charges","High Charges"))</f>
        <v>High Charges</v>
      </c>
      <c r="AB40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44" t="str">
        <f>IF(tbl_Customers[[#This Row],[number_vmail_messages]] = 0, "No Usage", IF(tbl_Customers[[#This Row],[number_vmail_messages]] &lt;= 20, "Low Usage", IF(tbl_Customers[[#This Row],[number_vmail_messages]] &lt;= 40, "Medium Usgae", "High Usage")))</f>
        <v>No Usage</v>
      </c>
      <c r="AD4044" t="str">
        <f>IF(tbl_Customers[[#This Row],[total_day_minutes]]&lt;=150,"Low Usage", IF(tbl_Customers[[#This Row],[total_day_minutes]]&lt;=200,"Medium Usage", IF(tbl_Customers[[#This Row],[total_day_minutes]]&lt;=250,"High Usage","Very High Usage")))</f>
        <v>Low Usage</v>
      </c>
      <c r="AE4044" t="str">
        <f>IF(tbl_Customers[[#This Row],[total_intl_calls]]&lt;=5,"Low Calls", IF(tbl_Customers[[#This Row],[total_intl_calls]]&lt;=10, "Medium Calls", "High Calls"))</f>
        <v>Low Calls</v>
      </c>
      <c r="AF40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44" s="36" t="str">
        <f>IF(tbl_Customers[[#This Row],[Churn_Risk_Score]]&gt;=10,"High Risk", IF(tbl_Customers[[#This Row],[Churn_Risk_Score]]&gt;=5,"Medium Risk","Low Risk"))</f>
        <v>Low Risk</v>
      </c>
    </row>
    <row r="4045" spans="1:33" x14ac:dyDescent="0.35">
      <c r="A4045">
        <v>4044</v>
      </c>
      <c r="B4045" t="s">
        <v>41</v>
      </c>
      <c r="C4045">
        <v>61</v>
      </c>
      <c r="D4045" t="s">
        <v>28</v>
      </c>
      <c r="E4045" t="s">
        <v>22</v>
      </c>
      <c r="F4045" t="s">
        <v>22</v>
      </c>
      <c r="G4045">
        <v>0</v>
      </c>
      <c r="H4045">
        <v>88.1</v>
      </c>
      <c r="I4045">
        <v>60</v>
      </c>
      <c r="J4045">
        <v>14.98</v>
      </c>
      <c r="K4045">
        <v>129.69999999999999</v>
      </c>
      <c r="L4045">
        <v>108</v>
      </c>
      <c r="M4045">
        <v>11.02</v>
      </c>
      <c r="N4045">
        <v>169</v>
      </c>
      <c r="O4045">
        <v>87</v>
      </c>
      <c r="P4045">
        <v>7.61</v>
      </c>
      <c r="Q4045">
        <v>13.3</v>
      </c>
      <c r="R4045">
        <v>4</v>
      </c>
      <c r="S4045">
        <v>3.59</v>
      </c>
      <c r="T4045">
        <v>2</v>
      </c>
      <c r="U4045" t="s">
        <v>22</v>
      </c>
      <c r="V4045">
        <f>IF(tbl_Customers[[#This Row],[churn]] = "yes", 1, 0)</f>
        <v>0</v>
      </c>
      <c r="W4045" t="str">
        <f>IF(tbl_Customers[[#This Row],[number_customer_service_calls]] &lt;= 1, "0-1 Calls", IF(tbl_Customers[[#This Row],[number_customer_service_calls]] &lt;= 3, "2-3 Calls", IF(tbl_Customers[[#This Row],[number_customer_service_calls]] &lt;=5, "4-5 Calls", "6+ Calls")))</f>
        <v>2-3 Calls</v>
      </c>
      <c r="X4045" t="str">
        <f>IF(tbl_Customers[[#This Row],[account_length]] &lt;= 50, "0-50", IF(tbl_Customers[[#This Row],[account_length]] &lt;=100, "51-100", IF(tbl_Customers[[#This Row],[account_length]] &lt;= 150, "101-150", "151+")))</f>
        <v>51-100</v>
      </c>
      <c r="Y4045" t="str">
        <f>IF(tbl_Customers[[#This Row],[total_intl_charge]] &lt;= 3, "Low Charges", "High Charges")</f>
        <v>High Charges</v>
      </c>
      <c r="Z4045" t="str">
        <f>IF(tbl_Customers[[#This Row],[total_eve_calls]]&lt;=80,"Low Calls",
IF(tbl_Customers[[#This Row],[total_eve_calls]]&lt;=120,"Medium Calls","High Calls"))</f>
        <v>Medium Calls</v>
      </c>
      <c r="AA4045" t="str">
        <f>IF(tbl_Customers[[#This Row],[total_eve_charge]]&lt;=15,"Low Charges",
IF(tbl_Customers[[#This Row],[total_eve_charge]]&lt;=20,"Medium Charges","High Charges"))</f>
        <v>Low Charges</v>
      </c>
      <c r="AB40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45" t="str">
        <f>IF(tbl_Customers[[#This Row],[number_vmail_messages]] = 0, "No Usage", IF(tbl_Customers[[#This Row],[number_vmail_messages]] &lt;= 20, "Low Usage", IF(tbl_Customers[[#This Row],[number_vmail_messages]] &lt;= 40, "Medium Usgae", "High Usage")))</f>
        <v>No Usage</v>
      </c>
      <c r="AD4045" t="str">
        <f>IF(tbl_Customers[[#This Row],[total_day_minutes]]&lt;=150,"Low Usage", IF(tbl_Customers[[#This Row],[total_day_minutes]]&lt;=200,"Medium Usage", IF(tbl_Customers[[#This Row],[total_day_minutes]]&lt;=250,"High Usage","Very High Usage")))</f>
        <v>Low Usage</v>
      </c>
      <c r="AE4045" t="str">
        <f>IF(tbl_Customers[[#This Row],[total_intl_calls]]&lt;=5,"Low Calls", IF(tbl_Customers[[#This Row],[total_intl_calls]]&lt;=10, "Medium Calls", "High Calls"))</f>
        <v>Low Calls</v>
      </c>
      <c r="AF40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45" s="36" t="str">
        <f>IF(tbl_Customers[[#This Row],[Churn_Risk_Score]]&gt;=10,"High Risk", IF(tbl_Customers[[#This Row],[Churn_Risk_Score]]&gt;=5,"Medium Risk","Low Risk"))</f>
        <v>Low Risk</v>
      </c>
    </row>
    <row r="4046" spans="1:33" x14ac:dyDescent="0.35">
      <c r="A4046">
        <v>4045</v>
      </c>
      <c r="B4046" t="s">
        <v>43</v>
      </c>
      <c r="C4046">
        <v>103</v>
      </c>
      <c r="D4046" t="s">
        <v>21</v>
      </c>
      <c r="E4046" t="s">
        <v>22</v>
      </c>
      <c r="F4046" t="s">
        <v>23</v>
      </c>
      <c r="G4046">
        <v>30</v>
      </c>
      <c r="H4046">
        <v>254.1</v>
      </c>
      <c r="I4046">
        <v>75</v>
      </c>
      <c r="J4046">
        <v>43.2</v>
      </c>
      <c r="K4046">
        <v>200.4</v>
      </c>
      <c r="L4046">
        <v>116</v>
      </c>
      <c r="M4046">
        <v>17.03</v>
      </c>
      <c r="N4046">
        <v>185.9</v>
      </c>
      <c r="O4046">
        <v>109</v>
      </c>
      <c r="P4046">
        <v>8.3699999999999992</v>
      </c>
      <c r="Q4046">
        <v>6.6</v>
      </c>
      <c r="R4046">
        <v>2</v>
      </c>
      <c r="S4046">
        <v>1.78</v>
      </c>
      <c r="T4046">
        <v>2</v>
      </c>
      <c r="U4046" t="s">
        <v>22</v>
      </c>
      <c r="V4046">
        <f>IF(tbl_Customers[[#This Row],[churn]] = "yes", 1, 0)</f>
        <v>0</v>
      </c>
      <c r="W4046" t="str">
        <f>IF(tbl_Customers[[#This Row],[number_customer_service_calls]] &lt;= 1, "0-1 Calls", IF(tbl_Customers[[#This Row],[number_customer_service_calls]] &lt;= 3, "2-3 Calls", IF(tbl_Customers[[#This Row],[number_customer_service_calls]] &lt;=5, "4-5 Calls", "6+ Calls")))</f>
        <v>2-3 Calls</v>
      </c>
      <c r="X4046" t="str">
        <f>IF(tbl_Customers[[#This Row],[account_length]] &lt;= 50, "0-50", IF(tbl_Customers[[#This Row],[account_length]] &lt;=100, "51-100", IF(tbl_Customers[[#This Row],[account_length]] &lt;= 150, "101-150", "151+")))</f>
        <v>101-150</v>
      </c>
      <c r="Y4046" t="str">
        <f>IF(tbl_Customers[[#This Row],[total_intl_charge]] &lt;= 3, "Low Charges", "High Charges")</f>
        <v>Low Charges</v>
      </c>
      <c r="Z4046" t="str">
        <f>IF(tbl_Customers[[#This Row],[total_eve_calls]]&lt;=80,"Low Calls",
IF(tbl_Customers[[#This Row],[total_eve_calls]]&lt;=120,"Medium Calls","High Calls"))</f>
        <v>Medium Calls</v>
      </c>
      <c r="AA4046" t="str">
        <f>IF(tbl_Customers[[#This Row],[total_eve_charge]]&lt;=15,"Low Charges",
IF(tbl_Customers[[#This Row],[total_eve_charge]]&lt;=20,"Medium Charges","High Charges"))</f>
        <v>Medium Charges</v>
      </c>
      <c r="AB40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46" t="str">
        <f>IF(tbl_Customers[[#This Row],[number_vmail_messages]] = 0, "No Usage", IF(tbl_Customers[[#This Row],[number_vmail_messages]] &lt;= 20, "Low Usage", IF(tbl_Customers[[#This Row],[number_vmail_messages]] &lt;= 40, "Medium Usgae", "High Usage")))</f>
        <v>Medium Usgae</v>
      </c>
      <c r="AD4046" t="str">
        <f>IF(tbl_Customers[[#This Row],[total_day_minutes]]&lt;=150,"Low Usage", IF(tbl_Customers[[#This Row],[total_day_minutes]]&lt;=200,"Medium Usage", IF(tbl_Customers[[#This Row],[total_day_minutes]]&lt;=250,"High Usage","Very High Usage")))</f>
        <v>Very High Usage</v>
      </c>
      <c r="AE4046" t="str">
        <f>IF(tbl_Customers[[#This Row],[total_intl_calls]]&lt;=5,"Low Calls", IF(tbl_Customers[[#This Row],[total_intl_calls]]&lt;=10, "Medium Calls", "High Calls"))</f>
        <v>Low Calls</v>
      </c>
      <c r="AF40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46" s="36" t="str">
        <f>IF(tbl_Customers[[#This Row],[Churn_Risk_Score]]&gt;=10,"High Risk", IF(tbl_Customers[[#This Row],[Churn_Risk_Score]]&gt;=5,"Medium Risk","Low Risk"))</f>
        <v>Low Risk</v>
      </c>
    </row>
    <row r="4047" spans="1:33" x14ac:dyDescent="0.35">
      <c r="A4047">
        <v>4046</v>
      </c>
      <c r="B4047" t="s">
        <v>61</v>
      </c>
      <c r="C4047">
        <v>20</v>
      </c>
      <c r="D4047" t="s">
        <v>25</v>
      </c>
      <c r="E4047" t="s">
        <v>22</v>
      </c>
      <c r="F4047" t="s">
        <v>22</v>
      </c>
      <c r="G4047">
        <v>0</v>
      </c>
      <c r="H4047">
        <v>131.5</v>
      </c>
      <c r="I4047">
        <v>64</v>
      </c>
      <c r="J4047">
        <v>22.36</v>
      </c>
      <c r="K4047">
        <v>161.80000000000001</v>
      </c>
      <c r="L4047">
        <v>124</v>
      </c>
      <c r="M4047">
        <v>13.75</v>
      </c>
      <c r="N4047">
        <v>158.6</v>
      </c>
      <c r="O4047">
        <v>106</v>
      </c>
      <c r="P4047">
        <v>7.14</v>
      </c>
      <c r="Q4047">
        <v>14.8</v>
      </c>
      <c r="R4047">
        <v>5</v>
      </c>
      <c r="S4047">
        <v>4</v>
      </c>
      <c r="T4047">
        <v>0</v>
      </c>
      <c r="U4047" t="s">
        <v>22</v>
      </c>
      <c r="V4047">
        <f>IF(tbl_Customers[[#This Row],[churn]] = "yes", 1, 0)</f>
        <v>0</v>
      </c>
      <c r="W4047" t="str">
        <f>IF(tbl_Customers[[#This Row],[number_customer_service_calls]] &lt;= 1, "0-1 Calls", IF(tbl_Customers[[#This Row],[number_customer_service_calls]] &lt;= 3, "2-3 Calls", IF(tbl_Customers[[#This Row],[number_customer_service_calls]] &lt;=5, "4-5 Calls", "6+ Calls")))</f>
        <v>0-1 Calls</v>
      </c>
      <c r="X4047" t="str">
        <f>IF(tbl_Customers[[#This Row],[account_length]] &lt;= 50, "0-50", IF(tbl_Customers[[#This Row],[account_length]] &lt;=100, "51-100", IF(tbl_Customers[[#This Row],[account_length]] &lt;= 150, "101-150", "151+")))</f>
        <v>0-50</v>
      </c>
      <c r="Y4047" t="str">
        <f>IF(tbl_Customers[[#This Row],[total_intl_charge]] &lt;= 3, "Low Charges", "High Charges")</f>
        <v>High Charges</v>
      </c>
      <c r="Z4047" t="str">
        <f>IF(tbl_Customers[[#This Row],[total_eve_calls]]&lt;=80,"Low Calls",
IF(tbl_Customers[[#This Row],[total_eve_calls]]&lt;=120,"Medium Calls","High Calls"))</f>
        <v>High Calls</v>
      </c>
      <c r="AA4047" t="str">
        <f>IF(tbl_Customers[[#This Row],[total_eve_charge]]&lt;=15,"Low Charges",
IF(tbl_Customers[[#This Row],[total_eve_charge]]&lt;=20,"Medium Charges","High Charges"))</f>
        <v>Low Charges</v>
      </c>
      <c r="AB40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47" t="str">
        <f>IF(tbl_Customers[[#This Row],[number_vmail_messages]] = 0, "No Usage", IF(tbl_Customers[[#This Row],[number_vmail_messages]] &lt;= 20, "Low Usage", IF(tbl_Customers[[#This Row],[number_vmail_messages]] &lt;= 40, "Medium Usgae", "High Usage")))</f>
        <v>No Usage</v>
      </c>
      <c r="AD4047" t="str">
        <f>IF(tbl_Customers[[#This Row],[total_day_minutes]]&lt;=150,"Low Usage", IF(tbl_Customers[[#This Row],[total_day_minutes]]&lt;=200,"Medium Usage", IF(tbl_Customers[[#This Row],[total_day_minutes]]&lt;=250,"High Usage","Very High Usage")))</f>
        <v>Low Usage</v>
      </c>
      <c r="AE4047" t="str">
        <f>IF(tbl_Customers[[#This Row],[total_intl_calls]]&lt;=5,"Low Calls", IF(tbl_Customers[[#This Row],[total_intl_calls]]&lt;=10, "Medium Calls", "High Calls"))</f>
        <v>Low Calls</v>
      </c>
      <c r="AF40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47" s="36" t="str">
        <f>IF(tbl_Customers[[#This Row],[Churn_Risk_Score]]&gt;=10,"High Risk", IF(tbl_Customers[[#This Row],[Churn_Risk_Score]]&gt;=5,"Medium Risk","Low Risk"))</f>
        <v>Low Risk</v>
      </c>
    </row>
    <row r="4048" spans="1:33" x14ac:dyDescent="0.35">
      <c r="A4048">
        <v>4047</v>
      </c>
      <c r="B4048" t="s">
        <v>24</v>
      </c>
      <c r="C4048">
        <v>115</v>
      </c>
      <c r="D4048" t="s">
        <v>28</v>
      </c>
      <c r="E4048" t="s">
        <v>22</v>
      </c>
      <c r="F4048" t="s">
        <v>22</v>
      </c>
      <c r="G4048">
        <v>0</v>
      </c>
      <c r="H4048">
        <v>156.80000000000001</v>
      </c>
      <c r="I4048">
        <v>104</v>
      </c>
      <c r="J4048">
        <v>26.66</v>
      </c>
      <c r="K4048">
        <v>264.7</v>
      </c>
      <c r="L4048">
        <v>84</v>
      </c>
      <c r="M4048">
        <v>22.5</v>
      </c>
      <c r="N4048">
        <v>249</v>
      </c>
      <c r="O4048">
        <v>112</v>
      </c>
      <c r="P4048">
        <v>11.21</v>
      </c>
      <c r="Q4048">
        <v>7.4</v>
      </c>
      <c r="R4048">
        <v>8</v>
      </c>
      <c r="S4048">
        <v>2</v>
      </c>
      <c r="T4048">
        <v>0</v>
      </c>
      <c r="U4048" t="s">
        <v>22</v>
      </c>
      <c r="V4048">
        <f>IF(tbl_Customers[[#This Row],[churn]] = "yes", 1, 0)</f>
        <v>0</v>
      </c>
      <c r="W4048" t="str">
        <f>IF(tbl_Customers[[#This Row],[number_customer_service_calls]] &lt;= 1, "0-1 Calls", IF(tbl_Customers[[#This Row],[number_customer_service_calls]] &lt;= 3, "2-3 Calls", IF(tbl_Customers[[#This Row],[number_customer_service_calls]] &lt;=5, "4-5 Calls", "6+ Calls")))</f>
        <v>0-1 Calls</v>
      </c>
      <c r="X4048" t="str">
        <f>IF(tbl_Customers[[#This Row],[account_length]] &lt;= 50, "0-50", IF(tbl_Customers[[#This Row],[account_length]] &lt;=100, "51-100", IF(tbl_Customers[[#This Row],[account_length]] &lt;= 150, "101-150", "151+")))</f>
        <v>101-150</v>
      </c>
      <c r="Y4048" t="str">
        <f>IF(tbl_Customers[[#This Row],[total_intl_charge]] &lt;= 3, "Low Charges", "High Charges")</f>
        <v>Low Charges</v>
      </c>
      <c r="Z4048" t="str">
        <f>IF(tbl_Customers[[#This Row],[total_eve_calls]]&lt;=80,"Low Calls",
IF(tbl_Customers[[#This Row],[total_eve_calls]]&lt;=120,"Medium Calls","High Calls"))</f>
        <v>Medium Calls</v>
      </c>
      <c r="AA4048" t="str">
        <f>IF(tbl_Customers[[#This Row],[total_eve_charge]]&lt;=15,"Low Charges",
IF(tbl_Customers[[#This Row],[total_eve_charge]]&lt;=20,"Medium Charges","High Charges"))</f>
        <v>High Charges</v>
      </c>
      <c r="AB40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48" t="str">
        <f>IF(tbl_Customers[[#This Row],[number_vmail_messages]] = 0, "No Usage", IF(tbl_Customers[[#This Row],[number_vmail_messages]] &lt;= 20, "Low Usage", IF(tbl_Customers[[#This Row],[number_vmail_messages]] &lt;= 40, "Medium Usgae", "High Usage")))</f>
        <v>No Usage</v>
      </c>
      <c r="AD4048" t="str">
        <f>IF(tbl_Customers[[#This Row],[total_day_minutes]]&lt;=150,"Low Usage", IF(tbl_Customers[[#This Row],[total_day_minutes]]&lt;=200,"Medium Usage", IF(tbl_Customers[[#This Row],[total_day_minutes]]&lt;=250,"High Usage","Very High Usage")))</f>
        <v>Medium Usage</v>
      </c>
      <c r="AE4048" t="str">
        <f>IF(tbl_Customers[[#This Row],[total_intl_calls]]&lt;=5,"Low Calls", IF(tbl_Customers[[#This Row],[total_intl_calls]]&lt;=10, "Medium Calls", "High Calls"))</f>
        <v>Medium Calls</v>
      </c>
      <c r="AF40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48" s="36" t="str">
        <f>IF(tbl_Customers[[#This Row],[Churn_Risk_Score]]&gt;=10,"High Risk", IF(tbl_Customers[[#This Row],[Churn_Risk_Score]]&gt;=5,"Medium Risk","Low Risk"))</f>
        <v>Low Risk</v>
      </c>
    </row>
    <row r="4049" spans="1:33" x14ac:dyDescent="0.35">
      <c r="A4049">
        <v>4048</v>
      </c>
      <c r="B4049" t="s">
        <v>71</v>
      </c>
      <c r="C4049">
        <v>139</v>
      </c>
      <c r="D4049" t="s">
        <v>28</v>
      </c>
      <c r="E4049" t="s">
        <v>22</v>
      </c>
      <c r="F4049" t="s">
        <v>22</v>
      </c>
      <c r="G4049">
        <v>0</v>
      </c>
      <c r="H4049">
        <v>196.9</v>
      </c>
      <c r="I4049">
        <v>58</v>
      </c>
      <c r="J4049">
        <v>33.47</v>
      </c>
      <c r="K4049">
        <v>137.1</v>
      </c>
      <c r="L4049">
        <v>91</v>
      </c>
      <c r="M4049">
        <v>11.65</v>
      </c>
      <c r="N4049">
        <v>216.6</v>
      </c>
      <c r="O4049">
        <v>101</v>
      </c>
      <c r="P4049">
        <v>9.75</v>
      </c>
      <c r="Q4049">
        <v>9.8000000000000007</v>
      </c>
      <c r="R4049">
        <v>3</v>
      </c>
      <c r="S4049">
        <v>2.65</v>
      </c>
      <c r="T4049">
        <v>1</v>
      </c>
      <c r="U4049" t="s">
        <v>22</v>
      </c>
      <c r="V4049">
        <f>IF(tbl_Customers[[#This Row],[churn]] = "yes", 1, 0)</f>
        <v>0</v>
      </c>
      <c r="W4049" t="str">
        <f>IF(tbl_Customers[[#This Row],[number_customer_service_calls]] &lt;= 1, "0-1 Calls", IF(tbl_Customers[[#This Row],[number_customer_service_calls]] &lt;= 3, "2-3 Calls", IF(tbl_Customers[[#This Row],[number_customer_service_calls]] &lt;=5, "4-5 Calls", "6+ Calls")))</f>
        <v>0-1 Calls</v>
      </c>
      <c r="X4049" t="str">
        <f>IF(tbl_Customers[[#This Row],[account_length]] &lt;= 50, "0-50", IF(tbl_Customers[[#This Row],[account_length]] &lt;=100, "51-100", IF(tbl_Customers[[#This Row],[account_length]] &lt;= 150, "101-150", "151+")))</f>
        <v>101-150</v>
      </c>
      <c r="Y4049" t="str">
        <f>IF(tbl_Customers[[#This Row],[total_intl_charge]] &lt;= 3, "Low Charges", "High Charges")</f>
        <v>Low Charges</v>
      </c>
      <c r="Z4049" t="str">
        <f>IF(tbl_Customers[[#This Row],[total_eve_calls]]&lt;=80,"Low Calls",
IF(tbl_Customers[[#This Row],[total_eve_calls]]&lt;=120,"Medium Calls","High Calls"))</f>
        <v>Medium Calls</v>
      </c>
      <c r="AA4049" t="str">
        <f>IF(tbl_Customers[[#This Row],[total_eve_charge]]&lt;=15,"Low Charges",
IF(tbl_Customers[[#This Row],[total_eve_charge]]&lt;=20,"Medium Charges","High Charges"))</f>
        <v>Low Charges</v>
      </c>
      <c r="AB40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49" t="str">
        <f>IF(tbl_Customers[[#This Row],[number_vmail_messages]] = 0, "No Usage", IF(tbl_Customers[[#This Row],[number_vmail_messages]] &lt;= 20, "Low Usage", IF(tbl_Customers[[#This Row],[number_vmail_messages]] &lt;= 40, "Medium Usgae", "High Usage")))</f>
        <v>No Usage</v>
      </c>
      <c r="AD4049" t="str">
        <f>IF(tbl_Customers[[#This Row],[total_day_minutes]]&lt;=150,"Low Usage", IF(tbl_Customers[[#This Row],[total_day_minutes]]&lt;=200,"Medium Usage", IF(tbl_Customers[[#This Row],[total_day_minutes]]&lt;=250,"High Usage","Very High Usage")))</f>
        <v>Medium Usage</v>
      </c>
      <c r="AE4049" t="str">
        <f>IF(tbl_Customers[[#This Row],[total_intl_calls]]&lt;=5,"Low Calls", IF(tbl_Customers[[#This Row],[total_intl_calls]]&lt;=10, "Medium Calls", "High Calls"))</f>
        <v>Low Calls</v>
      </c>
      <c r="AF40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49" s="36" t="str">
        <f>IF(tbl_Customers[[#This Row],[Churn_Risk_Score]]&gt;=10,"High Risk", IF(tbl_Customers[[#This Row],[Churn_Risk_Score]]&gt;=5,"Medium Risk","Low Risk"))</f>
        <v>Low Risk</v>
      </c>
    </row>
    <row r="4050" spans="1:33" x14ac:dyDescent="0.35">
      <c r="A4050">
        <v>4049</v>
      </c>
      <c r="B4050" t="s">
        <v>37</v>
      </c>
      <c r="C4050">
        <v>96</v>
      </c>
      <c r="D4050" t="s">
        <v>21</v>
      </c>
      <c r="E4050" t="s">
        <v>22</v>
      </c>
      <c r="F4050" t="s">
        <v>22</v>
      </c>
      <c r="G4050">
        <v>0</v>
      </c>
      <c r="H4050">
        <v>178</v>
      </c>
      <c r="I4050">
        <v>140</v>
      </c>
      <c r="J4050">
        <v>30.26</v>
      </c>
      <c r="K4050">
        <v>294.60000000000002</v>
      </c>
      <c r="L4050">
        <v>125</v>
      </c>
      <c r="M4050">
        <v>25.04</v>
      </c>
      <c r="N4050">
        <v>242.2</v>
      </c>
      <c r="O4050">
        <v>91</v>
      </c>
      <c r="P4050">
        <v>10.9</v>
      </c>
      <c r="Q4050">
        <v>12</v>
      </c>
      <c r="R4050">
        <v>6</v>
      </c>
      <c r="S4050">
        <v>3.24</v>
      </c>
      <c r="T4050">
        <v>2</v>
      </c>
      <c r="U4050" t="s">
        <v>22</v>
      </c>
      <c r="V4050">
        <f>IF(tbl_Customers[[#This Row],[churn]] = "yes", 1, 0)</f>
        <v>0</v>
      </c>
      <c r="W4050" t="str">
        <f>IF(tbl_Customers[[#This Row],[number_customer_service_calls]] &lt;= 1, "0-1 Calls", IF(tbl_Customers[[#This Row],[number_customer_service_calls]] &lt;= 3, "2-3 Calls", IF(tbl_Customers[[#This Row],[number_customer_service_calls]] &lt;=5, "4-5 Calls", "6+ Calls")))</f>
        <v>2-3 Calls</v>
      </c>
      <c r="X4050" t="str">
        <f>IF(tbl_Customers[[#This Row],[account_length]] &lt;= 50, "0-50", IF(tbl_Customers[[#This Row],[account_length]] &lt;=100, "51-100", IF(tbl_Customers[[#This Row],[account_length]] &lt;= 150, "101-150", "151+")))</f>
        <v>51-100</v>
      </c>
      <c r="Y4050" t="str">
        <f>IF(tbl_Customers[[#This Row],[total_intl_charge]] &lt;= 3, "Low Charges", "High Charges")</f>
        <v>High Charges</v>
      </c>
      <c r="Z4050" t="str">
        <f>IF(tbl_Customers[[#This Row],[total_eve_calls]]&lt;=80,"Low Calls",
IF(tbl_Customers[[#This Row],[total_eve_calls]]&lt;=120,"Medium Calls","High Calls"))</f>
        <v>High Calls</v>
      </c>
      <c r="AA4050" t="str">
        <f>IF(tbl_Customers[[#This Row],[total_eve_charge]]&lt;=15,"Low Charges",
IF(tbl_Customers[[#This Row],[total_eve_charge]]&lt;=20,"Medium Charges","High Charges"))</f>
        <v>High Charges</v>
      </c>
      <c r="AB40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50" t="str">
        <f>IF(tbl_Customers[[#This Row],[number_vmail_messages]] = 0, "No Usage", IF(tbl_Customers[[#This Row],[number_vmail_messages]] &lt;= 20, "Low Usage", IF(tbl_Customers[[#This Row],[number_vmail_messages]] &lt;= 40, "Medium Usgae", "High Usage")))</f>
        <v>No Usage</v>
      </c>
      <c r="AD4050" t="str">
        <f>IF(tbl_Customers[[#This Row],[total_day_minutes]]&lt;=150,"Low Usage", IF(tbl_Customers[[#This Row],[total_day_minutes]]&lt;=200,"Medium Usage", IF(tbl_Customers[[#This Row],[total_day_minutes]]&lt;=250,"High Usage","Very High Usage")))</f>
        <v>Medium Usage</v>
      </c>
      <c r="AE4050" t="str">
        <f>IF(tbl_Customers[[#This Row],[total_intl_calls]]&lt;=5,"Low Calls", IF(tbl_Customers[[#This Row],[total_intl_calls]]&lt;=10, "Medium Calls", "High Calls"))</f>
        <v>Medium Calls</v>
      </c>
      <c r="AF40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50" s="36" t="str">
        <f>IF(tbl_Customers[[#This Row],[Churn_Risk_Score]]&gt;=10,"High Risk", IF(tbl_Customers[[#This Row],[Churn_Risk_Score]]&gt;=5,"Medium Risk","Low Risk"))</f>
        <v>Low Risk</v>
      </c>
    </row>
    <row r="4051" spans="1:33" x14ac:dyDescent="0.35">
      <c r="A4051">
        <v>4050</v>
      </c>
      <c r="B4051" t="s">
        <v>37</v>
      </c>
      <c r="C4051">
        <v>101</v>
      </c>
      <c r="D4051" t="s">
        <v>28</v>
      </c>
      <c r="E4051" t="s">
        <v>22</v>
      </c>
      <c r="F4051" t="s">
        <v>22</v>
      </c>
      <c r="G4051">
        <v>0</v>
      </c>
      <c r="H4051">
        <v>195.8</v>
      </c>
      <c r="I4051">
        <v>105</v>
      </c>
      <c r="J4051">
        <v>33.29</v>
      </c>
      <c r="K4051">
        <v>184.5</v>
      </c>
      <c r="L4051">
        <v>109</v>
      </c>
      <c r="M4051">
        <v>15.68</v>
      </c>
      <c r="N4051">
        <v>172</v>
      </c>
      <c r="O4051">
        <v>128</v>
      </c>
      <c r="P4051">
        <v>7.74</v>
      </c>
      <c r="Q4051">
        <v>11.8</v>
      </c>
      <c r="R4051">
        <v>2</v>
      </c>
      <c r="S4051">
        <v>3.19</v>
      </c>
      <c r="T4051">
        <v>2</v>
      </c>
      <c r="U4051" t="s">
        <v>22</v>
      </c>
      <c r="V4051">
        <f>IF(tbl_Customers[[#This Row],[churn]] = "yes", 1, 0)</f>
        <v>0</v>
      </c>
      <c r="W4051" t="str">
        <f>IF(tbl_Customers[[#This Row],[number_customer_service_calls]] &lt;= 1, "0-1 Calls", IF(tbl_Customers[[#This Row],[number_customer_service_calls]] &lt;= 3, "2-3 Calls", IF(tbl_Customers[[#This Row],[number_customer_service_calls]] &lt;=5, "4-5 Calls", "6+ Calls")))</f>
        <v>2-3 Calls</v>
      </c>
      <c r="X4051" t="str">
        <f>IF(tbl_Customers[[#This Row],[account_length]] &lt;= 50, "0-50", IF(tbl_Customers[[#This Row],[account_length]] &lt;=100, "51-100", IF(tbl_Customers[[#This Row],[account_length]] &lt;= 150, "101-150", "151+")))</f>
        <v>101-150</v>
      </c>
      <c r="Y4051" t="str">
        <f>IF(tbl_Customers[[#This Row],[total_intl_charge]] &lt;= 3, "Low Charges", "High Charges")</f>
        <v>High Charges</v>
      </c>
      <c r="Z4051" t="str">
        <f>IF(tbl_Customers[[#This Row],[total_eve_calls]]&lt;=80,"Low Calls",
IF(tbl_Customers[[#This Row],[total_eve_calls]]&lt;=120,"Medium Calls","High Calls"))</f>
        <v>Medium Calls</v>
      </c>
      <c r="AA4051" t="str">
        <f>IF(tbl_Customers[[#This Row],[total_eve_charge]]&lt;=15,"Low Charges",
IF(tbl_Customers[[#This Row],[total_eve_charge]]&lt;=20,"Medium Charges","High Charges"))</f>
        <v>Medium Charges</v>
      </c>
      <c r="AB40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51" t="str">
        <f>IF(tbl_Customers[[#This Row],[number_vmail_messages]] = 0, "No Usage", IF(tbl_Customers[[#This Row],[number_vmail_messages]] &lt;= 20, "Low Usage", IF(tbl_Customers[[#This Row],[number_vmail_messages]] &lt;= 40, "Medium Usgae", "High Usage")))</f>
        <v>No Usage</v>
      </c>
      <c r="AD4051" t="str">
        <f>IF(tbl_Customers[[#This Row],[total_day_minutes]]&lt;=150,"Low Usage", IF(tbl_Customers[[#This Row],[total_day_minutes]]&lt;=200,"Medium Usage", IF(tbl_Customers[[#This Row],[total_day_minutes]]&lt;=250,"High Usage","Very High Usage")))</f>
        <v>Medium Usage</v>
      </c>
      <c r="AE4051" t="str">
        <f>IF(tbl_Customers[[#This Row],[total_intl_calls]]&lt;=5,"Low Calls", IF(tbl_Customers[[#This Row],[total_intl_calls]]&lt;=10, "Medium Calls", "High Calls"))</f>
        <v>Low Calls</v>
      </c>
      <c r="AF40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51" s="36" t="str">
        <f>IF(tbl_Customers[[#This Row],[Churn_Risk_Score]]&gt;=10,"High Risk", IF(tbl_Customers[[#This Row],[Churn_Risk_Score]]&gt;=5,"Medium Risk","Low Risk"))</f>
        <v>Low Risk</v>
      </c>
    </row>
    <row r="4052" spans="1:33" x14ac:dyDescent="0.35">
      <c r="A4052">
        <v>4051</v>
      </c>
      <c r="B4052" t="s">
        <v>20</v>
      </c>
      <c r="C4052">
        <v>86</v>
      </c>
      <c r="D4052" t="s">
        <v>25</v>
      </c>
      <c r="E4052" t="s">
        <v>22</v>
      </c>
      <c r="F4052" t="s">
        <v>23</v>
      </c>
      <c r="G4052">
        <v>26</v>
      </c>
      <c r="H4052">
        <v>141.30000000000001</v>
      </c>
      <c r="I4052">
        <v>120</v>
      </c>
      <c r="J4052">
        <v>24.02</v>
      </c>
      <c r="K4052">
        <v>134.6</v>
      </c>
      <c r="L4052">
        <v>98</v>
      </c>
      <c r="M4052">
        <v>11.44</v>
      </c>
      <c r="N4052">
        <v>195.9</v>
      </c>
      <c r="O4052">
        <v>94</v>
      </c>
      <c r="P4052">
        <v>8.82</v>
      </c>
      <c r="Q4052">
        <v>13.3</v>
      </c>
      <c r="R4052">
        <v>5</v>
      </c>
      <c r="S4052">
        <v>3.59</v>
      </c>
      <c r="T4052">
        <v>1</v>
      </c>
      <c r="U4052" t="s">
        <v>22</v>
      </c>
      <c r="V4052">
        <f>IF(tbl_Customers[[#This Row],[churn]] = "yes", 1, 0)</f>
        <v>0</v>
      </c>
      <c r="W4052" t="str">
        <f>IF(tbl_Customers[[#This Row],[number_customer_service_calls]] &lt;= 1, "0-1 Calls", IF(tbl_Customers[[#This Row],[number_customer_service_calls]] &lt;= 3, "2-3 Calls", IF(tbl_Customers[[#This Row],[number_customer_service_calls]] &lt;=5, "4-5 Calls", "6+ Calls")))</f>
        <v>0-1 Calls</v>
      </c>
      <c r="X4052" t="str">
        <f>IF(tbl_Customers[[#This Row],[account_length]] &lt;= 50, "0-50", IF(tbl_Customers[[#This Row],[account_length]] &lt;=100, "51-100", IF(tbl_Customers[[#This Row],[account_length]] &lt;= 150, "101-150", "151+")))</f>
        <v>51-100</v>
      </c>
      <c r="Y4052" t="str">
        <f>IF(tbl_Customers[[#This Row],[total_intl_charge]] &lt;= 3, "Low Charges", "High Charges")</f>
        <v>High Charges</v>
      </c>
      <c r="Z4052" t="str">
        <f>IF(tbl_Customers[[#This Row],[total_eve_calls]]&lt;=80,"Low Calls",
IF(tbl_Customers[[#This Row],[total_eve_calls]]&lt;=120,"Medium Calls","High Calls"))</f>
        <v>Medium Calls</v>
      </c>
      <c r="AA4052" t="str">
        <f>IF(tbl_Customers[[#This Row],[total_eve_charge]]&lt;=15,"Low Charges",
IF(tbl_Customers[[#This Row],[total_eve_charge]]&lt;=20,"Medium Charges","High Charges"))</f>
        <v>Low Charges</v>
      </c>
      <c r="AB40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52" t="str">
        <f>IF(tbl_Customers[[#This Row],[number_vmail_messages]] = 0, "No Usage", IF(tbl_Customers[[#This Row],[number_vmail_messages]] &lt;= 20, "Low Usage", IF(tbl_Customers[[#This Row],[number_vmail_messages]] &lt;= 40, "Medium Usgae", "High Usage")))</f>
        <v>Medium Usgae</v>
      </c>
      <c r="AD4052" t="str">
        <f>IF(tbl_Customers[[#This Row],[total_day_minutes]]&lt;=150,"Low Usage", IF(tbl_Customers[[#This Row],[total_day_minutes]]&lt;=200,"Medium Usage", IF(tbl_Customers[[#This Row],[total_day_minutes]]&lt;=250,"High Usage","Very High Usage")))</f>
        <v>Low Usage</v>
      </c>
      <c r="AE4052" t="str">
        <f>IF(tbl_Customers[[#This Row],[total_intl_calls]]&lt;=5,"Low Calls", IF(tbl_Customers[[#This Row],[total_intl_calls]]&lt;=10, "Medium Calls", "High Calls"))</f>
        <v>Low Calls</v>
      </c>
      <c r="AF40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052" s="36" t="str">
        <f>IF(tbl_Customers[[#This Row],[Churn_Risk_Score]]&gt;=10,"High Risk", IF(tbl_Customers[[#This Row],[Churn_Risk_Score]]&gt;=5,"Medium Risk","Low Risk"))</f>
        <v>Low Risk</v>
      </c>
    </row>
    <row r="4053" spans="1:33" x14ac:dyDescent="0.35">
      <c r="A4053">
        <v>4052</v>
      </c>
      <c r="B4053" t="s">
        <v>68</v>
      </c>
      <c r="C4053">
        <v>42</v>
      </c>
      <c r="D4053" t="s">
        <v>21</v>
      </c>
      <c r="E4053" t="s">
        <v>22</v>
      </c>
      <c r="F4053" t="s">
        <v>23</v>
      </c>
      <c r="G4053">
        <v>21</v>
      </c>
      <c r="H4053">
        <v>125.5</v>
      </c>
      <c r="I4053">
        <v>67</v>
      </c>
      <c r="J4053">
        <v>21.34</v>
      </c>
      <c r="K4053">
        <v>166.7</v>
      </c>
      <c r="L4053">
        <v>90</v>
      </c>
      <c r="M4053">
        <v>14.17</v>
      </c>
      <c r="N4053">
        <v>227.1</v>
      </c>
      <c r="O4053">
        <v>97</v>
      </c>
      <c r="P4053">
        <v>10.220000000000001</v>
      </c>
      <c r="Q4053">
        <v>11</v>
      </c>
      <c r="R4053">
        <v>1</v>
      </c>
      <c r="S4053">
        <v>2.97</v>
      </c>
      <c r="T4053">
        <v>2</v>
      </c>
      <c r="U4053" t="s">
        <v>22</v>
      </c>
      <c r="V4053">
        <f>IF(tbl_Customers[[#This Row],[churn]] = "yes", 1, 0)</f>
        <v>0</v>
      </c>
      <c r="W4053" t="str">
        <f>IF(tbl_Customers[[#This Row],[number_customer_service_calls]] &lt;= 1, "0-1 Calls", IF(tbl_Customers[[#This Row],[number_customer_service_calls]] &lt;= 3, "2-3 Calls", IF(tbl_Customers[[#This Row],[number_customer_service_calls]] &lt;=5, "4-5 Calls", "6+ Calls")))</f>
        <v>2-3 Calls</v>
      </c>
      <c r="X4053" t="str">
        <f>IF(tbl_Customers[[#This Row],[account_length]] &lt;= 50, "0-50", IF(tbl_Customers[[#This Row],[account_length]] &lt;=100, "51-100", IF(tbl_Customers[[#This Row],[account_length]] &lt;= 150, "101-150", "151+")))</f>
        <v>0-50</v>
      </c>
      <c r="Y4053" t="str">
        <f>IF(tbl_Customers[[#This Row],[total_intl_charge]] &lt;= 3, "Low Charges", "High Charges")</f>
        <v>Low Charges</v>
      </c>
      <c r="Z4053" t="str">
        <f>IF(tbl_Customers[[#This Row],[total_eve_calls]]&lt;=80,"Low Calls",
IF(tbl_Customers[[#This Row],[total_eve_calls]]&lt;=120,"Medium Calls","High Calls"))</f>
        <v>Medium Calls</v>
      </c>
      <c r="AA4053" t="str">
        <f>IF(tbl_Customers[[#This Row],[total_eve_charge]]&lt;=15,"Low Charges",
IF(tbl_Customers[[#This Row],[total_eve_charge]]&lt;=20,"Medium Charges","High Charges"))</f>
        <v>Low Charges</v>
      </c>
      <c r="AB40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53" t="str">
        <f>IF(tbl_Customers[[#This Row],[number_vmail_messages]] = 0, "No Usage", IF(tbl_Customers[[#This Row],[number_vmail_messages]] &lt;= 20, "Low Usage", IF(tbl_Customers[[#This Row],[number_vmail_messages]] &lt;= 40, "Medium Usgae", "High Usage")))</f>
        <v>Medium Usgae</v>
      </c>
      <c r="AD4053" t="str">
        <f>IF(tbl_Customers[[#This Row],[total_day_minutes]]&lt;=150,"Low Usage", IF(tbl_Customers[[#This Row],[total_day_minutes]]&lt;=200,"Medium Usage", IF(tbl_Customers[[#This Row],[total_day_minutes]]&lt;=250,"High Usage","Very High Usage")))</f>
        <v>Low Usage</v>
      </c>
      <c r="AE4053" t="str">
        <f>IF(tbl_Customers[[#This Row],[total_intl_calls]]&lt;=5,"Low Calls", IF(tbl_Customers[[#This Row],[total_intl_calls]]&lt;=10, "Medium Calls", "High Calls"))</f>
        <v>Low Calls</v>
      </c>
      <c r="AF40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53" s="36" t="str">
        <f>IF(tbl_Customers[[#This Row],[Churn_Risk_Score]]&gt;=10,"High Risk", IF(tbl_Customers[[#This Row],[Churn_Risk_Score]]&gt;=5,"Medium Risk","Low Risk"))</f>
        <v>Low Risk</v>
      </c>
    </row>
    <row r="4054" spans="1:33" x14ac:dyDescent="0.35">
      <c r="A4054">
        <v>4053</v>
      </c>
      <c r="B4054" t="s">
        <v>66</v>
      </c>
      <c r="C4054">
        <v>48</v>
      </c>
      <c r="D4054" t="s">
        <v>28</v>
      </c>
      <c r="E4054" t="s">
        <v>22</v>
      </c>
      <c r="F4054" t="s">
        <v>22</v>
      </c>
      <c r="G4054">
        <v>0</v>
      </c>
      <c r="H4054">
        <v>200.5</v>
      </c>
      <c r="I4054">
        <v>117</v>
      </c>
      <c r="J4054">
        <v>34.090000000000003</v>
      </c>
      <c r="K4054">
        <v>225.3</v>
      </c>
      <c r="L4054">
        <v>123</v>
      </c>
      <c r="M4054">
        <v>19.149999999999999</v>
      </c>
      <c r="N4054">
        <v>134</v>
      </c>
      <c r="O4054">
        <v>89</v>
      </c>
      <c r="P4054">
        <v>6.03</v>
      </c>
      <c r="Q4054">
        <v>6.7</v>
      </c>
      <c r="R4054">
        <v>5</v>
      </c>
      <c r="S4054">
        <v>1.81</v>
      </c>
      <c r="T4054">
        <v>4</v>
      </c>
      <c r="U4054" t="s">
        <v>22</v>
      </c>
      <c r="V4054">
        <f>IF(tbl_Customers[[#This Row],[churn]] = "yes", 1, 0)</f>
        <v>0</v>
      </c>
      <c r="W4054" t="str">
        <f>IF(tbl_Customers[[#This Row],[number_customer_service_calls]] &lt;= 1, "0-1 Calls", IF(tbl_Customers[[#This Row],[number_customer_service_calls]] &lt;= 3, "2-3 Calls", IF(tbl_Customers[[#This Row],[number_customer_service_calls]] &lt;=5, "4-5 Calls", "6+ Calls")))</f>
        <v>4-5 Calls</v>
      </c>
      <c r="X4054" t="str">
        <f>IF(tbl_Customers[[#This Row],[account_length]] &lt;= 50, "0-50", IF(tbl_Customers[[#This Row],[account_length]] &lt;=100, "51-100", IF(tbl_Customers[[#This Row],[account_length]] &lt;= 150, "101-150", "151+")))</f>
        <v>0-50</v>
      </c>
      <c r="Y4054" t="str">
        <f>IF(tbl_Customers[[#This Row],[total_intl_charge]] &lt;= 3, "Low Charges", "High Charges")</f>
        <v>Low Charges</v>
      </c>
      <c r="Z4054" t="str">
        <f>IF(tbl_Customers[[#This Row],[total_eve_calls]]&lt;=80,"Low Calls",
IF(tbl_Customers[[#This Row],[total_eve_calls]]&lt;=120,"Medium Calls","High Calls"))</f>
        <v>High Calls</v>
      </c>
      <c r="AA4054" t="str">
        <f>IF(tbl_Customers[[#This Row],[total_eve_charge]]&lt;=15,"Low Charges",
IF(tbl_Customers[[#This Row],[total_eve_charge]]&lt;=20,"Medium Charges","High Charges"))</f>
        <v>Medium Charges</v>
      </c>
      <c r="AB40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54" t="str">
        <f>IF(tbl_Customers[[#This Row],[number_vmail_messages]] = 0, "No Usage", IF(tbl_Customers[[#This Row],[number_vmail_messages]] &lt;= 20, "Low Usage", IF(tbl_Customers[[#This Row],[number_vmail_messages]] &lt;= 40, "Medium Usgae", "High Usage")))</f>
        <v>No Usage</v>
      </c>
      <c r="AD4054" t="str">
        <f>IF(tbl_Customers[[#This Row],[total_day_minutes]]&lt;=150,"Low Usage", IF(tbl_Customers[[#This Row],[total_day_minutes]]&lt;=200,"Medium Usage", IF(tbl_Customers[[#This Row],[total_day_minutes]]&lt;=250,"High Usage","Very High Usage")))</f>
        <v>High Usage</v>
      </c>
      <c r="AE4054" t="str">
        <f>IF(tbl_Customers[[#This Row],[total_intl_calls]]&lt;=5,"Low Calls", IF(tbl_Customers[[#This Row],[total_intl_calls]]&lt;=10, "Medium Calls", "High Calls"))</f>
        <v>Low Calls</v>
      </c>
      <c r="AF40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054" s="36" t="str">
        <f>IF(tbl_Customers[[#This Row],[Churn_Risk_Score]]&gt;=10,"High Risk", IF(tbl_Customers[[#This Row],[Churn_Risk_Score]]&gt;=5,"Medium Risk","Low Risk"))</f>
        <v>Medium Risk</v>
      </c>
    </row>
    <row r="4055" spans="1:33" x14ac:dyDescent="0.35">
      <c r="A4055">
        <v>4054</v>
      </c>
      <c r="B4055" t="s">
        <v>72</v>
      </c>
      <c r="C4055">
        <v>134</v>
      </c>
      <c r="D4055" t="s">
        <v>25</v>
      </c>
      <c r="E4055" t="s">
        <v>22</v>
      </c>
      <c r="F4055" t="s">
        <v>22</v>
      </c>
      <c r="G4055">
        <v>0</v>
      </c>
      <c r="H4055">
        <v>205.5</v>
      </c>
      <c r="I4055">
        <v>87</v>
      </c>
      <c r="J4055">
        <v>34.94</v>
      </c>
      <c r="K4055">
        <v>208.9</v>
      </c>
      <c r="L4055">
        <v>67</v>
      </c>
      <c r="M4055">
        <v>17.760000000000002</v>
      </c>
      <c r="N4055">
        <v>182.3</v>
      </c>
      <c r="O4055">
        <v>69</v>
      </c>
      <c r="P4055">
        <v>8.1999999999999993</v>
      </c>
      <c r="Q4055">
        <v>5.2</v>
      </c>
      <c r="R4055">
        <v>3</v>
      </c>
      <c r="S4055">
        <v>1.4</v>
      </c>
      <c r="T4055">
        <v>2</v>
      </c>
      <c r="U4055" t="s">
        <v>22</v>
      </c>
      <c r="V4055">
        <f>IF(tbl_Customers[[#This Row],[churn]] = "yes", 1, 0)</f>
        <v>0</v>
      </c>
      <c r="W4055" t="str">
        <f>IF(tbl_Customers[[#This Row],[number_customer_service_calls]] &lt;= 1, "0-1 Calls", IF(tbl_Customers[[#This Row],[number_customer_service_calls]] &lt;= 3, "2-3 Calls", IF(tbl_Customers[[#This Row],[number_customer_service_calls]] &lt;=5, "4-5 Calls", "6+ Calls")))</f>
        <v>2-3 Calls</v>
      </c>
      <c r="X4055" t="str">
        <f>IF(tbl_Customers[[#This Row],[account_length]] &lt;= 50, "0-50", IF(tbl_Customers[[#This Row],[account_length]] &lt;=100, "51-100", IF(tbl_Customers[[#This Row],[account_length]] &lt;= 150, "101-150", "151+")))</f>
        <v>101-150</v>
      </c>
      <c r="Y4055" t="str">
        <f>IF(tbl_Customers[[#This Row],[total_intl_charge]] &lt;= 3, "Low Charges", "High Charges")</f>
        <v>Low Charges</v>
      </c>
      <c r="Z4055" t="str">
        <f>IF(tbl_Customers[[#This Row],[total_eve_calls]]&lt;=80,"Low Calls",
IF(tbl_Customers[[#This Row],[total_eve_calls]]&lt;=120,"Medium Calls","High Calls"))</f>
        <v>Low Calls</v>
      </c>
      <c r="AA4055" t="str">
        <f>IF(tbl_Customers[[#This Row],[total_eve_charge]]&lt;=15,"Low Charges",
IF(tbl_Customers[[#This Row],[total_eve_charge]]&lt;=20,"Medium Charges","High Charges"))</f>
        <v>Medium Charges</v>
      </c>
      <c r="AB40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55" t="str">
        <f>IF(tbl_Customers[[#This Row],[number_vmail_messages]] = 0, "No Usage", IF(tbl_Customers[[#This Row],[number_vmail_messages]] &lt;= 20, "Low Usage", IF(tbl_Customers[[#This Row],[number_vmail_messages]] &lt;= 40, "Medium Usgae", "High Usage")))</f>
        <v>No Usage</v>
      </c>
      <c r="AD4055" t="str">
        <f>IF(tbl_Customers[[#This Row],[total_day_minutes]]&lt;=150,"Low Usage", IF(tbl_Customers[[#This Row],[total_day_minutes]]&lt;=200,"Medium Usage", IF(tbl_Customers[[#This Row],[total_day_minutes]]&lt;=250,"High Usage","Very High Usage")))</f>
        <v>High Usage</v>
      </c>
      <c r="AE4055" t="str">
        <f>IF(tbl_Customers[[#This Row],[total_intl_calls]]&lt;=5,"Low Calls", IF(tbl_Customers[[#This Row],[total_intl_calls]]&lt;=10, "Medium Calls", "High Calls"))</f>
        <v>Low Calls</v>
      </c>
      <c r="AF40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55" s="36" t="str">
        <f>IF(tbl_Customers[[#This Row],[Churn_Risk_Score]]&gt;=10,"High Risk", IF(tbl_Customers[[#This Row],[Churn_Risk_Score]]&gt;=5,"Medium Risk","Low Risk"))</f>
        <v>Low Risk</v>
      </c>
    </row>
    <row r="4056" spans="1:33" x14ac:dyDescent="0.35">
      <c r="A4056">
        <v>4055</v>
      </c>
      <c r="B4056" t="s">
        <v>56</v>
      </c>
      <c r="C4056">
        <v>149</v>
      </c>
      <c r="D4056" t="s">
        <v>21</v>
      </c>
      <c r="E4056" t="s">
        <v>22</v>
      </c>
      <c r="F4056" t="s">
        <v>22</v>
      </c>
      <c r="G4056">
        <v>0</v>
      </c>
      <c r="H4056">
        <v>152.1</v>
      </c>
      <c r="I4056">
        <v>116</v>
      </c>
      <c r="J4056">
        <v>25.86</v>
      </c>
      <c r="K4056">
        <v>164.3</v>
      </c>
      <c r="L4056">
        <v>83</v>
      </c>
      <c r="M4056">
        <v>13.97</v>
      </c>
      <c r="N4056">
        <v>142.80000000000001</v>
      </c>
      <c r="O4056">
        <v>98</v>
      </c>
      <c r="P4056">
        <v>6.43</v>
      </c>
      <c r="Q4056">
        <v>7.6</v>
      </c>
      <c r="R4056">
        <v>3</v>
      </c>
      <c r="S4056">
        <v>2.0499999999999998</v>
      </c>
      <c r="T4056">
        <v>0</v>
      </c>
      <c r="U4056" t="s">
        <v>22</v>
      </c>
      <c r="V4056">
        <f>IF(tbl_Customers[[#This Row],[churn]] = "yes", 1, 0)</f>
        <v>0</v>
      </c>
      <c r="W4056" t="str">
        <f>IF(tbl_Customers[[#This Row],[number_customer_service_calls]] &lt;= 1, "0-1 Calls", IF(tbl_Customers[[#This Row],[number_customer_service_calls]] &lt;= 3, "2-3 Calls", IF(tbl_Customers[[#This Row],[number_customer_service_calls]] &lt;=5, "4-5 Calls", "6+ Calls")))</f>
        <v>0-1 Calls</v>
      </c>
      <c r="X4056" t="str">
        <f>IF(tbl_Customers[[#This Row],[account_length]] &lt;= 50, "0-50", IF(tbl_Customers[[#This Row],[account_length]] &lt;=100, "51-100", IF(tbl_Customers[[#This Row],[account_length]] &lt;= 150, "101-150", "151+")))</f>
        <v>101-150</v>
      </c>
      <c r="Y4056" t="str">
        <f>IF(tbl_Customers[[#This Row],[total_intl_charge]] &lt;= 3, "Low Charges", "High Charges")</f>
        <v>Low Charges</v>
      </c>
      <c r="Z4056" t="str">
        <f>IF(tbl_Customers[[#This Row],[total_eve_calls]]&lt;=80,"Low Calls",
IF(tbl_Customers[[#This Row],[total_eve_calls]]&lt;=120,"Medium Calls","High Calls"))</f>
        <v>Medium Calls</v>
      </c>
      <c r="AA4056" t="str">
        <f>IF(tbl_Customers[[#This Row],[total_eve_charge]]&lt;=15,"Low Charges",
IF(tbl_Customers[[#This Row],[total_eve_charge]]&lt;=20,"Medium Charges","High Charges"))</f>
        <v>Low Charges</v>
      </c>
      <c r="AB40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56" t="str">
        <f>IF(tbl_Customers[[#This Row],[number_vmail_messages]] = 0, "No Usage", IF(tbl_Customers[[#This Row],[number_vmail_messages]] &lt;= 20, "Low Usage", IF(tbl_Customers[[#This Row],[number_vmail_messages]] &lt;= 40, "Medium Usgae", "High Usage")))</f>
        <v>No Usage</v>
      </c>
      <c r="AD4056" t="str">
        <f>IF(tbl_Customers[[#This Row],[total_day_minutes]]&lt;=150,"Low Usage", IF(tbl_Customers[[#This Row],[total_day_minutes]]&lt;=200,"Medium Usage", IF(tbl_Customers[[#This Row],[total_day_minutes]]&lt;=250,"High Usage","Very High Usage")))</f>
        <v>Medium Usage</v>
      </c>
      <c r="AE4056" t="str">
        <f>IF(tbl_Customers[[#This Row],[total_intl_calls]]&lt;=5,"Low Calls", IF(tbl_Customers[[#This Row],[total_intl_calls]]&lt;=10, "Medium Calls", "High Calls"))</f>
        <v>Low Calls</v>
      </c>
      <c r="AF40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56" s="36" t="str">
        <f>IF(tbl_Customers[[#This Row],[Churn_Risk_Score]]&gt;=10,"High Risk", IF(tbl_Customers[[#This Row],[Churn_Risk_Score]]&gt;=5,"Medium Risk","Low Risk"))</f>
        <v>Low Risk</v>
      </c>
    </row>
    <row r="4057" spans="1:33" x14ac:dyDescent="0.35">
      <c r="A4057">
        <v>4056</v>
      </c>
      <c r="B4057" t="s">
        <v>68</v>
      </c>
      <c r="C4057">
        <v>120</v>
      </c>
      <c r="D4057" t="s">
        <v>21</v>
      </c>
      <c r="E4057" t="s">
        <v>22</v>
      </c>
      <c r="F4057" t="s">
        <v>22</v>
      </c>
      <c r="G4057">
        <v>0</v>
      </c>
      <c r="H4057">
        <v>216.5</v>
      </c>
      <c r="I4057">
        <v>113</v>
      </c>
      <c r="J4057">
        <v>36.81</v>
      </c>
      <c r="K4057">
        <v>251.8</v>
      </c>
      <c r="L4057">
        <v>91</v>
      </c>
      <c r="M4057">
        <v>21.4</v>
      </c>
      <c r="N4057">
        <v>164.5</v>
      </c>
      <c r="O4057">
        <v>125</v>
      </c>
      <c r="P4057">
        <v>7.4</v>
      </c>
      <c r="Q4057">
        <v>7.3</v>
      </c>
      <c r="R4057">
        <v>1</v>
      </c>
      <c r="S4057">
        <v>1.97</v>
      </c>
      <c r="T4057">
        <v>3</v>
      </c>
      <c r="U4057" t="s">
        <v>22</v>
      </c>
      <c r="V4057">
        <f>IF(tbl_Customers[[#This Row],[churn]] = "yes", 1, 0)</f>
        <v>0</v>
      </c>
      <c r="W4057" t="str">
        <f>IF(tbl_Customers[[#This Row],[number_customer_service_calls]] &lt;= 1, "0-1 Calls", IF(tbl_Customers[[#This Row],[number_customer_service_calls]] &lt;= 3, "2-3 Calls", IF(tbl_Customers[[#This Row],[number_customer_service_calls]] &lt;=5, "4-5 Calls", "6+ Calls")))</f>
        <v>2-3 Calls</v>
      </c>
      <c r="X4057" t="str">
        <f>IF(tbl_Customers[[#This Row],[account_length]] &lt;= 50, "0-50", IF(tbl_Customers[[#This Row],[account_length]] &lt;=100, "51-100", IF(tbl_Customers[[#This Row],[account_length]] &lt;= 150, "101-150", "151+")))</f>
        <v>101-150</v>
      </c>
      <c r="Y4057" t="str">
        <f>IF(tbl_Customers[[#This Row],[total_intl_charge]] &lt;= 3, "Low Charges", "High Charges")</f>
        <v>Low Charges</v>
      </c>
      <c r="Z4057" t="str">
        <f>IF(tbl_Customers[[#This Row],[total_eve_calls]]&lt;=80,"Low Calls",
IF(tbl_Customers[[#This Row],[total_eve_calls]]&lt;=120,"Medium Calls","High Calls"))</f>
        <v>Medium Calls</v>
      </c>
      <c r="AA4057" t="str">
        <f>IF(tbl_Customers[[#This Row],[total_eve_charge]]&lt;=15,"Low Charges",
IF(tbl_Customers[[#This Row],[total_eve_charge]]&lt;=20,"Medium Charges","High Charges"))</f>
        <v>High Charges</v>
      </c>
      <c r="AB40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57" t="str">
        <f>IF(tbl_Customers[[#This Row],[number_vmail_messages]] = 0, "No Usage", IF(tbl_Customers[[#This Row],[number_vmail_messages]] &lt;= 20, "Low Usage", IF(tbl_Customers[[#This Row],[number_vmail_messages]] &lt;= 40, "Medium Usgae", "High Usage")))</f>
        <v>No Usage</v>
      </c>
      <c r="AD4057" t="str">
        <f>IF(tbl_Customers[[#This Row],[total_day_minutes]]&lt;=150,"Low Usage", IF(tbl_Customers[[#This Row],[total_day_minutes]]&lt;=200,"Medium Usage", IF(tbl_Customers[[#This Row],[total_day_minutes]]&lt;=250,"High Usage","Very High Usage")))</f>
        <v>High Usage</v>
      </c>
      <c r="AE4057" t="str">
        <f>IF(tbl_Customers[[#This Row],[total_intl_calls]]&lt;=5,"Low Calls", IF(tbl_Customers[[#This Row],[total_intl_calls]]&lt;=10, "Medium Calls", "High Calls"))</f>
        <v>Low Calls</v>
      </c>
      <c r="AF40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57" s="36" t="str">
        <f>IF(tbl_Customers[[#This Row],[Churn_Risk_Score]]&gt;=10,"High Risk", IF(tbl_Customers[[#This Row],[Churn_Risk_Score]]&gt;=5,"Medium Risk","Low Risk"))</f>
        <v>Low Risk</v>
      </c>
    </row>
    <row r="4058" spans="1:33" x14ac:dyDescent="0.35">
      <c r="A4058">
        <v>4057</v>
      </c>
      <c r="B4058" t="s">
        <v>53</v>
      </c>
      <c r="C4058">
        <v>62</v>
      </c>
      <c r="D4058" t="s">
        <v>25</v>
      </c>
      <c r="E4058" t="s">
        <v>22</v>
      </c>
      <c r="F4058" t="s">
        <v>22</v>
      </c>
      <c r="G4058">
        <v>0</v>
      </c>
      <c r="H4058">
        <v>119.3</v>
      </c>
      <c r="I4058">
        <v>94</v>
      </c>
      <c r="J4058">
        <v>20.28</v>
      </c>
      <c r="K4058">
        <v>224</v>
      </c>
      <c r="L4058">
        <v>81</v>
      </c>
      <c r="M4058">
        <v>19.04</v>
      </c>
      <c r="N4058">
        <v>156.69999999999999</v>
      </c>
      <c r="O4058">
        <v>78</v>
      </c>
      <c r="P4058">
        <v>7.05</v>
      </c>
      <c r="Q4058">
        <v>12.1</v>
      </c>
      <c r="R4058">
        <v>6</v>
      </c>
      <c r="S4058">
        <v>3.27</v>
      </c>
      <c r="T4058">
        <v>5</v>
      </c>
      <c r="U4058" t="s">
        <v>23</v>
      </c>
      <c r="V4058">
        <f>IF(tbl_Customers[[#This Row],[churn]] = "yes", 1, 0)</f>
        <v>1</v>
      </c>
      <c r="W4058" t="str">
        <f>IF(tbl_Customers[[#This Row],[number_customer_service_calls]] &lt;= 1, "0-1 Calls", IF(tbl_Customers[[#This Row],[number_customer_service_calls]] &lt;= 3, "2-3 Calls", IF(tbl_Customers[[#This Row],[number_customer_service_calls]] &lt;=5, "4-5 Calls", "6+ Calls")))</f>
        <v>4-5 Calls</v>
      </c>
      <c r="X4058" t="str">
        <f>IF(tbl_Customers[[#This Row],[account_length]] &lt;= 50, "0-50", IF(tbl_Customers[[#This Row],[account_length]] &lt;=100, "51-100", IF(tbl_Customers[[#This Row],[account_length]] &lt;= 150, "101-150", "151+")))</f>
        <v>51-100</v>
      </c>
      <c r="Y4058" t="str">
        <f>IF(tbl_Customers[[#This Row],[total_intl_charge]] &lt;= 3, "Low Charges", "High Charges")</f>
        <v>High Charges</v>
      </c>
      <c r="Z4058" t="str">
        <f>IF(tbl_Customers[[#This Row],[total_eve_calls]]&lt;=80,"Low Calls",
IF(tbl_Customers[[#This Row],[total_eve_calls]]&lt;=120,"Medium Calls","High Calls"))</f>
        <v>Medium Calls</v>
      </c>
      <c r="AA4058" t="str">
        <f>IF(tbl_Customers[[#This Row],[total_eve_charge]]&lt;=15,"Low Charges",
IF(tbl_Customers[[#This Row],[total_eve_charge]]&lt;=20,"Medium Charges","High Charges"))</f>
        <v>Medium Charges</v>
      </c>
      <c r="AB40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58" t="str">
        <f>IF(tbl_Customers[[#This Row],[number_vmail_messages]] = 0, "No Usage", IF(tbl_Customers[[#This Row],[number_vmail_messages]] &lt;= 20, "Low Usage", IF(tbl_Customers[[#This Row],[number_vmail_messages]] &lt;= 40, "Medium Usgae", "High Usage")))</f>
        <v>No Usage</v>
      </c>
      <c r="AD4058" t="str">
        <f>IF(tbl_Customers[[#This Row],[total_day_minutes]]&lt;=150,"Low Usage", IF(tbl_Customers[[#This Row],[total_day_minutes]]&lt;=200,"Medium Usage", IF(tbl_Customers[[#This Row],[total_day_minutes]]&lt;=250,"High Usage","Very High Usage")))</f>
        <v>Low Usage</v>
      </c>
      <c r="AE4058" t="str">
        <f>IF(tbl_Customers[[#This Row],[total_intl_calls]]&lt;=5,"Low Calls", IF(tbl_Customers[[#This Row],[total_intl_calls]]&lt;=10, "Medium Calls", "High Calls"))</f>
        <v>Medium Calls</v>
      </c>
      <c r="AF40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58" s="36" t="str">
        <f>IF(tbl_Customers[[#This Row],[Churn_Risk_Score]]&gt;=10,"High Risk", IF(tbl_Customers[[#This Row],[Churn_Risk_Score]]&gt;=5,"Medium Risk","Low Risk"))</f>
        <v>Medium Risk</v>
      </c>
    </row>
    <row r="4059" spans="1:33" x14ac:dyDescent="0.35">
      <c r="A4059">
        <v>4058</v>
      </c>
      <c r="B4059" t="s">
        <v>35</v>
      </c>
      <c r="C4059">
        <v>84</v>
      </c>
      <c r="D4059" t="s">
        <v>21</v>
      </c>
      <c r="E4059" t="s">
        <v>22</v>
      </c>
      <c r="F4059" t="s">
        <v>23</v>
      </c>
      <c r="G4059">
        <v>25</v>
      </c>
      <c r="H4059">
        <v>113.9</v>
      </c>
      <c r="I4059">
        <v>90</v>
      </c>
      <c r="J4059">
        <v>19.36</v>
      </c>
      <c r="K4059">
        <v>257</v>
      </c>
      <c r="L4059">
        <v>99</v>
      </c>
      <c r="M4059">
        <v>21.85</v>
      </c>
      <c r="N4059">
        <v>214.5</v>
      </c>
      <c r="O4059">
        <v>98</v>
      </c>
      <c r="P4059">
        <v>9.65</v>
      </c>
      <c r="Q4059">
        <v>12.9</v>
      </c>
      <c r="R4059">
        <v>8</v>
      </c>
      <c r="S4059">
        <v>3.48</v>
      </c>
      <c r="T4059">
        <v>4</v>
      </c>
      <c r="U4059" t="s">
        <v>23</v>
      </c>
      <c r="V4059">
        <f>IF(tbl_Customers[[#This Row],[churn]] = "yes", 1, 0)</f>
        <v>1</v>
      </c>
      <c r="W4059" t="str">
        <f>IF(tbl_Customers[[#This Row],[number_customer_service_calls]] &lt;= 1, "0-1 Calls", IF(tbl_Customers[[#This Row],[number_customer_service_calls]] &lt;= 3, "2-3 Calls", IF(tbl_Customers[[#This Row],[number_customer_service_calls]] &lt;=5, "4-5 Calls", "6+ Calls")))</f>
        <v>4-5 Calls</v>
      </c>
      <c r="X4059" t="str">
        <f>IF(tbl_Customers[[#This Row],[account_length]] &lt;= 50, "0-50", IF(tbl_Customers[[#This Row],[account_length]] &lt;=100, "51-100", IF(tbl_Customers[[#This Row],[account_length]] &lt;= 150, "101-150", "151+")))</f>
        <v>51-100</v>
      </c>
      <c r="Y4059" t="str">
        <f>IF(tbl_Customers[[#This Row],[total_intl_charge]] &lt;= 3, "Low Charges", "High Charges")</f>
        <v>High Charges</v>
      </c>
      <c r="Z4059" t="str">
        <f>IF(tbl_Customers[[#This Row],[total_eve_calls]]&lt;=80,"Low Calls",
IF(tbl_Customers[[#This Row],[total_eve_calls]]&lt;=120,"Medium Calls","High Calls"))</f>
        <v>Medium Calls</v>
      </c>
      <c r="AA4059" t="str">
        <f>IF(tbl_Customers[[#This Row],[total_eve_charge]]&lt;=15,"Low Charges",
IF(tbl_Customers[[#This Row],[total_eve_charge]]&lt;=20,"Medium Charges","High Charges"))</f>
        <v>High Charges</v>
      </c>
      <c r="AB40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59" t="str">
        <f>IF(tbl_Customers[[#This Row],[number_vmail_messages]] = 0, "No Usage", IF(tbl_Customers[[#This Row],[number_vmail_messages]] &lt;= 20, "Low Usage", IF(tbl_Customers[[#This Row],[number_vmail_messages]] &lt;= 40, "Medium Usgae", "High Usage")))</f>
        <v>Medium Usgae</v>
      </c>
      <c r="AD4059" t="str">
        <f>IF(tbl_Customers[[#This Row],[total_day_minutes]]&lt;=150,"Low Usage", IF(tbl_Customers[[#This Row],[total_day_minutes]]&lt;=200,"Medium Usage", IF(tbl_Customers[[#This Row],[total_day_minutes]]&lt;=250,"High Usage","Very High Usage")))</f>
        <v>Low Usage</v>
      </c>
      <c r="AE4059" t="str">
        <f>IF(tbl_Customers[[#This Row],[total_intl_calls]]&lt;=5,"Low Calls", IF(tbl_Customers[[#This Row],[total_intl_calls]]&lt;=10, "Medium Calls", "High Calls"))</f>
        <v>Medium Calls</v>
      </c>
      <c r="AF40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059" s="36" t="str">
        <f>IF(tbl_Customers[[#This Row],[Churn_Risk_Score]]&gt;=10,"High Risk", IF(tbl_Customers[[#This Row],[Churn_Risk_Score]]&gt;=5,"Medium Risk","Low Risk"))</f>
        <v>Medium Risk</v>
      </c>
    </row>
    <row r="4060" spans="1:33" x14ac:dyDescent="0.35">
      <c r="A4060">
        <v>4059</v>
      </c>
      <c r="B4060" t="s">
        <v>24</v>
      </c>
      <c r="C4060">
        <v>16</v>
      </c>
      <c r="D4060" t="s">
        <v>28</v>
      </c>
      <c r="E4060" t="s">
        <v>22</v>
      </c>
      <c r="F4060" t="s">
        <v>22</v>
      </c>
      <c r="G4060">
        <v>0</v>
      </c>
      <c r="H4060">
        <v>228.6</v>
      </c>
      <c r="I4060">
        <v>130</v>
      </c>
      <c r="J4060">
        <v>38.86</v>
      </c>
      <c r="K4060">
        <v>208.4</v>
      </c>
      <c r="L4060">
        <v>103</v>
      </c>
      <c r="M4060">
        <v>17.71</v>
      </c>
      <c r="N4060">
        <v>195.3</v>
      </c>
      <c r="O4060">
        <v>118</v>
      </c>
      <c r="P4060">
        <v>8.7899999999999991</v>
      </c>
      <c r="Q4060">
        <v>11.9</v>
      </c>
      <c r="R4060">
        <v>7</v>
      </c>
      <c r="S4060">
        <v>3.21</v>
      </c>
      <c r="T4060">
        <v>0</v>
      </c>
      <c r="U4060" t="s">
        <v>22</v>
      </c>
      <c r="V4060">
        <f>IF(tbl_Customers[[#This Row],[churn]] = "yes", 1, 0)</f>
        <v>0</v>
      </c>
      <c r="W4060" t="str">
        <f>IF(tbl_Customers[[#This Row],[number_customer_service_calls]] &lt;= 1, "0-1 Calls", IF(tbl_Customers[[#This Row],[number_customer_service_calls]] &lt;= 3, "2-3 Calls", IF(tbl_Customers[[#This Row],[number_customer_service_calls]] &lt;=5, "4-5 Calls", "6+ Calls")))</f>
        <v>0-1 Calls</v>
      </c>
      <c r="X4060" t="str">
        <f>IF(tbl_Customers[[#This Row],[account_length]] &lt;= 50, "0-50", IF(tbl_Customers[[#This Row],[account_length]] &lt;=100, "51-100", IF(tbl_Customers[[#This Row],[account_length]] &lt;= 150, "101-150", "151+")))</f>
        <v>0-50</v>
      </c>
      <c r="Y4060" t="str">
        <f>IF(tbl_Customers[[#This Row],[total_intl_charge]] &lt;= 3, "Low Charges", "High Charges")</f>
        <v>High Charges</v>
      </c>
      <c r="Z4060" t="str">
        <f>IF(tbl_Customers[[#This Row],[total_eve_calls]]&lt;=80,"Low Calls",
IF(tbl_Customers[[#This Row],[total_eve_calls]]&lt;=120,"Medium Calls","High Calls"))</f>
        <v>Medium Calls</v>
      </c>
      <c r="AA4060" t="str">
        <f>IF(tbl_Customers[[#This Row],[total_eve_charge]]&lt;=15,"Low Charges",
IF(tbl_Customers[[#This Row],[total_eve_charge]]&lt;=20,"Medium Charges","High Charges"))</f>
        <v>Medium Charges</v>
      </c>
      <c r="AB40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60" t="str">
        <f>IF(tbl_Customers[[#This Row],[number_vmail_messages]] = 0, "No Usage", IF(tbl_Customers[[#This Row],[number_vmail_messages]] &lt;= 20, "Low Usage", IF(tbl_Customers[[#This Row],[number_vmail_messages]] &lt;= 40, "Medium Usgae", "High Usage")))</f>
        <v>No Usage</v>
      </c>
      <c r="AD4060" t="str">
        <f>IF(tbl_Customers[[#This Row],[total_day_minutes]]&lt;=150,"Low Usage", IF(tbl_Customers[[#This Row],[total_day_minutes]]&lt;=200,"Medium Usage", IF(tbl_Customers[[#This Row],[total_day_minutes]]&lt;=250,"High Usage","Very High Usage")))</f>
        <v>High Usage</v>
      </c>
      <c r="AE4060" t="str">
        <f>IF(tbl_Customers[[#This Row],[total_intl_calls]]&lt;=5,"Low Calls", IF(tbl_Customers[[#This Row],[total_intl_calls]]&lt;=10, "Medium Calls", "High Calls"))</f>
        <v>Medium Calls</v>
      </c>
      <c r="AF40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60" s="36" t="str">
        <f>IF(tbl_Customers[[#This Row],[Churn_Risk_Score]]&gt;=10,"High Risk", IF(tbl_Customers[[#This Row],[Churn_Risk_Score]]&gt;=5,"Medium Risk","Low Risk"))</f>
        <v>Low Risk</v>
      </c>
    </row>
    <row r="4061" spans="1:33" x14ac:dyDescent="0.35">
      <c r="A4061">
        <v>4060</v>
      </c>
      <c r="B4061" t="s">
        <v>32</v>
      </c>
      <c r="C4061">
        <v>80</v>
      </c>
      <c r="D4061" t="s">
        <v>21</v>
      </c>
      <c r="E4061" t="s">
        <v>22</v>
      </c>
      <c r="F4061" t="s">
        <v>22</v>
      </c>
      <c r="G4061">
        <v>0</v>
      </c>
      <c r="H4061">
        <v>106.5</v>
      </c>
      <c r="I4061">
        <v>116</v>
      </c>
      <c r="J4061">
        <v>18.11</v>
      </c>
      <c r="K4061">
        <v>104.8</v>
      </c>
      <c r="L4061">
        <v>67</v>
      </c>
      <c r="M4061">
        <v>8.91</v>
      </c>
      <c r="N4061">
        <v>183.2</v>
      </c>
      <c r="O4061">
        <v>124</v>
      </c>
      <c r="P4061">
        <v>8.24</v>
      </c>
      <c r="Q4061">
        <v>8.1999999999999993</v>
      </c>
      <c r="R4061">
        <v>5</v>
      </c>
      <c r="S4061">
        <v>2.21</v>
      </c>
      <c r="T4061">
        <v>1</v>
      </c>
      <c r="U4061" t="s">
        <v>22</v>
      </c>
      <c r="V4061">
        <f>IF(tbl_Customers[[#This Row],[churn]] = "yes", 1, 0)</f>
        <v>0</v>
      </c>
      <c r="W4061" t="str">
        <f>IF(tbl_Customers[[#This Row],[number_customer_service_calls]] &lt;= 1, "0-1 Calls", IF(tbl_Customers[[#This Row],[number_customer_service_calls]] &lt;= 3, "2-3 Calls", IF(tbl_Customers[[#This Row],[number_customer_service_calls]] &lt;=5, "4-5 Calls", "6+ Calls")))</f>
        <v>0-1 Calls</v>
      </c>
      <c r="X4061" t="str">
        <f>IF(tbl_Customers[[#This Row],[account_length]] &lt;= 50, "0-50", IF(tbl_Customers[[#This Row],[account_length]] &lt;=100, "51-100", IF(tbl_Customers[[#This Row],[account_length]] &lt;= 150, "101-150", "151+")))</f>
        <v>51-100</v>
      </c>
      <c r="Y4061" t="str">
        <f>IF(tbl_Customers[[#This Row],[total_intl_charge]] &lt;= 3, "Low Charges", "High Charges")</f>
        <v>Low Charges</v>
      </c>
      <c r="Z4061" t="str">
        <f>IF(tbl_Customers[[#This Row],[total_eve_calls]]&lt;=80,"Low Calls",
IF(tbl_Customers[[#This Row],[total_eve_calls]]&lt;=120,"Medium Calls","High Calls"))</f>
        <v>Low Calls</v>
      </c>
      <c r="AA4061" t="str">
        <f>IF(tbl_Customers[[#This Row],[total_eve_charge]]&lt;=15,"Low Charges",
IF(tbl_Customers[[#This Row],[total_eve_charge]]&lt;=20,"Medium Charges","High Charges"))</f>
        <v>Low Charges</v>
      </c>
      <c r="AB40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61" t="str">
        <f>IF(tbl_Customers[[#This Row],[number_vmail_messages]] = 0, "No Usage", IF(tbl_Customers[[#This Row],[number_vmail_messages]] &lt;= 20, "Low Usage", IF(tbl_Customers[[#This Row],[number_vmail_messages]] &lt;= 40, "Medium Usgae", "High Usage")))</f>
        <v>No Usage</v>
      </c>
      <c r="AD4061" t="str">
        <f>IF(tbl_Customers[[#This Row],[total_day_minutes]]&lt;=150,"Low Usage", IF(tbl_Customers[[#This Row],[total_day_minutes]]&lt;=200,"Medium Usage", IF(tbl_Customers[[#This Row],[total_day_minutes]]&lt;=250,"High Usage","Very High Usage")))</f>
        <v>Low Usage</v>
      </c>
      <c r="AE4061" t="str">
        <f>IF(tbl_Customers[[#This Row],[total_intl_calls]]&lt;=5,"Low Calls", IF(tbl_Customers[[#This Row],[total_intl_calls]]&lt;=10, "Medium Calls", "High Calls"))</f>
        <v>Low Calls</v>
      </c>
      <c r="AF40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61" s="36" t="str">
        <f>IF(tbl_Customers[[#This Row],[Churn_Risk_Score]]&gt;=10,"High Risk", IF(tbl_Customers[[#This Row],[Churn_Risk_Score]]&gt;=5,"Medium Risk","Low Risk"))</f>
        <v>Low Risk</v>
      </c>
    </row>
    <row r="4062" spans="1:33" x14ac:dyDescent="0.35">
      <c r="A4062">
        <v>4061</v>
      </c>
      <c r="B4062" t="s">
        <v>65</v>
      </c>
      <c r="C4062">
        <v>78</v>
      </c>
      <c r="D4062" t="s">
        <v>21</v>
      </c>
      <c r="E4062" t="s">
        <v>22</v>
      </c>
      <c r="F4062" t="s">
        <v>22</v>
      </c>
      <c r="G4062">
        <v>0</v>
      </c>
      <c r="H4062">
        <v>254.1</v>
      </c>
      <c r="I4062">
        <v>112</v>
      </c>
      <c r="J4062">
        <v>43.2</v>
      </c>
      <c r="K4062">
        <v>215.9</v>
      </c>
      <c r="L4062">
        <v>80</v>
      </c>
      <c r="M4062">
        <v>18.350000000000001</v>
      </c>
      <c r="N4062">
        <v>267.10000000000002</v>
      </c>
      <c r="O4062">
        <v>124</v>
      </c>
      <c r="P4062">
        <v>12.02</v>
      </c>
      <c r="Q4062">
        <v>16.3</v>
      </c>
      <c r="R4062">
        <v>3</v>
      </c>
      <c r="S4062">
        <v>4.4000000000000004</v>
      </c>
      <c r="T4062">
        <v>0</v>
      </c>
      <c r="U4062" t="s">
        <v>23</v>
      </c>
      <c r="V4062">
        <f>IF(tbl_Customers[[#This Row],[churn]] = "yes", 1, 0)</f>
        <v>1</v>
      </c>
      <c r="W4062" t="str">
        <f>IF(tbl_Customers[[#This Row],[number_customer_service_calls]] &lt;= 1, "0-1 Calls", IF(tbl_Customers[[#This Row],[number_customer_service_calls]] &lt;= 3, "2-3 Calls", IF(tbl_Customers[[#This Row],[number_customer_service_calls]] &lt;=5, "4-5 Calls", "6+ Calls")))</f>
        <v>0-1 Calls</v>
      </c>
      <c r="X4062" t="str">
        <f>IF(tbl_Customers[[#This Row],[account_length]] &lt;= 50, "0-50", IF(tbl_Customers[[#This Row],[account_length]] &lt;=100, "51-100", IF(tbl_Customers[[#This Row],[account_length]] &lt;= 150, "101-150", "151+")))</f>
        <v>51-100</v>
      </c>
      <c r="Y4062" t="str">
        <f>IF(tbl_Customers[[#This Row],[total_intl_charge]] &lt;= 3, "Low Charges", "High Charges")</f>
        <v>High Charges</v>
      </c>
      <c r="Z4062" t="str">
        <f>IF(tbl_Customers[[#This Row],[total_eve_calls]]&lt;=80,"Low Calls",
IF(tbl_Customers[[#This Row],[total_eve_calls]]&lt;=120,"Medium Calls","High Calls"))</f>
        <v>Low Calls</v>
      </c>
      <c r="AA4062" t="str">
        <f>IF(tbl_Customers[[#This Row],[total_eve_charge]]&lt;=15,"Low Charges",
IF(tbl_Customers[[#This Row],[total_eve_charge]]&lt;=20,"Medium Charges","High Charges"))</f>
        <v>Medium Charges</v>
      </c>
      <c r="AB40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62" t="str">
        <f>IF(tbl_Customers[[#This Row],[number_vmail_messages]] = 0, "No Usage", IF(tbl_Customers[[#This Row],[number_vmail_messages]] &lt;= 20, "Low Usage", IF(tbl_Customers[[#This Row],[number_vmail_messages]] &lt;= 40, "Medium Usgae", "High Usage")))</f>
        <v>No Usage</v>
      </c>
      <c r="AD4062" t="str">
        <f>IF(tbl_Customers[[#This Row],[total_day_minutes]]&lt;=150,"Low Usage", IF(tbl_Customers[[#This Row],[total_day_minutes]]&lt;=200,"Medium Usage", IF(tbl_Customers[[#This Row],[total_day_minutes]]&lt;=250,"High Usage","Very High Usage")))</f>
        <v>Very High Usage</v>
      </c>
      <c r="AE4062" t="str">
        <f>IF(tbl_Customers[[#This Row],[total_intl_calls]]&lt;=5,"Low Calls", IF(tbl_Customers[[#This Row],[total_intl_calls]]&lt;=10, "Medium Calls", "High Calls"))</f>
        <v>Low Calls</v>
      </c>
      <c r="AF40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62" s="36" t="str">
        <f>IF(tbl_Customers[[#This Row],[Churn_Risk_Score]]&gt;=10,"High Risk", IF(tbl_Customers[[#This Row],[Churn_Risk_Score]]&gt;=5,"Medium Risk","Low Risk"))</f>
        <v>Medium Risk</v>
      </c>
    </row>
    <row r="4063" spans="1:33" x14ac:dyDescent="0.35">
      <c r="A4063">
        <v>4062</v>
      </c>
      <c r="B4063" t="s">
        <v>36</v>
      </c>
      <c r="C4063">
        <v>102</v>
      </c>
      <c r="D4063" t="s">
        <v>25</v>
      </c>
      <c r="E4063" t="s">
        <v>22</v>
      </c>
      <c r="F4063" t="s">
        <v>23</v>
      </c>
      <c r="G4063">
        <v>48</v>
      </c>
      <c r="H4063">
        <v>134</v>
      </c>
      <c r="I4063">
        <v>83</v>
      </c>
      <c r="J4063">
        <v>22.78</v>
      </c>
      <c r="K4063">
        <v>234.3</v>
      </c>
      <c r="L4063">
        <v>128</v>
      </c>
      <c r="M4063">
        <v>19.920000000000002</v>
      </c>
      <c r="N4063">
        <v>197.3</v>
      </c>
      <c r="O4063">
        <v>107</v>
      </c>
      <c r="P4063">
        <v>8.8800000000000008</v>
      </c>
      <c r="Q4063">
        <v>7.8</v>
      </c>
      <c r="R4063">
        <v>4</v>
      </c>
      <c r="S4063">
        <v>2.11</v>
      </c>
      <c r="T4063">
        <v>6</v>
      </c>
      <c r="U4063" t="s">
        <v>23</v>
      </c>
      <c r="V4063">
        <f>IF(tbl_Customers[[#This Row],[churn]] = "yes", 1, 0)</f>
        <v>1</v>
      </c>
      <c r="W4063" t="str">
        <f>IF(tbl_Customers[[#This Row],[number_customer_service_calls]] &lt;= 1, "0-1 Calls", IF(tbl_Customers[[#This Row],[number_customer_service_calls]] &lt;= 3, "2-3 Calls", IF(tbl_Customers[[#This Row],[number_customer_service_calls]] &lt;=5, "4-5 Calls", "6+ Calls")))</f>
        <v>6+ Calls</v>
      </c>
      <c r="X4063" t="str">
        <f>IF(tbl_Customers[[#This Row],[account_length]] &lt;= 50, "0-50", IF(tbl_Customers[[#This Row],[account_length]] &lt;=100, "51-100", IF(tbl_Customers[[#This Row],[account_length]] &lt;= 150, "101-150", "151+")))</f>
        <v>101-150</v>
      </c>
      <c r="Y4063" t="str">
        <f>IF(tbl_Customers[[#This Row],[total_intl_charge]] &lt;= 3, "Low Charges", "High Charges")</f>
        <v>Low Charges</v>
      </c>
      <c r="Z4063" t="str">
        <f>IF(tbl_Customers[[#This Row],[total_eve_calls]]&lt;=80,"Low Calls",
IF(tbl_Customers[[#This Row],[total_eve_calls]]&lt;=120,"Medium Calls","High Calls"))</f>
        <v>High Calls</v>
      </c>
      <c r="AA4063" t="str">
        <f>IF(tbl_Customers[[#This Row],[total_eve_charge]]&lt;=15,"Low Charges",
IF(tbl_Customers[[#This Row],[total_eve_charge]]&lt;=20,"Medium Charges","High Charges"))</f>
        <v>Medium Charges</v>
      </c>
      <c r="AB40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63" t="str">
        <f>IF(tbl_Customers[[#This Row],[number_vmail_messages]] = 0, "No Usage", IF(tbl_Customers[[#This Row],[number_vmail_messages]] &lt;= 20, "Low Usage", IF(tbl_Customers[[#This Row],[number_vmail_messages]] &lt;= 40, "Medium Usgae", "High Usage")))</f>
        <v>High Usage</v>
      </c>
      <c r="AD4063" t="str">
        <f>IF(tbl_Customers[[#This Row],[total_day_minutes]]&lt;=150,"Low Usage", IF(tbl_Customers[[#This Row],[total_day_minutes]]&lt;=200,"Medium Usage", IF(tbl_Customers[[#This Row],[total_day_minutes]]&lt;=250,"High Usage","Very High Usage")))</f>
        <v>Low Usage</v>
      </c>
      <c r="AE4063" t="str">
        <f>IF(tbl_Customers[[#This Row],[total_intl_calls]]&lt;=5,"Low Calls", IF(tbl_Customers[[#This Row],[total_intl_calls]]&lt;=10, "Medium Calls", "High Calls"))</f>
        <v>Low Calls</v>
      </c>
      <c r="AF40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63" s="36" t="str">
        <f>IF(tbl_Customers[[#This Row],[Churn_Risk_Score]]&gt;=10,"High Risk", IF(tbl_Customers[[#This Row],[Churn_Risk_Score]]&gt;=5,"Medium Risk","Low Risk"))</f>
        <v>Low Risk</v>
      </c>
    </row>
    <row r="4064" spans="1:33" x14ac:dyDescent="0.35">
      <c r="A4064">
        <v>4063</v>
      </c>
      <c r="B4064" t="s">
        <v>54</v>
      </c>
      <c r="C4064">
        <v>74</v>
      </c>
      <c r="D4064" t="s">
        <v>21</v>
      </c>
      <c r="E4064" t="s">
        <v>22</v>
      </c>
      <c r="F4064" t="s">
        <v>23</v>
      </c>
      <c r="G4064">
        <v>38</v>
      </c>
      <c r="H4064">
        <v>176</v>
      </c>
      <c r="I4064">
        <v>84</v>
      </c>
      <c r="J4064">
        <v>29.92</v>
      </c>
      <c r="K4064">
        <v>288.2</v>
      </c>
      <c r="L4064">
        <v>103</v>
      </c>
      <c r="M4064">
        <v>24.5</v>
      </c>
      <c r="N4064">
        <v>178.2</v>
      </c>
      <c r="O4064">
        <v>86</v>
      </c>
      <c r="P4064">
        <v>8.02</v>
      </c>
      <c r="Q4064">
        <v>14.8</v>
      </c>
      <c r="R4064">
        <v>5</v>
      </c>
      <c r="S4064">
        <v>4</v>
      </c>
      <c r="T4064">
        <v>2</v>
      </c>
      <c r="U4064" t="s">
        <v>22</v>
      </c>
      <c r="V4064">
        <f>IF(tbl_Customers[[#This Row],[churn]] = "yes", 1, 0)</f>
        <v>0</v>
      </c>
      <c r="W4064" t="str">
        <f>IF(tbl_Customers[[#This Row],[number_customer_service_calls]] &lt;= 1, "0-1 Calls", IF(tbl_Customers[[#This Row],[number_customer_service_calls]] &lt;= 3, "2-3 Calls", IF(tbl_Customers[[#This Row],[number_customer_service_calls]] &lt;=5, "4-5 Calls", "6+ Calls")))</f>
        <v>2-3 Calls</v>
      </c>
      <c r="X4064" t="str">
        <f>IF(tbl_Customers[[#This Row],[account_length]] &lt;= 50, "0-50", IF(tbl_Customers[[#This Row],[account_length]] &lt;=100, "51-100", IF(tbl_Customers[[#This Row],[account_length]] &lt;= 150, "101-150", "151+")))</f>
        <v>51-100</v>
      </c>
      <c r="Y4064" t="str">
        <f>IF(tbl_Customers[[#This Row],[total_intl_charge]] &lt;= 3, "Low Charges", "High Charges")</f>
        <v>High Charges</v>
      </c>
      <c r="Z4064" t="str">
        <f>IF(tbl_Customers[[#This Row],[total_eve_calls]]&lt;=80,"Low Calls",
IF(tbl_Customers[[#This Row],[total_eve_calls]]&lt;=120,"Medium Calls","High Calls"))</f>
        <v>Medium Calls</v>
      </c>
      <c r="AA4064" t="str">
        <f>IF(tbl_Customers[[#This Row],[total_eve_charge]]&lt;=15,"Low Charges",
IF(tbl_Customers[[#This Row],[total_eve_charge]]&lt;=20,"Medium Charges","High Charges"))</f>
        <v>High Charges</v>
      </c>
      <c r="AB40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64" t="str">
        <f>IF(tbl_Customers[[#This Row],[number_vmail_messages]] = 0, "No Usage", IF(tbl_Customers[[#This Row],[number_vmail_messages]] &lt;= 20, "Low Usage", IF(tbl_Customers[[#This Row],[number_vmail_messages]] &lt;= 40, "Medium Usgae", "High Usage")))</f>
        <v>Medium Usgae</v>
      </c>
      <c r="AD4064" t="str">
        <f>IF(tbl_Customers[[#This Row],[total_day_minutes]]&lt;=150,"Low Usage", IF(tbl_Customers[[#This Row],[total_day_minutes]]&lt;=200,"Medium Usage", IF(tbl_Customers[[#This Row],[total_day_minutes]]&lt;=250,"High Usage","Very High Usage")))</f>
        <v>Medium Usage</v>
      </c>
      <c r="AE4064" t="str">
        <f>IF(tbl_Customers[[#This Row],[total_intl_calls]]&lt;=5,"Low Calls", IF(tbl_Customers[[#This Row],[total_intl_calls]]&lt;=10, "Medium Calls", "High Calls"))</f>
        <v>Low Calls</v>
      </c>
      <c r="AF40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064" s="36" t="str">
        <f>IF(tbl_Customers[[#This Row],[Churn_Risk_Score]]&gt;=10,"High Risk", IF(tbl_Customers[[#This Row],[Churn_Risk_Score]]&gt;=5,"Medium Risk","Low Risk"))</f>
        <v>Low Risk</v>
      </c>
    </row>
    <row r="4065" spans="1:33" x14ac:dyDescent="0.35">
      <c r="A4065">
        <v>4064</v>
      </c>
      <c r="B4065" t="s">
        <v>24</v>
      </c>
      <c r="C4065">
        <v>135</v>
      </c>
      <c r="D4065" t="s">
        <v>28</v>
      </c>
      <c r="E4065" t="s">
        <v>22</v>
      </c>
      <c r="F4065" t="s">
        <v>22</v>
      </c>
      <c r="G4065">
        <v>0</v>
      </c>
      <c r="H4065">
        <v>180.1</v>
      </c>
      <c r="I4065">
        <v>112</v>
      </c>
      <c r="J4065">
        <v>30.62</v>
      </c>
      <c r="K4065">
        <v>257.2</v>
      </c>
      <c r="L4065">
        <v>89</v>
      </c>
      <c r="M4065">
        <v>21.86</v>
      </c>
      <c r="N4065">
        <v>131.6</v>
      </c>
      <c r="O4065">
        <v>111</v>
      </c>
      <c r="P4065">
        <v>5.92</v>
      </c>
      <c r="Q4065">
        <v>11.4</v>
      </c>
      <c r="R4065">
        <v>7</v>
      </c>
      <c r="S4065">
        <v>3.08</v>
      </c>
      <c r="T4065">
        <v>1</v>
      </c>
      <c r="U4065" t="s">
        <v>22</v>
      </c>
      <c r="V4065">
        <f>IF(tbl_Customers[[#This Row],[churn]] = "yes", 1, 0)</f>
        <v>0</v>
      </c>
      <c r="W4065" t="str">
        <f>IF(tbl_Customers[[#This Row],[number_customer_service_calls]] &lt;= 1, "0-1 Calls", IF(tbl_Customers[[#This Row],[number_customer_service_calls]] &lt;= 3, "2-3 Calls", IF(tbl_Customers[[#This Row],[number_customer_service_calls]] &lt;=5, "4-5 Calls", "6+ Calls")))</f>
        <v>0-1 Calls</v>
      </c>
      <c r="X4065" t="str">
        <f>IF(tbl_Customers[[#This Row],[account_length]] &lt;= 50, "0-50", IF(tbl_Customers[[#This Row],[account_length]] &lt;=100, "51-100", IF(tbl_Customers[[#This Row],[account_length]] &lt;= 150, "101-150", "151+")))</f>
        <v>101-150</v>
      </c>
      <c r="Y4065" t="str">
        <f>IF(tbl_Customers[[#This Row],[total_intl_charge]] &lt;= 3, "Low Charges", "High Charges")</f>
        <v>High Charges</v>
      </c>
      <c r="Z4065" t="str">
        <f>IF(tbl_Customers[[#This Row],[total_eve_calls]]&lt;=80,"Low Calls",
IF(tbl_Customers[[#This Row],[total_eve_calls]]&lt;=120,"Medium Calls","High Calls"))</f>
        <v>Medium Calls</v>
      </c>
      <c r="AA4065" t="str">
        <f>IF(tbl_Customers[[#This Row],[total_eve_charge]]&lt;=15,"Low Charges",
IF(tbl_Customers[[#This Row],[total_eve_charge]]&lt;=20,"Medium Charges","High Charges"))</f>
        <v>High Charges</v>
      </c>
      <c r="AB40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65" t="str">
        <f>IF(tbl_Customers[[#This Row],[number_vmail_messages]] = 0, "No Usage", IF(tbl_Customers[[#This Row],[number_vmail_messages]] &lt;= 20, "Low Usage", IF(tbl_Customers[[#This Row],[number_vmail_messages]] &lt;= 40, "Medium Usgae", "High Usage")))</f>
        <v>No Usage</v>
      </c>
      <c r="AD4065" t="str">
        <f>IF(tbl_Customers[[#This Row],[total_day_minutes]]&lt;=150,"Low Usage", IF(tbl_Customers[[#This Row],[total_day_minutes]]&lt;=200,"Medium Usage", IF(tbl_Customers[[#This Row],[total_day_minutes]]&lt;=250,"High Usage","Very High Usage")))</f>
        <v>Medium Usage</v>
      </c>
      <c r="AE4065" t="str">
        <f>IF(tbl_Customers[[#This Row],[total_intl_calls]]&lt;=5,"Low Calls", IF(tbl_Customers[[#This Row],[total_intl_calls]]&lt;=10, "Medium Calls", "High Calls"))</f>
        <v>Medium Calls</v>
      </c>
      <c r="AF40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65" s="36" t="str">
        <f>IF(tbl_Customers[[#This Row],[Churn_Risk_Score]]&gt;=10,"High Risk", IF(tbl_Customers[[#This Row],[Churn_Risk_Score]]&gt;=5,"Medium Risk","Low Risk"))</f>
        <v>Low Risk</v>
      </c>
    </row>
    <row r="4066" spans="1:33" x14ac:dyDescent="0.35">
      <c r="A4066">
        <v>4065</v>
      </c>
      <c r="B4066" t="s">
        <v>75</v>
      </c>
      <c r="C4066">
        <v>55</v>
      </c>
      <c r="D4066" t="s">
        <v>21</v>
      </c>
      <c r="E4066" t="s">
        <v>22</v>
      </c>
      <c r="F4066" t="s">
        <v>22</v>
      </c>
      <c r="G4066">
        <v>0</v>
      </c>
      <c r="H4066">
        <v>180.1</v>
      </c>
      <c r="I4066">
        <v>77</v>
      </c>
      <c r="J4066">
        <v>30.62</v>
      </c>
      <c r="K4066">
        <v>235.5</v>
      </c>
      <c r="L4066">
        <v>98</v>
      </c>
      <c r="M4066">
        <v>20.02</v>
      </c>
      <c r="N4066">
        <v>169.4</v>
      </c>
      <c r="O4066">
        <v>104</v>
      </c>
      <c r="P4066">
        <v>7.62</v>
      </c>
      <c r="Q4066">
        <v>11.1</v>
      </c>
      <c r="R4066">
        <v>2</v>
      </c>
      <c r="S4066">
        <v>3</v>
      </c>
      <c r="T4066">
        <v>0</v>
      </c>
      <c r="U4066" t="s">
        <v>22</v>
      </c>
      <c r="V4066">
        <f>IF(tbl_Customers[[#This Row],[churn]] = "yes", 1, 0)</f>
        <v>0</v>
      </c>
      <c r="W4066" t="str">
        <f>IF(tbl_Customers[[#This Row],[number_customer_service_calls]] &lt;= 1, "0-1 Calls", IF(tbl_Customers[[#This Row],[number_customer_service_calls]] &lt;= 3, "2-3 Calls", IF(tbl_Customers[[#This Row],[number_customer_service_calls]] &lt;=5, "4-5 Calls", "6+ Calls")))</f>
        <v>0-1 Calls</v>
      </c>
      <c r="X4066" t="str">
        <f>IF(tbl_Customers[[#This Row],[account_length]] &lt;= 50, "0-50", IF(tbl_Customers[[#This Row],[account_length]] &lt;=100, "51-100", IF(tbl_Customers[[#This Row],[account_length]] &lt;= 150, "101-150", "151+")))</f>
        <v>51-100</v>
      </c>
      <c r="Y4066" t="str">
        <f>IF(tbl_Customers[[#This Row],[total_intl_charge]] &lt;= 3, "Low Charges", "High Charges")</f>
        <v>Low Charges</v>
      </c>
      <c r="Z4066" t="str">
        <f>IF(tbl_Customers[[#This Row],[total_eve_calls]]&lt;=80,"Low Calls",
IF(tbl_Customers[[#This Row],[total_eve_calls]]&lt;=120,"Medium Calls","High Calls"))</f>
        <v>Medium Calls</v>
      </c>
      <c r="AA4066" t="str">
        <f>IF(tbl_Customers[[#This Row],[total_eve_charge]]&lt;=15,"Low Charges",
IF(tbl_Customers[[#This Row],[total_eve_charge]]&lt;=20,"Medium Charges","High Charges"))</f>
        <v>High Charges</v>
      </c>
      <c r="AB40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66" t="str">
        <f>IF(tbl_Customers[[#This Row],[number_vmail_messages]] = 0, "No Usage", IF(tbl_Customers[[#This Row],[number_vmail_messages]] &lt;= 20, "Low Usage", IF(tbl_Customers[[#This Row],[number_vmail_messages]] &lt;= 40, "Medium Usgae", "High Usage")))</f>
        <v>No Usage</v>
      </c>
      <c r="AD4066" t="str">
        <f>IF(tbl_Customers[[#This Row],[total_day_minutes]]&lt;=150,"Low Usage", IF(tbl_Customers[[#This Row],[total_day_minutes]]&lt;=200,"Medium Usage", IF(tbl_Customers[[#This Row],[total_day_minutes]]&lt;=250,"High Usage","Very High Usage")))</f>
        <v>Medium Usage</v>
      </c>
      <c r="AE4066" t="str">
        <f>IF(tbl_Customers[[#This Row],[total_intl_calls]]&lt;=5,"Low Calls", IF(tbl_Customers[[#This Row],[total_intl_calls]]&lt;=10, "Medium Calls", "High Calls"))</f>
        <v>Low Calls</v>
      </c>
      <c r="AF40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66" s="36" t="str">
        <f>IF(tbl_Customers[[#This Row],[Churn_Risk_Score]]&gt;=10,"High Risk", IF(tbl_Customers[[#This Row],[Churn_Risk_Score]]&gt;=5,"Medium Risk","Low Risk"))</f>
        <v>Low Risk</v>
      </c>
    </row>
    <row r="4067" spans="1:33" x14ac:dyDescent="0.35">
      <c r="A4067">
        <v>4066</v>
      </c>
      <c r="B4067" t="s">
        <v>57</v>
      </c>
      <c r="C4067">
        <v>106</v>
      </c>
      <c r="D4067" t="s">
        <v>21</v>
      </c>
      <c r="E4067" t="s">
        <v>22</v>
      </c>
      <c r="F4067" t="s">
        <v>22</v>
      </c>
      <c r="G4067">
        <v>0</v>
      </c>
      <c r="H4067">
        <v>94.8</v>
      </c>
      <c r="I4067">
        <v>113</v>
      </c>
      <c r="J4067">
        <v>16.12</v>
      </c>
      <c r="K4067">
        <v>283.2</v>
      </c>
      <c r="L4067">
        <v>95</v>
      </c>
      <c r="M4067">
        <v>24.07</v>
      </c>
      <c r="N4067">
        <v>219.3</v>
      </c>
      <c r="O4067">
        <v>106</v>
      </c>
      <c r="P4067">
        <v>9.8699999999999992</v>
      </c>
      <c r="Q4067">
        <v>6.8</v>
      </c>
      <c r="R4067">
        <v>4</v>
      </c>
      <c r="S4067">
        <v>1.84</v>
      </c>
      <c r="T4067">
        <v>1</v>
      </c>
      <c r="U4067" t="s">
        <v>22</v>
      </c>
      <c r="V4067">
        <f>IF(tbl_Customers[[#This Row],[churn]] = "yes", 1, 0)</f>
        <v>0</v>
      </c>
      <c r="W4067" t="str">
        <f>IF(tbl_Customers[[#This Row],[number_customer_service_calls]] &lt;= 1, "0-1 Calls", IF(tbl_Customers[[#This Row],[number_customer_service_calls]] &lt;= 3, "2-3 Calls", IF(tbl_Customers[[#This Row],[number_customer_service_calls]] &lt;=5, "4-5 Calls", "6+ Calls")))</f>
        <v>0-1 Calls</v>
      </c>
      <c r="X4067" t="str">
        <f>IF(tbl_Customers[[#This Row],[account_length]] &lt;= 50, "0-50", IF(tbl_Customers[[#This Row],[account_length]] &lt;=100, "51-100", IF(tbl_Customers[[#This Row],[account_length]] &lt;= 150, "101-150", "151+")))</f>
        <v>101-150</v>
      </c>
      <c r="Y4067" t="str">
        <f>IF(tbl_Customers[[#This Row],[total_intl_charge]] &lt;= 3, "Low Charges", "High Charges")</f>
        <v>Low Charges</v>
      </c>
      <c r="Z4067" t="str">
        <f>IF(tbl_Customers[[#This Row],[total_eve_calls]]&lt;=80,"Low Calls",
IF(tbl_Customers[[#This Row],[total_eve_calls]]&lt;=120,"Medium Calls","High Calls"))</f>
        <v>Medium Calls</v>
      </c>
      <c r="AA4067" t="str">
        <f>IF(tbl_Customers[[#This Row],[total_eve_charge]]&lt;=15,"Low Charges",
IF(tbl_Customers[[#This Row],[total_eve_charge]]&lt;=20,"Medium Charges","High Charges"))</f>
        <v>High Charges</v>
      </c>
      <c r="AB40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67" t="str">
        <f>IF(tbl_Customers[[#This Row],[number_vmail_messages]] = 0, "No Usage", IF(tbl_Customers[[#This Row],[number_vmail_messages]] &lt;= 20, "Low Usage", IF(tbl_Customers[[#This Row],[number_vmail_messages]] &lt;= 40, "Medium Usgae", "High Usage")))</f>
        <v>No Usage</v>
      </c>
      <c r="AD4067" t="str">
        <f>IF(tbl_Customers[[#This Row],[total_day_minutes]]&lt;=150,"Low Usage", IF(tbl_Customers[[#This Row],[total_day_minutes]]&lt;=200,"Medium Usage", IF(tbl_Customers[[#This Row],[total_day_minutes]]&lt;=250,"High Usage","Very High Usage")))</f>
        <v>Low Usage</v>
      </c>
      <c r="AE4067" t="str">
        <f>IF(tbl_Customers[[#This Row],[total_intl_calls]]&lt;=5,"Low Calls", IF(tbl_Customers[[#This Row],[total_intl_calls]]&lt;=10, "Medium Calls", "High Calls"))</f>
        <v>Low Calls</v>
      </c>
      <c r="AF40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67" s="36" t="str">
        <f>IF(tbl_Customers[[#This Row],[Churn_Risk_Score]]&gt;=10,"High Risk", IF(tbl_Customers[[#This Row],[Churn_Risk_Score]]&gt;=5,"Medium Risk","Low Risk"))</f>
        <v>Low Risk</v>
      </c>
    </row>
    <row r="4068" spans="1:33" x14ac:dyDescent="0.35">
      <c r="A4068">
        <v>4067</v>
      </c>
      <c r="B4068" t="s">
        <v>38</v>
      </c>
      <c r="C4068">
        <v>34</v>
      </c>
      <c r="D4068" t="s">
        <v>21</v>
      </c>
      <c r="E4068" t="s">
        <v>22</v>
      </c>
      <c r="F4068" t="s">
        <v>22</v>
      </c>
      <c r="G4068">
        <v>0</v>
      </c>
      <c r="H4068">
        <v>210.4</v>
      </c>
      <c r="I4068">
        <v>75</v>
      </c>
      <c r="J4068">
        <v>35.770000000000003</v>
      </c>
      <c r="K4068">
        <v>205.1</v>
      </c>
      <c r="L4068">
        <v>108</v>
      </c>
      <c r="M4068">
        <v>17.43</v>
      </c>
      <c r="N4068">
        <v>230.5</v>
      </c>
      <c r="O4068">
        <v>129</v>
      </c>
      <c r="P4068">
        <v>10.37</v>
      </c>
      <c r="Q4068">
        <v>12.5</v>
      </c>
      <c r="R4068">
        <v>2</v>
      </c>
      <c r="S4068">
        <v>3.38</v>
      </c>
      <c r="T4068">
        <v>1</v>
      </c>
      <c r="U4068" t="s">
        <v>22</v>
      </c>
      <c r="V4068">
        <f>IF(tbl_Customers[[#This Row],[churn]] = "yes", 1, 0)</f>
        <v>0</v>
      </c>
      <c r="W4068" t="str">
        <f>IF(tbl_Customers[[#This Row],[number_customer_service_calls]] &lt;= 1, "0-1 Calls", IF(tbl_Customers[[#This Row],[number_customer_service_calls]] &lt;= 3, "2-3 Calls", IF(tbl_Customers[[#This Row],[number_customer_service_calls]] &lt;=5, "4-5 Calls", "6+ Calls")))</f>
        <v>0-1 Calls</v>
      </c>
      <c r="X4068" t="str">
        <f>IF(tbl_Customers[[#This Row],[account_length]] &lt;= 50, "0-50", IF(tbl_Customers[[#This Row],[account_length]] &lt;=100, "51-100", IF(tbl_Customers[[#This Row],[account_length]] &lt;= 150, "101-150", "151+")))</f>
        <v>0-50</v>
      </c>
      <c r="Y4068" t="str">
        <f>IF(tbl_Customers[[#This Row],[total_intl_charge]] &lt;= 3, "Low Charges", "High Charges")</f>
        <v>High Charges</v>
      </c>
      <c r="Z4068" t="str">
        <f>IF(tbl_Customers[[#This Row],[total_eve_calls]]&lt;=80,"Low Calls",
IF(tbl_Customers[[#This Row],[total_eve_calls]]&lt;=120,"Medium Calls","High Calls"))</f>
        <v>Medium Calls</v>
      </c>
      <c r="AA4068" t="str">
        <f>IF(tbl_Customers[[#This Row],[total_eve_charge]]&lt;=15,"Low Charges",
IF(tbl_Customers[[#This Row],[total_eve_charge]]&lt;=20,"Medium Charges","High Charges"))</f>
        <v>Medium Charges</v>
      </c>
      <c r="AB40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68" t="str">
        <f>IF(tbl_Customers[[#This Row],[number_vmail_messages]] = 0, "No Usage", IF(tbl_Customers[[#This Row],[number_vmail_messages]] &lt;= 20, "Low Usage", IF(tbl_Customers[[#This Row],[number_vmail_messages]] &lt;= 40, "Medium Usgae", "High Usage")))</f>
        <v>No Usage</v>
      </c>
      <c r="AD4068" t="str">
        <f>IF(tbl_Customers[[#This Row],[total_day_minutes]]&lt;=150,"Low Usage", IF(tbl_Customers[[#This Row],[total_day_minutes]]&lt;=200,"Medium Usage", IF(tbl_Customers[[#This Row],[total_day_minutes]]&lt;=250,"High Usage","Very High Usage")))</f>
        <v>High Usage</v>
      </c>
      <c r="AE4068" t="str">
        <f>IF(tbl_Customers[[#This Row],[total_intl_calls]]&lt;=5,"Low Calls", IF(tbl_Customers[[#This Row],[total_intl_calls]]&lt;=10, "Medium Calls", "High Calls"))</f>
        <v>Low Calls</v>
      </c>
      <c r="AF40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68" s="36" t="str">
        <f>IF(tbl_Customers[[#This Row],[Churn_Risk_Score]]&gt;=10,"High Risk", IF(tbl_Customers[[#This Row],[Churn_Risk_Score]]&gt;=5,"Medium Risk","Low Risk"))</f>
        <v>Low Risk</v>
      </c>
    </row>
    <row r="4069" spans="1:33" x14ac:dyDescent="0.35">
      <c r="A4069">
        <v>4068</v>
      </c>
      <c r="B4069" t="s">
        <v>38</v>
      </c>
      <c r="C4069">
        <v>100</v>
      </c>
      <c r="D4069" t="s">
        <v>21</v>
      </c>
      <c r="E4069" t="s">
        <v>22</v>
      </c>
      <c r="F4069" t="s">
        <v>22</v>
      </c>
      <c r="G4069">
        <v>0</v>
      </c>
      <c r="H4069">
        <v>174.2</v>
      </c>
      <c r="I4069">
        <v>93</v>
      </c>
      <c r="J4069">
        <v>29.61</v>
      </c>
      <c r="K4069">
        <v>235</v>
      </c>
      <c r="L4069">
        <v>101</v>
      </c>
      <c r="M4069">
        <v>19.98</v>
      </c>
      <c r="N4069">
        <v>264.2</v>
      </c>
      <c r="O4069">
        <v>83</v>
      </c>
      <c r="P4069">
        <v>11.89</v>
      </c>
      <c r="Q4069">
        <v>9.9</v>
      </c>
      <c r="R4069">
        <v>7</v>
      </c>
      <c r="S4069">
        <v>2.67</v>
      </c>
      <c r="T4069">
        <v>1</v>
      </c>
      <c r="U4069" t="s">
        <v>22</v>
      </c>
      <c r="V4069">
        <f>IF(tbl_Customers[[#This Row],[churn]] = "yes", 1, 0)</f>
        <v>0</v>
      </c>
      <c r="W4069" t="str">
        <f>IF(tbl_Customers[[#This Row],[number_customer_service_calls]] &lt;= 1, "0-1 Calls", IF(tbl_Customers[[#This Row],[number_customer_service_calls]] &lt;= 3, "2-3 Calls", IF(tbl_Customers[[#This Row],[number_customer_service_calls]] &lt;=5, "4-5 Calls", "6+ Calls")))</f>
        <v>0-1 Calls</v>
      </c>
      <c r="X4069" t="str">
        <f>IF(tbl_Customers[[#This Row],[account_length]] &lt;= 50, "0-50", IF(tbl_Customers[[#This Row],[account_length]] &lt;=100, "51-100", IF(tbl_Customers[[#This Row],[account_length]] &lt;= 150, "101-150", "151+")))</f>
        <v>51-100</v>
      </c>
      <c r="Y4069" t="str">
        <f>IF(tbl_Customers[[#This Row],[total_intl_charge]] &lt;= 3, "Low Charges", "High Charges")</f>
        <v>Low Charges</v>
      </c>
      <c r="Z4069" t="str">
        <f>IF(tbl_Customers[[#This Row],[total_eve_calls]]&lt;=80,"Low Calls",
IF(tbl_Customers[[#This Row],[total_eve_calls]]&lt;=120,"Medium Calls","High Calls"))</f>
        <v>Medium Calls</v>
      </c>
      <c r="AA4069" t="str">
        <f>IF(tbl_Customers[[#This Row],[total_eve_charge]]&lt;=15,"Low Charges",
IF(tbl_Customers[[#This Row],[total_eve_charge]]&lt;=20,"Medium Charges","High Charges"))</f>
        <v>Medium Charges</v>
      </c>
      <c r="AB40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69" t="str">
        <f>IF(tbl_Customers[[#This Row],[number_vmail_messages]] = 0, "No Usage", IF(tbl_Customers[[#This Row],[number_vmail_messages]] &lt;= 20, "Low Usage", IF(tbl_Customers[[#This Row],[number_vmail_messages]] &lt;= 40, "Medium Usgae", "High Usage")))</f>
        <v>No Usage</v>
      </c>
      <c r="AD4069" t="str">
        <f>IF(tbl_Customers[[#This Row],[total_day_minutes]]&lt;=150,"Low Usage", IF(tbl_Customers[[#This Row],[total_day_minutes]]&lt;=200,"Medium Usage", IF(tbl_Customers[[#This Row],[total_day_minutes]]&lt;=250,"High Usage","Very High Usage")))</f>
        <v>Medium Usage</v>
      </c>
      <c r="AE4069" t="str">
        <f>IF(tbl_Customers[[#This Row],[total_intl_calls]]&lt;=5,"Low Calls", IF(tbl_Customers[[#This Row],[total_intl_calls]]&lt;=10, "Medium Calls", "High Calls"))</f>
        <v>Medium Calls</v>
      </c>
      <c r="AF40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69" s="36" t="str">
        <f>IF(tbl_Customers[[#This Row],[Churn_Risk_Score]]&gt;=10,"High Risk", IF(tbl_Customers[[#This Row],[Churn_Risk_Score]]&gt;=5,"Medium Risk","Low Risk"))</f>
        <v>Low Risk</v>
      </c>
    </row>
    <row r="4070" spans="1:33" x14ac:dyDescent="0.35">
      <c r="A4070">
        <v>4069</v>
      </c>
      <c r="B4070" t="s">
        <v>37</v>
      </c>
      <c r="C4070">
        <v>127</v>
      </c>
      <c r="D4070" t="s">
        <v>25</v>
      </c>
      <c r="E4070" t="s">
        <v>22</v>
      </c>
      <c r="F4070" t="s">
        <v>22</v>
      </c>
      <c r="G4070">
        <v>0</v>
      </c>
      <c r="H4070">
        <v>189.7</v>
      </c>
      <c r="I4070">
        <v>110</v>
      </c>
      <c r="J4070">
        <v>32.25</v>
      </c>
      <c r="K4070">
        <v>142.4</v>
      </c>
      <c r="L4070">
        <v>116</v>
      </c>
      <c r="M4070">
        <v>12.1</v>
      </c>
      <c r="N4070">
        <v>175.2</v>
      </c>
      <c r="O4070">
        <v>79</v>
      </c>
      <c r="P4070">
        <v>7.88</v>
      </c>
      <c r="Q4070">
        <v>8.5</v>
      </c>
      <c r="R4070">
        <v>8</v>
      </c>
      <c r="S4070">
        <v>2.2999999999999998</v>
      </c>
      <c r="T4070">
        <v>2</v>
      </c>
      <c r="U4070" t="s">
        <v>22</v>
      </c>
      <c r="V4070">
        <f>IF(tbl_Customers[[#This Row],[churn]] = "yes", 1, 0)</f>
        <v>0</v>
      </c>
      <c r="W4070" t="str">
        <f>IF(tbl_Customers[[#This Row],[number_customer_service_calls]] &lt;= 1, "0-1 Calls", IF(tbl_Customers[[#This Row],[number_customer_service_calls]] &lt;= 3, "2-3 Calls", IF(tbl_Customers[[#This Row],[number_customer_service_calls]] &lt;=5, "4-5 Calls", "6+ Calls")))</f>
        <v>2-3 Calls</v>
      </c>
      <c r="X4070" t="str">
        <f>IF(tbl_Customers[[#This Row],[account_length]] &lt;= 50, "0-50", IF(tbl_Customers[[#This Row],[account_length]] &lt;=100, "51-100", IF(tbl_Customers[[#This Row],[account_length]] &lt;= 150, "101-150", "151+")))</f>
        <v>101-150</v>
      </c>
      <c r="Y4070" t="str">
        <f>IF(tbl_Customers[[#This Row],[total_intl_charge]] &lt;= 3, "Low Charges", "High Charges")</f>
        <v>Low Charges</v>
      </c>
      <c r="Z4070" t="str">
        <f>IF(tbl_Customers[[#This Row],[total_eve_calls]]&lt;=80,"Low Calls",
IF(tbl_Customers[[#This Row],[total_eve_calls]]&lt;=120,"Medium Calls","High Calls"))</f>
        <v>Medium Calls</v>
      </c>
      <c r="AA4070" t="str">
        <f>IF(tbl_Customers[[#This Row],[total_eve_charge]]&lt;=15,"Low Charges",
IF(tbl_Customers[[#This Row],[total_eve_charge]]&lt;=20,"Medium Charges","High Charges"))</f>
        <v>Low Charges</v>
      </c>
      <c r="AB40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70" t="str">
        <f>IF(tbl_Customers[[#This Row],[number_vmail_messages]] = 0, "No Usage", IF(tbl_Customers[[#This Row],[number_vmail_messages]] &lt;= 20, "Low Usage", IF(tbl_Customers[[#This Row],[number_vmail_messages]] &lt;= 40, "Medium Usgae", "High Usage")))</f>
        <v>No Usage</v>
      </c>
      <c r="AD4070" t="str">
        <f>IF(tbl_Customers[[#This Row],[total_day_minutes]]&lt;=150,"Low Usage", IF(tbl_Customers[[#This Row],[total_day_minutes]]&lt;=200,"Medium Usage", IF(tbl_Customers[[#This Row],[total_day_minutes]]&lt;=250,"High Usage","Very High Usage")))</f>
        <v>Medium Usage</v>
      </c>
      <c r="AE4070" t="str">
        <f>IF(tbl_Customers[[#This Row],[total_intl_calls]]&lt;=5,"Low Calls", IF(tbl_Customers[[#This Row],[total_intl_calls]]&lt;=10, "Medium Calls", "High Calls"))</f>
        <v>Medium Calls</v>
      </c>
      <c r="AF40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70" s="36" t="str">
        <f>IF(tbl_Customers[[#This Row],[Churn_Risk_Score]]&gt;=10,"High Risk", IF(tbl_Customers[[#This Row],[Churn_Risk_Score]]&gt;=5,"Medium Risk","Low Risk"))</f>
        <v>Low Risk</v>
      </c>
    </row>
    <row r="4071" spans="1:33" x14ac:dyDescent="0.35">
      <c r="A4071">
        <v>4070</v>
      </c>
      <c r="B4071" t="s">
        <v>37</v>
      </c>
      <c r="C4071">
        <v>65</v>
      </c>
      <c r="D4071" t="s">
        <v>25</v>
      </c>
      <c r="E4071" t="s">
        <v>22</v>
      </c>
      <c r="F4071" t="s">
        <v>23</v>
      </c>
      <c r="G4071">
        <v>19</v>
      </c>
      <c r="H4071">
        <v>259</v>
      </c>
      <c r="I4071">
        <v>96</v>
      </c>
      <c r="J4071">
        <v>44.03</v>
      </c>
      <c r="K4071">
        <v>332.3</v>
      </c>
      <c r="L4071">
        <v>106</v>
      </c>
      <c r="M4071">
        <v>28.25</v>
      </c>
      <c r="N4071">
        <v>130.1</v>
      </c>
      <c r="O4071">
        <v>95</v>
      </c>
      <c r="P4071">
        <v>5.85</v>
      </c>
      <c r="Q4071">
        <v>7.5</v>
      </c>
      <c r="R4071">
        <v>7</v>
      </c>
      <c r="S4071">
        <v>2.0299999999999998</v>
      </c>
      <c r="T4071">
        <v>1</v>
      </c>
      <c r="U4071" t="s">
        <v>22</v>
      </c>
      <c r="V4071">
        <f>IF(tbl_Customers[[#This Row],[churn]] = "yes", 1, 0)</f>
        <v>0</v>
      </c>
      <c r="W4071" t="str">
        <f>IF(tbl_Customers[[#This Row],[number_customer_service_calls]] &lt;= 1, "0-1 Calls", IF(tbl_Customers[[#This Row],[number_customer_service_calls]] &lt;= 3, "2-3 Calls", IF(tbl_Customers[[#This Row],[number_customer_service_calls]] &lt;=5, "4-5 Calls", "6+ Calls")))</f>
        <v>0-1 Calls</v>
      </c>
      <c r="X4071" t="str">
        <f>IF(tbl_Customers[[#This Row],[account_length]] &lt;= 50, "0-50", IF(tbl_Customers[[#This Row],[account_length]] &lt;=100, "51-100", IF(tbl_Customers[[#This Row],[account_length]] &lt;= 150, "101-150", "151+")))</f>
        <v>51-100</v>
      </c>
      <c r="Y4071" t="str">
        <f>IF(tbl_Customers[[#This Row],[total_intl_charge]] &lt;= 3, "Low Charges", "High Charges")</f>
        <v>Low Charges</v>
      </c>
      <c r="Z4071" t="str">
        <f>IF(tbl_Customers[[#This Row],[total_eve_calls]]&lt;=80,"Low Calls",
IF(tbl_Customers[[#This Row],[total_eve_calls]]&lt;=120,"Medium Calls","High Calls"))</f>
        <v>Medium Calls</v>
      </c>
      <c r="AA4071" t="str">
        <f>IF(tbl_Customers[[#This Row],[total_eve_charge]]&lt;=15,"Low Charges",
IF(tbl_Customers[[#This Row],[total_eve_charge]]&lt;=20,"Medium Charges","High Charges"))</f>
        <v>High Charges</v>
      </c>
      <c r="AB40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71" t="str">
        <f>IF(tbl_Customers[[#This Row],[number_vmail_messages]] = 0, "No Usage", IF(tbl_Customers[[#This Row],[number_vmail_messages]] &lt;= 20, "Low Usage", IF(tbl_Customers[[#This Row],[number_vmail_messages]] &lt;= 40, "Medium Usgae", "High Usage")))</f>
        <v>Low Usage</v>
      </c>
      <c r="AD4071" t="str">
        <f>IF(tbl_Customers[[#This Row],[total_day_minutes]]&lt;=150,"Low Usage", IF(tbl_Customers[[#This Row],[total_day_minutes]]&lt;=200,"Medium Usage", IF(tbl_Customers[[#This Row],[total_day_minutes]]&lt;=250,"High Usage","Very High Usage")))</f>
        <v>Very High Usage</v>
      </c>
      <c r="AE4071" t="str">
        <f>IF(tbl_Customers[[#This Row],[total_intl_calls]]&lt;=5,"Low Calls", IF(tbl_Customers[[#This Row],[total_intl_calls]]&lt;=10, "Medium Calls", "High Calls"))</f>
        <v>Medium Calls</v>
      </c>
      <c r="AF40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71" s="36" t="str">
        <f>IF(tbl_Customers[[#This Row],[Churn_Risk_Score]]&gt;=10,"High Risk", IF(tbl_Customers[[#This Row],[Churn_Risk_Score]]&gt;=5,"Medium Risk","Low Risk"))</f>
        <v>Low Risk</v>
      </c>
    </row>
    <row r="4072" spans="1:33" x14ac:dyDescent="0.35">
      <c r="A4072">
        <v>4071</v>
      </c>
      <c r="B4072" t="s">
        <v>29</v>
      </c>
      <c r="C4072">
        <v>109</v>
      </c>
      <c r="D4072" t="s">
        <v>21</v>
      </c>
      <c r="E4072" t="s">
        <v>22</v>
      </c>
      <c r="F4072" t="s">
        <v>23</v>
      </c>
      <c r="G4072">
        <v>39</v>
      </c>
      <c r="H4072">
        <v>86.4</v>
      </c>
      <c r="I4072">
        <v>69</v>
      </c>
      <c r="J4072">
        <v>14.69</v>
      </c>
      <c r="K4072">
        <v>189.1</v>
      </c>
      <c r="L4072">
        <v>108</v>
      </c>
      <c r="M4072">
        <v>16.07</v>
      </c>
      <c r="N4072">
        <v>225.4</v>
      </c>
      <c r="O4072">
        <v>119</v>
      </c>
      <c r="P4072">
        <v>10.14</v>
      </c>
      <c r="Q4072">
        <v>4.8</v>
      </c>
      <c r="R4072">
        <v>4</v>
      </c>
      <c r="S4072">
        <v>1.3</v>
      </c>
      <c r="T4072">
        <v>2</v>
      </c>
      <c r="U4072" t="s">
        <v>22</v>
      </c>
      <c r="V4072">
        <f>IF(tbl_Customers[[#This Row],[churn]] = "yes", 1, 0)</f>
        <v>0</v>
      </c>
      <c r="W4072" t="str">
        <f>IF(tbl_Customers[[#This Row],[number_customer_service_calls]] &lt;= 1, "0-1 Calls", IF(tbl_Customers[[#This Row],[number_customer_service_calls]] &lt;= 3, "2-3 Calls", IF(tbl_Customers[[#This Row],[number_customer_service_calls]] &lt;=5, "4-5 Calls", "6+ Calls")))</f>
        <v>2-3 Calls</v>
      </c>
      <c r="X4072" t="str">
        <f>IF(tbl_Customers[[#This Row],[account_length]] &lt;= 50, "0-50", IF(tbl_Customers[[#This Row],[account_length]] &lt;=100, "51-100", IF(tbl_Customers[[#This Row],[account_length]] &lt;= 150, "101-150", "151+")))</f>
        <v>101-150</v>
      </c>
      <c r="Y4072" t="str">
        <f>IF(tbl_Customers[[#This Row],[total_intl_charge]] &lt;= 3, "Low Charges", "High Charges")</f>
        <v>Low Charges</v>
      </c>
      <c r="Z4072" t="str">
        <f>IF(tbl_Customers[[#This Row],[total_eve_calls]]&lt;=80,"Low Calls",
IF(tbl_Customers[[#This Row],[total_eve_calls]]&lt;=120,"Medium Calls","High Calls"))</f>
        <v>Medium Calls</v>
      </c>
      <c r="AA4072" t="str">
        <f>IF(tbl_Customers[[#This Row],[total_eve_charge]]&lt;=15,"Low Charges",
IF(tbl_Customers[[#This Row],[total_eve_charge]]&lt;=20,"Medium Charges","High Charges"))</f>
        <v>Medium Charges</v>
      </c>
      <c r="AB40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72" t="str">
        <f>IF(tbl_Customers[[#This Row],[number_vmail_messages]] = 0, "No Usage", IF(tbl_Customers[[#This Row],[number_vmail_messages]] &lt;= 20, "Low Usage", IF(tbl_Customers[[#This Row],[number_vmail_messages]] &lt;= 40, "Medium Usgae", "High Usage")))</f>
        <v>Medium Usgae</v>
      </c>
      <c r="AD4072" t="str">
        <f>IF(tbl_Customers[[#This Row],[total_day_minutes]]&lt;=150,"Low Usage", IF(tbl_Customers[[#This Row],[total_day_minutes]]&lt;=200,"Medium Usage", IF(tbl_Customers[[#This Row],[total_day_minutes]]&lt;=250,"High Usage","Very High Usage")))</f>
        <v>Low Usage</v>
      </c>
      <c r="AE4072" t="str">
        <f>IF(tbl_Customers[[#This Row],[total_intl_calls]]&lt;=5,"Low Calls", IF(tbl_Customers[[#This Row],[total_intl_calls]]&lt;=10, "Medium Calls", "High Calls"))</f>
        <v>Low Calls</v>
      </c>
      <c r="AF40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72" s="36" t="str">
        <f>IF(tbl_Customers[[#This Row],[Churn_Risk_Score]]&gt;=10,"High Risk", IF(tbl_Customers[[#This Row],[Churn_Risk_Score]]&gt;=5,"Medium Risk","Low Risk"))</f>
        <v>Low Risk</v>
      </c>
    </row>
    <row r="4073" spans="1:33" x14ac:dyDescent="0.35">
      <c r="A4073">
        <v>4072</v>
      </c>
      <c r="B4073" t="s">
        <v>36</v>
      </c>
      <c r="C4073">
        <v>98</v>
      </c>
      <c r="D4073" t="s">
        <v>25</v>
      </c>
      <c r="E4073" t="s">
        <v>22</v>
      </c>
      <c r="F4073" t="s">
        <v>22</v>
      </c>
      <c r="G4073">
        <v>0</v>
      </c>
      <c r="H4073">
        <v>136.9</v>
      </c>
      <c r="I4073">
        <v>120</v>
      </c>
      <c r="J4073">
        <v>23.27</v>
      </c>
      <c r="K4073">
        <v>180.6</v>
      </c>
      <c r="L4073">
        <v>84</v>
      </c>
      <c r="M4073">
        <v>15.35</v>
      </c>
      <c r="N4073">
        <v>172.9</v>
      </c>
      <c r="O4073">
        <v>94</v>
      </c>
      <c r="P4073">
        <v>7.78</v>
      </c>
      <c r="Q4073">
        <v>11.9</v>
      </c>
      <c r="R4073">
        <v>4</v>
      </c>
      <c r="S4073">
        <v>3.21</v>
      </c>
      <c r="T4073">
        <v>4</v>
      </c>
      <c r="U4073" t="s">
        <v>23</v>
      </c>
      <c r="V4073">
        <f>IF(tbl_Customers[[#This Row],[churn]] = "yes", 1, 0)</f>
        <v>1</v>
      </c>
      <c r="W4073" t="str">
        <f>IF(tbl_Customers[[#This Row],[number_customer_service_calls]] &lt;= 1, "0-1 Calls", IF(tbl_Customers[[#This Row],[number_customer_service_calls]] &lt;= 3, "2-3 Calls", IF(tbl_Customers[[#This Row],[number_customer_service_calls]] &lt;=5, "4-5 Calls", "6+ Calls")))</f>
        <v>4-5 Calls</v>
      </c>
      <c r="X4073" t="str">
        <f>IF(tbl_Customers[[#This Row],[account_length]] &lt;= 50, "0-50", IF(tbl_Customers[[#This Row],[account_length]] &lt;=100, "51-100", IF(tbl_Customers[[#This Row],[account_length]] &lt;= 150, "101-150", "151+")))</f>
        <v>51-100</v>
      </c>
      <c r="Y4073" t="str">
        <f>IF(tbl_Customers[[#This Row],[total_intl_charge]] &lt;= 3, "Low Charges", "High Charges")</f>
        <v>High Charges</v>
      </c>
      <c r="Z4073" t="str">
        <f>IF(tbl_Customers[[#This Row],[total_eve_calls]]&lt;=80,"Low Calls",
IF(tbl_Customers[[#This Row],[total_eve_calls]]&lt;=120,"Medium Calls","High Calls"))</f>
        <v>Medium Calls</v>
      </c>
      <c r="AA4073" t="str">
        <f>IF(tbl_Customers[[#This Row],[total_eve_charge]]&lt;=15,"Low Charges",
IF(tbl_Customers[[#This Row],[total_eve_charge]]&lt;=20,"Medium Charges","High Charges"))</f>
        <v>Medium Charges</v>
      </c>
      <c r="AB40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73" t="str">
        <f>IF(tbl_Customers[[#This Row],[number_vmail_messages]] = 0, "No Usage", IF(tbl_Customers[[#This Row],[number_vmail_messages]] &lt;= 20, "Low Usage", IF(tbl_Customers[[#This Row],[number_vmail_messages]] &lt;= 40, "Medium Usgae", "High Usage")))</f>
        <v>No Usage</v>
      </c>
      <c r="AD4073" t="str">
        <f>IF(tbl_Customers[[#This Row],[total_day_minutes]]&lt;=150,"Low Usage", IF(tbl_Customers[[#This Row],[total_day_minutes]]&lt;=200,"Medium Usage", IF(tbl_Customers[[#This Row],[total_day_minutes]]&lt;=250,"High Usage","Very High Usage")))</f>
        <v>Low Usage</v>
      </c>
      <c r="AE4073" t="str">
        <f>IF(tbl_Customers[[#This Row],[total_intl_calls]]&lt;=5,"Low Calls", IF(tbl_Customers[[#This Row],[total_intl_calls]]&lt;=10, "Medium Calls", "High Calls"))</f>
        <v>Low Calls</v>
      </c>
      <c r="AF40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73" s="36" t="str">
        <f>IF(tbl_Customers[[#This Row],[Churn_Risk_Score]]&gt;=10,"High Risk", IF(tbl_Customers[[#This Row],[Churn_Risk_Score]]&gt;=5,"Medium Risk","Low Risk"))</f>
        <v>Medium Risk</v>
      </c>
    </row>
    <row r="4074" spans="1:33" x14ac:dyDescent="0.35">
      <c r="A4074">
        <v>4073</v>
      </c>
      <c r="B4074" t="s">
        <v>55</v>
      </c>
      <c r="C4074">
        <v>141</v>
      </c>
      <c r="D4074" t="s">
        <v>28</v>
      </c>
      <c r="E4074" t="s">
        <v>22</v>
      </c>
      <c r="F4074" t="s">
        <v>22</v>
      </c>
      <c r="G4074">
        <v>0</v>
      </c>
      <c r="H4074">
        <v>196.5</v>
      </c>
      <c r="I4074">
        <v>104</v>
      </c>
      <c r="J4074">
        <v>33.409999999999997</v>
      </c>
      <c r="K4074">
        <v>175.1</v>
      </c>
      <c r="L4074">
        <v>111</v>
      </c>
      <c r="M4074">
        <v>14.88</v>
      </c>
      <c r="N4074">
        <v>209.6</v>
      </c>
      <c r="O4074">
        <v>110</v>
      </c>
      <c r="P4074">
        <v>9.43</v>
      </c>
      <c r="Q4074">
        <v>14.1</v>
      </c>
      <c r="R4074">
        <v>4</v>
      </c>
      <c r="S4074">
        <v>3.81</v>
      </c>
      <c r="T4074">
        <v>6</v>
      </c>
      <c r="U4074" t="s">
        <v>22</v>
      </c>
      <c r="V4074">
        <f>IF(tbl_Customers[[#This Row],[churn]] = "yes", 1, 0)</f>
        <v>0</v>
      </c>
      <c r="W4074" t="str">
        <f>IF(tbl_Customers[[#This Row],[number_customer_service_calls]] &lt;= 1, "0-1 Calls", IF(tbl_Customers[[#This Row],[number_customer_service_calls]] &lt;= 3, "2-3 Calls", IF(tbl_Customers[[#This Row],[number_customer_service_calls]] &lt;=5, "4-5 Calls", "6+ Calls")))</f>
        <v>6+ Calls</v>
      </c>
      <c r="X4074" t="str">
        <f>IF(tbl_Customers[[#This Row],[account_length]] &lt;= 50, "0-50", IF(tbl_Customers[[#This Row],[account_length]] &lt;=100, "51-100", IF(tbl_Customers[[#This Row],[account_length]] &lt;= 150, "101-150", "151+")))</f>
        <v>101-150</v>
      </c>
      <c r="Y4074" t="str">
        <f>IF(tbl_Customers[[#This Row],[total_intl_charge]] &lt;= 3, "Low Charges", "High Charges")</f>
        <v>High Charges</v>
      </c>
      <c r="Z4074" t="str">
        <f>IF(tbl_Customers[[#This Row],[total_eve_calls]]&lt;=80,"Low Calls",
IF(tbl_Customers[[#This Row],[total_eve_calls]]&lt;=120,"Medium Calls","High Calls"))</f>
        <v>Medium Calls</v>
      </c>
      <c r="AA4074" t="str">
        <f>IF(tbl_Customers[[#This Row],[total_eve_charge]]&lt;=15,"Low Charges",
IF(tbl_Customers[[#This Row],[total_eve_charge]]&lt;=20,"Medium Charges","High Charges"))</f>
        <v>Low Charges</v>
      </c>
      <c r="AB40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74" t="str">
        <f>IF(tbl_Customers[[#This Row],[number_vmail_messages]] = 0, "No Usage", IF(tbl_Customers[[#This Row],[number_vmail_messages]] &lt;= 20, "Low Usage", IF(tbl_Customers[[#This Row],[number_vmail_messages]] &lt;= 40, "Medium Usgae", "High Usage")))</f>
        <v>No Usage</v>
      </c>
      <c r="AD4074" t="str">
        <f>IF(tbl_Customers[[#This Row],[total_day_minutes]]&lt;=150,"Low Usage", IF(tbl_Customers[[#This Row],[total_day_minutes]]&lt;=200,"Medium Usage", IF(tbl_Customers[[#This Row],[total_day_minutes]]&lt;=250,"High Usage","Very High Usage")))</f>
        <v>Medium Usage</v>
      </c>
      <c r="AE4074" t="str">
        <f>IF(tbl_Customers[[#This Row],[total_intl_calls]]&lt;=5,"Low Calls", IF(tbl_Customers[[#This Row],[total_intl_calls]]&lt;=10, "Medium Calls", "High Calls"))</f>
        <v>Low Calls</v>
      </c>
      <c r="AF40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74" s="36" t="str">
        <f>IF(tbl_Customers[[#This Row],[Churn_Risk_Score]]&gt;=10,"High Risk", IF(tbl_Customers[[#This Row],[Churn_Risk_Score]]&gt;=5,"Medium Risk","Low Risk"))</f>
        <v>Medium Risk</v>
      </c>
    </row>
    <row r="4075" spans="1:33" x14ac:dyDescent="0.35">
      <c r="A4075">
        <v>4074</v>
      </c>
      <c r="B4075" t="s">
        <v>60</v>
      </c>
      <c r="C4075">
        <v>136</v>
      </c>
      <c r="D4075" t="s">
        <v>21</v>
      </c>
      <c r="E4075" t="s">
        <v>22</v>
      </c>
      <c r="F4075" t="s">
        <v>22</v>
      </c>
      <c r="G4075">
        <v>0</v>
      </c>
      <c r="H4075">
        <v>221.4</v>
      </c>
      <c r="I4075">
        <v>120</v>
      </c>
      <c r="J4075">
        <v>37.64</v>
      </c>
      <c r="K4075">
        <v>249.5</v>
      </c>
      <c r="L4075">
        <v>78</v>
      </c>
      <c r="M4075">
        <v>21.21</v>
      </c>
      <c r="N4075">
        <v>192</v>
      </c>
      <c r="O4075">
        <v>68</v>
      </c>
      <c r="P4075">
        <v>8.64</v>
      </c>
      <c r="Q4075">
        <v>13.6</v>
      </c>
      <c r="R4075">
        <v>2</v>
      </c>
      <c r="S4075">
        <v>3.67</v>
      </c>
      <c r="T4075">
        <v>0</v>
      </c>
      <c r="U4075" t="s">
        <v>22</v>
      </c>
      <c r="V4075">
        <f>IF(tbl_Customers[[#This Row],[churn]] = "yes", 1, 0)</f>
        <v>0</v>
      </c>
      <c r="W4075" t="str">
        <f>IF(tbl_Customers[[#This Row],[number_customer_service_calls]] &lt;= 1, "0-1 Calls", IF(tbl_Customers[[#This Row],[number_customer_service_calls]] &lt;= 3, "2-3 Calls", IF(tbl_Customers[[#This Row],[number_customer_service_calls]] &lt;=5, "4-5 Calls", "6+ Calls")))</f>
        <v>0-1 Calls</v>
      </c>
      <c r="X4075" t="str">
        <f>IF(tbl_Customers[[#This Row],[account_length]] &lt;= 50, "0-50", IF(tbl_Customers[[#This Row],[account_length]] &lt;=100, "51-100", IF(tbl_Customers[[#This Row],[account_length]] &lt;= 150, "101-150", "151+")))</f>
        <v>101-150</v>
      </c>
      <c r="Y4075" t="str">
        <f>IF(tbl_Customers[[#This Row],[total_intl_charge]] &lt;= 3, "Low Charges", "High Charges")</f>
        <v>High Charges</v>
      </c>
      <c r="Z4075" t="str">
        <f>IF(tbl_Customers[[#This Row],[total_eve_calls]]&lt;=80,"Low Calls",
IF(tbl_Customers[[#This Row],[total_eve_calls]]&lt;=120,"Medium Calls","High Calls"))</f>
        <v>Low Calls</v>
      </c>
      <c r="AA4075" t="str">
        <f>IF(tbl_Customers[[#This Row],[total_eve_charge]]&lt;=15,"Low Charges",
IF(tbl_Customers[[#This Row],[total_eve_charge]]&lt;=20,"Medium Charges","High Charges"))</f>
        <v>High Charges</v>
      </c>
      <c r="AB40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75" t="str">
        <f>IF(tbl_Customers[[#This Row],[number_vmail_messages]] = 0, "No Usage", IF(tbl_Customers[[#This Row],[number_vmail_messages]] &lt;= 20, "Low Usage", IF(tbl_Customers[[#This Row],[number_vmail_messages]] &lt;= 40, "Medium Usgae", "High Usage")))</f>
        <v>No Usage</v>
      </c>
      <c r="AD4075" t="str">
        <f>IF(tbl_Customers[[#This Row],[total_day_minutes]]&lt;=150,"Low Usage", IF(tbl_Customers[[#This Row],[total_day_minutes]]&lt;=200,"Medium Usage", IF(tbl_Customers[[#This Row],[total_day_minutes]]&lt;=250,"High Usage","Very High Usage")))</f>
        <v>High Usage</v>
      </c>
      <c r="AE4075" t="str">
        <f>IF(tbl_Customers[[#This Row],[total_intl_calls]]&lt;=5,"Low Calls", IF(tbl_Customers[[#This Row],[total_intl_calls]]&lt;=10, "Medium Calls", "High Calls"))</f>
        <v>Low Calls</v>
      </c>
      <c r="AF40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75" s="36" t="str">
        <f>IF(tbl_Customers[[#This Row],[Churn_Risk_Score]]&gt;=10,"High Risk", IF(tbl_Customers[[#This Row],[Churn_Risk_Score]]&gt;=5,"Medium Risk","Low Risk"))</f>
        <v>Low Risk</v>
      </c>
    </row>
    <row r="4076" spans="1:33" x14ac:dyDescent="0.35">
      <c r="A4076">
        <v>4075</v>
      </c>
      <c r="B4076" t="s">
        <v>33</v>
      </c>
      <c r="C4076">
        <v>42</v>
      </c>
      <c r="D4076" t="s">
        <v>25</v>
      </c>
      <c r="E4076" t="s">
        <v>22</v>
      </c>
      <c r="F4076" t="s">
        <v>22</v>
      </c>
      <c r="G4076">
        <v>0</v>
      </c>
      <c r="H4076">
        <v>191.9</v>
      </c>
      <c r="I4076">
        <v>139</v>
      </c>
      <c r="J4076">
        <v>32.619999999999997</v>
      </c>
      <c r="K4076">
        <v>304.2</v>
      </c>
      <c r="L4076">
        <v>91</v>
      </c>
      <c r="M4076">
        <v>25.86</v>
      </c>
      <c r="N4076">
        <v>179.5</v>
      </c>
      <c r="O4076">
        <v>91</v>
      </c>
      <c r="P4076">
        <v>8.08</v>
      </c>
      <c r="Q4076">
        <v>11.7</v>
      </c>
      <c r="R4076">
        <v>4</v>
      </c>
      <c r="S4076">
        <v>3.16</v>
      </c>
      <c r="T4076">
        <v>0</v>
      </c>
      <c r="U4076" t="s">
        <v>22</v>
      </c>
      <c r="V4076">
        <f>IF(tbl_Customers[[#This Row],[churn]] = "yes", 1, 0)</f>
        <v>0</v>
      </c>
      <c r="W4076" t="str">
        <f>IF(tbl_Customers[[#This Row],[number_customer_service_calls]] &lt;= 1, "0-1 Calls", IF(tbl_Customers[[#This Row],[number_customer_service_calls]] &lt;= 3, "2-3 Calls", IF(tbl_Customers[[#This Row],[number_customer_service_calls]] &lt;=5, "4-5 Calls", "6+ Calls")))</f>
        <v>0-1 Calls</v>
      </c>
      <c r="X4076" t="str">
        <f>IF(tbl_Customers[[#This Row],[account_length]] &lt;= 50, "0-50", IF(tbl_Customers[[#This Row],[account_length]] &lt;=100, "51-100", IF(tbl_Customers[[#This Row],[account_length]] &lt;= 150, "101-150", "151+")))</f>
        <v>0-50</v>
      </c>
      <c r="Y4076" t="str">
        <f>IF(tbl_Customers[[#This Row],[total_intl_charge]] &lt;= 3, "Low Charges", "High Charges")</f>
        <v>High Charges</v>
      </c>
      <c r="Z4076" t="str">
        <f>IF(tbl_Customers[[#This Row],[total_eve_calls]]&lt;=80,"Low Calls",
IF(tbl_Customers[[#This Row],[total_eve_calls]]&lt;=120,"Medium Calls","High Calls"))</f>
        <v>Medium Calls</v>
      </c>
      <c r="AA4076" t="str">
        <f>IF(tbl_Customers[[#This Row],[total_eve_charge]]&lt;=15,"Low Charges",
IF(tbl_Customers[[#This Row],[total_eve_charge]]&lt;=20,"Medium Charges","High Charges"))</f>
        <v>High Charges</v>
      </c>
      <c r="AB40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76" t="str">
        <f>IF(tbl_Customers[[#This Row],[number_vmail_messages]] = 0, "No Usage", IF(tbl_Customers[[#This Row],[number_vmail_messages]] &lt;= 20, "Low Usage", IF(tbl_Customers[[#This Row],[number_vmail_messages]] &lt;= 40, "Medium Usgae", "High Usage")))</f>
        <v>No Usage</v>
      </c>
      <c r="AD4076" t="str">
        <f>IF(tbl_Customers[[#This Row],[total_day_minutes]]&lt;=150,"Low Usage", IF(tbl_Customers[[#This Row],[total_day_minutes]]&lt;=200,"Medium Usage", IF(tbl_Customers[[#This Row],[total_day_minutes]]&lt;=250,"High Usage","Very High Usage")))</f>
        <v>Medium Usage</v>
      </c>
      <c r="AE4076" t="str">
        <f>IF(tbl_Customers[[#This Row],[total_intl_calls]]&lt;=5,"Low Calls", IF(tbl_Customers[[#This Row],[total_intl_calls]]&lt;=10, "Medium Calls", "High Calls"))</f>
        <v>Low Calls</v>
      </c>
      <c r="AF40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76" s="36" t="str">
        <f>IF(tbl_Customers[[#This Row],[Churn_Risk_Score]]&gt;=10,"High Risk", IF(tbl_Customers[[#This Row],[Churn_Risk_Score]]&gt;=5,"Medium Risk","Low Risk"))</f>
        <v>Low Risk</v>
      </c>
    </row>
    <row r="4077" spans="1:33" x14ac:dyDescent="0.35">
      <c r="A4077">
        <v>4076</v>
      </c>
      <c r="B4077" t="s">
        <v>67</v>
      </c>
      <c r="C4077">
        <v>162</v>
      </c>
      <c r="D4077" t="s">
        <v>21</v>
      </c>
      <c r="E4077" t="s">
        <v>23</v>
      </c>
      <c r="F4077" t="s">
        <v>22</v>
      </c>
      <c r="G4077">
        <v>0</v>
      </c>
      <c r="H4077">
        <v>172.1</v>
      </c>
      <c r="I4077">
        <v>138</v>
      </c>
      <c r="J4077">
        <v>29.26</v>
      </c>
      <c r="K4077">
        <v>165.9</v>
      </c>
      <c r="L4077">
        <v>93</v>
      </c>
      <c r="M4077">
        <v>14.1</v>
      </c>
      <c r="N4077">
        <v>279</v>
      </c>
      <c r="O4077">
        <v>81</v>
      </c>
      <c r="P4077">
        <v>12.56</v>
      </c>
      <c r="Q4077">
        <v>9.1999999999999993</v>
      </c>
      <c r="R4077">
        <v>6</v>
      </c>
      <c r="S4077">
        <v>2.48</v>
      </c>
      <c r="T4077">
        <v>2</v>
      </c>
      <c r="U4077" t="s">
        <v>22</v>
      </c>
      <c r="V4077">
        <f>IF(tbl_Customers[[#This Row],[churn]] = "yes", 1, 0)</f>
        <v>0</v>
      </c>
      <c r="W4077" t="str">
        <f>IF(tbl_Customers[[#This Row],[number_customer_service_calls]] &lt;= 1, "0-1 Calls", IF(tbl_Customers[[#This Row],[number_customer_service_calls]] &lt;= 3, "2-3 Calls", IF(tbl_Customers[[#This Row],[number_customer_service_calls]] &lt;=5, "4-5 Calls", "6+ Calls")))</f>
        <v>2-3 Calls</v>
      </c>
      <c r="X4077" t="str">
        <f>IF(tbl_Customers[[#This Row],[account_length]] &lt;= 50, "0-50", IF(tbl_Customers[[#This Row],[account_length]] &lt;=100, "51-100", IF(tbl_Customers[[#This Row],[account_length]] &lt;= 150, "101-150", "151+")))</f>
        <v>151+</v>
      </c>
      <c r="Y4077" t="str">
        <f>IF(tbl_Customers[[#This Row],[total_intl_charge]] &lt;= 3, "Low Charges", "High Charges")</f>
        <v>Low Charges</v>
      </c>
      <c r="Z4077" t="str">
        <f>IF(tbl_Customers[[#This Row],[total_eve_calls]]&lt;=80,"Low Calls",
IF(tbl_Customers[[#This Row],[total_eve_calls]]&lt;=120,"Medium Calls","High Calls"))</f>
        <v>Medium Calls</v>
      </c>
      <c r="AA4077" t="str">
        <f>IF(tbl_Customers[[#This Row],[total_eve_charge]]&lt;=15,"Low Charges",
IF(tbl_Customers[[#This Row],[total_eve_charge]]&lt;=20,"Medium Charges","High Charges"))</f>
        <v>Low Charges</v>
      </c>
      <c r="AB40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77" t="str">
        <f>IF(tbl_Customers[[#This Row],[number_vmail_messages]] = 0, "No Usage", IF(tbl_Customers[[#This Row],[number_vmail_messages]] &lt;= 20, "Low Usage", IF(tbl_Customers[[#This Row],[number_vmail_messages]] &lt;= 40, "Medium Usgae", "High Usage")))</f>
        <v>No Usage</v>
      </c>
      <c r="AD4077" t="str">
        <f>IF(tbl_Customers[[#This Row],[total_day_minutes]]&lt;=150,"Low Usage", IF(tbl_Customers[[#This Row],[total_day_minutes]]&lt;=200,"Medium Usage", IF(tbl_Customers[[#This Row],[total_day_minutes]]&lt;=250,"High Usage","Very High Usage")))</f>
        <v>Medium Usage</v>
      </c>
      <c r="AE4077" t="str">
        <f>IF(tbl_Customers[[#This Row],[total_intl_calls]]&lt;=5,"Low Calls", IF(tbl_Customers[[#This Row],[total_intl_calls]]&lt;=10, "Medium Calls", "High Calls"))</f>
        <v>Medium Calls</v>
      </c>
      <c r="AF40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77" s="36" t="str">
        <f>IF(tbl_Customers[[#This Row],[Churn_Risk_Score]]&gt;=10,"High Risk", IF(tbl_Customers[[#This Row],[Churn_Risk_Score]]&gt;=5,"Medium Risk","Low Risk"))</f>
        <v>Low Risk</v>
      </c>
    </row>
    <row r="4078" spans="1:33" x14ac:dyDescent="0.35">
      <c r="A4078">
        <v>4077</v>
      </c>
      <c r="B4078" t="s">
        <v>58</v>
      </c>
      <c r="C4078">
        <v>49</v>
      </c>
      <c r="D4078" t="s">
        <v>21</v>
      </c>
      <c r="E4078" t="s">
        <v>22</v>
      </c>
      <c r="F4078" t="s">
        <v>22</v>
      </c>
      <c r="G4078">
        <v>0</v>
      </c>
      <c r="H4078">
        <v>189.9</v>
      </c>
      <c r="I4078">
        <v>104</v>
      </c>
      <c r="J4078">
        <v>32.28</v>
      </c>
      <c r="K4078">
        <v>247.4</v>
      </c>
      <c r="L4078">
        <v>120</v>
      </c>
      <c r="M4078">
        <v>21.03</v>
      </c>
      <c r="N4078">
        <v>159.80000000000001</v>
      </c>
      <c r="O4078">
        <v>113</v>
      </c>
      <c r="P4078">
        <v>7.19</v>
      </c>
      <c r="Q4078">
        <v>10.1</v>
      </c>
      <c r="R4078">
        <v>6</v>
      </c>
      <c r="S4078">
        <v>2.73</v>
      </c>
      <c r="T4078">
        <v>1</v>
      </c>
      <c r="U4078" t="s">
        <v>22</v>
      </c>
      <c r="V4078">
        <f>IF(tbl_Customers[[#This Row],[churn]] = "yes", 1, 0)</f>
        <v>0</v>
      </c>
      <c r="W4078" t="str">
        <f>IF(tbl_Customers[[#This Row],[number_customer_service_calls]] &lt;= 1, "0-1 Calls", IF(tbl_Customers[[#This Row],[number_customer_service_calls]] &lt;= 3, "2-3 Calls", IF(tbl_Customers[[#This Row],[number_customer_service_calls]] &lt;=5, "4-5 Calls", "6+ Calls")))</f>
        <v>0-1 Calls</v>
      </c>
      <c r="X4078" t="str">
        <f>IF(tbl_Customers[[#This Row],[account_length]] &lt;= 50, "0-50", IF(tbl_Customers[[#This Row],[account_length]] &lt;=100, "51-100", IF(tbl_Customers[[#This Row],[account_length]] &lt;= 150, "101-150", "151+")))</f>
        <v>0-50</v>
      </c>
      <c r="Y4078" t="str">
        <f>IF(tbl_Customers[[#This Row],[total_intl_charge]] &lt;= 3, "Low Charges", "High Charges")</f>
        <v>Low Charges</v>
      </c>
      <c r="Z4078" t="str">
        <f>IF(tbl_Customers[[#This Row],[total_eve_calls]]&lt;=80,"Low Calls",
IF(tbl_Customers[[#This Row],[total_eve_calls]]&lt;=120,"Medium Calls","High Calls"))</f>
        <v>Medium Calls</v>
      </c>
      <c r="AA4078" t="str">
        <f>IF(tbl_Customers[[#This Row],[total_eve_charge]]&lt;=15,"Low Charges",
IF(tbl_Customers[[#This Row],[total_eve_charge]]&lt;=20,"Medium Charges","High Charges"))</f>
        <v>High Charges</v>
      </c>
      <c r="AB40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78" t="str">
        <f>IF(tbl_Customers[[#This Row],[number_vmail_messages]] = 0, "No Usage", IF(tbl_Customers[[#This Row],[number_vmail_messages]] &lt;= 20, "Low Usage", IF(tbl_Customers[[#This Row],[number_vmail_messages]] &lt;= 40, "Medium Usgae", "High Usage")))</f>
        <v>No Usage</v>
      </c>
      <c r="AD4078" t="str">
        <f>IF(tbl_Customers[[#This Row],[total_day_minutes]]&lt;=150,"Low Usage", IF(tbl_Customers[[#This Row],[total_day_minutes]]&lt;=200,"Medium Usage", IF(tbl_Customers[[#This Row],[total_day_minutes]]&lt;=250,"High Usage","Very High Usage")))</f>
        <v>Medium Usage</v>
      </c>
      <c r="AE4078" t="str">
        <f>IF(tbl_Customers[[#This Row],[total_intl_calls]]&lt;=5,"Low Calls", IF(tbl_Customers[[#This Row],[total_intl_calls]]&lt;=10, "Medium Calls", "High Calls"))</f>
        <v>Medium Calls</v>
      </c>
      <c r="AF40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78" s="36" t="str">
        <f>IF(tbl_Customers[[#This Row],[Churn_Risk_Score]]&gt;=10,"High Risk", IF(tbl_Customers[[#This Row],[Churn_Risk_Score]]&gt;=5,"Medium Risk","Low Risk"))</f>
        <v>Low Risk</v>
      </c>
    </row>
    <row r="4079" spans="1:33" x14ac:dyDescent="0.35">
      <c r="A4079">
        <v>4078</v>
      </c>
      <c r="B4079" t="s">
        <v>38</v>
      </c>
      <c r="C4079">
        <v>103</v>
      </c>
      <c r="D4079" t="s">
        <v>25</v>
      </c>
      <c r="E4079" t="s">
        <v>22</v>
      </c>
      <c r="F4079" t="s">
        <v>22</v>
      </c>
      <c r="G4079">
        <v>0</v>
      </c>
      <c r="H4079">
        <v>147.80000000000001</v>
      </c>
      <c r="I4079">
        <v>71</v>
      </c>
      <c r="J4079">
        <v>25.13</v>
      </c>
      <c r="K4079">
        <v>182.6</v>
      </c>
      <c r="L4079">
        <v>103</v>
      </c>
      <c r="M4079">
        <v>15.52</v>
      </c>
      <c r="N4079">
        <v>260.8</v>
      </c>
      <c r="O4079">
        <v>95</v>
      </c>
      <c r="P4079">
        <v>11.74</v>
      </c>
      <c r="Q4079">
        <v>6.9</v>
      </c>
      <c r="R4079">
        <v>3</v>
      </c>
      <c r="S4079">
        <v>1.86</v>
      </c>
      <c r="T4079">
        <v>1</v>
      </c>
      <c r="U4079" t="s">
        <v>22</v>
      </c>
      <c r="V4079">
        <f>IF(tbl_Customers[[#This Row],[churn]] = "yes", 1, 0)</f>
        <v>0</v>
      </c>
      <c r="W4079" t="str">
        <f>IF(tbl_Customers[[#This Row],[number_customer_service_calls]] &lt;= 1, "0-1 Calls", IF(tbl_Customers[[#This Row],[number_customer_service_calls]] &lt;= 3, "2-3 Calls", IF(tbl_Customers[[#This Row],[number_customer_service_calls]] &lt;=5, "4-5 Calls", "6+ Calls")))</f>
        <v>0-1 Calls</v>
      </c>
      <c r="X4079" t="str">
        <f>IF(tbl_Customers[[#This Row],[account_length]] &lt;= 50, "0-50", IF(tbl_Customers[[#This Row],[account_length]] &lt;=100, "51-100", IF(tbl_Customers[[#This Row],[account_length]] &lt;= 150, "101-150", "151+")))</f>
        <v>101-150</v>
      </c>
      <c r="Y4079" t="str">
        <f>IF(tbl_Customers[[#This Row],[total_intl_charge]] &lt;= 3, "Low Charges", "High Charges")</f>
        <v>Low Charges</v>
      </c>
      <c r="Z4079" t="str">
        <f>IF(tbl_Customers[[#This Row],[total_eve_calls]]&lt;=80,"Low Calls",
IF(tbl_Customers[[#This Row],[total_eve_calls]]&lt;=120,"Medium Calls","High Calls"))</f>
        <v>Medium Calls</v>
      </c>
      <c r="AA4079" t="str">
        <f>IF(tbl_Customers[[#This Row],[total_eve_charge]]&lt;=15,"Low Charges",
IF(tbl_Customers[[#This Row],[total_eve_charge]]&lt;=20,"Medium Charges","High Charges"))</f>
        <v>Medium Charges</v>
      </c>
      <c r="AB40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79" t="str">
        <f>IF(tbl_Customers[[#This Row],[number_vmail_messages]] = 0, "No Usage", IF(tbl_Customers[[#This Row],[number_vmail_messages]] &lt;= 20, "Low Usage", IF(tbl_Customers[[#This Row],[number_vmail_messages]] &lt;= 40, "Medium Usgae", "High Usage")))</f>
        <v>No Usage</v>
      </c>
      <c r="AD4079" t="str">
        <f>IF(tbl_Customers[[#This Row],[total_day_minutes]]&lt;=150,"Low Usage", IF(tbl_Customers[[#This Row],[total_day_minutes]]&lt;=200,"Medium Usage", IF(tbl_Customers[[#This Row],[total_day_minutes]]&lt;=250,"High Usage","Very High Usage")))</f>
        <v>Low Usage</v>
      </c>
      <c r="AE4079" t="str">
        <f>IF(tbl_Customers[[#This Row],[total_intl_calls]]&lt;=5,"Low Calls", IF(tbl_Customers[[#This Row],[total_intl_calls]]&lt;=10, "Medium Calls", "High Calls"))</f>
        <v>Low Calls</v>
      </c>
      <c r="AF40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79" s="36" t="str">
        <f>IF(tbl_Customers[[#This Row],[Churn_Risk_Score]]&gt;=10,"High Risk", IF(tbl_Customers[[#This Row],[Churn_Risk_Score]]&gt;=5,"Medium Risk","Low Risk"))</f>
        <v>Low Risk</v>
      </c>
    </row>
    <row r="4080" spans="1:33" x14ac:dyDescent="0.35">
      <c r="A4080">
        <v>4079</v>
      </c>
      <c r="B4080" t="s">
        <v>38</v>
      </c>
      <c r="C4080">
        <v>102</v>
      </c>
      <c r="D4080" t="s">
        <v>28</v>
      </c>
      <c r="E4080" t="s">
        <v>22</v>
      </c>
      <c r="F4080" t="s">
        <v>22</v>
      </c>
      <c r="G4080">
        <v>0</v>
      </c>
      <c r="H4080">
        <v>62.5</v>
      </c>
      <c r="I4080">
        <v>68</v>
      </c>
      <c r="J4080">
        <v>10.63</v>
      </c>
      <c r="K4080">
        <v>222.2</v>
      </c>
      <c r="L4080">
        <v>114</v>
      </c>
      <c r="M4080">
        <v>18.89</v>
      </c>
      <c r="N4080">
        <v>142.4</v>
      </c>
      <c r="O4080">
        <v>96</v>
      </c>
      <c r="P4080">
        <v>6.41</v>
      </c>
      <c r="Q4080">
        <v>12.5</v>
      </c>
      <c r="R4080">
        <v>5</v>
      </c>
      <c r="S4080">
        <v>3.38</v>
      </c>
      <c r="T4080">
        <v>1</v>
      </c>
      <c r="U4080" t="s">
        <v>22</v>
      </c>
      <c r="V4080">
        <f>IF(tbl_Customers[[#This Row],[churn]] = "yes", 1, 0)</f>
        <v>0</v>
      </c>
      <c r="W4080" t="str">
        <f>IF(tbl_Customers[[#This Row],[number_customer_service_calls]] &lt;= 1, "0-1 Calls", IF(tbl_Customers[[#This Row],[number_customer_service_calls]] &lt;= 3, "2-3 Calls", IF(tbl_Customers[[#This Row],[number_customer_service_calls]] &lt;=5, "4-5 Calls", "6+ Calls")))</f>
        <v>0-1 Calls</v>
      </c>
      <c r="X4080" t="str">
        <f>IF(tbl_Customers[[#This Row],[account_length]] &lt;= 50, "0-50", IF(tbl_Customers[[#This Row],[account_length]] &lt;=100, "51-100", IF(tbl_Customers[[#This Row],[account_length]] &lt;= 150, "101-150", "151+")))</f>
        <v>101-150</v>
      </c>
      <c r="Y4080" t="str">
        <f>IF(tbl_Customers[[#This Row],[total_intl_charge]] &lt;= 3, "Low Charges", "High Charges")</f>
        <v>High Charges</v>
      </c>
      <c r="Z4080" t="str">
        <f>IF(tbl_Customers[[#This Row],[total_eve_calls]]&lt;=80,"Low Calls",
IF(tbl_Customers[[#This Row],[total_eve_calls]]&lt;=120,"Medium Calls","High Calls"))</f>
        <v>Medium Calls</v>
      </c>
      <c r="AA4080" t="str">
        <f>IF(tbl_Customers[[#This Row],[total_eve_charge]]&lt;=15,"Low Charges",
IF(tbl_Customers[[#This Row],[total_eve_charge]]&lt;=20,"Medium Charges","High Charges"))</f>
        <v>Medium Charges</v>
      </c>
      <c r="AB40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0" t="str">
        <f>IF(tbl_Customers[[#This Row],[number_vmail_messages]] = 0, "No Usage", IF(tbl_Customers[[#This Row],[number_vmail_messages]] &lt;= 20, "Low Usage", IF(tbl_Customers[[#This Row],[number_vmail_messages]] &lt;= 40, "Medium Usgae", "High Usage")))</f>
        <v>No Usage</v>
      </c>
      <c r="AD4080" t="str">
        <f>IF(tbl_Customers[[#This Row],[total_day_minutes]]&lt;=150,"Low Usage", IF(tbl_Customers[[#This Row],[total_day_minutes]]&lt;=200,"Medium Usage", IF(tbl_Customers[[#This Row],[total_day_minutes]]&lt;=250,"High Usage","Very High Usage")))</f>
        <v>Low Usage</v>
      </c>
      <c r="AE4080" t="str">
        <f>IF(tbl_Customers[[#This Row],[total_intl_calls]]&lt;=5,"Low Calls", IF(tbl_Customers[[#This Row],[total_intl_calls]]&lt;=10, "Medium Calls", "High Calls"))</f>
        <v>Low Calls</v>
      </c>
      <c r="AF40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80" s="36" t="str">
        <f>IF(tbl_Customers[[#This Row],[Churn_Risk_Score]]&gt;=10,"High Risk", IF(tbl_Customers[[#This Row],[Churn_Risk_Score]]&gt;=5,"Medium Risk","Low Risk"))</f>
        <v>Low Risk</v>
      </c>
    </row>
    <row r="4081" spans="1:33" x14ac:dyDescent="0.35">
      <c r="A4081">
        <v>4080</v>
      </c>
      <c r="B4081" t="s">
        <v>71</v>
      </c>
      <c r="C4081">
        <v>222</v>
      </c>
      <c r="D4081" t="s">
        <v>21</v>
      </c>
      <c r="E4081" t="s">
        <v>22</v>
      </c>
      <c r="F4081" t="s">
        <v>22</v>
      </c>
      <c r="G4081">
        <v>0</v>
      </c>
      <c r="H4081">
        <v>256.60000000000002</v>
      </c>
      <c r="I4081">
        <v>119</v>
      </c>
      <c r="J4081">
        <v>43.62</v>
      </c>
      <c r="K4081">
        <v>230.8</v>
      </c>
      <c r="L4081">
        <v>98</v>
      </c>
      <c r="M4081">
        <v>19.62</v>
      </c>
      <c r="N4081">
        <v>236</v>
      </c>
      <c r="O4081">
        <v>97</v>
      </c>
      <c r="P4081">
        <v>10.62</v>
      </c>
      <c r="Q4081">
        <v>12.2</v>
      </c>
      <c r="R4081">
        <v>5</v>
      </c>
      <c r="S4081">
        <v>3.29</v>
      </c>
      <c r="T4081">
        <v>1</v>
      </c>
      <c r="U4081" t="s">
        <v>23</v>
      </c>
      <c r="V4081">
        <f>IF(tbl_Customers[[#This Row],[churn]] = "yes", 1, 0)</f>
        <v>1</v>
      </c>
      <c r="W4081" t="str">
        <f>IF(tbl_Customers[[#This Row],[number_customer_service_calls]] &lt;= 1, "0-1 Calls", IF(tbl_Customers[[#This Row],[number_customer_service_calls]] &lt;= 3, "2-3 Calls", IF(tbl_Customers[[#This Row],[number_customer_service_calls]] &lt;=5, "4-5 Calls", "6+ Calls")))</f>
        <v>0-1 Calls</v>
      </c>
      <c r="X4081" t="str">
        <f>IF(tbl_Customers[[#This Row],[account_length]] &lt;= 50, "0-50", IF(tbl_Customers[[#This Row],[account_length]] &lt;=100, "51-100", IF(tbl_Customers[[#This Row],[account_length]] &lt;= 150, "101-150", "151+")))</f>
        <v>151+</v>
      </c>
      <c r="Y4081" t="str">
        <f>IF(tbl_Customers[[#This Row],[total_intl_charge]] &lt;= 3, "Low Charges", "High Charges")</f>
        <v>High Charges</v>
      </c>
      <c r="Z4081" t="str">
        <f>IF(tbl_Customers[[#This Row],[total_eve_calls]]&lt;=80,"Low Calls",
IF(tbl_Customers[[#This Row],[total_eve_calls]]&lt;=120,"Medium Calls","High Calls"))</f>
        <v>Medium Calls</v>
      </c>
      <c r="AA4081" t="str">
        <f>IF(tbl_Customers[[#This Row],[total_eve_charge]]&lt;=15,"Low Charges",
IF(tbl_Customers[[#This Row],[total_eve_charge]]&lt;=20,"Medium Charges","High Charges"))</f>
        <v>Medium Charges</v>
      </c>
      <c r="AB40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81" t="str">
        <f>IF(tbl_Customers[[#This Row],[number_vmail_messages]] = 0, "No Usage", IF(tbl_Customers[[#This Row],[number_vmail_messages]] &lt;= 20, "Low Usage", IF(tbl_Customers[[#This Row],[number_vmail_messages]] &lt;= 40, "Medium Usgae", "High Usage")))</f>
        <v>No Usage</v>
      </c>
      <c r="AD4081" t="str">
        <f>IF(tbl_Customers[[#This Row],[total_day_minutes]]&lt;=150,"Low Usage", IF(tbl_Customers[[#This Row],[total_day_minutes]]&lt;=200,"Medium Usage", IF(tbl_Customers[[#This Row],[total_day_minutes]]&lt;=250,"High Usage","Very High Usage")))</f>
        <v>Very High Usage</v>
      </c>
      <c r="AE4081" t="str">
        <f>IF(tbl_Customers[[#This Row],[total_intl_calls]]&lt;=5,"Low Calls", IF(tbl_Customers[[#This Row],[total_intl_calls]]&lt;=10, "Medium Calls", "High Calls"))</f>
        <v>Low Calls</v>
      </c>
      <c r="AF40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081" s="36" t="str">
        <f>IF(tbl_Customers[[#This Row],[Churn_Risk_Score]]&gt;=10,"High Risk", IF(tbl_Customers[[#This Row],[Churn_Risk_Score]]&gt;=5,"Medium Risk","Low Risk"))</f>
        <v>Medium Risk</v>
      </c>
    </row>
    <row r="4082" spans="1:33" x14ac:dyDescent="0.35">
      <c r="A4082">
        <v>4081</v>
      </c>
      <c r="B4082" t="s">
        <v>52</v>
      </c>
      <c r="C4082">
        <v>100</v>
      </c>
      <c r="D4082" t="s">
        <v>21</v>
      </c>
      <c r="E4082" t="s">
        <v>22</v>
      </c>
      <c r="F4082" t="s">
        <v>23</v>
      </c>
      <c r="G4082">
        <v>20</v>
      </c>
      <c r="H4082">
        <v>123.7</v>
      </c>
      <c r="I4082">
        <v>98</v>
      </c>
      <c r="J4082">
        <v>21.03</v>
      </c>
      <c r="K4082">
        <v>200.8</v>
      </c>
      <c r="L4082">
        <v>125</v>
      </c>
      <c r="M4082">
        <v>17.07</v>
      </c>
      <c r="N4082">
        <v>181</v>
      </c>
      <c r="O4082">
        <v>118</v>
      </c>
      <c r="P4082">
        <v>8.15</v>
      </c>
      <c r="Q4082">
        <v>9.6</v>
      </c>
      <c r="R4082">
        <v>5</v>
      </c>
      <c r="S4082">
        <v>2.59</v>
      </c>
      <c r="T4082">
        <v>1</v>
      </c>
      <c r="U4082" t="s">
        <v>22</v>
      </c>
      <c r="V4082">
        <f>IF(tbl_Customers[[#This Row],[churn]] = "yes", 1, 0)</f>
        <v>0</v>
      </c>
      <c r="W4082" t="str">
        <f>IF(tbl_Customers[[#This Row],[number_customer_service_calls]] &lt;= 1, "0-1 Calls", IF(tbl_Customers[[#This Row],[number_customer_service_calls]] &lt;= 3, "2-3 Calls", IF(tbl_Customers[[#This Row],[number_customer_service_calls]] &lt;=5, "4-5 Calls", "6+ Calls")))</f>
        <v>0-1 Calls</v>
      </c>
      <c r="X4082" t="str">
        <f>IF(tbl_Customers[[#This Row],[account_length]] &lt;= 50, "0-50", IF(tbl_Customers[[#This Row],[account_length]] &lt;=100, "51-100", IF(tbl_Customers[[#This Row],[account_length]] &lt;= 150, "101-150", "151+")))</f>
        <v>51-100</v>
      </c>
      <c r="Y4082" t="str">
        <f>IF(tbl_Customers[[#This Row],[total_intl_charge]] &lt;= 3, "Low Charges", "High Charges")</f>
        <v>Low Charges</v>
      </c>
      <c r="Z4082" t="str">
        <f>IF(tbl_Customers[[#This Row],[total_eve_calls]]&lt;=80,"Low Calls",
IF(tbl_Customers[[#This Row],[total_eve_calls]]&lt;=120,"Medium Calls","High Calls"))</f>
        <v>High Calls</v>
      </c>
      <c r="AA4082" t="str">
        <f>IF(tbl_Customers[[#This Row],[total_eve_charge]]&lt;=15,"Low Charges",
IF(tbl_Customers[[#This Row],[total_eve_charge]]&lt;=20,"Medium Charges","High Charges"))</f>
        <v>Medium Charges</v>
      </c>
      <c r="AB40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82" t="str">
        <f>IF(tbl_Customers[[#This Row],[number_vmail_messages]] = 0, "No Usage", IF(tbl_Customers[[#This Row],[number_vmail_messages]] &lt;= 20, "Low Usage", IF(tbl_Customers[[#This Row],[number_vmail_messages]] &lt;= 40, "Medium Usgae", "High Usage")))</f>
        <v>Low Usage</v>
      </c>
      <c r="AD4082" t="str">
        <f>IF(tbl_Customers[[#This Row],[total_day_minutes]]&lt;=150,"Low Usage", IF(tbl_Customers[[#This Row],[total_day_minutes]]&lt;=200,"Medium Usage", IF(tbl_Customers[[#This Row],[total_day_minutes]]&lt;=250,"High Usage","Very High Usage")))</f>
        <v>Low Usage</v>
      </c>
      <c r="AE4082" t="str">
        <f>IF(tbl_Customers[[#This Row],[total_intl_calls]]&lt;=5,"Low Calls", IF(tbl_Customers[[#This Row],[total_intl_calls]]&lt;=10, "Medium Calls", "High Calls"))</f>
        <v>Low Calls</v>
      </c>
      <c r="AF40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82" s="36" t="str">
        <f>IF(tbl_Customers[[#This Row],[Churn_Risk_Score]]&gt;=10,"High Risk", IF(tbl_Customers[[#This Row],[Churn_Risk_Score]]&gt;=5,"Medium Risk","Low Risk"))</f>
        <v>Low Risk</v>
      </c>
    </row>
    <row r="4083" spans="1:33" x14ac:dyDescent="0.35">
      <c r="A4083">
        <v>4082</v>
      </c>
      <c r="B4083" t="s">
        <v>69</v>
      </c>
      <c r="C4083">
        <v>86</v>
      </c>
      <c r="D4083" t="s">
        <v>25</v>
      </c>
      <c r="E4083" t="s">
        <v>22</v>
      </c>
      <c r="F4083" t="s">
        <v>22</v>
      </c>
      <c r="G4083">
        <v>0</v>
      </c>
      <c r="H4083">
        <v>113.1</v>
      </c>
      <c r="I4083">
        <v>77</v>
      </c>
      <c r="J4083">
        <v>19.23</v>
      </c>
      <c r="K4083">
        <v>294.39999999999998</v>
      </c>
      <c r="L4083">
        <v>126</v>
      </c>
      <c r="M4083">
        <v>25.02</v>
      </c>
      <c r="N4083">
        <v>101.4</v>
      </c>
      <c r="O4083">
        <v>94</v>
      </c>
      <c r="P4083">
        <v>4.5599999999999996</v>
      </c>
      <c r="Q4083">
        <v>13.4</v>
      </c>
      <c r="R4083">
        <v>3</v>
      </c>
      <c r="S4083">
        <v>3.62</v>
      </c>
      <c r="T4083">
        <v>1</v>
      </c>
      <c r="U4083" t="s">
        <v>22</v>
      </c>
      <c r="V4083">
        <f>IF(tbl_Customers[[#This Row],[churn]] = "yes", 1, 0)</f>
        <v>0</v>
      </c>
      <c r="W4083" t="str">
        <f>IF(tbl_Customers[[#This Row],[number_customer_service_calls]] &lt;= 1, "0-1 Calls", IF(tbl_Customers[[#This Row],[number_customer_service_calls]] &lt;= 3, "2-3 Calls", IF(tbl_Customers[[#This Row],[number_customer_service_calls]] &lt;=5, "4-5 Calls", "6+ Calls")))</f>
        <v>0-1 Calls</v>
      </c>
      <c r="X4083" t="str">
        <f>IF(tbl_Customers[[#This Row],[account_length]] &lt;= 50, "0-50", IF(tbl_Customers[[#This Row],[account_length]] &lt;=100, "51-100", IF(tbl_Customers[[#This Row],[account_length]] &lt;= 150, "101-150", "151+")))</f>
        <v>51-100</v>
      </c>
      <c r="Y4083" t="str">
        <f>IF(tbl_Customers[[#This Row],[total_intl_charge]] &lt;= 3, "Low Charges", "High Charges")</f>
        <v>High Charges</v>
      </c>
      <c r="Z4083" t="str">
        <f>IF(tbl_Customers[[#This Row],[total_eve_calls]]&lt;=80,"Low Calls",
IF(tbl_Customers[[#This Row],[total_eve_calls]]&lt;=120,"Medium Calls","High Calls"))</f>
        <v>High Calls</v>
      </c>
      <c r="AA4083" t="str">
        <f>IF(tbl_Customers[[#This Row],[total_eve_charge]]&lt;=15,"Low Charges",
IF(tbl_Customers[[#This Row],[total_eve_charge]]&lt;=20,"Medium Charges","High Charges"))</f>
        <v>High Charges</v>
      </c>
      <c r="AB40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3" t="str">
        <f>IF(tbl_Customers[[#This Row],[number_vmail_messages]] = 0, "No Usage", IF(tbl_Customers[[#This Row],[number_vmail_messages]] &lt;= 20, "Low Usage", IF(tbl_Customers[[#This Row],[number_vmail_messages]] &lt;= 40, "Medium Usgae", "High Usage")))</f>
        <v>No Usage</v>
      </c>
      <c r="AD4083" t="str">
        <f>IF(tbl_Customers[[#This Row],[total_day_minutes]]&lt;=150,"Low Usage", IF(tbl_Customers[[#This Row],[total_day_minutes]]&lt;=200,"Medium Usage", IF(tbl_Customers[[#This Row],[total_day_minutes]]&lt;=250,"High Usage","Very High Usage")))</f>
        <v>Low Usage</v>
      </c>
      <c r="AE4083" t="str">
        <f>IF(tbl_Customers[[#This Row],[total_intl_calls]]&lt;=5,"Low Calls", IF(tbl_Customers[[#This Row],[total_intl_calls]]&lt;=10, "Medium Calls", "High Calls"))</f>
        <v>Low Calls</v>
      </c>
      <c r="AF40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83" s="36" t="str">
        <f>IF(tbl_Customers[[#This Row],[Churn_Risk_Score]]&gt;=10,"High Risk", IF(tbl_Customers[[#This Row],[Churn_Risk_Score]]&gt;=5,"Medium Risk","Low Risk"))</f>
        <v>Low Risk</v>
      </c>
    </row>
    <row r="4084" spans="1:33" x14ac:dyDescent="0.35">
      <c r="A4084">
        <v>4083</v>
      </c>
      <c r="B4084" t="s">
        <v>54</v>
      </c>
      <c r="C4084">
        <v>94</v>
      </c>
      <c r="D4084" t="s">
        <v>21</v>
      </c>
      <c r="E4084" t="s">
        <v>22</v>
      </c>
      <c r="F4084" t="s">
        <v>23</v>
      </c>
      <c r="G4084">
        <v>38</v>
      </c>
      <c r="H4084">
        <v>220</v>
      </c>
      <c r="I4084">
        <v>102</v>
      </c>
      <c r="J4084">
        <v>37.4</v>
      </c>
      <c r="K4084">
        <v>180.3</v>
      </c>
      <c r="L4084">
        <v>119</v>
      </c>
      <c r="M4084">
        <v>15.33</v>
      </c>
      <c r="N4084">
        <v>136.19999999999999</v>
      </c>
      <c r="O4084">
        <v>90</v>
      </c>
      <c r="P4084">
        <v>6.13</v>
      </c>
      <c r="Q4084">
        <v>10.3</v>
      </c>
      <c r="R4084">
        <v>2</v>
      </c>
      <c r="S4084">
        <v>2.78</v>
      </c>
      <c r="T4084">
        <v>1</v>
      </c>
      <c r="U4084" t="s">
        <v>22</v>
      </c>
      <c r="V4084">
        <f>IF(tbl_Customers[[#This Row],[churn]] = "yes", 1, 0)</f>
        <v>0</v>
      </c>
      <c r="W4084" t="str">
        <f>IF(tbl_Customers[[#This Row],[number_customer_service_calls]] &lt;= 1, "0-1 Calls", IF(tbl_Customers[[#This Row],[number_customer_service_calls]] &lt;= 3, "2-3 Calls", IF(tbl_Customers[[#This Row],[number_customer_service_calls]] &lt;=5, "4-5 Calls", "6+ Calls")))</f>
        <v>0-1 Calls</v>
      </c>
      <c r="X4084" t="str">
        <f>IF(tbl_Customers[[#This Row],[account_length]] &lt;= 50, "0-50", IF(tbl_Customers[[#This Row],[account_length]] &lt;=100, "51-100", IF(tbl_Customers[[#This Row],[account_length]] &lt;= 150, "101-150", "151+")))</f>
        <v>51-100</v>
      </c>
      <c r="Y4084" t="str">
        <f>IF(tbl_Customers[[#This Row],[total_intl_charge]] &lt;= 3, "Low Charges", "High Charges")</f>
        <v>Low Charges</v>
      </c>
      <c r="Z4084" t="str">
        <f>IF(tbl_Customers[[#This Row],[total_eve_calls]]&lt;=80,"Low Calls",
IF(tbl_Customers[[#This Row],[total_eve_calls]]&lt;=120,"Medium Calls","High Calls"))</f>
        <v>Medium Calls</v>
      </c>
      <c r="AA4084" t="str">
        <f>IF(tbl_Customers[[#This Row],[total_eve_charge]]&lt;=15,"Low Charges",
IF(tbl_Customers[[#This Row],[total_eve_charge]]&lt;=20,"Medium Charges","High Charges"))</f>
        <v>Medium Charges</v>
      </c>
      <c r="AB40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4" t="str">
        <f>IF(tbl_Customers[[#This Row],[number_vmail_messages]] = 0, "No Usage", IF(tbl_Customers[[#This Row],[number_vmail_messages]] &lt;= 20, "Low Usage", IF(tbl_Customers[[#This Row],[number_vmail_messages]] &lt;= 40, "Medium Usgae", "High Usage")))</f>
        <v>Medium Usgae</v>
      </c>
      <c r="AD4084" t="str">
        <f>IF(tbl_Customers[[#This Row],[total_day_minutes]]&lt;=150,"Low Usage", IF(tbl_Customers[[#This Row],[total_day_minutes]]&lt;=200,"Medium Usage", IF(tbl_Customers[[#This Row],[total_day_minutes]]&lt;=250,"High Usage","Very High Usage")))</f>
        <v>High Usage</v>
      </c>
      <c r="AE4084" t="str">
        <f>IF(tbl_Customers[[#This Row],[total_intl_calls]]&lt;=5,"Low Calls", IF(tbl_Customers[[#This Row],[total_intl_calls]]&lt;=10, "Medium Calls", "High Calls"))</f>
        <v>Low Calls</v>
      </c>
      <c r="AF40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84" s="36" t="str">
        <f>IF(tbl_Customers[[#This Row],[Churn_Risk_Score]]&gt;=10,"High Risk", IF(tbl_Customers[[#This Row],[Churn_Risk_Score]]&gt;=5,"Medium Risk","Low Risk"))</f>
        <v>Low Risk</v>
      </c>
    </row>
    <row r="4085" spans="1:33" x14ac:dyDescent="0.35">
      <c r="A4085">
        <v>4084</v>
      </c>
      <c r="B4085" t="s">
        <v>63</v>
      </c>
      <c r="C4085">
        <v>106</v>
      </c>
      <c r="D4085" t="s">
        <v>21</v>
      </c>
      <c r="E4085" t="s">
        <v>22</v>
      </c>
      <c r="F4085" t="s">
        <v>22</v>
      </c>
      <c r="G4085">
        <v>0</v>
      </c>
      <c r="H4085">
        <v>147.69999999999999</v>
      </c>
      <c r="I4085">
        <v>105</v>
      </c>
      <c r="J4085">
        <v>25.11</v>
      </c>
      <c r="K4085">
        <v>215</v>
      </c>
      <c r="L4085">
        <v>129</v>
      </c>
      <c r="M4085">
        <v>18.28</v>
      </c>
      <c r="N4085">
        <v>267.2</v>
      </c>
      <c r="O4085">
        <v>95</v>
      </c>
      <c r="P4085">
        <v>12.02</v>
      </c>
      <c r="Q4085">
        <v>11</v>
      </c>
      <c r="R4085">
        <v>3</v>
      </c>
      <c r="S4085">
        <v>2.97</v>
      </c>
      <c r="T4085">
        <v>1</v>
      </c>
      <c r="U4085" t="s">
        <v>22</v>
      </c>
      <c r="V4085">
        <f>IF(tbl_Customers[[#This Row],[churn]] = "yes", 1, 0)</f>
        <v>0</v>
      </c>
      <c r="W4085" t="str">
        <f>IF(tbl_Customers[[#This Row],[number_customer_service_calls]] &lt;= 1, "0-1 Calls", IF(tbl_Customers[[#This Row],[number_customer_service_calls]] &lt;= 3, "2-3 Calls", IF(tbl_Customers[[#This Row],[number_customer_service_calls]] &lt;=5, "4-5 Calls", "6+ Calls")))</f>
        <v>0-1 Calls</v>
      </c>
      <c r="X4085" t="str">
        <f>IF(tbl_Customers[[#This Row],[account_length]] &lt;= 50, "0-50", IF(tbl_Customers[[#This Row],[account_length]] &lt;=100, "51-100", IF(tbl_Customers[[#This Row],[account_length]] &lt;= 150, "101-150", "151+")))</f>
        <v>101-150</v>
      </c>
      <c r="Y4085" t="str">
        <f>IF(tbl_Customers[[#This Row],[total_intl_charge]] &lt;= 3, "Low Charges", "High Charges")</f>
        <v>Low Charges</v>
      </c>
      <c r="Z4085" t="str">
        <f>IF(tbl_Customers[[#This Row],[total_eve_calls]]&lt;=80,"Low Calls",
IF(tbl_Customers[[#This Row],[total_eve_calls]]&lt;=120,"Medium Calls","High Calls"))</f>
        <v>High Calls</v>
      </c>
      <c r="AA4085" t="str">
        <f>IF(tbl_Customers[[#This Row],[total_eve_charge]]&lt;=15,"Low Charges",
IF(tbl_Customers[[#This Row],[total_eve_charge]]&lt;=20,"Medium Charges","High Charges"))</f>
        <v>Medium Charges</v>
      </c>
      <c r="AB40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5" t="str">
        <f>IF(tbl_Customers[[#This Row],[number_vmail_messages]] = 0, "No Usage", IF(tbl_Customers[[#This Row],[number_vmail_messages]] &lt;= 20, "Low Usage", IF(tbl_Customers[[#This Row],[number_vmail_messages]] &lt;= 40, "Medium Usgae", "High Usage")))</f>
        <v>No Usage</v>
      </c>
      <c r="AD4085" t="str">
        <f>IF(tbl_Customers[[#This Row],[total_day_minutes]]&lt;=150,"Low Usage", IF(tbl_Customers[[#This Row],[total_day_minutes]]&lt;=200,"Medium Usage", IF(tbl_Customers[[#This Row],[total_day_minutes]]&lt;=250,"High Usage","Very High Usage")))</f>
        <v>Low Usage</v>
      </c>
      <c r="AE4085" t="str">
        <f>IF(tbl_Customers[[#This Row],[total_intl_calls]]&lt;=5,"Low Calls", IF(tbl_Customers[[#This Row],[total_intl_calls]]&lt;=10, "Medium Calls", "High Calls"))</f>
        <v>Low Calls</v>
      </c>
      <c r="AF40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85" s="36" t="str">
        <f>IF(tbl_Customers[[#This Row],[Churn_Risk_Score]]&gt;=10,"High Risk", IF(tbl_Customers[[#This Row],[Churn_Risk_Score]]&gt;=5,"Medium Risk","Low Risk"))</f>
        <v>Low Risk</v>
      </c>
    </row>
    <row r="4086" spans="1:33" x14ac:dyDescent="0.35">
      <c r="A4086">
        <v>4085</v>
      </c>
      <c r="B4086" t="s">
        <v>68</v>
      </c>
      <c r="C4086">
        <v>91</v>
      </c>
      <c r="D4086" t="s">
        <v>21</v>
      </c>
      <c r="E4086" t="s">
        <v>22</v>
      </c>
      <c r="F4086" t="s">
        <v>22</v>
      </c>
      <c r="G4086">
        <v>0</v>
      </c>
      <c r="H4086">
        <v>271.89999999999998</v>
      </c>
      <c r="I4086">
        <v>106</v>
      </c>
      <c r="J4086">
        <v>46.22</v>
      </c>
      <c r="K4086">
        <v>231.9</v>
      </c>
      <c r="L4086">
        <v>116</v>
      </c>
      <c r="M4086">
        <v>19.71</v>
      </c>
      <c r="N4086">
        <v>247</v>
      </c>
      <c r="O4086">
        <v>110</v>
      </c>
      <c r="P4086">
        <v>11.12</v>
      </c>
      <c r="Q4086">
        <v>9.3000000000000007</v>
      </c>
      <c r="R4086">
        <v>3</v>
      </c>
      <c r="S4086">
        <v>2.5099999999999998</v>
      </c>
      <c r="T4086">
        <v>1</v>
      </c>
      <c r="U4086" t="s">
        <v>23</v>
      </c>
      <c r="V4086">
        <f>IF(tbl_Customers[[#This Row],[churn]] = "yes", 1, 0)</f>
        <v>1</v>
      </c>
      <c r="W4086" t="str">
        <f>IF(tbl_Customers[[#This Row],[number_customer_service_calls]] &lt;= 1, "0-1 Calls", IF(tbl_Customers[[#This Row],[number_customer_service_calls]] &lt;= 3, "2-3 Calls", IF(tbl_Customers[[#This Row],[number_customer_service_calls]] &lt;=5, "4-5 Calls", "6+ Calls")))</f>
        <v>0-1 Calls</v>
      </c>
      <c r="X4086" t="str">
        <f>IF(tbl_Customers[[#This Row],[account_length]] &lt;= 50, "0-50", IF(tbl_Customers[[#This Row],[account_length]] &lt;=100, "51-100", IF(tbl_Customers[[#This Row],[account_length]] &lt;= 150, "101-150", "151+")))</f>
        <v>51-100</v>
      </c>
      <c r="Y4086" t="str">
        <f>IF(tbl_Customers[[#This Row],[total_intl_charge]] &lt;= 3, "Low Charges", "High Charges")</f>
        <v>Low Charges</v>
      </c>
      <c r="Z4086" t="str">
        <f>IF(tbl_Customers[[#This Row],[total_eve_calls]]&lt;=80,"Low Calls",
IF(tbl_Customers[[#This Row],[total_eve_calls]]&lt;=120,"Medium Calls","High Calls"))</f>
        <v>Medium Calls</v>
      </c>
      <c r="AA4086" t="str">
        <f>IF(tbl_Customers[[#This Row],[total_eve_charge]]&lt;=15,"Low Charges",
IF(tbl_Customers[[#This Row],[total_eve_charge]]&lt;=20,"Medium Charges","High Charges"))</f>
        <v>Medium Charges</v>
      </c>
      <c r="AB40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086" t="str">
        <f>IF(tbl_Customers[[#This Row],[number_vmail_messages]] = 0, "No Usage", IF(tbl_Customers[[#This Row],[number_vmail_messages]] &lt;= 20, "Low Usage", IF(tbl_Customers[[#This Row],[number_vmail_messages]] &lt;= 40, "Medium Usgae", "High Usage")))</f>
        <v>No Usage</v>
      </c>
      <c r="AD4086" t="str">
        <f>IF(tbl_Customers[[#This Row],[total_day_minutes]]&lt;=150,"Low Usage", IF(tbl_Customers[[#This Row],[total_day_minutes]]&lt;=200,"Medium Usage", IF(tbl_Customers[[#This Row],[total_day_minutes]]&lt;=250,"High Usage","Very High Usage")))</f>
        <v>Very High Usage</v>
      </c>
      <c r="AE4086" t="str">
        <f>IF(tbl_Customers[[#This Row],[total_intl_calls]]&lt;=5,"Low Calls", IF(tbl_Customers[[#This Row],[total_intl_calls]]&lt;=10, "Medium Calls", "High Calls"))</f>
        <v>Low Calls</v>
      </c>
      <c r="AF40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086" s="36" t="str">
        <f>IF(tbl_Customers[[#This Row],[Churn_Risk_Score]]&gt;=10,"High Risk", IF(tbl_Customers[[#This Row],[Churn_Risk_Score]]&gt;=5,"Medium Risk","Low Risk"))</f>
        <v>Medium Risk</v>
      </c>
    </row>
    <row r="4087" spans="1:33" x14ac:dyDescent="0.35">
      <c r="A4087">
        <v>4086</v>
      </c>
      <c r="B4087" t="s">
        <v>75</v>
      </c>
      <c r="C4087">
        <v>62</v>
      </c>
      <c r="D4087" t="s">
        <v>28</v>
      </c>
      <c r="E4087" t="s">
        <v>22</v>
      </c>
      <c r="F4087" t="s">
        <v>22</v>
      </c>
      <c r="G4087">
        <v>0</v>
      </c>
      <c r="H4087">
        <v>196.2</v>
      </c>
      <c r="I4087">
        <v>107</v>
      </c>
      <c r="J4087">
        <v>33.35</v>
      </c>
      <c r="K4087">
        <v>103.9</v>
      </c>
      <c r="L4087">
        <v>104</v>
      </c>
      <c r="M4087">
        <v>8.83</v>
      </c>
      <c r="N4087">
        <v>203.8</v>
      </c>
      <c r="O4087">
        <v>88</v>
      </c>
      <c r="P4087">
        <v>9.17</v>
      </c>
      <c r="Q4087">
        <v>13.2</v>
      </c>
      <c r="R4087">
        <v>4</v>
      </c>
      <c r="S4087">
        <v>3.56</v>
      </c>
      <c r="T4087">
        <v>1</v>
      </c>
      <c r="U4087" t="s">
        <v>22</v>
      </c>
      <c r="V4087">
        <f>IF(tbl_Customers[[#This Row],[churn]] = "yes", 1, 0)</f>
        <v>0</v>
      </c>
      <c r="W4087" t="str">
        <f>IF(tbl_Customers[[#This Row],[number_customer_service_calls]] &lt;= 1, "0-1 Calls", IF(tbl_Customers[[#This Row],[number_customer_service_calls]] &lt;= 3, "2-3 Calls", IF(tbl_Customers[[#This Row],[number_customer_service_calls]] &lt;=5, "4-5 Calls", "6+ Calls")))</f>
        <v>0-1 Calls</v>
      </c>
      <c r="X4087" t="str">
        <f>IF(tbl_Customers[[#This Row],[account_length]] &lt;= 50, "0-50", IF(tbl_Customers[[#This Row],[account_length]] &lt;=100, "51-100", IF(tbl_Customers[[#This Row],[account_length]] &lt;= 150, "101-150", "151+")))</f>
        <v>51-100</v>
      </c>
      <c r="Y4087" t="str">
        <f>IF(tbl_Customers[[#This Row],[total_intl_charge]] &lt;= 3, "Low Charges", "High Charges")</f>
        <v>High Charges</v>
      </c>
      <c r="Z4087" t="str">
        <f>IF(tbl_Customers[[#This Row],[total_eve_calls]]&lt;=80,"Low Calls",
IF(tbl_Customers[[#This Row],[total_eve_calls]]&lt;=120,"Medium Calls","High Calls"))</f>
        <v>Medium Calls</v>
      </c>
      <c r="AA4087" t="str">
        <f>IF(tbl_Customers[[#This Row],[total_eve_charge]]&lt;=15,"Low Charges",
IF(tbl_Customers[[#This Row],[total_eve_charge]]&lt;=20,"Medium Charges","High Charges"))</f>
        <v>Low Charges</v>
      </c>
      <c r="AB40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7" t="str">
        <f>IF(tbl_Customers[[#This Row],[number_vmail_messages]] = 0, "No Usage", IF(tbl_Customers[[#This Row],[number_vmail_messages]] &lt;= 20, "Low Usage", IF(tbl_Customers[[#This Row],[number_vmail_messages]] &lt;= 40, "Medium Usgae", "High Usage")))</f>
        <v>No Usage</v>
      </c>
      <c r="AD4087" t="str">
        <f>IF(tbl_Customers[[#This Row],[total_day_minutes]]&lt;=150,"Low Usage", IF(tbl_Customers[[#This Row],[total_day_minutes]]&lt;=200,"Medium Usage", IF(tbl_Customers[[#This Row],[total_day_minutes]]&lt;=250,"High Usage","Very High Usage")))</f>
        <v>Medium Usage</v>
      </c>
      <c r="AE4087" t="str">
        <f>IF(tbl_Customers[[#This Row],[total_intl_calls]]&lt;=5,"Low Calls", IF(tbl_Customers[[#This Row],[total_intl_calls]]&lt;=10, "Medium Calls", "High Calls"))</f>
        <v>Low Calls</v>
      </c>
      <c r="AF40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87" s="36" t="str">
        <f>IF(tbl_Customers[[#This Row],[Churn_Risk_Score]]&gt;=10,"High Risk", IF(tbl_Customers[[#This Row],[Churn_Risk_Score]]&gt;=5,"Medium Risk","Low Risk"))</f>
        <v>Low Risk</v>
      </c>
    </row>
    <row r="4088" spans="1:33" x14ac:dyDescent="0.35">
      <c r="A4088">
        <v>4087</v>
      </c>
      <c r="B4088" t="s">
        <v>49</v>
      </c>
      <c r="C4088">
        <v>47</v>
      </c>
      <c r="D4088" t="s">
        <v>21</v>
      </c>
      <c r="E4088" t="s">
        <v>22</v>
      </c>
      <c r="F4088" t="s">
        <v>22</v>
      </c>
      <c r="G4088">
        <v>0</v>
      </c>
      <c r="H4088">
        <v>111.3</v>
      </c>
      <c r="I4088">
        <v>92</v>
      </c>
      <c r="J4088">
        <v>18.920000000000002</v>
      </c>
      <c r="K4088">
        <v>109.4</v>
      </c>
      <c r="L4088">
        <v>108</v>
      </c>
      <c r="M4088">
        <v>9.3000000000000007</v>
      </c>
      <c r="N4088">
        <v>116.9</v>
      </c>
      <c r="O4088">
        <v>80</v>
      </c>
      <c r="P4088">
        <v>5.26</v>
      </c>
      <c r="Q4088">
        <v>10.8</v>
      </c>
      <c r="R4088">
        <v>8</v>
      </c>
      <c r="S4088">
        <v>2.92</v>
      </c>
      <c r="T4088">
        <v>1</v>
      </c>
      <c r="U4088" t="s">
        <v>22</v>
      </c>
      <c r="V4088">
        <f>IF(tbl_Customers[[#This Row],[churn]] = "yes", 1, 0)</f>
        <v>0</v>
      </c>
      <c r="W4088" t="str">
        <f>IF(tbl_Customers[[#This Row],[number_customer_service_calls]] &lt;= 1, "0-1 Calls", IF(tbl_Customers[[#This Row],[number_customer_service_calls]] &lt;= 3, "2-3 Calls", IF(tbl_Customers[[#This Row],[number_customer_service_calls]] &lt;=5, "4-5 Calls", "6+ Calls")))</f>
        <v>0-1 Calls</v>
      </c>
      <c r="X4088" t="str">
        <f>IF(tbl_Customers[[#This Row],[account_length]] &lt;= 50, "0-50", IF(tbl_Customers[[#This Row],[account_length]] &lt;=100, "51-100", IF(tbl_Customers[[#This Row],[account_length]] &lt;= 150, "101-150", "151+")))</f>
        <v>0-50</v>
      </c>
      <c r="Y4088" t="str">
        <f>IF(tbl_Customers[[#This Row],[total_intl_charge]] &lt;= 3, "Low Charges", "High Charges")</f>
        <v>Low Charges</v>
      </c>
      <c r="Z4088" t="str">
        <f>IF(tbl_Customers[[#This Row],[total_eve_calls]]&lt;=80,"Low Calls",
IF(tbl_Customers[[#This Row],[total_eve_calls]]&lt;=120,"Medium Calls","High Calls"))</f>
        <v>Medium Calls</v>
      </c>
      <c r="AA4088" t="str">
        <f>IF(tbl_Customers[[#This Row],[total_eve_charge]]&lt;=15,"Low Charges",
IF(tbl_Customers[[#This Row],[total_eve_charge]]&lt;=20,"Medium Charges","High Charges"))</f>
        <v>Low Charges</v>
      </c>
      <c r="AB40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88" t="str">
        <f>IF(tbl_Customers[[#This Row],[number_vmail_messages]] = 0, "No Usage", IF(tbl_Customers[[#This Row],[number_vmail_messages]] &lt;= 20, "Low Usage", IF(tbl_Customers[[#This Row],[number_vmail_messages]] &lt;= 40, "Medium Usgae", "High Usage")))</f>
        <v>No Usage</v>
      </c>
      <c r="AD4088" t="str">
        <f>IF(tbl_Customers[[#This Row],[total_day_minutes]]&lt;=150,"Low Usage", IF(tbl_Customers[[#This Row],[total_day_minutes]]&lt;=200,"Medium Usage", IF(tbl_Customers[[#This Row],[total_day_minutes]]&lt;=250,"High Usage","Very High Usage")))</f>
        <v>Low Usage</v>
      </c>
      <c r="AE4088" t="str">
        <f>IF(tbl_Customers[[#This Row],[total_intl_calls]]&lt;=5,"Low Calls", IF(tbl_Customers[[#This Row],[total_intl_calls]]&lt;=10, "Medium Calls", "High Calls"))</f>
        <v>Medium Calls</v>
      </c>
      <c r="AF40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88" s="36" t="str">
        <f>IF(tbl_Customers[[#This Row],[Churn_Risk_Score]]&gt;=10,"High Risk", IF(tbl_Customers[[#This Row],[Churn_Risk_Score]]&gt;=5,"Medium Risk","Low Risk"))</f>
        <v>Low Risk</v>
      </c>
    </row>
    <row r="4089" spans="1:33" x14ac:dyDescent="0.35">
      <c r="A4089">
        <v>4088</v>
      </c>
      <c r="B4089" t="s">
        <v>30</v>
      </c>
      <c r="C4089">
        <v>51</v>
      </c>
      <c r="D4089" t="s">
        <v>21</v>
      </c>
      <c r="E4089" t="s">
        <v>22</v>
      </c>
      <c r="F4089" t="s">
        <v>22</v>
      </c>
      <c r="G4089">
        <v>0</v>
      </c>
      <c r="H4089">
        <v>176.7</v>
      </c>
      <c r="I4089">
        <v>129</v>
      </c>
      <c r="J4089">
        <v>30.04</v>
      </c>
      <c r="K4089">
        <v>218.9</v>
      </c>
      <c r="L4089">
        <v>125</v>
      </c>
      <c r="M4089">
        <v>18.61</v>
      </c>
      <c r="N4089">
        <v>183.9</v>
      </c>
      <c r="O4089">
        <v>51</v>
      </c>
      <c r="P4089">
        <v>8.2799999999999994</v>
      </c>
      <c r="Q4089">
        <v>9.1</v>
      </c>
      <c r="R4089">
        <v>4</v>
      </c>
      <c r="S4089">
        <v>2.46</v>
      </c>
      <c r="T4089">
        <v>0</v>
      </c>
      <c r="U4089" t="s">
        <v>22</v>
      </c>
      <c r="V4089">
        <f>IF(tbl_Customers[[#This Row],[churn]] = "yes", 1, 0)</f>
        <v>0</v>
      </c>
      <c r="W4089" t="str">
        <f>IF(tbl_Customers[[#This Row],[number_customer_service_calls]] &lt;= 1, "0-1 Calls", IF(tbl_Customers[[#This Row],[number_customer_service_calls]] &lt;= 3, "2-3 Calls", IF(tbl_Customers[[#This Row],[number_customer_service_calls]] &lt;=5, "4-5 Calls", "6+ Calls")))</f>
        <v>0-1 Calls</v>
      </c>
      <c r="X4089" t="str">
        <f>IF(tbl_Customers[[#This Row],[account_length]] &lt;= 50, "0-50", IF(tbl_Customers[[#This Row],[account_length]] &lt;=100, "51-100", IF(tbl_Customers[[#This Row],[account_length]] &lt;= 150, "101-150", "151+")))</f>
        <v>51-100</v>
      </c>
      <c r="Y4089" t="str">
        <f>IF(tbl_Customers[[#This Row],[total_intl_charge]] &lt;= 3, "Low Charges", "High Charges")</f>
        <v>Low Charges</v>
      </c>
      <c r="Z4089" t="str">
        <f>IF(tbl_Customers[[#This Row],[total_eve_calls]]&lt;=80,"Low Calls",
IF(tbl_Customers[[#This Row],[total_eve_calls]]&lt;=120,"Medium Calls","High Calls"))</f>
        <v>High Calls</v>
      </c>
      <c r="AA4089" t="str">
        <f>IF(tbl_Customers[[#This Row],[total_eve_charge]]&lt;=15,"Low Charges",
IF(tbl_Customers[[#This Row],[total_eve_charge]]&lt;=20,"Medium Charges","High Charges"))</f>
        <v>Medium Charges</v>
      </c>
      <c r="AB40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89" t="str">
        <f>IF(tbl_Customers[[#This Row],[number_vmail_messages]] = 0, "No Usage", IF(tbl_Customers[[#This Row],[number_vmail_messages]] &lt;= 20, "Low Usage", IF(tbl_Customers[[#This Row],[number_vmail_messages]] &lt;= 40, "Medium Usgae", "High Usage")))</f>
        <v>No Usage</v>
      </c>
      <c r="AD4089" t="str">
        <f>IF(tbl_Customers[[#This Row],[total_day_minutes]]&lt;=150,"Low Usage", IF(tbl_Customers[[#This Row],[total_day_minutes]]&lt;=200,"Medium Usage", IF(tbl_Customers[[#This Row],[total_day_minutes]]&lt;=250,"High Usage","Very High Usage")))</f>
        <v>Medium Usage</v>
      </c>
      <c r="AE4089" t="str">
        <f>IF(tbl_Customers[[#This Row],[total_intl_calls]]&lt;=5,"Low Calls", IF(tbl_Customers[[#This Row],[total_intl_calls]]&lt;=10, "Medium Calls", "High Calls"))</f>
        <v>Low Calls</v>
      </c>
      <c r="AF40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89" s="36" t="str">
        <f>IF(tbl_Customers[[#This Row],[Churn_Risk_Score]]&gt;=10,"High Risk", IF(tbl_Customers[[#This Row],[Churn_Risk_Score]]&gt;=5,"Medium Risk","Low Risk"))</f>
        <v>Low Risk</v>
      </c>
    </row>
    <row r="4090" spans="1:33" x14ac:dyDescent="0.35">
      <c r="A4090">
        <v>4089</v>
      </c>
      <c r="B4090" t="s">
        <v>26</v>
      </c>
      <c r="C4090">
        <v>116</v>
      </c>
      <c r="D4090" t="s">
        <v>25</v>
      </c>
      <c r="E4090" t="s">
        <v>22</v>
      </c>
      <c r="F4090" t="s">
        <v>22</v>
      </c>
      <c r="G4090">
        <v>0</v>
      </c>
      <c r="H4090">
        <v>211.3</v>
      </c>
      <c r="I4090">
        <v>91</v>
      </c>
      <c r="J4090">
        <v>35.92</v>
      </c>
      <c r="K4090">
        <v>190.9</v>
      </c>
      <c r="L4090">
        <v>116</v>
      </c>
      <c r="M4090">
        <v>16.23</v>
      </c>
      <c r="N4090">
        <v>184.1</v>
      </c>
      <c r="O4090">
        <v>134</v>
      </c>
      <c r="P4090">
        <v>8.2799999999999994</v>
      </c>
      <c r="Q4090">
        <v>6.3</v>
      </c>
      <c r="R4090">
        <v>4</v>
      </c>
      <c r="S4090">
        <v>1.7</v>
      </c>
      <c r="T4090">
        <v>2</v>
      </c>
      <c r="U4090" t="s">
        <v>22</v>
      </c>
      <c r="V4090">
        <f>IF(tbl_Customers[[#This Row],[churn]] = "yes", 1, 0)</f>
        <v>0</v>
      </c>
      <c r="W4090" t="str">
        <f>IF(tbl_Customers[[#This Row],[number_customer_service_calls]] &lt;= 1, "0-1 Calls", IF(tbl_Customers[[#This Row],[number_customer_service_calls]] &lt;= 3, "2-3 Calls", IF(tbl_Customers[[#This Row],[number_customer_service_calls]] &lt;=5, "4-5 Calls", "6+ Calls")))</f>
        <v>2-3 Calls</v>
      </c>
      <c r="X4090" t="str">
        <f>IF(tbl_Customers[[#This Row],[account_length]] &lt;= 50, "0-50", IF(tbl_Customers[[#This Row],[account_length]] &lt;=100, "51-100", IF(tbl_Customers[[#This Row],[account_length]] &lt;= 150, "101-150", "151+")))</f>
        <v>101-150</v>
      </c>
      <c r="Y4090" t="str">
        <f>IF(tbl_Customers[[#This Row],[total_intl_charge]] &lt;= 3, "Low Charges", "High Charges")</f>
        <v>Low Charges</v>
      </c>
      <c r="Z4090" t="str">
        <f>IF(tbl_Customers[[#This Row],[total_eve_calls]]&lt;=80,"Low Calls",
IF(tbl_Customers[[#This Row],[total_eve_calls]]&lt;=120,"Medium Calls","High Calls"))</f>
        <v>Medium Calls</v>
      </c>
      <c r="AA4090" t="str">
        <f>IF(tbl_Customers[[#This Row],[total_eve_charge]]&lt;=15,"Low Charges",
IF(tbl_Customers[[#This Row],[total_eve_charge]]&lt;=20,"Medium Charges","High Charges"))</f>
        <v>Medium Charges</v>
      </c>
      <c r="AB40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90" t="str">
        <f>IF(tbl_Customers[[#This Row],[number_vmail_messages]] = 0, "No Usage", IF(tbl_Customers[[#This Row],[number_vmail_messages]] &lt;= 20, "Low Usage", IF(tbl_Customers[[#This Row],[number_vmail_messages]] &lt;= 40, "Medium Usgae", "High Usage")))</f>
        <v>No Usage</v>
      </c>
      <c r="AD4090" t="str">
        <f>IF(tbl_Customers[[#This Row],[total_day_minutes]]&lt;=150,"Low Usage", IF(tbl_Customers[[#This Row],[total_day_minutes]]&lt;=200,"Medium Usage", IF(tbl_Customers[[#This Row],[total_day_minutes]]&lt;=250,"High Usage","Very High Usage")))</f>
        <v>High Usage</v>
      </c>
      <c r="AE4090" t="str">
        <f>IF(tbl_Customers[[#This Row],[total_intl_calls]]&lt;=5,"Low Calls", IF(tbl_Customers[[#This Row],[total_intl_calls]]&lt;=10, "Medium Calls", "High Calls"))</f>
        <v>Low Calls</v>
      </c>
      <c r="AF40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90" s="36" t="str">
        <f>IF(tbl_Customers[[#This Row],[Churn_Risk_Score]]&gt;=10,"High Risk", IF(tbl_Customers[[#This Row],[Churn_Risk_Score]]&gt;=5,"Medium Risk","Low Risk"))</f>
        <v>Low Risk</v>
      </c>
    </row>
    <row r="4091" spans="1:33" x14ac:dyDescent="0.35">
      <c r="A4091">
        <v>4090</v>
      </c>
      <c r="B4091" t="s">
        <v>37</v>
      </c>
      <c r="C4091">
        <v>145</v>
      </c>
      <c r="D4091" t="s">
        <v>21</v>
      </c>
      <c r="E4091" t="s">
        <v>22</v>
      </c>
      <c r="F4091" t="s">
        <v>22</v>
      </c>
      <c r="G4091">
        <v>0</v>
      </c>
      <c r="H4091">
        <v>219</v>
      </c>
      <c r="I4091">
        <v>98</v>
      </c>
      <c r="J4091">
        <v>37.229999999999997</v>
      </c>
      <c r="K4091">
        <v>176.1</v>
      </c>
      <c r="L4091">
        <v>109</v>
      </c>
      <c r="M4091">
        <v>14.97</v>
      </c>
      <c r="N4091">
        <v>166.3</v>
      </c>
      <c r="O4091">
        <v>132</v>
      </c>
      <c r="P4091">
        <v>7.48</v>
      </c>
      <c r="Q4091">
        <v>6.8</v>
      </c>
      <c r="R4091">
        <v>3</v>
      </c>
      <c r="S4091">
        <v>1.84</v>
      </c>
      <c r="T4091">
        <v>2</v>
      </c>
      <c r="U4091" t="s">
        <v>22</v>
      </c>
      <c r="V4091">
        <f>IF(tbl_Customers[[#This Row],[churn]] = "yes", 1, 0)</f>
        <v>0</v>
      </c>
      <c r="W4091" t="str">
        <f>IF(tbl_Customers[[#This Row],[number_customer_service_calls]] &lt;= 1, "0-1 Calls", IF(tbl_Customers[[#This Row],[number_customer_service_calls]] &lt;= 3, "2-3 Calls", IF(tbl_Customers[[#This Row],[number_customer_service_calls]] &lt;=5, "4-5 Calls", "6+ Calls")))</f>
        <v>2-3 Calls</v>
      </c>
      <c r="X4091" t="str">
        <f>IF(tbl_Customers[[#This Row],[account_length]] &lt;= 50, "0-50", IF(tbl_Customers[[#This Row],[account_length]] &lt;=100, "51-100", IF(tbl_Customers[[#This Row],[account_length]] &lt;= 150, "101-150", "151+")))</f>
        <v>101-150</v>
      </c>
      <c r="Y4091" t="str">
        <f>IF(tbl_Customers[[#This Row],[total_intl_charge]] &lt;= 3, "Low Charges", "High Charges")</f>
        <v>Low Charges</v>
      </c>
      <c r="Z4091" t="str">
        <f>IF(tbl_Customers[[#This Row],[total_eve_calls]]&lt;=80,"Low Calls",
IF(tbl_Customers[[#This Row],[total_eve_calls]]&lt;=120,"Medium Calls","High Calls"))</f>
        <v>Medium Calls</v>
      </c>
      <c r="AA4091" t="str">
        <f>IF(tbl_Customers[[#This Row],[total_eve_charge]]&lt;=15,"Low Charges",
IF(tbl_Customers[[#This Row],[total_eve_charge]]&lt;=20,"Medium Charges","High Charges"))</f>
        <v>Low Charges</v>
      </c>
      <c r="AB40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91" t="str">
        <f>IF(tbl_Customers[[#This Row],[number_vmail_messages]] = 0, "No Usage", IF(tbl_Customers[[#This Row],[number_vmail_messages]] &lt;= 20, "Low Usage", IF(tbl_Customers[[#This Row],[number_vmail_messages]] &lt;= 40, "Medium Usgae", "High Usage")))</f>
        <v>No Usage</v>
      </c>
      <c r="AD4091" t="str">
        <f>IF(tbl_Customers[[#This Row],[total_day_minutes]]&lt;=150,"Low Usage", IF(tbl_Customers[[#This Row],[total_day_minutes]]&lt;=200,"Medium Usage", IF(tbl_Customers[[#This Row],[total_day_minutes]]&lt;=250,"High Usage","Very High Usage")))</f>
        <v>High Usage</v>
      </c>
      <c r="AE4091" t="str">
        <f>IF(tbl_Customers[[#This Row],[total_intl_calls]]&lt;=5,"Low Calls", IF(tbl_Customers[[#This Row],[total_intl_calls]]&lt;=10, "Medium Calls", "High Calls"))</f>
        <v>Low Calls</v>
      </c>
      <c r="AF40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91" s="36" t="str">
        <f>IF(tbl_Customers[[#This Row],[Churn_Risk_Score]]&gt;=10,"High Risk", IF(tbl_Customers[[#This Row],[Churn_Risk_Score]]&gt;=5,"Medium Risk","Low Risk"))</f>
        <v>Low Risk</v>
      </c>
    </row>
    <row r="4092" spans="1:33" x14ac:dyDescent="0.35">
      <c r="A4092">
        <v>4091</v>
      </c>
      <c r="B4092" t="s">
        <v>73</v>
      </c>
      <c r="C4092">
        <v>180</v>
      </c>
      <c r="D4092" t="s">
        <v>21</v>
      </c>
      <c r="E4092" t="s">
        <v>22</v>
      </c>
      <c r="F4092" t="s">
        <v>22</v>
      </c>
      <c r="G4092">
        <v>0</v>
      </c>
      <c r="H4092">
        <v>174.1</v>
      </c>
      <c r="I4092">
        <v>94</v>
      </c>
      <c r="J4092">
        <v>29.6</v>
      </c>
      <c r="K4092">
        <v>147.1</v>
      </c>
      <c r="L4092">
        <v>93</v>
      </c>
      <c r="M4092">
        <v>12.5</v>
      </c>
      <c r="N4092">
        <v>216.9</v>
      </c>
      <c r="O4092">
        <v>108</v>
      </c>
      <c r="P4092">
        <v>9.76</v>
      </c>
      <c r="Q4092">
        <v>16.2</v>
      </c>
      <c r="R4092">
        <v>3</v>
      </c>
      <c r="S4092">
        <v>4.37</v>
      </c>
      <c r="T4092">
        <v>1</v>
      </c>
      <c r="U4092" t="s">
        <v>22</v>
      </c>
      <c r="V4092">
        <f>IF(tbl_Customers[[#This Row],[churn]] = "yes", 1, 0)</f>
        <v>0</v>
      </c>
      <c r="W4092" t="str">
        <f>IF(tbl_Customers[[#This Row],[number_customer_service_calls]] &lt;= 1, "0-1 Calls", IF(tbl_Customers[[#This Row],[number_customer_service_calls]] &lt;= 3, "2-3 Calls", IF(tbl_Customers[[#This Row],[number_customer_service_calls]] &lt;=5, "4-5 Calls", "6+ Calls")))</f>
        <v>0-1 Calls</v>
      </c>
      <c r="X4092" t="str">
        <f>IF(tbl_Customers[[#This Row],[account_length]] &lt;= 50, "0-50", IF(tbl_Customers[[#This Row],[account_length]] &lt;=100, "51-100", IF(tbl_Customers[[#This Row],[account_length]] &lt;= 150, "101-150", "151+")))</f>
        <v>151+</v>
      </c>
      <c r="Y4092" t="str">
        <f>IF(tbl_Customers[[#This Row],[total_intl_charge]] &lt;= 3, "Low Charges", "High Charges")</f>
        <v>High Charges</v>
      </c>
      <c r="Z4092" t="str">
        <f>IF(tbl_Customers[[#This Row],[total_eve_calls]]&lt;=80,"Low Calls",
IF(tbl_Customers[[#This Row],[total_eve_calls]]&lt;=120,"Medium Calls","High Calls"))</f>
        <v>Medium Calls</v>
      </c>
      <c r="AA4092" t="str">
        <f>IF(tbl_Customers[[#This Row],[total_eve_charge]]&lt;=15,"Low Charges",
IF(tbl_Customers[[#This Row],[total_eve_charge]]&lt;=20,"Medium Charges","High Charges"))</f>
        <v>Low Charges</v>
      </c>
      <c r="AB40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92" t="str">
        <f>IF(tbl_Customers[[#This Row],[number_vmail_messages]] = 0, "No Usage", IF(tbl_Customers[[#This Row],[number_vmail_messages]] &lt;= 20, "Low Usage", IF(tbl_Customers[[#This Row],[number_vmail_messages]] &lt;= 40, "Medium Usgae", "High Usage")))</f>
        <v>No Usage</v>
      </c>
      <c r="AD4092" t="str">
        <f>IF(tbl_Customers[[#This Row],[total_day_minutes]]&lt;=150,"Low Usage", IF(tbl_Customers[[#This Row],[total_day_minutes]]&lt;=200,"Medium Usage", IF(tbl_Customers[[#This Row],[total_day_minutes]]&lt;=250,"High Usage","Very High Usage")))</f>
        <v>Medium Usage</v>
      </c>
      <c r="AE4092" t="str">
        <f>IF(tbl_Customers[[#This Row],[total_intl_calls]]&lt;=5,"Low Calls", IF(tbl_Customers[[#This Row],[total_intl_calls]]&lt;=10, "Medium Calls", "High Calls"))</f>
        <v>Low Calls</v>
      </c>
      <c r="AF40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92" s="36" t="str">
        <f>IF(tbl_Customers[[#This Row],[Churn_Risk_Score]]&gt;=10,"High Risk", IF(tbl_Customers[[#This Row],[Churn_Risk_Score]]&gt;=5,"Medium Risk","Low Risk"))</f>
        <v>Low Risk</v>
      </c>
    </row>
    <row r="4093" spans="1:33" x14ac:dyDescent="0.35">
      <c r="A4093">
        <v>4092</v>
      </c>
      <c r="B4093" t="s">
        <v>69</v>
      </c>
      <c r="C4093">
        <v>67</v>
      </c>
      <c r="D4093" t="s">
        <v>21</v>
      </c>
      <c r="E4093" t="s">
        <v>22</v>
      </c>
      <c r="F4093" t="s">
        <v>22</v>
      </c>
      <c r="G4093">
        <v>0</v>
      </c>
      <c r="H4093">
        <v>124</v>
      </c>
      <c r="I4093">
        <v>77</v>
      </c>
      <c r="J4093">
        <v>21.08</v>
      </c>
      <c r="K4093">
        <v>222.2</v>
      </c>
      <c r="L4093">
        <v>95</v>
      </c>
      <c r="M4093">
        <v>18.89</v>
      </c>
      <c r="N4093">
        <v>151.19999999999999</v>
      </c>
      <c r="O4093">
        <v>111</v>
      </c>
      <c r="P4093">
        <v>6.8</v>
      </c>
      <c r="Q4093">
        <v>13.1</v>
      </c>
      <c r="R4093">
        <v>2</v>
      </c>
      <c r="S4093">
        <v>3.54</v>
      </c>
      <c r="T4093">
        <v>0</v>
      </c>
      <c r="U4093" t="s">
        <v>22</v>
      </c>
      <c r="V4093">
        <f>IF(tbl_Customers[[#This Row],[churn]] = "yes", 1, 0)</f>
        <v>0</v>
      </c>
      <c r="W4093" t="str">
        <f>IF(tbl_Customers[[#This Row],[number_customer_service_calls]] &lt;= 1, "0-1 Calls", IF(tbl_Customers[[#This Row],[number_customer_service_calls]] &lt;= 3, "2-3 Calls", IF(tbl_Customers[[#This Row],[number_customer_service_calls]] &lt;=5, "4-5 Calls", "6+ Calls")))</f>
        <v>0-1 Calls</v>
      </c>
      <c r="X4093" t="str">
        <f>IF(tbl_Customers[[#This Row],[account_length]] &lt;= 50, "0-50", IF(tbl_Customers[[#This Row],[account_length]] &lt;=100, "51-100", IF(tbl_Customers[[#This Row],[account_length]] &lt;= 150, "101-150", "151+")))</f>
        <v>51-100</v>
      </c>
      <c r="Y4093" t="str">
        <f>IF(tbl_Customers[[#This Row],[total_intl_charge]] &lt;= 3, "Low Charges", "High Charges")</f>
        <v>High Charges</v>
      </c>
      <c r="Z4093" t="str">
        <f>IF(tbl_Customers[[#This Row],[total_eve_calls]]&lt;=80,"Low Calls",
IF(tbl_Customers[[#This Row],[total_eve_calls]]&lt;=120,"Medium Calls","High Calls"))</f>
        <v>Medium Calls</v>
      </c>
      <c r="AA4093" t="str">
        <f>IF(tbl_Customers[[#This Row],[total_eve_charge]]&lt;=15,"Low Charges",
IF(tbl_Customers[[#This Row],[total_eve_charge]]&lt;=20,"Medium Charges","High Charges"))</f>
        <v>Medium Charges</v>
      </c>
      <c r="AB40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93" t="str">
        <f>IF(tbl_Customers[[#This Row],[number_vmail_messages]] = 0, "No Usage", IF(tbl_Customers[[#This Row],[number_vmail_messages]] &lt;= 20, "Low Usage", IF(tbl_Customers[[#This Row],[number_vmail_messages]] &lt;= 40, "Medium Usgae", "High Usage")))</f>
        <v>No Usage</v>
      </c>
      <c r="AD4093" t="str">
        <f>IF(tbl_Customers[[#This Row],[total_day_minutes]]&lt;=150,"Low Usage", IF(tbl_Customers[[#This Row],[total_day_minutes]]&lt;=200,"Medium Usage", IF(tbl_Customers[[#This Row],[total_day_minutes]]&lt;=250,"High Usage","Very High Usage")))</f>
        <v>Low Usage</v>
      </c>
      <c r="AE4093" t="str">
        <f>IF(tbl_Customers[[#This Row],[total_intl_calls]]&lt;=5,"Low Calls", IF(tbl_Customers[[#This Row],[total_intl_calls]]&lt;=10, "Medium Calls", "High Calls"))</f>
        <v>Low Calls</v>
      </c>
      <c r="AF40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93" s="36" t="str">
        <f>IF(tbl_Customers[[#This Row],[Churn_Risk_Score]]&gt;=10,"High Risk", IF(tbl_Customers[[#This Row],[Churn_Risk_Score]]&gt;=5,"Medium Risk","Low Risk"))</f>
        <v>Low Risk</v>
      </c>
    </row>
    <row r="4094" spans="1:33" x14ac:dyDescent="0.35">
      <c r="A4094">
        <v>4093</v>
      </c>
      <c r="B4094" t="s">
        <v>39</v>
      </c>
      <c r="C4094">
        <v>38</v>
      </c>
      <c r="D4094" t="s">
        <v>21</v>
      </c>
      <c r="E4094" t="s">
        <v>22</v>
      </c>
      <c r="F4094" t="s">
        <v>23</v>
      </c>
      <c r="G4094">
        <v>38</v>
      </c>
      <c r="H4094">
        <v>175.6</v>
      </c>
      <c r="I4094">
        <v>127</v>
      </c>
      <c r="J4094">
        <v>29.85</v>
      </c>
      <c r="K4094">
        <v>260.5</v>
      </c>
      <c r="L4094">
        <v>118</v>
      </c>
      <c r="M4094">
        <v>22.14</v>
      </c>
      <c r="N4094">
        <v>199.5</v>
      </c>
      <c r="O4094">
        <v>109</v>
      </c>
      <c r="P4094">
        <v>8.98</v>
      </c>
      <c r="Q4094">
        <v>12.3</v>
      </c>
      <c r="R4094">
        <v>2</v>
      </c>
      <c r="S4094">
        <v>3.32</v>
      </c>
      <c r="T4094">
        <v>2</v>
      </c>
      <c r="U4094" t="s">
        <v>22</v>
      </c>
      <c r="V4094">
        <f>IF(tbl_Customers[[#This Row],[churn]] = "yes", 1, 0)</f>
        <v>0</v>
      </c>
      <c r="W4094" t="str">
        <f>IF(tbl_Customers[[#This Row],[number_customer_service_calls]] &lt;= 1, "0-1 Calls", IF(tbl_Customers[[#This Row],[number_customer_service_calls]] &lt;= 3, "2-3 Calls", IF(tbl_Customers[[#This Row],[number_customer_service_calls]] &lt;=5, "4-5 Calls", "6+ Calls")))</f>
        <v>2-3 Calls</v>
      </c>
      <c r="X4094" t="str">
        <f>IF(tbl_Customers[[#This Row],[account_length]] &lt;= 50, "0-50", IF(tbl_Customers[[#This Row],[account_length]] &lt;=100, "51-100", IF(tbl_Customers[[#This Row],[account_length]] &lt;= 150, "101-150", "151+")))</f>
        <v>0-50</v>
      </c>
      <c r="Y4094" t="str">
        <f>IF(tbl_Customers[[#This Row],[total_intl_charge]] &lt;= 3, "Low Charges", "High Charges")</f>
        <v>High Charges</v>
      </c>
      <c r="Z4094" t="str">
        <f>IF(tbl_Customers[[#This Row],[total_eve_calls]]&lt;=80,"Low Calls",
IF(tbl_Customers[[#This Row],[total_eve_calls]]&lt;=120,"Medium Calls","High Calls"))</f>
        <v>Medium Calls</v>
      </c>
      <c r="AA4094" t="str">
        <f>IF(tbl_Customers[[#This Row],[total_eve_charge]]&lt;=15,"Low Charges",
IF(tbl_Customers[[#This Row],[total_eve_charge]]&lt;=20,"Medium Charges","High Charges"))</f>
        <v>High Charges</v>
      </c>
      <c r="AB40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94" t="str">
        <f>IF(tbl_Customers[[#This Row],[number_vmail_messages]] = 0, "No Usage", IF(tbl_Customers[[#This Row],[number_vmail_messages]] &lt;= 20, "Low Usage", IF(tbl_Customers[[#This Row],[number_vmail_messages]] &lt;= 40, "Medium Usgae", "High Usage")))</f>
        <v>Medium Usgae</v>
      </c>
      <c r="AD4094" t="str">
        <f>IF(tbl_Customers[[#This Row],[total_day_minutes]]&lt;=150,"Low Usage", IF(tbl_Customers[[#This Row],[total_day_minutes]]&lt;=200,"Medium Usage", IF(tbl_Customers[[#This Row],[total_day_minutes]]&lt;=250,"High Usage","Very High Usage")))</f>
        <v>Medium Usage</v>
      </c>
      <c r="AE4094" t="str">
        <f>IF(tbl_Customers[[#This Row],[total_intl_calls]]&lt;=5,"Low Calls", IF(tbl_Customers[[#This Row],[total_intl_calls]]&lt;=10, "Medium Calls", "High Calls"))</f>
        <v>Low Calls</v>
      </c>
      <c r="AF40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094" s="36" t="str">
        <f>IF(tbl_Customers[[#This Row],[Churn_Risk_Score]]&gt;=10,"High Risk", IF(tbl_Customers[[#This Row],[Churn_Risk_Score]]&gt;=5,"Medium Risk","Low Risk"))</f>
        <v>Low Risk</v>
      </c>
    </row>
    <row r="4095" spans="1:33" x14ac:dyDescent="0.35">
      <c r="A4095">
        <v>4094</v>
      </c>
      <c r="B4095" t="s">
        <v>30</v>
      </c>
      <c r="C4095">
        <v>164</v>
      </c>
      <c r="D4095" t="s">
        <v>25</v>
      </c>
      <c r="E4095" t="s">
        <v>22</v>
      </c>
      <c r="F4095" t="s">
        <v>23</v>
      </c>
      <c r="G4095">
        <v>32</v>
      </c>
      <c r="H4095">
        <v>111.7</v>
      </c>
      <c r="I4095">
        <v>116</v>
      </c>
      <c r="J4095">
        <v>18.989999999999998</v>
      </c>
      <c r="K4095">
        <v>133.9</v>
      </c>
      <c r="L4095">
        <v>93</v>
      </c>
      <c r="M4095">
        <v>11.38</v>
      </c>
      <c r="N4095">
        <v>176.5</v>
      </c>
      <c r="O4095">
        <v>76</v>
      </c>
      <c r="P4095">
        <v>7.94</v>
      </c>
      <c r="Q4095">
        <v>8</v>
      </c>
      <c r="R4095">
        <v>5</v>
      </c>
      <c r="S4095">
        <v>2.16</v>
      </c>
      <c r="T4095">
        <v>1</v>
      </c>
      <c r="U4095" t="s">
        <v>22</v>
      </c>
      <c r="V4095">
        <f>IF(tbl_Customers[[#This Row],[churn]] = "yes", 1, 0)</f>
        <v>0</v>
      </c>
      <c r="W4095" t="str">
        <f>IF(tbl_Customers[[#This Row],[number_customer_service_calls]] &lt;= 1, "0-1 Calls", IF(tbl_Customers[[#This Row],[number_customer_service_calls]] &lt;= 3, "2-3 Calls", IF(tbl_Customers[[#This Row],[number_customer_service_calls]] &lt;=5, "4-5 Calls", "6+ Calls")))</f>
        <v>0-1 Calls</v>
      </c>
      <c r="X4095" t="str">
        <f>IF(tbl_Customers[[#This Row],[account_length]] &lt;= 50, "0-50", IF(tbl_Customers[[#This Row],[account_length]] &lt;=100, "51-100", IF(tbl_Customers[[#This Row],[account_length]] &lt;= 150, "101-150", "151+")))</f>
        <v>151+</v>
      </c>
      <c r="Y4095" t="str">
        <f>IF(tbl_Customers[[#This Row],[total_intl_charge]] &lt;= 3, "Low Charges", "High Charges")</f>
        <v>Low Charges</v>
      </c>
      <c r="Z4095" t="str">
        <f>IF(tbl_Customers[[#This Row],[total_eve_calls]]&lt;=80,"Low Calls",
IF(tbl_Customers[[#This Row],[total_eve_calls]]&lt;=120,"Medium Calls","High Calls"))</f>
        <v>Medium Calls</v>
      </c>
      <c r="AA4095" t="str">
        <f>IF(tbl_Customers[[#This Row],[total_eve_charge]]&lt;=15,"Low Charges",
IF(tbl_Customers[[#This Row],[total_eve_charge]]&lt;=20,"Medium Charges","High Charges"))</f>
        <v>Low Charges</v>
      </c>
      <c r="AB40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95" t="str">
        <f>IF(tbl_Customers[[#This Row],[number_vmail_messages]] = 0, "No Usage", IF(tbl_Customers[[#This Row],[number_vmail_messages]] &lt;= 20, "Low Usage", IF(tbl_Customers[[#This Row],[number_vmail_messages]] &lt;= 40, "Medium Usgae", "High Usage")))</f>
        <v>Medium Usgae</v>
      </c>
      <c r="AD4095" t="str">
        <f>IF(tbl_Customers[[#This Row],[total_day_minutes]]&lt;=150,"Low Usage", IF(tbl_Customers[[#This Row],[total_day_minutes]]&lt;=200,"Medium Usage", IF(tbl_Customers[[#This Row],[total_day_minutes]]&lt;=250,"High Usage","Very High Usage")))</f>
        <v>Low Usage</v>
      </c>
      <c r="AE4095" t="str">
        <f>IF(tbl_Customers[[#This Row],[total_intl_calls]]&lt;=5,"Low Calls", IF(tbl_Customers[[#This Row],[total_intl_calls]]&lt;=10, "Medium Calls", "High Calls"))</f>
        <v>Low Calls</v>
      </c>
      <c r="AF40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095" s="36" t="str">
        <f>IF(tbl_Customers[[#This Row],[Churn_Risk_Score]]&gt;=10,"High Risk", IF(tbl_Customers[[#This Row],[Churn_Risk_Score]]&gt;=5,"Medium Risk","Low Risk"))</f>
        <v>Low Risk</v>
      </c>
    </row>
    <row r="4096" spans="1:33" x14ac:dyDescent="0.35">
      <c r="A4096">
        <v>4095</v>
      </c>
      <c r="B4096" t="s">
        <v>51</v>
      </c>
      <c r="C4096">
        <v>119</v>
      </c>
      <c r="D4096" t="s">
        <v>21</v>
      </c>
      <c r="E4096" t="s">
        <v>22</v>
      </c>
      <c r="F4096" t="s">
        <v>22</v>
      </c>
      <c r="G4096">
        <v>0</v>
      </c>
      <c r="H4096">
        <v>37.4</v>
      </c>
      <c r="I4096">
        <v>102</v>
      </c>
      <c r="J4096">
        <v>6.36</v>
      </c>
      <c r="K4096">
        <v>182.3</v>
      </c>
      <c r="L4096">
        <v>115</v>
      </c>
      <c r="M4096">
        <v>15.5</v>
      </c>
      <c r="N4096">
        <v>191.9</v>
      </c>
      <c r="O4096">
        <v>100</v>
      </c>
      <c r="P4096">
        <v>8.64</v>
      </c>
      <c r="Q4096">
        <v>8.3000000000000007</v>
      </c>
      <c r="R4096">
        <v>5</v>
      </c>
      <c r="S4096">
        <v>2.2400000000000002</v>
      </c>
      <c r="T4096">
        <v>2</v>
      </c>
      <c r="U4096" t="s">
        <v>22</v>
      </c>
      <c r="V4096">
        <f>IF(tbl_Customers[[#This Row],[churn]] = "yes", 1, 0)</f>
        <v>0</v>
      </c>
      <c r="W4096" t="str">
        <f>IF(tbl_Customers[[#This Row],[number_customer_service_calls]] &lt;= 1, "0-1 Calls", IF(tbl_Customers[[#This Row],[number_customer_service_calls]] &lt;= 3, "2-3 Calls", IF(tbl_Customers[[#This Row],[number_customer_service_calls]] &lt;=5, "4-5 Calls", "6+ Calls")))</f>
        <v>2-3 Calls</v>
      </c>
      <c r="X4096" t="str">
        <f>IF(tbl_Customers[[#This Row],[account_length]] &lt;= 50, "0-50", IF(tbl_Customers[[#This Row],[account_length]] &lt;=100, "51-100", IF(tbl_Customers[[#This Row],[account_length]] &lt;= 150, "101-150", "151+")))</f>
        <v>101-150</v>
      </c>
      <c r="Y4096" t="str">
        <f>IF(tbl_Customers[[#This Row],[total_intl_charge]] &lt;= 3, "Low Charges", "High Charges")</f>
        <v>Low Charges</v>
      </c>
      <c r="Z4096" t="str">
        <f>IF(tbl_Customers[[#This Row],[total_eve_calls]]&lt;=80,"Low Calls",
IF(tbl_Customers[[#This Row],[total_eve_calls]]&lt;=120,"Medium Calls","High Calls"))</f>
        <v>Medium Calls</v>
      </c>
      <c r="AA4096" t="str">
        <f>IF(tbl_Customers[[#This Row],[total_eve_charge]]&lt;=15,"Low Charges",
IF(tbl_Customers[[#This Row],[total_eve_charge]]&lt;=20,"Medium Charges","High Charges"))</f>
        <v>Medium Charges</v>
      </c>
      <c r="AB40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096" t="str">
        <f>IF(tbl_Customers[[#This Row],[number_vmail_messages]] = 0, "No Usage", IF(tbl_Customers[[#This Row],[number_vmail_messages]] &lt;= 20, "Low Usage", IF(tbl_Customers[[#This Row],[number_vmail_messages]] &lt;= 40, "Medium Usgae", "High Usage")))</f>
        <v>No Usage</v>
      </c>
      <c r="AD4096" t="str">
        <f>IF(tbl_Customers[[#This Row],[total_day_minutes]]&lt;=150,"Low Usage", IF(tbl_Customers[[#This Row],[total_day_minutes]]&lt;=200,"Medium Usage", IF(tbl_Customers[[#This Row],[total_day_minutes]]&lt;=250,"High Usage","Very High Usage")))</f>
        <v>Low Usage</v>
      </c>
      <c r="AE4096" t="str">
        <f>IF(tbl_Customers[[#This Row],[total_intl_calls]]&lt;=5,"Low Calls", IF(tbl_Customers[[#This Row],[total_intl_calls]]&lt;=10, "Medium Calls", "High Calls"))</f>
        <v>Low Calls</v>
      </c>
      <c r="AF40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96" s="36" t="str">
        <f>IF(tbl_Customers[[#This Row],[Churn_Risk_Score]]&gt;=10,"High Risk", IF(tbl_Customers[[#This Row],[Churn_Risk_Score]]&gt;=5,"Medium Risk","Low Risk"))</f>
        <v>Low Risk</v>
      </c>
    </row>
    <row r="4097" spans="1:33" x14ac:dyDescent="0.35">
      <c r="A4097">
        <v>4096</v>
      </c>
      <c r="B4097" t="s">
        <v>50</v>
      </c>
      <c r="C4097">
        <v>74</v>
      </c>
      <c r="D4097" t="s">
        <v>21</v>
      </c>
      <c r="E4097" t="s">
        <v>22</v>
      </c>
      <c r="F4097" t="s">
        <v>22</v>
      </c>
      <c r="G4097">
        <v>0</v>
      </c>
      <c r="H4097">
        <v>201.4</v>
      </c>
      <c r="I4097">
        <v>112</v>
      </c>
      <c r="J4097">
        <v>34.24</v>
      </c>
      <c r="K4097">
        <v>109.6</v>
      </c>
      <c r="L4097">
        <v>71</v>
      </c>
      <c r="M4097">
        <v>9.32</v>
      </c>
      <c r="N4097">
        <v>200.2</v>
      </c>
      <c r="O4097">
        <v>135</v>
      </c>
      <c r="P4097">
        <v>9.01</v>
      </c>
      <c r="Q4097">
        <v>10.7</v>
      </c>
      <c r="R4097">
        <v>2</v>
      </c>
      <c r="S4097">
        <v>2.89</v>
      </c>
      <c r="T4097">
        <v>1</v>
      </c>
      <c r="U4097" t="s">
        <v>22</v>
      </c>
      <c r="V4097">
        <f>IF(tbl_Customers[[#This Row],[churn]] = "yes", 1, 0)</f>
        <v>0</v>
      </c>
      <c r="W4097" t="str">
        <f>IF(tbl_Customers[[#This Row],[number_customer_service_calls]] &lt;= 1, "0-1 Calls", IF(tbl_Customers[[#This Row],[number_customer_service_calls]] &lt;= 3, "2-3 Calls", IF(tbl_Customers[[#This Row],[number_customer_service_calls]] &lt;=5, "4-5 Calls", "6+ Calls")))</f>
        <v>0-1 Calls</v>
      </c>
      <c r="X4097" t="str">
        <f>IF(tbl_Customers[[#This Row],[account_length]] &lt;= 50, "0-50", IF(tbl_Customers[[#This Row],[account_length]] &lt;=100, "51-100", IF(tbl_Customers[[#This Row],[account_length]] &lt;= 150, "101-150", "151+")))</f>
        <v>51-100</v>
      </c>
      <c r="Y4097" t="str">
        <f>IF(tbl_Customers[[#This Row],[total_intl_charge]] &lt;= 3, "Low Charges", "High Charges")</f>
        <v>Low Charges</v>
      </c>
      <c r="Z4097" t="str">
        <f>IF(tbl_Customers[[#This Row],[total_eve_calls]]&lt;=80,"Low Calls",
IF(tbl_Customers[[#This Row],[total_eve_calls]]&lt;=120,"Medium Calls","High Calls"))</f>
        <v>Low Calls</v>
      </c>
      <c r="AA4097" t="str">
        <f>IF(tbl_Customers[[#This Row],[total_eve_charge]]&lt;=15,"Low Charges",
IF(tbl_Customers[[#This Row],[total_eve_charge]]&lt;=20,"Medium Charges","High Charges"))</f>
        <v>Low Charges</v>
      </c>
      <c r="AB40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97" t="str">
        <f>IF(tbl_Customers[[#This Row],[number_vmail_messages]] = 0, "No Usage", IF(tbl_Customers[[#This Row],[number_vmail_messages]] &lt;= 20, "Low Usage", IF(tbl_Customers[[#This Row],[number_vmail_messages]] &lt;= 40, "Medium Usgae", "High Usage")))</f>
        <v>No Usage</v>
      </c>
      <c r="AD4097" t="str">
        <f>IF(tbl_Customers[[#This Row],[total_day_minutes]]&lt;=150,"Low Usage", IF(tbl_Customers[[#This Row],[total_day_minutes]]&lt;=200,"Medium Usage", IF(tbl_Customers[[#This Row],[total_day_minutes]]&lt;=250,"High Usage","Very High Usage")))</f>
        <v>High Usage</v>
      </c>
      <c r="AE4097" t="str">
        <f>IF(tbl_Customers[[#This Row],[total_intl_calls]]&lt;=5,"Low Calls", IF(tbl_Customers[[#This Row],[total_intl_calls]]&lt;=10, "Medium Calls", "High Calls"))</f>
        <v>Low Calls</v>
      </c>
      <c r="AF40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097" s="36" t="str">
        <f>IF(tbl_Customers[[#This Row],[Churn_Risk_Score]]&gt;=10,"High Risk", IF(tbl_Customers[[#This Row],[Churn_Risk_Score]]&gt;=5,"Medium Risk","Low Risk"))</f>
        <v>Low Risk</v>
      </c>
    </row>
    <row r="4098" spans="1:33" x14ac:dyDescent="0.35">
      <c r="A4098">
        <v>4097</v>
      </c>
      <c r="B4098" t="s">
        <v>48</v>
      </c>
      <c r="C4098">
        <v>18</v>
      </c>
      <c r="D4098" t="s">
        <v>21</v>
      </c>
      <c r="E4098" t="s">
        <v>22</v>
      </c>
      <c r="F4098" t="s">
        <v>22</v>
      </c>
      <c r="G4098">
        <v>0</v>
      </c>
      <c r="H4098">
        <v>156</v>
      </c>
      <c r="I4098">
        <v>88</v>
      </c>
      <c r="J4098">
        <v>26.52</v>
      </c>
      <c r="K4098">
        <v>213.8</v>
      </c>
      <c r="L4098">
        <v>127</v>
      </c>
      <c r="M4098">
        <v>18.170000000000002</v>
      </c>
      <c r="N4098">
        <v>244.9</v>
      </c>
      <c r="O4098">
        <v>113</v>
      </c>
      <c r="P4098">
        <v>11.02</v>
      </c>
      <c r="Q4098">
        <v>11.4</v>
      </c>
      <c r="R4098">
        <v>9</v>
      </c>
      <c r="S4098">
        <v>3.08</v>
      </c>
      <c r="T4098">
        <v>1</v>
      </c>
      <c r="U4098" t="s">
        <v>22</v>
      </c>
      <c r="V4098">
        <f>IF(tbl_Customers[[#This Row],[churn]] = "yes", 1, 0)</f>
        <v>0</v>
      </c>
      <c r="W4098" t="str">
        <f>IF(tbl_Customers[[#This Row],[number_customer_service_calls]] &lt;= 1, "0-1 Calls", IF(tbl_Customers[[#This Row],[number_customer_service_calls]] &lt;= 3, "2-3 Calls", IF(tbl_Customers[[#This Row],[number_customer_service_calls]] &lt;=5, "4-5 Calls", "6+ Calls")))</f>
        <v>0-1 Calls</v>
      </c>
      <c r="X4098" t="str">
        <f>IF(tbl_Customers[[#This Row],[account_length]] &lt;= 50, "0-50", IF(tbl_Customers[[#This Row],[account_length]] &lt;=100, "51-100", IF(tbl_Customers[[#This Row],[account_length]] &lt;= 150, "101-150", "151+")))</f>
        <v>0-50</v>
      </c>
      <c r="Y4098" t="str">
        <f>IF(tbl_Customers[[#This Row],[total_intl_charge]] &lt;= 3, "Low Charges", "High Charges")</f>
        <v>High Charges</v>
      </c>
      <c r="Z4098" t="str">
        <f>IF(tbl_Customers[[#This Row],[total_eve_calls]]&lt;=80,"Low Calls",
IF(tbl_Customers[[#This Row],[total_eve_calls]]&lt;=120,"Medium Calls","High Calls"))</f>
        <v>High Calls</v>
      </c>
      <c r="AA4098" t="str">
        <f>IF(tbl_Customers[[#This Row],[total_eve_charge]]&lt;=15,"Low Charges",
IF(tbl_Customers[[#This Row],[total_eve_charge]]&lt;=20,"Medium Charges","High Charges"))</f>
        <v>Medium Charges</v>
      </c>
      <c r="AB40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098" t="str">
        <f>IF(tbl_Customers[[#This Row],[number_vmail_messages]] = 0, "No Usage", IF(tbl_Customers[[#This Row],[number_vmail_messages]] &lt;= 20, "Low Usage", IF(tbl_Customers[[#This Row],[number_vmail_messages]] &lt;= 40, "Medium Usgae", "High Usage")))</f>
        <v>No Usage</v>
      </c>
      <c r="AD4098" t="str">
        <f>IF(tbl_Customers[[#This Row],[total_day_minutes]]&lt;=150,"Low Usage", IF(tbl_Customers[[#This Row],[total_day_minutes]]&lt;=200,"Medium Usage", IF(tbl_Customers[[#This Row],[total_day_minutes]]&lt;=250,"High Usage","Very High Usage")))</f>
        <v>Medium Usage</v>
      </c>
      <c r="AE4098" t="str">
        <f>IF(tbl_Customers[[#This Row],[total_intl_calls]]&lt;=5,"Low Calls", IF(tbl_Customers[[#This Row],[total_intl_calls]]&lt;=10, "Medium Calls", "High Calls"))</f>
        <v>Medium Calls</v>
      </c>
      <c r="AF40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098" s="36" t="str">
        <f>IF(tbl_Customers[[#This Row],[Churn_Risk_Score]]&gt;=10,"High Risk", IF(tbl_Customers[[#This Row],[Churn_Risk_Score]]&gt;=5,"Medium Risk","Low Risk"))</f>
        <v>Low Risk</v>
      </c>
    </row>
    <row r="4099" spans="1:33" x14ac:dyDescent="0.35">
      <c r="A4099">
        <v>4098</v>
      </c>
      <c r="B4099" t="s">
        <v>36</v>
      </c>
      <c r="C4099">
        <v>93</v>
      </c>
      <c r="D4099" t="s">
        <v>25</v>
      </c>
      <c r="E4099" t="s">
        <v>22</v>
      </c>
      <c r="F4099" t="s">
        <v>22</v>
      </c>
      <c r="G4099">
        <v>0</v>
      </c>
      <c r="H4099">
        <v>162.9</v>
      </c>
      <c r="I4099">
        <v>103</v>
      </c>
      <c r="J4099">
        <v>27.69</v>
      </c>
      <c r="K4099">
        <v>243.6</v>
      </c>
      <c r="L4099">
        <v>97</v>
      </c>
      <c r="M4099">
        <v>20.71</v>
      </c>
      <c r="N4099">
        <v>172.4</v>
      </c>
      <c r="O4099">
        <v>111</v>
      </c>
      <c r="P4099">
        <v>7.76</v>
      </c>
      <c r="Q4099">
        <v>7</v>
      </c>
      <c r="R4099">
        <v>5</v>
      </c>
      <c r="S4099">
        <v>1.89</v>
      </c>
      <c r="T4099">
        <v>4</v>
      </c>
      <c r="U4099" t="s">
        <v>22</v>
      </c>
      <c r="V4099">
        <f>IF(tbl_Customers[[#This Row],[churn]] = "yes", 1, 0)</f>
        <v>0</v>
      </c>
      <c r="W4099" t="str">
        <f>IF(tbl_Customers[[#This Row],[number_customer_service_calls]] &lt;= 1, "0-1 Calls", IF(tbl_Customers[[#This Row],[number_customer_service_calls]] &lt;= 3, "2-3 Calls", IF(tbl_Customers[[#This Row],[number_customer_service_calls]] &lt;=5, "4-5 Calls", "6+ Calls")))</f>
        <v>4-5 Calls</v>
      </c>
      <c r="X4099" t="str">
        <f>IF(tbl_Customers[[#This Row],[account_length]] &lt;= 50, "0-50", IF(tbl_Customers[[#This Row],[account_length]] &lt;=100, "51-100", IF(tbl_Customers[[#This Row],[account_length]] &lt;= 150, "101-150", "151+")))</f>
        <v>51-100</v>
      </c>
      <c r="Y4099" t="str">
        <f>IF(tbl_Customers[[#This Row],[total_intl_charge]] &lt;= 3, "Low Charges", "High Charges")</f>
        <v>Low Charges</v>
      </c>
      <c r="Z4099" t="str">
        <f>IF(tbl_Customers[[#This Row],[total_eve_calls]]&lt;=80,"Low Calls",
IF(tbl_Customers[[#This Row],[total_eve_calls]]&lt;=120,"Medium Calls","High Calls"))</f>
        <v>Medium Calls</v>
      </c>
      <c r="AA4099" t="str">
        <f>IF(tbl_Customers[[#This Row],[total_eve_charge]]&lt;=15,"Low Charges",
IF(tbl_Customers[[#This Row],[total_eve_charge]]&lt;=20,"Medium Charges","High Charges"))</f>
        <v>High Charges</v>
      </c>
      <c r="AB40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099" t="str">
        <f>IF(tbl_Customers[[#This Row],[number_vmail_messages]] = 0, "No Usage", IF(tbl_Customers[[#This Row],[number_vmail_messages]] &lt;= 20, "Low Usage", IF(tbl_Customers[[#This Row],[number_vmail_messages]] &lt;= 40, "Medium Usgae", "High Usage")))</f>
        <v>No Usage</v>
      </c>
      <c r="AD4099" t="str">
        <f>IF(tbl_Customers[[#This Row],[total_day_minutes]]&lt;=150,"Low Usage", IF(tbl_Customers[[#This Row],[total_day_minutes]]&lt;=200,"Medium Usage", IF(tbl_Customers[[#This Row],[total_day_minutes]]&lt;=250,"High Usage","Very High Usage")))</f>
        <v>Medium Usage</v>
      </c>
      <c r="AE4099" t="str">
        <f>IF(tbl_Customers[[#This Row],[total_intl_calls]]&lt;=5,"Low Calls", IF(tbl_Customers[[#This Row],[total_intl_calls]]&lt;=10, "Medium Calls", "High Calls"))</f>
        <v>Low Calls</v>
      </c>
      <c r="AF40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099" s="36" t="str">
        <f>IF(tbl_Customers[[#This Row],[Churn_Risk_Score]]&gt;=10,"High Risk", IF(tbl_Customers[[#This Row],[Churn_Risk_Score]]&gt;=5,"Medium Risk","Low Risk"))</f>
        <v>Medium Risk</v>
      </c>
    </row>
    <row r="4100" spans="1:33" x14ac:dyDescent="0.35">
      <c r="A4100">
        <v>4099</v>
      </c>
      <c r="B4100" t="s">
        <v>35</v>
      </c>
      <c r="C4100">
        <v>64</v>
      </c>
      <c r="D4100" t="s">
        <v>21</v>
      </c>
      <c r="E4100" t="s">
        <v>22</v>
      </c>
      <c r="F4100" t="s">
        <v>23</v>
      </c>
      <c r="G4100">
        <v>18</v>
      </c>
      <c r="H4100">
        <v>211.4</v>
      </c>
      <c r="I4100">
        <v>111</v>
      </c>
      <c r="J4100">
        <v>35.94</v>
      </c>
      <c r="K4100">
        <v>150.80000000000001</v>
      </c>
      <c r="L4100">
        <v>67</v>
      </c>
      <c r="M4100">
        <v>12.82</v>
      </c>
      <c r="N4100">
        <v>216.5</v>
      </c>
      <c r="O4100">
        <v>87</v>
      </c>
      <c r="P4100">
        <v>9.74</v>
      </c>
      <c r="Q4100">
        <v>10.5</v>
      </c>
      <c r="R4100">
        <v>2</v>
      </c>
      <c r="S4100">
        <v>2.84</v>
      </c>
      <c r="T4100">
        <v>2</v>
      </c>
      <c r="U4100" t="s">
        <v>22</v>
      </c>
      <c r="V4100">
        <f>IF(tbl_Customers[[#This Row],[churn]] = "yes", 1, 0)</f>
        <v>0</v>
      </c>
      <c r="W4100" t="str">
        <f>IF(tbl_Customers[[#This Row],[number_customer_service_calls]] &lt;= 1, "0-1 Calls", IF(tbl_Customers[[#This Row],[number_customer_service_calls]] &lt;= 3, "2-3 Calls", IF(tbl_Customers[[#This Row],[number_customer_service_calls]] &lt;=5, "4-5 Calls", "6+ Calls")))</f>
        <v>2-3 Calls</v>
      </c>
      <c r="X4100" t="str">
        <f>IF(tbl_Customers[[#This Row],[account_length]] &lt;= 50, "0-50", IF(tbl_Customers[[#This Row],[account_length]] &lt;=100, "51-100", IF(tbl_Customers[[#This Row],[account_length]] &lt;= 150, "101-150", "151+")))</f>
        <v>51-100</v>
      </c>
      <c r="Y4100" t="str">
        <f>IF(tbl_Customers[[#This Row],[total_intl_charge]] &lt;= 3, "Low Charges", "High Charges")</f>
        <v>Low Charges</v>
      </c>
      <c r="Z4100" t="str">
        <f>IF(tbl_Customers[[#This Row],[total_eve_calls]]&lt;=80,"Low Calls",
IF(tbl_Customers[[#This Row],[total_eve_calls]]&lt;=120,"Medium Calls","High Calls"))</f>
        <v>Low Calls</v>
      </c>
      <c r="AA4100" t="str">
        <f>IF(tbl_Customers[[#This Row],[total_eve_charge]]&lt;=15,"Low Charges",
IF(tbl_Customers[[#This Row],[total_eve_charge]]&lt;=20,"Medium Charges","High Charges"))</f>
        <v>Low Charges</v>
      </c>
      <c r="AB41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00" t="str">
        <f>IF(tbl_Customers[[#This Row],[number_vmail_messages]] = 0, "No Usage", IF(tbl_Customers[[#This Row],[number_vmail_messages]] &lt;= 20, "Low Usage", IF(tbl_Customers[[#This Row],[number_vmail_messages]] &lt;= 40, "Medium Usgae", "High Usage")))</f>
        <v>Low Usage</v>
      </c>
      <c r="AD4100" t="str">
        <f>IF(tbl_Customers[[#This Row],[total_day_minutes]]&lt;=150,"Low Usage", IF(tbl_Customers[[#This Row],[total_day_minutes]]&lt;=200,"Medium Usage", IF(tbl_Customers[[#This Row],[total_day_minutes]]&lt;=250,"High Usage","Very High Usage")))</f>
        <v>High Usage</v>
      </c>
      <c r="AE4100" t="str">
        <f>IF(tbl_Customers[[#This Row],[total_intl_calls]]&lt;=5,"Low Calls", IF(tbl_Customers[[#This Row],[total_intl_calls]]&lt;=10, "Medium Calls", "High Calls"))</f>
        <v>Low Calls</v>
      </c>
      <c r="AF41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00" s="36" t="str">
        <f>IF(tbl_Customers[[#This Row],[Churn_Risk_Score]]&gt;=10,"High Risk", IF(tbl_Customers[[#This Row],[Churn_Risk_Score]]&gt;=5,"Medium Risk","Low Risk"))</f>
        <v>Low Risk</v>
      </c>
    </row>
    <row r="4101" spans="1:33" x14ac:dyDescent="0.35">
      <c r="A4101">
        <v>4100</v>
      </c>
      <c r="B4101" t="s">
        <v>30</v>
      </c>
      <c r="C4101">
        <v>108</v>
      </c>
      <c r="D4101" t="s">
        <v>21</v>
      </c>
      <c r="E4101" t="s">
        <v>22</v>
      </c>
      <c r="F4101" t="s">
        <v>22</v>
      </c>
      <c r="G4101">
        <v>0</v>
      </c>
      <c r="H4101">
        <v>157.30000000000001</v>
      </c>
      <c r="I4101">
        <v>83</v>
      </c>
      <c r="J4101">
        <v>26.74</v>
      </c>
      <c r="K4101">
        <v>162.80000000000001</v>
      </c>
      <c r="L4101">
        <v>75</v>
      </c>
      <c r="M4101">
        <v>13.84</v>
      </c>
      <c r="N4101">
        <v>112</v>
      </c>
      <c r="O4101">
        <v>101</v>
      </c>
      <c r="P4101">
        <v>5.04</v>
      </c>
      <c r="Q4101">
        <v>9.6999999999999993</v>
      </c>
      <c r="R4101">
        <v>4</v>
      </c>
      <c r="S4101">
        <v>2.62</v>
      </c>
      <c r="T4101">
        <v>1</v>
      </c>
      <c r="U4101" t="s">
        <v>22</v>
      </c>
      <c r="V4101">
        <f>IF(tbl_Customers[[#This Row],[churn]] = "yes", 1, 0)</f>
        <v>0</v>
      </c>
      <c r="W4101" t="str">
        <f>IF(tbl_Customers[[#This Row],[number_customer_service_calls]] &lt;= 1, "0-1 Calls", IF(tbl_Customers[[#This Row],[number_customer_service_calls]] &lt;= 3, "2-3 Calls", IF(tbl_Customers[[#This Row],[number_customer_service_calls]] &lt;=5, "4-5 Calls", "6+ Calls")))</f>
        <v>0-1 Calls</v>
      </c>
      <c r="X4101" t="str">
        <f>IF(tbl_Customers[[#This Row],[account_length]] &lt;= 50, "0-50", IF(tbl_Customers[[#This Row],[account_length]] &lt;=100, "51-100", IF(tbl_Customers[[#This Row],[account_length]] &lt;= 150, "101-150", "151+")))</f>
        <v>101-150</v>
      </c>
      <c r="Y4101" t="str">
        <f>IF(tbl_Customers[[#This Row],[total_intl_charge]] &lt;= 3, "Low Charges", "High Charges")</f>
        <v>Low Charges</v>
      </c>
      <c r="Z4101" t="str">
        <f>IF(tbl_Customers[[#This Row],[total_eve_calls]]&lt;=80,"Low Calls",
IF(tbl_Customers[[#This Row],[total_eve_calls]]&lt;=120,"Medium Calls","High Calls"))</f>
        <v>Low Calls</v>
      </c>
      <c r="AA4101" t="str">
        <f>IF(tbl_Customers[[#This Row],[total_eve_charge]]&lt;=15,"Low Charges",
IF(tbl_Customers[[#This Row],[total_eve_charge]]&lt;=20,"Medium Charges","High Charges"))</f>
        <v>Low Charges</v>
      </c>
      <c r="AB41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101" t="str">
        <f>IF(tbl_Customers[[#This Row],[number_vmail_messages]] = 0, "No Usage", IF(tbl_Customers[[#This Row],[number_vmail_messages]] &lt;= 20, "Low Usage", IF(tbl_Customers[[#This Row],[number_vmail_messages]] &lt;= 40, "Medium Usgae", "High Usage")))</f>
        <v>No Usage</v>
      </c>
      <c r="AD4101" t="str">
        <f>IF(tbl_Customers[[#This Row],[total_day_minutes]]&lt;=150,"Low Usage", IF(tbl_Customers[[#This Row],[total_day_minutes]]&lt;=200,"Medium Usage", IF(tbl_Customers[[#This Row],[total_day_minutes]]&lt;=250,"High Usage","Very High Usage")))</f>
        <v>Medium Usage</v>
      </c>
      <c r="AE4101" t="str">
        <f>IF(tbl_Customers[[#This Row],[total_intl_calls]]&lt;=5,"Low Calls", IF(tbl_Customers[[#This Row],[total_intl_calls]]&lt;=10, "Medium Calls", "High Calls"))</f>
        <v>Low Calls</v>
      </c>
      <c r="AF41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01" s="36" t="str">
        <f>IF(tbl_Customers[[#This Row],[Churn_Risk_Score]]&gt;=10,"High Risk", IF(tbl_Customers[[#This Row],[Churn_Risk_Score]]&gt;=5,"Medium Risk","Low Risk"))</f>
        <v>Low Risk</v>
      </c>
    </row>
    <row r="4102" spans="1:33" x14ac:dyDescent="0.35">
      <c r="A4102">
        <v>4101</v>
      </c>
      <c r="B4102" t="s">
        <v>47</v>
      </c>
      <c r="C4102">
        <v>112</v>
      </c>
      <c r="D4102" t="s">
        <v>28</v>
      </c>
      <c r="E4102" t="s">
        <v>22</v>
      </c>
      <c r="F4102" t="s">
        <v>22</v>
      </c>
      <c r="G4102">
        <v>0</v>
      </c>
      <c r="H4102">
        <v>172.7</v>
      </c>
      <c r="I4102">
        <v>112</v>
      </c>
      <c r="J4102">
        <v>29.36</v>
      </c>
      <c r="K4102">
        <v>244.5</v>
      </c>
      <c r="L4102">
        <v>83</v>
      </c>
      <c r="M4102">
        <v>20.78</v>
      </c>
      <c r="N4102">
        <v>242.3</v>
      </c>
      <c r="O4102">
        <v>68</v>
      </c>
      <c r="P4102">
        <v>10.9</v>
      </c>
      <c r="Q4102">
        <v>4.0999999999999996</v>
      </c>
      <c r="R4102">
        <v>1</v>
      </c>
      <c r="S4102">
        <v>1.1100000000000001</v>
      </c>
      <c r="T4102">
        <v>0</v>
      </c>
      <c r="U4102" t="s">
        <v>22</v>
      </c>
      <c r="V4102">
        <f>IF(tbl_Customers[[#This Row],[churn]] = "yes", 1, 0)</f>
        <v>0</v>
      </c>
      <c r="W4102" t="str">
        <f>IF(tbl_Customers[[#This Row],[number_customer_service_calls]] &lt;= 1, "0-1 Calls", IF(tbl_Customers[[#This Row],[number_customer_service_calls]] &lt;= 3, "2-3 Calls", IF(tbl_Customers[[#This Row],[number_customer_service_calls]] &lt;=5, "4-5 Calls", "6+ Calls")))</f>
        <v>0-1 Calls</v>
      </c>
      <c r="X4102" t="str">
        <f>IF(tbl_Customers[[#This Row],[account_length]] &lt;= 50, "0-50", IF(tbl_Customers[[#This Row],[account_length]] &lt;=100, "51-100", IF(tbl_Customers[[#This Row],[account_length]] &lt;= 150, "101-150", "151+")))</f>
        <v>101-150</v>
      </c>
      <c r="Y4102" t="str">
        <f>IF(tbl_Customers[[#This Row],[total_intl_charge]] &lt;= 3, "Low Charges", "High Charges")</f>
        <v>Low Charges</v>
      </c>
      <c r="Z4102" t="str">
        <f>IF(tbl_Customers[[#This Row],[total_eve_calls]]&lt;=80,"Low Calls",
IF(tbl_Customers[[#This Row],[total_eve_calls]]&lt;=120,"Medium Calls","High Calls"))</f>
        <v>Medium Calls</v>
      </c>
      <c r="AA4102" t="str">
        <f>IF(tbl_Customers[[#This Row],[total_eve_charge]]&lt;=15,"Low Charges",
IF(tbl_Customers[[#This Row],[total_eve_charge]]&lt;=20,"Medium Charges","High Charges"))</f>
        <v>High Charges</v>
      </c>
      <c r="AB41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02" t="str">
        <f>IF(tbl_Customers[[#This Row],[number_vmail_messages]] = 0, "No Usage", IF(tbl_Customers[[#This Row],[number_vmail_messages]] &lt;= 20, "Low Usage", IF(tbl_Customers[[#This Row],[number_vmail_messages]] &lt;= 40, "Medium Usgae", "High Usage")))</f>
        <v>No Usage</v>
      </c>
      <c r="AD4102" t="str">
        <f>IF(tbl_Customers[[#This Row],[total_day_minutes]]&lt;=150,"Low Usage", IF(tbl_Customers[[#This Row],[total_day_minutes]]&lt;=200,"Medium Usage", IF(tbl_Customers[[#This Row],[total_day_minutes]]&lt;=250,"High Usage","Very High Usage")))</f>
        <v>Medium Usage</v>
      </c>
      <c r="AE4102" t="str">
        <f>IF(tbl_Customers[[#This Row],[total_intl_calls]]&lt;=5,"Low Calls", IF(tbl_Customers[[#This Row],[total_intl_calls]]&lt;=10, "Medium Calls", "High Calls"))</f>
        <v>Low Calls</v>
      </c>
      <c r="AF41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02" s="36" t="str">
        <f>IF(tbl_Customers[[#This Row],[Churn_Risk_Score]]&gt;=10,"High Risk", IF(tbl_Customers[[#This Row],[Churn_Risk_Score]]&gt;=5,"Medium Risk","Low Risk"))</f>
        <v>Low Risk</v>
      </c>
    </row>
    <row r="4103" spans="1:33" x14ac:dyDescent="0.35">
      <c r="A4103">
        <v>4102</v>
      </c>
      <c r="B4103" t="s">
        <v>33</v>
      </c>
      <c r="C4103">
        <v>77</v>
      </c>
      <c r="D4103" t="s">
        <v>25</v>
      </c>
      <c r="E4103" t="s">
        <v>22</v>
      </c>
      <c r="F4103" t="s">
        <v>22</v>
      </c>
      <c r="G4103">
        <v>0</v>
      </c>
      <c r="H4103">
        <v>196.6</v>
      </c>
      <c r="I4103">
        <v>87</v>
      </c>
      <c r="J4103">
        <v>33.42</v>
      </c>
      <c r="K4103">
        <v>117.7</v>
      </c>
      <c r="L4103">
        <v>103</v>
      </c>
      <c r="M4103">
        <v>10</v>
      </c>
      <c r="N4103">
        <v>124.9</v>
      </c>
      <c r="O4103">
        <v>100</v>
      </c>
      <c r="P4103">
        <v>5.62</v>
      </c>
      <c r="Q4103">
        <v>11.4</v>
      </c>
      <c r="R4103">
        <v>3</v>
      </c>
      <c r="S4103">
        <v>3.08</v>
      </c>
      <c r="T4103">
        <v>2</v>
      </c>
      <c r="U4103" t="s">
        <v>22</v>
      </c>
      <c r="V4103">
        <f>IF(tbl_Customers[[#This Row],[churn]] = "yes", 1, 0)</f>
        <v>0</v>
      </c>
      <c r="W4103" t="str">
        <f>IF(tbl_Customers[[#This Row],[number_customer_service_calls]] &lt;= 1, "0-1 Calls", IF(tbl_Customers[[#This Row],[number_customer_service_calls]] &lt;= 3, "2-3 Calls", IF(tbl_Customers[[#This Row],[number_customer_service_calls]] &lt;=5, "4-5 Calls", "6+ Calls")))</f>
        <v>2-3 Calls</v>
      </c>
      <c r="X4103" t="str">
        <f>IF(tbl_Customers[[#This Row],[account_length]] &lt;= 50, "0-50", IF(tbl_Customers[[#This Row],[account_length]] &lt;=100, "51-100", IF(tbl_Customers[[#This Row],[account_length]] &lt;= 150, "101-150", "151+")))</f>
        <v>51-100</v>
      </c>
      <c r="Y4103" t="str">
        <f>IF(tbl_Customers[[#This Row],[total_intl_charge]] &lt;= 3, "Low Charges", "High Charges")</f>
        <v>High Charges</v>
      </c>
      <c r="Z4103" t="str">
        <f>IF(tbl_Customers[[#This Row],[total_eve_calls]]&lt;=80,"Low Calls",
IF(tbl_Customers[[#This Row],[total_eve_calls]]&lt;=120,"Medium Calls","High Calls"))</f>
        <v>Medium Calls</v>
      </c>
      <c r="AA4103" t="str">
        <f>IF(tbl_Customers[[#This Row],[total_eve_charge]]&lt;=15,"Low Charges",
IF(tbl_Customers[[#This Row],[total_eve_charge]]&lt;=20,"Medium Charges","High Charges"))</f>
        <v>Low Charges</v>
      </c>
      <c r="AB41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03" t="str">
        <f>IF(tbl_Customers[[#This Row],[number_vmail_messages]] = 0, "No Usage", IF(tbl_Customers[[#This Row],[number_vmail_messages]] &lt;= 20, "Low Usage", IF(tbl_Customers[[#This Row],[number_vmail_messages]] &lt;= 40, "Medium Usgae", "High Usage")))</f>
        <v>No Usage</v>
      </c>
      <c r="AD4103" t="str">
        <f>IF(tbl_Customers[[#This Row],[total_day_minutes]]&lt;=150,"Low Usage", IF(tbl_Customers[[#This Row],[total_day_minutes]]&lt;=200,"Medium Usage", IF(tbl_Customers[[#This Row],[total_day_minutes]]&lt;=250,"High Usage","Very High Usage")))</f>
        <v>Medium Usage</v>
      </c>
      <c r="AE4103" t="str">
        <f>IF(tbl_Customers[[#This Row],[total_intl_calls]]&lt;=5,"Low Calls", IF(tbl_Customers[[#This Row],[total_intl_calls]]&lt;=10, "Medium Calls", "High Calls"))</f>
        <v>Low Calls</v>
      </c>
      <c r="AF41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03" s="36" t="str">
        <f>IF(tbl_Customers[[#This Row],[Churn_Risk_Score]]&gt;=10,"High Risk", IF(tbl_Customers[[#This Row],[Churn_Risk_Score]]&gt;=5,"Medium Risk","Low Risk"))</f>
        <v>Low Risk</v>
      </c>
    </row>
    <row r="4104" spans="1:33" x14ac:dyDescent="0.35">
      <c r="A4104">
        <v>4103</v>
      </c>
      <c r="B4104" t="s">
        <v>50</v>
      </c>
      <c r="C4104">
        <v>68</v>
      </c>
      <c r="D4104" t="s">
        <v>25</v>
      </c>
      <c r="E4104" t="s">
        <v>22</v>
      </c>
      <c r="F4104" t="s">
        <v>23</v>
      </c>
      <c r="G4104">
        <v>43</v>
      </c>
      <c r="H4104">
        <v>147.69999999999999</v>
      </c>
      <c r="I4104">
        <v>95</v>
      </c>
      <c r="J4104">
        <v>25.11</v>
      </c>
      <c r="K4104">
        <v>259.3</v>
      </c>
      <c r="L4104">
        <v>108</v>
      </c>
      <c r="M4104">
        <v>22.04</v>
      </c>
      <c r="N4104">
        <v>237.1</v>
      </c>
      <c r="O4104">
        <v>106</v>
      </c>
      <c r="P4104">
        <v>10.67</v>
      </c>
      <c r="Q4104">
        <v>8.9</v>
      </c>
      <c r="R4104">
        <v>8</v>
      </c>
      <c r="S4104">
        <v>2.4</v>
      </c>
      <c r="T4104">
        <v>3</v>
      </c>
      <c r="U4104" t="s">
        <v>22</v>
      </c>
      <c r="V4104">
        <f>IF(tbl_Customers[[#This Row],[churn]] = "yes", 1, 0)</f>
        <v>0</v>
      </c>
      <c r="W4104" t="str">
        <f>IF(tbl_Customers[[#This Row],[number_customer_service_calls]] &lt;= 1, "0-1 Calls", IF(tbl_Customers[[#This Row],[number_customer_service_calls]] &lt;= 3, "2-3 Calls", IF(tbl_Customers[[#This Row],[number_customer_service_calls]] &lt;=5, "4-5 Calls", "6+ Calls")))</f>
        <v>2-3 Calls</v>
      </c>
      <c r="X4104" t="str">
        <f>IF(tbl_Customers[[#This Row],[account_length]] &lt;= 50, "0-50", IF(tbl_Customers[[#This Row],[account_length]] &lt;=100, "51-100", IF(tbl_Customers[[#This Row],[account_length]] &lt;= 150, "101-150", "151+")))</f>
        <v>51-100</v>
      </c>
      <c r="Y4104" t="str">
        <f>IF(tbl_Customers[[#This Row],[total_intl_charge]] &lt;= 3, "Low Charges", "High Charges")</f>
        <v>Low Charges</v>
      </c>
      <c r="Z4104" t="str">
        <f>IF(tbl_Customers[[#This Row],[total_eve_calls]]&lt;=80,"Low Calls",
IF(tbl_Customers[[#This Row],[total_eve_calls]]&lt;=120,"Medium Calls","High Calls"))</f>
        <v>Medium Calls</v>
      </c>
      <c r="AA4104" t="str">
        <f>IF(tbl_Customers[[#This Row],[total_eve_charge]]&lt;=15,"Low Charges",
IF(tbl_Customers[[#This Row],[total_eve_charge]]&lt;=20,"Medium Charges","High Charges"))</f>
        <v>High Charges</v>
      </c>
      <c r="AB41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04" t="str">
        <f>IF(tbl_Customers[[#This Row],[number_vmail_messages]] = 0, "No Usage", IF(tbl_Customers[[#This Row],[number_vmail_messages]] &lt;= 20, "Low Usage", IF(tbl_Customers[[#This Row],[number_vmail_messages]] &lt;= 40, "Medium Usgae", "High Usage")))</f>
        <v>High Usage</v>
      </c>
      <c r="AD4104" t="str">
        <f>IF(tbl_Customers[[#This Row],[total_day_minutes]]&lt;=150,"Low Usage", IF(tbl_Customers[[#This Row],[total_day_minutes]]&lt;=200,"Medium Usage", IF(tbl_Customers[[#This Row],[total_day_minutes]]&lt;=250,"High Usage","Very High Usage")))</f>
        <v>Low Usage</v>
      </c>
      <c r="AE4104" t="str">
        <f>IF(tbl_Customers[[#This Row],[total_intl_calls]]&lt;=5,"Low Calls", IF(tbl_Customers[[#This Row],[total_intl_calls]]&lt;=10, "Medium Calls", "High Calls"))</f>
        <v>Medium Calls</v>
      </c>
      <c r="AF41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04" s="36" t="str">
        <f>IF(tbl_Customers[[#This Row],[Churn_Risk_Score]]&gt;=10,"High Risk", IF(tbl_Customers[[#This Row],[Churn_Risk_Score]]&gt;=5,"Medium Risk","Low Risk"))</f>
        <v>Low Risk</v>
      </c>
    </row>
    <row r="4105" spans="1:33" x14ac:dyDescent="0.35">
      <c r="A4105">
        <v>4104</v>
      </c>
      <c r="B4105" t="s">
        <v>34</v>
      </c>
      <c r="C4105">
        <v>83</v>
      </c>
      <c r="D4105" t="s">
        <v>25</v>
      </c>
      <c r="E4105" t="s">
        <v>23</v>
      </c>
      <c r="F4105" t="s">
        <v>22</v>
      </c>
      <c r="G4105">
        <v>0</v>
      </c>
      <c r="H4105">
        <v>197.6</v>
      </c>
      <c r="I4105">
        <v>105</v>
      </c>
      <c r="J4105">
        <v>33.590000000000003</v>
      </c>
      <c r="K4105">
        <v>177.5</v>
      </c>
      <c r="L4105">
        <v>96</v>
      </c>
      <c r="M4105">
        <v>15.09</v>
      </c>
      <c r="N4105">
        <v>126.8</v>
      </c>
      <c r="O4105">
        <v>100</v>
      </c>
      <c r="P4105">
        <v>5.71</v>
      </c>
      <c r="Q4105">
        <v>9.1999999999999993</v>
      </c>
      <c r="R4105">
        <v>1</v>
      </c>
      <c r="S4105">
        <v>2.48</v>
      </c>
      <c r="T4105">
        <v>3</v>
      </c>
      <c r="U4105" t="s">
        <v>23</v>
      </c>
      <c r="V4105">
        <f>IF(tbl_Customers[[#This Row],[churn]] = "yes", 1, 0)</f>
        <v>1</v>
      </c>
      <c r="W4105" t="str">
        <f>IF(tbl_Customers[[#This Row],[number_customer_service_calls]] &lt;= 1, "0-1 Calls", IF(tbl_Customers[[#This Row],[number_customer_service_calls]] &lt;= 3, "2-3 Calls", IF(tbl_Customers[[#This Row],[number_customer_service_calls]] &lt;=5, "4-5 Calls", "6+ Calls")))</f>
        <v>2-3 Calls</v>
      </c>
      <c r="X4105" t="str">
        <f>IF(tbl_Customers[[#This Row],[account_length]] &lt;= 50, "0-50", IF(tbl_Customers[[#This Row],[account_length]] &lt;=100, "51-100", IF(tbl_Customers[[#This Row],[account_length]] &lt;= 150, "101-150", "151+")))</f>
        <v>51-100</v>
      </c>
      <c r="Y4105" t="str">
        <f>IF(tbl_Customers[[#This Row],[total_intl_charge]] &lt;= 3, "Low Charges", "High Charges")</f>
        <v>Low Charges</v>
      </c>
      <c r="Z4105" t="str">
        <f>IF(tbl_Customers[[#This Row],[total_eve_calls]]&lt;=80,"Low Calls",
IF(tbl_Customers[[#This Row],[total_eve_calls]]&lt;=120,"Medium Calls","High Calls"))</f>
        <v>Medium Calls</v>
      </c>
      <c r="AA4105" t="str">
        <f>IF(tbl_Customers[[#This Row],[total_eve_charge]]&lt;=15,"Low Charges",
IF(tbl_Customers[[#This Row],[total_eve_charge]]&lt;=20,"Medium Charges","High Charges"))</f>
        <v>Medium Charges</v>
      </c>
      <c r="AB41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05" t="str">
        <f>IF(tbl_Customers[[#This Row],[number_vmail_messages]] = 0, "No Usage", IF(tbl_Customers[[#This Row],[number_vmail_messages]] &lt;= 20, "Low Usage", IF(tbl_Customers[[#This Row],[number_vmail_messages]] &lt;= 40, "Medium Usgae", "High Usage")))</f>
        <v>No Usage</v>
      </c>
      <c r="AD4105" t="str">
        <f>IF(tbl_Customers[[#This Row],[total_day_minutes]]&lt;=150,"Low Usage", IF(tbl_Customers[[#This Row],[total_day_minutes]]&lt;=200,"Medium Usage", IF(tbl_Customers[[#This Row],[total_day_minutes]]&lt;=250,"High Usage","Very High Usage")))</f>
        <v>Medium Usage</v>
      </c>
      <c r="AE4105" t="str">
        <f>IF(tbl_Customers[[#This Row],[total_intl_calls]]&lt;=5,"Low Calls", IF(tbl_Customers[[#This Row],[total_intl_calls]]&lt;=10, "Medium Calls", "High Calls"))</f>
        <v>Low Calls</v>
      </c>
      <c r="AF41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05" s="36" t="str">
        <f>IF(tbl_Customers[[#This Row],[Churn_Risk_Score]]&gt;=10,"High Risk", IF(tbl_Customers[[#This Row],[Churn_Risk_Score]]&gt;=5,"Medium Risk","Low Risk"))</f>
        <v>Low Risk</v>
      </c>
    </row>
    <row r="4106" spans="1:33" x14ac:dyDescent="0.35">
      <c r="A4106">
        <v>4105</v>
      </c>
      <c r="B4106" t="s">
        <v>74</v>
      </c>
      <c r="C4106">
        <v>87</v>
      </c>
      <c r="D4106" t="s">
        <v>28</v>
      </c>
      <c r="E4106" t="s">
        <v>22</v>
      </c>
      <c r="F4106" t="s">
        <v>23</v>
      </c>
      <c r="G4106">
        <v>18</v>
      </c>
      <c r="H4106">
        <v>186.7</v>
      </c>
      <c r="I4106">
        <v>74</v>
      </c>
      <c r="J4106">
        <v>31.74</v>
      </c>
      <c r="K4106">
        <v>220</v>
      </c>
      <c r="L4106">
        <v>77</v>
      </c>
      <c r="M4106">
        <v>18.7</v>
      </c>
      <c r="N4106">
        <v>224.6</v>
      </c>
      <c r="O4106">
        <v>137</v>
      </c>
      <c r="P4106">
        <v>10.11</v>
      </c>
      <c r="Q4106">
        <v>12</v>
      </c>
      <c r="R4106">
        <v>4</v>
      </c>
      <c r="S4106">
        <v>3.24</v>
      </c>
      <c r="T4106">
        <v>1</v>
      </c>
      <c r="U4106" t="s">
        <v>22</v>
      </c>
      <c r="V4106">
        <f>IF(tbl_Customers[[#This Row],[churn]] = "yes", 1, 0)</f>
        <v>0</v>
      </c>
      <c r="W4106" t="str">
        <f>IF(tbl_Customers[[#This Row],[number_customer_service_calls]] &lt;= 1, "0-1 Calls", IF(tbl_Customers[[#This Row],[number_customer_service_calls]] &lt;= 3, "2-3 Calls", IF(tbl_Customers[[#This Row],[number_customer_service_calls]] &lt;=5, "4-5 Calls", "6+ Calls")))</f>
        <v>0-1 Calls</v>
      </c>
      <c r="X4106" t="str">
        <f>IF(tbl_Customers[[#This Row],[account_length]] &lt;= 50, "0-50", IF(tbl_Customers[[#This Row],[account_length]] &lt;=100, "51-100", IF(tbl_Customers[[#This Row],[account_length]] &lt;= 150, "101-150", "151+")))</f>
        <v>51-100</v>
      </c>
      <c r="Y4106" t="str">
        <f>IF(tbl_Customers[[#This Row],[total_intl_charge]] &lt;= 3, "Low Charges", "High Charges")</f>
        <v>High Charges</v>
      </c>
      <c r="Z4106" t="str">
        <f>IF(tbl_Customers[[#This Row],[total_eve_calls]]&lt;=80,"Low Calls",
IF(tbl_Customers[[#This Row],[total_eve_calls]]&lt;=120,"Medium Calls","High Calls"))</f>
        <v>Low Calls</v>
      </c>
      <c r="AA4106" t="str">
        <f>IF(tbl_Customers[[#This Row],[total_eve_charge]]&lt;=15,"Low Charges",
IF(tbl_Customers[[#This Row],[total_eve_charge]]&lt;=20,"Medium Charges","High Charges"))</f>
        <v>Medium Charges</v>
      </c>
      <c r="AB41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06" t="str">
        <f>IF(tbl_Customers[[#This Row],[number_vmail_messages]] = 0, "No Usage", IF(tbl_Customers[[#This Row],[number_vmail_messages]] &lt;= 20, "Low Usage", IF(tbl_Customers[[#This Row],[number_vmail_messages]] &lt;= 40, "Medium Usgae", "High Usage")))</f>
        <v>Low Usage</v>
      </c>
      <c r="AD4106" t="str">
        <f>IF(tbl_Customers[[#This Row],[total_day_minutes]]&lt;=150,"Low Usage", IF(tbl_Customers[[#This Row],[total_day_minutes]]&lt;=200,"Medium Usage", IF(tbl_Customers[[#This Row],[total_day_minutes]]&lt;=250,"High Usage","Very High Usage")))</f>
        <v>Medium Usage</v>
      </c>
      <c r="AE4106" t="str">
        <f>IF(tbl_Customers[[#This Row],[total_intl_calls]]&lt;=5,"Low Calls", IF(tbl_Customers[[#This Row],[total_intl_calls]]&lt;=10, "Medium Calls", "High Calls"))</f>
        <v>Low Calls</v>
      </c>
      <c r="AF41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06" s="36" t="str">
        <f>IF(tbl_Customers[[#This Row],[Churn_Risk_Score]]&gt;=10,"High Risk", IF(tbl_Customers[[#This Row],[Churn_Risk_Score]]&gt;=5,"Medium Risk","Low Risk"))</f>
        <v>Low Risk</v>
      </c>
    </row>
    <row r="4107" spans="1:33" x14ac:dyDescent="0.35">
      <c r="A4107">
        <v>4106</v>
      </c>
      <c r="B4107" t="s">
        <v>43</v>
      </c>
      <c r="C4107">
        <v>43</v>
      </c>
      <c r="D4107" t="s">
        <v>25</v>
      </c>
      <c r="E4107" t="s">
        <v>22</v>
      </c>
      <c r="F4107" t="s">
        <v>23</v>
      </c>
      <c r="G4107">
        <v>39</v>
      </c>
      <c r="H4107">
        <v>198.5</v>
      </c>
      <c r="I4107">
        <v>104</v>
      </c>
      <c r="J4107">
        <v>33.75</v>
      </c>
      <c r="K4107">
        <v>163.1</v>
      </c>
      <c r="L4107">
        <v>107</v>
      </c>
      <c r="M4107">
        <v>13.86</v>
      </c>
      <c r="N4107">
        <v>212.2</v>
      </c>
      <c r="O4107">
        <v>125</v>
      </c>
      <c r="P4107">
        <v>9.5500000000000007</v>
      </c>
      <c r="Q4107">
        <v>10.8</v>
      </c>
      <c r="R4107">
        <v>2</v>
      </c>
      <c r="S4107">
        <v>2.92</v>
      </c>
      <c r="T4107">
        <v>1</v>
      </c>
      <c r="U4107" t="s">
        <v>22</v>
      </c>
      <c r="V4107">
        <f>IF(tbl_Customers[[#This Row],[churn]] = "yes", 1, 0)</f>
        <v>0</v>
      </c>
      <c r="W4107" t="str">
        <f>IF(tbl_Customers[[#This Row],[number_customer_service_calls]] &lt;= 1, "0-1 Calls", IF(tbl_Customers[[#This Row],[number_customer_service_calls]] &lt;= 3, "2-3 Calls", IF(tbl_Customers[[#This Row],[number_customer_service_calls]] &lt;=5, "4-5 Calls", "6+ Calls")))</f>
        <v>0-1 Calls</v>
      </c>
      <c r="X4107" t="str">
        <f>IF(tbl_Customers[[#This Row],[account_length]] &lt;= 50, "0-50", IF(tbl_Customers[[#This Row],[account_length]] &lt;=100, "51-100", IF(tbl_Customers[[#This Row],[account_length]] &lt;= 150, "101-150", "151+")))</f>
        <v>0-50</v>
      </c>
      <c r="Y4107" t="str">
        <f>IF(tbl_Customers[[#This Row],[total_intl_charge]] &lt;= 3, "Low Charges", "High Charges")</f>
        <v>Low Charges</v>
      </c>
      <c r="Z4107" t="str">
        <f>IF(tbl_Customers[[#This Row],[total_eve_calls]]&lt;=80,"Low Calls",
IF(tbl_Customers[[#This Row],[total_eve_calls]]&lt;=120,"Medium Calls","High Calls"))</f>
        <v>Medium Calls</v>
      </c>
      <c r="AA4107" t="str">
        <f>IF(tbl_Customers[[#This Row],[total_eve_charge]]&lt;=15,"Low Charges",
IF(tbl_Customers[[#This Row],[total_eve_charge]]&lt;=20,"Medium Charges","High Charges"))</f>
        <v>Low Charges</v>
      </c>
      <c r="AB41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07" t="str">
        <f>IF(tbl_Customers[[#This Row],[number_vmail_messages]] = 0, "No Usage", IF(tbl_Customers[[#This Row],[number_vmail_messages]] &lt;= 20, "Low Usage", IF(tbl_Customers[[#This Row],[number_vmail_messages]] &lt;= 40, "Medium Usgae", "High Usage")))</f>
        <v>Medium Usgae</v>
      </c>
      <c r="AD4107" t="str">
        <f>IF(tbl_Customers[[#This Row],[total_day_minutes]]&lt;=150,"Low Usage", IF(tbl_Customers[[#This Row],[total_day_minutes]]&lt;=200,"Medium Usage", IF(tbl_Customers[[#This Row],[total_day_minutes]]&lt;=250,"High Usage","Very High Usage")))</f>
        <v>Medium Usage</v>
      </c>
      <c r="AE4107" t="str">
        <f>IF(tbl_Customers[[#This Row],[total_intl_calls]]&lt;=5,"Low Calls", IF(tbl_Customers[[#This Row],[total_intl_calls]]&lt;=10, "Medium Calls", "High Calls"))</f>
        <v>Low Calls</v>
      </c>
      <c r="AF41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07" s="36" t="str">
        <f>IF(tbl_Customers[[#This Row],[Churn_Risk_Score]]&gt;=10,"High Risk", IF(tbl_Customers[[#This Row],[Churn_Risk_Score]]&gt;=5,"Medium Risk","Low Risk"))</f>
        <v>Low Risk</v>
      </c>
    </row>
    <row r="4108" spans="1:33" x14ac:dyDescent="0.35">
      <c r="A4108">
        <v>4107</v>
      </c>
      <c r="B4108" t="s">
        <v>59</v>
      </c>
      <c r="C4108">
        <v>113</v>
      </c>
      <c r="D4108" t="s">
        <v>25</v>
      </c>
      <c r="E4108" t="s">
        <v>22</v>
      </c>
      <c r="F4108" t="s">
        <v>22</v>
      </c>
      <c r="G4108">
        <v>0</v>
      </c>
      <c r="H4108">
        <v>161.1</v>
      </c>
      <c r="I4108">
        <v>133</v>
      </c>
      <c r="J4108">
        <v>27.39</v>
      </c>
      <c r="K4108">
        <v>205.3</v>
      </c>
      <c r="L4108">
        <v>95</v>
      </c>
      <c r="M4108">
        <v>17.45</v>
      </c>
      <c r="N4108">
        <v>60.3</v>
      </c>
      <c r="O4108">
        <v>93</v>
      </c>
      <c r="P4108">
        <v>2.71</v>
      </c>
      <c r="Q4108">
        <v>12.2</v>
      </c>
      <c r="R4108">
        <v>2</v>
      </c>
      <c r="S4108">
        <v>3.29</v>
      </c>
      <c r="T4108">
        <v>2</v>
      </c>
      <c r="U4108" t="s">
        <v>22</v>
      </c>
      <c r="V4108">
        <f>IF(tbl_Customers[[#This Row],[churn]] = "yes", 1, 0)</f>
        <v>0</v>
      </c>
      <c r="W4108" t="str">
        <f>IF(tbl_Customers[[#This Row],[number_customer_service_calls]] &lt;= 1, "0-1 Calls", IF(tbl_Customers[[#This Row],[number_customer_service_calls]] &lt;= 3, "2-3 Calls", IF(tbl_Customers[[#This Row],[number_customer_service_calls]] &lt;=5, "4-5 Calls", "6+ Calls")))</f>
        <v>2-3 Calls</v>
      </c>
      <c r="X4108" t="str">
        <f>IF(tbl_Customers[[#This Row],[account_length]] &lt;= 50, "0-50", IF(tbl_Customers[[#This Row],[account_length]] &lt;=100, "51-100", IF(tbl_Customers[[#This Row],[account_length]] &lt;= 150, "101-150", "151+")))</f>
        <v>101-150</v>
      </c>
      <c r="Y4108" t="str">
        <f>IF(tbl_Customers[[#This Row],[total_intl_charge]] &lt;= 3, "Low Charges", "High Charges")</f>
        <v>High Charges</v>
      </c>
      <c r="Z4108" t="str">
        <f>IF(tbl_Customers[[#This Row],[total_eve_calls]]&lt;=80,"Low Calls",
IF(tbl_Customers[[#This Row],[total_eve_calls]]&lt;=120,"Medium Calls","High Calls"))</f>
        <v>Medium Calls</v>
      </c>
      <c r="AA4108" t="str">
        <f>IF(tbl_Customers[[#This Row],[total_eve_charge]]&lt;=15,"Low Charges",
IF(tbl_Customers[[#This Row],[total_eve_charge]]&lt;=20,"Medium Charges","High Charges"))</f>
        <v>Medium Charges</v>
      </c>
      <c r="AB41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08" t="str">
        <f>IF(tbl_Customers[[#This Row],[number_vmail_messages]] = 0, "No Usage", IF(tbl_Customers[[#This Row],[number_vmail_messages]] &lt;= 20, "Low Usage", IF(tbl_Customers[[#This Row],[number_vmail_messages]] &lt;= 40, "Medium Usgae", "High Usage")))</f>
        <v>No Usage</v>
      </c>
      <c r="AD4108" t="str">
        <f>IF(tbl_Customers[[#This Row],[total_day_minutes]]&lt;=150,"Low Usage", IF(tbl_Customers[[#This Row],[total_day_minutes]]&lt;=200,"Medium Usage", IF(tbl_Customers[[#This Row],[total_day_minutes]]&lt;=250,"High Usage","Very High Usage")))</f>
        <v>Medium Usage</v>
      </c>
      <c r="AE4108" t="str">
        <f>IF(tbl_Customers[[#This Row],[total_intl_calls]]&lt;=5,"Low Calls", IF(tbl_Customers[[#This Row],[total_intl_calls]]&lt;=10, "Medium Calls", "High Calls"))</f>
        <v>Low Calls</v>
      </c>
      <c r="AF41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08" s="36" t="str">
        <f>IF(tbl_Customers[[#This Row],[Churn_Risk_Score]]&gt;=10,"High Risk", IF(tbl_Customers[[#This Row],[Churn_Risk_Score]]&gt;=5,"Medium Risk","Low Risk"))</f>
        <v>Low Risk</v>
      </c>
    </row>
    <row r="4109" spans="1:33" x14ac:dyDescent="0.35">
      <c r="A4109">
        <v>4108</v>
      </c>
      <c r="B4109" t="s">
        <v>50</v>
      </c>
      <c r="C4109">
        <v>95</v>
      </c>
      <c r="D4109" t="s">
        <v>21</v>
      </c>
      <c r="E4109" t="s">
        <v>22</v>
      </c>
      <c r="F4109" t="s">
        <v>23</v>
      </c>
      <c r="G4109">
        <v>27</v>
      </c>
      <c r="H4109">
        <v>190.8</v>
      </c>
      <c r="I4109">
        <v>76</v>
      </c>
      <c r="J4109">
        <v>32.44</v>
      </c>
      <c r="K4109">
        <v>177.5</v>
      </c>
      <c r="L4109">
        <v>104</v>
      </c>
      <c r="M4109">
        <v>15.09</v>
      </c>
      <c r="N4109">
        <v>227.3</v>
      </c>
      <c r="O4109">
        <v>95</v>
      </c>
      <c r="P4109">
        <v>10.23</v>
      </c>
      <c r="Q4109">
        <v>5.9</v>
      </c>
      <c r="R4109">
        <v>1</v>
      </c>
      <c r="S4109">
        <v>1.59</v>
      </c>
      <c r="T4109">
        <v>2</v>
      </c>
      <c r="U4109" t="s">
        <v>22</v>
      </c>
      <c r="V4109">
        <f>IF(tbl_Customers[[#This Row],[churn]] = "yes", 1, 0)</f>
        <v>0</v>
      </c>
      <c r="W4109" t="str">
        <f>IF(tbl_Customers[[#This Row],[number_customer_service_calls]] &lt;= 1, "0-1 Calls", IF(tbl_Customers[[#This Row],[number_customer_service_calls]] &lt;= 3, "2-3 Calls", IF(tbl_Customers[[#This Row],[number_customer_service_calls]] &lt;=5, "4-5 Calls", "6+ Calls")))</f>
        <v>2-3 Calls</v>
      </c>
      <c r="X4109" t="str">
        <f>IF(tbl_Customers[[#This Row],[account_length]] &lt;= 50, "0-50", IF(tbl_Customers[[#This Row],[account_length]] &lt;=100, "51-100", IF(tbl_Customers[[#This Row],[account_length]] &lt;= 150, "101-150", "151+")))</f>
        <v>51-100</v>
      </c>
      <c r="Y4109" t="str">
        <f>IF(tbl_Customers[[#This Row],[total_intl_charge]] &lt;= 3, "Low Charges", "High Charges")</f>
        <v>Low Charges</v>
      </c>
      <c r="Z4109" t="str">
        <f>IF(tbl_Customers[[#This Row],[total_eve_calls]]&lt;=80,"Low Calls",
IF(tbl_Customers[[#This Row],[total_eve_calls]]&lt;=120,"Medium Calls","High Calls"))</f>
        <v>Medium Calls</v>
      </c>
      <c r="AA4109" t="str">
        <f>IF(tbl_Customers[[#This Row],[total_eve_charge]]&lt;=15,"Low Charges",
IF(tbl_Customers[[#This Row],[total_eve_charge]]&lt;=20,"Medium Charges","High Charges"))</f>
        <v>Medium Charges</v>
      </c>
      <c r="AB41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09" t="str">
        <f>IF(tbl_Customers[[#This Row],[number_vmail_messages]] = 0, "No Usage", IF(tbl_Customers[[#This Row],[number_vmail_messages]] &lt;= 20, "Low Usage", IF(tbl_Customers[[#This Row],[number_vmail_messages]] &lt;= 40, "Medium Usgae", "High Usage")))</f>
        <v>Medium Usgae</v>
      </c>
      <c r="AD4109" t="str">
        <f>IF(tbl_Customers[[#This Row],[total_day_minutes]]&lt;=150,"Low Usage", IF(tbl_Customers[[#This Row],[total_day_minutes]]&lt;=200,"Medium Usage", IF(tbl_Customers[[#This Row],[total_day_minutes]]&lt;=250,"High Usage","Very High Usage")))</f>
        <v>Medium Usage</v>
      </c>
      <c r="AE4109" t="str">
        <f>IF(tbl_Customers[[#This Row],[total_intl_calls]]&lt;=5,"Low Calls", IF(tbl_Customers[[#This Row],[total_intl_calls]]&lt;=10, "Medium Calls", "High Calls"))</f>
        <v>Low Calls</v>
      </c>
      <c r="AF41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09" s="36" t="str">
        <f>IF(tbl_Customers[[#This Row],[Churn_Risk_Score]]&gt;=10,"High Risk", IF(tbl_Customers[[#This Row],[Churn_Risk_Score]]&gt;=5,"Medium Risk","Low Risk"))</f>
        <v>Low Risk</v>
      </c>
    </row>
    <row r="4110" spans="1:33" x14ac:dyDescent="0.35">
      <c r="A4110">
        <v>4109</v>
      </c>
      <c r="B4110" t="s">
        <v>39</v>
      </c>
      <c r="C4110">
        <v>30</v>
      </c>
      <c r="D4110" t="s">
        <v>21</v>
      </c>
      <c r="E4110" t="s">
        <v>22</v>
      </c>
      <c r="F4110" t="s">
        <v>22</v>
      </c>
      <c r="G4110">
        <v>0</v>
      </c>
      <c r="H4110">
        <v>195.2</v>
      </c>
      <c r="I4110">
        <v>100</v>
      </c>
      <c r="J4110">
        <v>33.18</v>
      </c>
      <c r="K4110">
        <v>179.8</v>
      </c>
      <c r="L4110">
        <v>95</v>
      </c>
      <c r="M4110">
        <v>15.28</v>
      </c>
      <c r="N4110">
        <v>298.3</v>
      </c>
      <c r="O4110">
        <v>115</v>
      </c>
      <c r="P4110">
        <v>13.42</v>
      </c>
      <c r="Q4110">
        <v>11.5</v>
      </c>
      <c r="R4110">
        <v>4</v>
      </c>
      <c r="S4110">
        <v>3.11</v>
      </c>
      <c r="T4110">
        <v>1</v>
      </c>
      <c r="U4110" t="s">
        <v>22</v>
      </c>
      <c r="V4110">
        <f>IF(tbl_Customers[[#This Row],[churn]] = "yes", 1, 0)</f>
        <v>0</v>
      </c>
      <c r="W4110" t="str">
        <f>IF(tbl_Customers[[#This Row],[number_customer_service_calls]] &lt;= 1, "0-1 Calls", IF(tbl_Customers[[#This Row],[number_customer_service_calls]] &lt;= 3, "2-3 Calls", IF(tbl_Customers[[#This Row],[number_customer_service_calls]] &lt;=5, "4-5 Calls", "6+ Calls")))</f>
        <v>0-1 Calls</v>
      </c>
      <c r="X4110" t="str">
        <f>IF(tbl_Customers[[#This Row],[account_length]] &lt;= 50, "0-50", IF(tbl_Customers[[#This Row],[account_length]] &lt;=100, "51-100", IF(tbl_Customers[[#This Row],[account_length]] &lt;= 150, "101-150", "151+")))</f>
        <v>0-50</v>
      </c>
      <c r="Y4110" t="str">
        <f>IF(tbl_Customers[[#This Row],[total_intl_charge]] &lt;= 3, "Low Charges", "High Charges")</f>
        <v>High Charges</v>
      </c>
      <c r="Z4110" t="str">
        <f>IF(tbl_Customers[[#This Row],[total_eve_calls]]&lt;=80,"Low Calls",
IF(tbl_Customers[[#This Row],[total_eve_calls]]&lt;=120,"Medium Calls","High Calls"))</f>
        <v>Medium Calls</v>
      </c>
      <c r="AA4110" t="str">
        <f>IF(tbl_Customers[[#This Row],[total_eve_charge]]&lt;=15,"Low Charges",
IF(tbl_Customers[[#This Row],[total_eve_charge]]&lt;=20,"Medium Charges","High Charges"))</f>
        <v>Medium Charges</v>
      </c>
      <c r="AB41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10" t="str">
        <f>IF(tbl_Customers[[#This Row],[number_vmail_messages]] = 0, "No Usage", IF(tbl_Customers[[#This Row],[number_vmail_messages]] &lt;= 20, "Low Usage", IF(tbl_Customers[[#This Row],[number_vmail_messages]] &lt;= 40, "Medium Usgae", "High Usage")))</f>
        <v>No Usage</v>
      </c>
      <c r="AD4110" t="str">
        <f>IF(tbl_Customers[[#This Row],[total_day_minutes]]&lt;=150,"Low Usage", IF(tbl_Customers[[#This Row],[total_day_minutes]]&lt;=200,"Medium Usage", IF(tbl_Customers[[#This Row],[total_day_minutes]]&lt;=250,"High Usage","Very High Usage")))</f>
        <v>Medium Usage</v>
      </c>
      <c r="AE4110" t="str">
        <f>IF(tbl_Customers[[#This Row],[total_intl_calls]]&lt;=5,"Low Calls", IF(tbl_Customers[[#This Row],[total_intl_calls]]&lt;=10, "Medium Calls", "High Calls"))</f>
        <v>Low Calls</v>
      </c>
      <c r="AF41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10" s="36" t="str">
        <f>IF(tbl_Customers[[#This Row],[Churn_Risk_Score]]&gt;=10,"High Risk", IF(tbl_Customers[[#This Row],[Churn_Risk_Score]]&gt;=5,"Medium Risk","Low Risk"))</f>
        <v>Low Risk</v>
      </c>
    </row>
    <row r="4111" spans="1:33" x14ac:dyDescent="0.35">
      <c r="A4111">
        <v>4110</v>
      </c>
      <c r="B4111" t="s">
        <v>24</v>
      </c>
      <c r="C4111">
        <v>172</v>
      </c>
      <c r="D4111" t="s">
        <v>28</v>
      </c>
      <c r="E4111" t="s">
        <v>22</v>
      </c>
      <c r="F4111" t="s">
        <v>22</v>
      </c>
      <c r="G4111">
        <v>0</v>
      </c>
      <c r="H4111">
        <v>290.5</v>
      </c>
      <c r="I4111">
        <v>123</v>
      </c>
      <c r="J4111">
        <v>49.39</v>
      </c>
      <c r="K4111">
        <v>253</v>
      </c>
      <c r="L4111">
        <v>77</v>
      </c>
      <c r="M4111">
        <v>21.51</v>
      </c>
      <c r="N4111">
        <v>159.30000000000001</v>
      </c>
      <c r="O4111">
        <v>96</v>
      </c>
      <c r="P4111">
        <v>7.17</v>
      </c>
      <c r="Q4111">
        <v>11.3</v>
      </c>
      <c r="R4111">
        <v>5</v>
      </c>
      <c r="S4111">
        <v>3.05</v>
      </c>
      <c r="T4111">
        <v>2</v>
      </c>
      <c r="U4111" t="s">
        <v>23</v>
      </c>
      <c r="V4111">
        <f>IF(tbl_Customers[[#This Row],[churn]] = "yes", 1, 0)</f>
        <v>1</v>
      </c>
      <c r="W4111" t="str">
        <f>IF(tbl_Customers[[#This Row],[number_customer_service_calls]] &lt;= 1, "0-1 Calls", IF(tbl_Customers[[#This Row],[number_customer_service_calls]] &lt;= 3, "2-3 Calls", IF(tbl_Customers[[#This Row],[number_customer_service_calls]] &lt;=5, "4-5 Calls", "6+ Calls")))</f>
        <v>2-3 Calls</v>
      </c>
      <c r="X4111" t="str">
        <f>IF(tbl_Customers[[#This Row],[account_length]] &lt;= 50, "0-50", IF(tbl_Customers[[#This Row],[account_length]] &lt;=100, "51-100", IF(tbl_Customers[[#This Row],[account_length]] &lt;= 150, "101-150", "151+")))</f>
        <v>151+</v>
      </c>
      <c r="Y4111" t="str">
        <f>IF(tbl_Customers[[#This Row],[total_intl_charge]] &lt;= 3, "Low Charges", "High Charges")</f>
        <v>High Charges</v>
      </c>
      <c r="Z4111" t="str">
        <f>IF(tbl_Customers[[#This Row],[total_eve_calls]]&lt;=80,"Low Calls",
IF(tbl_Customers[[#This Row],[total_eve_calls]]&lt;=120,"Medium Calls","High Calls"))</f>
        <v>Low Calls</v>
      </c>
      <c r="AA4111" t="str">
        <f>IF(tbl_Customers[[#This Row],[total_eve_charge]]&lt;=15,"Low Charges",
IF(tbl_Customers[[#This Row],[total_eve_charge]]&lt;=20,"Medium Charges","High Charges"))</f>
        <v>High Charges</v>
      </c>
      <c r="AB41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11" t="str">
        <f>IF(tbl_Customers[[#This Row],[number_vmail_messages]] = 0, "No Usage", IF(tbl_Customers[[#This Row],[number_vmail_messages]] &lt;= 20, "Low Usage", IF(tbl_Customers[[#This Row],[number_vmail_messages]] &lt;= 40, "Medium Usgae", "High Usage")))</f>
        <v>No Usage</v>
      </c>
      <c r="AD4111" t="str">
        <f>IF(tbl_Customers[[#This Row],[total_day_minutes]]&lt;=150,"Low Usage", IF(tbl_Customers[[#This Row],[total_day_minutes]]&lt;=200,"Medium Usage", IF(tbl_Customers[[#This Row],[total_day_minutes]]&lt;=250,"High Usage","Very High Usage")))</f>
        <v>Very High Usage</v>
      </c>
      <c r="AE4111" t="str">
        <f>IF(tbl_Customers[[#This Row],[total_intl_calls]]&lt;=5,"Low Calls", IF(tbl_Customers[[#This Row],[total_intl_calls]]&lt;=10, "Medium Calls", "High Calls"))</f>
        <v>Low Calls</v>
      </c>
      <c r="AF41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11" s="36" t="str">
        <f>IF(tbl_Customers[[#This Row],[Churn_Risk_Score]]&gt;=10,"High Risk", IF(tbl_Customers[[#This Row],[Churn_Risk_Score]]&gt;=5,"Medium Risk","Low Risk"))</f>
        <v>Medium Risk</v>
      </c>
    </row>
    <row r="4112" spans="1:33" x14ac:dyDescent="0.35">
      <c r="A4112">
        <v>4111</v>
      </c>
      <c r="B4112" t="s">
        <v>66</v>
      </c>
      <c r="C4112">
        <v>82</v>
      </c>
      <c r="D4112" t="s">
        <v>21</v>
      </c>
      <c r="E4112" t="s">
        <v>22</v>
      </c>
      <c r="F4112" t="s">
        <v>23</v>
      </c>
      <c r="G4112">
        <v>23</v>
      </c>
      <c r="H4112">
        <v>165.2</v>
      </c>
      <c r="I4112">
        <v>103</v>
      </c>
      <c r="J4112">
        <v>28.08</v>
      </c>
      <c r="K4112">
        <v>193.9</v>
      </c>
      <c r="L4112">
        <v>78</v>
      </c>
      <c r="M4112">
        <v>16.48</v>
      </c>
      <c r="N4112">
        <v>170.9</v>
      </c>
      <c r="O4112">
        <v>90</v>
      </c>
      <c r="P4112">
        <v>7.69</v>
      </c>
      <c r="Q4112">
        <v>11.8</v>
      </c>
      <c r="R4112">
        <v>2</v>
      </c>
      <c r="S4112">
        <v>3.19</v>
      </c>
      <c r="T4112">
        <v>1</v>
      </c>
      <c r="U4112" t="s">
        <v>22</v>
      </c>
      <c r="V4112">
        <f>IF(tbl_Customers[[#This Row],[churn]] = "yes", 1, 0)</f>
        <v>0</v>
      </c>
      <c r="W4112" t="str">
        <f>IF(tbl_Customers[[#This Row],[number_customer_service_calls]] &lt;= 1, "0-1 Calls", IF(tbl_Customers[[#This Row],[number_customer_service_calls]] &lt;= 3, "2-3 Calls", IF(tbl_Customers[[#This Row],[number_customer_service_calls]] &lt;=5, "4-5 Calls", "6+ Calls")))</f>
        <v>0-1 Calls</v>
      </c>
      <c r="X4112" t="str">
        <f>IF(tbl_Customers[[#This Row],[account_length]] &lt;= 50, "0-50", IF(tbl_Customers[[#This Row],[account_length]] &lt;=100, "51-100", IF(tbl_Customers[[#This Row],[account_length]] &lt;= 150, "101-150", "151+")))</f>
        <v>51-100</v>
      </c>
      <c r="Y4112" t="str">
        <f>IF(tbl_Customers[[#This Row],[total_intl_charge]] &lt;= 3, "Low Charges", "High Charges")</f>
        <v>High Charges</v>
      </c>
      <c r="Z4112" t="str">
        <f>IF(tbl_Customers[[#This Row],[total_eve_calls]]&lt;=80,"Low Calls",
IF(tbl_Customers[[#This Row],[total_eve_calls]]&lt;=120,"Medium Calls","High Calls"))</f>
        <v>Low Calls</v>
      </c>
      <c r="AA4112" t="str">
        <f>IF(tbl_Customers[[#This Row],[total_eve_charge]]&lt;=15,"Low Charges",
IF(tbl_Customers[[#This Row],[total_eve_charge]]&lt;=20,"Medium Charges","High Charges"))</f>
        <v>Medium Charges</v>
      </c>
      <c r="AB41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12" t="str">
        <f>IF(tbl_Customers[[#This Row],[number_vmail_messages]] = 0, "No Usage", IF(tbl_Customers[[#This Row],[number_vmail_messages]] &lt;= 20, "Low Usage", IF(tbl_Customers[[#This Row],[number_vmail_messages]] &lt;= 40, "Medium Usgae", "High Usage")))</f>
        <v>Medium Usgae</v>
      </c>
      <c r="AD4112" t="str">
        <f>IF(tbl_Customers[[#This Row],[total_day_minutes]]&lt;=150,"Low Usage", IF(tbl_Customers[[#This Row],[total_day_minutes]]&lt;=200,"Medium Usage", IF(tbl_Customers[[#This Row],[total_day_minutes]]&lt;=250,"High Usage","Very High Usage")))</f>
        <v>Medium Usage</v>
      </c>
      <c r="AE4112" t="str">
        <f>IF(tbl_Customers[[#This Row],[total_intl_calls]]&lt;=5,"Low Calls", IF(tbl_Customers[[#This Row],[total_intl_calls]]&lt;=10, "Medium Calls", "High Calls"))</f>
        <v>Low Calls</v>
      </c>
      <c r="AF41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12" s="36" t="str">
        <f>IF(tbl_Customers[[#This Row],[Churn_Risk_Score]]&gt;=10,"High Risk", IF(tbl_Customers[[#This Row],[Churn_Risk_Score]]&gt;=5,"Medium Risk","Low Risk"))</f>
        <v>Low Risk</v>
      </c>
    </row>
    <row r="4113" spans="1:33" x14ac:dyDescent="0.35">
      <c r="A4113">
        <v>4112</v>
      </c>
      <c r="B4113" t="s">
        <v>51</v>
      </c>
      <c r="C4113">
        <v>95</v>
      </c>
      <c r="D4113" t="s">
        <v>21</v>
      </c>
      <c r="E4113" t="s">
        <v>22</v>
      </c>
      <c r="F4113" t="s">
        <v>22</v>
      </c>
      <c r="G4113">
        <v>0</v>
      </c>
      <c r="H4113">
        <v>198.9</v>
      </c>
      <c r="I4113">
        <v>101</v>
      </c>
      <c r="J4113">
        <v>33.81</v>
      </c>
      <c r="K4113">
        <v>209.7</v>
      </c>
      <c r="L4113">
        <v>91</v>
      </c>
      <c r="M4113">
        <v>17.82</v>
      </c>
      <c r="N4113">
        <v>145.30000000000001</v>
      </c>
      <c r="O4113">
        <v>55</v>
      </c>
      <c r="P4113">
        <v>6.54</v>
      </c>
      <c r="Q4113">
        <v>11.4</v>
      </c>
      <c r="R4113">
        <v>4</v>
      </c>
      <c r="S4113">
        <v>3.08</v>
      </c>
      <c r="T4113">
        <v>1</v>
      </c>
      <c r="U4113" t="s">
        <v>22</v>
      </c>
      <c r="V4113">
        <f>IF(tbl_Customers[[#This Row],[churn]] = "yes", 1, 0)</f>
        <v>0</v>
      </c>
      <c r="W4113" t="str">
        <f>IF(tbl_Customers[[#This Row],[number_customer_service_calls]] &lt;= 1, "0-1 Calls", IF(tbl_Customers[[#This Row],[number_customer_service_calls]] &lt;= 3, "2-3 Calls", IF(tbl_Customers[[#This Row],[number_customer_service_calls]] &lt;=5, "4-5 Calls", "6+ Calls")))</f>
        <v>0-1 Calls</v>
      </c>
      <c r="X4113" t="str">
        <f>IF(tbl_Customers[[#This Row],[account_length]] &lt;= 50, "0-50", IF(tbl_Customers[[#This Row],[account_length]] &lt;=100, "51-100", IF(tbl_Customers[[#This Row],[account_length]] &lt;= 150, "101-150", "151+")))</f>
        <v>51-100</v>
      </c>
      <c r="Y4113" t="str">
        <f>IF(tbl_Customers[[#This Row],[total_intl_charge]] &lt;= 3, "Low Charges", "High Charges")</f>
        <v>High Charges</v>
      </c>
      <c r="Z4113" t="str">
        <f>IF(tbl_Customers[[#This Row],[total_eve_calls]]&lt;=80,"Low Calls",
IF(tbl_Customers[[#This Row],[total_eve_calls]]&lt;=120,"Medium Calls","High Calls"))</f>
        <v>Medium Calls</v>
      </c>
      <c r="AA4113" t="str">
        <f>IF(tbl_Customers[[#This Row],[total_eve_charge]]&lt;=15,"Low Charges",
IF(tbl_Customers[[#This Row],[total_eve_charge]]&lt;=20,"Medium Charges","High Charges"))</f>
        <v>Medium Charges</v>
      </c>
      <c r="AB41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13" t="str">
        <f>IF(tbl_Customers[[#This Row],[number_vmail_messages]] = 0, "No Usage", IF(tbl_Customers[[#This Row],[number_vmail_messages]] &lt;= 20, "Low Usage", IF(tbl_Customers[[#This Row],[number_vmail_messages]] &lt;= 40, "Medium Usgae", "High Usage")))</f>
        <v>No Usage</v>
      </c>
      <c r="AD4113" t="str">
        <f>IF(tbl_Customers[[#This Row],[total_day_minutes]]&lt;=150,"Low Usage", IF(tbl_Customers[[#This Row],[total_day_minutes]]&lt;=200,"Medium Usage", IF(tbl_Customers[[#This Row],[total_day_minutes]]&lt;=250,"High Usage","Very High Usage")))</f>
        <v>Medium Usage</v>
      </c>
      <c r="AE4113" t="str">
        <f>IF(tbl_Customers[[#This Row],[total_intl_calls]]&lt;=5,"Low Calls", IF(tbl_Customers[[#This Row],[total_intl_calls]]&lt;=10, "Medium Calls", "High Calls"))</f>
        <v>Low Calls</v>
      </c>
      <c r="AF41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13" s="36" t="str">
        <f>IF(tbl_Customers[[#This Row],[Churn_Risk_Score]]&gt;=10,"High Risk", IF(tbl_Customers[[#This Row],[Churn_Risk_Score]]&gt;=5,"Medium Risk","Low Risk"))</f>
        <v>Low Risk</v>
      </c>
    </row>
    <row r="4114" spans="1:33" x14ac:dyDescent="0.35">
      <c r="A4114">
        <v>4113</v>
      </c>
      <c r="B4114" t="s">
        <v>54</v>
      </c>
      <c r="C4114">
        <v>97</v>
      </c>
      <c r="D4114" t="s">
        <v>25</v>
      </c>
      <c r="E4114" t="s">
        <v>22</v>
      </c>
      <c r="F4114" t="s">
        <v>22</v>
      </c>
      <c r="G4114">
        <v>0</v>
      </c>
      <c r="H4114">
        <v>169.2</v>
      </c>
      <c r="I4114">
        <v>91</v>
      </c>
      <c r="J4114">
        <v>28.76</v>
      </c>
      <c r="K4114">
        <v>224.6</v>
      </c>
      <c r="L4114">
        <v>122</v>
      </c>
      <c r="M4114">
        <v>19.09</v>
      </c>
      <c r="N4114">
        <v>108</v>
      </c>
      <c r="O4114">
        <v>115</v>
      </c>
      <c r="P4114">
        <v>4.8600000000000003</v>
      </c>
      <c r="Q4114">
        <v>13</v>
      </c>
      <c r="R4114">
        <v>5</v>
      </c>
      <c r="S4114">
        <v>3.51</v>
      </c>
      <c r="T4114">
        <v>1</v>
      </c>
      <c r="U4114" t="s">
        <v>22</v>
      </c>
      <c r="V4114">
        <f>IF(tbl_Customers[[#This Row],[churn]] = "yes", 1, 0)</f>
        <v>0</v>
      </c>
      <c r="W4114" t="str">
        <f>IF(tbl_Customers[[#This Row],[number_customer_service_calls]] &lt;= 1, "0-1 Calls", IF(tbl_Customers[[#This Row],[number_customer_service_calls]] &lt;= 3, "2-3 Calls", IF(tbl_Customers[[#This Row],[number_customer_service_calls]] &lt;=5, "4-5 Calls", "6+ Calls")))</f>
        <v>0-1 Calls</v>
      </c>
      <c r="X4114" t="str">
        <f>IF(tbl_Customers[[#This Row],[account_length]] &lt;= 50, "0-50", IF(tbl_Customers[[#This Row],[account_length]] &lt;=100, "51-100", IF(tbl_Customers[[#This Row],[account_length]] &lt;= 150, "101-150", "151+")))</f>
        <v>51-100</v>
      </c>
      <c r="Y4114" t="str">
        <f>IF(tbl_Customers[[#This Row],[total_intl_charge]] &lt;= 3, "Low Charges", "High Charges")</f>
        <v>High Charges</v>
      </c>
      <c r="Z4114" t="str">
        <f>IF(tbl_Customers[[#This Row],[total_eve_calls]]&lt;=80,"Low Calls",
IF(tbl_Customers[[#This Row],[total_eve_calls]]&lt;=120,"Medium Calls","High Calls"))</f>
        <v>High Calls</v>
      </c>
      <c r="AA4114" t="str">
        <f>IF(tbl_Customers[[#This Row],[total_eve_charge]]&lt;=15,"Low Charges",
IF(tbl_Customers[[#This Row],[total_eve_charge]]&lt;=20,"Medium Charges","High Charges"))</f>
        <v>Medium Charges</v>
      </c>
      <c r="AB41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14" t="str">
        <f>IF(tbl_Customers[[#This Row],[number_vmail_messages]] = 0, "No Usage", IF(tbl_Customers[[#This Row],[number_vmail_messages]] &lt;= 20, "Low Usage", IF(tbl_Customers[[#This Row],[number_vmail_messages]] &lt;= 40, "Medium Usgae", "High Usage")))</f>
        <v>No Usage</v>
      </c>
      <c r="AD4114" t="str">
        <f>IF(tbl_Customers[[#This Row],[total_day_minutes]]&lt;=150,"Low Usage", IF(tbl_Customers[[#This Row],[total_day_minutes]]&lt;=200,"Medium Usage", IF(tbl_Customers[[#This Row],[total_day_minutes]]&lt;=250,"High Usage","Very High Usage")))</f>
        <v>Medium Usage</v>
      </c>
      <c r="AE4114" t="str">
        <f>IF(tbl_Customers[[#This Row],[total_intl_calls]]&lt;=5,"Low Calls", IF(tbl_Customers[[#This Row],[total_intl_calls]]&lt;=10, "Medium Calls", "High Calls"))</f>
        <v>Low Calls</v>
      </c>
      <c r="AF41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14" s="36" t="str">
        <f>IF(tbl_Customers[[#This Row],[Churn_Risk_Score]]&gt;=10,"High Risk", IF(tbl_Customers[[#This Row],[Churn_Risk_Score]]&gt;=5,"Medium Risk","Low Risk"))</f>
        <v>Low Risk</v>
      </c>
    </row>
    <row r="4115" spans="1:33" x14ac:dyDescent="0.35">
      <c r="A4115">
        <v>4114</v>
      </c>
      <c r="B4115" t="s">
        <v>54</v>
      </c>
      <c r="C4115">
        <v>115</v>
      </c>
      <c r="D4115" t="s">
        <v>21</v>
      </c>
      <c r="E4115" t="s">
        <v>22</v>
      </c>
      <c r="F4115" t="s">
        <v>22</v>
      </c>
      <c r="G4115">
        <v>0</v>
      </c>
      <c r="H4115">
        <v>275.5</v>
      </c>
      <c r="I4115">
        <v>76</v>
      </c>
      <c r="J4115">
        <v>46.84</v>
      </c>
      <c r="K4115">
        <v>225.8</v>
      </c>
      <c r="L4115">
        <v>82</v>
      </c>
      <c r="M4115">
        <v>19.190000000000001</v>
      </c>
      <c r="N4115">
        <v>327.3</v>
      </c>
      <c r="O4115">
        <v>87</v>
      </c>
      <c r="P4115">
        <v>14.73</v>
      </c>
      <c r="Q4115">
        <v>4.8</v>
      </c>
      <c r="R4115">
        <v>2</v>
      </c>
      <c r="S4115">
        <v>1.3</v>
      </c>
      <c r="T4115">
        <v>3</v>
      </c>
      <c r="U4115" t="s">
        <v>23</v>
      </c>
      <c r="V4115">
        <f>IF(tbl_Customers[[#This Row],[churn]] = "yes", 1, 0)</f>
        <v>1</v>
      </c>
      <c r="W4115" t="str">
        <f>IF(tbl_Customers[[#This Row],[number_customer_service_calls]] &lt;= 1, "0-1 Calls", IF(tbl_Customers[[#This Row],[number_customer_service_calls]] &lt;= 3, "2-3 Calls", IF(tbl_Customers[[#This Row],[number_customer_service_calls]] &lt;=5, "4-5 Calls", "6+ Calls")))</f>
        <v>2-3 Calls</v>
      </c>
      <c r="X4115" t="str">
        <f>IF(tbl_Customers[[#This Row],[account_length]] &lt;= 50, "0-50", IF(tbl_Customers[[#This Row],[account_length]] &lt;=100, "51-100", IF(tbl_Customers[[#This Row],[account_length]] &lt;= 150, "101-150", "151+")))</f>
        <v>101-150</v>
      </c>
      <c r="Y4115" t="str">
        <f>IF(tbl_Customers[[#This Row],[total_intl_charge]] &lt;= 3, "Low Charges", "High Charges")</f>
        <v>Low Charges</v>
      </c>
      <c r="Z4115" t="str">
        <f>IF(tbl_Customers[[#This Row],[total_eve_calls]]&lt;=80,"Low Calls",
IF(tbl_Customers[[#This Row],[total_eve_calls]]&lt;=120,"Medium Calls","High Calls"))</f>
        <v>Medium Calls</v>
      </c>
      <c r="AA4115" t="str">
        <f>IF(tbl_Customers[[#This Row],[total_eve_charge]]&lt;=15,"Low Charges",
IF(tbl_Customers[[#This Row],[total_eve_charge]]&lt;=20,"Medium Charges","High Charges"))</f>
        <v>Medium Charges</v>
      </c>
      <c r="AB41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15" t="str">
        <f>IF(tbl_Customers[[#This Row],[number_vmail_messages]] = 0, "No Usage", IF(tbl_Customers[[#This Row],[number_vmail_messages]] &lt;= 20, "Low Usage", IF(tbl_Customers[[#This Row],[number_vmail_messages]] &lt;= 40, "Medium Usgae", "High Usage")))</f>
        <v>No Usage</v>
      </c>
      <c r="AD4115" t="str">
        <f>IF(tbl_Customers[[#This Row],[total_day_minutes]]&lt;=150,"Low Usage", IF(tbl_Customers[[#This Row],[total_day_minutes]]&lt;=200,"Medium Usage", IF(tbl_Customers[[#This Row],[total_day_minutes]]&lt;=250,"High Usage","Very High Usage")))</f>
        <v>Very High Usage</v>
      </c>
      <c r="AE4115" t="str">
        <f>IF(tbl_Customers[[#This Row],[total_intl_calls]]&lt;=5,"Low Calls", IF(tbl_Customers[[#This Row],[total_intl_calls]]&lt;=10, "Medium Calls", "High Calls"))</f>
        <v>Low Calls</v>
      </c>
      <c r="AF41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15" s="36" t="str">
        <f>IF(tbl_Customers[[#This Row],[Churn_Risk_Score]]&gt;=10,"High Risk", IF(tbl_Customers[[#This Row],[Churn_Risk_Score]]&gt;=5,"Medium Risk","Low Risk"))</f>
        <v>Medium Risk</v>
      </c>
    </row>
    <row r="4116" spans="1:33" x14ac:dyDescent="0.35">
      <c r="A4116">
        <v>4115</v>
      </c>
      <c r="B4116" t="s">
        <v>45</v>
      </c>
      <c r="C4116">
        <v>94</v>
      </c>
      <c r="D4116" t="s">
        <v>25</v>
      </c>
      <c r="E4116" t="s">
        <v>22</v>
      </c>
      <c r="F4116" t="s">
        <v>22</v>
      </c>
      <c r="G4116">
        <v>0</v>
      </c>
      <c r="H4116">
        <v>226.6</v>
      </c>
      <c r="I4116">
        <v>119</v>
      </c>
      <c r="J4116">
        <v>38.520000000000003</v>
      </c>
      <c r="K4116">
        <v>199.8</v>
      </c>
      <c r="L4116">
        <v>111</v>
      </c>
      <c r="M4116">
        <v>16.98</v>
      </c>
      <c r="N4116">
        <v>219.4</v>
      </c>
      <c r="O4116">
        <v>141</v>
      </c>
      <c r="P4116">
        <v>9.8699999999999992</v>
      </c>
      <c r="Q4116">
        <v>11.7</v>
      </c>
      <c r="R4116">
        <v>2</v>
      </c>
      <c r="S4116">
        <v>3.16</v>
      </c>
      <c r="T4116">
        <v>3</v>
      </c>
      <c r="U4116" t="s">
        <v>22</v>
      </c>
      <c r="V4116">
        <f>IF(tbl_Customers[[#This Row],[churn]] = "yes", 1, 0)</f>
        <v>0</v>
      </c>
      <c r="W4116" t="str">
        <f>IF(tbl_Customers[[#This Row],[number_customer_service_calls]] &lt;= 1, "0-1 Calls", IF(tbl_Customers[[#This Row],[number_customer_service_calls]] &lt;= 3, "2-3 Calls", IF(tbl_Customers[[#This Row],[number_customer_service_calls]] &lt;=5, "4-5 Calls", "6+ Calls")))</f>
        <v>2-3 Calls</v>
      </c>
      <c r="X4116" t="str">
        <f>IF(tbl_Customers[[#This Row],[account_length]] &lt;= 50, "0-50", IF(tbl_Customers[[#This Row],[account_length]] &lt;=100, "51-100", IF(tbl_Customers[[#This Row],[account_length]] &lt;= 150, "101-150", "151+")))</f>
        <v>51-100</v>
      </c>
      <c r="Y4116" t="str">
        <f>IF(tbl_Customers[[#This Row],[total_intl_charge]] &lt;= 3, "Low Charges", "High Charges")</f>
        <v>High Charges</v>
      </c>
      <c r="Z4116" t="str">
        <f>IF(tbl_Customers[[#This Row],[total_eve_calls]]&lt;=80,"Low Calls",
IF(tbl_Customers[[#This Row],[total_eve_calls]]&lt;=120,"Medium Calls","High Calls"))</f>
        <v>Medium Calls</v>
      </c>
      <c r="AA4116" t="str">
        <f>IF(tbl_Customers[[#This Row],[total_eve_charge]]&lt;=15,"Low Charges",
IF(tbl_Customers[[#This Row],[total_eve_charge]]&lt;=20,"Medium Charges","High Charges"))</f>
        <v>Medium Charges</v>
      </c>
      <c r="AB41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16" t="str">
        <f>IF(tbl_Customers[[#This Row],[number_vmail_messages]] = 0, "No Usage", IF(tbl_Customers[[#This Row],[number_vmail_messages]] &lt;= 20, "Low Usage", IF(tbl_Customers[[#This Row],[number_vmail_messages]] &lt;= 40, "Medium Usgae", "High Usage")))</f>
        <v>No Usage</v>
      </c>
      <c r="AD4116" t="str">
        <f>IF(tbl_Customers[[#This Row],[total_day_minutes]]&lt;=150,"Low Usage", IF(tbl_Customers[[#This Row],[total_day_minutes]]&lt;=200,"Medium Usage", IF(tbl_Customers[[#This Row],[total_day_minutes]]&lt;=250,"High Usage","Very High Usage")))</f>
        <v>High Usage</v>
      </c>
      <c r="AE4116" t="str">
        <f>IF(tbl_Customers[[#This Row],[total_intl_calls]]&lt;=5,"Low Calls", IF(tbl_Customers[[#This Row],[total_intl_calls]]&lt;=10, "Medium Calls", "High Calls"))</f>
        <v>Low Calls</v>
      </c>
      <c r="AF41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16" s="36" t="str">
        <f>IF(tbl_Customers[[#This Row],[Churn_Risk_Score]]&gt;=10,"High Risk", IF(tbl_Customers[[#This Row],[Churn_Risk_Score]]&gt;=5,"Medium Risk","Low Risk"))</f>
        <v>Low Risk</v>
      </c>
    </row>
    <row r="4117" spans="1:33" x14ac:dyDescent="0.35">
      <c r="A4117">
        <v>4116</v>
      </c>
      <c r="B4117" t="s">
        <v>73</v>
      </c>
      <c r="C4117">
        <v>88</v>
      </c>
      <c r="D4117" t="s">
        <v>21</v>
      </c>
      <c r="E4117" t="s">
        <v>22</v>
      </c>
      <c r="F4117" t="s">
        <v>22</v>
      </c>
      <c r="G4117">
        <v>0</v>
      </c>
      <c r="H4117">
        <v>158.19999999999999</v>
      </c>
      <c r="I4117">
        <v>130</v>
      </c>
      <c r="J4117">
        <v>26.89</v>
      </c>
      <c r="K4117">
        <v>234.6</v>
      </c>
      <c r="L4117">
        <v>91</v>
      </c>
      <c r="M4117">
        <v>19.940000000000001</v>
      </c>
      <c r="N4117">
        <v>291</v>
      </c>
      <c r="O4117">
        <v>117</v>
      </c>
      <c r="P4117">
        <v>13.1</v>
      </c>
      <c r="Q4117">
        <v>12.9</v>
      </c>
      <c r="R4117">
        <v>3</v>
      </c>
      <c r="S4117">
        <v>3.48</v>
      </c>
      <c r="T4117">
        <v>2</v>
      </c>
      <c r="U4117" t="s">
        <v>22</v>
      </c>
      <c r="V4117">
        <f>IF(tbl_Customers[[#This Row],[churn]] = "yes", 1, 0)</f>
        <v>0</v>
      </c>
      <c r="W4117" t="str">
        <f>IF(tbl_Customers[[#This Row],[number_customer_service_calls]] &lt;= 1, "0-1 Calls", IF(tbl_Customers[[#This Row],[number_customer_service_calls]] &lt;= 3, "2-3 Calls", IF(tbl_Customers[[#This Row],[number_customer_service_calls]] &lt;=5, "4-5 Calls", "6+ Calls")))</f>
        <v>2-3 Calls</v>
      </c>
      <c r="X4117" t="str">
        <f>IF(tbl_Customers[[#This Row],[account_length]] &lt;= 50, "0-50", IF(tbl_Customers[[#This Row],[account_length]] &lt;=100, "51-100", IF(tbl_Customers[[#This Row],[account_length]] &lt;= 150, "101-150", "151+")))</f>
        <v>51-100</v>
      </c>
      <c r="Y4117" t="str">
        <f>IF(tbl_Customers[[#This Row],[total_intl_charge]] &lt;= 3, "Low Charges", "High Charges")</f>
        <v>High Charges</v>
      </c>
      <c r="Z4117" t="str">
        <f>IF(tbl_Customers[[#This Row],[total_eve_calls]]&lt;=80,"Low Calls",
IF(tbl_Customers[[#This Row],[total_eve_calls]]&lt;=120,"Medium Calls","High Calls"))</f>
        <v>Medium Calls</v>
      </c>
      <c r="AA4117" t="str">
        <f>IF(tbl_Customers[[#This Row],[total_eve_charge]]&lt;=15,"Low Charges",
IF(tbl_Customers[[#This Row],[total_eve_charge]]&lt;=20,"Medium Charges","High Charges"))</f>
        <v>Medium Charges</v>
      </c>
      <c r="AB41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17" t="str">
        <f>IF(tbl_Customers[[#This Row],[number_vmail_messages]] = 0, "No Usage", IF(tbl_Customers[[#This Row],[number_vmail_messages]] &lt;= 20, "Low Usage", IF(tbl_Customers[[#This Row],[number_vmail_messages]] &lt;= 40, "Medium Usgae", "High Usage")))</f>
        <v>No Usage</v>
      </c>
      <c r="AD4117" t="str">
        <f>IF(tbl_Customers[[#This Row],[total_day_minutes]]&lt;=150,"Low Usage", IF(tbl_Customers[[#This Row],[total_day_minutes]]&lt;=200,"Medium Usage", IF(tbl_Customers[[#This Row],[total_day_minutes]]&lt;=250,"High Usage","Very High Usage")))</f>
        <v>Medium Usage</v>
      </c>
      <c r="AE4117" t="str">
        <f>IF(tbl_Customers[[#This Row],[total_intl_calls]]&lt;=5,"Low Calls", IF(tbl_Customers[[#This Row],[total_intl_calls]]&lt;=10, "Medium Calls", "High Calls"))</f>
        <v>Low Calls</v>
      </c>
      <c r="AF41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17" s="36" t="str">
        <f>IF(tbl_Customers[[#This Row],[Churn_Risk_Score]]&gt;=10,"High Risk", IF(tbl_Customers[[#This Row],[Churn_Risk_Score]]&gt;=5,"Medium Risk","Low Risk"))</f>
        <v>Low Risk</v>
      </c>
    </row>
    <row r="4118" spans="1:33" x14ac:dyDescent="0.35">
      <c r="A4118">
        <v>4117</v>
      </c>
      <c r="B4118" t="s">
        <v>27</v>
      </c>
      <c r="C4118">
        <v>95</v>
      </c>
      <c r="D4118" t="s">
        <v>21</v>
      </c>
      <c r="E4118" t="s">
        <v>22</v>
      </c>
      <c r="F4118" t="s">
        <v>22</v>
      </c>
      <c r="G4118">
        <v>0</v>
      </c>
      <c r="H4118">
        <v>186.4</v>
      </c>
      <c r="I4118">
        <v>85</v>
      </c>
      <c r="J4118">
        <v>31.69</v>
      </c>
      <c r="K4118">
        <v>173.4</v>
      </c>
      <c r="L4118">
        <v>100</v>
      </c>
      <c r="M4118">
        <v>14.74</v>
      </c>
      <c r="N4118">
        <v>294.7</v>
      </c>
      <c r="O4118">
        <v>73</v>
      </c>
      <c r="P4118">
        <v>13.26</v>
      </c>
      <c r="Q4118">
        <v>9.1</v>
      </c>
      <c r="R4118">
        <v>5</v>
      </c>
      <c r="S4118">
        <v>2.46</v>
      </c>
      <c r="T4118">
        <v>1</v>
      </c>
      <c r="U4118" t="s">
        <v>22</v>
      </c>
      <c r="V4118">
        <f>IF(tbl_Customers[[#This Row],[churn]] = "yes", 1, 0)</f>
        <v>0</v>
      </c>
      <c r="W4118" t="str">
        <f>IF(tbl_Customers[[#This Row],[number_customer_service_calls]] &lt;= 1, "0-1 Calls", IF(tbl_Customers[[#This Row],[number_customer_service_calls]] &lt;= 3, "2-3 Calls", IF(tbl_Customers[[#This Row],[number_customer_service_calls]] &lt;=5, "4-5 Calls", "6+ Calls")))</f>
        <v>0-1 Calls</v>
      </c>
      <c r="X4118" t="str">
        <f>IF(tbl_Customers[[#This Row],[account_length]] &lt;= 50, "0-50", IF(tbl_Customers[[#This Row],[account_length]] &lt;=100, "51-100", IF(tbl_Customers[[#This Row],[account_length]] &lt;= 150, "101-150", "151+")))</f>
        <v>51-100</v>
      </c>
      <c r="Y4118" t="str">
        <f>IF(tbl_Customers[[#This Row],[total_intl_charge]] &lt;= 3, "Low Charges", "High Charges")</f>
        <v>Low Charges</v>
      </c>
      <c r="Z4118" t="str">
        <f>IF(tbl_Customers[[#This Row],[total_eve_calls]]&lt;=80,"Low Calls",
IF(tbl_Customers[[#This Row],[total_eve_calls]]&lt;=120,"Medium Calls","High Calls"))</f>
        <v>Medium Calls</v>
      </c>
      <c r="AA4118" t="str">
        <f>IF(tbl_Customers[[#This Row],[total_eve_charge]]&lt;=15,"Low Charges",
IF(tbl_Customers[[#This Row],[total_eve_charge]]&lt;=20,"Medium Charges","High Charges"))</f>
        <v>Low Charges</v>
      </c>
      <c r="AB41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18" t="str">
        <f>IF(tbl_Customers[[#This Row],[number_vmail_messages]] = 0, "No Usage", IF(tbl_Customers[[#This Row],[number_vmail_messages]] &lt;= 20, "Low Usage", IF(tbl_Customers[[#This Row],[number_vmail_messages]] &lt;= 40, "Medium Usgae", "High Usage")))</f>
        <v>No Usage</v>
      </c>
      <c r="AD4118" t="str">
        <f>IF(tbl_Customers[[#This Row],[total_day_minutes]]&lt;=150,"Low Usage", IF(tbl_Customers[[#This Row],[total_day_minutes]]&lt;=200,"Medium Usage", IF(tbl_Customers[[#This Row],[total_day_minutes]]&lt;=250,"High Usage","Very High Usage")))</f>
        <v>Medium Usage</v>
      </c>
      <c r="AE4118" t="str">
        <f>IF(tbl_Customers[[#This Row],[total_intl_calls]]&lt;=5,"Low Calls", IF(tbl_Customers[[#This Row],[total_intl_calls]]&lt;=10, "Medium Calls", "High Calls"))</f>
        <v>Low Calls</v>
      </c>
      <c r="AF41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18" s="36" t="str">
        <f>IF(tbl_Customers[[#This Row],[Churn_Risk_Score]]&gt;=10,"High Risk", IF(tbl_Customers[[#This Row],[Churn_Risk_Score]]&gt;=5,"Medium Risk","Low Risk"))</f>
        <v>Low Risk</v>
      </c>
    </row>
    <row r="4119" spans="1:33" x14ac:dyDescent="0.35">
      <c r="A4119">
        <v>4118</v>
      </c>
      <c r="B4119" t="s">
        <v>57</v>
      </c>
      <c r="C4119">
        <v>52</v>
      </c>
      <c r="D4119" t="s">
        <v>25</v>
      </c>
      <c r="E4119" t="s">
        <v>22</v>
      </c>
      <c r="F4119" t="s">
        <v>22</v>
      </c>
      <c r="G4119">
        <v>0</v>
      </c>
      <c r="H4119">
        <v>165.8</v>
      </c>
      <c r="I4119">
        <v>94</v>
      </c>
      <c r="J4119">
        <v>28.19</v>
      </c>
      <c r="K4119">
        <v>192.8</v>
      </c>
      <c r="L4119">
        <v>135</v>
      </c>
      <c r="M4119">
        <v>16.39</v>
      </c>
      <c r="N4119">
        <v>247.8</v>
      </c>
      <c r="O4119">
        <v>64</v>
      </c>
      <c r="P4119">
        <v>11.15</v>
      </c>
      <c r="Q4119">
        <v>12.4</v>
      </c>
      <c r="R4119">
        <v>7</v>
      </c>
      <c r="S4119">
        <v>3.35</v>
      </c>
      <c r="T4119">
        <v>3</v>
      </c>
      <c r="U4119" t="s">
        <v>22</v>
      </c>
      <c r="V4119">
        <f>IF(tbl_Customers[[#This Row],[churn]] = "yes", 1, 0)</f>
        <v>0</v>
      </c>
      <c r="W4119" t="str">
        <f>IF(tbl_Customers[[#This Row],[number_customer_service_calls]] &lt;= 1, "0-1 Calls", IF(tbl_Customers[[#This Row],[number_customer_service_calls]] &lt;= 3, "2-3 Calls", IF(tbl_Customers[[#This Row],[number_customer_service_calls]] &lt;=5, "4-5 Calls", "6+ Calls")))</f>
        <v>2-3 Calls</v>
      </c>
      <c r="X4119" t="str">
        <f>IF(tbl_Customers[[#This Row],[account_length]] &lt;= 50, "0-50", IF(tbl_Customers[[#This Row],[account_length]] &lt;=100, "51-100", IF(tbl_Customers[[#This Row],[account_length]] &lt;= 150, "101-150", "151+")))</f>
        <v>51-100</v>
      </c>
      <c r="Y4119" t="str">
        <f>IF(tbl_Customers[[#This Row],[total_intl_charge]] &lt;= 3, "Low Charges", "High Charges")</f>
        <v>High Charges</v>
      </c>
      <c r="Z4119" t="str">
        <f>IF(tbl_Customers[[#This Row],[total_eve_calls]]&lt;=80,"Low Calls",
IF(tbl_Customers[[#This Row],[total_eve_calls]]&lt;=120,"Medium Calls","High Calls"))</f>
        <v>High Calls</v>
      </c>
      <c r="AA4119" t="str">
        <f>IF(tbl_Customers[[#This Row],[total_eve_charge]]&lt;=15,"Low Charges",
IF(tbl_Customers[[#This Row],[total_eve_charge]]&lt;=20,"Medium Charges","High Charges"))</f>
        <v>Medium Charges</v>
      </c>
      <c r="AB41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19" t="str">
        <f>IF(tbl_Customers[[#This Row],[number_vmail_messages]] = 0, "No Usage", IF(tbl_Customers[[#This Row],[number_vmail_messages]] &lt;= 20, "Low Usage", IF(tbl_Customers[[#This Row],[number_vmail_messages]] &lt;= 40, "Medium Usgae", "High Usage")))</f>
        <v>No Usage</v>
      </c>
      <c r="AD4119" t="str">
        <f>IF(tbl_Customers[[#This Row],[total_day_minutes]]&lt;=150,"Low Usage", IF(tbl_Customers[[#This Row],[total_day_minutes]]&lt;=200,"Medium Usage", IF(tbl_Customers[[#This Row],[total_day_minutes]]&lt;=250,"High Usage","Very High Usage")))</f>
        <v>Medium Usage</v>
      </c>
      <c r="AE4119" t="str">
        <f>IF(tbl_Customers[[#This Row],[total_intl_calls]]&lt;=5,"Low Calls", IF(tbl_Customers[[#This Row],[total_intl_calls]]&lt;=10, "Medium Calls", "High Calls"))</f>
        <v>Medium Calls</v>
      </c>
      <c r="AF41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19" s="36" t="str">
        <f>IF(tbl_Customers[[#This Row],[Churn_Risk_Score]]&gt;=10,"High Risk", IF(tbl_Customers[[#This Row],[Churn_Risk_Score]]&gt;=5,"Medium Risk","Low Risk"))</f>
        <v>Low Risk</v>
      </c>
    </row>
    <row r="4120" spans="1:33" x14ac:dyDescent="0.35">
      <c r="A4120">
        <v>4119</v>
      </c>
      <c r="B4120" t="s">
        <v>73</v>
      </c>
      <c r="C4120">
        <v>91</v>
      </c>
      <c r="D4120" t="s">
        <v>28</v>
      </c>
      <c r="E4120" t="s">
        <v>22</v>
      </c>
      <c r="F4120" t="s">
        <v>22</v>
      </c>
      <c r="G4120">
        <v>0</v>
      </c>
      <c r="H4120">
        <v>143.19999999999999</v>
      </c>
      <c r="I4120">
        <v>127</v>
      </c>
      <c r="J4120">
        <v>24.34</v>
      </c>
      <c r="K4120">
        <v>103</v>
      </c>
      <c r="L4120">
        <v>89</v>
      </c>
      <c r="M4120">
        <v>8.76</v>
      </c>
      <c r="N4120">
        <v>233.5</v>
      </c>
      <c r="O4120">
        <v>94</v>
      </c>
      <c r="P4120">
        <v>10.51</v>
      </c>
      <c r="Q4120">
        <v>12.7</v>
      </c>
      <c r="R4120">
        <v>3</v>
      </c>
      <c r="S4120">
        <v>3.43</v>
      </c>
      <c r="T4120">
        <v>2</v>
      </c>
      <c r="U4120" t="s">
        <v>22</v>
      </c>
      <c r="V4120">
        <f>IF(tbl_Customers[[#This Row],[churn]] = "yes", 1, 0)</f>
        <v>0</v>
      </c>
      <c r="W4120" t="str">
        <f>IF(tbl_Customers[[#This Row],[number_customer_service_calls]] &lt;= 1, "0-1 Calls", IF(tbl_Customers[[#This Row],[number_customer_service_calls]] &lt;= 3, "2-3 Calls", IF(tbl_Customers[[#This Row],[number_customer_service_calls]] &lt;=5, "4-5 Calls", "6+ Calls")))</f>
        <v>2-3 Calls</v>
      </c>
      <c r="X4120" t="str">
        <f>IF(tbl_Customers[[#This Row],[account_length]] &lt;= 50, "0-50", IF(tbl_Customers[[#This Row],[account_length]] &lt;=100, "51-100", IF(tbl_Customers[[#This Row],[account_length]] &lt;= 150, "101-150", "151+")))</f>
        <v>51-100</v>
      </c>
      <c r="Y4120" t="str">
        <f>IF(tbl_Customers[[#This Row],[total_intl_charge]] &lt;= 3, "Low Charges", "High Charges")</f>
        <v>High Charges</v>
      </c>
      <c r="Z4120" t="str">
        <f>IF(tbl_Customers[[#This Row],[total_eve_calls]]&lt;=80,"Low Calls",
IF(tbl_Customers[[#This Row],[total_eve_calls]]&lt;=120,"Medium Calls","High Calls"))</f>
        <v>Medium Calls</v>
      </c>
      <c r="AA4120" t="str">
        <f>IF(tbl_Customers[[#This Row],[total_eve_charge]]&lt;=15,"Low Charges",
IF(tbl_Customers[[#This Row],[total_eve_charge]]&lt;=20,"Medium Charges","High Charges"))</f>
        <v>Low Charges</v>
      </c>
      <c r="AB41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20" t="str">
        <f>IF(tbl_Customers[[#This Row],[number_vmail_messages]] = 0, "No Usage", IF(tbl_Customers[[#This Row],[number_vmail_messages]] &lt;= 20, "Low Usage", IF(tbl_Customers[[#This Row],[number_vmail_messages]] &lt;= 40, "Medium Usgae", "High Usage")))</f>
        <v>No Usage</v>
      </c>
      <c r="AD4120" t="str">
        <f>IF(tbl_Customers[[#This Row],[total_day_minutes]]&lt;=150,"Low Usage", IF(tbl_Customers[[#This Row],[total_day_minutes]]&lt;=200,"Medium Usage", IF(tbl_Customers[[#This Row],[total_day_minutes]]&lt;=250,"High Usage","Very High Usage")))</f>
        <v>Low Usage</v>
      </c>
      <c r="AE4120" t="str">
        <f>IF(tbl_Customers[[#This Row],[total_intl_calls]]&lt;=5,"Low Calls", IF(tbl_Customers[[#This Row],[total_intl_calls]]&lt;=10, "Medium Calls", "High Calls"))</f>
        <v>Low Calls</v>
      </c>
      <c r="AF41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20" s="36" t="str">
        <f>IF(tbl_Customers[[#This Row],[Churn_Risk_Score]]&gt;=10,"High Risk", IF(tbl_Customers[[#This Row],[Churn_Risk_Score]]&gt;=5,"Medium Risk","Low Risk"))</f>
        <v>Low Risk</v>
      </c>
    </row>
    <row r="4121" spans="1:33" x14ac:dyDescent="0.35">
      <c r="A4121">
        <v>4120</v>
      </c>
      <c r="B4121" t="s">
        <v>49</v>
      </c>
      <c r="C4121">
        <v>163</v>
      </c>
      <c r="D4121" t="s">
        <v>28</v>
      </c>
      <c r="E4121" t="s">
        <v>22</v>
      </c>
      <c r="F4121" t="s">
        <v>22</v>
      </c>
      <c r="G4121">
        <v>0</v>
      </c>
      <c r="H4121">
        <v>238.6</v>
      </c>
      <c r="I4121">
        <v>107</v>
      </c>
      <c r="J4121">
        <v>40.56</v>
      </c>
      <c r="K4121">
        <v>178</v>
      </c>
      <c r="L4121">
        <v>85</v>
      </c>
      <c r="M4121">
        <v>15.13</v>
      </c>
      <c r="N4121">
        <v>196</v>
      </c>
      <c r="O4121">
        <v>124</v>
      </c>
      <c r="P4121">
        <v>8.82</v>
      </c>
      <c r="Q4121">
        <v>6.2</v>
      </c>
      <c r="R4121">
        <v>4</v>
      </c>
      <c r="S4121">
        <v>1.67</v>
      </c>
      <c r="T4121">
        <v>1</v>
      </c>
      <c r="U4121" t="s">
        <v>22</v>
      </c>
      <c r="V4121">
        <f>IF(tbl_Customers[[#This Row],[churn]] = "yes", 1, 0)</f>
        <v>0</v>
      </c>
      <c r="W4121" t="str">
        <f>IF(tbl_Customers[[#This Row],[number_customer_service_calls]] &lt;= 1, "0-1 Calls", IF(tbl_Customers[[#This Row],[number_customer_service_calls]] &lt;= 3, "2-3 Calls", IF(tbl_Customers[[#This Row],[number_customer_service_calls]] &lt;=5, "4-5 Calls", "6+ Calls")))</f>
        <v>0-1 Calls</v>
      </c>
      <c r="X4121" t="str">
        <f>IF(tbl_Customers[[#This Row],[account_length]] &lt;= 50, "0-50", IF(tbl_Customers[[#This Row],[account_length]] &lt;=100, "51-100", IF(tbl_Customers[[#This Row],[account_length]] &lt;= 150, "101-150", "151+")))</f>
        <v>151+</v>
      </c>
      <c r="Y4121" t="str">
        <f>IF(tbl_Customers[[#This Row],[total_intl_charge]] &lt;= 3, "Low Charges", "High Charges")</f>
        <v>Low Charges</v>
      </c>
      <c r="Z4121" t="str">
        <f>IF(tbl_Customers[[#This Row],[total_eve_calls]]&lt;=80,"Low Calls",
IF(tbl_Customers[[#This Row],[total_eve_calls]]&lt;=120,"Medium Calls","High Calls"))</f>
        <v>Medium Calls</v>
      </c>
      <c r="AA4121" t="str">
        <f>IF(tbl_Customers[[#This Row],[total_eve_charge]]&lt;=15,"Low Charges",
IF(tbl_Customers[[#This Row],[total_eve_charge]]&lt;=20,"Medium Charges","High Charges"))</f>
        <v>Medium Charges</v>
      </c>
      <c r="AB41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21" t="str">
        <f>IF(tbl_Customers[[#This Row],[number_vmail_messages]] = 0, "No Usage", IF(tbl_Customers[[#This Row],[number_vmail_messages]] &lt;= 20, "Low Usage", IF(tbl_Customers[[#This Row],[number_vmail_messages]] &lt;= 40, "Medium Usgae", "High Usage")))</f>
        <v>No Usage</v>
      </c>
      <c r="AD4121" t="str">
        <f>IF(tbl_Customers[[#This Row],[total_day_minutes]]&lt;=150,"Low Usage", IF(tbl_Customers[[#This Row],[total_day_minutes]]&lt;=200,"Medium Usage", IF(tbl_Customers[[#This Row],[total_day_minutes]]&lt;=250,"High Usage","Very High Usage")))</f>
        <v>High Usage</v>
      </c>
      <c r="AE4121" t="str">
        <f>IF(tbl_Customers[[#This Row],[total_intl_calls]]&lt;=5,"Low Calls", IF(tbl_Customers[[#This Row],[total_intl_calls]]&lt;=10, "Medium Calls", "High Calls"))</f>
        <v>Low Calls</v>
      </c>
      <c r="AF41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21" s="36" t="str">
        <f>IF(tbl_Customers[[#This Row],[Churn_Risk_Score]]&gt;=10,"High Risk", IF(tbl_Customers[[#This Row],[Churn_Risk_Score]]&gt;=5,"Medium Risk","Low Risk"))</f>
        <v>Low Risk</v>
      </c>
    </row>
    <row r="4122" spans="1:33" x14ac:dyDescent="0.35">
      <c r="A4122">
        <v>4121</v>
      </c>
      <c r="B4122" t="s">
        <v>67</v>
      </c>
      <c r="C4122">
        <v>145</v>
      </c>
      <c r="D4122" t="s">
        <v>25</v>
      </c>
      <c r="E4122" t="s">
        <v>23</v>
      </c>
      <c r="F4122" t="s">
        <v>22</v>
      </c>
      <c r="G4122">
        <v>0</v>
      </c>
      <c r="H4122">
        <v>113</v>
      </c>
      <c r="I4122">
        <v>63</v>
      </c>
      <c r="J4122">
        <v>19.21</v>
      </c>
      <c r="K4122">
        <v>187</v>
      </c>
      <c r="L4122">
        <v>131</v>
      </c>
      <c r="M4122">
        <v>15.9</v>
      </c>
      <c r="N4122">
        <v>146.80000000000001</v>
      </c>
      <c r="O4122">
        <v>61</v>
      </c>
      <c r="P4122">
        <v>6.61</v>
      </c>
      <c r="Q4122">
        <v>10.9</v>
      </c>
      <c r="R4122">
        <v>7</v>
      </c>
      <c r="S4122">
        <v>2.94</v>
      </c>
      <c r="T4122">
        <v>1</v>
      </c>
      <c r="U4122" t="s">
        <v>22</v>
      </c>
      <c r="V4122">
        <f>IF(tbl_Customers[[#This Row],[churn]] = "yes", 1, 0)</f>
        <v>0</v>
      </c>
      <c r="W4122" t="str">
        <f>IF(tbl_Customers[[#This Row],[number_customer_service_calls]] &lt;= 1, "0-1 Calls", IF(tbl_Customers[[#This Row],[number_customer_service_calls]] &lt;= 3, "2-3 Calls", IF(tbl_Customers[[#This Row],[number_customer_service_calls]] &lt;=5, "4-5 Calls", "6+ Calls")))</f>
        <v>0-1 Calls</v>
      </c>
      <c r="X4122" t="str">
        <f>IF(tbl_Customers[[#This Row],[account_length]] &lt;= 50, "0-50", IF(tbl_Customers[[#This Row],[account_length]] &lt;=100, "51-100", IF(tbl_Customers[[#This Row],[account_length]] &lt;= 150, "101-150", "151+")))</f>
        <v>101-150</v>
      </c>
      <c r="Y4122" t="str">
        <f>IF(tbl_Customers[[#This Row],[total_intl_charge]] &lt;= 3, "Low Charges", "High Charges")</f>
        <v>Low Charges</v>
      </c>
      <c r="Z4122" t="str">
        <f>IF(tbl_Customers[[#This Row],[total_eve_calls]]&lt;=80,"Low Calls",
IF(tbl_Customers[[#This Row],[total_eve_calls]]&lt;=120,"Medium Calls","High Calls"))</f>
        <v>High Calls</v>
      </c>
      <c r="AA4122" t="str">
        <f>IF(tbl_Customers[[#This Row],[total_eve_charge]]&lt;=15,"Low Charges",
IF(tbl_Customers[[#This Row],[total_eve_charge]]&lt;=20,"Medium Charges","High Charges"))</f>
        <v>Medium Charges</v>
      </c>
      <c r="AB41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22" t="str">
        <f>IF(tbl_Customers[[#This Row],[number_vmail_messages]] = 0, "No Usage", IF(tbl_Customers[[#This Row],[number_vmail_messages]] &lt;= 20, "Low Usage", IF(tbl_Customers[[#This Row],[number_vmail_messages]] &lt;= 40, "Medium Usgae", "High Usage")))</f>
        <v>No Usage</v>
      </c>
      <c r="AD4122" t="str">
        <f>IF(tbl_Customers[[#This Row],[total_day_minutes]]&lt;=150,"Low Usage", IF(tbl_Customers[[#This Row],[total_day_minutes]]&lt;=200,"Medium Usage", IF(tbl_Customers[[#This Row],[total_day_minutes]]&lt;=250,"High Usage","Very High Usage")))</f>
        <v>Low Usage</v>
      </c>
      <c r="AE4122" t="str">
        <f>IF(tbl_Customers[[#This Row],[total_intl_calls]]&lt;=5,"Low Calls", IF(tbl_Customers[[#This Row],[total_intl_calls]]&lt;=10, "Medium Calls", "High Calls"))</f>
        <v>Medium Calls</v>
      </c>
      <c r="AF41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22" s="36" t="str">
        <f>IF(tbl_Customers[[#This Row],[Churn_Risk_Score]]&gt;=10,"High Risk", IF(tbl_Customers[[#This Row],[Churn_Risk_Score]]&gt;=5,"Medium Risk","Low Risk"))</f>
        <v>Low Risk</v>
      </c>
    </row>
    <row r="4123" spans="1:33" x14ac:dyDescent="0.35">
      <c r="A4123">
        <v>4122</v>
      </c>
      <c r="B4123" t="s">
        <v>53</v>
      </c>
      <c r="C4123">
        <v>116</v>
      </c>
      <c r="D4123" t="s">
        <v>25</v>
      </c>
      <c r="E4123" t="s">
        <v>22</v>
      </c>
      <c r="F4123" t="s">
        <v>22</v>
      </c>
      <c r="G4123">
        <v>0</v>
      </c>
      <c r="H4123">
        <v>149.6</v>
      </c>
      <c r="I4123">
        <v>74</v>
      </c>
      <c r="J4123">
        <v>25.43</v>
      </c>
      <c r="K4123">
        <v>167.9</v>
      </c>
      <c r="L4123">
        <v>92</v>
      </c>
      <c r="M4123">
        <v>14.27</v>
      </c>
      <c r="N4123">
        <v>174.1</v>
      </c>
      <c r="O4123">
        <v>100</v>
      </c>
      <c r="P4123">
        <v>7.83</v>
      </c>
      <c r="Q4123">
        <v>16.399999999999999</v>
      </c>
      <c r="R4123">
        <v>7</v>
      </c>
      <c r="S4123">
        <v>4.43</v>
      </c>
      <c r="T4123">
        <v>0</v>
      </c>
      <c r="U4123" t="s">
        <v>22</v>
      </c>
      <c r="V4123">
        <f>IF(tbl_Customers[[#This Row],[churn]] = "yes", 1, 0)</f>
        <v>0</v>
      </c>
      <c r="W4123" t="str">
        <f>IF(tbl_Customers[[#This Row],[number_customer_service_calls]] &lt;= 1, "0-1 Calls", IF(tbl_Customers[[#This Row],[number_customer_service_calls]] &lt;= 3, "2-3 Calls", IF(tbl_Customers[[#This Row],[number_customer_service_calls]] &lt;=5, "4-5 Calls", "6+ Calls")))</f>
        <v>0-1 Calls</v>
      </c>
      <c r="X4123" t="str">
        <f>IF(tbl_Customers[[#This Row],[account_length]] &lt;= 50, "0-50", IF(tbl_Customers[[#This Row],[account_length]] &lt;=100, "51-100", IF(tbl_Customers[[#This Row],[account_length]] &lt;= 150, "101-150", "151+")))</f>
        <v>101-150</v>
      </c>
      <c r="Y4123" t="str">
        <f>IF(tbl_Customers[[#This Row],[total_intl_charge]] &lt;= 3, "Low Charges", "High Charges")</f>
        <v>High Charges</v>
      </c>
      <c r="Z4123" t="str">
        <f>IF(tbl_Customers[[#This Row],[total_eve_calls]]&lt;=80,"Low Calls",
IF(tbl_Customers[[#This Row],[total_eve_calls]]&lt;=120,"Medium Calls","High Calls"))</f>
        <v>Medium Calls</v>
      </c>
      <c r="AA4123" t="str">
        <f>IF(tbl_Customers[[#This Row],[total_eve_charge]]&lt;=15,"Low Charges",
IF(tbl_Customers[[#This Row],[total_eve_charge]]&lt;=20,"Medium Charges","High Charges"))</f>
        <v>Low Charges</v>
      </c>
      <c r="AB41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23" t="str">
        <f>IF(tbl_Customers[[#This Row],[number_vmail_messages]] = 0, "No Usage", IF(tbl_Customers[[#This Row],[number_vmail_messages]] &lt;= 20, "Low Usage", IF(tbl_Customers[[#This Row],[number_vmail_messages]] &lt;= 40, "Medium Usgae", "High Usage")))</f>
        <v>No Usage</v>
      </c>
      <c r="AD4123" t="str">
        <f>IF(tbl_Customers[[#This Row],[total_day_minutes]]&lt;=150,"Low Usage", IF(tbl_Customers[[#This Row],[total_day_minutes]]&lt;=200,"Medium Usage", IF(tbl_Customers[[#This Row],[total_day_minutes]]&lt;=250,"High Usage","Very High Usage")))</f>
        <v>Low Usage</v>
      </c>
      <c r="AE4123" t="str">
        <f>IF(tbl_Customers[[#This Row],[total_intl_calls]]&lt;=5,"Low Calls", IF(tbl_Customers[[#This Row],[total_intl_calls]]&lt;=10, "Medium Calls", "High Calls"))</f>
        <v>Medium Calls</v>
      </c>
      <c r="AF41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23" s="36" t="str">
        <f>IF(tbl_Customers[[#This Row],[Churn_Risk_Score]]&gt;=10,"High Risk", IF(tbl_Customers[[#This Row],[Churn_Risk_Score]]&gt;=5,"Medium Risk","Low Risk"))</f>
        <v>Low Risk</v>
      </c>
    </row>
    <row r="4124" spans="1:33" x14ac:dyDescent="0.35">
      <c r="A4124">
        <v>4123</v>
      </c>
      <c r="B4124" t="s">
        <v>37</v>
      </c>
      <c r="C4124">
        <v>95</v>
      </c>
      <c r="D4124" t="s">
        <v>21</v>
      </c>
      <c r="E4124" t="s">
        <v>22</v>
      </c>
      <c r="F4124" t="s">
        <v>22</v>
      </c>
      <c r="G4124">
        <v>0</v>
      </c>
      <c r="H4124">
        <v>232</v>
      </c>
      <c r="I4124">
        <v>80</v>
      </c>
      <c r="J4124">
        <v>39.44</v>
      </c>
      <c r="K4124">
        <v>126.1</v>
      </c>
      <c r="L4124">
        <v>94</v>
      </c>
      <c r="M4124">
        <v>10.72</v>
      </c>
      <c r="N4124">
        <v>109.6</v>
      </c>
      <c r="O4124">
        <v>117</v>
      </c>
      <c r="P4124">
        <v>4.93</v>
      </c>
      <c r="Q4124">
        <v>12</v>
      </c>
      <c r="R4124">
        <v>6</v>
      </c>
      <c r="S4124">
        <v>3.24</v>
      </c>
      <c r="T4124">
        <v>1</v>
      </c>
      <c r="U4124" t="s">
        <v>22</v>
      </c>
      <c r="V4124">
        <f>IF(tbl_Customers[[#This Row],[churn]] = "yes", 1, 0)</f>
        <v>0</v>
      </c>
      <c r="W4124" t="str">
        <f>IF(tbl_Customers[[#This Row],[number_customer_service_calls]] &lt;= 1, "0-1 Calls", IF(tbl_Customers[[#This Row],[number_customer_service_calls]] &lt;= 3, "2-3 Calls", IF(tbl_Customers[[#This Row],[number_customer_service_calls]] &lt;=5, "4-5 Calls", "6+ Calls")))</f>
        <v>0-1 Calls</v>
      </c>
      <c r="X4124" t="str">
        <f>IF(tbl_Customers[[#This Row],[account_length]] &lt;= 50, "0-50", IF(tbl_Customers[[#This Row],[account_length]] &lt;=100, "51-100", IF(tbl_Customers[[#This Row],[account_length]] &lt;= 150, "101-150", "151+")))</f>
        <v>51-100</v>
      </c>
      <c r="Y4124" t="str">
        <f>IF(tbl_Customers[[#This Row],[total_intl_charge]] &lt;= 3, "Low Charges", "High Charges")</f>
        <v>High Charges</v>
      </c>
      <c r="Z4124" t="str">
        <f>IF(tbl_Customers[[#This Row],[total_eve_calls]]&lt;=80,"Low Calls",
IF(tbl_Customers[[#This Row],[total_eve_calls]]&lt;=120,"Medium Calls","High Calls"))</f>
        <v>Medium Calls</v>
      </c>
      <c r="AA4124" t="str">
        <f>IF(tbl_Customers[[#This Row],[total_eve_charge]]&lt;=15,"Low Charges",
IF(tbl_Customers[[#This Row],[total_eve_charge]]&lt;=20,"Medium Charges","High Charges"))</f>
        <v>Low Charges</v>
      </c>
      <c r="AB41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24" t="str">
        <f>IF(tbl_Customers[[#This Row],[number_vmail_messages]] = 0, "No Usage", IF(tbl_Customers[[#This Row],[number_vmail_messages]] &lt;= 20, "Low Usage", IF(tbl_Customers[[#This Row],[number_vmail_messages]] &lt;= 40, "Medium Usgae", "High Usage")))</f>
        <v>No Usage</v>
      </c>
      <c r="AD4124" t="str">
        <f>IF(tbl_Customers[[#This Row],[total_day_minutes]]&lt;=150,"Low Usage", IF(tbl_Customers[[#This Row],[total_day_minutes]]&lt;=200,"Medium Usage", IF(tbl_Customers[[#This Row],[total_day_minutes]]&lt;=250,"High Usage","Very High Usage")))</f>
        <v>High Usage</v>
      </c>
      <c r="AE4124" t="str">
        <f>IF(tbl_Customers[[#This Row],[total_intl_calls]]&lt;=5,"Low Calls", IF(tbl_Customers[[#This Row],[total_intl_calls]]&lt;=10, "Medium Calls", "High Calls"))</f>
        <v>Medium Calls</v>
      </c>
      <c r="AF41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24" s="36" t="str">
        <f>IF(tbl_Customers[[#This Row],[Churn_Risk_Score]]&gt;=10,"High Risk", IF(tbl_Customers[[#This Row],[Churn_Risk_Score]]&gt;=5,"Medium Risk","Low Risk"))</f>
        <v>Low Risk</v>
      </c>
    </row>
    <row r="4125" spans="1:33" x14ac:dyDescent="0.35">
      <c r="A4125">
        <v>4124</v>
      </c>
      <c r="B4125" t="s">
        <v>36</v>
      </c>
      <c r="C4125">
        <v>49</v>
      </c>
      <c r="D4125" t="s">
        <v>21</v>
      </c>
      <c r="E4125" t="s">
        <v>22</v>
      </c>
      <c r="F4125" t="s">
        <v>22</v>
      </c>
      <c r="G4125">
        <v>0</v>
      </c>
      <c r="H4125">
        <v>167.2</v>
      </c>
      <c r="I4125">
        <v>94</v>
      </c>
      <c r="J4125">
        <v>28.42</v>
      </c>
      <c r="K4125">
        <v>218.1</v>
      </c>
      <c r="L4125">
        <v>121</v>
      </c>
      <c r="M4125">
        <v>18.54</v>
      </c>
      <c r="N4125">
        <v>313.10000000000002</v>
      </c>
      <c r="O4125">
        <v>109</v>
      </c>
      <c r="P4125">
        <v>14.09</v>
      </c>
      <c r="Q4125">
        <v>7.8</v>
      </c>
      <c r="R4125">
        <v>5</v>
      </c>
      <c r="S4125">
        <v>2.11</v>
      </c>
      <c r="T4125">
        <v>3</v>
      </c>
      <c r="U4125" t="s">
        <v>22</v>
      </c>
      <c r="V4125">
        <f>IF(tbl_Customers[[#This Row],[churn]] = "yes", 1, 0)</f>
        <v>0</v>
      </c>
      <c r="W4125" t="str">
        <f>IF(tbl_Customers[[#This Row],[number_customer_service_calls]] &lt;= 1, "0-1 Calls", IF(tbl_Customers[[#This Row],[number_customer_service_calls]] &lt;= 3, "2-3 Calls", IF(tbl_Customers[[#This Row],[number_customer_service_calls]] &lt;=5, "4-5 Calls", "6+ Calls")))</f>
        <v>2-3 Calls</v>
      </c>
      <c r="X4125" t="str">
        <f>IF(tbl_Customers[[#This Row],[account_length]] &lt;= 50, "0-50", IF(tbl_Customers[[#This Row],[account_length]] &lt;=100, "51-100", IF(tbl_Customers[[#This Row],[account_length]] &lt;= 150, "101-150", "151+")))</f>
        <v>0-50</v>
      </c>
      <c r="Y4125" t="str">
        <f>IF(tbl_Customers[[#This Row],[total_intl_charge]] &lt;= 3, "Low Charges", "High Charges")</f>
        <v>Low Charges</v>
      </c>
      <c r="Z4125" t="str">
        <f>IF(tbl_Customers[[#This Row],[total_eve_calls]]&lt;=80,"Low Calls",
IF(tbl_Customers[[#This Row],[total_eve_calls]]&lt;=120,"Medium Calls","High Calls"))</f>
        <v>High Calls</v>
      </c>
      <c r="AA4125" t="str">
        <f>IF(tbl_Customers[[#This Row],[total_eve_charge]]&lt;=15,"Low Charges",
IF(tbl_Customers[[#This Row],[total_eve_charge]]&lt;=20,"Medium Charges","High Charges"))</f>
        <v>Medium Charges</v>
      </c>
      <c r="AB41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25" t="str">
        <f>IF(tbl_Customers[[#This Row],[number_vmail_messages]] = 0, "No Usage", IF(tbl_Customers[[#This Row],[number_vmail_messages]] &lt;= 20, "Low Usage", IF(tbl_Customers[[#This Row],[number_vmail_messages]] &lt;= 40, "Medium Usgae", "High Usage")))</f>
        <v>No Usage</v>
      </c>
      <c r="AD4125" t="str">
        <f>IF(tbl_Customers[[#This Row],[total_day_minutes]]&lt;=150,"Low Usage", IF(tbl_Customers[[#This Row],[total_day_minutes]]&lt;=200,"Medium Usage", IF(tbl_Customers[[#This Row],[total_day_minutes]]&lt;=250,"High Usage","Very High Usage")))</f>
        <v>Medium Usage</v>
      </c>
      <c r="AE4125" t="str">
        <f>IF(tbl_Customers[[#This Row],[total_intl_calls]]&lt;=5,"Low Calls", IF(tbl_Customers[[#This Row],[total_intl_calls]]&lt;=10, "Medium Calls", "High Calls"))</f>
        <v>Low Calls</v>
      </c>
      <c r="AF41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25" s="36" t="str">
        <f>IF(tbl_Customers[[#This Row],[Churn_Risk_Score]]&gt;=10,"High Risk", IF(tbl_Customers[[#This Row],[Churn_Risk_Score]]&gt;=5,"Medium Risk","Low Risk"))</f>
        <v>Low Risk</v>
      </c>
    </row>
    <row r="4126" spans="1:33" x14ac:dyDescent="0.35">
      <c r="A4126">
        <v>4125</v>
      </c>
      <c r="B4126" t="s">
        <v>47</v>
      </c>
      <c r="C4126">
        <v>121</v>
      </c>
      <c r="D4126" t="s">
        <v>21</v>
      </c>
      <c r="E4126" t="s">
        <v>22</v>
      </c>
      <c r="F4126" t="s">
        <v>22</v>
      </c>
      <c r="G4126">
        <v>0</v>
      </c>
      <c r="H4126">
        <v>162.4</v>
      </c>
      <c r="I4126">
        <v>87</v>
      </c>
      <c r="J4126">
        <v>27.61</v>
      </c>
      <c r="K4126">
        <v>285.2</v>
      </c>
      <c r="L4126">
        <v>104</v>
      </c>
      <c r="M4126">
        <v>24.24</v>
      </c>
      <c r="N4126">
        <v>117.4</v>
      </c>
      <c r="O4126">
        <v>125</v>
      </c>
      <c r="P4126">
        <v>5.28</v>
      </c>
      <c r="Q4126">
        <v>5.8</v>
      </c>
      <c r="R4126">
        <v>5</v>
      </c>
      <c r="S4126">
        <v>1.57</v>
      </c>
      <c r="T4126">
        <v>2</v>
      </c>
      <c r="U4126" t="s">
        <v>22</v>
      </c>
      <c r="V4126">
        <f>IF(tbl_Customers[[#This Row],[churn]] = "yes", 1, 0)</f>
        <v>0</v>
      </c>
      <c r="W4126" t="str">
        <f>IF(tbl_Customers[[#This Row],[number_customer_service_calls]] &lt;= 1, "0-1 Calls", IF(tbl_Customers[[#This Row],[number_customer_service_calls]] &lt;= 3, "2-3 Calls", IF(tbl_Customers[[#This Row],[number_customer_service_calls]] &lt;=5, "4-5 Calls", "6+ Calls")))</f>
        <v>2-3 Calls</v>
      </c>
      <c r="X4126" t="str">
        <f>IF(tbl_Customers[[#This Row],[account_length]] &lt;= 50, "0-50", IF(tbl_Customers[[#This Row],[account_length]] &lt;=100, "51-100", IF(tbl_Customers[[#This Row],[account_length]] &lt;= 150, "101-150", "151+")))</f>
        <v>101-150</v>
      </c>
      <c r="Y4126" t="str">
        <f>IF(tbl_Customers[[#This Row],[total_intl_charge]] &lt;= 3, "Low Charges", "High Charges")</f>
        <v>Low Charges</v>
      </c>
      <c r="Z4126" t="str">
        <f>IF(tbl_Customers[[#This Row],[total_eve_calls]]&lt;=80,"Low Calls",
IF(tbl_Customers[[#This Row],[total_eve_calls]]&lt;=120,"Medium Calls","High Calls"))</f>
        <v>Medium Calls</v>
      </c>
      <c r="AA4126" t="str">
        <f>IF(tbl_Customers[[#This Row],[total_eve_charge]]&lt;=15,"Low Charges",
IF(tbl_Customers[[#This Row],[total_eve_charge]]&lt;=20,"Medium Charges","High Charges"))</f>
        <v>High Charges</v>
      </c>
      <c r="AB41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26" t="str">
        <f>IF(tbl_Customers[[#This Row],[number_vmail_messages]] = 0, "No Usage", IF(tbl_Customers[[#This Row],[number_vmail_messages]] &lt;= 20, "Low Usage", IF(tbl_Customers[[#This Row],[number_vmail_messages]] &lt;= 40, "Medium Usgae", "High Usage")))</f>
        <v>No Usage</v>
      </c>
      <c r="AD4126" t="str">
        <f>IF(tbl_Customers[[#This Row],[total_day_minutes]]&lt;=150,"Low Usage", IF(tbl_Customers[[#This Row],[total_day_minutes]]&lt;=200,"Medium Usage", IF(tbl_Customers[[#This Row],[total_day_minutes]]&lt;=250,"High Usage","Very High Usage")))</f>
        <v>Medium Usage</v>
      </c>
      <c r="AE4126" t="str">
        <f>IF(tbl_Customers[[#This Row],[total_intl_calls]]&lt;=5,"Low Calls", IF(tbl_Customers[[#This Row],[total_intl_calls]]&lt;=10, "Medium Calls", "High Calls"))</f>
        <v>Low Calls</v>
      </c>
      <c r="AF41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26" s="36" t="str">
        <f>IF(tbl_Customers[[#This Row],[Churn_Risk_Score]]&gt;=10,"High Risk", IF(tbl_Customers[[#This Row],[Churn_Risk_Score]]&gt;=5,"Medium Risk","Low Risk"))</f>
        <v>Low Risk</v>
      </c>
    </row>
    <row r="4127" spans="1:33" x14ac:dyDescent="0.35">
      <c r="A4127">
        <v>4126</v>
      </c>
      <c r="B4127" t="s">
        <v>71</v>
      </c>
      <c r="C4127">
        <v>39</v>
      </c>
      <c r="D4127" t="s">
        <v>28</v>
      </c>
      <c r="E4127" t="s">
        <v>22</v>
      </c>
      <c r="F4127" t="s">
        <v>22</v>
      </c>
      <c r="G4127">
        <v>0</v>
      </c>
      <c r="H4127">
        <v>189.6</v>
      </c>
      <c r="I4127">
        <v>89</v>
      </c>
      <c r="J4127">
        <v>32.229999999999997</v>
      </c>
      <c r="K4127">
        <v>251.6</v>
      </c>
      <c r="L4127">
        <v>116</v>
      </c>
      <c r="M4127">
        <v>21.39</v>
      </c>
      <c r="N4127">
        <v>230.9</v>
      </c>
      <c r="O4127">
        <v>105</v>
      </c>
      <c r="P4127">
        <v>10.39</v>
      </c>
      <c r="Q4127">
        <v>5.4</v>
      </c>
      <c r="R4127">
        <v>8</v>
      </c>
      <c r="S4127">
        <v>1.46</v>
      </c>
      <c r="T4127">
        <v>3</v>
      </c>
      <c r="U4127" t="s">
        <v>22</v>
      </c>
      <c r="V4127">
        <f>IF(tbl_Customers[[#This Row],[churn]] = "yes", 1, 0)</f>
        <v>0</v>
      </c>
      <c r="W4127" t="str">
        <f>IF(tbl_Customers[[#This Row],[number_customer_service_calls]] &lt;= 1, "0-1 Calls", IF(tbl_Customers[[#This Row],[number_customer_service_calls]] &lt;= 3, "2-3 Calls", IF(tbl_Customers[[#This Row],[number_customer_service_calls]] &lt;=5, "4-5 Calls", "6+ Calls")))</f>
        <v>2-3 Calls</v>
      </c>
      <c r="X4127" t="str">
        <f>IF(tbl_Customers[[#This Row],[account_length]] &lt;= 50, "0-50", IF(tbl_Customers[[#This Row],[account_length]] &lt;=100, "51-100", IF(tbl_Customers[[#This Row],[account_length]] &lt;= 150, "101-150", "151+")))</f>
        <v>0-50</v>
      </c>
      <c r="Y4127" t="str">
        <f>IF(tbl_Customers[[#This Row],[total_intl_charge]] &lt;= 3, "Low Charges", "High Charges")</f>
        <v>Low Charges</v>
      </c>
      <c r="Z4127" t="str">
        <f>IF(tbl_Customers[[#This Row],[total_eve_calls]]&lt;=80,"Low Calls",
IF(tbl_Customers[[#This Row],[total_eve_calls]]&lt;=120,"Medium Calls","High Calls"))</f>
        <v>Medium Calls</v>
      </c>
      <c r="AA4127" t="str">
        <f>IF(tbl_Customers[[#This Row],[total_eve_charge]]&lt;=15,"Low Charges",
IF(tbl_Customers[[#This Row],[total_eve_charge]]&lt;=20,"Medium Charges","High Charges"))</f>
        <v>High Charges</v>
      </c>
      <c r="AB41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27" t="str">
        <f>IF(tbl_Customers[[#This Row],[number_vmail_messages]] = 0, "No Usage", IF(tbl_Customers[[#This Row],[number_vmail_messages]] &lt;= 20, "Low Usage", IF(tbl_Customers[[#This Row],[number_vmail_messages]] &lt;= 40, "Medium Usgae", "High Usage")))</f>
        <v>No Usage</v>
      </c>
      <c r="AD4127" t="str">
        <f>IF(tbl_Customers[[#This Row],[total_day_minutes]]&lt;=150,"Low Usage", IF(tbl_Customers[[#This Row],[total_day_minutes]]&lt;=200,"Medium Usage", IF(tbl_Customers[[#This Row],[total_day_minutes]]&lt;=250,"High Usage","Very High Usage")))</f>
        <v>Medium Usage</v>
      </c>
      <c r="AE4127" t="str">
        <f>IF(tbl_Customers[[#This Row],[total_intl_calls]]&lt;=5,"Low Calls", IF(tbl_Customers[[#This Row],[total_intl_calls]]&lt;=10, "Medium Calls", "High Calls"))</f>
        <v>Medium Calls</v>
      </c>
      <c r="AF41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27" s="36" t="str">
        <f>IF(tbl_Customers[[#This Row],[Churn_Risk_Score]]&gt;=10,"High Risk", IF(tbl_Customers[[#This Row],[Churn_Risk_Score]]&gt;=5,"Medium Risk","Low Risk"))</f>
        <v>Low Risk</v>
      </c>
    </row>
    <row r="4128" spans="1:33" x14ac:dyDescent="0.35">
      <c r="A4128">
        <v>4127</v>
      </c>
      <c r="B4128" t="s">
        <v>74</v>
      </c>
      <c r="C4128">
        <v>41</v>
      </c>
      <c r="D4128" t="s">
        <v>21</v>
      </c>
      <c r="E4128" t="s">
        <v>22</v>
      </c>
      <c r="F4128" t="s">
        <v>23</v>
      </c>
      <c r="G4128">
        <v>24</v>
      </c>
      <c r="H4128">
        <v>247.6</v>
      </c>
      <c r="I4128">
        <v>97</v>
      </c>
      <c r="J4128">
        <v>42.09</v>
      </c>
      <c r="K4128">
        <v>199.7</v>
      </c>
      <c r="L4128">
        <v>106</v>
      </c>
      <c r="M4128">
        <v>16.97</v>
      </c>
      <c r="N4128">
        <v>217.7</v>
      </c>
      <c r="O4128">
        <v>91</v>
      </c>
      <c r="P4128">
        <v>9.8000000000000007</v>
      </c>
      <c r="Q4128">
        <v>12.1</v>
      </c>
      <c r="R4128">
        <v>6</v>
      </c>
      <c r="S4128">
        <v>3.27</v>
      </c>
      <c r="T4128">
        <v>1</v>
      </c>
      <c r="U4128" t="s">
        <v>22</v>
      </c>
      <c r="V4128">
        <f>IF(tbl_Customers[[#This Row],[churn]] = "yes", 1, 0)</f>
        <v>0</v>
      </c>
      <c r="W4128" t="str">
        <f>IF(tbl_Customers[[#This Row],[number_customer_service_calls]] &lt;= 1, "0-1 Calls", IF(tbl_Customers[[#This Row],[number_customer_service_calls]] &lt;= 3, "2-3 Calls", IF(tbl_Customers[[#This Row],[number_customer_service_calls]] &lt;=5, "4-5 Calls", "6+ Calls")))</f>
        <v>0-1 Calls</v>
      </c>
      <c r="X4128" t="str">
        <f>IF(tbl_Customers[[#This Row],[account_length]] &lt;= 50, "0-50", IF(tbl_Customers[[#This Row],[account_length]] &lt;=100, "51-100", IF(tbl_Customers[[#This Row],[account_length]] &lt;= 150, "101-150", "151+")))</f>
        <v>0-50</v>
      </c>
      <c r="Y4128" t="str">
        <f>IF(tbl_Customers[[#This Row],[total_intl_charge]] &lt;= 3, "Low Charges", "High Charges")</f>
        <v>High Charges</v>
      </c>
      <c r="Z4128" t="str">
        <f>IF(tbl_Customers[[#This Row],[total_eve_calls]]&lt;=80,"Low Calls",
IF(tbl_Customers[[#This Row],[total_eve_calls]]&lt;=120,"Medium Calls","High Calls"))</f>
        <v>Medium Calls</v>
      </c>
      <c r="AA4128" t="str">
        <f>IF(tbl_Customers[[#This Row],[total_eve_charge]]&lt;=15,"Low Charges",
IF(tbl_Customers[[#This Row],[total_eve_charge]]&lt;=20,"Medium Charges","High Charges"))</f>
        <v>Medium Charges</v>
      </c>
      <c r="AB41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28" t="str">
        <f>IF(tbl_Customers[[#This Row],[number_vmail_messages]] = 0, "No Usage", IF(tbl_Customers[[#This Row],[number_vmail_messages]] &lt;= 20, "Low Usage", IF(tbl_Customers[[#This Row],[number_vmail_messages]] &lt;= 40, "Medium Usgae", "High Usage")))</f>
        <v>Medium Usgae</v>
      </c>
      <c r="AD4128" t="str">
        <f>IF(tbl_Customers[[#This Row],[total_day_minutes]]&lt;=150,"Low Usage", IF(tbl_Customers[[#This Row],[total_day_minutes]]&lt;=200,"Medium Usage", IF(tbl_Customers[[#This Row],[total_day_minutes]]&lt;=250,"High Usage","Very High Usage")))</f>
        <v>High Usage</v>
      </c>
      <c r="AE4128" t="str">
        <f>IF(tbl_Customers[[#This Row],[total_intl_calls]]&lt;=5,"Low Calls", IF(tbl_Customers[[#This Row],[total_intl_calls]]&lt;=10, "Medium Calls", "High Calls"))</f>
        <v>Medium Calls</v>
      </c>
      <c r="AF41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28" s="36" t="str">
        <f>IF(tbl_Customers[[#This Row],[Churn_Risk_Score]]&gt;=10,"High Risk", IF(tbl_Customers[[#This Row],[Churn_Risk_Score]]&gt;=5,"Medium Risk","Low Risk"))</f>
        <v>Low Risk</v>
      </c>
    </row>
    <row r="4129" spans="1:33" x14ac:dyDescent="0.35">
      <c r="A4129">
        <v>4128</v>
      </c>
      <c r="B4129" t="s">
        <v>45</v>
      </c>
      <c r="C4129">
        <v>60</v>
      </c>
      <c r="D4129" t="s">
        <v>28</v>
      </c>
      <c r="E4129" t="s">
        <v>22</v>
      </c>
      <c r="F4129" t="s">
        <v>22</v>
      </c>
      <c r="G4129">
        <v>0</v>
      </c>
      <c r="H4129">
        <v>179.4</v>
      </c>
      <c r="I4129">
        <v>108</v>
      </c>
      <c r="J4129">
        <v>30.5</v>
      </c>
      <c r="K4129">
        <v>263.2</v>
      </c>
      <c r="L4129">
        <v>74</v>
      </c>
      <c r="M4129">
        <v>22.37</v>
      </c>
      <c r="N4129">
        <v>133.30000000000001</v>
      </c>
      <c r="O4129">
        <v>78</v>
      </c>
      <c r="P4129">
        <v>6</v>
      </c>
      <c r="Q4129">
        <v>13.4</v>
      </c>
      <c r="R4129">
        <v>7</v>
      </c>
      <c r="S4129">
        <v>3.62</v>
      </c>
      <c r="T4129">
        <v>2</v>
      </c>
      <c r="U4129" t="s">
        <v>22</v>
      </c>
      <c r="V4129">
        <f>IF(tbl_Customers[[#This Row],[churn]] = "yes", 1, 0)</f>
        <v>0</v>
      </c>
      <c r="W4129" t="str">
        <f>IF(tbl_Customers[[#This Row],[number_customer_service_calls]] &lt;= 1, "0-1 Calls", IF(tbl_Customers[[#This Row],[number_customer_service_calls]] &lt;= 3, "2-3 Calls", IF(tbl_Customers[[#This Row],[number_customer_service_calls]] &lt;=5, "4-5 Calls", "6+ Calls")))</f>
        <v>2-3 Calls</v>
      </c>
      <c r="X4129" t="str">
        <f>IF(tbl_Customers[[#This Row],[account_length]] &lt;= 50, "0-50", IF(tbl_Customers[[#This Row],[account_length]] &lt;=100, "51-100", IF(tbl_Customers[[#This Row],[account_length]] &lt;= 150, "101-150", "151+")))</f>
        <v>51-100</v>
      </c>
      <c r="Y4129" t="str">
        <f>IF(tbl_Customers[[#This Row],[total_intl_charge]] &lt;= 3, "Low Charges", "High Charges")</f>
        <v>High Charges</v>
      </c>
      <c r="Z4129" t="str">
        <f>IF(tbl_Customers[[#This Row],[total_eve_calls]]&lt;=80,"Low Calls",
IF(tbl_Customers[[#This Row],[total_eve_calls]]&lt;=120,"Medium Calls","High Calls"))</f>
        <v>Low Calls</v>
      </c>
      <c r="AA4129" t="str">
        <f>IF(tbl_Customers[[#This Row],[total_eve_charge]]&lt;=15,"Low Charges",
IF(tbl_Customers[[#This Row],[total_eve_charge]]&lt;=20,"Medium Charges","High Charges"))</f>
        <v>High Charges</v>
      </c>
      <c r="AB41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29" t="str">
        <f>IF(tbl_Customers[[#This Row],[number_vmail_messages]] = 0, "No Usage", IF(tbl_Customers[[#This Row],[number_vmail_messages]] &lt;= 20, "Low Usage", IF(tbl_Customers[[#This Row],[number_vmail_messages]] &lt;= 40, "Medium Usgae", "High Usage")))</f>
        <v>No Usage</v>
      </c>
      <c r="AD4129" t="str">
        <f>IF(tbl_Customers[[#This Row],[total_day_minutes]]&lt;=150,"Low Usage", IF(tbl_Customers[[#This Row],[total_day_minutes]]&lt;=200,"Medium Usage", IF(tbl_Customers[[#This Row],[total_day_minutes]]&lt;=250,"High Usage","Very High Usage")))</f>
        <v>Medium Usage</v>
      </c>
      <c r="AE4129" t="str">
        <f>IF(tbl_Customers[[#This Row],[total_intl_calls]]&lt;=5,"Low Calls", IF(tbl_Customers[[#This Row],[total_intl_calls]]&lt;=10, "Medium Calls", "High Calls"))</f>
        <v>Medium Calls</v>
      </c>
      <c r="AF41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29" s="36" t="str">
        <f>IF(tbl_Customers[[#This Row],[Churn_Risk_Score]]&gt;=10,"High Risk", IF(tbl_Customers[[#This Row],[Churn_Risk_Score]]&gt;=5,"Medium Risk","Low Risk"))</f>
        <v>Low Risk</v>
      </c>
    </row>
    <row r="4130" spans="1:33" x14ac:dyDescent="0.35">
      <c r="A4130">
        <v>4129</v>
      </c>
      <c r="B4130" t="s">
        <v>33</v>
      </c>
      <c r="C4130">
        <v>158</v>
      </c>
      <c r="D4130" t="s">
        <v>28</v>
      </c>
      <c r="E4130" t="s">
        <v>22</v>
      </c>
      <c r="F4130" t="s">
        <v>22</v>
      </c>
      <c r="G4130">
        <v>0</v>
      </c>
      <c r="H4130">
        <v>245.1</v>
      </c>
      <c r="I4130">
        <v>68</v>
      </c>
      <c r="J4130">
        <v>41.67</v>
      </c>
      <c r="K4130">
        <v>195.8</v>
      </c>
      <c r="L4130">
        <v>100</v>
      </c>
      <c r="M4130">
        <v>16.64</v>
      </c>
      <c r="N4130">
        <v>244.2</v>
      </c>
      <c r="O4130">
        <v>80</v>
      </c>
      <c r="P4130">
        <v>10.99</v>
      </c>
      <c r="Q4130">
        <v>11.5</v>
      </c>
      <c r="R4130">
        <v>4</v>
      </c>
      <c r="S4130">
        <v>3.11</v>
      </c>
      <c r="T4130">
        <v>2</v>
      </c>
      <c r="U4130" t="s">
        <v>22</v>
      </c>
      <c r="V4130">
        <f>IF(tbl_Customers[[#This Row],[churn]] = "yes", 1, 0)</f>
        <v>0</v>
      </c>
      <c r="W4130" t="str">
        <f>IF(tbl_Customers[[#This Row],[number_customer_service_calls]] &lt;= 1, "0-1 Calls", IF(tbl_Customers[[#This Row],[number_customer_service_calls]] &lt;= 3, "2-3 Calls", IF(tbl_Customers[[#This Row],[number_customer_service_calls]] &lt;=5, "4-5 Calls", "6+ Calls")))</f>
        <v>2-3 Calls</v>
      </c>
      <c r="X4130" t="str">
        <f>IF(tbl_Customers[[#This Row],[account_length]] &lt;= 50, "0-50", IF(tbl_Customers[[#This Row],[account_length]] &lt;=100, "51-100", IF(tbl_Customers[[#This Row],[account_length]] &lt;= 150, "101-150", "151+")))</f>
        <v>151+</v>
      </c>
      <c r="Y4130" t="str">
        <f>IF(tbl_Customers[[#This Row],[total_intl_charge]] &lt;= 3, "Low Charges", "High Charges")</f>
        <v>High Charges</v>
      </c>
      <c r="Z4130" t="str">
        <f>IF(tbl_Customers[[#This Row],[total_eve_calls]]&lt;=80,"Low Calls",
IF(tbl_Customers[[#This Row],[total_eve_calls]]&lt;=120,"Medium Calls","High Calls"))</f>
        <v>Medium Calls</v>
      </c>
      <c r="AA4130" t="str">
        <f>IF(tbl_Customers[[#This Row],[total_eve_charge]]&lt;=15,"Low Charges",
IF(tbl_Customers[[#This Row],[total_eve_charge]]&lt;=20,"Medium Charges","High Charges"))</f>
        <v>Medium Charges</v>
      </c>
      <c r="AB41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30" t="str">
        <f>IF(tbl_Customers[[#This Row],[number_vmail_messages]] = 0, "No Usage", IF(tbl_Customers[[#This Row],[number_vmail_messages]] &lt;= 20, "Low Usage", IF(tbl_Customers[[#This Row],[number_vmail_messages]] &lt;= 40, "Medium Usgae", "High Usage")))</f>
        <v>No Usage</v>
      </c>
      <c r="AD4130" t="str">
        <f>IF(tbl_Customers[[#This Row],[total_day_minutes]]&lt;=150,"Low Usage", IF(tbl_Customers[[#This Row],[total_day_minutes]]&lt;=200,"Medium Usage", IF(tbl_Customers[[#This Row],[total_day_minutes]]&lt;=250,"High Usage","Very High Usage")))</f>
        <v>High Usage</v>
      </c>
      <c r="AE4130" t="str">
        <f>IF(tbl_Customers[[#This Row],[total_intl_calls]]&lt;=5,"Low Calls", IF(tbl_Customers[[#This Row],[total_intl_calls]]&lt;=10, "Medium Calls", "High Calls"))</f>
        <v>Low Calls</v>
      </c>
      <c r="AF41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30" s="36" t="str">
        <f>IF(tbl_Customers[[#This Row],[Churn_Risk_Score]]&gt;=10,"High Risk", IF(tbl_Customers[[#This Row],[Churn_Risk_Score]]&gt;=5,"Medium Risk","Low Risk"))</f>
        <v>Low Risk</v>
      </c>
    </row>
    <row r="4131" spans="1:33" x14ac:dyDescent="0.35">
      <c r="A4131">
        <v>4130</v>
      </c>
      <c r="B4131" t="s">
        <v>67</v>
      </c>
      <c r="C4131">
        <v>121</v>
      </c>
      <c r="D4131" t="s">
        <v>25</v>
      </c>
      <c r="E4131" t="s">
        <v>22</v>
      </c>
      <c r="F4131" t="s">
        <v>23</v>
      </c>
      <c r="G4131">
        <v>12</v>
      </c>
      <c r="H4131">
        <v>127.2</v>
      </c>
      <c r="I4131">
        <v>56</v>
      </c>
      <c r="J4131">
        <v>21.62</v>
      </c>
      <c r="K4131">
        <v>241.6</v>
      </c>
      <c r="L4131">
        <v>114</v>
      </c>
      <c r="M4131">
        <v>20.54</v>
      </c>
      <c r="N4131">
        <v>176.6</v>
      </c>
      <c r="O4131">
        <v>84</v>
      </c>
      <c r="P4131">
        <v>7.95</v>
      </c>
      <c r="Q4131">
        <v>13.2</v>
      </c>
      <c r="R4131">
        <v>3</v>
      </c>
      <c r="S4131">
        <v>3.56</v>
      </c>
      <c r="T4131">
        <v>3</v>
      </c>
      <c r="U4131" t="s">
        <v>22</v>
      </c>
      <c r="V4131">
        <f>IF(tbl_Customers[[#This Row],[churn]] = "yes", 1, 0)</f>
        <v>0</v>
      </c>
      <c r="W4131" t="str">
        <f>IF(tbl_Customers[[#This Row],[number_customer_service_calls]] &lt;= 1, "0-1 Calls", IF(tbl_Customers[[#This Row],[number_customer_service_calls]] &lt;= 3, "2-3 Calls", IF(tbl_Customers[[#This Row],[number_customer_service_calls]] &lt;=5, "4-5 Calls", "6+ Calls")))</f>
        <v>2-3 Calls</v>
      </c>
      <c r="X4131" t="str">
        <f>IF(tbl_Customers[[#This Row],[account_length]] &lt;= 50, "0-50", IF(tbl_Customers[[#This Row],[account_length]] &lt;=100, "51-100", IF(tbl_Customers[[#This Row],[account_length]] &lt;= 150, "101-150", "151+")))</f>
        <v>101-150</v>
      </c>
      <c r="Y4131" t="str">
        <f>IF(tbl_Customers[[#This Row],[total_intl_charge]] &lt;= 3, "Low Charges", "High Charges")</f>
        <v>High Charges</v>
      </c>
      <c r="Z4131" t="str">
        <f>IF(tbl_Customers[[#This Row],[total_eve_calls]]&lt;=80,"Low Calls",
IF(tbl_Customers[[#This Row],[total_eve_calls]]&lt;=120,"Medium Calls","High Calls"))</f>
        <v>Medium Calls</v>
      </c>
      <c r="AA4131" t="str">
        <f>IF(tbl_Customers[[#This Row],[total_eve_charge]]&lt;=15,"Low Charges",
IF(tbl_Customers[[#This Row],[total_eve_charge]]&lt;=20,"Medium Charges","High Charges"))</f>
        <v>High Charges</v>
      </c>
      <c r="AB41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31" t="str">
        <f>IF(tbl_Customers[[#This Row],[number_vmail_messages]] = 0, "No Usage", IF(tbl_Customers[[#This Row],[number_vmail_messages]] &lt;= 20, "Low Usage", IF(tbl_Customers[[#This Row],[number_vmail_messages]] &lt;= 40, "Medium Usgae", "High Usage")))</f>
        <v>Low Usage</v>
      </c>
      <c r="AD4131" t="str">
        <f>IF(tbl_Customers[[#This Row],[total_day_minutes]]&lt;=150,"Low Usage", IF(tbl_Customers[[#This Row],[total_day_minutes]]&lt;=200,"Medium Usage", IF(tbl_Customers[[#This Row],[total_day_minutes]]&lt;=250,"High Usage","Very High Usage")))</f>
        <v>Low Usage</v>
      </c>
      <c r="AE4131" t="str">
        <f>IF(tbl_Customers[[#This Row],[total_intl_calls]]&lt;=5,"Low Calls", IF(tbl_Customers[[#This Row],[total_intl_calls]]&lt;=10, "Medium Calls", "High Calls"))</f>
        <v>Low Calls</v>
      </c>
      <c r="AF41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31" s="36" t="str">
        <f>IF(tbl_Customers[[#This Row],[Churn_Risk_Score]]&gt;=10,"High Risk", IF(tbl_Customers[[#This Row],[Churn_Risk_Score]]&gt;=5,"Medium Risk","Low Risk"))</f>
        <v>Low Risk</v>
      </c>
    </row>
    <row r="4132" spans="1:33" x14ac:dyDescent="0.35">
      <c r="A4132">
        <v>4131</v>
      </c>
      <c r="B4132" t="s">
        <v>67</v>
      </c>
      <c r="C4132">
        <v>45</v>
      </c>
      <c r="D4132" t="s">
        <v>21</v>
      </c>
      <c r="E4132" t="s">
        <v>22</v>
      </c>
      <c r="F4132" t="s">
        <v>22</v>
      </c>
      <c r="G4132">
        <v>0</v>
      </c>
      <c r="H4132">
        <v>142.69999999999999</v>
      </c>
      <c r="I4132">
        <v>80</v>
      </c>
      <c r="J4132">
        <v>24.26</v>
      </c>
      <c r="K4132">
        <v>205.4</v>
      </c>
      <c r="L4132">
        <v>135</v>
      </c>
      <c r="M4132">
        <v>17.46</v>
      </c>
      <c r="N4132">
        <v>228.1</v>
      </c>
      <c r="O4132">
        <v>87</v>
      </c>
      <c r="P4132">
        <v>10.26</v>
      </c>
      <c r="Q4132">
        <v>12</v>
      </c>
      <c r="R4132">
        <v>11</v>
      </c>
      <c r="S4132">
        <v>3.24</v>
      </c>
      <c r="T4132">
        <v>2</v>
      </c>
      <c r="U4132" t="s">
        <v>22</v>
      </c>
      <c r="V4132">
        <f>IF(tbl_Customers[[#This Row],[churn]] = "yes", 1, 0)</f>
        <v>0</v>
      </c>
      <c r="W4132" t="str">
        <f>IF(tbl_Customers[[#This Row],[number_customer_service_calls]] &lt;= 1, "0-1 Calls", IF(tbl_Customers[[#This Row],[number_customer_service_calls]] &lt;= 3, "2-3 Calls", IF(tbl_Customers[[#This Row],[number_customer_service_calls]] &lt;=5, "4-5 Calls", "6+ Calls")))</f>
        <v>2-3 Calls</v>
      </c>
      <c r="X4132" t="str">
        <f>IF(tbl_Customers[[#This Row],[account_length]] &lt;= 50, "0-50", IF(tbl_Customers[[#This Row],[account_length]] &lt;=100, "51-100", IF(tbl_Customers[[#This Row],[account_length]] &lt;= 150, "101-150", "151+")))</f>
        <v>0-50</v>
      </c>
      <c r="Y4132" t="str">
        <f>IF(tbl_Customers[[#This Row],[total_intl_charge]] &lt;= 3, "Low Charges", "High Charges")</f>
        <v>High Charges</v>
      </c>
      <c r="Z4132" t="str">
        <f>IF(tbl_Customers[[#This Row],[total_eve_calls]]&lt;=80,"Low Calls",
IF(tbl_Customers[[#This Row],[total_eve_calls]]&lt;=120,"Medium Calls","High Calls"))</f>
        <v>High Calls</v>
      </c>
      <c r="AA4132" t="str">
        <f>IF(tbl_Customers[[#This Row],[total_eve_charge]]&lt;=15,"Low Charges",
IF(tbl_Customers[[#This Row],[total_eve_charge]]&lt;=20,"Medium Charges","High Charges"))</f>
        <v>Medium Charges</v>
      </c>
      <c r="AB41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32" t="str">
        <f>IF(tbl_Customers[[#This Row],[number_vmail_messages]] = 0, "No Usage", IF(tbl_Customers[[#This Row],[number_vmail_messages]] &lt;= 20, "Low Usage", IF(tbl_Customers[[#This Row],[number_vmail_messages]] &lt;= 40, "Medium Usgae", "High Usage")))</f>
        <v>No Usage</v>
      </c>
      <c r="AD4132" t="str">
        <f>IF(tbl_Customers[[#This Row],[total_day_minutes]]&lt;=150,"Low Usage", IF(tbl_Customers[[#This Row],[total_day_minutes]]&lt;=200,"Medium Usage", IF(tbl_Customers[[#This Row],[total_day_minutes]]&lt;=250,"High Usage","Very High Usage")))</f>
        <v>Low Usage</v>
      </c>
      <c r="AE4132" t="str">
        <f>IF(tbl_Customers[[#This Row],[total_intl_calls]]&lt;=5,"Low Calls", IF(tbl_Customers[[#This Row],[total_intl_calls]]&lt;=10, "Medium Calls", "High Calls"))</f>
        <v>High Calls</v>
      </c>
      <c r="AF41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32" s="36" t="str">
        <f>IF(tbl_Customers[[#This Row],[Churn_Risk_Score]]&gt;=10,"High Risk", IF(tbl_Customers[[#This Row],[Churn_Risk_Score]]&gt;=5,"Medium Risk","Low Risk"))</f>
        <v>Low Risk</v>
      </c>
    </row>
    <row r="4133" spans="1:33" x14ac:dyDescent="0.35">
      <c r="A4133">
        <v>4132</v>
      </c>
      <c r="B4133" t="s">
        <v>51</v>
      </c>
      <c r="C4133">
        <v>154</v>
      </c>
      <c r="D4133" t="s">
        <v>28</v>
      </c>
      <c r="E4133" t="s">
        <v>22</v>
      </c>
      <c r="F4133" t="s">
        <v>22</v>
      </c>
      <c r="G4133">
        <v>0</v>
      </c>
      <c r="H4133">
        <v>94.5</v>
      </c>
      <c r="I4133">
        <v>97</v>
      </c>
      <c r="J4133">
        <v>16.07</v>
      </c>
      <c r="K4133">
        <v>178.2</v>
      </c>
      <c r="L4133">
        <v>127</v>
      </c>
      <c r="M4133">
        <v>15.15</v>
      </c>
      <c r="N4133">
        <v>230.2</v>
      </c>
      <c r="O4133">
        <v>99</v>
      </c>
      <c r="P4133">
        <v>10.36</v>
      </c>
      <c r="Q4133">
        <v>9.1999999999999993</v>
      </c>
      <c r="R4133">
        <v>3</v>
      </c>
      <c r="S4133">
        <v>2.48</v>
      </c>
      <c r="T4133">
        <v>2</v>
      </c>
      <c r="U4133" t="s">
        <v>22</v>
      </c>
      <c r="V4133">
        <f>IF(tbl_Customers[[#This Row],[churn]] = "yes", 1, 0)</f>
        <v>0</v>
      </c>
      <c r="W4133" t="str">
        <f>IF(tbl_Customers[[#This Row],[number_customer_service_calls]] &lt;= 1, "0-1 Calls", IF(tbl_Customers[[#This Row],[number_customer_service_calls]] &lt;= 3, "2-3 Calls", IF(tbl_Customers[[#This Row],[number_customer_service_calls]] &lt;=5, "4-5 Calls", "6+ Calls")))</f>
        <v>2-3 Calls</v>
      </c>
      <c r="X4133" t="str">
        <f>IF(tbl_Customers[[#This Row],[account_length]] &lt;= 50, "0-50", IF(tbl_Customers[[#This Row],[account_length]] &lt;=100, "51-100", IF(tbl_Customers[[#This Row],[account_length]] &lt;= 150, "101-150", "151+")))</f>
        <v>151+</v>
      </c>
      <c r="Y4133" t="str">
        <f>IF(tbl_Customers[[#This Row],[total_intl_charge]] &lt;= 3, "Low Charges", "High Charges")</f>
        <v>Low Charges</v>
      </c>
      <c r="Z4133" t="str">
        <f>IF(tbl_Customers[[#This Row],[total_eve_calls]]&lt;=80,"Low Calls",
IF(tbl_Customers[[#This Row],[total_eve_calls]]&lt;=120,"Medium Calls","High Calls"))</f>
        <v>High Calls</v>
      </c>
      <c r="AA4133" t="str">
        <f>IF(tbl_Customers[[#This Row],[total_eve_charge]]&lt;=15,"Low Charges",
IF(tbl_Customers[[#This Row],[total_eve_charge]]&lt;=20,"Medium Charges","High Charges"))</f>
        <v>Medium Charges</v>
      </c>
      <c r="AB41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33" t="str">
        <f>IF(tbl_Customers[[#This Row],[number_vmail_messages]] = 0, "No Usage", IF(tbl_Customers[[#This Row],[number_vmail_messages]] &lt;= 20, "Low Usage", IF(tbl_Customers[[#This Row],[number_vmail_messages]] &lt;= 40, "Medium Usgae", "High Usage")))</f>
        <v>No Usage</v>
      </c>
      <c r="AD4133" t="str">
        <f>IF(tbl_Customers[[#This Row],[total_day_minutes]]&lt;=150,"Low Usage", IF(tbl_Customers[[#This Row],[total_day_minutes]]&lt;=200,"Medium Usage", IF(tbl_Customers[[#This Row],[total_day_minutes]]&lt;=250,"High Usage","Very High Usage")))</f>
        <v>Low Usage</v>
      </c>
      <c r="AE4133" t="str">
        <f>IF(tbl_Customers[[#This Row],[total_intl_calls]]&lt;=5,"Low Calls", IF(tbl_Customers[[#This Row],[total_intl_calls]]&lt;=10, "Medium Calls", "High Calls"))</f>
        <v>Low Calls</v>
      </c>
      <c r="AF41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33" s="36" t="str">
        <f>IF(tbl_Customers[[#This Row],[Churn_Risk_Score]]&gt;=10,"High Risk", IF(tbl_Customers[[#This Row],[Churn_Risk_Score]]&gt;=5,"Medium Risk","Low Risk"))</f>
        <v>Low Risk</v>
      </c>
    </row>
    <row r="4134" spans="1:33" x14ac:dyDescent="0.35">
      <c r="A4134">
        <v>4133</v>
      </c>
      <c r="B4134" t="s">
        <v>54</v>
      </c>
      <c r="C4134">
        <v>127</v>
      </c>
      <c r="D4134" t="s">
        <v>28</v>
      </c>
      <c r="E4134" t="s">
        <v>22</v>
      </c>
      <c r="F4134" t="s">
        <v>22</v>
      </c>
      <c r="G4134">
        <v>0</v>
      </c>
      <c r="H4134">
        <v>241.7</v>
      </c>
      <c r="I4134">
        <v>115</v>
      </c>
      <c r="J4134">
        <v>41.09</v>
      </c>
      <c r="K4134">
        <v>141.5</v>
      </c>
      <c r="L4134">
        <v>96</v>
      </c>
      <c r="M4134">
        <v>12.03</v>
      </c>
      <c r="N4134">
        <v>170.7</v>
      </c>
      <c r="O4134">
        <v>94</v>
      </c>
      <c r="P4134">
        <v>7.68</v>
      </c>
      <c r="Q4134">
        <v>4.5</v>
      </c>
      <c r="R4134">
        <v>5</v>
      </c>
      <c r="S4134">
        <v>1.22</v>
      </c>
      <c r="T4134">
        <v>2</v>
      </c>
      <c r="U4134" t="s">
        <v>22</v>
      </c>
      <c r="V4134">
        <f>IF(tbl_Customers[[#This Row],[churn]] = "yes", 1, 0)</f>
        <v>0</v>
      </c>
      <c r="W4134" t="str">
        <f>IF(tbl_Customers[[#This Row],[number_customer_service_calls]] &lt;= 1, "0-1 Calls", IF(tbl_Customers[[#This Row],[number_customer_service_calls]] &lt;= 3, "2-3 Calls", IF(tbl_Customers[[#This Row],[number_customer_service_calls]] &lt;=5, "4-5 Calls", "6+ Calls")))</f>
        <v>2-3 Calls</v>
      </c>
      <c r="X4134" t="str">
        <f>IF(tbl_Customers[[#This Row],[account_length]] &lt;= 50, "0-50", IF(tbl_Customers[[#This Row],[account_length]] &lt;=100, "51-100", IF(tbl_Customers[[#This Row],[account_length]] &lt;= 150, "101-150", "151+")))</f>
        <v>101-150</v>
      </c>
      <c r="Y4134" t="str">
        <f>IF(tbl_Customers[[#This Row],[total_intl_charge]] &lt;= 3, "Low Charges", "High Charges")</f>
        <v>Low Charges</v>
      </c>
      <c r="Z4134" t="str">
        <f>IF(tbl_Customers[[#This Row],[total_eve_calls]]&lt;=80,"Low Calls",
IF(tbl_Customers[[#This Row],[total_eve_calls]]&lt;=120,"Medium Calls","High Calls"))</f>
        <v>Medium Calls</v>
      </c>
      <c r="AA4134" t="str">
        <f>IF(tbl_Customers[[#This Row],[total_eve_charge]]&lt;=15,"Low Charges",
IF(tbl_Customers[[#This Row],[total_eve_charge]]&lt;=20,"Medium Charges","High Charges"))</f>
        <v>Low Charges</v>
      </c>
      <c r="AB41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34" t="str">
        <f>IF(tbl_Customers[[#This Row],[number_vmail_messages]] = 0, "No Usage", IF(tbl_Customers[[#This Row],[number_vmail_messages]] &lt;= 20, "Low Usage", IF(tbl_Customers[[#This Row],[number_vmail_messages]] &lt;= 40, "Medium Usgae", "High Usage")))</f>
        <v>No Usage</v>
      </c>
      <c r="AD4134" t="str">
        <f>IF(tbl_Customers[[#This Row],[total_day_minutes]]&lt;=150,"Low Usage", IF(tbl_Customers[[#This Row],[total_day_minutes]]&lt;=200,"Medium Usage", IF(tbl_Customers[[#This Row],[total_day_minutes]]&lt;=250,"High Usage","Very High Usage")))</f>
        <v>High Usage</v>
      </c>
      <c r="AE4134" t="str">
        <f>IF(tbl_Customers[[#This Row],[total_intl_calls]]&lt;=5,"Low Calls", IF(tbl_Customers[[#This Row],[total_intl_calls]]&lt;=10, "Medium Calls", "High Calls"))</f>
        <v>Low Calls</v>
      </c>
      <c r="AF41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34" s="36" t="str">
        <f>IF(tbl_Customers[[#This Row],[Churn_Risk_Score]]&gt;=10,"High Risk", IF(tbl_Customers[[#This Row],[Churn_Risk_Score]]&gt;=5,"Medium Risk","Low Risk"))</f>
        <v>Low Risk</v>
      </c>
    </row>
    <row r="4135" spans="1:33" x14ac:dyDescent="0.35">
      <c r="A4135">
        <v>4134</v>
      </c>
      <c r="B4135" t="s">
        <v>41</v>
      </c>
      <c r="C4135">
        <v>74</v>
      </c>
      <c r="D4135" t="s">
        <v>21</v>
      </c>
      <c r="E4135" t="s">
        <v>23</v>
      </c>
      <c r="F4135" t="s">
        <v>22</v>
      </c>
      <c r="G4135">
        <v>0</v>
      </c>
      <c r="H4135">
        <v>267.5</v>
      </c>
      <c r="I4135">
        <v>134</v>
      </c>
      <c r="J4135">
        <v>45.48</v>
      </c>
      <c r="K4135">
        <v>242.5</v>
      </c>
      <c r="L4135">
        <v>110</v>
      </c>
      <c r="M4135">
        <v>20.61</v>
      </c>
      <c r="N4135">
        <v>223</v>
      </c>
      <c r="O4135">
        <v>108</v>
      </c>
      <c r="P4135">
        <v>10.039999999999999</v>
      </c>
      <c r="Q4135">
        <v>8.3000000000000007</v>
      </c>
      <c r="R4135">
        <v>4</v>
      </c>
      <c r="S4135">
        <v>2.2400000000000002</v>
      </c>
      <c r="T4135">
        <v>3</v>
      </c>
      <c r="U4135" t="s">
        <v>23</v>
      </c>
      <c r="V4135">
        <f>IF(tbl_Customers[[#This Row],[churn]] = "yes", 1, 0)</f>
        <v>1</v>
      </c>
      <c r="W4135" t="str">
        <f>IF(tbl_Customers[[#This Row],[number_customer_service_calls]] &lt;= 1, "0-1 Calls", IF(tbl_Customers[[#This Row],[number_customer_service_calls]] &lt;= 3, "2-3 Calls", IF(tbl_Customers[[#This Row],[number_customer_service_calls]] &lt;=5, "4-5 Calls", "6+ Calls")))</f>
        <v>2-3 Calls</v>
      </c>
      <c r="X4135" t="str">
        <f>IF(tbl_Customers[[#This Row],[account_length]] &lt;= 50, "0-50", IF(tbl_Customers[[#This Row],[account_length]] &lt;=100, "51-100", IF(tbl_Customers[[#This Row],[account_length]] &lt;= 150, "101-150", "151+")))</f>
        <v>51-100</v>
      </c>
      <c r="Y4135" t="str">
        <f>IF(tbl_Customers[[#This Row],[total_intl_charge]] &lt;= 3, "Low Charges", "High Charges")</f>
        <v>Low Charges</v>
      </c>
      <c r="Z4135" t="str">
        <f>IF(tbl_Customers[[#This Row],[total_eve_calls]]&lt;=80,"Low Calls",
IF(tbl_Customers[[#This Row],[total_eve_calls]]&lt;=120,"Medium Calls","High Calls"))</f>
        <v>Medium Calls</v>
      </c>
      <c r="AA4135" t="str">
        <f>IF(tbl_Customers[[#This Row],[total_eve_charge]]&lt;=15,"Low Charges",
IF(tbl_Customers[[#This Row],[total_eve_charge]]&lt;=20,"Medium Charges","High Charges"))</f>
        <v>High Charges</v>
      </c>
      <c r="AB41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35" t="str">
        <f>IF(tbl_Customers[[#This Row],[number_vmail_messages]] = 0, "No Usage", IF(tbl_Customers[[#This Row],[number_vmail_messages]] &lt;= 20, "Low Usage", IF(tbl_Customers[[#This Row],[number_vmail_messages]] &lt;= 40, "Medium Usgae", "High Usage")))</f>
        <v>No Usage</v>
      </c>
      <c r="AD4135" t="str">
        <f>IF(tbl_Customers[[#This Row],[total_day_minutes]]&lt;=150,"Low Usage", IF(tbl_Customers[[#This Row],[total_day_minutes]]&lt;=200,"Medium Usage", IF(tbl_Customers[[#This Row],[total_day_minutes]]&lt;=250,"High Usage","Very High Usage")))</f>
        <v>Very High Usage</v>
      </c>
      <c r="AE4135" t="str">
        <f>IF(tbl_Customers[[#This Row],[total_intl_calls]]&lt;=5,"Low Calls", IF(tbl_Customers[[#This Row],[total_intl_calls]]&lt;=10, "Medium Calls", "High Calls"))</f>
        <v>Low Calls</v>
      </c>
      <c r="AF41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35" s="36" t="str">
        <f>IF(tbl_Customers[[#This Row],[Churn_Risk_Score]]&gt;=10,"High Risk", IF(tbl_Customers[[#This Row],[Churn_Risk_Score]]&gt;=5,"Medium Risk","Low Risk"))</f>
        <v>Medium Risk</v>
      </c>
    </row>
    <row r="4136" spans="1:33" x14ac:dyDescent="0.35">
      <c r="A4136">
        <v>4135</v>
      </c>
      <c r="B4136" t="s">
        <v>68</v>
      </c>
      <c r="C4136">
        <v>26</v>
      </c>
      <c r="D4136" t="s">
        <v>25</v>
      </c>
      <c r="E4136" t="s">
        <v>22</v>
      </c>
      <c r="F4136" t="s">
        <v>22</v>
      </c>
      <c r="G4136">
        <v>0</v>
      </c>
      <c r="H4136">
        <v>290.10000000000002</v>
      </c>
      <c r="I4136">
        <v>143</v>
      </c>
      <c r="J4136">
        <v>49.32</v>
      </c>
      <c r="K4136">
        <v>245.7</v>
      </c>
      <c r="L4136">
        <v>97</v>
      </c>
      <c r="M4136">
        <v>20.88</v>
      </c>
      <c r="N4136">
        <v>147</v>
      </c>
      <c r="O4136">
        <v>80</v>
      </c>
      <c r="P4136">
        <v>6.61</v>
      </c>
      <c r="Q4136">
        <v>7.4</v>
      </c>
      <c r="R4136">
        <v>4</v>
      </c>
      <c r="S4136">
        <v>2</v>
      </c>
      <c r="T4136">
        <v>2</v>
      </c>
      <c r="U4136" t="s">
        <v>23</v>
      </c>
      <c r="V4136">
        <f>IF(tbl_Customers[[#This Row],[churn]] = "yes", 1, 0)</f>
        <v>1</v>
      </c>
      <c r="W4136" t="str">
        <f>IF(tbl_Customers[[#This Row],[number_customer_service_calls]] &lt;= 1, "0-1 Calls", IF(tbl_Customers[[#This Row],[number_customer_service_calls]] &lt;= 3, "2-3 Calls", IF(tbl_Customers[[#This Row],[number_customer_service_calls]] &lt;=5, "4-5 Calls", "6+ Calls")))</f>
        <v>2-3 Calls</v>
      </c>
      <c r="X4136" t="str">
        <f>IF(tbl_Customers[[#This Row],[account_length]] &lt;= 50, "0-50", IF(tbl_Customers[[#This Row],[account_length]] &lt;=100, "51-100", IF(tbl_Customers[[#This Row],[account_length]] &lt;= 150, "101-150", "151+")))</f>
        <v>0-50</v>
      </c>
      <c r="Y4136" t="str">
        <f>IF(tbl_Customers[[#This Row],[total_intl_charge]] &lt;= 3, "Low Charges", "High Charges")</f>
        <v>Low Charges</v>
      </c>
      <c r="Z4136" t="str">
        <f>IF(tbl_Customers[[#This Row],[total_eve_calls]]&lt;=80,"Low Calls",
IF(tbl_Customers[[#This Row],[total_eve_calls]]&lt;=120,"Medium Calls","High Calls"))</f>
        <v>Medium Calls</v>
      </c>
      <c r="AA4136" t="str">
        <f>IF(tbl_Customers[[#This Row],[total_eve_charge]]&lt;=15,"Low Charges",
IF(tbl_Customers[[#This Row],[total_eve_charge]]&lt;=20,"Medium Charges","High Charges"))</f>
        <v>High Charges</v>
      </c>
      <c r="AB41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36" t="str">
        <f>IF(tbl_Customers[[#This Row],[number_vmail_messages]] = 0, "No Usage", IF(tbl_Customers[[#This Row],[number_vmail_messages]] &lt;= 20, "Low Usage", IF(tbl_Customers[[#This Row],[number_vmail_messages]] &lt;= 40, "Medium Usgae", "High Usage")))</f>
        <v>No Usage</v>
      </c>
      <c r="AD4136" t="str">
        <f>IF(tbl_Customers[[#This Row],[total_day_minutes]]&lt;=150,"Low Usage", IF(tbl_Customers[[#This Row],[total_day_minutes]]&lt;=200,"Medium Usage", IF(tbl_Customers[[#This Row],[total_day_minutes]]&lt;=250,"High Usage","Very High Usage")))</f>
        <v>Very High Usage</v>
      </c>
      <c r="AE4136" t="str">
        <f>IF(tbl_Customers[[#This Row],[total_intl_calls]]&lt;=5,"Low Calls", IF(tbl_Customers[[#This Row],[total_intl_calls]]&lt;=10, "Medium Calls", "High Calls"))</f>
        <v>Low Calls</v>
      </c>
      <c r="AF41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36" s="36" t="str">
        <f>IF(tbl_Customers[[#This Row],[Churn_Risk_Score]]&gt;=10,"High Risk", IF(tbl_Customers[[#This Row],[Churn_Risk_Score]]&gt;=5,"Medium Risk","Low Risk"))</f>
        <v>Medium Risk</v>
      </c>
    </row>
    <row r="4137" spans="1:33" x14ac:dyDescent="0.35">
      <c r="A4137">
        <v>4136</v>
      </c>
      <c r="B4137" t="s">
        <v>44</v>
      </c>
      <c r="C4137">
        <v>101</v>
      </c>
      <c r="D4137" t="s">
        <v>21</v>
      </c>
      <c r="E4137" t="s">
        <v>22</v>
      </c>
      <c r="F4137" t="s">
        <v>23</v>
      </c>
      <c r="G4137">
        <v>24</v>
      </c>
      <c r="H4137">
        <v>240.5</v>
      </c>
      <c r="I4137">
        <v>103</v>
      </c>
      <c r="J4137">
        <v>40.89</v>
      </c>
      <c r="K4137">
        <v>280.5</v>
      </c>
      <c r="L4137">
        <v>78</v>
      </c>
      <c r="M4137">
        <v>23.84</v>
      </c>
      <c r="N4137">
        <v>212.8</v>
      </c>
      <c r="O4137">
        <v>69</v>
      </c>
      <c r="P4137">
        <v>9.58</v>
      </c>
      <c r="Q4137">
        <v>10.4</v>
      </c>
      <c r="R4137">
        <v>5</v>
      </c>
      <c r="S4137">
        <v>2.81</v>
      </c>
      <c r="T4137">
        <v>2</v>
      </c>
      <c r="U4137" t="s">
        <v>22</v>
      </c>
      <c r="V4137">
        <f>IF(tbl_Customers[[#This Row],[churn]] = "yes", 1, 0)</f>
        <v>0</v>
      </c>
      <c r="W4137" t="str">
        <f>IF(tbl_Customers[[#This Row],[number_customer_service_calls]] &lt;= 1, "0-1 Calls", IF(tbl_Customers[[#This Row],[number_customer_service_calls]] &lt;= 3, "2-3 Calls", IF(tbl_Customers[[#This Row],[number_customer_service_calls]] &lt;=5, "4-5 Calls", "6+ Calls")))</f>
        <v>2-3 Calls</v>
      </c>
      <c r="X4137" t="str">
        <f>IF(tbl_Customers[[#This Row],[account_length]] &lt;= 50, "0-50", IF(tbl_Customers[[#This Row],[account_length]] &lt;=100, "51-100", IF(tbl_Customers[[#This Row],[account_length]] &lt;= 150, "101-150", "151+")))</f>
        <v>101-150</v>
      </c>
      <c r="Y4137" t="str">
        <f>IF(tbl_Customers[[#This Row],[total_intl_charge]] &lt;= 3, "Low Charges", "High Charges")</f>
        <v>Low Charges</v>
      </c>
      <c r="Z4137" t="str">
        <f>IF(tbl_Customers[[#This Row],[total_eve_calls]]&lt;=80,"Low Calls",
IF(tbl_Customers[[#This Row],[total_eve_calls]]&lt;=120,"Medium Calls","High Calls"))</f>
        <v>Low Calls</v>
      </c>
      <c r="AA4137" t="str">
        <f>IF(tbl_Customers[[#This Row],[total_eve_charge]]&lt;=15,"Low Charges",
IF(tbl_Customers[[#This Row],[total_eve_charge]]&lt;=20,"Medium Charges","High Charges"))</f>
        <v>High Charges</v>
      </c>
      <c r="AB41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37" t="str">
        <f>IF(tbl_Customers[[#This Row],[number_vmail_messages]] = 0, "No Usage", IF(tbl_Customers[[#This Row],[number_vmail_messages]] &lt;= 20, "Low Usage", IF(tbl_Customers[[#This Row],[number_vmail_messages]] &lt;= 40, "Medium Usgae", "High Usage")))</f>
        <v>Medium Usgae</v>
      </c>
      <c r="AD4137" t="str">
        <f>IF(tbl_Customers[[#This Row],[total_day_minutes]]&lt;=150,"Low Usage", IF(tbl_Customers[[#This Row],[total_day_minutes]]&lt;=200,"Medium Usage", IF(tbl_Customers[[#This Row],[total_day_minutes]]&lt;=250,"High Usage","Very High Usage")))</f>
        <v>High Usage</v>
      </c>
      <c r="AE4137" t="str">
        <f>IF(tbl_Customers[[#This Row],[total_intl_calls]]&lt;=5,"Low Calls", IF(tbl_Customers[[#This Row],[total_intl_calls]]&lt;=10, "Medium Calls", "High Calls"))</f>
        <v>Low Calls</v>
      </c>
      <c r="AF41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37" s="36" t="str">
        <f>IF(tbl_Customers[[#This Row],[Churn_Risk_Score]]&gt;=10,"High Risk", IF(tbl_Customers[[#This Row],[Churn_Risk_Score]]&gt;=5,"Medium Risk","Low Risk"))</f>
        <v>Low Risk</v>
      </c>
    </row>
    <row r="4138" spans="1:33" x14ac:dyDescent="0.35">
      <c r="A4138">
        <v>4137</v>
      </c>
      <c r="B4138" t="s">
        <v>57</v>
      </c>
      <c r="C4138">
        <v>67</v>
      </c>
      <c r="D4138" t="s">
        <v>21</v>
      </c>
      <c r="E4138" t="s">
        <v>22</v>
      </c>
      <c r="F4138" t="s">
        <v>22</v>
      </c>
      <c r="G4138">
        <v>0</v>
      </c>
      <c r="H4138">
        <v>284.5</v>
      </c>
      <c r="I4138">
        <v>104</v>
      </c>
      <c r="J4138">
        <v>48.37</v>
      </c>
      <c r="K4138">
        <v>88.6</v>
      </c>
      <c r="L4138">
        <v>71</v>
      </c>
      <c r="M4138">
        <v>7.53</v>
      </c>
      <c r="N4138">
        <v>171.4</v>
      </c>
      <c r="O4138">
        <v>93</v>
      </c>
      <c r="P4138">
        <v>7.71</v>
      </c>
      <c r="Q4138">
        <v>12.5</v>
      </c>
      <c r="R4138">
        <v>4</v>
      </c>
      <c r="S4138">
        <v>3.38</v>
      </c>
      <c r="T4138">
        <v>1</v>
      </c>
      <c r="U4138" t="s">
        <v>22</v>
      </c>
      <c r="V4138">
        <f>IF(tbl_Customers[[#This Row],[churn]] = "yes", 1, 0)</f>
        <v>0</v>
      </c>
      <c r="W4138" t="str">
        <f>IF(tbl_Customers[[#This Row],[number_customer_service_calls]] &lt;= 1, "0-1 Calls", IF(tbl_Customers[[#This Row],[number_customer_service_calls]] &lt;= 3, "2-3 Calls", IF(tbl_Customers[[#This Row],[number_customer_service_calls]] &lt;=5, "4-5 Calls", "6+ Calls")))</f>
        <v>0-1 Calls</v>
      </c>
      <c r="X4138" t="str">
        <f>IF(tbl_Customers[[#This Row],[account_length]] &lt;= 50, "0-50", IF(tbl_Customers[[#This Row],[account_length]] &lt;=100, "51-100", IF(tbl_Customers[[#This Row],[account_length]] &lt;= 150, "101-150", "151+")))</f>
        <v>51-100</v>
      </c>
      <c r="Y4138" t="str">
        <f>IF(tbl_Customers[[#This Row],[total_intl_charge]] &lt;= 3, "Low Charges", "High Charges")</f>
        <v>High Charges</v>
      </c>
      <c r="Z4138" t="str">
        <f>IF(tbl_Customers[[#This Row],[total_eve_calls]]&lt;=80,"Low Calls",
IF(tbl_Customers[[#This Row],[total_eve_calls]]&lt;=120,"Medium Calls","High Calls"))</f>
        <v>Low Calls</v>
      </c>
      <c r="AA4138" t="str">
        <f>IF(tbl_Customers[[#This Row],[total_eve_charge]]&lt;=15,"Low Charges",
IF(tbl_Customers[[#This Row],[total_eve_charge]]&lt;=20,"Medium Charges","High Charges"))</f>
        <v>Low Charges</v>
      </c>
      <c r="AB41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38" t="str">
        <f>IF(tbl_Customers[[#This Row],[number_vmail_messages]] = 0, "No Usage", IF(tbl_Customers[[#This Row],[number_vmail_messages]] &lt;= 20, "Low Usage", IF(tbl_Customers[[#This Row],[number_vmail_messages]] &lt;= 40, "Medium Usgae", "High Usage")))</f>
        <v>No Usage</v>
      </c>
      <c r="AD4138" t="str">
        <f>IF(tbl_Customers[[#This Row],[total_day_minutes]]&lt;=150,"Low Usage", IF(tbl_Customers[[#This Row],[total_day_minutes]]&lt;=200,"Medium Usage", IF(tbl_Customers[[#This Row],[total_day_minutes]]&lt;=250,"High Usage","Very High Usage")))</f>
        <v>Very High Usage</v>
      </c>
      <c r="AE4138" t="str">
        <f>IF(tbl_Customers[[#This Row],[total_intl_calls]]&lt;=5,"Low Calls", IF(tbl_Customers[[#This Row],[total_intl_calls]]&lt;=10, "Medium Calls", "High Calls"))</f>
        <v>Low Calls</v>
      </c>
      <c r="AF41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38" s="36" t="str">
        <f>IF(tbl_Customers[[#This Row],[Churn_Risk_Score]]&gt;=10,"High Risk", IF(tbl_Customers[[#This Row],[Churn_Risk_Score]]&gt;=5,"Medium Risk","Low Risk"))</f>
        <v>Medium Risk</v>
      </c>
    </row>
    <row r="4139" spans="1:33" x14ac:dyDescent="0.35">
      <c r="A4139">
        <v>4138</v>
      </c>
      <c r="B4139" t="s">
        <v>44</v>
      </c>
      <c r="C4139">
        <v>142</v>
      </c>
      <c r="D4139" t="s">
        <v>21</v>
      </c>
      <c r="E4139" t="s">
        <v>22</v>
      </c>
      <c r="F4139" t="s">
        <v>22</v>
      </c>
      <c r="G4139">
        <v>0</v>
      </c>
      <c r="H4139">
        <v>131.69999999999999</v>
      </c>
      <c r="I4139">
        <v>85</v>
      </c>
      <c r="J4139">
        <v>22.39</v>
      </c>
      <c r="K4139">
        <v>239.6</v>
      </c>
      <c r="L4139">
        <v>118</v>
      </c>
      <c r="M4139">
        <v>20.37</v>
      </c>
      <c r="N4139">
        <v>235.1</v>
      </c>
      <c r="O4139">
        <v>77</v>
      </c>
      <c r="P4139">
        <v>10.58</v>
      </c>
      <c r="Q4139">
        <v>8.9</v>
      </c>
      <c r="R4139">
        <v>3</v>
      </c>
      <c r="S4139">
        <v>2.4</v>
      </c>
      <c r="T4139">
        <v>1</v>
      </c>
      <c r="U4139" t="s">
        <v>22</v>
      </c>
      <c r="V4139">
        <f>IF(tbl_Customers[[#This Row],[churn]] = "yes", 1, 0)</f>
        <v>0</v>
      </c>
      <c r="W4139" t="str">
        <f>IF(tbl_Customers[[#This Row],[number_customer_service_calls]] &lt;= 1, "0-1 Calls", IF(tbl_Customers[[#This Row],[number_customer_service_calls]] &lt;= 3, "2-3 Calls", IF(tbl_Customers[[#This Row],[number_customer_service_calls]] &lt;=5, "4-5 Calls", "6+ Calls")))</f>
        <v>0-1 Calls</v>
      </c>
      <c r="X4139" t="str">
        <f>IF(tbl_Customers[[#This Row],[account_length]] &lt;= 50, "0-50", IF(tbl_Customers[[#This Row],[account_length]] &lt;=100, "51-100", IF(tbl_Customers[[#This Row],[account_length]] &lt;= 150, "101-150", "151+")))</f>
        <v>101-150</v>
      </c>
      <c r="Y4139" t="str">
        <f>IF(tbl_Customers[[#This Row],[total_intl_charge]] &lt;= 3, "Low Charges", "High Charges")</f>
        <v>Low Charges</v>
      </c>
      <c r="Z4139" t="str">
        <f>IF(tbl_Customers[[#This Row],[total_eve_calls]]&lt;=80,"Low Calls",
IF(tbl_Customers[[#This Row],[total_eve_calls]]&lt;=120,"Medium Calls","High Calls"))</f>
        <v>Medium Calls</v>
      </c>
      <c r="AA4139" t="str">
        <f>IF(tbl_Customers[[#This Row],[total_eve_charge]]&lt;=15,"Low Charges",
IF(tbl_Customers[[#This Row],[total_eve_charge]]&lt;=20,"Medium Charges","High Charges"))</f>
        <v>High Charges</v>
      </c>
      <c r="AB41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39" t="str">
        <f>IF(tbl_Customers[[#This Row],[number_vmail_messages]] = 0, "No Usage", IF(tbl_Customers[[#This Row],[number_vmail_messages]] &lt;= 20, "Low Usage", IF(tbl_Customers[[#This Row],[number_vmail_messages]] &lt;= 40, "Medium Usgae", "High Usage")))</f>
        <v>No Usage</v>
      </c>
      <c r="AD4139" t="str">
        <f>IF(tbl_Customers[[#This Row],[total_day_minutes]]&lt;=150,"Low Usage", IF(tbl_Customers[[#This Row],[total_day_minutes]]&lt;=200,"Medium Usage", IF(tbl_Customers[[#This Row],[total_day_minutes]]&lt;=250,"High Usage","Very High Usage")))</f>
        <v>Low Usage</v>
      </c>
      <c r="AE4139" t="str">
        <f>IF(tbl_Customers[[#This Row],[total_intl_calls]]&lt;=5,"Low Calls", IF(tbl_Customers[[#This Row],[total_intl_calls]]&lt;=10, "Medium Calls", "High Calls"))</f>
        <v>Low Calls</v>
      </c>
      <c r="AF41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39" s="36" t="str">
        <f>IF(tbl_Customers[[#This Row],[Churn_Risk_Score]]&gt;=10,"High Risk", IF(tbl_Customers[[#This Row],[Churn_Risk_Score]]&gt;=5,"Medium Risk","Low Risk"))</f>
        <v>Low Risk</v>
      </c>
    </row>
    <row r="4140" spans="1:33" x14ac:dyDescent="0.35">
      <c r="A4140">
        <v>4139</v>
      </c>
      <c r="B4140" t="s">
        <v>43</v>
      </c>
      <c r="C4140">
        <v>183</v>
      </c>
      <c r="D4140" t="s">
        <v>21</v>
      </c>
      <c r="E4140" t="s">
        <v>22</v>
      </c>
      <c r="F4140" t="s">
        <v>23</v>
      </c>
      <c r="G4140">
        <v>31</v>
      </c>
      <c r="H4140">
        <v>211.9</v>
      </c>
      <c r="I4140">
        <v>126</v>
      </c>
      <c r="J4140">
        <v>36.020000000000003</v>
      </c>
      <c r="K4140">
        <v>224.3</v>
      </c>
      <c r="L4140">
        <v>125</v>
      </c>
      <c r="M4140">
        <v>19.07</v>
      </c>
      <c r="N4140">
        <v>226.2</v>
      </c>
      <c r="O4140">
        <v>125</v>
      </c>
      <c r="P4140">
        <v>10.18</v>
      </c>
      <c r="Q4140">
        <v>13.8</v>
      </c>
      <c r="R4140">
        <v>2</v>
      </c>
      <c r="S4140">
        <v>3.73</v>
      </c>
      <c r="T4140">
        <v>1</v>
      </c>
      <c r="U4140" t="s">
        <v>22</v>
      </c>
      <c r="V4140">
        <f>IF(tbl_Customers[[#This Row],[churn]] = "yes", 1, 0)</f>
        <v>0</v>
      </c>
      <c r="W4140" t="str">
        <f>IF(tbl_Customers[[#This Row],[number_customer_service_calls]] &lt;= 1, "0-1 Calls", IF(tbl_Customers[[#This Row],[number_customer_service_calls]] &lt;= 3, "2-3 Calls", IF(tbl_Customers[[#This Row],[number_customer_service_calls]] &lt;=5, "4-5 Calls", "6+ Calls")))</f>
        <v>0-1 Calls</v>
      </c>
      <c r="X4140" t="str">
        <f>IF(tbl_Customers[[#This Row],[account_length]] &lt;= 50, "0-50", IF(tbl_Customers[[#This Row],[account_length]] &lt;=100, "51-100", IF(tbl_Customers[[#This Row],[account_length]] &lt;= 150, "101-150", "151+")))</f>
        <v>151+</v>
      </c>
      <c r="Y4140" t="str">
        <f>IF(tbl_Customers[[#This Row],[total_intl_charge]] &lt;= 3, "Low Charges", "High Charges")</f>
        <v>High Charges</v>
      </c>
      <c r="Z4140" t="str">
        <f>IF(tbl_Customers[[#This Row],[total_eve_calls]]&lt;=80,"Low Calls",
IF(tbl_Customers[[#This Row],[total_eve_calls]]&lt;=120,"Medium Calls","High Calls"))</f>
        <v>High Calls</v>
      </c>
      <c r="AA4140" t="str">
        <f>IF(tbl_Customers[[#This Row],[total_eve_charge]]&lt;=15,"Low Charges",
IF(tbl_Customers[[#This Row],[total_eve_charge]]&lt;=20,"Medium Charges","High Charges"))</f>
        <v>Medium Charges</v>
      </c>
      <c r="AB41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40" t="str">
        <f>IF(tbl_Customers[[#This Row],[number_vmail_messages]] = 0, "No Usage", IF(tbl_Customers[[#This Row],[number_vmail_messages]] &lt;= 20, "Low Usage", IF(tbl_Customers[[#This Row],[number_vmail_messages]] &lt;= 40, "Medium Usgae", "High Usage")))</f>
        <v>Medium Usgae</v>
      </c>
      <c r="AD4140" t="str">
        <f>IF(tbl_Customers[[#This Row],[total_day_minutes]]&lt;=150,"Low Usage", IF(tbl_Customers[[#This Row],[total_day_minutes]]&lt;=200,"Medium Usage", IF(tbl_Customers[[#This Row],[total_day_minutes]]&lt;=250,"High Usage","Very High Usage")))</f>
        <v>High Usage</v>
      </c>
      <c r="AE4140" t="str">
        <f>IF(tbl_Customers[[#This Row],[total_intl_calls]]&lt;=5,"Low Calls", IF(tbl_Customers[[#This Row],[total_intl_calls]]&lt;=10, "Medium Calls", "High Calls"))</f>
        <v>Low Calls</v>
      </c>
      <c r="AF41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40" s="36" t="str">
        <f>IF(tbl_Customers[[#This Row],[Churn_Risk_Score]]&gt;=10,"High Risk", IF(tbl_Customers[[#This Row],[Churn_Risk_Score]]&gt;=5,"Medium Risk","Low Risk"))</f>
        <v>Low Risk</v>
      </c>
    </row>
    <row r="4141" spans="1:33" x14ac:dyDescent="0.35">
      <c r="A4141">
        <v>4140</v>
      </c>
      <c r="B4141" t="s">
        <v>40</v>
      </c>
      <c r="C4141">
        <v>202</v>
      </c>
      <c r="D4141" t="s">
        <v>21</v>
      </c>
      <c r="E4141" t="s">
        <v>22</v>
      </c>
      <c r="F4141" t="s">
        <v>22</v>
      </c>
      <c r="G4141">
        <v>0</v>
      </c>
      <c r="H4141">
        <v>168.9</v>
      </c>
      <c r="I4141">
        <v>88</v>
      </c>
      <c r="J4141">
        <v>28.71</v>
      </c>
      <c r="K4141">
        <v>235.8</v>
      </c>
      <c r="L4141">
        <v>98</v>
      </c>
      <c r="M4141">
        <v>20.04</v>
      </c>
      <c r="N4141">
        <v>273.2</v>
      </c>
      <c r="O4141">
        <v>108</v>
      </c>
      <c r="P4141">
        <v>12.29</v>
      </c>
      <c r="Q4141">
        <v>14.6</v>
      </c>
      <c r="R4141">
        <v>3</v>
      </c>
      <c r="S4141">
        <v>3.94</v>
      </c>
      <c r="T4141">
        <v>3</v>
      </c>
      <c r="U4141" t="s">
        <v>22</v>
      </c>
      <c r="V4141">
        <f>IF(tbl_Customers[[#This Row],[churn]] = "yes", 1, 0)</f>
        <v>0</v>
      </c>
      <c r="W4141" t="str">
        <f>IF(tbl_Customers[[#This Row],[number_customer_service_calls]] &lt;= 1, "0-1 Calls", IF(tbl_Customers[[#This Row],[number_customer_service_calls]] &lt;= 3, "2-3 Calls", IF(tbl_Customers[[#This Row],[number_customer_service_calls]] &lt;=5, "4-5 Calls", "6+ Calls")))</f>
        <v>2-3 Calls</v>
      </c>
      <c r="X4141" t="str">
        <f>IF(tbl_Customers[[#This Row],[account_length]] &lt;= 50, "0-50", IF(tbl_Customers[[#This Row],[account_length]] &lt;=100, "51-100", IF(tbl_Customers[[#This Row],[account_length]] &lt;= 150, "101-150", "151+")))</f>
        <v>151+</v>
      </c>
      <c r="Y4141" t="str">
        <f>IF(tbl_Customers[[#This Row],[total_intl_charge]] &lt;= 3, "Low Charges", "High Charges")</f>
        <v>High Charges</v>
      </c>
      <c r="Z4141" t="str">
        <f>IF(tbl_Customers[[#This Row],[total_eve_calls]]&lt;=80,"Low Calls",
IF(tbl_Customers[[#This Row],[total_eve_calls]]&lt;=120,"Medium Calls","High Calls"))</f>
        <v>Medium Calls</v>
      </c>
      <c r="AA4141" t="str">
        <f>IF(tbl_Customers[[#This Row],[total_eve_charge]]&lt;=15,"Low Charges",
IF(tbl_Customers[[#This Row],[total_eve_charge]]&lt;=20,"Medium Charges","High Charges"))</f>
        <v>High Charges</v>
      </c>
      <c r="AB41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41" t="str">
        <f>IF(tbl_Customers[[#This Row],[number_vmail_messages]] = 0, "No Usage", IF(tbl_Customers[[#This Row],[number_vmail_messages]] &lt;= 20, "Low Usage", IF(tbl_Customers[[#This Row],[number_vmail_messages]] &lt;= 40, "Medium Usgae", "High Usage")))</f>
        <v>No Usage</v>
      </c>
      <c r="AD4141" t="str">
        <f>IF(tbl_Customers[[#This Row],[total_day_minutes]]&lt;=150,"Low Usage", IF(tbl_Customers[[#This Row],[total_day_minutes]]&lt;=200,"Medium Usage", IF(tbl_Customers[[#This Row],[total_day_minutes]]&lt;=250,"High Usage","Very High Usage")))</f>
        <v>Medium Usage</v>
      </c>
      <c r="AE4141" t="str">
        <f>IF(tbl_Customers[[#This Row],[total_intl_calls]]&lt;=5,"Low Calls", IF(tbl_Customers[[#This Row],[total_intl_calls]]&lt;=10, "Medium Calls", "High Calls"))</f>
        <v>Low Calls</v>
      </c>
      <c r="AF41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41" s="36" t="str">
        <f>IF(tbl_Customers[[#This Row],[Churn_Risk_Score]]&gt;=10,"High Risk", IF(tbl_Customers[[#This Row],[Churn_Risk_Score]]&gt;=5,"Medium Risk","Low Risk"))</f>
        <v>Low Risk</v>
      </c>
    </row>
    <row r="4142" spans="1:33" x14ac:dyDescent="0.35">
      <c r="A4142">
        <v>4141</v>
      </c>
      <c r="B4142" t="s">
        <v>30</v>
      </c>
      <c r="C4142">
        <v>24</v>
      </c>
      <c r="D4142" t="s">
        <v>21</v>
      </c>
      <c r="E4142" t="s">
        <v>23</v>
      </c>
      <c r="F4142" t="s">
        <v>22</v>
      </c>
      <c r="G4142">
        <v>0</v>
      </c>
      <c r="H4142">
        <v>230.5</v>
      </c>
      <c r="I4142">
        <v>126</v>
      </c>
      <c r="J4142">
        <v>39.19</v>
      </c>
      <c r="K4142">
        <v>184.7</v>
      </c>
      <c r="L4142">
        <v>128</v>
      </c>
      <c r="M4142">
        <v>15.7</v>
      </c>
      <c r="N4142">
        <v>159.1</v>
      </c>
      <c r="O4142">
        <v>152</v>
      </c>
      <c r="P4142">
        <v>7.16</v>
      </c>
      <c r="Q4142">
        <v>10.6</v>
      </c>
      <c r="R4142">
        <v>3</v>
      </c>
      <c r="S4142">
        <v>2.86</v>
      </c>
      <c r="T4142">
        <v>1</v>
      </c>
      <c r="U4142" t="s">
        <v>22</v>
      </c>
      <c r="V4142">
        <f>IF(tbl_Customers[[#This Row],[churn]] = "yes", 1, 0)</f>
        <v>0</v>
      </c>
      <c r="W4142" t="str">
        <f>IF(tbl_Customers[[#This Row],[number_customer_service_calls]] &lt;= 1, "0-1 Calls", IF(tbl_Customers[[#This Row],[number_customer_service_calls]] &lt;= 3, "2-3 Calls", IF(tbl_Customers[[#This Row],[number_customer_service_calls]] &lt;=5, "4-5 Calls", "6+ Calls")))</f>
        <v>0-1 Calls</v>
      </c>
      <c r="X4142" t="str">
        <f>IF(tbl_Customers[[#This Row],[account_length]] &lt;= 50, "0-50", IF(tbl_Customers[[#This Row],[account_length]] &lt;=100, "51-100", IF(tbl_Customers[[#This Row],[account_length]] &lt;= 150, "101-150", "151+")))</f>
        <v>0-50</v>
      </c>
      <c r="Y4142" t="str">
        <f>IF(tbl_Customers[[#This Row],[total_intl_charge]] &lt;= 3, "Low Charges", "High Charges")</f>
        <v>Low Charges</v>
      </c>
      <c r="Z4142" t="str">
        <f>IF(tbl_Customers[[#This Row],[total_eve_calls]]&lt;=80,"Low Calls",
IF(tbl_Customers[[#This Row],[total_eve_calls]]&lt;=120,"Medium Calls","High Calls"))</f>
        <v>High Calls</v>
      </c>
      <c r="AA4142" t="str">
        <f>IF(tbl_Customers[[#This Row],[total_eve_charge]]&lt;=15,"Low Charges",
IF(tbl_Customers[[#This Row],[total_eve_charge]]&lt;=20,"Medium Charges","High Charges"))</f>
        <v>Medium Charges</v>
      </c>
      <c r="AB41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42" t="str">
        <f>IF(tbl_Customers[[#This Row],[number_vmail_messages]] = 0, "No Usage", IF(tbl_Customers[[#This Row],[number_vmail_messages]] &lt;= 20, "Low Usage", IF(tbl_Customers[[#This Row],[number_vmail_messages]] &lt;= 40, "Medium Usgae", "High Usage")))</f>
        <v>No Usage</v>
      </c>
      <c r="AD4142" t="str">
        <f>IF(tbl_Customers[[#This Row],[total_day_minutes]]&lt;=150,"Low Usage", IF(tbl_Customers[[#This Row],[total_day_minutes]]&lt;=200,"Medium Usage", IF(tbl_Customers[[#This Row],[total_day_minutes]]&lt;=250,"High Usage","Very High Usage")))</f>
        <v>High Usage</v>
      </c>
      <c r="AE4142" t="str">
        <f>IF(tbl_Customers[[#This Row],[total_intl_calls]]&lt;=5,"Low Calls", IF(tbl_Customers[[#This Row],[total_intl_calls]]&lt;=10, "Medium Calls", "High Calls"))</f>
        <v>Low Calls</v>
      </c>
      <c r="AF41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42" s="36" t="str">
        <f>IF(tbl_Customers[[#This Row],[Churn_Risk_Score]]&gt;=10,"High Risk", IF(tbl_Customers[[#This Row],[Churn_Risk_Score]]&gt;=5,"Medium Risk","Low Risk"))</f>
        <v>Low Risk</v>
      </c>
    </row>
    <row r="4143" spans="1:33" x14ac:dyDescent="0.35">
      <c r="A4143">
        <v>4142</v>
      </c>
      <c r="B4143" t="s">
        <v>40</v>
      </c>
      <c r="C4143">
        <v>36</v>
      </c>
      <c r="D4143" t="s">
        <v>28</v>
      </c>
      <c r="E4143" t="s">
        <v>22</v>
      </c>
      <c r="F4143" t="s">
        <v>22</v>
      </c>
      <c r="G4143">
        <v>0</v>
      </c>
      <c r="H4143">
        <v>195.5</v>
      </c>
      <c r="I4143">
        <v>77</v>
      </c>
      <c r="J4143">
        <v>33.24</v>
      </c>
      <c r="K4143">
        <v>156.30000000000001</v>
      </c>
      <c r="L4143">
        <v>108</v>
      </c>
      <c r="M4143">
        <v>13.29</v>
      </c>
      <c r="N4143">
        <v>217.8</v>
      </c>
      <c r="O4143">
        <v>133</v>
      </c>
      <c r="P4143">
        <v>9.8000000000000007</v>
      </c>
      <c r="Q4143">
        <v>7.3</v>
      </c>
      <c r="R4143">
        <v>2</v>
      </c>
      <c r="S4143">
        <v>1.97</v>
      </c>
      <c r="T4143">
        <v>1</v>
      </c>
      <c r="U4143" t="s">
        <v>22</v>
      </c>
      <c r="V4143">
        <f>IF(tbl_Customers[[#This Row],[churn]] = "yes", 1, 0)</f>
        <v>0</v>
      </c>
      <c r="W4143" t="str">
        <f>IF(tbl_Customers[[#This Row],[number_customer_service_calls]] &lt;= 1, "0-1 Calls", IF(tbl_Customers[[#This Row],[number_customer_service_calls]] &lt;= 3, "2-3 Calls", IF(tbl_Customers[[#This Row],[number_customer_service_calls]] &lt;=5, "4-5 Calls", "6+ Calls")))</f>
        <v>0-1 Calls</v>
      </c>
      <c r="X4143" t="str">
        <f>IF(tbl_Customers[[#This Row],[account_length]] &lt;= 50, "0-50", IF(tbl_Customers[[#This Row],[account_length]] &lt;=100, "51-100", IF(tbl_Customers[[#This Row],[account_length]] &lt;= 150, "101-150", "151+")))</f>
        <v>0-50</v>
      </c>
      <c r="Y4143" t="str">
        <f>IF(tbl_Customers[[#This Row],[total_intl_charge]] &lt;= 3, "Low Charges", "High Charges")</f>
        <v>Low Charges</v>
      </c>
      <c r="Z4143" t="str">
        <f>IF(tbl_Customers[[#This Row],[total_eve_calls]]&lt;=80,"Low Calls",
IF(tbl_Customers[[#This Row],[total_eve_calls]]&lt;=120,"Medium Calls","High Calls"))</f>
        <v>Medium Calls</v>
      </c>
      <c r="AA4143" t="str">
        <f>IF(tbl_Customers[[#This Row],[total_eve_charge]]&lt;=15,"Low Charges",
IF(tbl_Customers[[#This Row],[total_eve_charge]]&lt;=20,"Medium Charges","High Charges"))</f>
        <v>Low Charges</v>
      </c>
      <c r="AB41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43" t="str">
        <f>IF(tbl_Customers[[#This Row],[number_vmail_messages]] = 0, "No Usage", IF(tbl_Customers[[#This Row],[number_vmail_messages]] &lt;= 20, "Low Usage", IF(tbl_Customers[[#This Row],[number_vmail_messages]] &lt;= 40, "Medium Usgae", "High Usage")))</f>
        <v>No Usage</v>
      </c>
      <c r="AD4143" t="str">
        <f>IF(tbl_Customers[[#This Row],[total_day_minutes]]&lt;=150,"Low Usage", IF(tbl_Customers[[#This Row],[total_day_minutes]]&lt;=200,"Medium Usage", IF(tbl_Customers[[#This Row],[total_day_minutes]]&lt;=250,"High Usage","Very High Usage")))</f>
        <v>Medium Usage</v>
      </c>
      <c r="AE4143" t="str">
        <f>IF(tbl_Customers[[#This Row],[total_intl_calls]]&lt;=5,"Low Calls", IF(tbl_Customers[[#This Row],[total_intl_calls]]&lt;=10, "Medium Calls", "High Calls"))</f>
        <v>Low Calls</v>
      </c>
      <c r="AF41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43" s="36" t="str">
        <f>IF(tbl_Customers[[#This Row],[Churn_Risk_Score]]&gt;=10,"High Risk", IF(tbl_Customers[[#This Row],[Churn_Risk_Score]]&gt;=5,"Medium Risk","Low Risk"))</f>
        <v>Low Risk</v>
      </c>
    </row>
    <row r="4144" spans="1:33" x14ac:dyDescent="0.35">
      <c r="A4144">
        <v>4143</v>
      </c>
      <c r="B4144" t="s">
        <v>51</v>
      </c>
      <c r="C4144">
        <v>167</v>
      </c>
      <c r="D4144" t="s">
        <v>21</v>
      </c>
      <c r="E4144" t="s">
        <v>22</v>
      </c>
      <c r="F4144" t="s">
        <v>22</v>
      </c>
      <c r="G4144">
        <v>0</v>
      </c>
      <c r="H4144">
        <v>112.3</v>
      </c>
      <c r="I4144">
        <v>101</v>
      </c>
      <c r="J4144">
        <v>19.09</v>
      </c>
      <c r="K4144">
        <v>204.8</v>
      </c>
      <c r="L4144">
        <v>140</v>
      </c>
      <c r="M4144">
        <v>17.41</v>
      </c>
      <c r="N4144">
        <v>141.19999999999999</v>
      </c>
      <c r="O4144">
        <v>118</v>
      </c>
      <c r="P4144">
        <v>6.35</v>
      </c>
      <c r="Q4144">
        <v>13.3</v>
      </c>
      <c r="R4144">
        <v>2</v>
      </c>
      <c r="S4144">
        <v>3.59</v>
      </c>
      <c r="T4144">
        <v>1</v>
      </c>
      <c r="U4144" t="s">
        <v>22</v>
      </c>
      <c r="V4144">
        <f>IF(tbl_Customers[[#This Row],[churn]] = "yes", 1, 0)</f>
        <v>0</v>
      </c>
      <c r="W4144" t="str">
        <f>IF(tbl_Customers[[#This Row],[number_customer_service_calls]] &lt;= 1, "0-1 Calls", IF(tbl_Customers[[#This Row],[number_customer_service_calls]] &lt;= 3, "2-3 Calls", IF(tbl_Customers[[#This Row],[number_customer_service_calls]] &lt;=5, "4-5 Calls", "6+ Calls")))</f>
        <v>0-1 Calls</v>
      </c>
      <c r="X4144" t="str">
        <f>IF(tbl_Customers[[#This Row],[account_length]] &lt;= 50, "0-50", IF(tbl_Customers[[#This Row],[account_length]] &lt;=100, "51-100", IF(tbl_Customers[[#This Row],[account_length]] &lt;= 150, "101-150", "151+")))</f>
        <v>151+</v>
      </c>
      <c r="Y4144" t="str">
        <f>IF(tbl_Customers[[#This Row],[total_intl_charge]] &lt;= 3, "Low Charges", "High Charges")</f>
        <v>High Charges</v>
      </c>
      <c r="Z4144" t="str">
        <f>IF(tbl_Customers[[#This Row],[total_eve_calls]]&lt;=80,"Low Calls",
IF(tbl_Customers[[#This Row],[total_eve_calls]]&lt;=120,"Medium Calls","High Calls"))</f>
        <v>High Calls</v>
      </c>
      <c r="AA4144" t="str">
        <f>IF(tbl_Customers[[#This Row],[total_eve_charge]]&lt;=15,"Low Charges",
IF(tbl_Customers[[#This Row],[total_eve_charge]]&lt;=20,"Medium Charges","High Charges"))</f>
        <v>Medium Charges</v>
      </c>
      <c r="AB41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44" t="str">
        <f>IF(tbl_Customers[[#This Row],[number_vmail_messages]] = 0, "No Usage", IF(tbl_Customers[[#This Row],[number_vmail_messages]] &lt;= 20, "Low Usage", IF(tbl_Customers[[#This Row],[number_vmail_messages]] &lt;= 40, "Medium Usgae", "High Usage")))</f>
        <v>No Usage</v>
      </c>
      <c r="AD4144" t="str">
        <f>IF(tbl_Customers[[#This Row],[total_day_minutes]]&lt;=150,"Low Usage", IF(tbl_Customers[[#This Row],[total_day_minutes]]&lt;=200,"Medium Usage", IF(tbl_Customers[[#This Row],[total_day_minutes]]&lt;=250,"High Usage","Very High Usage")))</f>
        <v>Low Usage</v>
      </c>
      <c r="AE4144" t="str">
        <f>IF(tbl_Customers[[#This Row],[total_intl_calls]]&lt;=5,"Low Calls", IF(tbl_Customers[[#This Row],[total_intl_calls]]&lt;=10, "Medium Calls", "High Calls"))</f>
        <v>Low Calls</v>
      </c>
      <c r="AF41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44" s="36" t="str">
        <f>IF(tbl_Customers[[#This Row],[Churn_Risk_Score]]&gt;=10,"High Risk", IF(tbl_Customers[[#This Row],[Churn_Risk_Score]]&gt;=5,"Medium Risk","Low Risk"))</f>
        <v>Low Risk</v>
      </c>
    </row>
    <row r="4145" spans="1:33" x14ac:dyDescent="0.35">
      <c r="A4145">
        <v>4144</v>
      </c>
      <c r="B4145" t="s">
        <v>72</v>
      </c>
      <c r="C4145">
        <v>118</v>
      </c>
      <c r="D4145" t="s">
        <v>21</v>
      </c>
      <c r="E4145" t="s">
        <v>22</v>
      </c>
      <c r="F4145" t="s">
        <v>22</v>
      </c>
      <c r="G4145">
        <v>0</v>
      </c>
      <c r="H4145">
        <v>103.6</v>
      </c>
      <c r="I4145">
        <v>107</v>
      </c>
      <c r="J4145">
        <v>17.61</v>
      </c>
      <c r="K4145">
        <v>82</v>
      </c>
      <c r="L4145">
        <v>149</v>
      </c>
      <c r="M4145">
        <v>6.97</v>
      </c>
      <c r="N4145">
        <v>169.5</v>
      </c>
      <c r="O4145">
        <v>103</v>
      </c>
      <c r="P4145">
        <v>7.63</v>
      </c>
      <c r="Q4145">
        <v>6.6</v>
      </c>
      <c r="R4145">
        <v>6</v>
      </c>
      <c r="S4145">
        <v>1.78</v>
      </c>
      <c r="T4145">
        <v>0</v>
      </c>
      <c r="U4145" t="s">
        <v>22</v>
      </c>
      <c r="V4145">
        <f>IF(tbl_Customers[[#This Row],[churn]] = "yes", 1, 0)</f>
        <v>0</v>
      </c>
      <c r="W4145" t="str">
        <f>IF(tbl_Customers[[#This Row],[number_customer_service_calls]] &lt;= 1, "0-1 Calls", IF(tbl_Customers[[#This Row],[number_customer_service_calls]] &lt;= 3, "2-3 Calls", IF(tbl_Customers[[#This Row],[number_customer_service_calls]] &lt;=5, "4-5 Calls", "6+ Calls")))</f>
        <v>0-1 Calls</v>
      </c>
      <c r="X4145" t="str">
        <f>IF(tbl_Customers[[#This Row],[account_length]] &lt;= 50, "0-50", IF(tbl_Customers[[#This Row],[account_length]] &lt;=100, "51-100", IF(tbl_Customers[[#This Row],[account_length]] &lt;= 150, "101-150", "151+")))</f>
        <v>101-150</v>
      </c>
      <c r="Y4145" t="str">
        <f>IF(tbl_Customers[[#This Row],[total_intl_charge]] &lt;= 3, "Low Charges", "High Charges")</f>
        <v>Low Charges</v>
      </c>
      <c r="Z4145" t="str">
        <f>IF(tbl_Customers[[#This Row],[total_eve_calls]]&lt;=80,"Low Calls",
IF(tbl_Customers[[#This Row],[total_eve_calls]]&lt;=120,"Medium Calls","High Calls"))</f>
        <v>High Calls</v>
      </c>
      <c r="AA4145" t="str">
        <f>IF(tbl_Customers[[#This Row],[total_eve_charge]]&lt;=15,"Low Charges",
IF(tbl_Customers[[#This Row],[total_eve_charge]]&lt;=20,"Medium Charges","High Charges"))</f>
        <v>Low Charges</v>
      </c>
      <c r="AB41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145" t="str">
        <f>IF(tbl_Customers[[#This Row],[number_vmail_messages]] = 0, "No Usage", IF(tbl_Customers[[#This Row],[number_vmail_messages]] &lt;= 20, "Low Usage", IF(tbl_Customers[[#This Row],[number_vmail_messages]] &lt;= 40, "Medium Usgae", "High Usage")))</f>
        <v>No Usage</v>
      </c>
      <c r="AD4145" t="str">
        <f>IF(tbl_Customers[[#This Row],[total_day_minutes]]&lt;=150,"Low Usage", IF(tbl_Customers[[#This Row],[total_day_minutes]]&lt;=200,"Medium Usage", IF(tbl_Customers[[#This Row],[total_day_minutes]]&lt;=250,"High Usage","Very High Usage")))</f>
        <v>Low Usage</v>
      </c>
      <c r="AE4145" t="str">
        <f>IF(tbl_Customers[[#This Row],[total_intl_calls]]&lt;=5,"Low Calls", IF(tbl_Customers[[#This Row],[total_intl_calls]]&lt;=10, "Medium Calls", "High Calls"))</f>
        <v>Medium Calls</v>
      </c>
      <c r="AF41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45" s="36" t="str">
        <f>IF(tbl_Customers[[#This Row],[Churn_Risk_Score]]&gt;=10,"High Risk", IF(tbl_Customers[[#This Row],[Churn_Risk_Score]]&gt;=5,"Medium Risk","Low Risk"))</f>
        <v>Low Risk</v>
      </c>
    </row>
    <row r="4146" spans="1:33" x14ac:dyDescent="0.35">
      <c r="A4146">
        <v>4145</v>
      </c>
      <c r="B4146" t="s">
        <v>69</v>
      </c>
      <c r="C4146">
        <v>136</v>
      </c>
      <c r="D4146" t="s">
        <v>21</v>
      </c>
      <c r="E4146" t="s">
        <v>22</v>
      </c>
      <c r="F4146" t="s">
        <v>22</v>
      </c>
      <c r="G4146">
        <v>0</v>
      </c>
      <c r="H4146">
        <v>121.5</v>
      </c>
      <c r="I4146">
        <v>80</v>
      </c>
      <c r="J4146">
        <v>20.66</v>
      </c>
      <c r="K4146">
        <v>220.1</v>
      </c>
      <c r="L4146">
        <v>97</v>
      </c>
      <c r="M4146">
        <v>18.71</v>
      </c>
      <c r="N4146">
        <v>179.5</v>
      </c>
      <c r="O4146">
        <v>94</v>
      </c>
      <c r="P4146">
        <v>8.08</v>
      </c>
      <c r="Q4146">
        <v>10.4</v>
      </c>
      <c r="R4146">
        <v>5</v>
      </c>
      <c r="S4146">
        <v>2.81</v>
      </c>
      <c r="T4146">
        <v>1</v>
      </c>
      <c r="U4146" t="s">
        <v>22</v>
      </c>
      <c r="V4146">
        <f>IF(tbl_Customers[[#This Row],[churn]] = "yes", 1, 0)</f>
        <v>0</v>
      </c>
      <c r="W4146" t="str">
        <f>IF(tbl_Customers[[#This Row],[number_customer_service_calls]] &lt;= 1, "0-1 Calls", IF(tbl_Customers[[#This Row],[number_customer_service_calls]] &lt;= 3, "2-3 Calls", IF(tbl_Customers[[#This Row],[number_customer_service_calls]] &lt;=5, "4-5 Calls", "6+ Calls")))</f>
        <v>0-1 Calls</v>
      </c>
      <c r="X4146" t="str">
        <f>IF(tbl_Customers[[#This Row],[account_length]] &lt;= 50, "0-50", IF(tbl_Customers[[#This Row],[account_length]] &lt;=100, "51-100", IF(tbl_Customers[[#This Row],[account_length]] &lt;= 150, "101-150", "151+")))</f>
        <v>101-150</v>
      </c>
      <c r="Y4146" t="str">
        <f>IF(tbl_Customers[[#This Row],[total_intl_charge]] &lt;= 3, "Low Charges", "High Charges")</f>
        <v>Low Charges</v>
      </c>
      <c r="Z4146" t="str">
        <f>IF(tbl_Customers[[#This Row],[total_eve_calls]]&lt;=80,"Low Calls",
IF(tbl_Customers[[#This Row],[total_eve_calls]]&lt;=120,"Medium Calls","High Calls"))</f>
        <v>Medium Calls</v>
      </c>
      <c r="AA4146" t="str">
        <f>IF(tbl_Customers[[#This Row],[total_eve_charge]]&lt;=15,"Low Charges",
IF(tbl_Customers[[#This Row],[total_eve_charge]]&lt;=20,"Medium Charges","High Charges"))</f>
        <v>Medium Charges</v>
      </c>
      <c r="AB41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46" t="str">
        <f>IF(tbl_Customers[[#This Row],[number_vmail_messages]] = 0, "No Usage", IF(tbl_Customers[[#This Row],[number_vmail_messages]] &lt;= 20, "Low Usage", IF(tbl_Customers[[#This Row],[number_vmail_messages]] &lt;= 40, "Medium Usgae", "High Usage")))</f>
        <v>No Usage</v>
      </c>
      <c r="AD4146" t="str">
        <f>IF(tbl_Customers[[#This Row],[total_day_minutes]]&lt;=150,"Low Usage", IF(tbl_Customers[[#This Row],[total_day_minutes]]&lt;=200,"Medium Usage", IF(tbl_Customers[[#This Row],[total_day_minutes]]&lt;=250,"High Usage","Very High Usage")))</f>
        <v>Low Usage</v>
      </c>
      <c r="AE4146" t="str">
        <f>IF(tbl_Customers[[#This Row],[total_intl_calls]]&lt;=5,"Low Calls", IF(tbl_Customers[[#This Row],[total_intl_calls]]&lt;=10, "Medium Calls", "High Calls"))</f>
        <v>Low Calls</v>
      </c>
      <c r="AF41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46" s="36" t="str">
        <f>IF(tbl_Customers[[#This Row],[Churn_Risk_Score]]&gt;=10,"High Risk", IF(tbl_Customers[[#This Row],[Churn_Risk_Score]]&gt;=5,"Medium Risk","Low Risk"))</f>
        <v>Low Risk</v>
      </c>
    </row>
    <row r="4147" spans="1:33" x14ac:dyDescent="0.35">
      <c r="A4147">
        <v>4146</v>
      </c>
      <c r="B4147" t="s">
        <v>43</v>
      </c>
      <c r="C4147">
        <v>77</v>
      </c>
      <c r="D4147" t="s">
        <v>21</v>
      </c>
      <c r="E4147" t="s">
        <v>22</v>
      </c>
      <c r="F4147" t="s">
        <v>22</v>
      </c>
      <c r="G4147">
        <v>0</v>
      </c>
      <c r="H4147">
        <v>175.8</v>
      </c>
      <c r="I4147">
        <v>116</v>
      </c>
      <c r="J4147">
        <v>29.89</v>
      </c>
      <c r="K4147">
        <v>156.19999999999999</v>
      </c>
      <c r="L4147">
        <v>125</v>
      </c>
      <c r="M4147">
        <v>13.28</v>
      </c>
      <c r="N4147">
        <v>237.4</v>
      </c>
      <c r="O4147">
        <v>106</v>
      </c>
      <c r="P4147">
        <v>10.68</v>
      </c>
      <c r="Q4147">
        <v>5</v>
      </c>
      <c r="R4147">
        <v>4</v>
      </c>
      <c r="S4147">
        <v>1.35</v>
      </c>
      <c r="T4147">
        <v>0</v>
      </c>
      <c r="U4147" t="s">
        <v>22</v>
      </c>
      <c r="V4147">
        <f>IF(tbl_Customers[[#This Row],[churn]] = "yes", 1, 0)</f>
        <v>0</v>
      </c>
      <c r="W4147" t="str">
        <f>IF(tbl_Customers[[#This Row],[number_customer_service_calls]] &lt;= 1, "0-1 Calls", IF(tbl_Customers[[#This Row],[number_customer_service_calls]] &lt;= 3, "2-3 Calls", IF(tbl_Customers[[#This Row],[number_customer_service_calls]] &lt;=5, "4-5 Calls", "6+ Calls")))</f>
        <v>0-1 Calls</v>
      </c>
      <c r="X4147" t="str">
        <f>IF(tbl_Customers[[#This Row],[account_length]] &lt;= 50, "0-50", IF(tbl_Customers[[#This Row],[account_length]] &lt;=100, "51-100", IF(tbl_Customers[[#This Row],[account_length]] &lt;= 150, "101-150", "151+")))</f>
        <v>51-100</v>
      </c>
      <c r="Y4147" t="str">
        <f>IF(tbl_Customers[[#This Row],[total_intl_charge]] &lt;= 3, "Low Charges", "High Charges")</f>
        <v>Low Charges</v>
      </c>
      <c r="Z4147" t="str">
        <f>IF(tbl_Customers[[#This Row],[total_eve_calls]]&lt;=80,"Low Calls",
IF(tbl_Customers[[#This Row],[total_eve_calls]]&lt;=120,"Medium Calls","High Calls"))</f>
        <v>High Calls</v>
      </c>
      <c r="AA4147" t="str">
        <f>IF(tbl_Customers[[#This Row],[total_eve_charge]]&lt;=15,"Low Charges",
IF(tbl_Customers[[#This Row],[total_eve_charge]]&lt;=20,"Medium Charges","High Charges"))</f>
        <v>Low Charges</v>
      </c>
      <c r="AB41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47" t="str">
        <f>IF(tbl_Customers[[#This Row],[number_vmail_messages]] = 0, "No Usage", IF(tbl_Customers[[#This Row],[number_vmail_messages]] &lt;= 20, "Low Usage", IF(tbl_Customers[[#This Row],[number_vmail_messages]] &lt;= 40, "Medium Usgae", "High Usage")))</f>
        <v>No Usage</v>
      </c>
      <c r="AD4147" t="str">
        <f>IF(tbl_Customers[[#This Row],[total_day_minutes]]&lt;=150,"Low Usage", IF(tbl_Customers[[#This Row],[total_day_minutes]]&lt;=200,"Medium Usage", IF(tbl_Customers[[#This Row],[total_day_minutes]]&lt;=250,"High Usage","Very High Usage")))</f>
        <v>Medium Usage</v>
      </c>
      <c r="AE4147" t="str">
        <f>IF(tbl_Customers[[#This Row],[total_intl_calls]]&lt;=5,"Low Calls", IF(tbl_Customers[[#This Row],[total_intl_calls]]&lt;=10, "Medium Calls", "High Calls"))</f>
        <v>Low Calls</v>
      </c>
      <c r="AF41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47" s="36" t="str">
        <f>IF(tbl_Customers[[#This Row],[Churn_Risk_Score]]&gt;=10,"High Risk", IF(tbl_Customers[[#This Row],[Churn_Risk_Score]]&gt;=5,"Medium Risk","Low Risk"))</f>
        <v>Low Risk</v>
      </c>
    </row>
    <row r="4148" spans="1:33" x14ac:dyDescent="0.35">
      <c r="A4148">
        <v>4147</v>
      </c>
      <c r="B4148" t="s">
        <v>53</v>
      </c>
      <c r="C4148">
        <v>133</v>
      </c>
      <c r="D4148" t="s">
        <v>21</v>
      </c>
      <c r="E4148" t="s">
        <v>22</v>
      </c>
      <c r="F4148" t="s">
        <v>22</v>
      </c>
      <c r="G4148">
        <v>0</v>
      </c>
      <c r="H4148">
        <v>165.9</v>
      </c>
      <c r="I4148">
        <v>98</v>
      </c>
      <c r="J4148">
        <v>28.2</v>
      </c>
      <c r="K4148">
        <v>161.9</v>
      </c>
      <c r="L4148">
        <v>110</v>
      </c>
      <c r="M4148">
        <v>13.76</v>
      </c>
      <c r="N4148">
        <v>208.9</v>
      </c>
      <c r="O4148">
        <v>120</v>
      </c>
      <c r="P4148">
        <v>9.4</v>
      </c>
      <c r="Q4148">
        <v>11.2</v>
      </c>
      <c r="R4148">
        <v>11</v>
      </c>
      <c r="S4148">
        <v>3.02</v>
      </c>
      <c r="T4148">
        <v>2</v>
      </c>
      <c r="U4148" t="s">
        <v>22</v>
      </c>
      <c r="V4148">
        <f>IF(tbl_Customers[[#This Row],[churn]] = "yes", 1, 0)</f>
        <v>0</v>
      </c>
      <c r="W4148" t="str">
        <f>IF(tbl_Customers[[#This Row],[number_customer_service_calls]] &lt;= 1, "0-1 Calls", IF(tbl_Customers[[#This Row],[number_customer_service_calls]] &lt;= 3, "2-3 Calls", IF(tbl_Customers[[#This Row],[number_customer_service_calls]] &lt;=5, "4-5 Calls", "6+ Calls")))</f>
        <v>2-3 Calls</v>
      </c>
      <c r="X4148" t="str">
        <f>IF(tbl_Customers[[#This Row],[account_length]] &lt;= 50, "0-50", IF(tbl_Customers[[#This Row],[account_length]] &lt;=100, "51-100", IF(tbl_Customers[[#This Row],[account_length]] &lt;= 150, "101-150", "151+")))</f>
        <v>101-150</v>
      </c>
      <c r="Y4148" t="str">
        <f>IF(tbl_Customers[[#This Row],[total_intl_charge]] &lt;= 3, "Low Charges", "High Charges")</f>
        <v>High Charges</v>
      </c>
      <c r="Z4148" t="str">
        <f>IF(tbl_Customers[[#This Row],[total_eve_calls]]&lt;=80,"Low Calls",
IF(tbl_Customers[[#This Row],[total_eve_calls]]&lt;=120,"Medium Calls","High Calls"))</f>
        <v>Medium Calls</v>
      </c>
      <c r="AA4148" t="str">
        <f>IF(tbl_Customers[[#This Row],[total_eve_charge]]&lt;=15,"Low Charges",
IF(tbl_Customers[[#This Row],[total_eve_charge]]&lt;=20,"Medium Charges","High Charges"))</f>
        <v>Low Charges</v>
      </c>
      <c r="AB41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48" t="str">
        <f>IF(tbl_Customers[[#This Row],[number_vmail_messages]] = 0, "No Usage", IF(tbl_Customers[[#This Row],[number_vmail_messages]] &lt;= 20, "Low Usage", IF(tbl_Customers[[#This Row],[number_vmail_messages]] &lt;= 40, "Medium Usgae", "High Usage")))</f>
        <v>No Usage</v>
      </c>
      <c r="AD4148" t="str">
        <f>IF(tbl_Customers[[#This Row],[total_day_minutes]]&lt;=150,"Low Usage", IF(tbl_Customers[[#This Row],[total_day_minutes]]&lt;=200,"Medium Usage", IF(tbl_Customers[[#This Row],[total_day_minutes]]&lt;=250,"High Usage","Very High Usage")))</f>
        <v>Medium Usage</v>
      </c>
      <c r="AE4148" t="str">
        <f>IF(tbl_Customers[[#This Row],[total_intl_calls]]&lt;=5,"Low Calls", IF(tbl_Customers[[#This Row],[total_intl_calls]]&lt;=10, "Medium Calls", "High Calls"))</f>
        <v>High Calls</v>
      </c>
      <c r="AF41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48" s="36" t="str">
        <f>IF(tbl_Customers[[#This Row],[Churn_Risk_Score]]&gt;=10,"High Risk", IF(tbl_Customers[[#This Row],[Churn_Risk_Score]]&gt;=5,"Medium Risk","Low Risk"))</f>
        <v>Low Risk</v>
      </c>
    </row>
    <row r="4149" spans="1:33" x14ac:dyDescent="0.35">
      <c r="A4149">
        <v>4148</v>
      </c>
      <c r="B4149" t="s">
        <v>52</v>
      </c>
      <c r="C4149">
        <v>122</v>
      </c>
      <c r="D4149" t="s">
        <v>25</v>
      </c>
      <c r="E4149" t="s">
        <v>22</v>
      </c>
      <c r="F4149" t="s">
        <v>22</v>
      </c>
      <c r="G4149">
        <v>0</v>
      </c>
      <c r="H4149">
        <v>152</v>
      </c>
      <c r="I4149">
        <v>86</v>
      </c>
      <c r="J4149">
        <v>25.84</v>
      </c>
      <c r="K4149">
        <v>162.80000000000001</v>
      </c>
      <c r="L4149">
        <v>61</v>
      </c>
      <c r="M4149">
        <v>13.84</v>
      </c>
      <c r="N4149">
        <v>161.9</v>
      </c>
      <c r="O4149">
        <v>98</v>
      </c>
      <c r="P4149">
        <v>7.29</v>
      </c>
      <c r="Q4149">
        <v>9.3000000000000007</v>
      </c>
      <c r="R4149">
        <v>3</v>
      </c>
      <c r="S4149">
        <v>2.5099999999999998</v>
      </c>
      <c r="T4149">
        <v>1</v>
      </c>
      <c r="U4149" t="s">
        <v>22</v>
      </c>
      <c r="V4149">
        <f>IF(tbl_Customers[[#This Row],[churn]] = "yes", 1, 0)</f>
        <v>0</v>
      </c>
      <c r="W4149" t="str">
        <f>IF(tbl_Customers[[#This Row],[number_customer_service_calls]] &lt;= 1, "0-1 Calls", IF(tbl_Customers[[#This Row],[number_customer_service_calls]] &lt;= 3, "2-3 Calls", IF(tbl_Customers[[#This Row],[number_customer_service_calls]] &lt;=5, "4-5 Calls", "6+ Calls")))</f>
        <v>0-1 Calls</v>
      </c>
      <c r="X4149" t="str">
        <f>IF(tbl_Customers[[#This Row],[account_length]] &lt;= 50, "0-50", IF(tbl_Customers[[#This Row],[account_length]] &lt;=100, "51-100", IF(tbl_Customers[[#This Row],[account_length]] &lt;= 150, "101-150", "151+")))</f>
        <v>101-150</v>
      </c>
      <c r="Y4149" t="str">
        <f>IF(tbl_Customers[[#This Row],[total_intl_charge]] &lt;= 3, "Low Charges", "High Charges")</f>
        <v>Low Charges</v>
      </c>
      <c r="Z4149" t="str">
        <f>IF(tbl_Customers[[#This Row],[total_eve_calls]]&lt;=80,"Low Calls",
IF(tbl_Customers[[#This Row],[total_eve_calls]]&lt;=120,"Medium Calls","High Calls"))</f>
        <v>Low Calls</v>
      </c>
      <c r="AA4149" t="str">
        <f>IF(tbl_Customers[[#This Row],[total_eve_charge]]&lt;=15,"Low Charges",
IF(tbl_Customers[[#This Row],[total_eve_charge]]&lt;=20,"Medium Charges","High Charges"))</f>
        <v>Low Charges</v>
      </c>
      <c r="AB41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149" t="str">
        <f>IF(tbl_Customers[[#This Row],[number_vmail_messages]] = 0, "No Usage", IF(tbl_Customers[[#This Row],[number_vmail_messages]] &lt;= 20, "Low Usage", IF(tbl_Customers[[#This Row],[number_vmail_messages]] &lt;= 40, "Medium Usgae", "High Usage")))</f>
        <v>No Usage</v>
      </c>
      <c r="AD4149" t="str">
        <f>IF(tbl_Customers[[#This Row],[total_day_minutes]]&lt;=150,"Low Usage", IF(tbl_Customers[[#This Row],[total_day_minutes]]&lt;=200,"Medium Usage", IF(tbl_Customers[[#This Row],[total_day_minutes]]&lt;=250,"High Usage","Very High Usage")))</f>
        <v>Medium Usage</v>
      </c>
      <c r="AE4149" t="str">
        <f>IF(tbl_Customers[[#This Row],[total_intl_calls]]&lt;=5,"Low Calls", IF(tbl_Customers[[#This Row],[total_intl_calls]]&lt;=10, "Medium Calls", "High Calls"))</f>
        <v>Low Calls</v>
      </c>
      <c r="AF41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49" s="36" t="str">
        <f>IF(tbl_Customers[[#This Row],[Churn_Risk_Score]]&gt;=10,"High Risk", IF(tbl_Customers[[#This Row],[Churn_Risk_Score]]&gt;=5,"Medium Risk","Low Risk"))</f>
        <v>Low Risk</v>
      </c>
    </row>
    <row r="4150" spans="1:33" x14ac:dyDescent="0.35">
      <c r="A4150">
        <v>4149</v>
      </c>
      <c r="B4150" t="s">
        <v>56</v>
      </c>
      <c r="C4150">
        <v>19</v>
      </c>
      <c r="D4150" t="s">
        <v>25</v>
      </c>
      <c r="E4150" t="s">
        <v>22</v>
      </c>
      <c r="F4150" t="s">
        <v>22</v>
      </c>
      <c r="G4150">
        <v>0</v>
      </c>
      <c r="H4150">
        <v>146.80000000000001</v>
      </c>
      <c r="I4150">
        <v>99</v>
      </c>
      <c r="J4150">
        <v>24.96</v>
      </c>
      <c r="K4150">
        <v>190.5</v>
      </c>
      <c r="L4150">
        <v>101</v>
      </c>
      <c r="M4150">
        <v>16.190000000000001</v>
      </c>
      <c r="N4150">
        <v>146.1</v>
      </c>
      <c r="O4150">
        <v>68</v>
      </c>
      <c r="P4150">
        <v>6.57</v>
      </c>
      <c r="Q4150">
        <v>9.3000000000000007</v>
      </c>
      <c r="R4150">
        <v>2</v>
      </c>
      <c r="S4150">
        <v>2.5099999999999998</v>
      </c>
      <c r="T4150">
        <v>0</v>
      </c>
      <c r="U4150" t="s">
        <v>22</v>
      </c>
      <c r="V4150">
        <f>IF(tbl_Customers[[#This Row],[churn]] = "yes", 1, 0)</f>
        <v>0</v>
      </c>
      <c r="W4150" t="str">
        <f>IF(tbl_Customers[[#This Row],[number_customer_service_calls]] &lt;= 1, "0-1 Calls", IF(tbl_Customers[[#This Row],[number_customer_service_calls]] &lt;= 3, "2-3 Calls", IF(tbl_Customers[[#This Row],[number_customer_service_calls]] &lt;=5, "4-5 Calls", "6+ Calls")))</f>
        <v>0-1 Calls</v>
      </c>
      <c r="X4150" t="str">
        <f>IF(tbl_Customers[[#This Row],[account_length]] &lt;= 50, "0-50", IF(tbl_Customers[[#This Row],[account_length]] &lt;=100, "51-100", IF(tbl_Customers[[#This Row],[account_length]] &lt;= 150, "101-150", "151+")))</f>
        <v>0-50</v>
      </c>
      <c r="Y4150" t="str">
        <f>IF(tbl_Customers[[#This Row],[total_intl_charge]] &lt;= 3, "Low Charges", "High Charges")</f>
        <v>Low Charges</v>
      </c>
      <c r="Z4150" t="str">
        <f>IF(tbl_Customers[[#This Row],[total_eve_calls]]&lt;=80,"Low Calls",
IF(tbl_Customers[[#This Row],[total_eve_calls]]&lt;=120,"Medium Calls","High Calls"))</f>
        <v>Medium Calls</v>
      </c>
      <c r="AA4150" t="str">
        <f>IF(tbl_Customers[[#This Row],[total_eve_charge]]&lt;=15,"Low Charges",
IF(tbl_Customers[[#This Row],[total_eve_charge]]&lt;=20,"Medium Charges","High Charges"))</f>
        <v>Medium Charges</v>
      </c>
      <c r="AB41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150" t="str">
        <f>IF(tbl_Customers[[#This Row],[number_vmail_messages]] = 0, "No Usage", IF(tbl_Customers[[#This Row],[number_vmail_messages]] &lt;= 20, "Low Usage", IF(tbl_Customers[[#This Row],[number_vmail_messages]] &lt;= 40, "Medium Usgae", "High Usage")))</f>
        <v>No Usage</v>
      </c>
      <c r="AD4150" t="str">
        <f>IF(tbl_Customers[[#This Row],[total_day_minutes]]&lt;=150,"Low Usage", IF(tbl_Customers[[#This Row],[total_day_minutes]]&lt;=200,"Medium Usage", IF(tbl_Customers[[#This Row],[total_day_minutes]]&lt;=250,"High Usage","Very High Usage")))</f>
        <v>Low Usage</v>
      </c>
      <c r="AE4150" t="str">
        <f>IF(tbl_Customers[[#This Row],[total_intl_calls]]&lt;=5,"Low Calls", IF(tbl_Customers[[#This Row],[total_intl_calls]]&lt;=10, "Medium Calls", "High Calls"))</f>
        <v>Low Calls</v>
      </c>
      <c r="AF41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50" s="36" t="str">
        <f>IF(tbl_Customers[[#This Row],[Churn_Risk_Score]]&gt;=10,"High Risk", IF(tbl_Customers[[#This Row],[Churn_Risk_Score]]&gt;=5,"Medium Risk","Low Risk"))</f>
        <v>Low Risk</v>
      </c>
    </row>
    <row r="4151" spans="1:33" x14ac:dyDescent="0.35">
      <c r="A4151">
        <v>4150</v>
      </c>
      <c r="B4151" t="s">
        <v>29</v>
      </c>
      <c r="C4151">
        <v>140</v>
      </c>
      <c r="D4151" t="s">
        <v>28</v>
      </c>
      <c r="E4151" t="s">
        <v>22</v>
      </c>
      <c r="F4151" t="s">
        <v>22</v>
      </c>
      <c r="G4151">
        <v>0</v>
      </c>
      <c r="H4151">
        <v>201.9</v>
      </c>
      <c r="I4151">
        <v>114</v>
      </c>
      <c r="J4151">
        <v>34.32</v>
      </c>
      <c r="K4151">
        <v>181.7</v>
      </c>
      <c r="L4151">
        <v>97</v>
      </c>
      <c r="M4151">
        <v>15.44</v>
      </c>
      <c r="N4151">
        <v>184.5</v>
      </c>
      <c r="O4151">
        <v>122</v>
      </c>
      <c r="P4151">
        <v>8.3000000000000007</v>
      </c>
      <c r="Q4151">
        <v>12.1</v>
      </c>
      <c r="R4151">
        <v>10</v>
      </c>
      <c r="S4151">
        <v>3.27</v>
      </c>
      <c r="T4151">
        <v>0</v>
      </c>
      <c r="U4151" t="s">
        <v>22</v>
      </c>
      <c r="V4151">
        <f>IF(tbl_Customers[[#This Row],[churn]] = "yes", 1, 0)</f>
        <v>0</v>
      </c>
      <c r="W4151" t="str">
        <f>IF(tbl_Customers[[#This Row],[number_customer_service_calls]] &lt;= 1, "0-1 Calls", IF(tbl_Customers[[#This Row],[number_customer_service_calls]] &lt;= 3, "2-3 Calls", IF(tbl_Customers[[#This Row],[number_customer_service_calls]] &lt;=5, "4-5 Calls", "6+ Calls")))</f>
        <v>0-1 Calls</v>
      </c>
      <c r="X4151" t="str">
        <f>IF(tbl_Customers[[#This Row],[account_length]] &lt;= 50, "0-50", IF(tbl_Customers[[#This Row],[account_length]] &lt;=100, "51-100", IF(tbl_Customers[[#This Row],[account_length]] &lt;= 150, "101-150", "151+")))</f>
        <v>101-150</v>
      </c>
      <c r="Y4151" t="str">
        <f>IF(tbl_Customers[[#This Row],[total_intl_charge]] &lt;= 3, "Low Charges", "High Charges")</f>
        <v>High Charges</v>
      </c>
      <c r="Z4151" t="str">
        <f>IF(tbl_Customers[[#This Row],[total_eve_calls]]&lt;=80,"Low Calls",
IF(tbl_Customers[[#This Row],[total_eve_calls]]&lt;=120,"Medium Calls","High Calls"))</f>
        <v>Medium Calls</v>
      </c>
      <c r="AA4151" t="str">
        <f>IF(tbl_Customers[[#This Row],[total_eve_charge]]&lt;=15,"Low Charges",
IF(tbl_Customers[[#This Row],[total_eve_charge]]&lt;=20,"Medium Charges","High Charges"))</f>
        <v>Medium Charges</v>
      </c>
      <c r="AB41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1" t="str">
        <f>IF(tbl_Customers[[#This Row],[number_vmail_messages]] = 0, "No Usage", IF(tbl_Customers[[#This Row],[number_vmail_messages]] &lt;= 20, "Low Usage", IF(tbl_Customers[[#This Row],[number_vmail_messages]] &lt;= 40, "Medium Usgae", "High Usage")))</f>
        <v>No Usage</v>
      </c>
      <c r="AD4151" t="str">
        <f>IF(tbl_Customers[[#This Row],[total_day_minutes]]&lt;=150,"Low Usage", IF(tbl_Customers[[#This Row],[total_day_minutes]]&lt;=200,"Medium Usage", IF(tbl_Customers[[#This Row],[total_day_minutes]]&lt;=250,"High Usage","Very High Usage")))</f>
        <v>High Usage</v>
      </c>
      <c r="AE4151" t="str">
        <f>IF(tbl_Customers[[#This Row],[total_intl_calls]]&lt;=5,"Low Calls", IF(tbl_Customers[[#This Row],[total_intl_calls]]&lt;=10, "Medium Calls", "High Calls"))</f>
        <v>Medium Calls</v>
      </c>
      <c r="AF41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51" s="36" t="str">
        <f>IF(tbl_Customers[[#This Row],[Churn_Risk_Score]]&gt;=10,"High Risk", IF(tbl_Customers[[#This Row],[Churn_Risk_Score]]&gt;=5,"Medium Risk","Low Risk"))</f>
        <v>Low Risk</v>
      </c>
    </row>
    <row r="4152" spans="1:33" x14ac:dyDescent="0.35">
      <c r="A4152">
        <v>4151</v>
      </c>
      <c r="B4152" t="s">
        <v>44</v>
      </c>
      <c r="C4152">
        <v>119</v>
      </c>
      <c r="D4152" t="s">
        <v>25</v>
      </c>
      <c r="E4152" t="s">
        <v>22</v>
      </c>
      <c r="F4152" t="s">
        <v>22</v>
      </c>
      <c r="G4152">
        <v>0</v>
      </c>
      <c r="H4152">
        <v>121.4</v>
      </c>
      <c r="I4152">
        <v>95</v>
      </c>
      <c r="J4152">
        <v>20.64</v>
      </c>
      <c r="K4152">
        <v>230.9</v>
      </c>
      <c r="L4152">
        <v>81</v>
      </c>
      <c r="M4152">
        <v>19.63</v>
      </c>
      <c r="N4152">
        <v>163.6</v>
      </c>
      <c r="O4152">
        <v>103</v>
      </c>
      <c r="P4152">
        <v>7.36</v>
      </c>
      <c r="Q4152">
        <v>13.8</v>
      </c>
      <c r="R4152">
        <v>4</v>
      </c>
      <c r="S4152">
        <v>3.73</v>
      </c>
      <c r="T4152">
        <v>2</v>
      </c>
      <c r="U4152" t="s">
        <v>22</v>
      </c>
      <c r="V4152">
        <f>IF(tbl_Customers[[#This Row],[churn]] = "yes", 1, 0)</f>
        <v>0</v>
      </c>
      <c r="W4152" t="str">
        <f>IF(tbl_Customers[[#This Row],[number_customer_service_calls]] &lt;= 1, "0-1 Calls", IF(tbl_Customers[[#This Row],[number_customer_service_calls]] &lt;= 3, "2-3 Calls", IF(tbl_Customers[[#This Row],[number_customer_service_calls]] &lt;=5, "4-5 Calls", "6+ Calls")))</f>
        <v>2-3 Calls</v>
      </c>
      <c r="X4152" t="str">
        <f>IF(tbl_Customers[[#This Row],[account_length]] &lt;= 50, "0-50", IF(tbl_Customers[[#This Row],[account_length]] &lt;=100, "51-100", IF(tbl_Customers[[#This Row],[account_length]] &lt;= 150, "101-150", "151+")))</f>
        <v>101-150</v>
      </c>
      <c r="Y4152" t="str">
        <f>IF(tbl_Customers[[#This Row],[total_intl_charge]] &lt;= 3, "Low Charges", "High Charges")</f>
        <v>High Charges</v>
      </c>
      <c r="Z4152" t="str">
        <f>IF(tbl_Customers[[#This Row],[total_eve_calls]]&lt;=80,"Low Calls",
IF(tbl_Customers[[#This Row],[total_eve_calls]]&lt;=120,"Medium Calls","High Calls"))</f>
        <v>Medium Calls</v>
      </c>
      <c r="AA4152" t="str">
        <f>IF(tbl_Customers[[#This Row],[total_eve_charge]]&lt;=15,"Low Charges",
IF(tbl_Customers[[#This Row],[total_eve_charge]]&lt;=20,"Medium Charges","High Charges"))</f>
        <v>Medium Charges</v>
      </c>
      <c r="AB415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2" t="str">
        <f>IF(tbl_Customers[[#This Row],[number_vmail_messages]] = 0, "No Usage", IF(tbl_Customers[[#This Row],[number_vmail_messages]] &lt;= 20, "Low Usage", IF(tbl_Customers[[#This Row],[number_vmail_messages]] &lt;= 40, "Medium Usgae", "High Usage")))</f>
        <v>No Usage</v>
      </c>
      <c r="AD4152" t="str">
        <f>IF(tbl_Customers[[#This Row],[total_day_minutes]]&lt;=150,"Low Usage", IF(tbl_Customers[[#This Row],[total_day_minutes]]&lt;=200,"Medium Usage", IF(tbl_Customers[[#This Row],[total_day_minutes]]&lt;=250,"High Usage","Very High Usage")))</f>
        <v>Low Usage</v>
      </c>
      <c r="AE4152" t="str">
        <f>IF(tbl_Customers[[#This Row],[total_intl_calls]]&lt;=5,"Low Calls", IF(tbl_Customers[[#This Row],[total_intl_calls]]&lt;=10, "Medium Calls", "High Calls"))</f>
        <v>Low Calls</v>
      </c>
      <c r="AF415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52" s="36" t="str">
        <f>IF(tbl_Customers[[#This Row],[Churn_Risk_Score]]&gt;=10,"High Risk", IF(tbl_Customers[[#This Row],[Churn_Risk_Score]]&gt;=5,"Medium Risk","Low Risk"))</f>
        <v>Low Risk</v>
      </c>
    </row>
    <row r="4153" spans="1:33" x14ac:dyDescent="0.35">
      <c r="A4153">
        <v>4152</v>
      </c>
      <c r="B4153" t="s">
        <v>50</v>
      </c>
      <c r="C4153">
        <v>80</v>
      </c>
      <c r="D4153" t="s">
        <v>21</v>
      </c>
      <c r="E4153" t="s">
        <v>22</v>
      </c>
      <c r="F4153" t="s">
        <v>23</v>
      </c>
      <c r="G4153">
        <v>34</v>
      </c>
      <c r="H4153">
        <v>243.4</v>
      </c>
      <c r="I4153">
        <v>96</v>
      </c>
      <c r="J4153">
        <v>41.38</v>
      </c>
      <c r="K4153">
        <v>102.3</v>
      </c>
      <c r="L4153">
        <v>115</v>
      </c>
      <c r="M4153">
        <v>8.6999999999999993</v>
      </c>
      <c r="N4153">
        <v>217.8</v>
      </c>
      <c r="O4153">
        <v>95</v>
      </c>
      <c r="P4153">
        <v>9.8000000000000007</v>
      </c>
      <c r="Q4153">
        <v>12.2</v>
      </c>
      <c r="R4153">
        <v>3</v>
      </c>
      <c r="S4153">
        <v>3.29</v>
      </c>
      <c r="T4153">
        <v>1</v>
      </c>
      <c r="U4153" t="s">
        <v>22</v>
      </c>
      <c r="V4153">
        <f>IF(tbl_Customers[[#This Row],[churn]] = "yes", 1, 0)</f>
        <v>0</v>
      </c>
      <c r="W4153" t="str">
        <f>IF(tbl_Customers[[#This Row],[number_customer_service_calls]] &lt;= 1, "0-1 Calls", IF(tbl_Customers[[#This Row],[number_customer_service_calls]] &lt;= 3, "2-3 Calls", IF(tbl_Customers[[#This Row],[number_customer_service_calls]] &lt;=5, "4-5 Calls", "6+ Calls")))</f>
        <v>0-1 Calls</v>
      </c>
      <c r="X4153" t="str">
        <f>IF(tbl_Customers[[#This Row],[account_length]] &lt;= 50, "0-50", IF(tbl_Customers[[#This Row],[account_length]] &lt;=100, "51-100", IF(tbl_Customers[[#This Row],[account_length]] &lt;= 150, "101-150", "151+")))</f>
        <v>51-100</v>
      </c>
      <c r="Y4153" t="str">
        <f>IF(tbl_Customers[[#This Row],[total_intl_charge]] &lt;= 3, "Low Charges", "High Charges")</f>
        <v>High Charges</v>
      </c>
      <c r="Z4153" t="str">
        <f>IF(tbl_Customers[[#This Row],[total_eve_calls]]&lt;=80,"Low Calls",
IF(tbl_Customers[[#This Row],[total_eve_calls]]&lt;=120,"Medium Calls","High Calls"))</f>
        <v>Medium Calls</v>
      </c>
      <c r="AA4153" t="str">
        <f>IF(tbl_Customers[[#This Row],[total_eve_charge]]&lt;=15,"Low Charges",
IF(tbl_Customers[[#This Row],[total_eve_charge]]&lt;=20,"Medium Charges","High Charges"))</f>
        <v>Low Charges</v>
      </c>
      <c r="AB415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3" t="str">
        <f>IF(tbl_Customers[[#This Row],[number_vmail_messages]] = 0, "No Usage", IF(tbl_Customers[[#This Row],[number_vmail_messages]] &lt;= 20, "Low Usage", IF(tbl_Customers[[#This Row],[number_vmail_messages]] &lt;= 40, "Medium Usgae", "High Usage")))</f>
        <v>Medium Usgae</v>
      </c>
      <c r="AD4153" t="str">
        <f>IF(tbl_Customers[[#This Row],[total_day_minutes]]&lt;=150,"Low Usage", IF(tbl_Customers[[#This Row],[total_day_minutes]]&lt;=200,"Medium Usage", IF(tbl_Customers[[#This Row],[total_day_minutes]]&lt;=250,"High Usage","Very High Usage")))</f>
        <v>High Usage</v>
      </c>
      <c r="AE4153" t="str">
        <f>IF(tbl_Customers[[#This Row],[total_intl_calls]]&lt;=5,"Low Calls", IF(tbl_Customers[[#This Row],[total_intl_calls]]&lt;=10, "Medium Calls", "High Calls"))</f>
        <v>Low Calls</v>
      </c>
      <c r="AF415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53" s="36" t="str">
        <f>IF(tbl_Customers[[#This Row],[Churn_Risk_Score]]&gt;=10,"High Risk", IF(tbl_Customers[[#This Row],[Churn_Risk_Score]]&gt;=5,"Medium Risk","Low Risk"))</f>
        <v>Low Risk</v>
      </c>
    </row>
    <row r="4154" spans="1:33" x14ac:dyDescent="0.35">
      <c r="A4154">
        <v>4153</v>
      </c>
      <c r="B4154" t="s">
        <v>51</v>
      </c>
      <c r="C4154">
        <v>116</v>
      </c>
      <c r="D4154" t="s">
        <v>25</v>
      </c>
      <c r="E4154" t="s">
        <v>22</v>
      </c>
      <c r="F4154" t="s">
        <v>22</v>
      </c>
      <c r="G4154">
        <v>0</v>
      </c>
      <c r="H4154">
        <v>152.4</v>
      </c>
      <c r="I4154">
        <v>101</v>
      </c>
      <c r="J4154">
        <v>25.91</v>
      </c>
      <c r="K4154">
        <v>191</v>
      </c>
      <c r="L4154">
        <v>90</v>
      </c>
      <c r="M4154">
        <v>16.239999999999998</v>
      </c>
      <c r="N4154">
        <v>143</v>
      </c>
      <c r="O4154">
        <v>96</v>
      </c>
      <c r="P4154">
        <v>6.44</v>
      </c>
      <c r="Q4154">
        <v>11.1</v>
      </c>
      <c r="R4154">
        <v>9</v>
      </c>
      <c r="S4154">
        <v>3</v>
      </c>
      <c r="T4154">
        <v>0</v>
      </c>
      <c r="U4154" t="s">
        <v>22</v>
      </c>
      <c r="V4154">
        <f>IF(tbl_Customers[[#This Row],[churn]] = "yes", 1, 0)</f>
        <v>0</v>
      </c>
      <c r="W4154" t="str">
        <f>IF(tbl_Customers[[#This Row],[number_customer_service_calls]] &lt;= 1, "0-1 Calls", IF(tbl_Customers[[#This Row],[number_customer_service_calls]] &lt;= 3, "2-3 Calls", IF(tbl_Customers[[#This Row],[number_customer_service_calls]] &lt;=5, "4-5 Calls", "6+ Calls")))</f>
        <v>0-1 Calls</v>
      </c>
      <c r="X4154" t="str">
        <f>IF(tbl_Customers[[#This Row],[account_length]] &lt;= 50, "0-50", IF(tbl_Customers[[#This Row],[account_length]] &lt;=100, "51-100", IF(tbl_Customers[[#This Row],[account_length]] &lt;= 150, "101-150", "151+")))</f>
        <v>101-150</v>
      </c>
      <c r="Y4154" t="str">
        <f>IF(tbl_Customers[[#This Row],[total_intl_charge]] &lt;= 3, "Low Charges", "High Charges")</f>
        <v>Low Charges</v>
      </c>
      <c r="Z4154" t="str">
        <f>IF(tbl_Customers[[#This Row],[total_eve_calls]]&lt;=80,"Low Calls",
IF(tbl_Customers[[#This Row],[total_eve_calls]]&lt;=120,"Medium Calls","High Calls"))</f>
        <v>Medium Calls</v>
      </c>
      <c r="AA4154" t="str">
        <f>IF(tbl_Customers[[#This Row],[total_eve_charge]]&lt;=15,"Low Charges",
IF(tbl_Customers[[#This Row],[total_eve_charge]]&lt;=20,"Medium Charges","High Charges"))</f>
        <v>Medium Charges</v>
      </c>
      <c r="AB415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4" t="str">
        <f>IF(tbl_Customers[[#This Row],[number_vmail_messages]] = 0, "No Usage", IF(tbl_Customers[[#This Row],[number_vmail_messages]] &lt;= 20, "Low Usage", IF(tbl_Customers[[#This Row],[number_vmail_messages]] &lt;= 40, "Medium Usgae", "High Usage")))</f>
        <v>No Usage</v>
      </c>
      <c r="AD4154" t="str">
        <f>IF(tbl_Customers[[#This Row],[total_day_minutes]]&lt;=150,"Low Usage", IF(tbl_Customers[[#This Row],[total_day_minutes]]&lt;=200,"Medium Usage", IF(tbl_Customers[[#This Row],[total_day_minutes]]&lt;=250,"High Usage","Very High Usage")))</f>
        <v>Medium Usage</v>
      </c>
      <c r="AE4154" t="str">
        <f>IF(tbl_Customers[[#This Row],[total_intl_calls]]&lt;=5,"Low Calls", IF(tbl_Customers[[#This Row],[total_intl_calls]]&lt;=10, "Medium Calls", "High Calls"))</f>
        <v>Medium Calls</v>
      </c>
      <c r="AF415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54" s="36" t="str">
        <f>IF(tbl_Customers[[#This Row],[Churn_Risk_Score]]&gt;=10,"High Risk", IF(tbl_Customers[[#This Row],[Churn_Risk_Score]]&gt;=5,"Medium Risk","Low Risk"))</f>
        <v>Low Risk</v>
      </c>
    </row>
    <row r="4155" spans="1:33" x14ac:dyDescent="0.35">
      <c r="A4155">
        <v>4154</v>
      </c>
      <c r="B4155" t="s">
        <v>33</v>
      </c>
      <c r="C4155">
        <v>87</v>
      </c>
      <c r="D4155" t="s">
        <v>21</v>
      </c>
      <c r="E4155" t="s">
        <v>22</v>
      </c>
      <c r="F4155" t="s">
        <v>22</v>
      </c>
      <c r="G4155">
        <v>0</v>
      </c>
      <c r="H4155">
        <v>139.69999999999999</v>
      </c>
      <c r="I4155">
        <v>112</v>
      </c>
      <c r="J4155">
        <v>23.75</v>
      </c>
      <c r="K4155">
        <v>226.8</v>
      </c>
      <c r="L4155">
        <v>62</v>
      </c>
      <c r="M4155">
        <v>19.28</v>
      </c>
      <c r="N4155">
        <v>168.5</v>
      </c>
      <c r="O4155">
        <v>65</v>
      </c>
      <c r="P4155">
        <v>7.58</v>
      </c>
      <c r="Q4155">
        <v>15.1</v>
      </c>
      <c r="R4155">
        <v>7</v>
      </c>
      <c r="S4155">
        <v>4.08</v>
      </c>
      <c r="T4155">
        <v>1</v>
      </c>
      <c r="U4155" t="s">
        <v>22</v>
      </c>
      <c r="V4155">
        <f>IF(tbl_Customers[[#This Row],[churn]] = "yes", 1, 0)</f>
        <v>0</v>
      </c>
      <c r="W4155" t="str">
        <f>IF(tbl_Customers[[#This Row],[number_customer_service_calls]] &lt;= 1, "0-1 Calls", IF(tbl_Customers[[#This Row],[number_customer_service_calls]] &lt;= 3, "2-3 Calls", IF(tbl_Customers[[#This Row],[number_customer_service_calls]] &lt;=5, "4-5 Calls", "6+ Calls")))</f>
        <v>0-1 Calls</v>
      </c>
      <c r="X4155" t="str">
        <f>IF(tbl_Customers[[#This Row],[account_length]] &lt;= 50, "0-50", IF(tbl_Customers[[#This Row],[account_length]] &lt;=100, "51-100", IF(tbl_Customers[[#This Row],[account_length]] &lt;= 150, "101-150", "151+")))</f>
        <v>51-100</v>
      </c>
      <c r="Y4155" t="str">
        <f>IF(tbl_Customers[[#This Row],[total_intl_charge]] &lt;= 3, "Low Charges", "High Charges")</f>
        <v>High Charges</v>
      </c>
      <c r="Z4155" t="str">
        <f>IF(tbl_Customers[[#This Row],[total_eve_calls]]&lt;=80,"Low Calls",
IF(tbl_Customers[[#This Row],[total_eve_calls]]&lt;=120,"Medium Calls","High Calls"))</f>
        <v>Low Calls</v>
      </c>
      <c r="AA4155" t="str">
        <f>IF(tbl_Customers[[#This Row],[total_eve_charge]]&lt;=15,"Low Charges",
IF(tbl_Customers[[#This Row],[total_eve_charge]]&lt;=20,"Medium Charges","High Charges"))</f>
        <v>Medium Charges</v>
      </c>
      <c r="AB415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5" t="str">
        <f>IF(tbl_Customers[[#This Row],[number_vmail_messages]] = 0, "No Usage", IF(tbl_Customers[[#This Row],[number_vmail_messages]] &lt;= 20, "Low Usage", IF(tbl_Customers[[#This Row],[number_vmail_messages]] &lt;= 40, "Medium Usgae", "High Usage")))</f>
        <v>No Usage</v>
      </c>
      <c r="AD4155" t="str">
        <f>IF(tbl_Customers[[#This Row],[total_day_minutes]]&lt;=150,"Low Usage", IF(tbl_Customers[[#This Row],[total_day_minutes]]&lt;=200,"Medium Usage", IF(tbl_Customers[[#This Row],[total_day_minutes]]&lt;=250,"High Usage","Very High Usage")))</f>
        <v>Low Usage</v>
      </c>
      <c r="AE4155" t="str">
        <f>IF(tbl_Customers[[#This Row],[total_intl_calls]]&lt;=5,"Low Calls", IF(tbl_Customers[[#This Row],[total_intl_calls]]&lt;=10, "Medium Calls", "High Calls"))</f>
        <v>Medium Calls</v>
      </c>
      <c r="AF415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55" s="36" t="str">
        <f>IF(tbl_Customers[[#This Row],[Churn_Risk_Score]]&gt;=10,"High Risk", IF(tbl_Customers[[#This Row],[Churn_Risk_Score]]&gt;=5,"Medium Risk","Low Risk"))</f>
        <v>Low Risk</v>
      </c>
    </row>
    <row r="4156" spans="1:33" x14ac:dyDescent="0.35">
      <c r="A4156">
        <v>4155</v>
      </c>
      <c r="B4156" t="s">
        <v>31</v>
      </c>
      <c r="C4156">
        <v>7</v>
      </c>
      <c r="D4156" t="s">
        <v>28</v>
      </c>
      <c r="E4156" t="s">
        <v>22</v>
      </c>
      <c r="F4156" t="s">
        <v>22</v>
      </c>
      <c r="G4156">
        <v>0</v>
      </c>
      <c r="H4156">
        <v>170.2</v>
      </c>
      <c r="I4156">
        <v>83</v>
      </c>
      <c r="J4156">
        <v>28.93</v>
      </c>
      <c r="K4156">
        <v>137.19999999999999</v>
      </c>
      <c r="L4156">
        <v>123</v>
      </c>
      <c r="M4156">
        <v>11.66</v>
      </c>
      <c r="N4156">
        <v>188</v>
      </c>
      <c r="O4156">
        <v>67</v>
      </c>
      <c r="P4156">
        <v>8.4600000000000009</v>
      </c>
      <c r="Q4156">
        <v>11.1</v>
      </c>
      <c r="R4156">
        <v>7</v>
      </c>
      <c r="S4156">
        <v>3</v>
      </c>
      <c r="T4156">
        <v>2</v>
      </c>
      <c r="U4156" t="s">
        <v>22</v>
      </c>
      <c r="V4156">
        <f>IF(tbl_Customers[[#This Row],[churn]] = "yes", 1, 0)</f>
        <v>0</v>
      </c>
      <c r="W4156" t="str">
        <f>IF(tbl_Customers[[#This Row],[number_customer_service_calls]] &lt;= 1, "0-1 Calls", IF(tbl_Customers[[#This Row],[number_customer_service_calls]] &lt;= 3, "2-3 Calls", IF(tbl_Customers[[#This Row],[number_customer_service_calls]] &lt;=5, "4-5 Calls", "6+ Calls")))</f>
        <v>2-3 Calls</v>
      </c>
      <c r="X4156" t="str">
        <f>IF(tbl_Customers[[#This Row],[account_length]] &lt;= 50, "0-50", IF(tbl_Customers[[#This Row],[account_length]] &lt;=100, "51-100", IF(tbl_Customers[[#This Row],[account_length]] &lt;= 150, "101-150", "151+")))</f>
        <v>0-50</v>
      </c>
      <c r="Y4156" t="str">
        <f>IF(tbl_Customers[[#This Row],[total_intl_charge]] &lt;= 3, "Low Charges", "High Charges")</f>
        <v>Low Charges</v>
      </c>
      <c r="Z4156" t="str">
        <f>IF(tbl_Customers[[#This Row],[total_eve_calls]]&lt;=80,"Low Calls",
IF(tbl_Customers[[#This Row],[total_eve_calls]]&lt;=120,"Medium Calls","High Calls"))</f>
        <v>High Calls</v>
      </c>
      <c r="AA4156" t="str">
        <f>IF(tbl_Customers[[#This Row],[total_eve_charge]]&lt;=15,"Low Charges",
IF(tbl_Customers[[#This Row],[total_eve_charge]]&lt;=20,"Medium Charges","High Charges"))</f>
        <v>Low Charges</v>
      </c>
      <c r="AB415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6" t="str">
        <f>IF(tbl_Customers[[#This Row],[number_vmail_messages]] = 0, "No Usage", IF(tbl_Customers[[#This Row],[number_vmail_messages]] &lt;= 20, "Low Usage", IF(tbl_Customers[[#This Row],[number_vmail_messages]] &lt;= 40, "Medium Usgae", "High Usage")))</f>
        <v>No Usage</v>
      </c>
      <c r="AD4156" t="str">
        <f>IF(tbl_Customers[[#This Row],[total_day_minutes]]&lt;=150,"Low Usage", IF(tbl_Customers[[#This Row],[total_day_minutes]]&lt;=200,"Medium Usage", IF(tbl_Customers[[#This Row],[total_day_minutes]]&lt;=250,"High Usage","Very High Usage")))</f>
        <v>Medium Usage</v>
      </c>
      <c r="AE4156" t="str">
        <f>IF(tbl_Customers[[#This Row],[total_intl_calls]]&lt;=5,"Low Calls", IF(tbl_Customers[[#This Row],[total_intl_calls]]&lt;=10, "Medium Calls", "High Calls"))</f>
        <v>Medium Calls</v>
      </c>
      <c r="AF415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56" s="36" t="str">
        <f>IF(tbl_Customers[[#This Row],[Churn_Risk_Score]]&gt;=10,"High Risk", IF(tbl_Customers[[#This Row],[Churn_Risk_Score]]&gt;=5,"Medium Risk","Low Risk"))</f>
        <v>Low Risk</v>
      </c>
    </row>
    <row r="4157" spans="1:33" x14ac:dyDescent="0.35">
      <c r="A4157">
        <v>4156</v>
      </c>
      <c r="B4157" t="s">
        <v>74</v>
      </c>
      <c r="C4157">
        <v>25</v>
      </c>
      <c r="D4157" t="s">
        <v>28</v>
      </c>
      <c r="E4157" t="s">
        <v>22</v>
      </c>
      <c r="F4157" t="s">
        <v>22</v>
      </c>
      <c r="G4157">
        <v>0</v>
      </c>
      <c r="H4157">
        <v>144.1</v>
      </c>
      <c r="I4157">
        <v>111</v>
      </c>
      <c r="J4157">
        <v>24.5</v>
      </c>
      <c r="K4157">
        <v>224.8</v>
      </c>
      <c r="L4157">
        <v>89</v>
      </c>
      <c r="M4157">
        <v>19.11</v>
      </c>
      <c r="N4157">
        <v>132.9</v>
      </c>
      <c r="O4157">
        <v>110</v>
      </c>
      <c r="P4157">
        <v>5.98</v>
      </c>
      <c r="Q4157">
        <v>13.6</v>
      </c>
      <c r="R4157">
        <v>3</v>
      </c>
      <c r="S4157">
        <v>3.67</v>
      </c>
      <c r="T4157">
        <v>4</v>
      </c>
      <c r="U4157" t="s">
        <v>23</v>
      </c>
      <c r="V4157">
        <f>IF(tbl_Customers[[#This Row],[churn]] = "yes", 1, 0)</f>
        <v>1</v>
      </c>
      <c r="W4157" t="str">
        <f>IF(tbl_Customers[[#This Row],[number_customer_service_calls]] &lt;= 1, "0-1 Calls", IF(tbl_Customers[[#This Row],[number_customer_service_calls]] &lt;= 3, "2-3 Calls", IF(tbl_Customers[[#This Row],[number_customer_service_calls]] &lt;=5, "4-5 Calls", "6+ Calls")))</f>
        <v>4-5 Calls</v>
      </c>
      <c r="X4157" t="str">
        <f>IF(tbl_Customers[[#This Row],[account_length]] &lt;= 50, "0-50", IF(tbl_Customers[[#This Row],[account_length]] &lt;=100, "51-100", IF(tbl_Customers[[#This Row],[account_length]] &lt;= 150, "101-150", "151+")))</f>
        <v>0-50</v>
      </c>
      <c r="Y4157" t="str">
        <f>IF(tbl_Customers[[#This Row],[total_intl_charge]] &lt;= 3, "Low Charges", "High Charges")</f>
        <v>High Charges</v>
      </c>
      <c r="Z4157" t="str">
        <f>IF(tbl_Customers[[#This Row],[total_eve_calls]]&lt;=80,"Low Calls",
IF(tbl_Customers[[#This Row],[total_eve_calls]]&lt;=120,"Medium Calls","High Calls"))</f>
        <v>Medium Calls</v>
      </c>
      <c r="AA4157" t="str">
        <f>IF(tbl_Customers[[#This Row],[total_eve_charge]]&lt;=15,"Low Charges",
IF(tbl_Customers[[#This Row],[total_eve_charge]]&lt;=20,"Medium Charges","High Charges"))</f>
        <v>Medium Charges</v>
      </c>
      <c r="AB415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7" t="str">
        <f>IF(tbl_Customers[[#This Row],[number_vmail_messages]] = 0, "No Usage", IF(tbl_Customers[[#This Row],[number_vmail_messages]] &lt;= 20, "Low Usage", IF(tbl_Customers[[#This Row],[number_vmail_messages]] &lt;= 40, "Medium Usgae", "High Usage")))</f>
        <v>No Usage</v>
      </c>
      <c r="AD4157" t="str">
        <f>IF(tbl_Customers[[#This Row],[total_day_minutes]]&lt;=150,"Low Usage", IF(tbl_Customers[[#This Row],[total_day_minutes]]&lt;=200,"Medium Usage", IF(tbl_Customers[[#This Row],[total_day_minutes]]&lt;=250,"High Usage","Very High Usage")))</f>
        <v>Low Usage</v>
      </c>
      <c r="AE4157" t="str">
        <f>IF(tbl_Customers[[#This Row],[total_intl_calls]]&lt;=5,"Low Calls", IF(tbl_Customers[[#This Row],[total_intl_calls]]&lt;=10, "Medium Calls", "High Calls"))</f>
        <v>Low Calls</v>
      </c>
      <c r="AF415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57" s="36" t="str">
        <f>IF(tbl_Customers[[#This Row],[Churn_Risk_Score]]&gt;=10,"High Risk", IF(tbl_Customers[[#This Row],[Churn_Risk_Score]]&gt;=5,"Medium Risk","Low Risk"))</f>
        <v>Medium Risk</v>
      </c>
    </row>
    <row r="4158" spans="1:33" x14ac:dyDescent="0.35">
      <c r="A4158">
        <v>4157</v>
      </c>
      <c r="B4158" t="s">
        <v>60</v>
      </c>
      <c r="C4158">
        <v>133</v>
      </c>
      <c r="D4158" t="s">
        <v>21</v>
      </c>
      <c r="E4158" t="s">
        <v>22</v>
      </c>
      <c r="F4158" t="s">
        <v>22</v>
      </c>
      <c r="G4158">
        <v>0</v>
      </c>
      <c r="H4158">
        <v>128.9</v>
      </c>
      <c r="I4158">
        <v>85</v>
      </c>
      <c r="J4158">
        <v>21.91</v>
      </c>
      <c r="K4158">
        <v>201.4</v>
      </c>
      <c r="L4158">
        <v>93</v>
      </c>
      <c r="M4158">
        <v>17.12</v>
      </c>
      <c r="N4158">
        <v>275.3</v>
      </c>
      <c r="O4158">
        <v>103</v>
      </c>
      <c r="P4158">
        <v>12.39</v>
      </c>
      <c r="Q4158">
        <v>11.1</v>
      </c>
      <c r="R4158">
        <v>3</v>
      </c>
      <c r="S4158">
        <v>3</v>
      </c>
      <c r="T4158">
        <v>1</v>
      </c>
      <c r="U4158" t="s">
        <v>22</v>
      </c>
      <c r="V4158">
        <f>IF(tbl_Customers[[#This Row],[churn]] = "yes", 1, 0)</f>
        <v>0</v>
      </c>
      <c r="W4158" t="str">
        <f>IF(tbl_Customers[[#This Row],[number_customer_service_calls]] &lt;= 1, "0-1 Calls", IF(tbl_Customers[[#This Row],[number_customer_service_calls]] &lt;= 3, "2-3 Calls", IF(tbl_Customers[[#This Row],[number_customer_service_calls]] &lt;=5, "4-5 Calls", "6+ Calls")))</f>
        <v>0-1 Calls</v>
      </c>
      <c r="X4158" t="str">
        <f>IF(tbl_Customers[[#This Row],[account_length]] &lt;= 50, "0-50", IF(tbl_Customers[[#This Row],[account_length]] &lt;=100, "51-100", IF(tbl_Customers[[#This Row],[account_length]] &lt;= 150, "101-150", "151+")))</f>
        <v>101-150</v>
      </c>
      <c r="Y4158" t="str">
        <f>IF(tbl_Customers[[#This Row],[total_intl_charge]] &lt;= 3, "Low Charges", "High Charges")</f>
        <v>Low Charges</v>
      </c>
      <c r="Z4158" t="str">
        <f>IF(tbl_Customers[[#This Row],[total_eve_calls]]&lt;=80,"Low Calls",
IF(tbl_Customers[[#This Row],[total_eve_calls]]&lt;=120,"Medium Calls","High Calls"))</f>
        <v>Medium Calls</v>
      </c>
      <c r="AA4158" t="str">
        <f>IF(tbl_Customers[[#This Row],[total_eve_charge]]&lt;=15,"Low Charges",
IF(tbl_Customers[[#This Row],[total_eve_charge]]&lt;=20,"Medium Charges","High Charges"))</f>
        <v>Medium Charges</v>
      </c>
      <c r="AB415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58" t="str">
        <f>IF(tbl_Customers[[#This Row],[number_vmail_messages]] = 0, "No Usage", IF(tbl_Customers[[#This Row],[number_vmail_messages]] &lt;= 20, "Low Usage", IF(tbl_Customers[[#This Row],[number_vmail_messages]] &lt;= 40, "Medium Usgae", "High Usage")))</f>
        <v>No Usage</v>
      </c>
      <c r="AD4158" t="str">
        <f>IF(tbl_Customers[[#This Row],[total_day_minutes]]&lt;=150,"Low Usage", IF(tbl_Customers[[#This Row],[total_day_minutes]]&lt;=200,"Medium Usage", IF(tbl_Customers[[#This Row],[total_day_minutes]]&lt;=250,"High Usage","Very High Usage")))</f>
        <v>Low Usage</v>
      </c>
      <c r="AE4158" t="str">
        <f>IF(tbl_Customers[[#This Row],[total_intl_calls]]&lt;=5,"Low Calls", IF(tbl_Customers[[#This Row],[total_intl_calls]]&lt;=10, "Medium Calls", "High Calls"))</f>
        <v>Low Calls</v>
      </c>
      <c r="AF415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58" s="36" t="str">
        <f>IF(tbl_Customers[[#This Row],[Churn_Risk_Score]]&gt;=10,"High Risk", IF(tbl_Customers[[#This Row],[Churn_Risk_Score]]&gt;=5,"Medium Risk","Low Risk"))</f>
        <v>Low Risk</v>
      </c>
    </row>
    <row r="4159" spans="1:33" x14ac:dyDescent="0.35">
      <c r="A4159">
        <v>4158</v>
      </c>
      <c r="B4159" t="s">
        <v>32</v>
      </c>
      <c r="C4159">
        <v>63</v>
      </c>
      <c r="D4159" t="s">
        <v>28</v>
      </c>
      <c r="E4159" t="s">
        <v>22</v>
      </c>
      <c r="F4159" t="s">
        <v>22</v>
      </c>
      <c r="G4159">
        <v>0</v>
      </c>
      <c r="H4159">
        <v>6.6</v>
      </c>
      <c r="I4159">
        <v>107</v>
      </c>
      <c r="J4159">
        <v>1.1200000000000001</v>
      </c>
      <c r="K4159">
        <v>359.3</v>
      </c>
      <c r="L4159">
        <v>142</v>
      </c>
      <c r="M4159">
        <v>30.54</v>
      </c>
      <c r="N4159">
        <v>252.5</v>
      </c>
      <c r="O4159">
        <v>131</v>
      </c>
      <c r="P4159">
        <v>11.36</v>
      </c>
      <c r="Q4159">
        <v>5.6</v>
      </c>
      <c r="R4159">
        <v>3</v>
      </c>
      <c r="S4159">
        <v>1.51</v>
      </c>
      <c r="T4159">
        <v>0</v>
      </c>
      <c r="U4159" t="s">
        <v>22</v>
      </c>
      <c r="V4159">
        <f>IF(tbl_Customers[[#This Row],[churn]] = "yes", 1, 0)</f>
        <v>0</v>
      </c>
      <c r="W4159" t="str">
        <f>IF(tbl_Customers[[#This Row],[number_customer_service_calls]] &lt;= 1, "0-1 Calls", IF(tbl_Customers[[#This Row],[number_customer_service_calls]] &lt;= 3, "2-3 Calls", IF(tbl_Customers[[#This Row],[number_customer_service_calls]] &lt;=5, "4-5 Calls", "6+ Calls")))</f>
        <v>0-1 Calls</v>
      </c>
      <c r="X4159" t="str">
        <f>IF(tbl_Customers[[#This Row],[account_length]] &lt;= 50, "0-50", IF(tbl_Customers[[#This Row],[account_length]] &lt;=100, "51-100", IF(tbl_Customers[[#This Row],[account_length]] &lt;= 150, "101-150", "151+")))</f>
        <v>51-100</v>
      </c>
      <c r="Y4159" t="str">
        <f>IF(tbl_Customers[[#This Row],[total_intl_charge]] &lt;= 3, "Low Charges", "High Charges")</f>
        <v>Low Charges</v>
      </c>
      <c r="Z4159" t="str">
        <f>IF(tbl_Customers[[#This Row],[total_eve_calls]]&lt;=80,"Low Calls",
IF(tbl_Customers[[#This Row],[total_eve_calls]]&lt;=120,"Medium Calls","High Calls"))</f>
        <v>High Calls</v>
      </c>
      <c r="AA4159" t="str">
        <f>IF(tbl_Customers[[#This Row],[total_eve_charge]]&lt;=15,"Low Charges",
IF(tbl_Customers[[#This Row],[total_eve_charge]]&lt;=20,"Medium Charges","High Charges"))</f>
        <v>High Charges</v>
      </c>
      <c r="AB415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59" t="str">
        <f>IF(tbl_Customers[[#This Row],[number_vmail_messages]] = 0, "No Usage", IF(tbl_Customers[[#This Row],[number_vmail_messages]] &lt;= 20, "Low Usage", IF(tbl_Customers[[#This Row],[number_vmail_messages]] &lt;= 40, "Medium Usgae", "High Usage")))</f>
        <v>No Usage</v>
      </c>
      <c r="AD4159" t="str">
        <f>IF(tbl_Customers[[#This Row],[total_day_minutes]]&lt;=150,"Low Usage", IF(tbl_Customers[[#This Row],[total_day_minutes]]&lt;=200,"Medium Usage", IF(tbl_Customers[[#This Row],[total_day_minutes]]&lt;=250,"High Usage","Very High Usage")))</f>
        <v>Low Usage</v>
      </c>
      <c r="AE4159" t="str">
        <f>IF(tbl_Customers[[#This Row],[total_intl_calls]]&lt;=5,"Low Calls", IF(tbl_Customers[[#This Row],[total_intl_calls]]&lt;=10, "Medium Calls", "High Calls"))</f>
        <v>Low Calls</v>
      </c>
      <c r="AF415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59" s="36" t="str">
        <f>IF(tbl_Customers[[#This Row],[Churn_Risk_Score]]&gt;=10,"High Risk", IF(tbl_Customers[[#This Row],[Churn_Risk_Score]]&gt;=5,"Medium Risk","Low Risk"))</f>
        <v>Low Risk</v>
      </c>
    </row>
    <row r="4160" spans="1:33" x14ac:dyDescent="0.35">
      <c r="A4160">
        <v>4159</v>
      </c>
      <c r="B4160" t="s">
        <v>49</v>
      </c>
      <c r="C4160">
        <v>120</v>
      </c>
      <c r="D4160" t="s">
        <v>21</v>
      </c>
      <c r="E4160" t="s">
        <v>22</v>
      </c>
      <c r="F4160" t="s">
        <v>22</v>
      </c>
      <c r="G4160">
        <v>0</v>
      </c>
      <c r="H4160">
        <v>94.3</v>
      </c>
      <c r="I4160">
        <v>97</v>
      </c>
      <c r="J4160">
        <v>16.03</v>
      </c>
      <c r="K4160">
        <v>181.5</v>
      </c>
      <c r="L4160">
        <v>91</v>
      </c>
      <c r="M4160">
        <v>15.43</v>
      </c>
      <c r="N4160">
        <v>176.5</v>
      </c>
      <c r="O4160">
        <v>149</v>
      </c>
      <c r="P4160">
        <v>7.94</v>
      </c>
      <c r="Q4160">
        <v>9.6</v>
      </c>
      <c r="R4160">
        <v>4</v>
      </c>
      <c r="S4160">
        <v>2.59</v>
      </c>
      <c r="T4160">
        <v>1</v>
      </c>
      <c r="U4160" t="s">
        <v>22</v>
      </c>
      <c r="V4160">
        <f>IF(tbl_Customers[[#This Row],[churn]] = "yes", 1, 0)</f>
        <v>0</v>
      </c>
      <c r="W4160" t="str">
        <f>IF(tbl_Customers[[#This Row],[number_customer_service_calls]] &lt;= 1, "0-1 Calls", IF(tbl_Customers[[#This Row],[number_customer_service_calls]] &lt;= 3, "2-3 Calls", IF(tbl_Customers[[#This Row],[number_customer_service_calls]] &lt;=5, "4-5 Calls", "6+ Calls")))</f>
        <v>0-1 Calls</v>
      </c>
      <c r="X4160" t="str">
        <f>IF(tbl_Customers[[#This Row],[account_length]] &lt;= 50, "0-50", IF(tbl_Customers[[#This Row],[account_length]] &lt;=100, "51-100", IF(tbl_Customers[[#This Row],[account_length]] &lt;= 150, "101-150", "151+")))</f>
        <v>101-150</v>
      </c>
      <c r="Y4160" t="str">
        <f>IF(tbl_Customers[[#This Row],[total_intl_charge]] &lt;= 3, "Low Charges", "High Charges")</f>
        <v>Low Charges</v>
      </c>
      <c r="Z4160" t="str">
        <f>IF(tbl_Customers[[#This Row],[total_eve_calls]]&lt;=80,"Low Calls",
IF(tbl_Customers[[#This Row],[total_eve_calls]]&lt;=120,"Medium Calls","High Calls"))</f>
        <v>Medium Calls</v>
      </c>
      <c r="AA4160" t="str">
        <f>IF(tbl_Customers[[#This Row],[total_eve_charge]]&lt;=15,"Low Charges",
IF(tbl_Customers[[#This Row],[total_eve_charge]]&lt;=20,"Medium Charges","High Charges"))</f>
        <v>Medium Charges</v>
      </c>
      <c r="AB416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160" t="str">
        <f>IF(tbl_Customers[[#This Row],[number_vmail_messages]] = 0, "No Usage", IF(tbl_Customers[[#This Row],[number_vmail_messages]] &lt;= 20, "Low Usage", IF(tbl_Customers[[#This Row],[number_vmail_messages]] &lt;= 40, "Medium Usgae", "High Usage")))</f>
        <v>No Usage</v>
      </c>
      <c r="AD4160" t="str">
        <f>IF(tbl_Customers[[#This Row],[total_day_minutes]]&lt;=150,"Low Usage", IF(tbl_Customers[[#This Row],[total_day_minutes]]&lt;=200,"Medium Usage", IF(tbl_Customers[[#This Row],[total_day_minutes]]&lt;=250,"High Usage","Very High Usage")))</f>
        <v>Low Usage</v>
      </c>
      <c r="AE4160" t="str">
        <f>IF(tbl_Customers[[#This Row],[total_intl_calls]]&lt;=5,"Low Calls", IF(tbl_Customers[[#This Row],[total_intl_calls]]&lt;=10, "Medium Calls", "High Calls"))</f>
        <v>Low Calls</v>
      </c>
      <c r="AF416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60" s="36" t="str">
        <f>IF(tbl_Customers[[#This Row],[Churn_Risk_Score]]&gt;=10,"High Risk", IF(tbl_Customers[[#This Row],[Churn_Risk_Score]]&gt;=5,"Medium Risk","Low Risk"))</f>
        <v>Low Risk</v>
      </c>
    </row>
    <row r="4161" spans="1:33" x14ac:dyDescent="0.35">
      <c r="A4161">
        <v>4160</v>
      </c>
      <c r="B4161" t="s">
        <v>55</v>
      </c>
      <c r="C4161">
        <v>39</v>
      </c>
      <c r="D4161" t="s">
        <v>21</v>
      </c>
      <c r="E4161" t="s">
        <v>22</v>
      </c>
      <c r="F4161" t="s">
        <v>23</v>
      </c>
      <c r="G4161">
        <v>17</v>
      </c>
      <c r="H4161">
        <v>230.7</v>
      </c>
      <c r="I4161">
        <v>122</v>
      </c>
      <c r="J4161">
        <v>39.22</v>
      </c>
      <c r="K4161">
        <v>207.1</v>
      </c>
      <c r="L4161">
        <v>85</v>
      </c>
      <c r="M4161">
        <v>17.600000000000001</v>
      </c>
      <c r="N4161">
        <v>208.9</v>
      </c>
      <c r="O4161">
        <v>73</v>
      </c>
      <c r="P4161">
        <v>9.4</v>
      </c>
      <c r="Q4161">
        <v>9.1999999999999993</v>
      </c>
      <c r="R4161">
        <v>1</v>
      </c>
      <c r="S4161">
        <v>2.48</v>
      </c>
      <c r="T4161">
        <v>3</v>
      </c>
      <c r="U4161" t="s">
        <v>22</v>
      </c>
      <c r="V4161">
        <f>IF(tbl_Customers[[#This Row],[churn]] = "yes", 1, 0)</f>
        <v>0</v>
      </c>
      <c r="W4161" t="str">
        <f>IF(tbl_Customers[[#This Row],[number_customer_service_calls]] &lt;= 1, "0-1 Calls", IF(tbl_Customers[[#This Row],[number_customer_service_calls]] &lt;= 3, "2-3 Calls", IF(tbl_Customers[[#This Row],[number_customer_service_calls]] &lt;=5, "4-5 Calls", "6+ Calls")))</f>
        <v>2-3 Calls</v>
      </c>
      <c r="X4161" t="str">
        <f>IF(tbl_Customers[[#This Row],[account_length]] &lt;= 50, "0-50", IF(tbl_Customers[[#This Row],[account_length]] &lt;=100, "51-100", IF(tbl_Customers[[#This Row],[account_length]] &lt;= 150, "101-150", "151+")))</f>
        <v>0-50</v>
      </c>
      <c r="Y4161" t="str">
        <f>IF(tbl_Customers[[#This Row],[total_intl_charge]] &lt;= 3, "Low Charges", "High Charges")</f>
        <v>Low Charges</v>
      </c>
      <c r="Z4161" t="str">
        <f>IF(tbl_Customers[[#This Row],[total_eve_calls]]&lt;=80,"Low Calls",
IF(tbl_Customers[[#This Row],[total_eve_calls]]&lt;=120,"Medium Calls","High Calls"))</f>
        <v>Medium Calls</v>
      </c>
      <c r="AA4161" t="str">
        <f>IF(tbl_Customers[[#This Row],[total_eve_charge]]&lt;=15,"Low Charges",
IF(tbl_Customers[[#This Row],[total_eve_charge]]&lt;=20,"Medium Charges","High Charges"))</f>
        <v>Medium Charges</v>
      </c>
      <c r="AB416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61" t="str">
        <f>IF(tbl_Customers[[#This Row],[number_vmail_messages]] = 0, "No Usage", IF(tbl_Customers[[#This Row],[number_vmail_messages]] &lt;= 20, "Low Usage", IF(tbl_Customers[[#This Row],[number_vmail_messages]] &lt;= 40, "Medium Usgae", "High Usage")))</f>
        <v>Low Usage</v>
      </c>
      <c r="AD4161" t="str">
        <f>IF(tbl_Customers[[#This Row],[total_day_minutes]]&lt;=150,"Low Usage", IF(tbl_Customers[[#This Row],[total_day_minutes]]&lt;=200,"Medium Usage", IF(tbl_Customers[[#This Row],[total_day_minutes]]&lt;=250,"High Usage","Very High Usage")))</f>
        <v>High Usage</v>
      </c>
      <c r="AE4161" t="str">
        <f>IF(tbl_Customers[[#This Row],[total_intl_calls]]&lt;=5,"Low Calls", IF(tbl_Customers[[#This Row],[total_intl_calls]]&lt;=10, "Medium Calls", "High Calls"))</f>
        <v>Low Calls</v>
      </c>
      <c r="AF416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61" s="36" t="str">
        <f>IF(tbl_Customers[[#This Row],[Churn_Risk_Score]]&gt;=10,"High Risk", IF(tbl_Customers[[#This Row],[Churn_Risk_Score]]&gt;=5,"Medium Risk","Low Risk"))</f>
        <v>Low Risk</v>
      </c>
    </row>
    <row r="4162" spans="1:33" x14ac:dyDescent="0.35">
      <c r="A4162">
        <v>4161</v>
      </c>
      <c r="B4162" t="s">
        <v>67</v>
      </c>
      <c r="C4162">
        <v>132</v>
      </c>
      <c r="D4162" t="s">
        <v>21</v>
      </c>
      <c r="E4162" t="s">
        <v>23</v>
      </c>
      <c r="F4162" t="s">
        <v>22</v>
      </c>
      <c r="G4162">
        <v>0</v>
      </c>
      <c r="H4162">
        <v>144.30000000000001</v>
      </c>
      <c r="I4162">
        <v>70</v>
      </c>
      <c r="J4162">
        <v>24.53</v>
      </c>
      <c r="K4162">
        <v>231.5</v>
      </c>
      <c r="L4162">
        <v>125</v>
      </c>
      <c r="M4162">
        <v>19.68</v>
      </c>
      <c r="N4162">
        <v>304.3</v>
      </c>
      <c r="O4162">
        <v>137</v>
      </c>
      <c r="P4162">
        <v>13.69</v>
      </c>
      <c r="Q4162">
        <v>7</v>
      </c>
      <c r="R4162">
        <v>2</v>
      </c>
      <c r="S4162">
        <v>1.89</v>
      </c>
      <c r="T4162">
        <v>1</v>
      </c>
      <c r="U4162" t="s">
        <v>23</v>
      </c>
      <c r="V4162">
        <f>IF(tbl_Customers[[#This Row],[churn]] = "yes", 1, 0)</f>
        <v>1</v>
      </c>
      <c r="W4162" t="str">
        <f>IF(tbl_Customers[[#This Row],[number_customer_service_calls]] &lt;= 1, "0-1 Calls", IF(tbl_Customers[[#This Row],[number_customer_service_calls]] &lt;= 3, "2-3 Calls", IF(tbl_Customers[[#This Row],[number_customer_service_calls]] &lt;=5, "4-5 Calls", "6+ Calls")))</f>
        <v>0-1 Calls</v>
      </c>
      <c r="X4162" t="str">
        <f>IF(tbl_Customers[[#This Row],[account_length]] &lt;= 50, "0-50", IF(tbl_Customers[[#This Row],[account_length]] &lt;=100, "51-100", IF(tbl_Customers[[#This Row],[account_length]] &lt;= 150, "101-150", "151+")))</f>
        <v>101-150</v>
      </c>
      <c r="Y4162" t="str">
        <f>IF(tbl_Customers[[#This Row],[total_intl_charge]] &lt;= 3, "Low Charges", "High Charges")</f>
        <v>Low Charges</v>
      </c>
      <c r="Z4162" t="str">
        <f>IF(tbl_Customers[[#This Row],[total_eve_calls]]&lt;=80,"Low Calls",
IF(tbl_Customers[[#This Row],[total_eve_calls]]&lt;=120,"Medium Calls","High Calls"))</f>
        <v>High Calls</v>
      </c>
      <c r="AA4162" t="str">
        <f>IF(tbl_Customers[[#This Row],[total_eve_charge]]&lt;=15,"Low Charges",
IF(tbl_Customers[[#This Row],[total_eve_charge]]&lt;=20,"Medium Charges","High Charges"))</f>
        <v>Medium Charges</v>
      </c>
      <c r="AB416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62" t="str">
        <f>IF(tbl_Customers[[#This Row],[number_vmail_messages]] = 0, "No Usage", IF(tbl_Customers[[#This Row],[number_vmail_messages]] &lt;= 20, "Low Usage", IF(tbl_Customers[[#This Row],[number_vmail_messages]] &lt;= 40, "Medium Usgae", "High Usage")))</f>
        <v>No Usage</v>
      </c>
      <c r="AD4162" t="str">
        <f>IF(tbl_Customers[[#This Row],[total_day_minutes]]&lt;=150,"Low Usage", IF(tbl_Customers[[#This Row],[total_day_minutes]]&lt;=200,"Medium Usage", IF(tbl_Customers[[#This Row],[total_day_minutes]]&lt;=250,"High Usage","Very High Usage")))</f>
        <v>Low Usage</v>
      </c>
      <c r="AE4162" t="str">
        <f>IF(tbl_Customers[[#This Row],[total_intl_calls]]&lt;=5,"Low Calls", IF(tbl_Customers[[#This Row],[total_intl_calls]]&lt;=10, "Medium Calls", "High Calls"))</f>
        <v>Low Calls</v>
      </c>
      <c r="AF416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62" s="36" t="str">
        <f>IF(tbl_Customers[[#This Row],[Churn_Risk_Score]]&gt;=10,"High Risk", IF(tbl_Customers[[#This Row],[Churn_Risk_Score]]&gt;=5,"Medium Risk","Low Risk"))</f>
        <v>Low Risk</v>
      </c>
    </row>
    <row r="4163" spans="1:33" x14ac:dyDescent="0.35">
      <c r="A4163">
        <v>4162</v>
      </c>
      <c r="B4163" t="s">
        <v>20</v>
      </c>
      <c r="C4163">
        <v>108</v>
      </c>
      <c r="D4163" t="s">
        <v>21</v>
      </c>
      <c r="E4163" t="s">
        <v>22</v>
      </c>
      <c r="F4163" t="s">
        <v>23</v>
      </c>
      <c r="G4163">
        <v>30</v>
      </c>
      <c r="H4163">
        <v>126</v>
      </c>
      <c r="I4163">
        <v>124</v>
      </c>
      <c r="J4163">
        <v>21.42</v>
      </c>
      <c r="K4163">
        <v>202.4</v>
      </c>
      <c r="L4163">
        <v>84</v>
      </c>
      <c r="M4163">
        <v>17.2</v>
      </c>
      <c r="N4163">
        <v>186.4</v>
      </c>
      <c r="O4163">
        <v>99</v>
      </c>
      <c r="P4163">
        <v>8.39</v>
      </c>
      <c r="Q4163">
        <v>8.6</v>
      </c>
      <c r="R4163">
        <v>1</v>
      </c>
      <c r="S4163">
        <v>2.3199999999999998</v>
      </c>
      <c r="T4163">
        <v>1</v>
      </c>
      <c r="U4163" t="s">
        <v>22</v>
      </c>
      <c r="V4163">
        <f>IF(tbl_Customers[[#This Row],[churn]] = "yes", 1, 0)</f>
        <v>0</v>
      </c>
      <c r="W4163" t="str">
        <f>IF(tbl_Customers[[#This Row],[number_customer_service_calls]] &lt;= 1, "0-1 Calls", IF(tbl_Customers[[#This Row],[number_customer_service_calls]] &lt;= 3, "2-3 Calls", IF(tbl_Customers[[#This Row],[number_customer_service_calls]] &lt;=5, "4-5 Calls", "6+ Calls")))</f>
        <v>0-1 Calls</v>
      </c>
      <c r="X4163" t="str">
        <f>IF(tbl_Customers[[#This Row],[account_length]] &lt;= 50, "0-50", IF(tbl_Customers[[#This Row],[account_length]] &lt;=100, "51-100", IF(tbl_Customers[[#This Row],[account_length]] &lt;= 150, "101-150", "151+")))</f>
        <v>101-150</v>
      </c>
      <c r="Y4163" t="str">
        <f>IF(tbl_Customers[[#This Row],[total_intl_charge]] &lt;= 3, "Low Charges", "High Charges")</f>
        <v>Low Charges</v>
      </c>
      <c r="Z4163" t="str">
        <f>IF(tbl_Customers[[#This Row],[total_eve_calls]]&lt;=80,"Low Calls",
IF(tbl_Customers[[#This Row],[total_eve_calls]]&lt;=120,"Medium Calls","High Calls"))</f>
        <v>Medium Calls</v>
      </c>
      <c r="AA4163" t="str">
        <f>IF(tbl_Customers[[#This Row],[total_eve_charge]]&lt;=15,"Low Charges",
IF(tbl_Customers[[#This Row],[total_eve_charge]]&lt;=20,"Medium Charges","High Charges"))</f>
        <v>Medium Charges</v>
      </c>
      <c r="AB416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63" t="str">
        <f>IF(tbl_Customers[[#This Row],[number_vmail_messages]] = 0, "No Usage", IF(tbl_Customers[[#This Row],[number_vmail_messages]] &lt;= 20, "Low Usage", IF(tbl_Customers[[#This Row],[number_vmail_messages]] &lt;= 40, "Medium Usgae", "High Usage")))</f>
        <v>Medium Usgae</v>
      </c>
      <c r="AD4163" t="str">
        <f>IF(tbl_Customers[[#This Row],[total_day_minutes]]&lt;=150,"Low Usage", IF(tbl_Customers[[#This Row],[total_day_minutes]]&lt;=200,"Medium Usage", IF(tbl_Customers[[#This Row],[total_day_minutes]]&lt;=250,"High Usage","Very High Usage")))</f>
        <v>Low Usage</v>
      </c>
      <c r="AE4163" t="str">
        <f>IF(tbl_Customers[[#This Row],[total_intl_calls]]&lt;=5,"Low Calls", IF(tbl_Customers[[#This Row],[total_intl_calls]]&lt;=10, "Medium Calls", "High Calls"))</f>
        <v>Low Calls</v>
      </c>
      <c r="AF416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63" s="36" t="str">
        <f>IF(tbl_Customers[[#This Row],[Churn_Risk_Score]]&gt;=10,"High Risk", IF(tbl_Customers[[#This Row],[Churn_Risk_Score]]&gt;=5,"Medium Risk","Low Risk"))</f>
        <v>Low Risk</v>
      </c>
    </row>
    <row r="4164" spans="1:33" x14ac:dyDescent="0.35">
      <c r="A4164">
        <v>4163</v>
      </c>
      <c r="B4164" t="s">
        <v>69</v>
      </c>
      <c r="C4164">
        <v>76</v>
      </c>
      <c r="D4164" t="s">
        <v>28</v>
      </c>
      <c r="E4164" t="s">
        <v>22</v>
      </c>
      <c r="F4164" t="s">
        <v>22</v>
      </c>
      <c r="G4164">
        <v>0</v>
      </c>
      <c r="H4164">
        <v>143.30000000000001</v>
      </c>
      <c r="I4164">
        <v>98</v>
      </c>
      <c r="J4164">
        <v>24.36</v>
      </c>
      <c r="K4164">
        <v>309.10000000000002</v>
      </c>
      <c r="L4164">
        <v>101</v>
      </c>
      <c r="M4164">
        <v>26.27</v>
      </c>
      <c r="N4164">
        <v>207.3</v>
      </c>
      <c r="O4164">
        <v>122</v>
      </c>
      <c r="P4164">
        <v>9.33</v>
      </c>
      <c r="Q4164">
        <v>11.4</v>
      </c>
      <c r="R4164">
        <v>3</v>
      </c>
      <c r="S4164">
        <v>3.08</v>
      </c>
      <c r="T4164">
        <v>2</v>
      </c>
      <c r="U4164" t="s">
        <v>22</v>
      </c>
      <c r="V4164">
        <f>IF(tbl_Customers[[#This Row],[churn]] = "yes", 1, 0)</f>
        <v>0</v>
      </c>
      <c r="W4164" t="str">
        <f>IF(tbl_Customers[[#This Row],[number_customer_service_calls]] &lt;= 1, "0-1 Calls", IF(tbl_Customers[[#This Row],[number_customer_service_calls]] &lt;= 3, "2-3 Calls", IF(tbl_Customers[[#This Row],[number_customer_service_calls]] &lt;=5, "4-5 Calls", "6+ Calls")))</f>
        <v>2-3 Calls</v>
      </c>
      <c r="X4164" t="str">
        <f>IF(tbl_Customers[[#This Row],[account_length]] &lt;= 50, "0-50", IF(tbl_Customers[[#This Row],[account_length]] &lt;=100, "51-100", IF(tbl_Customers[[#This Row],[account_length]] &lt;= 150, "101-150", "151+")))</f>
        <v>51-100</v>
      </c>
      <c r="Y4164" t="str">
        <f>IF(tbl_Customers[[#This Row],[total_intl_charge]] &lt;= 3, "Low Charges", "High Charges")</f>
        <v>High Charges</v>
      </c>
      <c r="Z4164" t="str">
        <f>IF(tbl_Customers[[#This Row],[total_eve_calls]]&lt;=80,"Low Calls",
IF(tbl_Customers[[#This Row],[total_eve_calls]]&lt;=120,"Medium Calls","High Calls"))</f>
        <v>Medium Calls</v>
      </c>
      <c r="AA4164" t="str">
        <f>IF(tbl_Customers[[#This Row],[total_eve_charge]]&lt;=15,"Low Charges",
IF(tbl_Customers[[#This Row],[total_eve_charge]]&lt;=20,"Medium Charges","High Charges"))</f>
        <v>High Charges</v>
      </c>
      <c r="AB416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64" t="str">
        <f>IF(tbl_Customers[[#This Row],[number_vmail_messages]] = 0, "No Usage", IF(tbl_Customers[[#This Row],[number_vmail_messages]] &lt;= 20, "Low Usage", IF(tbl_Customers[[#This Row],[number_vmail_messages]] &lt;= 40, "Medium Usgae", "High Usage")))</f>
        <v>No Usage</v>
      </c>
      <c r="AD4164" t="str">
        <f>IF(tbl_Customers[[#This Row],[total_day_minutes]]&lt;=150,"Low Usage", IF(tbl_Customers[[#This Row],[total_day_minutes]]&lt;=200,"Medium Usage", IF(tbl_Customers[[#This Row],[total_day_minutes]]&lt;=250,"High Usage","Very High Usage")))</f>
        <v>Low Usage</v>
      </c>
      <c r="AE4164" t="str">
        <f>IF(tbl_Customers[[#This Row],[total_intl_calls]]&lt;=5,"Low Calls", IF(tbl_Customers[[#This Row],[total_intl_calls]]&lt;=10, "Medium Calls", "High Calls"))</f>
        <v>Low Calls</v>
      </c>
      <c r="AF416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64" s="36" t="str">
        <f>IF(tbl_Customers[[#This Row],[Churn_Risk_Score]]&gt;=10,"High Risk", IF(tbl_Customers[[#This Row],[Churn_Risk_Score]]&gt;=5,"Medium Risk","Low Risk"))</f>
        <v>Low Risk</v>
      </c>
    </row>
    <row r="4165" spans="1:33" x14ac:dyDescent="0.35">
      <c r="A4165">
        <v>4164</v>
      </c>
      <c r="B4165" t="s">
        <v>69</v>
      </c>
      <c r="C4165">
        <v>95</v>
      </c>
      <c r="D4165" t="s">
        <v>28</v>
      </c>
      <c r="E4165" t="s">
        <v>22</v>
      </c>
      <c r="F4165" t="s">
        <v>22</v>
      </c>
      <c r="G4165">
        <v>0</v>
      </c>
      <c r="H4165">
        <v>88</v>
      </c>
      <c r="I4165">
        <v>81</v>
      </c>
      <c r="J4165">
        <v>14.96</v>
      </c>
      <c r="K4165">
        <v>145.9</v>
      </c>
      <c r="L4165">
        <v>109</v>
      </c>
      <c r="M4165">
        <v>12.4</v>
      </c>
      <c r="N4165">
        <v>237.7</v>
      </c>
      <c r="O4165">
        <v>90</v>
      </c>
      <c r="P4165">
        <v>10.7</v>
      </c>
      <c r="Q4165">
        <v>9.8000000000000007</v>
      </c>
      <c r="R4165">
        <v>2</v>
      </c>
      <c r="S4165">
        <v>2.65</v>
      </c>
      <c r="T4165">
        <v>2</v>
      </c>
      <c r="U4165" t="s">
        <v>22</v>
      </c>
      <c r="V4165">
        <f>IF(tbl_Customers[[#This Row],[churn]] = "yes", 1, 0)</f>
        <v>0</v>
      </c>
      <c r="W4165" t="str">
        <f>IF(tbl_Customers[[#This Row],[number_customer_service_calls]] &lt;= 1, "0-1 Calls", IF(tbl_Customers[[#This Row],[number_customer_service_calls]] &lt;= 3, "2-3 Calls", IF(tbl_Customers[[#This Row],[number_customer_service_calls]] &lt;=5, "4-5 Calls", "6+ Calls")))</f>
        <v>2-3 Calls</v>
      </c>
      <c r="X4165" t="str">
        <f>IF(tbl_Customers[[#This Row],[account_length]] &lt;= 50, "0-50", IF(tbl_Customers[[#This Row],[account_length]] &lt;=100, "51-100", IF(tbl_Customers[[#This Row],[account_length]] &lt;= 150, "101-150", "151+")))</f>
        <v>51-100</v>
      </c>
      <c r="Y4165" t="str">
        <f>IF(tbl_Customers[[#This Row],[total_intl_charge]] &lt;= 3, "Low Charges", "High Charges")</f>
        <v>Low Charges</v>
      </c>
      <c r="Z4165" t="str">
        <f>IF(tbl_Customers[[#This Row],[total_eve_calls]]&lt;=80,"Low Calls",
IF(tbl_Customers[[#This Row],[total_eve_calls]]&lt;=120,"Medium Calls","High Calls"))</f>
        <v>Medium Calls</v>
      </c>
      <c r="AA4165" t="str">
        <f>IF(tbl_Customers[[#This Row],[total_eve_charge]]&lt;=15,"Low Charges",
IF(tbl_Customers[[#This Row],[total_eve_charge]]&lt;=20,"Medium Charges","High Charges"))</f>
        <v>Low Charges</v>
      </c>
      <c r="AB416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65" t="str">
        <f>IF(tbl_Customers[[#This Row],[number_vmail_messages]] = 0, "No Usage", IF(tbl_Customers[[#This Row],[number_vmail_messages]] &lt;= 20, "Low Usage", IF(tbl_Customers[[#This Row],[number_vmail_messages]] &lt;= 40, "Medium Usgae", "High Usage")))</f>
        <v>No Usage</v>
      </c>
      <c r="AD4165" t="str">
        <f>IF(tbl_Customers[[#This Row],[total_day_minutes]]&lt;=150,"Low Usage", IF(tbl_Customers[[#This Row],[total_day_minutes]]&lt;=200,"Medium Usage", IF(tbl_Customers[[#This Row],[total_day_minutes]]&lt;=250,"High Usage","Very High Usage")))</f>
        <v>Low Usage</v>
      </c>
      <c r="AE4165" t="str">
        <f>IF(tbl_Customers[[#This Row],[total_intl_calls]]&lt;=5,"Low Calls", IF(tbl_Customers[[#This Row],[total_intl_calls]]&lt;=10, "Medium Calls", "High Calls"))</f>
        <v>Low Calls</v>
      </c>
      <c r="AF416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65" s="36" t="str">
        <f>IF(tbl_Customers[[#This Row],[Churn_Risk_Score]]&gt;=10,"High Risk", IF(tbl_Customers[[#This Row],[Churn_Risk_Score]]&gt;=5,"Medium Risk","Low Risk"))</f>
        <v>Low Risk</v>
      </c>
    </row>
    <row r="4166" spans="1:33" x14ac:dyDescent="0.35">
      <c r="A4166">
        <v>4165</v>
      </c>
      <c r="B4166" t="s">
        <v>29</v>
      </c>
      <c r="C4166">
        <v>120</v>
      </c>
      <c r="D4166" t="s">
        <v>25</v>
      </c>
      <c r="E4166" t="s">
        <v>22</v>
      </c>
      <c r="F4166" t="s">
        <v>22</v>
      </c>
      <c r="G4166">
        <v>0</v>
      </c>
      <c r="H4166">
        <v>121</v>
      </c>
      <c r="I4166">
        <v>139</v>
      </c>
      <c r="J4166">
        <v>20.57</v>
      </c>
      <c r="K4166">
        <v>270.39999999999998</v>
      </c>
      <c r="L4166">
        <v>121</v>
      </c>
      <c r="M4166">
        <v>22.98</v>
      </c>
      <c r="N4166">
        <v>141</v>
      </c>
      <c r="O4166">
        <v>90</v>
      </c>
      <c r="P4166">
        <v>6.35</v>
      </c>
      <c r="Q4166">
        <v>5.3</v>
      </c>
      <c r="R4166">
        <v>8</v>
      </c>
      <c r="S4166">
        <v>1.43</v>
      </c>
      <c r="T4166">
        <v>1</v>
      </c>
      <c r="U4166" t="s">
        <v>22</v>
      </c>
      <c r="V4166">
        <f>IF(tbl_Customers[[#This Row],[churn]] = "yes", 1, 0)</f>
        <v>0</v>
      </c>
      <c r="W4166" t="str">
        <f>IF(tbl_Customers[[#This Row],[number_customer_service_calls]] &lt;= 1, "0-1 Calls", IF(tbl_Customers[[#This Row],[number_customer_service_calls]] &lt;= 3, "2-3 Calls", IF(tbl_Customers[[#This Row],[number_customer_service_calls]] &lt;=5, "4-5 Calls", "6+ Calls")))</f>
        <v>0-1 Calls</v>
      </c>
      <c r="X4166" t="str">
        <f>IF(tbl_Customers[[#This Row],[account_length]] &lt;= 50, "0-50", IF(tbl_Customers[[#This Row],[account_length]] &lt;=100, "51-100", IF(tbl_Customers[[#This Row],[account_length]] &lt;= 150, "101-150", "151+")))</f>
        <v>101-150</v>
      </c>
      <c r="Y4166" t="str">
        <f>IF(tbl_Customers[[#This Row],[total_intl_charge]] &lt;= 3, "Low Charges", "High Charges")</f>
        <v>Low Charges</v>
      </c>
      <c r="Z4166" t="str">
        <f>IF(tbl_Customers[[#This Row],[total_eve_calls]]&lt;=80,"Low Calls",
IF(tbl_Customers[[#This Row],[total_eve_calls]]&lt;=120,"Medium Calls","High Calls"))</f>
        <v>High Calls</v>
      </c>
      <c r="AA4166" t="str">
        <f>IF(tbl_Customers[[#This Row],[total_eve_charge]]&lt;=15,"Low Charges",
IF(tbl_Customers[[#This Row],[total_eve_charge]]&lt;=20,"Medium Charges","High Charges"))</f>
        <v>High Charges</v>
      </c>
      <c r="AB416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66" t="str">
        <f>IF(tbl_Customers[[#This Row],[number_vmail_messages]] = 0, "No Usage", IF(tbl_Customers[[#This Row],[number_vmail_messages]] &lt;= 20, "Low Usage", IF(tbl_Customers[[#This Row],[number_vmail_messages]] &lt;= 40, "Medium Usgae", "High Usage")))</f>
        <v>No Usage</v>
      </c>
      <c r="AD4166" t="str">
        <f>IF(tbl_Customers[[#This Row],[total_day_minutes]]&lt;=150,"Low Usage", IF(tbl_Customers[[#This Row],[total_day_minutes]]&lt;=200,"Medium Usage", IF(tbl_Customers[[#This Row],[total_day_minutes]]&lt;=250,"High Usage","Very High Usage")))</f>
        <v>Low Usage</v>
      </c>
      <c r="AE4166" t="str">
        <f>IF(tbl_Customers[[#This Row],[total_intl_calls]]&lt;=5,"Low Calls", IF(tbl_Customers[[#This Row],[total_intl_calls]]&lt;=10, "Medium Calls", "High Calls"))</f>
        <v>Medium Calls</v>
      </c>
      <c r="AF416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66" s="36" t="str">
        <f>IF(tbl_Customers[[#This Row],[Churn_Risk_Score]]&gt;=10,"High Risk", IF(tbl_Customers[[#This Row],[Churn_Risk_Score]]&gt;=5,"Medium Risk","Low Risk"))</f>
        <v>Low Risk</v>
      </c>
    </row>
    <row r="4167" spans="1:33" x14ac:dyDescent="0.35">
      <c r="A4167">
        <v>4166</v>
      </c>
      <c r="B4167" t="s">
        <v>55</v>
      </c>
      <c r="C4167">
        <v>51</v>
      </c>
      <c r="D4167" t="s">
        <v>25</v>
      </c>
      <c r="E4167" t="s">
        <v>22</v>
      </c>
      <c r="F4167" t="s">
        <v>23</v>
      </c>
      <c r="G4167">
        <v>0</v>
      </c>
      <c r="H4167">
        <v>212.9</v>
      </c>
      <c r="I4167">
        <v>80</v>
      </c>
      <c r="J4167">
        <v>36.19</v>
      </c>
      <c r="K4167">
        <v>236.1</v>
      </c>
      <c r="L4167">
        <v>57</v>
      </c>
      <c r="M4167">
        <v>20.07</v>
      </c>
      <c r="N4167">
        <v>187.6</v>
      </c>
      <c r="O4167">
        <v>99</v>
      </c>
      <c r="P4167">
        <v>8.44</v>
      </c>
      <c r="Q4167">
        <v>8.8000000000000007</v>
      </c>
      <c r="R4167">
        <v>4</v>
      </c>
      <c r="S4167">
        <v>2.38</v>
      </c>
      <c r="T4167">
        <v>2</v>
      </c>
      <c r="U4167" t="s">
        <v>22</v>
      </c>
      <c r="V4167">
        <f>IF(tbl_Customers[[#This Row],[churn]] = "yes", 1, 0)</f>
        <v>0</v>
      </c>
      <c r="W4167" t="str">
        <f>IF(tbl_Customers[[#This Row],[number_customer_service_calls]] &lt;= 1, "0-1 Calls", IF(tbl_Customers[[#This Row],[number_customer_service_calls]] &lt;= 3, "2-3 Calls", IF(tbl_Customers[[#This Row],[number_customer_service_calls]] &lt;=5, "4-5 Calls", "6+ Calls")))</f>
        <v>2-3 Calls</v>
      </c>
      <c r="X4167" t="str">
        <f>IF(tbl_Customers[[#This Row],[account_length]] &lt;= 50, "0-50", IF(tbl_Customers[[#This Row],[account_length]] &lt;=100, "51-100", IF(tbl_Customers[[#This Row],[account_length]] &lt;= 150, "101-150", "151+")))</f>
        <v>51-100</v>
      </c>
      <c r="Y4167" t="str">
        <f>IF(tbl_Customers[[#This Row],[total_intl_charge]] &lt;= 3, "Low Charges", "High Charges")</f>
        <v>Low Charges</v>
      </c>
      <c r="Z4167" t="str">
        <f>IF(tbl_Customers[[#This Row],[total_eve_calls]]&lt;=80,"Low Calls",
IF(tbl_Customers[[#This Row],[total_eve_calls]]&lt;=120,"Medium Calls","High Calls"))</f>
        <v>Low Calls</v>
      </c>
      <c r="AA4167" t="str">
        <f>IF(tbl_Customers[[#This Row],[total_eve_charge]]&lt;=15,"Low Charges",
IF(tbl_Customers[[#This Row],[total_eve_charge]]&lt;=20,"Medium Charges","High Charges"))</f>
        <v>High Charges</v>
      </c>
      <c r="AB416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67" t="str">
        <f>IF(tbl_Customers[[#This Row],[number_vmail_messages]] = 0, "No Usage", IF(tbl_Customers[[#This Row],[number_vmail_messages]] &lt;= 20, "Low Usage", IF(tbl_Customers[[#This Row],[number_vmail_messages]] &lt;= 40, "Medium Usgae", "High Usage")))</f>
        <v>No Usage</v>
      </c>
      <c r="AD4167" t="str">
        <f>IF(tbl_Customers[[#This Row],[total_day_minutes]]&lt;=150,"Low Usage", IF(tbl_Customers[[#This Row],[total_day_minutes]]&lt;=200,"Medium Usage", IF(tbl_Customers[[#This Row],[total_day_minutes]]&lt;=250,"High Usage","Very High Usage")))</f>
        <v>High Usage</v>
      </c>
      <c r="AE4167" t="str">
        <f>IF(tbl_Customers[[#This Row],[total_intl_calls]]&lt;=5,"Low Calls", IF(tbl_Customers[[#This Row],[total_intl_calls]]&lt;=10, "Medium Calls", "High Calls"))</f>
        <v>Low Calls</v>
      </c>
      <c r="AF416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67" s="36" t="str">
        <f>IF(tbl_Customers[[#This Row],[Churn_Risk_Score]]&gt;=10,"High Risk", IF(tbl_Customers[[#This Row],[Churn_Risk_Score]]&gt;=5,"Medium Risk","Low Risk"))</f>
        <v>Low Risk</v>
      </c>
    </row>
    <row r="4168" spans="1:33" x14ac:dyDescent="0.35">
      <c r="A4168">
        <v>4167</v>
      </c>
      <c r="B4168" t="s">
        <v>64</v>
      </c>
      <c r="C4168">
        <v>61</v>
      </c>
      <c r="D4168" t="s">
        <v>21</v>
      </c>
      <c r="E4168" t="s">
        <v>22</v>
      </c>
      <c r="F4168" t="s">
        <v>22</v>
      </c>
      <c r="G4168">
        <v>0</v>
      </c>
      <c r="H4168">
        <v>217.5</v>
      </c>
      <c r="I4168">
        <v>116</v>
      </c>
      <c r="J4168">
        <v>36.979999999999997</v>
      </c>
      <c r="K4168">
        <v>258.5</v>
      </c>
      <c r="L4168">
        <v>108</v>
      </c>
      <c r="M4168">
        <v>21.97</v>
      </c>
      <c r="N4168">
        <v>210.4</v>
      </c>
      <c r="O4168">
        <v>99</v>
      </c>
      <c r="P4168">
        <v>9.4700000000000006</v>
      </c>
      <c r="Q4168">
        <v>8.6999999999999993</v>
      </c>
      <c r="R4168">
        <v>3</v>
      </c>
      <c r="S4168">
        <v>2.35</v>
      </c>
      <c r="T4168">
        <v>1</v>
      </c>
      <c r="U4168" t="s">
        <v>22</v>
      </c>
      <c r="V4168">
        <f>IF(tbl_Customers[[#This Row],[churn]] = "yes", 1, 0)</f>
        <v>0</v>
      </c>
      <c r="W4168" t="str">
        <f>IF(tbl_Customers[[#This Row],[number_customer_service_calls]] &lt;= 1, "0-1 Calls", IF(tbl_Customers[[#This Row],[number_customer_service_calls]] &lt;= 3, "2-3 Calls", IF(tbl_Customers[[#This Row],[number_customer_service_calls]] &lt;=5, "4-5 Calls", "6+ Calls")))</f>
        <v>0-1 Calls</v>
      </c>
      <c r="X4168" t="str">
        <f>IF(tbl_Customers[[#This Row],[account_length]] &lt;= 50, "0-50", IF(tbl_Customers[[#This Row],[account_length]] &lt;=100, "51-100", IF(tbl_Customers[[#This Row],[account_length]] &lt;= 150, "101-150", "151+")))</f>
        <v>51-100</v>
      </c>
      <c r="Y4168" t="str">
        <f>IF(tbl_Customers[[#This Row],[total_intl_charge]] &lt;= 3, "Low Charges", "High Charges")</f>
        <v>Low Charges</v>
      </c>
      <c r="Z4168" t="str">
        <f>IF(tbl_Customers[[#This Row],[total_eve_calls]]&lt;=80,"Low Calls",
IF(tbl_Customers[[#This Row],[total_eve_calls]]&lt;=120,"Medium Calls","High Calls"))</f>
        <v>Medium Calls</v>
      </c>
      <c r="AA4168" t="str">
        <f>IF(tbl_Customers[[#This Row],[total_eve_charge]]&lt;=15,"Low Charges",
IF(tbl_Customers[[#This Row],[total_eve_charge]]&lt;=20,"Medium Charges","High Charges"))</f>
        <v>High Charges</v>
      </c>
      <c r="AB416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68" t="str">
        <f>IF(tbl_Customers[[#This Row],[number_vmail_messages]] = 0, "No Usage", IF(tbl_Customers[[#This Row],[number_vmail_messages]] &lt;= 20, "Low Usage", IF(tbl_Customers[[#This Row],[number_vmail_messages]] &lt;= 40, "Medium Usgae", "High Usage")))</f>
        <v>No Usage</v>
      </c>
      <c r="AD4168" t="str">
        <f>IF(tbl_Customers[[#This Row],[total_day_minutes]]&lt;=150,"Low Usage", IF(tbl_Customers[[#This Row],[total_day_minutes]]&lt;=200,"Medium Usage", IF(tbl_Customers[[#This Row],[total_day_minutes]]&lt;=250,"High Usage","Very High Usage")))</f>
        <v>High Usage</v>
      </c>
      <c r="AE4168" t="str">
        <f>IF(tbl_Customers[[#This Row],[total_intl_calls]]&lt;=5,"Low Calls", IF(tbl_Customers[[#This Row],[total_intl_calls]]&lt;=10, "Medium Calls", "High Calls"))</f>
        <v>Low Calls</v>
      </c>
      <c r="AF416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68" s="36" t="str">
        <f>IF(tbl_Customers[[#This Row],[Churn_Risk_Score]]&gt;=10,"High Risk", IF(tbl_Customers[[#This Row],[Churn_Risk_Score]]&gt;=5,"Medium Risk","Low Risk"))</f>
        <v>Low Risk</v>
      </c>
    </row>
    <row r="4169" spans="1:33" x14ac:dyDescent="0.35">
      <c r="A4169">
        <v>4168</v>
      </c>
      <c r="B4169" t="s">
        <v>60</v>
      </c>
      <c r="C4169">
        <v>17</v>
      </c>
      <c r="D4169" t="s">
        <v>21</v>
      </c>
      <c r="E4169" t="s">
        <v>22</v>
      </c>
      <c r="F4169" t="s">
        <v>22</v>
      </c>
      <c r="G4169">
        <v>0</v>
      </c>
      <c r="H4169">
        <v>138.1</v>
      </c>
      <c r="I4169">
        <v>115</v>
      </c>
      <c r="J4169">
        <v>23.48</v>
      </c>
      <c r="K4169">
        <v>196.5</v>
      </c>
      <c r="L4169">
        <v>55</v>
      </c>
      <c r="M4169">
        <v>16.7</v>
      </c>
      <c r="N4169">
        <v>213.9</v>
      </c>
      <c r="O4169">
        <v>100</v>
      </c>
      <c r="P4169">
        <v>9.6300000000000008</v>
      </c>
      <c r="Q4169">
        <v>11.7</v>
      </c>
      <c r="R4169">
        <v>4</v>
      </c>
      <c r="S4169">
        <v>3.16</v>
      </c>
      <c r="T4169">
        <v>1</v>
      </c>
      <c r="U4169" t="s">
        <v>22</v>
      </c>
      <c r="V4169">
        <f>IF(tbl_Customers[[#This Row],[churn]] = "yes", 1, 0)</f>
        <v>0</v>
      </c>
      <c r="W4169" t="str">
        <f>IF(tbl_Customers[[#This Row],[number_customer_service_calls]] &lt;= 1, "0-1 Calls", IF(tbl_Customers[[#This Row],[number_customer_service_calls]] &lt;= 3, "2-3 Calls", IF(tbl_Customers[[#This Row],[number_customer_service_calls]] &lt;=5, "4-5 Calls", "6+ Calls")))</f>
        <v>0-1 Calls</v>
      </c>
      <c r="X4169" t="str">
        <f>IF(tbl_Customers[[#This Row],[account_length]] &lt;= 50, "0-50", IF(tbl_Customers[[#This Row],[account_length]] &lt;=100, "51-100", IF(tbl_Customers[[#This Row],[account_length]] &lt;= 150, "101-150", "151+")))</f>
        <v>0-50</v>
      </c>
      <c r="Y4169" t="str">
        <f>IF(tbl_Customers[[#This Row],[total_intl_charge]] &lt;= 3, "Low Charges", "High Charges")</f>
        <v>High Charges</v>
      </c>
      <c r="Z4169" t="str">
        <f>IF(tbl_Customers[[#This Row],[total_eve_calls]]&lt;=80,"Low Calls",
IF(tbl_Customers[[#This Row],[total_eve_calls]]&lt;=120,"Medium Calls","High Calls"))</f>
        <v>Low Calls</v>
      </c>
      <c r="AA4169" t="str">
        <f>IF(tbl_Customers[[#This Row],[total_eve_charge]]&lt;=15,"Low Charges",
IF(tbl_Customers[[#This Row],[total_eve_charge]]&lt;=20,"Medium Charges","High Charges"))</f>
        <v>Medium Charges</v>
      </c>
      <c r="AB416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69" t="str">
        <f>IF(tbl_Customers[[#This Row],[number_vmail_messages]] = 0, "No Usage", IF(tbl_Customers[[#This Row],[number_vmail_messages]] &lt;= 20, "Low Usage", IF(tbl_Customers[[#This Row],[number_vmail_messages]] &lt;= 40, "Medium Usgae", "High Usage")))</f>
        <v>No Usage</v>
      </c>
      <c r="AD4169" t="str">
        <f>IF(tbl_Customers[[#This Row],[total_day_minutes]]&lt;=150,"Low Usage", IF(tbl_Customers[[#This Row],[total_day_minutes]]&lt;=200,"Medium Usage", IF(tbl_Customers[[#This Row],[total_day_minutes]]&lt;=250,"High Usage","Very High Usage")))</f>
        <v>Low Usage</v>
      </c>
      <c r="AE4169" t="str">
        <f>IF(tbl_Customers[[#This Row],[total_intl_calls]]&lt;=5,"Low Calls", IF(tbl_Customers[[#This Row],[total_intl_calls]]&lt;=10, "Medium Calls", "High Calls"))</f>
        <v>Low Calls</v>
      </c>
      <c r="AF416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69" s="36" t="str">
        <f>IF(tbl_Customers[[#This Row],[Churn_Risk_Score]]&gt;=10,"High Risk", IF(tbl_Customers[[#This Row],[Churn_Risk_Score]]&gt;=5,"Medium Risk","Low Risk"))</f>
        <v>Low Risk</v>
      </c>
    </row>
    <row r="4170" spans="1:33" x14ac:dyDescent="0.35">
      <c r="A4170">
        <v>4169</v>
      </c>
      <c r="B4170" t="s">
        <v>42</v>
      </c>
      <c r="C4170">
        <v>98</v>
      </c>
      <c r="D4170" t="s">
        <v>25</v>
      </c>
      <c r="E4170" t="s">
        <v>22</v>
      </c>
      <c r="F4170" t="s">
        <v>23</v>
      </c>
      <c r="G4170">
        <v>40</v>
      </c>
      <c r="H4170">
        <v>212.1</v>
      </c>
      <c r="I4170">
        <v>90</v>
      </c>
      <c r="J4170">
        <v>36.06</v>
      </c>
      <c r="K4170">
        <v>233.9</v>
      </c>
      <c r="L4170">
        <v>110</v>
      </c>
      <c r="M4170">
        <v>19.88</v>
      </c>
      <c r="N4170">
        <v>234</v>
      </c>
      <c r="O4170">
        <v>84</v>
      </c>
      <c r="P4170">
        <v>10.53</v>
      </c>
      <c r="Q4170">
        <v>7.1</v>
      </c>
      <c r="R4170">
        <v>4</v>
      </c>
      <c r="S4170">
        <v>1.92</v>
      </c>
      <c r="T4170">
        <v>0</v>
      </c>
      <c r="U4170" t="s">
        <v>22</v>
      </c>
      <c r="V4170">
        <f>IF(tbl_Customers[[#This Row],[churn]] = "yes", 1, 0)</f>
        <v>0</v>
      </c>
      <c r="W4170" t="str">
        <f>IF(tbl_Customers[[#This Row],[number_customer_service_calls]] &lt;= 1, "0-1 Calls", IF(tbl_Customers[[#This Row],[number_customer_service_calls]] &lt;= 3, "2-3 Calls", IF(tbl_Customers[[#This Row],[number_customer_service_calls]] &lt;=5, "4-5 Calls", "6+ Calls")))</f>
        <v>0-1 Calls</v>
      </c>
      <c r="X4170" t="str">
        <f>IF(tbl_Customers[[#This Row],[account_length]] &lt;= 50, "0-50", IF(tbl_Customers[[#This Row],[account_length]] &lt;=100, "51-100", IF(tbl_Customers[[#This Row],[account_length]] &lt;= 150, "101-150", "151+")))</f>
        <v>51-100</v>
      </c>
      <c r="Y4170" t="str">
        <f>IF(tbl_Customers[[#This Row],[total_intl_charge]] &lt;= 3, "Low Charges", "High Charges")</f>
        <v>Low Charges</v>
      </c>
      <c r="Z4170" t="str">
        <f>IF(tbl_Customers[[#This Row],[total_eve_calls]]&lt;=80,"Low Calls",
IF(tbl_Customers[[#This Row],[total_eve_calls]]&lt;=120,"Medium Calls","High Calls"))</f>
        <v>Medium Calls</v>
      </c>
      <c r="AA4170" t="str">
        <f>IF(tbl_Customers[[#This Row],[total_eve_charge]]&lt;=15,"Low Charges",
IF(tbl_Customers[[#This Row],[total_eve_charge]]&lt;=20,"Medium Charges","High Charges"))</f>
        <v>Medium Charges</v>
      </c>
      <c r="AB417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70" t="str">
        <f>IF(tbl_Customers[[#This Row],[number_vmail_messages]] = 0, "No Usage", IF(tbl_Customers[[#This Row],[number_vmail_messages]] &lt;= 20, "Low Usage", IF(tbl_Customers[[#This Row],[number_vmail_messages]] &lt;= 40, "Medium Usgae", "High Usage")))</f>
        <v>Medium Usgae</v>
      </c>
      <c r="AD4170" t="str">
        <f>IF(tbl_Customers[[#This Row],[total_day_minutes]]&lt;=150,"Low Usage", IF(tbl_Customers[[#This Row],[total_day_minutes]]&lt;=200,"Medium Usage", IF(tbl_Customers[[#This Row],[total_day_minutes]]&lt;=250,"High Usage","Very High Usage")))</f>
        <v>High Usage</v>
      </c>
      <c r="AE4170" t="str">
        <f>IF(tbl_Customers[[#This Row],[total_intl_calls]]&lt;=5,"Low Calls", IF(tbl_Customers[[#This Row],[total_intl_calls]]&lt;=10, "Medium Calls", "High Calls"))</f>
        <v>Low Calls</v>
      </c>
      <c r="AF417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70" s="36" t="str">
        <f>IF(tbl_Customers[[#This Row],[Churn_Risk_Score]]&gt;=10,"High Risk", IF(tbl_Customers[[#This Row],[Churn_Risk_Score]]&gt;=5,"Medium Risk","Low Risk"))</f>
        <v>Low Risk</v>
      </c>
    </row>
    <row r="4171" spans="1:33" x14ac:dyDescent="0.35">
      <c r="A4171">
        <v>4170</v>
      </c>
      <c r="B4171" t="s">
        <v>75</v>
      </c>
      <c r="C4171">
        <v>181</v>
      </c>
      <c r="D4171" t="s">
        <v>28</v>
      </c>
      <c r="E4171" t="s">
        <v>22</v>
      </c>
      <c r="F4171" t="s">
        <v>23</v>
      </c>
      <c r="G4171">
        <v>16</v>
      </c>
      <c r="H4171">
        <v>196</v>
      </c>
      <c r="I4171">
        <v>85</v>
      </c>
      <c r="J4171">
        <v>33.32</v>
      </c>
      <c r="K4171">
        <v>107.1</v>
      </c>
      <c r="L4171">
        <v>119</v>
      </c>
      <c r="M4171">
        <v>9.1</v>
      </c>
      <c r="N4171">
        <v>205.9</v>
      </c>
      <c r="O4171">
        <v>110</v>
      </c>
      <c r="P4171">
        <v>9.27</v>
      </c>
      <c r="Q4171">
        <v>9.6999999999999993</v>
      </c>
      <c r="R4171">
        <v>1</v>
      </c>
      <c r="S4171">
        <v>2.62</v>
      </c>
      <c r="T4171">
        <v>1</v>
      </c>
      <c r="U4171" t="s">
        <v>22</v>
      </c>
      <c r="V4171">
        <f>IF(tbl_Customers[[#This Row],[churn]] = "yes", 1, 0)</f>
        <v>0</v>
      </c>
      <c r="W4171" t="str">
        <f>IF(tbl_Customers[[#This Row],[number_customer_service_calls]] &lt;= 1, "0-1 Calls", IF(tbl_Customers[[#This Row],[number_customer_service_calls]] &lt;= 3, "2-3 Calls", IF(tbl_Customers[[#This Row],[number_customer_service_calls]] &lt;=5, "4-5 Calls", "6+ Calls")))</f>
        <v>0-1 Calls</v>
      </c>
      <c r="X4171" t="str">
        <f>IF(tbl_Customers[[#This Row],[account_length]] &lt;= 50, "0-50", IF(tbl_Customers[[#This Row],[account_length]] &lt;=100, "51-100", IF(tbl_Customers[[#This Row],[account_length]] &lt;= 150, "101-150", "151+")))</f>
        <v>151+</v>
      </c>
      <c r="Y4171" t="str">
        <f>IF(tbl_Customers[[#This Row],[total_intl_charge]] &lt;= 3, "Low Charges", "High Charges")</f>
        <v>Low Charges</v>
      </c>
      <c r="Z4171" t="str">
        <f>IF(tbl_Customers[[#This Row],[total_eve_calls]]&lt;=80,"Low Calls",
IF(tbl_Customers[[#This Row],[total_eve_calls]]&lt;=120,"Medium Calls","High Calls"))</f>
        <v>Medium Calls</v>
      </c>
      <c r="AA4171" t="str">
        <f>IF(tbl_Customers[[#This Row],[total_eve_charge]]&lt;=15,"Low Charges",
IF(tbl_Customers[[#This Row],[total_eve_charge]]&lt;=20,"Medium Charges","High Charges"))</f>
        <v>Low Charges</v>
      </c>
      <c r="AB417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71" t="str">
        <f>IF(tbl_Customers[[#This Row],[number_vmail_messages]] = 0, "No Usage", IF(tbl_Customers[[#This Row],[number_vmail_messages]] &lt;= 20, "Low Usage", IF(tbl_Customers[[#This Row],[number_vmail_messages]] &lt;= 40, "Medium Usgae", "High Usage")))</f>
        <v>Low Usage</v>
      </c>
      <c r="AD4171" t="str">
        <f>IF(tbl_Customers[[#This Row],[total_day_minutes]]&lt;=150,"Low Usage", IF(tbl_Customers[[#This Row],[total_day_minutes]]&lt;=200,"Medium Usage", IF(tbl_Customers[[#This Row],[total_day_minutes]]&lt;=250,"High Usage","Very High Usage")))</f>
        <v>Medium Usage</v>
      </c>
      <c r="AE4171" t="str">
        <f>IF(tbl_Customers[[#This Row],[total_intl_calls]]&lt;=5,"Low Calls", IF(tbl_Customers[[#This Row],[total_intl_calls]]&lt;=10, "Medium Calls", "High Calls"))</f>
        <v>Low Calls</v>
      </c>
      <c r="AF417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71" s="36" t="str">
        <f>IF(tbl_Customers[[#This Row],[Churn_Risk_Score]]&gt;=10,"High Risk", IF(tbl_Customers[[#This Row],[Churn_Risk_Score]]&gt;=5,"Medium Risk","Low Risk"))</f>
        <v>Low Risk</v>
      </c>
    </row>
    <row r="4172" spans="1:33" x14ac:dyDescent="0.35">
      <c r="A4172">
        <v>4171</v>
      </c>
      <c r="B4172" t="s">
        <v>33</v>
      </c>
      <c r="C4172">
        <v>114</v>
      </c>
      <c r="D4172" t="s">
        <v>21</v>
      </c>
      <c r="E4172" t="s">
        <v>22</v>
      </c>
      <c r="F4172" t="s">
        <v>23</v>
      </c>
      <c r="G4172">
        <v>23</v>
      </c>
      <c r="H4172">
        <v>186.2</v>
      </c>
      <c r="I4172">
        <v>95</v>
      </c>
      <c r="J4172">
        <v>31.65</v>
      </c>
      <c r="K4172">
        <v>258.3</v>
      </c>
      <c r="L4172">
        <v>129</v>
      </c>
      <c r="M4172">
        <v>21.96</v>
      </c>
      <c r="N4172">
        <v>183.9</v>
      </c>
      <c r="O4172">
        <v>93</v>
      </c>
      <c r="P4172">
        <v>8.2799999999999994</v>
      </c>
      <c r="Q4172">
        <v>7.8</v>
      </c>
      <c r="R4172">
        <v>6</v>
      </c>
      <c r="S4172">
        <v>2.11</v>
      </c>
      <c r="T4172">
        <v>0</v>
      </c>
      <c r="U4172" t="s">
        <v>22</v>
      </c>
      <c r="V4172">
        <f>IF(tbl_Customers[[#This Row],[churn]] = "yes", 1, 0)</f>
        <v>0</v>
      </c>
      <c r="W4172" t="str">
        <f>IF(tbl_Customers[[#This Row],[number_customer_service_calls]] &lt;= 1, "0-1 Calls", IF(tbl_Customers[[#This Row],[number_customer_service_calls]] &lt;= 3, "2-3 Calls", IF(tbl_Customers[[#This Row],[number_customer_service_calls]] &lt;=5, "4-5 Calls", "6+ Calls")))</f>
        <v>0-1 Calls</v>
      </c>
      <c r="X4172" t="str">
        <f>IF(tbl_Customers[[#This Row],[account_length]] &lt;= 50, "0-50", IF(tbl_Customers[[#This Row],[account_length]] &lt;=100, "51-100", IF(tbl_Customers[[#This Row],[account_length]] &lt;= 150, "101-150", "151+")))</f>
        <v>101-150</v>
      </c>
      <c r="Y4172" t="str">
        <f>IF(tbl_Customers[[#This Row],[total_intl_charge]] &lt;= 3, "Low Charges", "High Charges")</f>
        <v>Low Charges</v>
      </c>
      <c r="Z4172" t="str">
        <f>IF(tbl_Customers[[#This Row],[total_eve_calls]]&lt;=80,"Low Calls",
IF(tbl_Customers[[#This Row],[total_eve_calls]]&lt;=120,"Medium Calls","High Calls"))</f>
        <v>High Calls</v>
      </c>
      <c r="AA4172" t="str">
        <f>IF(tbl_Customers[[#This Row],[total_eve_charge]]&lt;=15,"Low Charges",
IF(tbl_Customers[[#This Row],[total_eve_charge]]&lt;=20,"Medium Charges","High Charges"))</f>
        <v>High Charges</v>
      </c>
      <c r="AB417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72" t="str">
        <f>IF(tbl_Customers[[#This Row],[number_vmail_messages]] = 0, "No Usage", IF(tbl_Customers[[#This Row],[number_vmail_messages]] &lt;= 20, "Low Usage", IF(tbl_Customers[[#This Row],[number_vmail_messages]] &lt;= 40, "Medium Usgae", "High Usage")))</f>
        <v>Medium Usgae</v>
      </c>
      <c r="AD4172" t="str">
        <f>IF(tbl_Customers[[#This Row],[total_day_minutes]]&lt;=150,"Low Usage", IF(tbl_Customers[[#This Row],[total_day_minutes]]&lt;=200,"Medium Usage", IF(tbl_Customers[[#This Row],[total_day_minutes]]&lt;=250,"High Usage","Very High Usage")))</f>
        <v>Medium Usage</v>
      </c>
      <c r="AE4172" t="str">
        <f>IF(tbl_Customers[[#This Row],[total_intl_calls]]&lt;=5,"Low Calls", IF(tbl_Customers[[#This Row],[total_intl_calls]]&lt;=10, "Medium Calls", "High Calls"))</f>
        <v>Medium Calls</v>
      </c>
      <c r="AF417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72" s="36" t="str">
        <f>IF(tbl_Customers[[#This Row],[Churn_Risk_Score]]&gt;=10,"High Risk", IF(tbl_Customers[[#This Row],[Churn_Risk_Score]]&gt;=5,"Medium Risk","Low Risk"))</f>
        <v>Low Risk</v>
      </c>
    </row>
    <row r="4173" spans="1:33" x14ac:dyDescent="0.35">
      <c r="A4173">
        <v>4172</v>
      </c>
      <c r="B4173" t="s">
        <v>20</v>
      </c>
      <c r="C4173">
        <v>111</v>
      </c>
      <c r="D4173" t="s">
        <v>25</v>
      </c>
      <c r="E4173" t="s">
        <v>23</v>
      </c>
      <c r="F4173" t="s">
        <v>22</v>
      </c>
      <c r="G4173">
        <v>0</v>
      </c>
      <c r="H4173">
        <v>145.80000000000001</v>
      </c>
      <c r="I4173">
        <v>106</v>
      </c>
      <c r="J4173">
        <v>24.79</v>
      </c>
      <c r="K4173">
        <v>172.5</v>
      </c>
      <c r="L4173">
        <v>143</v>
      </c>
      <c r="M4173">
        <v>14.66</v>
      </c>
      <c r="N4173">
        <v>143.9</v>
      </c>
      <c r="O4173">
        <v>123</v>
      </c>
      <c r="P4173">
        <v>6.48</v>
      </c>
      <c r="Q4173">
        <v>11.9</v>
      </c>
      <c r="R4173">
        <v>4</v>
      </c>
      <c r="S4173">
        <v>3.21</v>
      </c>
      <c r="T4173">
        <v>1</v>
      </c>
      <c r="U4173" t="s">
        <v>22</v>
      </c>
      <c r="V4173">
        <f>IF(tbl_Customers[[#This Row],[churn]] = "yes", 1, 0)</f>
        <v>0</v>
      </c>
      <c r="W4173" t="str">
        <f>IF(tbl_Customers[[#This Row],[number_customer_service_calls]] &lt;= 1, "0-1 Calls", IF(tbl_Customers[[#This Row],[number_customer_service_calls]] &lt;= 3, "2-3 Calls", IF(tbl_Customers[[#This Row],[number_customer_service_calls]] &lt;=5, "4-5 Calls", "6+ Calls")))</f>
        <v>0-1 Calls</v>
      </c>
      <c r="X4173" t="str">
        <f>IF(tbl_Customers[[#This Row],[account_length]] &lt;= 50, "0-50", IF(tbl_Customers[[#This Row],[account_length]] &lt;=100, "51-100", IF(tbl_Customers[[#This Row],[account_length]] &lt;= 150, "101-150", "151+")))</f>
        <v>101-150</v>
      </c>
      <c r="Y4173" t="str">
        <f>IF(tbl_Customers[[#This Row],[total_intl_charge]] &lt;= 3, "Low Charges", "High Charges")</f>
        <v>High Charges</v>
      </c>
      <c r="Z4173" t="str">
        <f>IF(tbl_Customers[[#This Row],[total_eve_calls]]&lt;=80,"Low Calls",
IF(tbl_Customers[[#This Row],[total_eve_calls]]&lt;=120,"Medium Calls","High Calls"))</f>
        <v>High Calls</v>
      </c>
      <c r="AA4173" t="str">
        <f>IF(tbl_Customers[[#This Row],[total_eve_charge]]&lt;=15,"Low Charges",
IF(tbl_Customers[[#This Row],[total_eve_charge]]&lt;=20,"Medium Charges","High Charges"))</f>
        <v>Low Charges</v>
      </c>
      <c r="AB417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73" t="str">
        <f>IF(tbl_Customers[[#This Row],[number_vmail_messages]] = 0, "No Usage", IF(tbl_Customers[[#This Row],[number_vmail_messages]] &lt;= 20, "Low Usage", IF(tbl_Customers[[#This Row],[number_vmail_messages]] &lt;= 40, "Medium Usgae", "High Usage")))</f>
        <v>No Usage</v>
      </c>
      <c r="AD4173" t="str">
        <f>IF(tbl_Customers[[#This Row],[total_day_minutes]]&lt;=150,"Low Usage", IF(tbl_Customers[[#This Row],[total_day_minutes]]&lt;=200,"Medium Usage", IF(tbl_Customers[[#This Row],[total_day_minutes]]&lt;=250,"High Usage","Very High Usage")))</f>
        <v>Low Usage</v>
      </c>
      <c r="AE4173" t="str">
        <f>IF(tbl_Customers[[#This Row],[total_intl_calls]]&lt;=5,"Low Calls", IF(tbl_Customers[[#This Row],[total_intl_calls]]&lt;=10, "Medium Calls", "High Calls"))</f>
        <v>Low Calls</v>
      </c>
      <c r="AF417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173" s="36" t="str">
        <f>IF(tbl_Customers[[#This Row],[Churn_Risk_Score]]&gt;=10,"High Risk", IF(tbl_Customers[[#This Row],[Churn_Risk_Score]]&gt;=5,"Medium Risk","Low Risk"))</f>
        <v>Medium Risk</v>
      </c>
    </row>
    <row r="4174" spans="1:33" x14ac:dyDescent="0.35">
      <c r="A4174">
        <v>4173</v>
      </c>
      <c r="B4174" t="s">
        <v>32</v>
      </c>
      <c r="C4174">
        <v>160</v>
      </c>
      <c r="D4174" t="s">
        <v>28</v>
      </c>
      <c r="E4174" t="s">
        <v>22</v>
      </c>
      <c r="F4174" t="s">
        <v>23</v>
      </c>
      <c r="G4174">
        <v>33</v>
      </c>
      <c r="H4174">
        <v>137</v>
      </c>
      <c r="I4174">
        <v>100</v>
      </c>
      <c r="J4174">
        <v>23.29</v>
      </c>
      <c r="K4174">
        <v>203.5</v>
      </c>
      <c r="L4174">
        <v>82</v>
      </c>
      <c r="M4174">
        <v>17.3</v>
      </c>
      <c r="N4174">
        <v>218.7</v>
      </c>
      <c r="O4174">
        <v>64</v>
      </c>
      <c r="P4174">
        <v>9.84</v>
      </c>
      <c r="Q4174">
        <v>5.8</v>
      </c>
      <c r="R4174">
        <v>4</v>
      </c>
      <c r="S4174">
        <v>1.57</v>
      </c>
      <c r="T4174">
        <v>2</v>
      </c>
      <c r="U4174" t="s">
        <v>22</v>
      </c>
      <c r="V4174">
        <f>IF(tbl_Customers[[#This Row],[churn]] = "yes", 1, 0)</f>
        <v>0</v>
      </c>
      <c r="W4174" t="str">
        <f>IF(tbl_Customers[[#This Row],[number_customer_service_calls]] &lt;= 1, "0-1 Calls", IF(tbl_Customers[[#This Row],[number_customer_service_calls]] &lt;= 3, "2-3 Calls", IF(tbl_Customers[[#This Row],[number_customer_service_calls]] &lt;=5, "4-5 Calls", "6+ Calls")))</f>
        <v>2-3 Calls</v>
      </c>
      <c r="X4174" t="str">
        <f>IF(tbl_Customers[[#This Row],[account_length]] &lt;= 50, "0-50", IF(tbl_Customers[[#This Row],[account_length]] &lt;=100, "51-100", IF(tbl_Customers[[#This Row],[account_length]] &lt;= 150, "101-150", "151+")))</f>
        <v>151+</v>
      </c>
      <c r="Y4174" t="str">
        <f>IF(tbl_Customers[[#This Row],[total_intl_charge]] &lt;= 3, "Low Charges", "High Charges")</f>
        <v>Low Charges</v>
      </c>
      <c r="Z4174" t="str">
        <f>IF(tbl_Customers[[#This Row],[total_eve_calls]]&lt;=80,"Low Calls",
IF(tbl_Customers[[#This Row],[total_eve_calls]]&lt;=120,"Medium Calls","High Calls"))</f>
        <v>Medium Calls</v>
      </c>
      <c r="AA4174" t="str">
        <f>IF(tbl_Customers[[#This Row],[total_eve_charge]]&lt;=15,"Low Charges",
IF(tbl_Customers[[#This Row],[total_eve_charge]]&lt;=20,"Medium Charges","High Charges"))</f>
        <v>Medium Charges</v>
      </c>
      <c r="AB417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74" t="str">
        <f>IF(tbl_Customers[[#This Row],[number_vmail_messages]] = 0, "No Usage", IF(tbl_Customers[[#This Row],[number_vmail_messages]] &lt;= 20, "Low Usage", IF(tbl_Customers[[#This Row],[number_vmail_messages]] &lt;= 40, "Medium Usgae", "High Usage")))</f>
        <v>Medium Usgae</v>
      </c>
      <c r="AD4174" t="str">
        <f>IF(tbl_Customers[[#This Row],[total_day_minutes]]&lt;=150,"Low Usage", IF(tbl_Customers[[#This Row],[total_day_minutes]]&lt;=200,"Medium Usage", IF(tbl_Customers[[#This Row],[total_day_minutes]]&lt;=250,"High Usage","Very High Usage")))</f>
        <v>Low Usage</v>
      </c>
      <c r="AE4174" t="str">
        <f>IF(tbl_Customers[[#This Row],[total_intl_calls]]&lt;=5,"Low Calls", IF(tbl_Customers[[#This Row],[total_intl_calls]]&lt;=10, "Medium Calls", "High Calls"))</f>
        <v>Low Calls</v>
      </c>
      <c r="AF417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74" s="36" t="str">
        <f>IF(tbl_Customers[[#This Row],[Churn_Risk_Score]]&gt;=10,"High Risk", IF(tbl_Customers[[#This Row],[Churn_Risk_Score]]&gt;=5,"Medium Risk","Low Risk"))</f>
        <v>Low Risk</v>
      </c>
    </row>
    <row r="4175" spans="1:33" x14ac:dyDescent="0.35">
      <c r="A4175">
        <v>4174</v>
      </c>
      <c r="B4175" t="s">
        <v>62</v>
      </c>
      <c r="C4175">
        <v>58</v>
      </c>
      <c r="D4175" t="s">
        <v>25</v>
      </c>
      <c r="E4175" t="s">
        <v>22</v>
      </c>
      <c r="F4175" t="s">
        <v>22</v>
      </c>
      <c r="G4175">
        <v>0</v>
      </c>
      <c r="H4175">
        <v>191.3</v>
      </c>
      <c r="I4175">
        <v>120</v>
      </c>
      <c r="J4175">
        <v>32.520000000000003</v>
      </c>
      <c r="K4175">
        <v>216.4</v>
      </c>
      <c r="L4175">
        <v>124</v>
      </c>
      <c r="M4175">
        <v>18.39</v>
      </c>
      <c r="N4175">
        <v>100.3</v>
      </c>
      <c r="O4175">
        <v>132</v>
      </c>
      <c r="P4175">
        <v>4.51</v>
      </c>
      <c r="Q4175">
        <v>8.6</v>
      </c>
      <c r="R4175">
        <v>9</v>
      </c>
      <c r="S4175">
        <v>2.3199999999999998</v>
      </c>
      <c r="T4175">
        <v>3</v>
      </c>
      <c r="U4175" t="s">
        <v>22</v>
      </c>
      <c r="V4175">
        <f>IF(tbl_Customers[[#This Row],[churn]] = "yes", 1, 0)</f>
        <v>0</v>
      </c>
      <c r="W4175" t="str">
        <f>IF(tbl_Customers[[#This Row],[number_customer_service_calls]] &lt;= 1, "0-1 Calls", IF(tbl_Customers[[#This Row],[number_customer_service_calls]] &lt;= 3, "2-3 Calls", IF(tbl_Customers[[#This Row],[number_customer_service_calls]] &lt;=5, "4-5 Calls", "6+ Calls")))</f>
        <v>2-3 Calls</v>
      </c>
      <c r="X4175" t="str">
        <f>IF(tbl_Customers[[#This Row],[account_length]] &lt;= 50, "0-50", IF(tbl_Customers[[#This Row],[account_length]] &lt;=100, "51-100", IF(tbl_Customers[[#This Row],[account_length]] &lt;= 150, "101-150", "151+")))</f>
        <v>51-100</v>
      </c>
      <c r="Y4175" t="str">
        <f>IF(tbl_Customers[[#This Row],[total_intl_charge]] &lt;= 3, "Low Charges", "High Charges")</f>
        <v>Low Charges</v>
      </c>
      <c r="Z4175" t="str">
        <f>IF(tbl_Customers[[#This Row],[total_eve_calls]]&lt;=80,"Low Calls",
IF(tbl_Customers[[#This Row],[total_eve_calls]]&lt;=120,"Medium Calls","High Calls"))</f>
        <v>High Calls</v>
      </c>
      <c r="AA4175" t="str">
        <f>IF(tbl_Customers[[#This Row],[total_eve_charge]]&lt;=15,"Low Charges",
IF(tbl_Customers[[#This Row],[total_eve_charge]]&lt;=20,"Medium Charges","High Charges"))</f>
        <v>Medium Charges</v>
      </c>
      <c r="AB417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75" t="str">
        <f>IF(tbl_Customers[[#This Row],[number_vmail_messages]] = 0, "No Usage", IF(tbl_Customers[[#This Row],[number_vmail_messages]] &lt;= 20, "Low Usage", IF(tbl_Customers[[#This Row],[number_vmail_messages]] &lt;= 40, "Medium Usgae", "High Usage")))</f>
        <v>No Usage</v>
      </c>
      <c r="AD4175" t="str">
        <f>IF(tbl_Customers[[#This Row],[total_day_minutes]]&lt;=150,"Low Usage", IF(tbl_Customers[[#This Row],[total_day_minutes]]&lt;=200,"Medium Usage", IF(tbl_Customers[[#This Row],[total_day_minutes]]&lt;=250,"High Usage","Very High Usage")))</f>
        <v>Medium Usage</v>
      </c>
      <c r="AE4175" t="str">
        <f>IF(tbl_Customers[[#This Row],[total_intl_calls]]&lt;=5,"Low Calls", IF(tbl_Customers[[#This Row],[total_intl_calls]]&lt;=10, "Medium Calls", "High Calls"))</f>
        <v>Medium Calls</v>
      </c>
      <c r="AF417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75" s="36" t="str">
        <f>IF(tbl_Customers[[#This Row],[Churn_Risk_Score]]&gt;=10,"High Risk", IF(tbl_Customers[[#This Row],[Churn_Risk_Score]]&gt;=5,"Medium Risk","Low Risk"))</f>
        <v>Low Risk</v>
      </c>
    </row>
    <row r="4176" spans="1:33" x14ac:dyDescent="0.35">
      <c r="A4176">
        <v>4175</v>
      </c>
      <c r="B4176" t="s">
        <v>60</v>
      </c>
      <c r="C4176">
        <v>89</v>
      </c>
      <c r="D4176" t="s">
        <v>28</v>
      </c>
      <c r="E4176" t="s">
        <v>22</v>
      </c>
      <c r="F4176" t="s">
        <v>22</v>
      </c>
      <c r="G4176">
        <v>0</v>
      </c>
      <c r="H4176">
        <v>86</v>
      </c>
      <c r="I4176">
        <v>105</v>
      </c>
      <c r="J4176">
        <v>14.62</v>
      </c>
      <c r="K4176">
        <v>215.5</v>
      </c>
      <c r="L4176">
        <v>102</v>
      </c>
      <c r="M4176">
        <v>18.32</v>
      </c>
      <c r="N4176">
        <v>185.7</v>
      </c>
      <c r="O4176">
        <v>83</v>
      </c>
      <c r="P4176">
        <v>8.36</v>
      </c>
      <c r="Q4176">
        <v>8.1999999999999993</v>
      </c>
      <c r="R4176">
        <v>3</v>
      </c>
      <c r="S4176">
        <v>2.21</v>
      </c>
      <c r="T4176">
        <v>3</v>
      </c>
      <c r="U4176" t="s">
        <v>22</v>
      </c>
      <c r="V4176">
        <f>IF(tbl_Customers[[#This Row],[churn]] = "yes", 1, 0)</f>
        <v>0</v>
      </c>
      <c r="W4176" t="str">
        <f>IF(tbl_Customers[[#This Row],[number_customer_service_calls]] &lt;= 1, "0-1 Calls", IF(tbl_Customers[[#This Row],[number_customer_service_calls]] &lt;= 3, "2-3 Calls", IF(tbl_Customers[[#This Row],[number_customer_service_calls]] &lt;=5, "4-5 Calls", "6+ Calls")))</f>
        <v>2-3 Calls</v>
      </c>
      <c r="X4176" t="str">
        <f>IF(tbl_Customers[[#This Row],[account_length]] &lt;= 50, "0-50", IF(tbl_Customers[[#This Row],[account_length]] &lt;=100, "51-100", IF(tbl_Customers[[#This Row],[account_length]] &lt;= 150, "101-150", "151+")))</f>
        <v>51-100</v>
      </c>
      <c r="Y4176" t="str">
        <f>IF(tbl_Customers[[#This Row],[total_intl_charge]] &lt;= 3, "Low Charges", "High Charges")</f>
        <v>Low Charges</v>
      </c>
      <c r="Z4176" t="str">
        <f>IF(tbl_Customers[[#This Row],[total_eve_calls]]&lt;=80,"Low Calls",
IF(tbl_Customers[[#This Row],[total_eve_calls]]&lt;=120,"Medium Calls","High Calls"))</f>
        <v>Medium Calls</v>
      </c>
      <c r="AA4176" t="str">
        <f>IF(tbl_Customers[[#This Row],[total_eve_charge]]&lt;=15,"Low Charges",
IF(tbl_Customers[[#This Row],[total_eve_charge]]&lt;=20,"Medium Charges","High Charges"))</f>
        <v>Medium Charges</v>
      </c>
      <c r="AB417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76" t="str">
        <f>IF(tbl_Customers[[#This Row],[number_vmail_messages]] = 0, "No Usage", IF(tbl_Customers[[#This Row],[number_vmail_messages]] &lt;= 20, "Low Usage", IF(tbl_Customers[[#This Row],[number_vmail_messages]] &lt;= 40, "Medium Usgae", "High Usage")))</f>
        <v>No Usage</v>
      </c>
      <c r="AD4176" t="str">
        <f>IF(tbl_Customers[[#This Row],[total_day_minutes]]&lt;=150,"Low Usage", IF(tbl_Customers[[#This Row],[total_day_minutes]]&lt;=200,"Medium Usage", IF(tbl_Customers[[#This Row],[total_day_minutes]]&lt;=250,"High Usage","Very High Usage")))</f>
        <v>Low Usage</v>
      </c>
      <c r="AE4176" t="str">
        <f>IF(tbl_Customers[[#This Row],[total_intl_calls]]&lt;=5,"Low Calls", IF(tbl_Customers[[#This Row],[total_intl_calls]]&lt;=10, "Medium Calls", "High Calls"))</f>
        <v>Low Calls</v>
      </c>
      <c r="AF417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76" s="36" t="str">
        <f>IF(tbl_Customers[[#This Row],[Churn_Risk_Score]]&gt;=10,"High Risk", IF(tbl_Customers[[#This Row],[Churn_Risk_Score]]&gt;=5,"Medium Risk","Low Risk"))</f>
        <v>Low Risk</v>
      </c>
    </row>
    <row r="4177" spans="1:33" x14ac:dyDescent="0.35">
      <c r="A4177">
        <v>4176</v>
      </c>
      <c r="B4177" t="s">
        <v>50</v>
      </c>
      <c r="C4177">
        <v>71</v>
      </c>
      <c r="D4177" t="s">
        <v>25</v>
      </c>
      <c r="E4177" t="s">
        <v>22</v>
      </c>
      <c r="F4177" t="s">
        <v>23</v>
      </c>
      <c r="G4177">
        <v>24</v>
      </c>
      <c r="H4177">
        <v>139.80000000000001</v>
      </c>
      <c r="I4177">
        <v>58</v>
      </c>
      <c r="J4177">
        <v>23.77</v>
      </c>
      <c r="K4177">
        <v>253.8</v>
      </c>
      <c r="L4177">
        <v>110</v>
      </c>
      <c r="M4177">
        <v>21.57</v>
      </c>
      <c r="N4177">
        <v>252.8</v>
      </c>
      <c r="O4177">
        <v>113</v>
      </c>
      <c r="P4177">
        <v>11.38</v>
      </c>
      <c r="Q4177">
        <v>11.1</v>
      </c>
      <c r="R4177">
        <v>6</v>
      </c>
      <c r="S4177">
        <v>3</v>
      </c>
      <c r="T4177">
        <v>1</v>
      </c>
      <c r="U4177" t="s">
        <v>22</v>
      </c>
      <c r="V4177">
        <f>IF(tbl_Customers[[#This Row],[churn]] = "yes", 1, 0)</f>
        <v>0</v>
      </c>
      <c r="W4177" t="str">
        <f>IF(tbl_Customers[[#This Row],[number_customer_service_calls]] &lt;= 1, "0-1 Calls", IF(tbl_Customers[[#This Row],[number_customer_service_calls]] &lt;= 3, "2-3 Calls", IF(tbl_Customers[[#This Row],[number_customer_service_calls]] &lt;=5, "4-5 Calls", "6+ Calls")))</f>
        <v>0-1 Calls</v>
      </c>
      <c r="X4177" t="str">
        <f>IF(tbl_Customers[[#This Row],[account_length]] &lt;= 50, "0-50", IF(tbl_Customers[[#This Row],[account_length]] &lt;=100, "51-100", IF(tbl_Customers[[#This Row],[account_length]] &lt;= 150, "101-150", "151+")))</f>
        <v>51-100</v>
      </c>
      <c r="Y4177" t="str">
        <f>IF(tbl_Customers[[#This Row],[total_intl_charge]] &lt;= 3, "Low Charges", "High Charges")</f>
        <v>Low Charges</v>
      </c>
      <c r="Z4177" t="str">
        <f>IF(tbl_Customers[[#This Row],[total_eve_calls]]&lt;=80,"Low Calls",
IF(tbl_Customers[[#This Row],[total_eve_calls]]&lt;=120,"Medium Calls","High Calls"))</f>
        <v>Medium Calls</v>
      </c>
      <c r="AA4177" t="str">
        <f>IF(tbl_Customers[[#This Row],[total_eve_charge]]&lt;=15,"Low Charges",
IF(tbl_Customers[[#This Row],[total_eve_charge]]&lt;=20,"Medium Charges","High Charges"))</f>
        <v>High Charges</v>
      </c>
      <c r="AB417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77" t="str">
        <f>IF(tbl_Customers[[#This Row],[number_vmail_messages]] = 0, "No Usage", IF(tbl_Customers[[#This Row],[number_vmail_messages]] &lt;= 20, "Low Usage", IF(tbl_Customers[[#This Row],[number_vmail_messages]] &lt;= 40, "Medium Usgae", "High Usage")))</f>
        <v>Medium Usgae</v>
      </c>
      <c r="AD4177" t="str">
        <f>IF(tbl_Customers[[#This Row],[total_day_minutes]]&lt;=150,"Low Usage", IF(tbl_Customers[[#This Row],[total_day_minutes]]&lt;=200,"Medium Usage", IF(tbl_Customers[[#This Row],[total_day_minutes]]&lt;=250,"High Usage","Very High Usage")))</f>
        <v>Low Usage</v>
      </c>
      <c r="AE4177" t="str">
        <f>IF(tbl_Customers[[#This Row],[total_intl_calls]]&lt;=5,"Low Calls", IF(tbl_Customers[[#This Row],[total_intl_calls]]&lt;=10, "Medium Calls", "High Calls"))</f>
        <v>Medium Calls</v>
      </c>
      <c r="AF417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77" s="36" t="str">
        <f>IF(tbl_Customers[[#This Row],[Churn_Risk_Score]]&gt;=10,"High Risk", IF(tbl_Customers[[#This Row],[Churn_Risk_Score]]&gt;=5,"Medium Risk","Low Risk"))</f>
        <v>Low Risk</v>
      </c>
    </row>
    <row r="4178" spans="1:33" x14ac:dyDescent="0.35">
      <c r="A4178">
        <v>4177</v>
      </c>
      <c r="B4178" t="s">
        <v>44</v>
      </c>
      <c r="C4178">
        <v>141</v>
      </c>
      <c r="D4178" t="s">
        <v>25</v>
      </c>
      <c r="E4178" t="s">
        <v>22</v>
      </c>
      <c r="F4178" t="s">
        <v>22</v>
      </c>
      <c r="G4178">
        <v>0</v>
      </c>
      <c r="H4178">
        <v>301.39999999999998</v>
      </c>
      <c r="I4178">
        <v>87</v>
      </c>
      <c r="J4178">
        <v>51.24</v>
      </c>
      <c r="K4178">
        <v>269.2</v>
      </c>
      <c r="L4178">
        <v>111</v>
      </c>
      <c r="M4178">
        <v>22.88</v>
      </c>
      <c r="N4178">
        <v>148.6</v>
      </c>
      <c r="O4178">
        <v>95</v>
      </c>
      <c r="P4178">
        <v>6.69</v>
      </c>
      <c r="Q4178">
        <v>14.4</v>
      </c>
      <c r="R4178">
        <v>5</v>
      </c>
      <c r="S4178">
        <v>3.89</v>
      </c>
      <c r="T4178">
        <v>0</v>
      </c>
      <c r="U4178" t="s">
        <v>23</v>
      </c>
      <c r="V4178">
        <f>IF(tbl_Customers[[#This Row],[churn]] = "yes", 1, 0)</f>
        <v>1</v>
      </c>
      <c r="W4178" t="str">
        <f>IF(tbl_Customers[[#This Row],[number_customer_service_calls]] &lt;= 1, "0-1 Calls", IF(tbl_Customers[[#This Row],[number_customer_service_calls]] &lt;= 3, "2-3 Calls", IF(tbl_Customers[[#This Row],[number_customer_service_calls]] &lt;=5, "4-5 Calls", "6+ Calls")))</f>
        <v>0-1 Calls</v>
      </c>
      <c r="X4178" t="str">
        <f>IF(tbl_Customers[[#This Row],[account_length]] &lt;= 50, "0-50", IF(tbl_Customers[[#This Row],[account_length]] &lt;=100, "51-100", IF(tbl_Customers[[#This Row],[account_length]] &lt;= 150, "101-150", "151+")))</f>
        <v>101-150</v>
      </c>
      <c r="Y4178" t="str">
        <f>IF(tbl_Customers[[#This Row],[total_intl_charge]] &lt;= 3, "Low Charges", "High Charges")</f>
        <v>High Charges</v>
      </c>
      <c r="Z4178" t="str">
        <f>IF(tbl_Customers[[#This Row],[total_eve_calls]]&lt;=80,"Low Calls",
IF(tbl_Customers[[#This Row],[total_eve_calls]]&lt;=120,"Medium Calls","High Calls"))</f>
        <v>Medium Calls</v>
      </c>
      <c r="AA4178" t="str">
        <f>IF(tbl_Customers[[#This Row],[total_eve_charge]]&lt;=15,"Low Charges",
IF(tbl_Customers[[#This Row],[total_eve_charge]]&lt;=20,"Medium Charges","High Charges"))</f>
        <v>High Charges</v>
      </c>
      <c r="AB417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78" t="str">
        <f>IF(tbl_Customers[[#This Row],[number_vmail_messages]] = 0, "No Usage", IF(tbl_Customers[[#This Row],[number_vmail_messages]] &lt;= 20, "Low Usage", IF(tbl_Customers[[#This Row],[number_vmail_messages]] &lt;= 40, "Medium Usgae", "High Usage")))</f>
        <v>No Usage</v>
      </c>
      <c r="AD4178" t="str">
        <f>IF(tbl_Customers[[#This Row],[total_day_minutes]]&lt;=150,"Low Usage", IF(tbl_Customers[[#This Row],[total_day_minutes]]&lt;=200,"Medium Usage", IF(tbl_Customers[[#This Row],[total_day_minutes]]&lt;=250,"High Usage","Very High Usage")))</f>
        <v>Very High Usage</v>
      </c>
      <c r="AE4178" t="str">
        <f>IF(tbl_Customers[[#This Row],[total_intl_calls]]&lt;=5,"Low Calls", IF(tbl_Customers[[#This Row],[total_intl_calls]]&lt;=10, "Medium Calls", "High Calls"))</f>
        <v>Low Calls</v>
      </c>
      <c r="AF417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78" s="36" t="str">
        <f>IF(tbl_Customers[[#This Row],[Churn_Risk_Score]]&gt;=10,"High Risk", IF(tbl_Customers[[#This Row],[Churn_Risk_Score]]&gt;=5,"Medium Risk","Low Risk"))</f>
        <v>Medium Risk</v>
      </c>
    </row>
    <row r="4179" spans="1:33" x14ac:dyDescent="0.35">
      <c r="A4179">
        <v>4178</v>
      </c>
      <c r="B4179" t="s">
        <v>52</v>
      </c>
      <c r="C4179">
        <v>1</v>
      </c>
      <c r="D4179" t="s">
        <v>21</v>
      </c>
      <c r="E4179" t="s">
        <v>22</v>
      </c>
      <c r="F4179" t="s">
        <v>22</v>
      </c>
      <c r="G4179">
        <v>0</v>
      </c>
      <c r="H4179">
        <v>195</v>
      </c>
      <c r="I4179">
        <v>81</v>
      </c>
      <c r="J4179">
        <v>33.15</v>
      </c>
      <c r="K4179">
        <v>266.2</v>
      </c>
      <c r="L4179">
        <v>123</v>
      </c>
      <c r="M4179">
        <v>22.63</v>
      </c>
      <c r="N4179">
        <v>213.9</v>
      </c>
      <c r="O4179">
        <v>132</v>
      </c>
      <c r="P4179">
        <v>9.6300000000000008</v>
      </c>
      <c r="Q4179">
        <v>11.1</v>
      </c>
      <c r="R4179">
        <v>6</v>
      </c>
      <c r="S4179">
        <v>3</v>
      </c>
      <c r="T4179">
        <v>0</v>
      </c>
      <c r="U4179" t="s">
        <v>22</v>
      </c>
      <c r="V4179">
        <f>IF(tbl_Customers[[#This Row],[churn]] = "yes", 1, 0)</f>
        <v>0</v>
      </c>
      <c r="W4179" t="str">
        <f>IF(tbl_Customers[[#This Row],[number_customer_service_calls]] &lt;= 1, "0-1 Calls", IF(tbl_Customers[[#This Row],[number_customer_service_calls]] &lt;= 3, "2-3 Calls", IF(tbl_Customers[[#This Row],[number_customer_service_calls]] &lt;=5, "4-5 Calls", "6+ Calls")))</f>
        <v>0-1 Calls</v>
      </c>
      <c r="X4179" t="str">
        <f>IF(tbl_Customers[[#This Row],[account_length]] &lt;= 50, "0-50", IF(tbl_Customers[[#This Row],[account_length]] &lt;=100, "51-100", IF(tbl_Customers[[#This Row],[account_length]] &lt;= 150, "101-150", "151+")))</f>
        <v>0-50</v>
      </c>
      <c r="Y4179" t="str">
        <f>IF(tbl_Customers[[#This Row],[total_intl_charge]] &lt;= 3, "Low Charges", "High Charges")</f>
        <v>Low Charges</v>
      </c>
      <c r="Z4179" t="str">
        <f>IF(tbl_Customers[[#This Row],[total_eve_calls]]&lt;=80,"Low Calls",
IF(tbl_Customers[[#This Row],[total_eve_calls]]&lt;=120,"Medium Calls","High Calls"))</f>
        <v>High Calls</v>
      </c>
      <c r="AA4179" t="str">
        <f>IF(tbl_Customers[[#This Row],[total_eve_charge]]&lt;=15,"Low Charges",
IF(tbl_Customers[[#This Row],[total_eve_charge]]&lt;=20,"Medium Charges","High Charges"))</f>
        <v>High Charges</v>
      </c>
      <c r="AB417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79" t="str">
        <f>IF(tbl_Customers[[#This Row],[number_vmail_messages]] = 0, "No Usage", IF(tbl_Customers[[#This Row],[number_vmail_messages]] &lt;= 20, "Low Usage", IF(tbl_Customers[[#This Row],[number_vmail_messages]] &lt;= 40, "Medium Usgae", "High Usage")))</f>
        <v>No Usage</v>
      </c>
      <c r="AD4179" t="str">
        <f>IF(tbl_Customers[[#This Row],[total_day_minutes]]&lt;=150,"Low Usage", IF(tbl_Customers[[#This Row],[total_day_minutes]]&lt;=200,"Medium Usage", IF(tbl_Customers[[#This Row],[total_day_minutes]]&lt;=250,"High Usage","Very High Usage")))</f>
        <v>Medium Usage</v>
      </c>
      <c r="AE4179" t="str">
        <f>IF(tbl_Customers[[#This Row],[total_intl_calls]]&lt;=5,"Low Calls", IF(tbl_Customers[[#This Row],[total_intl_calls]]&lt;=10, "Medium Calls", "High Calls"))</f>
        <v>Medium Calls</v>
      </c>
      <c r="AF417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79" s="36" t="str">
        <f>IF(tbl_Customers[[#This Row],[Churn_Risk_Score]]&gt;=10,"High Risk", IF(tbl_Customers[[#This Row],[Churn_Risk_Score]]&gt;=5,"Medium Risk","Low Risk"))</f>
        <v>Low Risk</v>
      </c>
    </row>
    <row r="4180" spans="1:33" x14ac:dyDescent="0.35">
      <c r="A4180">
        <v>4179</v>
      </c>
      <c r="B4180" t="s">
        <v>34</v>
      </c>
      <c r="C4180">
        <v>50</v>
      </c>
      <c r="D4180" t="s">
        <v>28</v>
      </c>
      <c r="E4180" t="s">
        <v>22</v>
      </c>
      <c r="F4180" t="s">
        <v>22</v>
      </c>
      <c r="G4180">
        <v>0</v>
      </c>
      <c r="H4180">
        <v>202</v>
      </c>
      <c r="I4180">
        <v>106</v>
      </c>
      <c r="J4180">
        <v>34.340000000000003</v>
      </c>
      <c r="K4180">
        <v>174.7</v>
      </c>
      <c r="L4180">
        <v>70</v>
      </c>
      <c r="M4180">
        <v>14.85</v>
      </c>
      <c r="N4180">
        <v>152.9</v>
      </c>
      <c r="O4180">
        <v>92</v>
      </c>
      <c r="P4180">
        <v>6.88</v>
      </c>
      <c r="Q4180">
        <v>6</v>
      </c>
      <c r="R4180">
        <v>6</v>
      </c>
      <c r="S4180">
        <v>1.62</v>
      </c>
      <c r="T4180">
        <v>4</v>
      </c>
      <c r="U4180" t="s">
        <v>22</v>
      </c>
      <c r="V4180">
        <f>IF(tbl_Customers[[#This Row],[churn]] = "yes", 1, 0)</f>
        <v>0</v>
      </c>
      <c r="W4180" t="str">
        <f>IF(tbl_Customers[[#This Row],[number_customer_service_calls]] &lt;= 1, "0-1 Calls", IF(tbl_Customers[[#This Row],[number_customer_service_calls]] &lt;= 3, "2-3 Calls", IF(tbl_Customers[[#This Row],[number_customer_service_calls]] &lt;=5, "4-5 Calls", "6+ Calls")))</f>
        <v>4-5 Calls</v>
      </c>
      <c r="X4180" t="str">
        <f>IF(tbl_Customers[[#This Row],[account_length]] &lt;= 50, "0-50", IF(tbl_Customers[[#This Row],[account_length]] &lt;=100, "51-100", IF(tbl_Customers[[#This Row],[account_length]] &lt;= 150, "101-150", "151+")))</f>
        <v>0-50</v>
      </c>
      <c r="Y4180" t="str">
        <f>IF(tbl_Customers[[#This Row],[total_intl_charge]] &lt;= 3, "Low Charges", "High Charges")</f>
        <v>Low Charges</v>
      </c>
      <c r="Z4180" t="str">
        <f>IF(tbl_Customers[[#This Row],[total_eve_calls]]&lt;=80,"Low Calls",
IF(tbl_Customers[[#This Row],[total_eve_calls]]&lt;=120,"Medium Calls","High Calls"))</f>
        <v>Low Calls</v>
      </c>
      <c r="AA4180" t="str">
        <f>IF(tbl_Customers[[#This Row],[total_eve_charge]]&lt;=15,"Low Charges",
IF(tbl_Customers[[#This Row],[total_eve_charge]]&lt;=20,"Medium Charges","High Charges"))</f>
        <v>Low Charges</v>
      </c>
      <c r="AB418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80" t="str">
        <f>IF(tbl_Customers[[#This Row],[number_vmail_messages]] = 0, "No Usage", IF(tbl_Customers[[#This Row],[number_vmail_messages]] &lt;= 20, "Low Usage", IF(tbl_Customers[[#This Row],[number_vmail_messages]] &lt;= 40, "Medium Usgae", "High Usage")))</f>
        <v>No Usage</v>
      </c>
      <c r="AD4180" t="str">
        <f>IF(tbl_Customers[[#This Row],[total_day_minutes]]&lt;=150,"Low Usage", IF(tbl_Customers[[#This Row],[total_day_minutes]]&lt;=200,"Medium Usage", IF(tbl_Customers[[#This Row],[total_day_minutes]]&lt;=250,"High Usage","Very High Usage")))</f>
        <v>High Usage</v>
      </c>
      <c r="AE4180" t="str">
        <f>IF(tbl_Customers[[#This Row],[total_intl_calls]]&lt;=5,"Low Calls", IF(tbl_Customers[[#This Row],[total_intl_calls]]&lt;=10, "Medium Calls", "High Calls"))</f>
        <v>Medium Calls</v>
      </c>
      <c r="AF418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80" s="36" t="str">
        <f>IF(tbl_Customers[[#This Row],[Churn_Risk_Score]]&gt;=10,"High Risk", IF(tbl_Customers[[#This Row],[Churn_Risk_Score]]&gt;=5,"Medium Risk","Low Risk"))</f>
        <v>Medium Risk</v>
      </c>
    </row>
    <row r="4181" spans="1:33" x14ac:dyDescent="0.35">
      <c r="A4181">
        <v>4180</v>
      </c>
      <c r="B4181" t="s">
        <v>75</v>
      </c>
      <c r="C4181">
        <v>38</v>
      </c>
      <c r="D4181" t="s">
        <v>21</v>
      </c>
      <c r="E4181" t="s">
        <v>23</v>
      </c>
      <c r="F4181" t="s">
        <v>22</v>
      </c>
      <c r="G4181">
        <v>0</v>
      </c>
      <c r="H4181">
        <v>211.6</v>
      </c>
      <c r="I4181">
        <v>87</v>
      </c>
      <c r="J4181">
        <v>35.97</v>
      </c>
      <c r="K4181">
        <v>106.9</v>
      </c>
      <c r="L4181">
        <v>68</v>
      </c>
      <c r="M4181">
        <v>9.09</v>
      </c>
      <c r="N4181">
        <v>239.2</v>
      </c>
      <c r="O4181">
        <v>99</v>
      </c>
      <c r="P4181">
        <v>10.76</v>
      </c>
      <c r="Q4181">
        <v>14.1</v>
      </c>
      <c r="R4181">
        <v>11</v>
      </c>
      <c r="S4181">
        <v>3.81</v>
      </c>
      <c r="T4181">
        <v>0</v>
      </c>
      <c r="U4181" t="s">
        <v>23</v>
      </c>
      <c r="V4181">
        <f>IF(tbl_Customers[[#This Row],[churn]] = "yes", 1, 0)</f>
        <v>1</v>
      </c>
      <c r="W4181" t="str">
        <f>IF(tbl_Customers[[#This Row],[number_customer_service_calls]] &lt;= 1, "0-1 Calls", IF(tbl_Customers[[#This Row],[number_customer_service_calls]] &lt;= 3, "2-3 Calls", IF(tbl_Customers[[#This Row],[number_customer_service_calls]] &lt;=5, "4-5 Calls", "6+ Calls")))</f>
        <v>0-1 Calls</v>
      </c>
      <c r="X4181" t="str">
        <f>IF(tbl_Customers[[#This Row],[account_length]] &lt;= 50, "0-50", IF(tbl_Customers[[#This Row],[account_length]] &lt;=100, "51-100", IF(tbl_Customers[[#This Row],[account_length]] &lt;= 150, "101-150", "151+")))</f>
        <v>0-50</v>
      </c>
      <c r="Y4181" t="str">
        <f>IF(tbl_Customers[[#This Row],[total_intl_charge]] &lt;= 3, "Low Charges", "High Charges")</f>
        <v>High Charges</v>
      </c>
      <c r="Z4181" t="str">
        <f>IF(tbl_Customers[[#This Row],[total_eve_calls]]&lt;=80,"Low Calls",
IF(tbl_Customers[[#This Row],[total_eve_calls]]&lt;=120,"Medium Calls","High Calls"))</f>
        <v>Low Calls</v>
      </c>
      <c r="AA4181" t="str">
        <f>IF(tbl_Customers[[#This Row],[total_eve_charge]]&lt;=15,"Low Charges",
IF(tbl_Customers[[#This Row],[total_eve_charge]]&lt;=20,"Medium Charges","High Charges"))</f>
        <v>Low Charges</v>
      </c>
      <c r="AB418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81" t="str">
        <f>IF(tbl_Customers[[#This Row],[number_vmail_messages]] = 0, "No Usage", IF(tbl_Customers[[#This Row],[number_vmail_messages]] &lt;= 20, "Low Usage", IF(tbl_Customers[[#This Row],[number_vmail_messages]] &lt;= 40, "Medium Usgae", "High Usage")))</f>
        <v>No Usage</v>
      </c>
      <c r="AD4181" t="str">
        <f>IF(tbl_Customers[[#This Row],[total_day_minutes]]&lt;=150,"Low Usage", IF(tbl_Customers[[#This Row],[total_day_minutes]]&lt;=200,"Medium Usage", IF(tbl_Customers[[#This Row],[total_day_minutes]]&lt;=250,"High Usage","Very High Usage")))</f>
        <v>High Usage</v>
      </c>
      <c r="AE4181" t="str">
        <f>IF(tbl_Customers[[#This Row],[total_intl_calls]]&lt;=5,"Low Calls", IF(tbl_Customers[[#This Row],[total_intl_calls]]&lt;=10, "Medium Calls", "High Calls"))</f>
        <v>High Calls</v>
      </c>
      <c r="AF418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7</v>
      </c>
      <c r="AG4181" s="36" t="str">
        <f>IF(tbl_Customers[[#This Row],[Churn_Risk_Score]]&gt;=10,"High Risk", IF(tbl_Customers[[#This Row],[Churn_Risk_Score]]&gt;=5,"Medium Risk","Low Risk"))</f>
        <v>Medium Risk</v>
      </c>
    </row>
    <row r="4182" spans="1:33" x14ac:dyDescent="0.35">
      <c r="A4182">
        <v>4181</v>
      </c>
      <c r="B4182" t="s">
        <v>24</v>
      </c>
      <c r="C4182">
        <v>77</v>
      </c>
      <c r="D4182" t="s">
        <v>21</v>
      </c>
      <c r="E4182" t="s">
        <v>23</v>
      </c>
      <c r="F4182" t="s">
        <v>22</v>
      </c>
      <c r="G4182">
        <v>0</v>
      </c>
      <c r="H4182">
        <v>323.7</v>
      </c>
      <c r="I4182">
        <v>106</v>
      </c>
      <c r="J4182">
        <v>55.03</v>
      </c>
      <c r="K4182">
        <v>139.19999999999999</v>
      </c>
      <c r="L4182">
        <v>99</v>
      </c>
      <c r="M4182">
        <v>11.83</v>
      </c>
      <c r="N4182">
        <v>204.4</v>
      </c>
      <c r="O4182">
        <v>89</v>
      </c>
      <c r="P4182">
        <v>9.1999999999999993</v>
      </c>
      <c r="Q4182">
        <v>8.5</v>
      </c>
      <c r="R4182">
        <v>3</v>
      </c>
      <c r="S4182">
        <v>2.2999999999999998</v>
      </c>
      <c r="T4182">
        <v>6</v>
      </c>
      <c r="U4182" t="s">
        <v>23</v>
      </c>
      <c r="V4182">
        <f>IF(tbl_Customers[[#This Row],[churn]] = "yes", 1, 0)</f>
        <v>1</v>
      </c>
      <c r="W4182" t="str">
        <f>IF(tbl_Customers[[#This Row],[number_customer_service_calls]] &lt;= 1, "0-1 Calls", IF(tbl_Customers[[#This Row],[number_customer_service_calls]] &lt;= 3, "2-3 Calls", IF(tbl_Customers[[#This Row],[number_customer_service_calls]] &lt;=5, "4-5 Calls", "6+ Calls")))</f>
        <v>6+ Calls</v>
      </c>
      <c r="X4182" t="str">
        <f>IF(tbl_Customers[[#This Row],[account_length]] &lt;= 50, "0-50", IF(tbl_Customers[[#This Row],[account_length]] &lt;=100, "51-100", IF(tbl_Customers[[#This Row],[account_length]] &lt;= 150, "101-150", "151+")))</f>
        <v>51-100</v>
      </c>
      <c r="Y4182" t="str">
        <f>IF(tbl_Customers[[#This Row],[total_intl_charge]] &lt;= 3, "Low Charges", "High Charges")</f>
        <v>Low Charges</v>
      </c>
      <c r="Z4182" t="str">
        <f>IF(tbl_Customers[[#This Row],[total_eve_calls]]&lt;=80,"Low Calls",
IF(tbl_Customers[[#This Row],[total_eve_calls]]&lt;=120,"Medium Calls","High Calls"))</f>
        <v>Medium Calls</v>
      </c>
      <c r="AA4182" t="str">
        <f>IF(tbl_Customers[[#This Row],[total_eve_charge]]&lt;=15,"Low Charges",
IF(tbl_Customers[[#This Row],[total_eve_charge]]&lt;=20,"Medium Charges","High Charges"))</f>
        <v>Low Charges</v>
      </c>
      <c r="AB418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82" t="str">
        <f>IF(tbl_Customers[[#This Row],[number_vmail_messages]] = 0, "No Usage", IF(tbl_Customers[[#This Row],[number_vmail_messages]] &lt;= 20, "Low Usage", IF(tbl_Customers[[#This Row],[number_vmail_messages]] &lt;= 40, "Medium Usgae", "High Usage")))</f>
        <v>No Usage</v>
      </c>
      <c r="AD4182" t="str">
        <f>IF(tbl_Customers[[#This Row],[total_day_minutes]]&lt;=150,"Low Usage", IF(tbl_Customers[[#This Row],[total_day_minutes]]&lt;=200,"Medium Usage", IF(tbl_Customers[[#This Row],[total_day_minutes]]&lt;=250,"High Usage","Very High Usage")))</f>
        <v>Very High Usage</v>
      </c>
      <c r="AE4182" t="str">
        <f>IF(tbl_Customers[[#This Row],[total_intl_calls]]&lt;=5,"Low Calls", IF(tbl_Customers[[#This Row],[total_intl_calls]]&lt;=10, "Medium Calls", "High Calls"))</f>
        <v>Low Calls</v>
      </c>
      <c r="AF418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12</v>
      </c>
      <c r="AG4182" s="36" t="str">
        <f>IF(tbl_Customers[[#This Row],[Churn_Risk_Score]]&gt;=10,"High Risk", IF(tbl_Customers[[#This Row],[Churn_Risk_Score]]&gt;=5,"Medium Risk","Low Risk"))</f>
        <v>High Risk</v>
      </c>
    </row>
    <row r="4183" spans="1:33" x14ac:dyDescent="0.35">
      <c r="A4183">
        <v>4182</v>
      </c>
      <c r="B4183" t="s">
        <v>45</v>
      </c>
      <c r="C4183">
        <v>155</v>
      </c>
      <c r="D4183" t="s">
        <v>25</v>
      </c>
      <c r="E4183" t="s">
        <v>22</v>
      </c>
      <c r="F4183" t="s">
        <v>22</v>
      </c>
      <c r="G4183">
        <v>0</v>
      </c>
      <c r="H4183">
        <v>214.2</v>
      </c>
      <c r="I4183">
        <v>121</v>
      </c>
      <c r="J4183">
        <v>36.409999999999997</v>
      </c>
      <c r="K4183">
        <v>199.5</v>
      </c>
      <c r="L4183">
        <v>68</v>
      </c>
      <c r="M4183">
        <v>16.96</v>
      </c>
      <c r="N4183">
        <v>216.8</v>
      </c>
      <c r="O4183">
        <v>132</v>
      </c>
      <c r="P4183">
        <v>9.76</v>
      </c>
      <c r="Q4183">
        <v>11.7</v>
      </c>
      <c r="R4183">
        <v>10</v>
      </c>
      <c r="S4183">
        <v>3.16</v>
      </c>
      <c r="T4183">
        <v>3</v>
      </c>
      <c r="U4183" t="s">
        <v>22</v>
      </c>
      <c r="V4183">
        <f>IF(tbl_Customers[[#This Row],[churn]] = "yes", 1, 0)</f>
        <v>0</v>
      </c>
      <c r="W4183" t="str">
        <f>IF(tbl_Customers[[#This Row],[number_customer_service_calls]] &lt;= 1, "0-1 Calls", IF(tbl_Customers[[#This Row],[number_customer_service_calls]] &lt;= 3, "2-3 Calls", IF(tbl_Customers[[#This Row],[number_customer_service_calls]] &lt;=5, "4-5 Calls", "6+ Calls")))</f>
        <v>2-3 Calls</v>
      </c>
      <c r="X4183" t="str">
        <f>IF(tbl_Customers[[#This Row],[account_length]] &lt;= 50, "0-50", IF(tbl_Customers[[#This Row],[account_length]] &lt;=100, "51-100", IF(tbl_Customers[[#This Row],[account_length]] &lt;= 150, "101-150", "151+")))</f>
        <v>151+</v>
      </c>
      <c r="Y4183" t="str">
        <f>IF(tbl_Customers[[#This Row],[total_intl_charge]] &lt;= 3, "Low Charges", "High Charges")</f>
        <v>High Charges</v>
      </c>
      <c r="Z4183" t="str">
        <f>IF(tbl_Customers[[#This Row],[total_eve_calls]]&lt;=80,"Low Calls",
IF(tbl_Customers[[#This Row],[total_eve_calls]]&lt;=120,"Medium Calls","High Calls"))</f>
        <v>Low Calls</v>
      </c>
      <c r="AA4183" t="str">
        <f>IF(tbl_Customers[[#This Row],[total_eve_charge]]&lt;=15,"Low Charges",
IF(tbl_Customers[[#This Row],[total_eve_charge]]&lt;=20,"Medium Charges","High Charges"))</f>
        <v>Medium Charges</v>
      </c>
      <c r="AB418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83" t="str">
        <f>IF(tbl_Customers[[#This Row],[number_vmail_messages]] = 0, "No Usage", IF(tbl_Customers[[#This Row],[number_vmail_messages]] &lt;= 20, "Low Usage", IF(tbl_Customers[[#This Row],[number_vmail_messages]] &lt;= 40, "Medium Usgae", "High Usage")))</f>
        <v>No Usage</v>
      </c>
      <c r="AD4183" t="str">
        <f>IF(tbl_Customers[[#This Row],[total_day_minutes]]&lt;=150,"Low Usage", IF(tbl_Customers[[#This Row],[total_day_minutes]]&lt;=200,"Medium Usage", IF(tbl_Customers[[#This Row],[total_day_minutes]]&lt;=250,"High Usage","Very High Usage")))</f>
        <v>High Usage</v>
      </c>
      <c r="AE4183" t="str">
        <f>IF(tbl_Customers[[#This Row],[total_intl_calls]]&lt;=5,"Low Calls", IF(tbl_Customers[[#This Row],[total_intl_calls]]&lt;=10, "Medium Calls", "High Calls"))</f>
        <v>Medium Calls</v>
      </c>
      <c r="AF418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83" s="36" t="str">
        <f>IF(tbl_Customers[[#This Row],[Churn_Risk_Score]]&gt;=10,"High Risk", IF(tbl_Customers[[#This Row],[Churn_Risk_Score]]&gt;=5,"Medium Risk","Low Risk"))</f>
        <v>Low Risk</v>
      </c>
    </row>
    <row r="4184" spans="1:33" x14ac:dyDescent="0.35">
      <c r="A4184">
        <v>4183</v>
      </c>
      <c r="B4184" t="s">
        <v>39</v>
      </c>
      <c r="C4184">
        <v>65</v>
      </c>
      <c r="D4184" t="s">
        <v>21</v>
      </c>
      <c r="E4184" t="s">
        <v>22</v>
      </c>
      <c r="F4184" t="s">
        <v>22</v>
      </c>
      <c r="G4184">
        <v>0</v>
      </c>
      <c r="H4184">
        <v>143.6</v>
      </c>
      <c r="I4184">
        <v>98</v>
      </c>
      <c r="J4184">
        <v>24.41</v>
      </c>
      <c r="K4184">
        <v>187.7</v>
      </c>
      <c r="L4184">
        <v>96</v>
      </c>
      <c r="M4184">
        <v>15.95</v>
      </c>
      <c r="N4184">
        <v>200.2</v>
      </c>
      <c r="O4184">
        <v>104</v>
      </c>
      <c r="P4184">
        <v>9.01</v>
      </c>
      <c r="Q4184">
        <v>9.3000000000000007</v>
      </c>
      <c r="R4184">
        <v>2</v>
      </c>
      <c r="S4184">
        <v>2.5099999999999998</v>
      </c>
      <c r="T4184">
        <v>3</v>
      </c>
      <c r="U4184" t="s">
        <v>23</v>
      </c>
      <c r="V4184">
        <f>IF(tbl_Customers[[#This Row],[churn]] = "yes", 1, 0)</f>
        <v>1</v>
      </c>
      <c r="W4184" t="str">
        <f>IF(tbl_Customers[[#This Row],[number_customer_service_calls]] &lt;= 1, "0-1 Calls", IF(tbl_Customers[[#This Row],[number_customer_service_calls]] &lt;= 3, "2-3 Calls", IF(tbl_Customers[[#This Row],[number_customer_service_calls]] &lt;=5, "4-5 Calls", "6+ Calls")))</f>
        <v>2-3 Calls</v>
      </c>
      <c r="X4184" t="str">
        <f>IF(tbl_Customers[[#This Row],[account_length]] &lt;= 50, "0-50", IF(tbl_Customers[[#This Row],[account_length]] &lt;=100, "51-100", IF(tbl_Customers[[#This Row],[account_length]] &lt;= 150, "101-150", "151+")))</f>
        <v>51-100</v>
      </c>
      <c r="Y4184" t="str">
        <f>IF(tbl_Customers[[#This Row],[total_intl_charge]] &lt;= 3, "Low Charges", "High Charges")</f>
        <v>Low Charges</v>
      </c>
      <c r="Z4184" t="str">
        <f>IF(tbl_Customers[[#This Row],[total_eve_calls]]&lt;=80,"Low Calls",
IF(tbl_Customers[[#This Row],[total_eve_calls]]&lt;=120,"Medium Calls","High Calls"))</f>
        <v>Medium Calls</v>
      </c>
      <c r="AA4184" t="str">
        <f>IF(tbl_Customers[[#This Row],[total_eve_charge]]&lt;=15,"Low Charges",
IF(tbl_Customers[[#This Row],[total_eve_charge]]&lt;=20,"Medium Charges","High Charges"))</f>
        <v>Medium Charges</v>
      </c>
      <c r="AB418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84" t="str">
        <f>IF(tbl_Customers[[#This Row],[number_vmail_messages]] = 0, "No Usage", IF(tbl_Customers[[#This Row],[number_vmail_messages]] &lt;= 20, "Low Usage", IF(tbl_Customers[[#This Row],[number_vmail_messages]] &lt;= 40, "Medium Usgae", "High Usage")))</f>
        <v>No Usage</v>
      </c>
      <c r="AD4184" t="str">
        <f>IF(tbl_Customers[[#This Row],[total_day_minutes]]&lt;=150,"Low Usage", IF(tbl_Customers[[#This Row],[total_day_minutes]]&lt;=200,"Medium Usage", IF(tbl_Customers[[#This Row],[total_day_minutes]]&lt;=250,"High Usage","Very High Usage")))</f>
        <v>Low Usage</v>
      </c>
      <c r="AE4184" t="str">
        <f>IF(tbl_Customers[[#This Row],[total_intl_calls]]&lt;=5,"Low Calls", IF(tbl_Customers[[#This Row],[total_intl_calls]]&lt;=10, "Medium Calls", "High Calls"))</f>
        <v>Low Calls</v>
      </c>
      <c r="AF418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84" s="36" t="str">
        <f>IF(tbl_Customers[[#This Row],[Churn_Risk_Score]]&gt;=10,"High Risk", IF(tbl_Customers[[#This Row],[Churn_Risk_Score]]&gt;=5,"Medium Risk","Low Risk"))</f>
        <v>Low Risk</v>
      </c>
    </row>
    <row r="4185" spans="1:33" x14ac:dyDescent="0.35">
      <c r="A4185">
        <v>4184</v>
      </c>
      <c r="B4185" t="s">
        <v>60</v>
      </c>
      <c r="C4185">
        <v>102</v>
      </c>
      <c r="D4185" t="s">
        <v>21</v>
      </c>
      <c r="E4185" t="s">
        <v>22</v>
      </c>
      <c r="F4185" t="s">
        <v>23</v>
      </c>
      <c r="G4185">
        <v>32</v>
      </c>
      <c r="H4185">
        <v>135.69999999999999</v>
      </c>
      <c r="I4185">
        <v>108</v>
      </c>
      <c r="J4185">
        <v>23.07</v>
      </c>
      <c r="K4185">
        <v>216.5</v>
      </c>
      <c r="L4185">
        <v>134</v>
      </c>
      <c r="M4185">
        <v>18.399999999999999</v>
      </c>
      <c r="N4185">
        <v>160.5</v>
      </c>
      <c r="O4185">
        <v>125</v>
      </c>
      <c r="P4185">
        <v>7.22</v>
      </c>
      <c r="Q4185">
        <v>13</v>
      </c>
      <c r="R4185">
        <v>7</v>
      </c>
      <c r="S4185">
        <v>3.51</v>
      </c>
      <c r="T4185">
        <v>1</v>
      </c>
      <c r="U4185" t="s">
        <v>22</v>
      </c>
      <c r="V4185">
        <f>IF(tbl_Customers[[#This Row],[churn]] = "yes", 1, 0)</f>
        <v>0</v>
      </c>
      <c r="W4185" t="str">
        <f>IF(tbl_Customers[[#This Row],[number_customer_service_calls]] &lt;= 1, "0-1 Calls", IF(tbl_Customers[[#This Row],[number_customer_service_calls]] &lt;= 3, "2-3 Calls", IF(tbl_Customers[[#This Row],[number_customer_service_calls]] &lt;=5, "4-5 Calls", "6+ Calls")))</f>
        <v>0-1 Calls</v>
      </c>
      <c r="X4185" t="str">
        <f>IF(tbl_Customers[[#This Row],[account_length]] &lt;= 50, "0-50", IF(tbl_Customers[[#This Row],[account_length]] &lt;=100, "51-100", IF(tbl_Customers[[#This Row],[account_length]] &lt;= 150, "101-150", "151+")))</f>
        <v>101-150</v>
      </c>
      <c r="Y4185" t="str">
        <f>IF(tbl_Customers[[#This Row],[total_intl_charge]] &lt;= 3, "Low Charges", "High Charges")</f>
        <v>High Charges</v>
      </c>
      <c r="Z4185" t="str">
        <f>IF(tbl_Customers[[#This Row],[total_eve_calls]]&lt;=80,"Low Calls",
IF(tbl_Customers[[#This Row],[total_eve_calls]]&lt;=120,"Medium Calls","High Calls"))</f>
        <v>High Calls</v>
      </c>
      <c r="AA4185" t="str">
        <f>IF(tbl_Customers[[#This Row],[total_eve_charge]]&lt;=15,"Low Charges",
IF(tbl_Customers[[#This Row],[total_eve_charge]]&lt;=20,"Medium Charges","High Charges"))</f>
        <v>Medium Charges</v>
      </c>
      <c r="AB418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85" t="str">
        <f>IF(tbl_Customers[[#This Row],[number_vmail_messages]] = 0, "No Usage", IF(tbl_Customers[[#This Row],[number_vmail_messages]] &lt;= 20, "Low Usage", IF(tbl_Customers[[#This Row],[number_vmail_messages]] &lt;= 40, "Medium Usgae", "High Usage")))</f>
        <v>Medium Usgae</v>
      </c>
      <c r="AD4185" t="str">
        <f>IF(tbl_Customers[[#This Row],[total_day_minutes]]&lt;=150,"Low Usage", IF(tbl_Customers[[#This Row],[total_day_minutes]]&lt;=200,"Medium Usage", IF(tbl_Customers[[#This Row],[total_day_minutes]]&lt;=250,"High Usage","Very High Usage")))</f>
        <v>Low Usage</v>
      </c>
      <c r="AE4185" t="str">
        <f>IF(tbl_Customers[[#This Row],[total_intl_calls]]&lt;=5,"Low Calls", IF(tbl_Customers[[#This Row],[total_intl_calls]]&lt;=10, "Medium Calls", "High Calls"))</f>
        <v>Medium Calls</v>
      </c>
      <c r="AF418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185" s="36" t="str">
        <f>IF(tbl_Customers[[#This Row],[Churn_Risk_Score]]&gt;=10,"High Risk", IF(tbl_Customers[[#This Row],[Churn_Risk_Score]]&gt;=5,"Medium Risk","Low Risk"))</f>
        <v>Low Risk</v>
      </c>
    </row>
    <row r="4186" spans="1:33" x14ac:dyDescent="0.35">
      <c r="A4186">
        <v>4185</v>
      </c>
      <c r="B4186" t="s">
        <v>50</v>
      </c>
      <c r="C4186">
        <v>97</v>
      </c>
      <c r="D4186" t="s">
        <v>21</v>
      </c>
      <c r="E4186" t="s">
        <v>22</v>
      </c>
      <c r="F4186" t="s">
        <v>23</v>
      </c>
      <c r="G4186">
        <v>35</v>
      </c>
      <c r="H4186">
        <v>203.1</v>
      </c>
      <c r="I4186">
        <v>104</v>
      </c>
      <c r="J4186">
        <v>34.53</v>
      </c>
      <c r="K4186">
        <v>211.8</v>
      </c>
      <c r="L4186">
        <v>91</v>
      </c>
      <c r="M4186">
        <v>18</v>
      </c>
      <c r="N4186">
        <v>246.1</v>
      </c>
      <c r="O4186">
        <v>105</v>
      </c>
      <c r="P4186">
        <v>11.07</v>
      </c>
      <c r="Q4186">
        <v>9.6999999999999993</v>
      </c>
      <c r="R4186">
        <v>6</v>
      </c>
      <c r="S4186">
        <v>2.62</v>
      </c>
      <c r="T4186">
        <v>0</v>
      </c>
      <c r="U4186" t="s">
        <v>22</v>
      </c>
      <c r="V4186">
        <f>IF(tbl_Customers[[#This Row],[churn]] = "yes", 1, 0)</f>
        <v>0</v>
      </c>
      <c r="W4186" t="str">
        <f>IF(tbl_Customers[[#This Row],[number_customer_service_calls]] &lt;= 1, "0-1 Calls", IF(tbl_Customers[[#This Row],[number_customer_service_calls]] &lt;= 3, "2-3 Calls", IF(tbl_Customers[[#This Row],[number_customer_service_calls]] &lt;=5, "4-5 Calls", "6+ Calls")))</f>
        <v>0-1 Calls</v>
      </c>
      <c r="X4186" t="str">
        <f>IF(tbl_Customers[[#This Row],[account_length]] &lt;= 50, "0-50", IF(tbl_Customers[[#This Row],[account_length]] &lt;=100, "51-100", IF(tbl_Customers[[#This Row],[account_length]] &lt;= 150, "101-150", "151+")))</f>
        <v>51-100</v>
      </c>
      <c r="Y4186" t="str">
        <f>IF(tbl_Customers[[#This Row],[total_intl_charge]] &lt;= 3, "Low Charges", "High Charges")</f>
        <v>Low Charges</v>
      </c>
      <c r="Z4186" t="str">
        <f>IF(tbl_Customers[[#This Row],[total_eve_calls]]&lt;=80,"Low Calls",
IF(tbl_Customers[[#This Row],[total_eve_calls]]&lt;=120,"Medium Calls","High Calls"))</f>
        <v>Medium Calls</v>
      </c>
      <c r="AA4186" t="str">
        <f>IF(tbl_Customers[[#This Row],[total_eve_charge]]&lt;=15,"Low Charges",
IF(tbl_Customers[[#This Row],[total_eve_charge]]&lt;=20,"Medium Charges","High Charges"))</f>
        <v>Medium Charges</v>
      </c>
      <c r="AB418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86" t="str">
        <f>IF(tbl_Customers[[#This Row],[number_vmail_messages]] = 0, "No Usage", IF(tbl_Customers[[#This Row],[number_vmail_messages]] &lt;= 20, "Low Usage", IF(tbl_Customers[[#This Row],[number_vmail_messages]] &lt;= 40, "Medium Usgae", "High Usage")))</f>
        <v>Medium Usgae</v>
      </c>
      <c r="AD4186" t="str">
        <f>IF(tbl_Customers[[#This Row],[total_day_minutes]]&lt;=150,"Low Usage", IF(tbl_Customers[[#This Row],[total_day_minutes]]&lt;=200,"Medium Usage", IF(tbl_Customers[[#This Row],[total_day_minutes]]&lt;=250,"High Usage","Very High Usage")))</f>
        <v>High Usage</v>
      </c>
      <c r="AE4186" t="str">
        <f>IF(tbl_Customers[[#This Row],[total_intl_calls]]&lt;=5,"Low Calls", IF(tbl_Customers[[#This Row],[total_intl_calls]]&lt;=10, "Medium Calls", "High Calls"))</f>
        <v>Medium Calls</v>
      </c>
      <c r="AF418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86" s="36" t="str">
        <f>IF(tbl_Customers[[#This Row],[Churn_Risk_Score]]&gt;=10,"High Risk", IF(tbl_Customers[[#This Row],[Churn_Risk_Score]]&gt;=5,"Medium Risk","Low Risk"))</f>
        <v>Low Risk</v>
      </c>
    </row>
    <row r="4187" spans="1:33" x14ac:dyDescent="0.35">
      <c r="A4187">
        <v>4186</v>
      </c>
      <c r="B4187" t="s">
        <v>26</v>
      </c>
      <c r="C4187">
        <v>110</v>
      </c>
      <c r="D4187" t="s">
        <v>28</v>
      </c>
      <c r="E4187" t="s">
        <v>22</v>
      </c>
      <c r="F4187" t="s">
        <v>22</v>
      </c>
      <c r="G4187">
        <v>0</v>
      </c>
      <c r="H4187">
        <v>281.2</v>
      </c>
      <c r="I4187">
        <v>78</v>
      </c>
      <c r="J4187">
        <v>47.8</v>
      </c>
      <c r="K4187">
        <v>302.3</v>
      </c>
      <c r="L4187">
        <v>89</v>
      </c>
      <c r="M4187">
        <v>25.7</v>
      </c>
      <c r="N4187">
        <v>188.4</v>
      </c>
      <c r="O4187">
        <v>92</v>
      </c>
      <c r="P4187">
        <v>8.48</v>
      </c>
      <c r="Q4187">
        <v>8.5</v>
      </c>
      <c r="R4187">
        <v>4</v>
      </c>
      <c r="S4187">
        <v>2.2999999999999998</v>
      </c>
      <c r="T4187">
        <v>0</v>
      </c>
      <c r="U4187" t="s">
        <v>23</v>
      </c>
      <c r="V4187">
        <f>IF(tbl_Customers[[#This Row],[churn]] = "yes", 1, 0)</f>
        <v>1</v>
      </c>
      <c r="W4187" t="str">
        <f>IF(tbl_Customers[[#This Row],[number_customer_service_calls]] &lt;= 1, "0-1 Calls", IF(tbl_Customers[[#This Row],[number_customer_service_calls]] &lt;= 3, "2-3 Calls", IF(tbl_Customers[[#This Row],[number_customer_service_calls]] &lt;=5, "4-5 Calls", "6+ Calls")))</f>
        <v>0-1 Calls</v>
      </c>
      <c r="X4187" t="str">
        <f>IF(tbl_Customers[[#This Row],[account_length]] &lt;= 50, "0-50", IF(tbl_Customers[[#This Row],[account_length]] &lt;=100, "51-100", IF(tbl_Customers[[#This Row],[account_length]] &lt;= 150, "101-150", "151+")))</f>
        <v>101-150</v>
      </c>
      <c r="Y4187" t="str">
        <f>IF(tbl_Customers[[#This Row],[total_intl_charge]] &lt;= 3, "Low Charges", "High Charges")</f>
        <v>Low Charges</v>
      </c>
      <c r="Z4187" t="str">
        <f>IF(tbl_Customers[[#This Row],[total_eve_calls]]&lt;=80,"Low Calls",
IF(tbl_Customers[[#This Row],[total_eve_calls]]&lt;=120,"Medium Calls","High Calls"))</f>
        <v>Medium Calls</v>
      </c>
      <c r="AA4187" t="str">
        <f>IF(tbl_Customers[[#This Row],[total_eve_charge]]&lt;=15,"Low Charges",
IF(tbl_Customers[[#This Row],[total_eve_charge]]&lt;=20,"Medium Charges","High Charges"))</f>
        <v>High Charges</v>
      </c>
      <c r="AB418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87" t="str">
        <f>IF(tbl_Customers[[#This Row],[number_vmail_messages]] = 0, "No Usage", IF(tbl_Customers[[#This Row],[number_vmail_messages]] &lt;= 20, "Low Usage", IF(tbl_Customers[[#This Row],[number_vmail_messages]] &lt;= 40, "Medium Usgae", "High Usage")))</f>
        <v>No Usage</v>
      </c>
      <c r="AD4187" t="str">
        <f>IF(tbl_Customers[[#This Row],[total_day_minutes]]&lt;=150,"Low Usage", IF(tbl_Customers[[#This Row],[total_day_minutes]]&lt;=200,"Medium Usage", IF(tbl_Customers[[#This Row],[total_day_minutes]]&lt;=250,"High Usage","Very High Usage")))</f>
        <v>Very High Usage</v>
      </c>
      <c r="AE4187" t="str">
        <f>IF(tbl_Customers[[#This Row],[total_intl_calls]]&lt;=5,"Low Calls", IF(tbl_Customers[[#This Row],[total_intl_calls]]&lt;=10, "Medium Calls", "High Calls"))</f>
        <v>Low Calls</v>
      </c>
      <c r="AF418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87" s="36" t="str">
        <f>IF(tbl_Customers[[#This Row],[Churn_Risk_Score]]&gt;=10,"High Risk", IF(tbl_Customers[[#This Row],[Churn_Risk_Score]]&gt;=5,"Medium Risk","Low Risk"))</f>
        <v>Medium Risk</v>
      </c>
    </row>
    <row r="4188" spans="1:33" x14ac:dyDescent="0.35">
      <c r="A4188">
        <v>4187</v>
      </c>
      <c r="B4188" t="s">
        <v>72</v>
      </c>
      <c r="C4188">
        <v>52</v>
      </c>
      <c r="D4188" t="s">
        <v>28</v>
      </c>
      <c r="E4188" t="s">
        <v>22</v>
      </c>
      <c r="F4188" t="s">
        <v>22</v>
      </c>
      <c r="G4188">
        <v>0</v>
      </c>
      <c r="H4188">
        <v>207.1</v>
      </c>
      <c r="I4188">
        <v>86</v>
      </c>
      <c r="J4188">
        <v>35.21</v>
      </c>
      <c r="K4188">
        <v>162</v>
      </c>
      <c r="L4188">
        <v>98</v>
      </c>
      <c r="M4188">
        <v>13.77</v>
      </c>
      <c r="N4188">
        <v>243</v>
      </c>
      <c r="O4188">
        <v>102</v>
      </c>
      <c r="P4188">
        <v>10.93</v>
      </c>
      <c r="Q4188">
        <v>6</v>
      </c>
      <c r="R4188">
        <v>1</v>
      </c>
      <c r="S4188">
        <v>1.62</v>
      </c>
      <c r="T4188">
        <v>1</v>
      </c>
      <c r="U4188" t="s">
        <v>22</v>
      </c>
      <c r="V4188">
        <f>IF(tbl_Customers[[#This Row],[churn]] = "yes", 1, 0)</f>
        <v>0</v>
      </c>
      <c r="W4188" t="str">
        <f>IF(tbl_Customers[[#This Row],[number_customer_service_calls]] &lt;= 1, "0-1 Calls", IF(tbl_Customers[[#This Row],[number_customer_service_calls]] &lt;= 3, "2-3 Calls", IF(tbl_Customers[[#This Row],[number_customer_service_calls]] &lt;=5, "4-5 Calls", "6+ Calls")))</f>
        <v>0-1 Calls</v>
      </c>
      <c r="X4188" t="str">
        <f>IF(tbl_Customers[[#This Row],[account_length]] &lt;= 50, "0-50", IF(tbl_Customers[[#This Row],[account_length]] &lt;=100, "51-100", IF(tbl_Customers[[#This Row],[account_length]] &lt;= 150, "101-150", "151+")))</f>
        <v>51-100</v>
      </c>
      <c r="Y4188" t="str">
        <f>IF(tbl_Customers[[#This Row],[total_intl_charge]] &lt;= 3, "Low Charges", "High Charges")</f>
        <v>Low Charges</v>
      </c>
      <c r="Z4188" t="str">
        <f>IF(tbl_Customers[[#This Row],[total_eve_calls]]&lt;=80,"Low Calls",
IF(tbl_Customers[[#This Row],[total_eve_calls]]&lt;=120,"Medium Calls","High Calls"))</f>
        <v>Medium Calls</v>
      </c>
      <c r="AA4188" t="str">
        <f>IF(tbl_Customers[[#This Row],[total_eve_charge]]&lt;=15,"Low Charges",
IF(tbl_Customers[[#This Row],[total_eve_charge]]&lt;=20,"Medium Charges","High Charges"))</f>
        <v>Low Charges</v>
      </c>
      <c r="AB418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88" t="str">
        <f>IF(tbl_Customers[[#This Row],[number_vmail_messages]] = 0, "No Usage", IF(tbl_Customers[[#This Row],[number_vmail_messages]] &lt;= 20, "Low Usage", IF(tbl_Customers[[#This Row],[number_vmail_messages]] &lt;= 40, "Medium Usgae", "High Usage")))</f>
        <v>No Usage</v>
      </c>
      <c r="AD4188" t="str">
        <f>IF(tbl_Customers[[#This Row],[total_day_minutes]]&lt;=150,"Low Usage", IF(tbl_Customers[[#This Row],[total_day_minutes]]&lt;=200,"Medium Usage", IF(tbl_Customers[[#This Row],[total_day_minutes]]&lt;=250,"High Usage","Very High Usage")))</f>
        <v>High Usage</v>
      </c>
      <c r="AE4188" t="str">
        <f>IF(tbl_Customers[[#This Row],[total_intl_calls]]&lt;=5,"Low Calls", IF(tbl_Customers[[#This Row],[total_intl_calls]]&lt;=10, "Medium Calls", "High Calls"))</f>
        <v>Low Calls</v>
      </c>
      <c r="AF418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88" s="36" t="str">
        <f>IF(tbl_Customers[[#This Row],[Churn_Risk_Score]]&gt;=10,"High Risk", IF(tbl_Customers[[#This Row],[Churn_Risk_Score]]&gt;=5,"Medium Risk","Low Risk"))</f>
        <v>Low Risk</v>
      </c>
    </row>
    <row r="4189" spans="1:33" x14ac:dyDescent="0.35">
      <c r="A4189">
        <v>4188</v>
      </c>
      <c r="B4189" t="s">
        <v>38</v>
      </c>
      <c r="C4189">
        <v>66</v>
      </c>
      <c r="D4189" t="s">
        <v>21</v>
      </c>
      <c r="E4189" t="s">
        <v>22</v>
      </c>
      <c r="F4189" t="s">
        <v>22</v>
      </c>
      <c r="G4189">
        <v>0</v>
      </c>
      <c r="H4189">
        <v>145.6</v>
      </c>
      <c r="I4189">
        <v>105</v>
      </c>
      <c r="J4189">
        <v>24.75</v>
      </c>
      <c r="K4189">
        <v>250.9</v>
      </c>
      <c r="L4189">
        <v>82</v>
      </c>
      <c r="M4189">
        <v>21.33</v>
      </c>
      <c r="N4189">
        <v>156.6</v>
      </c>
      <c r="O4189">
        <v>102</v>
      </c>
      <c r="P4189">
        <v>7.05</v>
      </c>
      <c r="Q4189">
        <v>12.2</v>
      </c>
      <c r="R4189">
        <v>7</v>
      </c>
      <c r="S4189">
        <v>3.29</v>
      </c>
      <c r="T4189">
        <v>1</v>
      </c>
      <c r="U4189" t="s">
        <v>22</v>
      </c>
      <c r="V4189">
        <f>IF(tbl_Customers[[#This Row],[churn]] = "yes", 1, 0)</f>
        <v>0</v>
      </c>
      <c r="W4189" t="str">
        <f>IF(tbl_Customers[[#This Row],[number_customer_service_calls]] &lt;= 1, "0-1 Calls", IF(tbl_Customers[[#This Row],[number_customer_service_calls]] &lt;= 3, "2-3 Calls", IF(tbl_Customers[[#This Row],[number_customer_service_calls]] &lt;=5, "4-5 Calls", "6+ Calls")))</f>
        <v>0-1 Calls</v>
      </c>
      <c r="X4189" t="str">
        <f>IF(tbl_Customers[[#This Row],[account_length]] &lt;= 50, "0-50", IF(tbl_Customers[[#This Row],[account_length]] &lt;=100, "51-100", IF(tbl_Customers[[#This Row],[account_length]] &lt;= 150, "101-150", "151+")))</f>
        <v>51-100</v>
      </c>
      <c r="Y4189" t="str">
        <f>IF(tbl_Customers[[#This Row],[total_intl_charge]] &lt;= 3, "Low Charges", "High Charges")</f>
        <v>High Charges</v>
      </c>
      <c r="Z4189" t="str">
        <f>IF(tbl_Customers[[#This Row],[total_eve_calls]]&lt;=80,"Low Calls",
IF(tbl_Customers[[#This Row],[total_eve_calls]]&lt;=120,"Medium Calls","High Calls"))</f>
        <v>Medium Calls</v>
      </c>
      <c r="AA4189" t="str">
        <f>IF(tbl_Customers[[#This Row],[total_eve_charge]]&lt;=15,"Low Charges",
IF(tbl_Customers[[#This Row],[total_eve_charge]]&lt;=20,"Medium Charges","High Charges"))</f>
        <v>High Charges</v>
      </c>
      <c r="AB418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89" t="str">
        <f>IF(tbl_Customers[[#This Row],[number_vmail_messages]] = 0, "No Usage", IF(tbl_Customers[[#This Row],[number_vmail_messages]] &lt;= 20, "Low Usage", IF(tbl_Customers[[#This Row],[number_vmail_messages]] &lt;= 40, "Medium Usgae", "High Usage")))</f>
        <v>No Usage</v>
      </c>
      <c r="AD4189" t="str">
        <f>IF(tbl_Customers[[#This Row],[total_day_minutes]]&lt;=150,"Low Usage", IF(tbl_Customers[[#This Row],[total_day_minutes]]&lt;=200,"Medium Usage", IF(tbl_Customers[[#This Row],[total_day_minutes]]&lt;=250,"High Usage","Very High Usage")))</f>
        <v>Low Usage</v>
      </c>
      <c r="AE4189" t="str">
        <f>IF(tbl_Customers[[#This Row],[total_intl_calls]]&lt;=5,"Low Calls", IF(tbl_Customers[[#This Row],[total_intl_calls]]&lt;=10, "Medium Calls", "High Calls"))</f>
        <v>Medium Calls</v>
      </c>
      <c r="AF418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89" s="36" t="str">
        <f>IF(tbl_Customers[[#This Row],[Churn_Risk_Score]]&gt;=10,"High Risk", IF(tbl_Customers[[#This Row],[Churn_Risk_Score]]&gt;=5,"Medium Risk","Low Risk"))</f>
        <v>Low Risk</v>
      </c>
    </row>
    <row r="4190" spans="1:33" x14ac:dyDescent="0.35">
      <c r="A4190">
        <v>4189</v>
      </c>
      <c r="B4190" t="s">
        <v>31</v>
      </c>
      <c r="C4190">
        <v>82</v>
      </c>
      <c r="D4190" t="s">
        <v>28</v>
      </c>
      <c r="E4190" t="s">
        <v>22</v>
      </c>
      <c r="F4190" t="s">
        <v>22</v>
      </c>
      <c r="G4190">
        <v>0</v>
      </c>
      <c r="H4190">
        <v>202.9</v>
      </c>
      <c r="I4190">
        <v>96</v>
      </c>
      <c r="J4190">
        <v>34.49</v>
      </c>
      <c r="K4190">
        <v>234.2</v>
      </c>
      <c r="L4190">
        <v>105</v>
      </c>
      <c r="M4190">
        <v>19.91</v>
      </c>
      <c r="N4190">
        <v>217.4</v>
      </c>
      <c r="O4190">
        <v>123</v>
      </c>
      <c r="P4190">
        <v>9.7799999999999994</v>
      </c>
      <c r="Q4190">
        <v>10.1</v>
      </c>
      <c r="R4190">
        <v>3</v>
      </c>
      <c r="S4190">
        <v>2.73</v>
      </c>
      <c r="T4190">
        <v>4</v>
      </c>
      <c r="U4190" t="s">
        <v>22</v>
      </c>
      <c r="V4190">
        <f>IF(tbl_Customers[[#This Row],[churn]] = "yes", 1, 0)</f>
        <v>0</v>
      </c>
      <c r="W4190" t="str">
        <f>IF(tbl_Customers[[#This Row],[number_customer_service_calls]] &lt;= 1, "0-1 Calls", IF(tbl_Customers[[#This Row],[number_customer_service_calls]] &lt;= 3, "2-3 Calls", IF(tbl_Customers[[#This Row],[number_customer_service_calls]] &lt;=5, "4-5 Calls", "6+ Calls")))</f>
        <v>4-5 Calls</v>
      </c>
      <c r="X4190" t="str">
        <f>IF(tbl_Customers[[#This Row],[account_length]] &lt;= 50, "0-50", IF(tbl_Customers[[#This Row],[account_length]] &lt;=100, "51-100", IF(tbl_Customers[[#This Row],[account_length]] &lt;= 150, "101-150", "151+")))</f>
        <v>51-100</v>
      </c>
      <c r="Y4190" t="str">
        <f>IF(tbl_Customers[[#This Row],[total_intl_charge]] &lt;= 3, "Low Charges", "High Charges")</f>
        <v>Low Charges</v>
      </c>
      <c r="Z4190" t="str">
        <f>IF(tbl_Customers[[#This Row],[total_eve_calls]]&lt;=80,"Low Calls",
IF(tbl_Customers[[#This Row],[total_eve_calls]]&lt;=120,"Medium Calls","High Calls"))</f>
        <v>Medium Calls</v>
      </c>
      <c r="AA4190" t="str">
        <f>IF(tbl_Customers[[#This Row],[total_eve_charge]]&lt;=15,"Low Charges",
IF(tbl_Customers[[#This Row],[total_eve_charge]]&lt;=20,"Medium Charges","High Charges"))</f>
        <v>Medium Charges</v>
      </c>
      <c r="AB419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90" t="str">
        <f>IF(tbl_Customers[[#This Row],[number_vmail_messages]] = 0, "No Usage", IF(tbl_Customers[[#This Row],[number_vmail_messages]] &lt;= 20, "Low Usage", IF(tbl_Customers[[#This Row],[number_vmail_messages]] &lt;= 40, "Medium Usgae", "High Usage")))</f>
        <v>No Usage</v>
      </c>
      <c r="AD4190" t="str">
        <f>IF(tbl_Customers[[#This Row],[total_day_minutes]]&lt;=150,"Low Usage", IF(tbl_Customers[[#This Row],[total_day_minutes]]&lt;=200,"Medium Usage", IF(tbl_Customers[[#This Row],[total_day_minutes]]&lt;=250,"High Usage","Very High Usage")))</f>
        <v>High Usage</v>
      </c>
      <c r="AE4190" t="str">
        <f>IF(tbl_Customers[[#This Row],[total_intl_calls]]&lt;=5,"Low Calls", IF(tbl_Customers[[#This Row],[total_intl_calls]]&lt;=10, "Medium Calls", "High Calls"))</f>
        <v>Low Calls</v>
      </c>
      <c r="AF419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90" s="36" t="str">
        <f>IF(tbl_Customers[[#This Row],[Churn_Risk_Score]]&gt;=10,"High Risk", IF(tbl_Customers[[#This Row],[Churn_Risk_Score]]&gt;=5,"Medium Risk","Low Risk"))</f>
        <v>Medium Risk</v>
      </c>
    </row>
    <row r="4191" spans="1:33" x14ac:dyDescent="0.35">
      <c r="A4191">
        <v>4190</v>
      </c>
      <c r="B4191" t="s">
        <v>39</v>
      </c>
      <c r="C4191">
        <v>129</v>
      </c>
      <c r="D4191" t="s">
        <v>21</v>
      </c>
      <c r="E4191" t="s">
        <v>22</v>
      </c>
      <c r="F4191" t="s">
        <v>23</v>
      </c>
      <c r="G4191">
        <v>23</v>
      </c>
      <c r="H4191">
        <v>210.7</v>
      </c>
      <c r="I4191">
        <v>119</v>
      </c>
      <c r="J4191">
        <v>35.82</v>
      </c>
      <c r="K4191">
        <v>137.4</v>
      </c>
      <c r="L4191">
        <v>51</v>
      </c>
      <c r="M4191">
        <v>11.68</v>
      </c>
      <c r="N4191">
        <v>248.2</v>
      </c>
      <c r="O4191">
        <v>92</v>
      </c>
      <c r="P4191">
        <v>11.17</v>
      </c>
      <c r="Q4191">
        <v>7.9</v>
      </c>
      <c r="R4191">
        <v>6</v>
      </c>
      <c r="S4191">
        <v>2.13</v>
      </c>
      <c r="T4191">
        <v>2</v>
      </c>
      <c r="U4191" t="s">
        <v>22</v>
      </c>
      <c r="V4191">
        <f>IF(tbl_Customers[[#This Row],[churn]] = "yes", 1, 0)</f>
        <v>0</v>
      </c>
      <c r="W4191" t="str">
        <f>IF(tbl_Customers[[#This Row],[number_customer_service_calls]] &lt;= 1, "0-1 Calls", IF(tbl_Customers[[#This Row],[number_customer_service_calls]] &lt;= 3, "2-3 Calls", IF(tbl_Customers[[#This Row],[number_customer_service_calls]] &lt;=5, "4-5 Calls", "6+ Calls")))</f>
        <v>2-3 Calls</v>
      </c>
      <c r="X4191" t="str">
        <f>IF(tbl_Customers[[#This Row],[account_length]] &lt;= 50, "0-50", IF(tbl_Customers[[#This Row],[account_length]] &lt;=100, "51-100", IF(tbl_Customers[[#This Row],[account_length]] &lt;= 150, "101-150", "151+")))</f>
        <v>101-150</v>
      </c>
      <c r="Y4191" t="str">
        <f>IF(tbl_Customers[[#This Row],[total_intl_charge]] &lt;= 3, "Low Charges", "High Charges")</f>
        <v>Low Charges</v>
      </c>
      <c r="Z4191" t="str">
        <f>IF(tbl_Customers[[#This Row],[total_eve_calls]]&lt;=80,"Low Calls",
IF(tbl_Customers[[#This Row],[total_eve_calls]]&lt;=120,"Medium Calls","High Calls"))</f>
        <v>Low Calls</v>
      </c>
      <c r="AA4191" t="str">
        <f>IF(tbl_Customers[[#This Row],[total_eve_charge]]&lt;=15,"Low Charges",
IF(tbl_Customers[[#This Row],[total_eve_charge]]&lt;=20,"Medium Charges","High Charges"))</f>
        <v>Low Charges</v>
      </c>
      <c r="AB419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91" t="str">
        <f>IF(tbl_Customers[[#This Row],[number_vmail_messages]] = 0, "No Usage", IF(tbl_Customers[[#This Row],[number_vmail_messages]] &lt;= 20, "Low Usage", IF(tbl_Customers[[#This Row],[number_vmail_messages]] &lt;= 40, "Medium Usgae", "High Usage")))</f>
        <v>Medium Usgae</v>
      </c>
      <c r="AD4191" t="str">
        <f>IF(tbl_Customers[[#This Row],[total_day_minutes]]&lt;=150,"Low Usage", IF(tbl_Customers[[#This Row],[total_day_minutes]]&lt;=200,"Medium Usage", IF(tbl_Customers[[#This Row],[total_day_minutes]]&lt;=250,"High Usage","Very High Usage")))</f>
        <v>High Usage</v>
      </c>
      <c r="AE4191" t="str">
        <f>IF(tbl_Customers[[#This Row],[total_intl_calls]]&lt;=5,"Low Calls", IF(tbl_Customers[[#This Row],[total_intl_calls]]&lt;=10, "Medium Calls", "High Calls"))</f>
        <v>Medium Calls</v>
      </c>
      <c r="AF419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91" s="36" t="str">
        <f>IF(tbl_Customers[[#This Row],[Churn_Risk_Score]]&gt;=10,"High Risk", IF(tbl_Customers[[#This Row],[Churn_Risk_Score]]&gt;=5,"Medium Risk","Low Risk"))</f>
        <v>Low Risk</v>
      </c>
    </row>
    <row r="4192" spans="1:33" x14ac:dyDescent="0.35">
      <c r="A4192">
        <v>4191</v>
      </c>
      <c r="B4192" t="s">
        <v>58</v>
      </c>
      <c r="C4192">
        <v>93</v>
      </c>
      <c r="D4192" t="s">
        <v>28</v>
      </c>
      <c r="E4192" t="s">
        <v>22</v>
      </c>
      <c r="F4192" t="s">
        <v>22</v>
      </c>
      <c r="G4192">
        <v>0</v>
      </c>
      <c r="H4192">
        <v>217.2</v>
      </c>
      <c r="I4192">
        <v>92</v>
      </c>
      <c r="J4192">
        <v>36.92</v>
      </c>
      <c r="K4192">
        <v>204.5</v>
      </c>
      <c r="L4192">
        <v>83</v>
      </c>
      <c r="M4192">
        <v>17.38</v>
      </c>
      <c r="N4192">
        <v>157.9</v>
      </c>
      <c r="O4192">
        <v>101</v>
      </c>
      <c r="P4192">
        <v>7.11</v>
      </c>
      <c r="Q4192">
        <v>11.4</v>
      </c>
      <c r="R4192">
        <v>10</v>
      </c>
      <c r="S4192">
        <v>3.08</v>
      </c>
      <c r="T4192">
        <v>1</v>
      </c>
      <c r="U4192" t="s">
        <v>22</v>
      </c>
      <c r="V4192">
        <f>IF(tbl_Customers[[#This Row],[churn]] = "yes", 1, 0)</f>
        <v>0</v>
      </c>
      <c r="W4192" t="str">
        <f>IF(tbl_Customers[[#This Row],[number_customer_service_calls]] &lt;= 1, "0-1 Calls", IF(tbl_Customers[[#This Row],[number_customer_service_calls]] &lt;= 3, "2-3 Calls", IF(tbl_Customers[[#This Row],[number_customer_service_calls]] &lt;=5, "4-5 Calls", "6+ Calls")))</f>
        <v>0-1 Calls</v>
      </c>
      <c r="X4192" t="str">
        <f>IF(tbl_Customers[[#This Row],[account_length]] &lt;= 50, "0-50", IF(tbl_Customers[[#This Row],[account_length]] &lt;=100, "51-100", IF(tbl_Customers[[#This Row],[account_length]] &lt;= 150, "101-150", "151+")))</f>
        <v>51-100</v>
      </c>
      <c r="Y4192" t="str">
        <f>IF(tbl_Customers[[#This Row],[total_intl_charge]] &lt;= 3, "Low Charges", "High Charges")</f>
        <v>High Charges</v>
      </c>
      <c r="Z4192" t="str">
        <f>IF(tbl_Customers[[#This Row],[total_eve_calls]]&lt;=80,"Low Calls",
IF(tbl_Customers[[#This Row],[total_eve_calls]]&lt;=120,"Medium Calls","High Calls"))</f>
        <v>Medium Calls</v>
      </c>
      <c r="AA4192" t="str">
        <f>IF(tbl_Customers[[#This Row],[total_eve_charge]]&lt;=15,"Low Charges",
IF(tbl_Customers[[#This Row],[total_eve_charge]]&lt;=20,"Medium Charges","High Charges"))</f>
        <v>Medium Charges</v>
      </c>
      <c r="AB419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92" t="str">
        <f>IF(tbl_Customers[[#This Row],[number_vmail_messages]] = 0, "No Usage", IF(tbl_Customers[[#This Row],[number_vmail_messages]] &lt;= 20, "Low Usage", IF(tbl_Customers[[#This Row],[number_vmail_messages]] &lt;= 40, "Medium Usgae", "High Usage")))</f>
        <v>No Usage</v>
      </c>
      <c r="AD4192" t="str">
        <f>IF(tbl_Customers[[#This Row],[total_day_minutes]]&lt;=150,"Low Usage", IF(tbl_Customers[[#This Row],[total_day_minutes]]&lt;=200,"Medium Usage", IF(tbl_Customers[[#This Row],[total_day_minutes]]&lt;=250,"High Usage","Very High Usage")))</f>
        <v>High Usage</v>
      </c>
      <c r="AE4192" t="str">
        <f>IF(tbl_Customers[[#This Row],[total_intl_calls]]&lt;=5,"Low Calls", IF(tbl_Customers[[#This Row],[total_intl_calls]]&lt;=10, "Medium Calls", "High Calls"))</f>
        <v>Medium Calls</v>
      </c>
      <c r="AF419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92" s="36" t="str">
        <f>IF(tbl_Customers[[#This Row],[Churn_Risk_Score]]&gt;=10,"High Risk", IF(tbl_Customers[[#This Row],[Churn_Risk_Score]]&gt;=5,"Medium Risk","Low Risk"))</f>
        <v>Low Risk</v>
      </c>
    </row>
    <row r="4193" spans="1:33" x14ac:dyDescent="0.35">
      <c r="A4193">
        <v>4192</v>
      </c>
      <c r="B4193" t="s">
        <v>60</v>
      </c>
      <c r="C4193">
        <v>120</v>
      </c>
      <c r="D4193" t="s">
        <v>21</v>
      </c>
      <c r="E4193" t="s">
        <v>22</v>
      </c>
      <c r="F4193" t="s">
        <v>22</v>
      </c>
      <c r="G4193">
        <v>0</v>
      </c>
      <c r="H4193">
        <v>198</v>
      </c>
      <c r="I4193">
        <v>101</v>
      </c>
      <c r="J4193">
        <v>33.659999999999997</v>
      </c>
      <c r="K4193">
        <v>190.2</v>
      </c>
      <c r="L4193">
        <v>74</v>
      </c>
      <c r="M4193">
        <v>16.170000000000002</v>
      </c>
      <c r="N4193">
        <v>241.2</v>
      </c>
      <c r="O4193">
        <v>105</v>
      </c>
      <c r="P4193">
        <v>10.85</v>
      </c>
      <c r="Q4193">
        <v>8.3000000000000007</v>
      </c>
      <c r="R4193">
        <v>10</v>
      </c>
      <c r="S4193">
        <v>2.2400000000000002</v>
      </c>
      <c r="T4193">
        <v>4</v>
      </c>
      <c r="U4193" t="s">
        <v>22</v>
      </c>
      <c r="V4193">
        <f>IF(tbl_Customers[[#This Row],[churn]] = "yes", 1, 0)</f>
        <v>0</v>
      </c>
      <c r="W4193" t="str">
        <f>IF(tbl_Customers[[#This Row],[number_customer_service_calls]] &lt;= 1, "0-1 Calls", IF(tbl_Customers[[#This Row],[number_customer_service_calls]] &lt;= 3, "2-3 Calls", IF(tbl_Customers[[#This Row],[number_customer_service_calls]] &lt;=5, "4-5 Calls", "6+ Calls")))</f>
        <v>4-5 Calls</v>
      </c>
      <c r="X4193" t="str">
        <f>IF(tbl_Customers[[#This Row],[account_length]] &lt;= 50, "0-50", IF(tbl_Customers[[#This Row],[account_length]] &lt;=100, "51-100", IF(tbl_Customers[[#This Row],[account_length]] &lt;= 150, "101-150", "151+")))</f>
        <v>101-150</v>
      </c>
      <c r="Y4193" t="str">
        <f>IF(tbl_Customers[[#This Row],[total_intl_charge]] &lt;= 3, "Low Charges", "High Charges")</f>
        <v>Low Charges</v>
      </c>
      <c r="Z4193" t="str">
        <f>IF(tbl_Customers[[#This Row],[total_eve_calls]]&lt;=80,"Low Calls",
IF(tbl_Customers[[#This Row],[total_eve_calls]]&lt;=120,"Medium Calls","High Calls"))</f>
        <v>Low Calls</v>
      </c>
      <c r="AA4193" t="str">
        <f>IF(tbl_Customers[[#This Row],[total_eve_charge]]&lt;=15,"Low Charges",
IF(tbl_Customers[[#This Row],[total_eve_charge]]&lt;=20,"Medium Charges","High Charges"))</f>
        <v>Medium Charges</v>
      </c>
      <c r="AB419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93" t="str">
        <f>IF(tbl_Customers[[#This Row],[number_vmail_messages]] = 0, "No Usage", IF(tbl_Customers[[#This Row],[number_vmail_messages]] &lt;= 20, "Low Usage", IF(tbl_Customers[[#This Row],[number_vmail_messages]] &lt;= 40, "Medium Usgae", "High Usage")))</f>
        <v>No Usage</v>
      </c>
      <c r="AD4193" t="str">
        <f>IF(tbl_Customers[[#This Row],[total_day_minutes]]&lt;=150,"Low Usage", IF(tbl_Customers[[#This Row],[total_day_minutes]]&lt;=200,"Medium Usage", IF(tbl_Customers[[#This Row],[total_day_minutes]]&lt;=250,"High Usage","Very High Usage")))</f>
        <v>Medium Usage</v>
      </c>
      <c r="AE4193" t="str">
        <f>IF(tbl_Customers[[#This Row],[total_intl_calls]]&lt;=5,"Low Calls", IF(tbl_Customers[[#This Row],[total_intl_calls]]&lt;=10, "Medium Calls", "High Calls"))</f>
        <v>Medium Calls</v>
      </c>
      <c r="AF419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193" s="36" t="str">
        <f>IF(tbl_Customers[[#This Row],[Churn_Risk_Score]]&gt;=10,"High Risk", IF(tbl_Customers[[#This Row],[Churn_Risk_Score]]&gt;=5,"Medium Risk","Low Risk"))</f>
        <v>Medium Risk</v>
      </c>
    </row>
    <row r="4194" spans="1:33" x14ac:dyDescent="0.35">
      <c r="A4194">
        <v>4193</v>
      </c>
      <c r="B4194" t="s">
        <v>38</v>
      </c>
      <c r="C4194">
        <v>149</v>
      </c>
      <c r="D4194" t="s">
        <v>25</v>
      </c>
      <c r="E4194" t="s">
        <v>22</v>
      </c>
      <c r="F4194" t="s">
        <v>23</v>
      </c>
      <c r="G4194">
        <v>28</v>
      </c>
      <c r="H4194">
        <v>212.8</v>
      </c>
      <c r="I4194">
        <v>117</v>
      </c>
      <c r="J4194">
        <v>36.18</v>
      </c>
      <c r="K4194">
        <v>159.9</v>
      </c>
      <c r="L4194">
        <v>86</v>
      </c>
      <c r="M4194">
        <v>13.59</v>
      </c>
      <c r="N4194">
        <v>222.7</v>
      </c>
      <c r="O4194">
        <v>88</v>
      </c>
      <c r="P4194">
        <v>10.02</v>
      </c>
      <c r="Q4194">
        <v>0</v>
      </c>
      <c r="R4194">
        <v>0</v>
      </c>
      <c r="S4194">
        <v>0</v>
      </c>
      <c r="T4194">
        <v>1</v>
      </c>
      <c r="U4194" t="s">
        <v>22</v>
      </c>
      <c r="V4194">
        <f>IF(tbl_Customers[[#This Row],[churn]] = "yes", 1, 0)</f>
        <v>0</v>
      </c>
      <c r="W4194" t="str">
        <f>IF(tbl_Customers[[#This Row],[number_customer_service_calls]] &lt;= 1, "0-1 Calls", IF(tbl_Customers[[#This Row],[number_customer_service_calls]] &lt;= 3, "2-3 Calls", IF(tbl_Customers[[#This Row],[number_customer_service_calls]] &lt;=5, "4-5 Calls", "6+ Calls")))</f>
        <v>0-1 Calls</v>
      </c>
      <c r="X4194" t="str">
        <f>IF(tbl_Customers[[#This Row],[account_length]] &lt;= 50, "0-50", IF(tbl_Customers[[#This Row],[account_length]] &lt;=100, "51-100", IF(tbl_Customers[[#This Row],[account_length]] &lt;= 150, "101-150", "151+")))</f>
        <v>101-150</v>
      </c>
      <c r="Y4194" t="str">
        <f>IF(tbl_Customers[[#This Row],[total_intl_charge]] &lt;= 3, "Low Charges", "High Charges")</f>
        <v>Low Charges</v>
      </c>
      <c r="Z4194" t="str">
        <f>IF(tbl_Customers[[#This Row],[total_eve_calls]]&lt;=80,"Low Calls",
IF(tbl_Customers[[#This Row],[total_eve_calls]]&lt;=120,"Medium Calls","High Calls"))</f>
        <v>Medium Calls</v>
      </c>
      <c r="AA4194" t="str">
        <f>IF(tbl_Customers[[#This Row],[total_eve_charge]]&lt;=15,"Low Charges",
IF(tbl_Customers[[#This Row],[total_eve_charge]]&lt;=20,"Medium Charges","High Charges"))</f>
        <v>Low Charges</v>
      </c>
      <c r="AB419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94" t="str">
        <f>IF(tbl_Customers[[#This Row],[number_vmail_messages]] = 0, "No Usage", IF(tbl_Customers[[#This Row],[number_vmail_messages]] &lt;= 20, "Low Usage", IF(tbl_Customers[[#This Row],[number_vmail_messages]] &lt;= 40, "Medium Usgae", "High Usage")))</f>
        <v>Medium Usgae</v>
      </c>
      <c r="AD4194" t="str">
        <f>IF(tbl_Customers[[#This Row],[total_day_minutes]]&lt;=150,"Low Usage", IF(tbl_Customers[[#This Row],[total_day_minutes]]&lt;=200,"Medium Usage", IF(tbl_Customers[[#This Row],[total_day_minutes]]&lt;=250,"High Usage","Very High Usage")))</f>
        <v>High Usage</v>
      </c>
      <c r="AE4194" t="str">
        <f>IF(tbl_Customers[[#This Row],[total_intl_calls]]&lt;=5,"Low Calls", IF(tbl_Customers[[#This Row],[total_intl_calls]]&lt;=10, "Medium Calls", "High Calls"))</f>
        <v>Low Calls</v>
      </c>
      <c r="AF419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194" s="36" t="str">
        <f>IF(tbl_Customers[[#This Row],[Churn_Risk_Score]]&gt;=10,"High Risk", IF(tbl_Customers[[#This Row],[Churn_Risk_Score]]&gt;=5,"Medium Risk","Low Risk"))</f>
        <v>Low Risk</v>
      </c>
    </row>
    <row r="4195" spans="1:33" x14ac:dyDescent="0.35">
      <c r="A4195">
        <v>4194</v>
      </c>
      <c r="B4195" t="s">
        <v>59</v>
      </c>
      <c r="C4195">
        <v>62</v>
      </c>
      <c r="D4195" t="s">
        <v>21</v>
      </c>
      <c r="E4195" t="s">
        <v>23</v>
      </c>
      <c r="F4195" t="s">
        <v>22</v>
      </c>
      <c r="G4195">
        <v>0</v>
      </c>
      <c r="H4195">
        <v>180.9</v>
      </c>
      <c r="I4195">
        <v>121</v>
      </c>
      <c r="J4195">
        <v>30.75</v>
      </c>
      <c r="K4195">
        <v>134.30000000000001</v>
      </c>
      <c r="L4195">
        <v>107</v>
      </c>
      <c r="M4195">
        <v>11.42</v>
      </c>
      <c r="N4195">
        <v>179.3</v>
      </c>
      <c r="O4195">
        <v>74</v>
      </c>
      <c r="P4195">
        <v>8.07</v>
      </c>
      <c r="Q4195">
        <v>8.6</v>
      </c>
      <c r="R4195">
        <v>2</v>
      </c>
      <c r="S4195">
        <v>2.3199999999999998</v>
      </c>
      <c r="T4195">
        <v>2</v>
      </c>
      <c r="U4195" t="s">
        <v>23</v>
      </c>
      <c r="V4195">
        <f>IF(tbl_Customers[[#This Row],[churn]] = "yes", 1, 0)</f>
        <v>1</v>
      </c>
      <c r="W4195" t="str">
        <f>IF(tbl_Customers[[#This Row],[number_customer_service_calls]] &lt;= 1, "0-1 Calls", IF(tbl_Customers[[#This Row],[number_customer_service_calls]] &lt;= 3, "2-3 Calls", IF(tbl_Customers[[#This Row],[number_customer_service_calls]] &lt;=5, "4-5 Calls", "6+ Calls")))</f>
        <v>2-3 Calls</v>
      </c>
      <c r="X4195" t="str">
        <f>IF(tbl_Customers[[#This Row],[account_length]] &lt;= 50, "0-50", IF(tbl_Customers[[#This Row],[account_length]] &lt;=100, "51-100", IF(tbl_Customers[[#This Row],[account_length]] &lt;= 150, "101-150", "151+")))</f>
        <v>51-100</v>
      </c>
      <c r="Y4195" t="str">
        <f>IF(tbl_Customers[[#This Row],[total_intl_charge]] &lt;= 3, "Low Charges", "High Charges")</f>
        <v>Low Charges</v>
      </c>
      <c r="Z4195" t="str">
        <f>IF(tbl_Customers[[#This Row],[total_eve_calls]]&lt;=80,"Low Calls",
IF(tbl_Customers[[#This Row],[total_eve_calls]]&lt;=120,"Medium Calls","High Calls"))</f>
        <v>Medium Calls</v>
      </c>
      <c r="AA4195" t="str">
        <f>IF(tbl_Customers[[#This Row],[total_eve_charge]]&lt;=15,"Low Charges",
IF(tbl_Customers[[#This Row],[total_eve_charge]]&lt;=20,"Medium Charges","High Charges"))</f>
        <v>Low Charges</v>
      </c>
      <c r="AB419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195" t="str">
        <f>IF(tbl_Customers[[#This Row],[number_vmail_messages]] = 0, "No Usage", IF(tbl_Customers[[#This Row],[number_vmail_messages]] &lt;= 20, "Low Usage", IF(tbl_Customers[[#This Row],[number_vmail_messages]] &lt;= 40, "Medium Usgae", "High Usage")))</f>
        <v>No Usage</v>
      </c>
      <c r="AD4195" t="str">
        <f>IF(tbl_Customers[[#This Row],[total_day_minutes]]&lt;=150,"Low Usage", IF(tbl_Customers[[#This Row],[total_day_minutes]]&lt;=200,"Medium Usage", IF(tbl_Customers[[#This Row],[total_day_minutes]]&lt;=250,"High Usage","Very High Usage")))</f>
        <v>Medium Usage</v>
      </c>
      <c r="AE4195" t="str">
        <f>IF(tbl_Customers[[#This Row],[total_intl_calls]]&lt;=5,"Low Calls", IF(tbl_Customers[[#This Row],[total_intl_calls]]&lt;=10, "Medium Calls", "High Calls"))</f>
        <v>Low Calls</v>
      </c>
      <c r="AF419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195" s="36" t="str">
        <f>IF(tbl_Customers[[#This Row],[Churn_Risk_Score]]&gt;=10,"High Risk", IF(tbl_Customers[[#This Row],[Churn_Risk_Score]]&gt;=5,"Medium Risk","Low Risk"))</f>
        <v>Low Risk</v>
      </c>
    </row>
    <row r="4196" spans="1:33" x14ac:dyDescent="0.35">
      <c r="A4196">
        <v>4195</v>
      </c>
      <c r="B4196" t="s">
        <v>68</v>
      </c>
      <c r="C4196">
        <v>80</v>
      </c>
      <c r="D4196" t="s">
        <v>21</v>
      </c>
      <c r="E4196" t="s">
        <v>22</v>
      </c>
      <c r="F4196" t="s">
        <v>22</v>
      </c>
      <c r="G4196">
        <v>0</v>
      </c>
      <c r="H4196">
        <v>209.9</v>
      </c>
      <c r="I4196">
        <v>109</v>
      </c>
      <c r="J4196">
        <v>35.68</v>
      </c>
      <c r="K4196">
        <v>226.1</v>
      </c>
      <c r="L4196">
        <v>56</v>
      </c>
      <c r="M4196">
        <v>19.22</v>
      </c>
      <c r="N4196">
        <v>154.19999999999999</v>
      </c>
      <c r="O4196">
        <v>121</v>
      </c>
      <c r="P4196">
        <v>6.94</v>
      </c>
      <c r="Q4196">
        <v>9</v>
      </c>
      <c r="R4196">
        <v>5</v>
      </c>
      <c r="S4196">
        <v>2.4300000000000002</v>
      </c>
      <c r="T4196">
        <v>1</v>
      </c>
      <c r="U4196" t="s">
        <v>22</v>
      </c>
      <c r="V4196">
        <f>IF(tbl_Customers[[#This Row],[churn]] = "yes", 1, 0)</f>
        <v>0</v>
      </c>
      <c r="W4196" t="str">
        <f>IF(tbl_Customers[[#This Row],[number_customer_service_calls]] &lt;= 1, "0-1 Calls", IF(tbl_Customers[[#This Row],[number_customer_service_calls]] &lt;= 3, "2-3 Calls", IF(tbl_Customers[[#This Row],[number_customer_service_calls]] &lt;=5, "4-5 Calls", "6+ Calls")))</f>
        <v>0-1 Calls</v>
      </c>
      <c r="X4196" t="str">
        <f>IF(tbl_Customers[[#This Row],[account_length]] &lt;= 50, "0-50", IF(tbl_Customers[[#This Row],[account_length]] &lt;=100, "51-100", IF(tbl_Customers[[#This Row],[account_length]] &lt;= 150, "101-150", "151+")))</f>
        <v>51-100</v>
      </c>
      <c r="Y4196" t="str">
        <f>IF(tbl_Customers[[#This Row],[total_intl_charge]] &lt;= 3, "Low Charges", "High Charges")</f>
        <v>Low Charges</v>
      </c>
      <c r="Z4196" t="str">
        <f>IF(tbl_Customers[[#This Row],[total_eve_calls]]&lt;=80,"Low Calls",
IF(tbl_Customers[[#This Row],[total_eve_calls]]&lt;=120,"Medium Calls","High Calls"))</f>
        <v>Low Calls</v>
      </c>
      <c r="AA4196" t="str">
        <f>IF(tbl_Customers[[#This Row],[total_eve_charge]]&lt;=15,"Low Charges",
IF(tbl_Customers[[#This Row],[total_eve_charge]]&lt;=20,"Medium Charges","High Charges"))</f>
        <v>Medium Charges</v>
      </c>
      <c r="AB419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96" t="str">
        <f>IF(tbl_Customers[[#This Row],[number_vmail_messages]] = 0, "No Usage", IF(tbl_Customers[[#This Row],[number_vmail_messages]] &lt;= 20, "Low Usage", IF(tbl_Customers[[#This Row],[number_vmail_messages]] &lt;= 40, "Medium Usgae", "High Usage")))</f>
        <v>No Usage</v>
      </c>
      <c r="AD4196" t="str">
        <f>IF(tbl_Customers[[#This Row],[total_day_minutes]]&lt;=150,"Low Usage", IF(tbl_Customers[[#This Row],[total_day_minutes]]&lt;=200,"Medium Usage", IF(tbl_Customers[[#This Row],[total_day_minutes]]&lt;=250,"High Usage","Very High Usage")))</f>
        <v>High Usage</v>
      </c>
      <c r="AE4196" t="str">
        <f>IF(tbl_Customers[[#This Row],[total_intl_calls]]&lt;=5,"Low Calls", IF(tbl_Customers[[#This Row],[total_intl_calls]]&lt;=10, "Medium Calls", "High Calls"))</f>
        <v>Low Calls</v>
      </c>
      <c r="AF419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96" s="36" t="str">
        <f>IF(tbl_Customers[[#This Row],[Churn_Risk_Score]]&gt;=10,"High Risk", IF(tbl_Customers[[#This Row],[Churn_Risk_Score]]&gt;=5,"Medium Risk","Low Risk"))</f>
        <v>Low Risk</v>
      </c>
    </row>
    <row r="4197" spans="1:33" x14ac:dyDescent="0.35">
      <c r="A4197">
        <v>4196</v>
      </c>
      <c r="B4197" t="s">
        <v>60</v>
      </c>
      <c r="C4197">
        <v>30</v>
      </c>
      <c r="D4197" t="s">
        <v>25</v>
      </c>
      <c r="E4197" t="s">
        <v>22</v>
      </c>
      <c r="F4197" t="s">
        <v>22</v>
      </c>
      <c r="G4197">
        <v>0</v>
      </c>
      <c r="H4197">
        <v>112.9</v>
      </c>
      <c r="I4197">
        <v>81</v>
      </c>
      <c r="J4197">
        <v>19.190000000000001</v>
      </c>
      <c r="K4197">
        <v>224.8</v>
      </c>
      <c r="L4197">
        <v>68</v>
      </c>
      <c r="M4197">
        <v>19.11</v>
      </c>
      <c r="N4197">
        <v>188.4</v>
      </c>
      <c r="O4197">
        <v>122</v>
      </c>
      <c r="P4197">
        <v>8.48</v>
      </c>
      <c r="Q4197">
        <v>11.3</v>
      </c>
      <c r="R4197">
        <v>7</v>
      </c>
      <c r="S4197">
        <v>3.05</v>
      </c>
      <c r="T4197">
        <v>4</v>
      </c>
      <c r="U4197" t="s">
        <v>23</v>
      </c>
      <c r="V4197">
        <f>IF(tbl_Customers[[#This Row],[churn]] = "yes", 1, 0)</f>
        <v>1</v>
      </c>
      <c r="W4197" t="str">
        <f>IF(tbl_Customers[[#This Row],[number_customer_service_calls]] &lt;= 1, "0-1 Calls", IF(tbl_Customers[[#This Row],[number_customer_service_calls]] &lt;= 3, "2-3 Calls", IF(tbl_Customers[[#This Row],[number_customer_service_calls]] &lt;=5, "4-5 Calls", "6+ Calls")))</f>
        <v>4-5 Calls</v>
      </c>
      <c r="X4197" t="str">
        <f>IF(tbl_Customers[[#This Row],[account_length]] &lt;= 50, "0-50", IF(tbl_Customers[[#This Row],[account_length]] &lt;=100, "51-100", IF(tbl_Customers[[#This Row],[account_length]] &lt;= 150, "101-150", "151+")))</f>
        <v>0-50</v>
      </c>
      <c r="Y4197" t="str">
        <f>IF(tbl_Customers[[#This Row],[total_intl_charge]] &lt;= 3, "Low Charges", "High Charges")</f>
        <v>High Charges</v>
      </c>
      <c r="Z4197" t="str">
        <f>IF(tbl_Customers[[#This Row],[total_eve_calls]]&lt;=80,"Low Calls",
IF(tbl_Customers[[#This Row],[total_eve_calls]]&lt;=120,"Medium Calls","High Calls"))</f>
        <v>Low Calls</v>
      </c>
      <c r="AA4197" t="str">
        <f>IF(tbl_Customers[[#This Row],[total_eve_charge]]&lt;=15,"Low Charges",
IF(tbl_Customers[[#This Row],[total_eve_charge]]&lt;=20,"Medium Charges","High Charges"))</f>
        <v>Medium Charges</v>
      </c>
      <c r="AB419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197" t="str">
        <f>IF(tbl_Customers[[#This Row],[number_vmail_messages]] = 0, "No Usage", IF(tbl_Customers[[#This Row],[number_vmail_messages]] &lt;= 20, "Low Usage", IF(tbl_Customers[[#This Row],[number_vmail_messages]] &lt;= 40, "Medium Usgae", "High Usage")))</f>
        <v>No Usage</v>
      </c>
      <c r="AD4197" t="str">
        <f>IF(tbl_Customers[[#This Row],[total_day_minutes]]&lt;=150,"Low Usage", IF(tbl_Customers[[#This Row],[total_day_minutes]]&lt;=200,"Medium Usage", IF(tbl_Customers[[#This Row],[total_day_minutes]]&lt;=250,"High Usage","Very High Usage")))</f>
        <v>Low Usage</v>
      </c>
      <c r="AE4197" t="str">
        <f>IF(tbl_Customers[[#This Row],[total_intl_calls]]&lt;=5,"Low Calls", IF(tbl_Customers[[#This Row],[total_intl_calls]]&lt;=10, "Medium Calls", "High Calls"))</f>
        <v>Medium Calls</v>
      </c>
      <c r="AF419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197" s="36" t="str">
        <f>IF(tbl_Customers[[#This Row],[Churn_Risk_Score]]&gt;=10,"High Risk", IF(tbl_Customers[[#This Row],[Churn_Risk_Score]]&gt;=5,"Medium Risk","Low Risk"))</f>
        <v>Medium Risk</v>
      </c>
    </row>
    <row r="4198" spans="1:33" x14ac:dyDescent="0.35">
      <c r="A4198">
        <v>4197</v>
      </c>
      <c r="B4198" t="s">
        <v>66</v>
      </c>
      <c r="C4198">
        <v>89</v>
      </c>
      <c r="D4198" t="s">
        <v>21</v>
      </c>
      <c r="E4198" t="s">
        <v>22</v>
      </c>
      <c r="F4198" t="s">
        <v>22</v>
      </c>
      <c r="G4198">
        <v>0</v>
      </c>
      <c r="H4198">
        <v>242.5</v>
      </c>
      <c r="I4198">
        <v>71</v>
      </c>
      <c r="J4198">
        <v>41.23</v>
      </c>
      <c r="K4198">
        <v>213.3</v>
      </c>
      <c r="L4198">
        <v>109</v>
      </c>
      <c r="M4198">
        <v>18.13</v>
      </c>
      <c r="N4198">
        <v>231</v>
      </c>
      <c r="O4198">
        <v>84</v>
      </c>
      <c r="P4198">
        <v>10.4</v>
      </c>
      <c r="Q4198">
        <v>6.3</v>
      </c>
      <c r="R4198">
        <v>3</v>
      </c>
      <c r="S4198">
        <v>1.7</v>
      </c>
      <c r="T4198">
        <v>3</v>
      </c>
      <c r="U4198" t="s">
        <v>22</v>
      </c>
      <c r="V4198">
        <f>IF(tbl_Customers[[#This Row],[churn]] = "yes", 1, 0)</f>
        <v>0</v>
      </c>
      <c r="W4198" t="str">
        <f>IF(tbl_Customers[[#This Row],[number_customer_service_calls]] &lt;= 1, "0-1 Calls", IF(tbl_Customers[[#This Row],[number_customer_service_calls]] &lt;= 3, "2-3 Calls", IF(tbl_Customers[[#This Row],[number_customer_service_calls]] &lt;=5, "4-5 Calls", "6+ Calls")))</f>
        <v>2-3 Calls</v>
      </c>
      <c r="X4198" t="str">
        <f>IF(tbl_Customers[[#This Row],[account_length]] &lt;= 50, "0-50", IF(tbl_Customers[[#This Row],[account_length]] &lt;=100, "51-100", IF(tbl_Customers[[#This Row],[account_length]] &lt;= 150, "101-150", "151+")))</f>
        <v>51-100</v>
      </c>
      <c r="Y4198" t="str">
        <f>IF(tbl_Customers[[#This Row],[total_intl_charge]] &lt;= 3, "Low Charges", "High Charges")</f>
        <v>Low Charges</v>
      </c>
      <c r="Z4198" t="str">
        <f>IF(tbl_Customers[[#This Row],[total_eve_calls]]&lt;=80,"Low Calls",
IF(tbl_Customers[[#This Row],[total_eve_calls]]&lt;=120,"Medium Calls","High Calls"))</f>
        <v>Medium Calls</v>
      </c>
      <c r="AA4198" t="str">
        <f>IF(tbl_Customers[[#This Row],[total_eve_charge]]&lt;=15,"Low Charges",
IF(tbl_Customers[[#This Row],[total_eve_charge]]&lt;=20,"Medium Charges","High Charges"))</f>
        <v>Medium Charges</v>
      </c>
      <c r="AB419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98" t="str">
        <f>IF(tbl_Customers[[#This Row],[number_vmail_messages]] = 0, "No Usage", IF(tbl_Customers[[#This Row],[number_vmail_messages]] &lt;= 20, "Low Usage", IF(tbl_Customers[[#This Row],[number_vmail_messages]] &lt;= 40, "Medium Usgae", "High Usage")))</f>
        <v>No Usage</v>
      </c>
      <c r="AD4198" t="str">
        <f>IF(tbl_Customers[[#This Row],[total_day_minutes]]&lt;=150,"Low Usage", IF(tbl_Customers[[#This Row],[total_day_minutes]]&lt;=200,"Medium Usage", IF(tbl_Customers[[#This Row],[total_day_minutes]]&lt;=250,"High Usage","Very High Usage")))</f>
        <v>High Usage</v>
      </c>
      <c r="AE4198" t="str">
        <f>IF(tbl_Customers[[#This Row],[total_intl_calls]]&lt;=5,"Low Calls", IF(tbl_Customers[[#This Row],[total_intl_calls]]&lt;=10, "Medium Calls", "High Calls"))</f>
        <v>Low Calls</v>
      </c>
      <c r="AF419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98" s="36" t="str">
        <f>IF(tbl_Customers[[#This Row],[Churn_Risk_Score]]&gt;=10,"High Risk", IF(tbl_Customers[[#This Row],[Churn_Risk_Score]]&gt;=5,"Medium Risk","Low Risk"))</f>
        <v>Low Risk</v>
      </c>
    </row>
    <row r="4199" spans="1:33" x14ac:dyDescent="0.35">
      <c r="A4199">
        <v>4198</v>
      </c>
      <c r="B4199" t="s">
        <v>68</v>
      </c>
      <c r="C4199">
        <v>57</v>
      </c>
      <c r="D4199" t="s">
        <v>21</v>
      </c>
      <c r="E4199" t="s">
        <v>22</v>
      </c>
      <c r="F4199" t="s">
        <v>22</v>
      </c>
      <c r="G4199">
        <v>0</v>
      </c>
      <c r="H4199">
        <v>190.1</v>
      </c>
      <c r="I4199">
        <v>114</v>
      </c>
      <c r="J4199">
        <v>32.32</v>
      </c>
      <c r="K4199">
        <v>274.5</v>
      </c>
      <c r="L4199">
        <v>96</v>
      </c>
      <c r="M4199">
        <v>23.33</v>
      </c>
      <c r="N4199">
        <v>132.5</v>
      </c>
      <c r="O4199">
        <v>122</v>
      </c>
      <c r="P4199">
        <v>5.96</v>
      </c>
      <c r="Q4199">
        <v>9.1999999999999993</v>
      </c>
      <c r="R4199">
        <v>5</v>
      </c>
      <c r="S4199">
        <v>2.48</v>
      </c>
      <c r="T4199">
        <v>3</v>
      </c>
      <c r="U4199" t="s">
        <v>22</v>
      </c>
      <c r="V4199">
        <f>IF(tbl_Customers[[#This Row],[churn]] = "yes", 1, 0)</f>
        <v>0</v>
      </c>
      <c r="W4199" t="str">
        <f>IF(tbl_Customers[[#This Row],[number_customer_service_calls]] &lt;= 1, "0-1 Calls", IF(tbl_Customers[[#This Row],[number_customer_service_calls]] &lt;= 3, "2-3 Calls", IF(tbl_Customers[[#This Row],[number_customer_service_calls]] &lt;=5, "4-5 Calls", "6+ Calls")))</f>
        <v>2-3 Calls</v>
      </c>
      <c r="X4199" t="str">
        <f>IF(tbl_Customers[[#This Row],[account_length]] &lt;= 50, "0-50", IF(tbl_Customers[[#This Row],[account_length]] &lt;=100, "51-100", IF(tbl_Customers[[#This Row],[account_length]] &lt;= 150, "101-150", "151+")))</f>
        <v>51-100</v>
      </c>
      <c r="Y4199" t="str">
        <f>IF(tbl_Customers[[#This Row],[total_intl_charge]] &lt;= 3, "Low Charges", "High Charges")</f>
        <v>Low Charges</v>
      </c>
      <c r="Z4199" t="str">
        <f>IF(tbl_Customers[[#This Row],[total_eve_calls]]&lt;=80,"Low Calls",
IF(tbl_Customers[[#This Row],[total_eve_calls]]&lt;=120,"Medium Calls","High Calls"))</f>
        <v>Medium Calls</v>
      </c>
      <c r="AA4199" t="str">
        <f>IF(tbl_Customers[[#This Row],[total_eve_charge]]&lt;=15,"Low Charges",
IF(tbl_Customers[[#This Row],[total_eve_charge]]&lt;=20,"Medium Charges","High Charges"))</f>
        <v>High Charges</v>
      </c>
      <c r="AB419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199" t="str">
        <f>IF(tbl_Customers[[#This Row],[number_vmail_messages]] = 0, "No Usage", IF(tbl_Customers[[#This Row],[number_vmail_messages]] &lt;= 20, "Low Usage", IF(tbl_Customers[[#This Row],[number_vmail_messages]] &lt;= 40, "Medium Usgae", "High Usage")))</f>
        <v>No Usage</v>
      </c>
      <c r="AD4199" t="str">
        <f>IF(tbl_Customers[[#This Row],[total_day_minutes]]&lt;=150,"Low Usage", IF(tbl_Customers[[#This Row],[total_day_minutes]]&lt;=200,"Medium Usage", IF(tbl_Customers[[#This Row],[total_day_minutes]]&lt;=250,"High Usage","Very High Usage")))</f>
        <v>Medium Usage</v>
      </c>
      <c r="AE4199" t="str">
        <f>IF(tbl_Customers[[#This Row],[total_intl_calls]]&lt;=5,"Low Calls", IF(tbl_Customers[[#This Row],[total_intl_calls]]&lt;=10, "Medium Calls", "High Calls"))</f>
        <v>Low Calls</v>
      </c>
      <c r="AF419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199" s="36" t="str">
        <f>IF(tbl_Customers[[#This Row],[Churn_Risk_Score]]&gt;=10,"High Risk", IF(tbl_Customers[[#This Row],[Churn_Risk_Score]]&gt;=5,"Medium Risk","Low Risk"))</f>
        <v>Low Risk</v>
      </c>
    </row>
    <row r="4200" spans="1:33" x14ac:dyDescent="0.35">
      <c r="A4200">
        <v>4199</v>
      </c>
      <c r="B4200" t="s">
        <v>20</v>
      </c>
      <c r="C4200">
        <v>145</v>
      </c>
      <c r="D4200" t="s">
        <v>25</v>
      </c>
      <c r="E4200" t="s">
        <v>22</v>
      </c>
      <c r="F4200" t="s">
        <v>22</v>
      </c>
      <c r="G4200">
        <v>0</v>
      </c>
      <c r="H4200">
        <v>185.9</v>
      </c>
      <c r="I4200">
        <v>106</v>
      </c>
      <c r="J4200">
        <v>31.6</v>
      </c>
      <c r="K4200">
        <v>209.7</v>
      </c>
      <c r="L4200">
        <v>112</v>
      </c>
      <c r="M4200">
        <v>17.82</v>
      </c>
      <c r="N4200">
        <v>224.7</v>
      </c>
      <c r="O4200">
        <v>87</v>
      </c>
      <c r="P4200">
        <v>10.11</v>
      </c>
      <c r="Q4200">
        <v>9.3000000000000007</v>
      </c>
      <c r="R4200">
        <v>4</v>
      </c>
      <c r="S4200">
        <v>2.5099999999999998</v>
      </c>
      <c r="T4200">
        <v>2</v>
      </c>
      <c r="U4200" t="s">
        <v>22</v>
      </c>
      <c r="V4200">
        <f>IF(tbl_Customers[[#This Row],[churn]] = "yes", 1, 0)</f>
        <v>0</v>
      </c>
      <c r="W4200" t="str">
        <f>IF(tbl_Customers[[#This Row],[number_customer_service_calls]] &lt;= 1, "0-1 Calls", IF(tbl_Customers[[#This Row],[number_customer_service_calls]] &lt;= 3, "2-3 Calls", IF(tbl_Customers[[#This Row],[number_customer_service_calls]] &lt;=5, "4-5 Calls", "6+ Calls")))</f>
        <v>2-3 Calls</v>
      </c>
      <c r="X4200" t="str">
        <f>IF(tbl_Customers[[#This Row],[account_length]] &lt;= 50, "0-50", IF(tbl_Customers[[#This Row],[account_length]] &lt;=100, "51-100", IF(tbl_Customers[[#This Row],[account_length]] &lt;= 150, "101-150", "151+")))</f>
        <v>101-150</v>
      </c>
      <c r="Y4200" t="str">
        <f>IF(tbl_Customers[[#This Row],[total_intl_charge]] &lt;= 3, "Low Charges", "High Charges")</f>
        <v>Low Charges</v>
      </c>
      <c r="Z4200" t="str">
        <f>IF(tbl_Customers[[#This Row],[total_eve_calls]]&lt;=80,"Low Calls",
IF(tbl_Customers[[#This Row],[total_eve_calls]]&lt;=120,"Medium Calls","High Calls"))</f>
        <v>Medium Calls</v>
      </c>
      <c r="AA4200" t="str">
        <f>IF(tbl_Customers[[#This Row],[total_eve_charge]]&lt;=15,"Low Charges",
IF(tbl_Customers[[#This Row],[total_eve_charge]]&lt;=20,"Medium Charges","High Charges"))</f>
        <v>Medium Charges</v>
      </c>
      <c r="AB420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00" t="str">
        <f>IF(tbl_Customers[[#This Row],[number_vmail_messages]] = 0, "No Usage", IF(tbl_Customers[[#This Row],[number_vmail_messages]] &lt;= 20, "Low Usage", IF(tbl_Customers[[#This Row],[number_vmail_messages]] &lt;= 40, "Medium Usgae", "High Usage")))</f>
        <v>No Usage</v>
      </c>
      <c r="AD4200" t="str">
        <f>IF(tbl_Customers[[#This Row],[total_day_minutes]]&lt;=150,"Low Usage", IF(tbl_Customers[[#This Row],[total_day_minutes]]&lt;=200,"Medium Usage", IF(tbl_Customers[[#This Row],[total_day_minutes]]&lt;=250,"High Usage","Very High Usage")))</f>
        <v>Medium Usage</v>
      </c>
      <c r="AE4200" t="str">
        <f>IF(tbl_Customers[[#This Row],[total_intl_calls]]&lt;=5,"Low Calls", IF(tbl_Customers[[#This Row],[total_intl_calls]]&lt;=10, "Medium Calls", "High Calls"))</f>
        <v>Low Calls</v>
      </c>
      <c r="AF420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00" s="36" t="str">
        <f>IF(tbl_Customers[[#This Row],[Churn_Risk_Score]]&gt;=10,"High Risk", IF(tbl_Customers[[#This Row],[Churn_Risk_Score]]&gt;=5,"Medium Risk","Low Risk"))</f>
        <v>Low Risk</v>
      </c>
    </row>
    <row r="4201" spans="1:33" x14ac:dyDescent="0.35">
      <c r="A4201">
        <v>4200</v>
      </c>
      <c r="B4201" t="s">
        <v>52</v>
      </c>
      <c r="C4201">
        <v>132</v>
      </c>
      <c r="D4201" t="s">
        <v>28</v>
      </c>
      <c r="E4201" t="s">
        <v>22</v>
      </c>
      <c r="F4201" t="s">
        <v>22</v>
      </c>
      <c r="G4201">
        <v>0</v>
      </c>
      <c r="H4201">
        <v>265.8</v>
      </c>
      <c r="I4201">
        <v>122</v>
      </c>
      <c r="J4201">
        <v>45.19</v>
      </c>
      <c r="K4201">
        <v>285.10000000000002</v>
      </c>
      <c r="L4201">
        <v>90</v>
      </c>
      <c r="M4201">
        <v>24.23</v>
      </c>
      <c r="N4201">
        <v>183.6</v>
      </c>
      <c r="O4201">
        <v>124</v>
      </c>
      <c r="P4201">
        <v>8.26</v>
      </c>
      <c r="Q4201">
        <v>13.6</v>
      </c>
      <c r="R4201">
        <v>9</v>
      </c>
      <c r="S4201">
        <v>3.67</v>
      </c>
      <c r="T4201">
        <v>2</v>
      </c>
      <c r="U4201" t="s">
        <v>23</v>
      </c>
      <c r="V4201">
        <f>IF(tbl_Customers[[#This Row],[churn]] = "yes", 1, 0)</f>
        <v>1</v>
      </c>
      <c r="W4201" t="str">
        <f>IF(tbl_Customers[[#This Row],[number_customer_service_calls]] &lt;= 1, "0-1 Calls", IF(tbl_Customers[[#This Row],[number_customer_service_calls]] &lt;= 3, "2-3 Calls", IF(tbl_Customers[[#This Row],[number_customer_service_calls]] &lt;=5, "4-5 Calls", "6+ Calls")))</f>
        <v>2-3 Calls</v>
      </c>
      <c r="X4201" t="str">
        <f>IF(tbl_Customers[[#This Row],[account_length]] &lt;= 50, "0-50", IF(tbl_Customers[[#This Row],[account_length]] &lt;=100, "51-100", IF(tbl_Customers[[#This Row],[account_length]] &lt;= 150, "101-150", "151+")))</f>
        <v>101-150</v>
      </c>
      <c r="Y4201" t="str">
        <f>IF(tbl_Customers[[#This Row],[total_intl_charge]] &lt;= 3, "Low Charges", "High Charges")</f>
        <v>High Charges</v>
      </c>
      <c r="Z4201" t="str">
        <f>IF(tbl_Customers[[#This Row],[total_eve_calls]]&lt;=80,"Low Calls",
IF(tbl_Customers[[#This Row],[total_eve_calls]]&lt;=120,"Medium Calls","High Calls"))</f>
        <v>Medium Calls</v>
      </c>
      <c r="AA4201" t="str">
        <f>IF(tbl_Customers[[#This Row],[total_eve_charge]]&lt;=15,"Low Charges",
IF(tbl_Customers[[#This Row],[total_eve_charge]]&lt;=20,"Medium Charges","High Charges"))</f>
        <v>High Charges</v>
      </c>
      <c r="AB420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01" t="str">
        <f>IF(tbl_Customers[[#This Row],[number_vmail_messages]] = 0, "No Usage", IF(tbl_Customers[[#This Row],[number_vmail_messages]] &lt;= 20, "Low Usage", IF(tbl_Customers[[#This Row],[number_vmail_messages]] &lt;= 40, "Medium Usgae", "High Usage")))</f>
        <v>No Usage</v>
      </c>
      <c r="AD4201" t="str">
        <f>IF(tbl_Customers[[#This Row],[total_day_minutes]]&lt;=150,"Low Usage", IF(tbl_Customers[[#This Row],[total_day_minutes]]&lt;=200,"Medium Usage", IF(tbl_Customers[[#This Row],[total_day_minutes]]&lt;=250,"High Usage","Very High Usage")))</f>
        <v>Very High Usage</v>
      </c>
      <c r="AE4201" t="str">
        <f>IF(tbl_Customers[[#This Row],[total_intl_calls]]&lt;=5,"Low Calls", IF(tbl_Customers[[#This Row],[total_intl_calls]]&lt;=10, "Medium Calls", "High Calls"))</f>
        <v>Medium Calls</v>
      </c>
      <c r="AF420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201" s="36" t="str">
        <f>IF(tbl_Customers[[#This Row],[Churn_Risk_Score]]&gt;=10,"High Risk", IF(tbl_Customers[[#This Row],[Churn_Risk_Score]]&gt;=5,"Medium Risk","Low Risk"))</f>
        <v>Medium Risk</v>
      </c>
    </row>
    <row r="4202" spans="1:33" x14ac:dyDescent="0.35">
      <c r="A4202">
        <v>4201</v>
      </c>
      <c r="B4202" t="s">
        <v>37</v>
      </c>
      <c r="C4202">
        <v>57</v>
      </c>
      <c r="D4202" t="s">
        <v>21</v>
      </c>
      <c r="E4202" t="s">
        <v>22</v>
      </c>
      <c r="F4202" t="s">
        <v>22</v>
      </c>
      <c r="G4202">
        <v>0</v>
      </c>
      <c r="H4202">
        <v>217.1</v>
      </c>
      <c r="I4202">
        <v>115</v>
      </c>
      <c r="J4202">
        <v>36.909999999999997</v>
      </c>
      <c r="K4202">
        <v>258.60000000000002</v>
      </c>
      <c r="L4202">
        <v>92</v>
      </c>
      <c r="M4202">
        <v>21.98</v>
      </c>
      <c r="N4202">
        <v>173.7</v>
      </c>
      <c r="O4202">
        <v>117</v>
      </c>
      <c r="P4202">
        <v>7.82</v>
      </c>
      <c r="Q4202">
        <v>12.6</v>
      </c>
      <c r="R4202">
        <v>6</v>
      </c>
      <c r="S4202">
        <v>3.4</v>
      </c>
      <c r="T4202">
        <v>2</v>
      </c>
      <c r="U4202" t="s">
        <v>22</v>
      </c>
      <c r="V4202">
        <f>IF(tbl_Customers[[#This Row],[churn]] = "yes", 1, 0)</f>
        <v>0</v>
      </c>
      <c r="W4202" t="str">
        <f>IF(tbl_Customers[[#This Row],[number_customer_service_calls]] &lt;= 1, "0-1 Calls", IF(tbl_Customers[[#This Row],[number_customer_service_calls]] &lt;= 3, "2-3 Calls", IF(tbl_Customers[[#This Row],[number_customer_service_calls]] &lt;=5, "4-5 Calls", "6+ Calls")))</f>
        <v>2-3 Calls</v>
      </c>
      <c r="X4202" t="str">
        <f>IF(tbl_Customers[[#This Row],[account_length]] &lt;= 50, "0-50", IF(tbl_Customers[[#This Row],[account_length]] &lt;=100, "51-100", IF(tbl_Customers[[#This Row],[account_length]] &lt;= 150, "101-150", "151+")))</f>
        <v>51-100</v>
      </c>
      <c r="Y4202" t="str">
        <f>IF(tbl_Customers[[#This Row],[total_intl_charge]] &lt;= 3, "Low Charges", "High Charges")</f>
        <v>High Charges</v>
      </c>
      <c r="Z4202" t="str">
        <f>IF(tbl_Customers[[#This Row],[total_eve_calls]]&lt;=80,"Low Calls",
IF(tbl_Customers[[#This Row],[total_eve_calls]]&lt;=120,"Medium Calls","High Calls"))</f>
        <v>Medium Calls</v>
      </c>
      <c r="AA4202" t="str">
        <f>IF(tbl_Customers[[#This Row],[total_eve_charge]]&lt;=15,"Low Charges",
IF(tbl_Customers[[#This Row],[total_eve_charge]]&lt;=20,"Medium Charges","High Charges"))</f>
        <v>High Charges</v>
      </c>
      <c r="AB420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02" t="str">
        <f>IF(tbl_Customers[[#This Row],[number_vmail_messages]] = 0, "No Usage", IF(tbl_Customers[[#This Row],[number_vmail_messages]] &lt;= 20, "Low Usage", IF(tbl_Customers[[#This Row],[number_vmail_messages]] &lt;= 40, "Medium Usgae", "High Usage")))</f>
        <v>No Usage</v>
      </c>
      <c r="AD4202" t="str">
        <f>IF(tbl_Customers[[#This Row],[total_day_minutes]]&lt;=150,"Low Usage", IF(tbl_Customers[[#This Row],[total_day_minutes]]&lt;=200,"Medium Usage", IF(tbl_Customers[[#This Row],[total_day_minutes]]&lt;=250,"High Usage","Very High Usage")))</f>
        <v>High Usage</v>
      </c>
      <c r="AE4202" t="str">
        <f>IF(tbl_Customers[[#This Row],[total_intl_calls]]&lt;=5,"Low Calls", IF(tbl_Customers[[#This Row],[total_intl_calls]]&lt;=10, "Medium Calls", "High Calls"))</f>
        <v>Medium Calls</v>
      </c>
      <c r="AF420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02" s="36" t="str">
        <f>IF(tbl_Customers[[#This Row],[Churn_Risk_Score]]&gt;=10,"High Risk", IF(tbl_Customers[[#This Row],[Churn_Risk_Score]]&gt;=5,"Medium Risk","Low Risk"))</f>
        <v>Low Risk</v>
      </c>
    </row>
    <row r="4203" spans="1:33" x14ac:dyDescent="0.35">
      <c r="A4203">
        <v>4202</v>
      </c>
      <c r="B4203" t="s">
        <v>56</v>
      </c>
      <c r="C4203">
        <v>175</v>
      </c>
      <c r="D4203" t="s">
        <v>28</v>
      </c>
      <c r="E4203" t="s">
        <v>22</v>
      </c>
      <c r="F4203" t="s">
        <v>22</v>
      </c>
      <c r="G4203">
        <v>0</v>
      </c>
      <c r="H4203">
        <v>161.19999999999999</v>
      </c>
      <c r="I4203">
        <v>121</v>
      </c>
      <c r="J4203">
        <v>27.4</v>
      </c>
      <c r="K4203">
        <v>136.69999999999999</v>
      </c>
      <c r="L4203">
        <v>109</v>
      </c>
      <c r="M4203">
        <v>11.62</v>
      </c>
      <c r="N4203">
        <v>103.3</v>
      </c>
      <c r="O4203">
        <v>63</v>
      </c>
      <c r="P4203">
        <v>4.6500000000000004</v>
      </c>
      <c r="Q4203">
        <v>9.6</v>
      </c>
      <c r="R4203">
        <v>9</v>
      </c>
      <c r="S4203">
        <v>2.59</v>
      </c>
      <c r="T4203">
        <v>1</v>
      </c>
      <c r="U4203" t="s">
        <v>22</v>
      </c>
      <c r="V4203">
        <f>IF(tbl_Customers[[#This Row],[churn]] = "yes", 1, 0)</f>
        <v>0</v>
      </c>
      <c r="W4203" t="str">
        <f>IF(tbl_Customers[[#This Row],[number_customer_service_calls]] &lt;= 1, "0-1 Calls", IF(tbl_Customers[[#This Row],[number_customer_service_calls]] &lt;= 3, "2-3 Calls", IF(tbl_Customers[[#This Row],[number_customer_service_calls]] &lt;=5, "4-5 Calls", "6+ Calls")))</f>
        <v>0-1 Calls</v>
      </c>
      <c r="X4203" t="str">
        <f>IF(tbl_Customers[[#This Row],[account_length]] &lt;= 50, "0-50", IF(tbl_Customers[[#This Row],[account_length]] &lt;=100, "51-100", IF(tbl_Customers[[#This Row],[account_length]] &lt;= 150, "101-150", "151+")))</f>
        <v>151+</v>
      </c>
      <c r="Y4203" t="str">
        <f>IF(tbl_Customers[[#This Row],[total_intl_charge]] &lt;= 3, "Low Charges", "High Charges")</f>
        <v>Low Charges</v>
      </c>
      <c r="Z4203" t="str">
        <f>IF(tbl_Customers[[#This Row],[total_eve_calls]]&lt;=80,"Low Calls",
IF(tbl_Customers[[#This Row],[total_eve_calls]]&lt;=120,"Medium Calls","High Calls"))</f>
        <v>Medium Calls</v>
      </c>
      <c r="AA4203" t="str">
        <f>IF(tbl_Customers[[#This Row],[total_eve_charge]]&lt;=15,"Low Charges",
IF(tbl_Customers[[#This Row],[total_eve_charge]]&lt;=20,"Medium Charges","High Charges"))</f>
        <v>Low Charges</v>
      </c>
      <c r="AB420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203" t="str">
        <f>IF(tbl_Customers[[#This Row],[number_vmail_messages]] = 0, "No Usage", IF(tbl_Customers[[#This Row],[number_vmail_messages]] &lt;= 20, "Low Usage", IF(tbl_Customers[[#This Row],[number_vmail_messages]] &lt;= 40, "Medium Usgae", "High Usage")))</f>
        <v>No Usage</v>
      </c>
      <c r="AD4203" t="str">
        <f>IF(tbl_Customers[[#This Row],[total_day_minutes]]&lt;=150,"Low Usage", IF(tbl_Customers[[#This Row],[total_day_minutes]]&lt;=200,"Medium Usage", IF(tbl_Customers[[#This Row],[total_day_minutes]]&lt;=250,"High Usage","Very High Usage")))</f>
        <v>Medium Usage</v>
      </c>
      <c r="AE4203" t="str">
        <f>IF(tbl_Customers[[#This Row],[total_intl_calls]]&lt;=5,"Low Calls", IF(tbl_Customers[[#This Row],[total_intl_calls]]&lt;=10, "Medium Calls", "High Calls"))</f>
        <v>Medium Calls</v>
      </c>
      <c r="AF420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03" s="36" t="str">
        <f>IF(tbl_Customers[[#This Row],[Churn_Risk_Score]]&gt;=10,"High Risk", IF(tbl_Customers[[#This Row],[Churn_Risk_Score]]&gt;=5,"Medium Risk","Low Risk"))</f>
        <v>Low Risk</v>
      </c>
    </row>
    <row r="4204" spans="1:33" x14ac:dyDescent="0.35">
      <c r="A4204">
        <v>4203</v>
      </c>
      <c r="B4204" t="s">
        <v>26</v>
      </c>
      <c r="C4204">
        <v>50</v>
      </c>
      <c r="D4204" t="s">
        <v>25</v>
      </c>
      <c r="E4204" t="s">
        <v>22</v>
      </c>
      <c r="F4204" t="s">
        <v>22</v>
      </c>
      <c r="G4204">
        <v>0</v>
      </c>
      <c r="H4204">
        <v>198.7</v>
      </c>
      <c r="I4204">
        <v>114</v>
      </c>
      <c r="J4204">
        <v>33.78</v>
      </c>
      <c r="K4204">
        <v>141.5</v>
      </c>
      <c r="L4204">
        <v>90</v>
      </c>
      <c r="M4204">
        <v>12.03</v>
      </c>
      <c r="N4204">
        <v>293</v>
      </c>
      <c r="O4204">
        <v>79</v>
      </c>
      <c r="P4204">
        <v>13.18</v>
      </c>
      <c r="Q4204">
        <v>10.5</v>
      </c>
      <c r="R4204">
        <v>5</v>
      </c>
      <c r="S4204">
        <v>2.84</v>
      </c>
      <c r="T4204">
        <v>4</v>
      </c>
      <c r="U4204" t="s">
        <v>22</v>
      </c>
      <c r="V4204">
        <f>IF(tbl_Customers[[#This Row],[churn]] = "yes", 1, 0)</f>
        <v>0</v>
      </c>
      <c r="W4204" t="str">
        <f>IF(tbl_Customers[[#This Row],[number_customer_service_calls]] &lt;= 1, "0-1 Calls", IF(tbl_Customers[[#This Row],[number_customer_service_calls]] &lt;= 3, "2-3 Calls", IF(tbl_Customers[[#This Row],[number_customer_service_calls]] &lt;=5, "4-5 Calls", "6+ Calls")))</f>
        <v>4-5 Calls</v>
      </c>
      <c r="X4204" t="str">
        <f>IF(tbl_Customers[[#This Row],[account_length]] &lt;= 50, "0-50", IF(tbl_Customers[[#This Row],[account_length]] &lt;=100, "51-100", IF(tbl_Customers[[#This Row],[account_length]] &lt;= 150, "101-150", "151+")))</f>
        <v>0-50</v>
      </c>
      <c r="Y4204" t="str">
        <f>IF(tbl_Customers[[#This Row],[total_intl_charge]] &lt;= 3, "Low Charges", "High Charges")</f>
        <v>Low Charges</v>
      </c>
      <c r="Z4204" t="str">
        <f>IF(tbl_Customers[[#This Row],[total_eve_calls]]&lt;=80,"Low Calls",
IF(tbl_Customers[[#This Row],[total_eve_calls]]&lt;=120,"Medium Calls","High Calls"))</f>
        <v>Medium Calls</v>
      </c>
      <c r="AA4204" t="str">
        <f>IF(tbl_Customers[[#This Row],[total_eve_charge]]&lt;=15,"Low Charges",
IF(tbl_Customers[[#This Row],[total_eve_charge]]&lt;=20,"Medium Charges","High Charges"))</f>
        <v>Low Charges</v>
      </c>
      <c r="AB420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04" t="str">
        <f>IF(tbl_Customers[[#This Row],[number_vmail_messages]] = 0, "No Usage", IF(tbl_Customers[[#This Row],[number_vmail_messages]] &lt;= 20, "Low Usage", IF(tbl_Customers[[#This Row],[number_vmail_messages]] &lt;= 40, "Medium Usgae", "High Usage")))</f>
        <v>No Usage</v>
      </c>
      <c r="AD4204" t="str">
        <f>IF(tbl_Customers[[#This Row],[total_day_minutes]]&lt;=150,"Low Usage", IF(tbl_Customers[[#This Row],[total_day_minutes]]&lt;=200,"Medium Usage", IF(tbl_Customers[[#This Row],[total_day_minutes]]&lt;=250,"High Usage","Very High Usage")))</f>
        <v>Medium Usage</v>
      </c>
      <c r="AE4204" t="str">
        <f>IF(tbl_Customers[[#This Row],[total_intl_calls]]&lt;=5,"Low Calls", IF(tbl_Customers[[#This Row],[total_intl_calls]]&lt;=10, "Medium Calls", "High Calls"))</f>
        <v>Low Calls</v>
      </c>
      <c r="AF420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204" s="36" t="str">
        <f>IF(tbl_Customers[[#This Row],[Churn_Risk_Score]]&gt;=10,"High Risk", IF(tbl_Customers[[#This Row],[Churn_Risk_Score]]&gt;=5,"Medium Risk","Low Risk"))</f>
        <v>Medium Risk</v>
      </c>
    </row>
    <row r="4205" spans="1:33" x14ac:dyDescent="0.35">
      <c r="A4205">
        <v>4204</v>
      </c>
      <c r="B4205" t="s">
        <v>46</v>
      </c>
      <c r="C4205">
        <v>114</v>
      </c>
      <c r="D4205" t="s">
        <v>28</v>
      </c>
      <c r="E4205" t="s">
        <v>23</v>
      </c>
      <c r="F4205" t="s">
        <v>23</v>
      </c>
      <c r="G4205">
        <v>28</v>
      </c>
      <c r="H4205">
        <v>136.4</v>
      </c>
      <c r="I4205">
        <v>93</v>
      </c>
      <c r="J4205">
        <v>23.19</v>
      </c>
      <c r="K4205">
        <v>170</v>
      </c>
      <c r="L4205">
        <v>90</v>
      </c>
      <c r="M4205">
        <v>14.45</v>
      </c>
      <c r="N4205">
        <v>191.5</v>
      </c>
      <c r="O4205">
        <v>73</v>
      </c>
      <c r="P4205">
        <v>8.6199999999999992</v>
      </c>
      <c r="Q4205">
        <v>14.6</v>
      </c>
      <c r="R4205">
        <v>4</v>
      </c>
      <c r="S4205">
        <v>3.94</v>
      </c>
      <c r="T4205">
        <v>2</v>
      </c>
      <c r="U4205" t="s">
        <v>23</v>
      </c>
      <c r="V4205">
        <f>IF(tbl_Customers[[#This Row],[churn]] = "yes", 1, 0)</f>
        <v>1</v>
      </c>
      <c r="W4205" t="str">
        <f>IF(tbl_Customers[[#This Row],[number_customer_service_calls]] &lt;= 1, "0-1 Calls", IF(tbl_Customers[[#This Row],[number_customer_service_calls]] &lt;= 3, "2-3 Calls", IF(tbl_Customers[[#This Row],[number_customer_service_calls]] &lt;=5, "4-5 Calls", "6+ Calls")))</f>
        <v>2-3 Calls</v>
      </c>
      <c r="X4205" t="str">
        <f>IF(tbl_Customers[[#This Row],[account_length]] &lt;= 50, "0-50", IF(tbl_Customers[[#This Row],[account_length]] &lt;=100, "51-100", IF(tbl_Customers[[#This Row],[account_length]] &lt;= 150, "101-150", "151+")))</f>
        <v>101-150</v>
      </c>
      <c r="Y4205" t="str">
        <f>IF(tbl_Customers[[#This Row],[total_intl_charge]] &lt;= 3, "Low Charges", "High Charges")</f>
        <v>High Charges</v>
      </c>
      <c r="Z4205" t="str">
        <f>IF(tbl_Customers[[#This Row],[total_eve_calls]]&lt;=80,"Low Calls",
IF(tbl_Customers[[#This Row],[total_eve_calls]]&lt;=120,"Medium Calls","High Calls"))</f>
        <v>Medium Calls</v>
      </c>
      <c r="AA4205" t="str">
        <f>IF(tbl_Customers[[#This Row],[total_eve_charge]]&lt;=15,"Low Charges",
IF(tbl_Customers[[#This Row],[total_eve_charge]]&lt;=20,"Medium Charges","High Charges"))</f>
        <v>Low Charges</v>
      </c>
      <c r="AB420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05" t="str">
        <f>IF(tbl_Customers[[#This Row],[number_vmail_messages]] = 0, "No Usage", IF(tbl_Customers[[#This Row],[number_vmail_messages]] &lt;= 20, "Low Usage", IF(tbl_Customers[[#This Row],[number_vmail_messages]] &lt;= 40, "Medium Usgae", "High Usage")))</f>
        <v>Medium Usgae</v>
      </c>
      <c r="AD4205" t="str">
        <f>IF(tbl_Customers[[#This Row],[total_day_minutes]]&lt;=150,"Low Usage", IF(tbl_Customers[[#This Row],[total_day_minutes]]&lt;=200,"Medium Usage", IF(tbl_Customers[[#This Row],[total_day_minutes]]&lt;=250,"High Usage","Very High Usage")))</f>
        <v>Low Usage</v>
      </c>
      <c r="AE4205" t="str">
        <f>IF(tbl_Customers[[#This Row],[total_intl_calls]]&lt;=5,"Low Calls", IF(tbl_Customers[[#This Row],[total_intl_calls]]&lt;=10, "Medium Calls", "High Calls"))</f>
        <v>Low Calls</v>
      </c>
      <c r="AF420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6</v>
      </c>
      <c r="AG4205" s="36" t="str">
        <f>IF(tbl_Customers[[#This Row],[Churn_Risk_Score]]&gt;=10,"High Risk", IF(tbl_Customers[[#This Row],[Churn_Risk_Score]]&gt;=5,"Medium Risk","Low Risk"))</f>
        <v>Medium Risk</v>
      </c>
    </row>
    <row r="4206" spans="1:33" x14ac:dyDescent="0.35">
      <c r="A4206">
        <v>4205</v>
      </c>
      <c r="B4206" t="s">
        <v>29</v>
      </c>
      <c r="C4206">
        <v>154</v>
      </c>
      <c r="D4206" t="s">
        <v>21</v>
      </c>
      <c r="E4206" t="s">
        <v>22</v>
      </c>
      <c r="F4206" t="s">
        <v>22</v>
      </c>
      <c r="G4206">
        <v>0</v>
      </c>
      <c r="H4206">
        <v>162</v>
      </c>
      <c r="I4206">
        <v>87</v>
      </c>
      <c r="J4206">
        <v>27.54</v>
      </c>
      <c r="K4206">
        <v>199.5</v>
      </c>
      <c r="L4206">
        <v>147</v>
      </c>
      <c r="M4206">
        <v>16.96</v>
      </c>
      <c r="N4206">
        <v>243</v>
      </c>
      <c r="O4206">
        <v>66</v>
      </c>
      <c r="P4206">
        <v>10.93</v>
      </c>
      <c r="Q4206">
        <v>1.1000000000000001</v>
      </c>
      <c r="R4206">
        <v>5</v>
      </c>
      <c r="S4206">
        <v>0.3</v>
      </c>
      <c r="T4206">
        <v>1</v>
      </c>
      <c r="U4206" t="s">
        <v>22</v>
      </c>
      <c r="V4206">
        <f>IF(tbl_Customers[[#This Row],[churn]] = "yes", 1, 0)</f>
        <v>0</v>
      </c>
      <c r="W4206" t="str">
        <f>IF(tbl_Customers[[#This Row],[number_customer_service_calls]] &lt;= 1, "0-1 Calls", IF(tbl_Customers[[#This Row],[number_customer_service_calls]] &lt;= 3, "2-3 Calls", IF(tbl_Customers[[#This Row],[number_customer_service_calls]] &lt;=5, "4-5 Calls", "6+ Calls")))</f>
        <v>0-1 Calls</v>
      </c>
      <c r="X4206" t="str">
        <f>IF(tbl_Customers[[#This Row],[account_length]] &lt;= 50, "0-50", IF(tbl_Customers[[#This Row],[account_length]] &lt;=100, "51-100", IF(tbl_Customers[[#This Row],[account_length]] &lt;= 150, "101-150", "151+")))</f>
        <v>151+</v>
      </c>
      <c r="Y4206" t="str">
        <f>IF(tbl_Customers[[#This Row],[total_intl_charge]] &lt;= 3, "Low Charges", "High Charges")</f>
        <v>Low Charges</v>
      </c>
      <c r="Z4206" t="str">
        <f>IF(tbl_Customers[[#This Row],[total_eve_calls]]&lt;=80,"Low Calls",
IF(tbl_Customers[[#This Row],[total_eve_calls]]&lt;=120,"Medium Calls","High Calls"))</f>
        <v>High Calls</v>
      </c>
      <c r="AA4206" t="str">
        <f>IF(tbl_Customers[[#This Row],[total_eve_charge]]&lt;=15,"Low Charges",
IF(tbl_Customers[[#This Row],[total_eve_charge]]&lt;=20,"Medium Charges","High Charges"))</f>
        <v>Medium Charges</v>
      </c>
      <c r="AB420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06" t="str">
        <f>IF(tbl_Customers[[#This Row],[number_vmail_messages]] = 0, "No Usage", IF(tbl_Customers[[#This Row],[number_vmail_messages]] &lt;= 20, "Low Usage", IF(tbl_Customers[[#This Row],[number_vmail_messages]] &lt;= 40, "Medium Usgae", "High Usage")))</f>
        <v>No Usage</v>
      </c>
      <c r="AD4206" t="str">
        <f>IF(tbl_Customers[[#This Row],[total_day_minutes]]&lt;=150,"Low Usage", IF(tbl_Customers[[#This Row],[total_day_minutes]]&lt;=200,"Medium Usage", IF(tbl_Customers[[#This Row],[total_day_minutes]]&lt;=250,"High Usage","Very High Usage")))</f>
        <v>Medium Usage</v>
      </c>
      <c r="AE4206" t="str">
        <f>IF(tbl_Customers[[#This Row],[total_intl_calls]]&lt;=5,"Low Calls", IF(tbl_Customers[[#This Row],[total_intl_calls]]&lt;=10, "Medium Calls", "High Calls"))</f>
        <v>Low Calls</v>
      </c>
      <c r="AF420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06" s="36" t="str">
        <f>IF(tbl_Customers[[#This Row],[Churn_Risk_Score]]&gt;=10,"High Risk", IF(tbl_Customers[[#This Row],[Churn_Risk_Score]]&gt;=5,"Medium Risk","Low Risk"))</f>
        <v>Low Risk</v>
      </c>
    </row>
    <row r="4207" spans="1:33" x14ac:dyDescent="0.35">
      <c r="A4207">
        <v>4206</v>
      </c>
      <c r="B4207" t="s">
        <v>33</v>
      </c>
      <c r="C4207">
        <v>152</v>
      </c>
      <c r="D4207" t="s">
        <v>21</v>
      </c>
      <c r="E4207" t="s">
        <v>22</v>
      </c>
      <c r="F4207" t="s">
        <v>22</v>
      </c>
      <c r="G4207">
        <v>0</v>
      </c>
      <c r="H4207">
        <v>189.5</v>
      </c>
      <c r="I4207">
        <v>108</v>
      </c>
      <c r="J4207">
        <v>32.22</v>
      </c>
      <c r="K4207">
        <v>218.4</v>
      </c>
      <c r="L4207">
        <v>69</v>
      </c>
      <c r="M4207">
        <v>18.559999999999999</v>
      </c>
      <c r="N4207">
        <v>291.10000000000002</v>
      </c>
      <c r="O4207">
        <v>81</v>
      </c>
      <c r="P4207">
        <v>13.1</v>
      </c>
      <c r="Q4207">
        <v>11</v>
      </c>
      <c r="R4207">
        <v>2</v>
      </c>
      <c r="S4207">
        <v>2.97</v>
      </c>
      <c r="T4207">
        <v>3</v>
      </c>
      <c r="U4207" t="s">
        <v>22</v>
      </c>
      <c r="V4207">
        <f>IF(tbl_Customers[[#This Row],[churn]] = "yes", 1, 0)</f>
        <v>0</v>
      </c>
      <c r="W4207" t="str">
        <f>IF(tbl_Customers[[#This Row],[number_customer_service_calls]] &lt;= 1, "0-1 Calls", IF(tbl_Customers[[#This Row],[number_customer_service_calls]] &lt;= 3, "2-3 Calls", IF(tbl_Customers[[#This Row],[number_customer_service_calls]] &lt;=5, "4-5 Calls", "6+ Calls")))</f>
        <v>2-3 Calls</v>
      </c>
      <c r="X4207" t="str">
        <f>IF(tbl_Customers[[#This Row],[account_length]] &lt;= 50, "0-50", IF(tbl_Customers[[#This Row],[account_length]] &lt;=100, "51-100", IF(tbl_Customers[[#This Row],[account_length]] &lt;= 150, "101-150", "151+")))</f>
        <v>151+</v>
      </c>
      <c r="Y4207" t="str">
        <f>IF(tbl_Customers[[#This Row],[total_intl_charge]] &lt;= 3, "Low Charges", "High Charges")</f>
        <v>Low Charges</v>
      </c>
      <c r="Z4207" t="str">
        <f>IF(tbl_Customers[[#This Row],[total_eve_calls]]&lt;=80,"Low Calls",
IF(tbl_Customers[[#This Row],[total_eve_calls]]&lt;=120,"Medium Calls","High Calls"))</f>
        <v>Low Calls</v>
      </c>
      <c r="AA4207" t="str">
        <f>IF(tbl_Customers[[#This Row],[total_eve_charge]]&lt;=15,"Low Charges",
IF(tbl_Customers[[#This Row],[total_eve_charge]]&lt;=20,"Medium Charges","High Charges"))</f>
        <v>Medium Charges</v>
      </c>
      <c r="AB420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07" t="str">
        <f>IF(tbl_Customers[[#This Row],[number_vmail_messages]] = 0, "No Usage", IF(tbl_Customers[[#This Row],[number_vmail_messages]] &lt;= 20, "Low Usage", IF(tbl_Customers[[#This Row],[number_vmail_messages]] &lt;= 40, "Medium Usgae", "High Usage")))</f>
        <v>No Usage</v>
      </c>
      <c r="AD4207" t="str">
        <f>IF(tbl_Customers[[#This Row],[total_day_minutes]]&lt;=150,"Low Usage", IF(tbl_Customers[[#This Row],[total_day_minutes]]&lt;=200,"Medium Usage", IF(tbl_Customers[[#This Row],[total_day_minutes]]&lt;=250,"High Usage","Very High Usage")))</f>
        <v>Medium Usage</v>
      </c>
      <c r="AE4207" t="str">
        <f>IF(tbl_Customers[[#This Row],[total_intl_calls]]&lt;=5,"Low Calls", IF(tbl_Customers[[#This Row],[total_intl_calls]]&lt;=10, "Medium Calls", "High Calls"))</f>
        <v>Low Calls</v>
      </c>
      <c r="AF420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07" s="36" t="str">
        <f>IF(tbl_Customers[[#This Row],[Churn_Risk_Score]]&gt;=10,"High Risk", IF(tbl_Customers[[#This Row],[Churn_Risk_Score]]&gt;=5,"Medium Risk","Low Risk"))</f>
        <v>Low Risk</v>
      </c>
    </row>
    <row r="4208" spans="1:33" x14ac:dyDescent="0.35">
      <c r="A4208">
        <v>4207</v>
      </c>
      <c r="B4208" t="s">
        <v>61</v>
      </c>
      <c r="C4208">
        <v>102</v>
      </c>
      <c r="D4208" t="s">
        <v>28</v>
      </c>
      <c r="E4208" t="s">
        <v>22</v>
      </c>
      <c r="F4208" t="s">
        <v>23</v>
      </c>
      <c r="G4208">
        <v>18</v>
      </c>
      <c r="H4208">
        <v>144.4</v>
      </c>
      <c r="I4208">
        <v>76</v>
      </c>
      <c r="J4208">
        <v>24.55</v>
      </c>
      <c r="K4208">
        <v>160.69999999999999</v>
      </c>
      <c r="L4208">
        <v>97</v>
      </c>
      <c r="M4208">
        <v>13.66</v>
      </c>
      <c r="N4208">
        <v>200.8</v>
      </c>
      <c r="O4208">
        <v>101</v>
      </c>
      <c r="P4208">
        <v>9.0399999999999991</v>
      </c>
      <c r="Q4208">
        <v>9.3000000000000007</v>
      </c>
      <c r="R4208">
        <v>4</v>
      </c>
      <c r="S4208">
        <v>2.5099999999999998</v>
      </c>
      <c r="T4208">
        <v>0</v>
      </c>
      <c r="U4208" t="s">
        <v>22</v>
      </c>
      <c r="V4208">
        <f>IF(tbl_Customers[[#This Row],[churn]] = "yes", 1, 0)</f>
        <v>0</v>
      </c>
      <c r="W4208" t="str">
        <f>IF(tbl_Customers[[#This Row],[number_customer_service_calls]] &lt;= 1, "0-1 Calls", IF(tbl_Customers[[#This Row],[number_customer_service_calls]] &lt;= 3, "2-3 Calls", IF(tbl_Customers[[#This Row],[number_customer_service_calls]] &lt;=5, "4-5 Calls", "6+ Calls")))</f>
        <v>0-1 Calls</v>
      </c>
      <c r="X4208" t="str">
        <f>IF(tbl_Customers[[#This Row],[account_length]] &lt;= 50, "0-50", IF(tbl_Customers[[#This Row],[account_length]] &lt;=100, "51-100", IF(tbl_Customers[[#This Row],[account_length]] &lt;= 150, "101-150", "151+")))</f>
        <v>101-150</v>
      </c>
      <c r="Y4208" t="str">
        <f>IF(tbl_Customers[[#This Row],[total_intl_charge]] &lt;= 3, "Low Charges", "High Charges")</f>
        <v>Low Charges</v>
      </c>
      <c r="Z4208" t="str">
        <f>IF(tbl_Customers[[#This Row],[total_eve_calls]]&lt;=80,"Low Calls",
IF(tbl_Customers[[#This Row],[total_eve_calls]]&lt;=120,"Medium Calls","High Calls"))</f>
        <v>Medium Calls</v>
      </c>
      <c r="AA4208" t="str">
        <f>IF(tbl_Customers[[#This Row],[total_eve_charge]]&lt;=15,"Low Charges",
IF(tbl_Customers[[#This Row],[total_eve_charge]]&lt;=20,"Medium Charges","High Charges"))</f>
        <v>Low Charges</v>
      </c>
      <c r="AB420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08" t="str">
        <f>IF(tbl_Customers[[#This Row],[number_vmail_messages]] = 0, "No Usage", IF(tbl_Customers[[#This Row],[number_vmail_messages]] &lt;= 20, "Low Usage", IF(tbl_Customers[[#This Row],[number_vmail_messages]] &lt;= 40, "Medium Usgae", "High Usage")))</f>
        <v>Low Usage</v>
      </c>
      <c r="AD4208" t="str">
        <f>IF(tbl_Customers[[#This Row],[total_day_minutes]]&lt;=150,"Low Usage", IF(tbl_Customers[[#This Row],[total_day_minutes]]&lt;=200,"Medium Usage", IF(tbl_Customers[[#This Row],[total_day_minutes]]&lt;=250,"High Usage","Very High Usage")))</f>
        <v>Low Usage</v>
      </c>
      <c r="AE4208" t="str">
        <f>IF(tbl_Customers[[#This Row],[total_intl_calls]]&lt;=5,"Low Calls", IF(tbl_Customers[[#This Row],[total_intl_calls]]&lt;=10, "Medium Calls", "High Calls"))</f>
        <v>Low Calls</v>
      </c>
      <c r="AF420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08" s="36" t="str">
        <f>IF(tbl_Customers[[#This Row],[Churn_Risk_Score]]&gt;=10,"High Risk", IF(tbl_Customers[[#This Row],[Churn_Risk_Score]]&gt;=5,"Medium Risk","Low Risk"))</f>
        <v>Low Risk</v>
      </c>
    </row>
    <row r="4209" spans="1:33" x14ac:dyDescent="0.35">
      <c r="A4209">
        <v>4208</v>
      </c>
      <c r="B4209" t="s">
        <v>37</v>
      </c>
      <c r="C4209">
        <v>110</v>
      </c>
      <c r="D4209" t="s">
        <v>21</v>
      </c>
      <c r="E4209" t="s">
        <v>22</v>
      </c>
      <c r="F4209" t="s">
        <v>22</v>
      </c>
      <c r="G4209">
        <v>0</v>
      </c>
      <c r="H4209">
        <v>170.1</v>
      </c>
      <c r="I4209">
        <v>87</v>
      </c>
      <c r="J4209">
        <v>28.92</v>
      </c>
      <c r="K4209">
        <v>216.6</v>
      </c>
      <c r="L4209">
        <v>98</v>
      </c>
      <c r="M4209">
        <v>18.41</v>
      </c>
      <c r="N4209">
        <v>225</v>
      </c>
      <c r="O4209">
        <v>88</v>
      </c>
      <c r="P4209">
        <v>10.130000000000001</v>
      </c>
      <c r="Q4209">
        <v>10.8</v>
      </c>
      <c r="R4209">
        <v>3</v>
      </c>
      <c r="S4209">
        <v>2.92</v>
      </c>
      <c r="T4209">
        <v>2</v>
      </c>
      <c r="U4209" t="s">
        <v>22</v>
      </c>
      <c r="V4209">
        <f>IF(tbl_Customers[[#This Row],[churn]] = "yes", 1, 0)</f>
        <v>0</v>
      </c>
      <c r="W4209" t="str">
        <f>IF(tbl_Customers[[#This Row],[number_customer_service_calls]] &lt;= 1, "0-1 Calls", IF(tbl_Customers[[#This Row],[number_customer_service_calls]] &lt;= 3, "2-3 Calls", IF(tbl_Customers[[#This Row],[number_customer_service_calls]] &lt;=5, "4-5 Calls", "6+ Calls")))</f>
        <v>2-3 Calls</v>
      </c>
      <c r="X4209" t="str">
        <f>IF(tbl_Customers[[#This Row],[account_length]] &lt;= 50, "0-50", IF(tbl_Customers[[#This Row],[account_length]] &lt;=100, "51-100", IF(tbl_Customers[[#This Row],[account_length]] &lt;= 150, "101-150", "151+")))</f>
        <v>101-150</v>
      </c>
      <c r="Y4209" t="str">
        <f>IF(tbl_Customers[[#This Row],[total_intl_charge]] &lt;= 3, "Low Charges", "High Charges")</f>
        <v>Low Charges</v>
      </c>
      <c r="Z4209" t="str">
        <f>IF(tbl_Customers[[#This Row],[total_eve_calls]]&lt;=80,"Low Calls",
IF(tbl_Customers[[#This Row],[total_eve_calls]]&lt;=120,"Medium Calls","High Calls"))</f>
        <v>Medium Calls</v>
      </c>
      <c r="AA4209" t="str">
        <f>IF(tbl_Customers[[#This Row],[total_eve_charge]]&lt;=15,"Low Charges",
IF(tbl_Customers[[#This Row],[total_eve_charge]]&lt;=20,"Medium Charges","High Charges"))</f>
        <v>Medium Charges</v>
      </c>
      <c r="AB420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09" t="str">
        <f>IF(tbl_Customers[[#This Row],[number_vmail_messages]] = 0, "No Usage", IF(tbl_Customers[[#This Row],[number_vmail_messages]] &lt;= 20, "Low Usage", IF(tbl_Customers[[#This Row],[number_vmail_messages]] &lt;= 40, "Medium Usgae", "High Usage")))</f>
        <v>No Usage</v>
      </c>
      <c r="AD4209" t="str">
        <f>IF(tbl_Customers[[#This Row],[total_day_minutes]]&lt;=150,"Low Usage", IF(tbl_Customers[[#This Row],[total_day_minutes]]&lt;=200,"Medium Usage", IF(tbl_Customers[[#This Row],[total_day_minutes]]&lt;=250,"High Usage","Very High Usage")))</f>
        <v>Medium Usage</v>
      </c>
      <c r="AE4209" t="str">
        <f>IF(tbl_Customers[[#This Row],[total_intl_calls]]&lt;=5,"Low Calls", IF(tbl_Customers[[#This Row],[total_intl_calls]]&lt;=10, "Medium Calls", "High Calls"))</f>
        <v>Low Calls</v>
      </c>
      <c r="AF420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09" s="36" t="str">
        <f>IF(tbl_Customers[[#This Row],[Churn_Risk_Score]]&gt;=10,"High Risk", IF(tbl_Customers[[#This Row],[Churn_Risk_Score]]&gt;=5,"Medium Risk","Low Risk"))</f>
        <v>Low Risk</v>
      </c>
    </row>
    <row r="4210" spans="1:33" x14ac:dyDescent="0.35">
      <c r="A4210">
        <v>4209</v>
      </c>
      <c r="B4210" t="s">
        <v>66</v>
      </c>
      <c r="C4210">
        <v>90</v>
      </c>
      <c r="D4210" t="s">
        <v>21</v>
      </c>
      <c r="E4210" t="s">
        <v>22</v>
      </c>
      <c r="F4210" t="s">
        <v>22</v>
      </c>
      <c r="G4210">
        <v>0</v>
      </c>
      <c r="H4210">
        <v>104</v>
      </c>
      <c r="I4210">
        <v>104</v>
      </c>
      <c r="J4210">
        <v>17.68</v>
      </c>
      <c r="K4210">
        <v>170.9</v>
      </c>
      <c r="L4210">
        <v>106</v>
      </c>
      <c r="M4210">
        <v>14.53</v>
      </c>
      <c r="N4210">
        <v>158.80000000000001</v>
      </c>
      <c r="O4210">
        <v>99</v>
      </c>
      <c r="P4210">
        <v>7.15</v>
      </c>
      <c r="Q4210">
        <v>8.6999999999999993</v>
      </c>
      <c r="R4210">
        <v>5</v>
      </c>
      <c r="S4210">
        <v>2.35</v>
      </c>
      <c r="T4210">
        <v>4</v>
      </c>
      <c r="U4210" t="s">
        <v>23</v>
      </c>
      <c r="V4210">
        <f>IF(tbl_Customers[[#This Row],[churn]] = "yes", 1, 0)</f>
        <v>1</v>
      </c>
      <c r="W4210" t="str">
        <f>IF(tbl_Customers[[#This Row],[number_customer_service_calls]] &lt;= 1, "0-1 Calls", IF(tbl_Customers[[#This Row],[number_customer_service_calls]] &lt;= 3, "2-3 Calls", IF(tbl_Customers[[#This Row],[number_customer_service_calls]] &lt;=5, "4-5 Calls", "6+ Calls")))</f>
        <v>4-5 Calls</v>
      </c>
      <c r="X4210" t="str">
        <f>IF(tbl_Customers[[#This Row],[account_length]] &lt;= 50, "0-50", IF(tbl_Customers[[#This Row],[account_length]] &lt;=100, "51-100", IF(tbl_Customers[[#This Row],[account_length]] &lt;= 150, "101-150", "151+")))</f>
        <v>51-100</v>
      </c>
      <c r="Y4210" t="str">
        <f>IF(tbl_Customers[[#This Row],[total_intl_charge]] &lt;= 3, "Low Charges", "High Charges")</f>
        <v>Low Charges</v>
      </c>
      <c r="Z4210" t="str">
        <f>IF(tbl_Customers[[#This Row],[total_eve_calls]]&lt;=80,"Low Calls",
IF(tbl_Customers[[#This Row],[total_eve_calls]]&lt;=120,"Medium Calls","High Calls"))</f>
        <v>Medium Calls</v>
      </c>
      <c r="AA4210" t="str">
        <f>IF(tbl_Customers[[#This Row],[total_eve_charge]]&lt;=15,"Low Charges",
IF(tbl_Customers[[#This Row],[total_eve_charge]]&lt;=20,"Medium Charges","High Charges"))</f>
        <v>Low Charges</v>
      </c>
      <c r="AB421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210" t="str">
        <f>IF(tbl_Customers[[#This Row],[number_vmail_messages]] = 0, "No Usage", IF(tbl_Customers[[#This Row],[number_vmail_messages]] &lt;= 20, "Low Usage", IF(tbl_Customers[[#This Row],[number_vmail_messages]] &lt;= 40, "Medium Usgae", "High Usage")))</f>
        <v>No Usage</v>
      </c>
      <c r="AD4210" t="str">
        <f>IF(tbl_Customers[[#This Row],[total_day_minutes]]&lt;=150,"Low Usage", IF(tbl_Customers[[#This Row],[total_day_minutes]]&lt;=200,"Medium Usage", IF(tbl_Customers[[#This Row],[total_day_minutes]]&lt;=250,"High Usage","Very High Usage")))</f>
        <v>Low Usage</v>
      </c>
      <c r="AE4210" t="str">
        <f>IF(tbl_Customers[[#This Row],[total_intl_calls]]&lt;=5,"Low Calls", IF(tbl_Customers[[#This Row],[total_intl_calls]]&lt;=10, "Medium Calls", "High Calls"))</f>
        <v>Low Calls</v>
      </c>
      <c r="AF421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210" s="36" t="str">
        <f>IF(tbl_Customers[[#This Row],[Churn_Risk_Score]]&gt;=10,"High Risk", IF(tbl_Customers[[#This Row],[Churn_Risk_Score]]&gt;=5,"Medium Risk","Low Risk"))</f>
        <v>Medium Risk</v>
      </c>
    </row>
    <row r="4211" spans="1:33" x14ac:dyDescent="0.35">
      <c r="A4211">
        <v>4210</v>
      </c>
      <c r="B4211" t="s">
        <v>63</v>
      </c>
      <c r="C4211">
        <v>88</v>
      </c>
      <c r="D4211" t="s">
        <v>25</v>
      </c>
      <c r="E4211" t="s">
        <v>22</v>
      </c>
      <c r="F4211" t="s">
        <v>22</v>
      </c>
      <c r="G4211">
        <v>0</v>
      </c>
      <c r="H4211">
        <v>204.8</v>
      </c>
      <c r="I4211">
        <v>100</v>
      </c>
      <c r="J4211">
        <v>34.82</v>
      </c>
      <c r="K4211">
        <v>193.9</v>
      </c>
      <c r="L4211">
        <v>98</v>
      </c>
      <c r="M4211">
        <v>16.48</v>
      </c>
      <c r="N4211">
        <v>190.9</v>
      </c>
      <c r="O4211">
        <v>62</v>
      </c>
      <c r="P4211">
        <v>8.59</v>
      </c>
      <c r="Q4211">
        <v>2</v>
      </c>
      <c r="R4211">
        <v>11</v>
      </c>
      <c r="S4211">
        <v>0.54</v>
      </c>
      <c r="T4211">
        <v>1</v>
      </c>
      <c r="U4211" t="s">
        <v>22</v>
      </c>
      <c r="V4211">
        <f>IF(tbl_Customers[[#This Row],[churn]] = "yes", 1, 0)</f>
        <v>0</v>
      </c>
      <c r="W4211" t="str">
        <f>IF(tbl_Customers[[#This Row],[number_customer_service_calls]] &lt;= 1, "0-1 Calls", IF(tbl_Customers[[#This Row],[number_customer_service_calls]] &lt;= 3, "2-3 Calls", IF(tbl_Customers[[#This Row],[number_customer_service_calls]] &lt;=5, "4-5 Calls", "6+ Calls")))</f>
        <v>0-1 Calls</v>
      </c>
      <c r="X4211" t="str">
        <f>IF(tbl_Customers[[#This Row],[account_length]] &lt;= 50, "0-50", IF(tbl_Customers[[#This Row],[account_length]] &lt;=100, "51-100", IF(tbl_Customers[[#This Row],[account_length]] &lt;= 150, "101-150", "151+")))</f>
        <v>51-100</v>
      </c>
      <c r="Y4211" t="str">
        <f>IF(tbl_Customers[[#This Row],[total_intl_charge]] &lt;= 3, "Low Charges", "High Charges")</f>
        <v>Low Charges</v>
      </c>
      <c r="Z4211" t="str">
        <f>IF(tbl_Customers[[#This Row],[total_eve_calls]]&lt;=80,"Low Calls",
IF(tbl_Customers[[#This Row],[total_eve_calls]]&lt;=120,"Medium Calls","High Calls"))</f>
        <v>Medium Calls</v>
      </c>
      <c r="AA4211" t="str">
        <f>IF(tbl_Customers[[#This Row],[total_eve_charge]]&lt;=15,"Low Charges",
IF(tbl_Customers[[#This Row],[total_eve_charge]]&lt;=20,"Medium Charges","High Charges"))</f>
        <v>Medium Charges</v>
      </c>
      <c r="AB421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11" t="str">
        <f>IF(tbl_Customers[[#This Row],[number_vmail_messages]] = 0, "No Usage", IF(tbl_Customers[[#This Row],[number_vmail_messages]] &lt;= 20, "Low Usage", IF(tbl_Customers[[#This Row],[number_vmail_messages]] &lt;= 40, "Medium Usgae", "High Usage")))</f>
        <v>No Usage</v>
      </c>
      <c r="AD4211" t="str">
        <f>IF(tbl_Customers[[#This Row],[total_day_minutes]]&lt;=150,"Low Usage", IF(tbl_Customers[[#This Row],[total_day_minutes]]&lt;=200,"Medium Usage", IF(tbl_Customers[[#This Row],[total_day_minutes]]&lt;=250,"High Usage","Very High Usage")))</f>
        <v>High Usage</v>
      </c>
      <c r="AE4211" t="str">
        <f>IF(tbl_Customers[[#This Row],[total_intl_calls]]&lt;=5,"Low Calls", IF(tbl_Customers[[#This Row],[total_intl_calls]]&lt;=10, "Medium Calls", "High Calls"))</f>
        <v>High Calls</v>
      </c>
      <c r="AF421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11" s="36" t="str">
        <f>IF(tbl_Customers[[#This Row],[Churn_Risk_Score]]&gt;=10,"High Risk", IF(tbl_Customers[[#This Row],[Churn_Risk_Score]]&gt;=5,"Medium Risk","Low Risk"))</f>
        <v>Low Risk</v>
      </c>
    </row>
    <row r="4212" spans="1:33" x14ac:dyDescent="0.35">
      <c r="A4212">
        <v>4211</v>
      </c>
      <c r="B4212" t="s">
        <v>75</v>
      </c>
      <c r="C4212">
        <v>97</v>
      </c>
      <c r="D4212" t="s">
        <v>21</v>
      </c>
      <c r="E4212" t="s">
        <v>22</v>
      </c>
      <c r="F4212" t="s">
        <v>22</v>
      </c>
      <c r="G4212">
        <v>0</v>
      </c>
      <c r="H4212">
        <v>197.8</v>
      </c>
      <c r="I4212">
        <v>122</v>
      </c>
      <c r="J4212">
        <v>33.630000000000003</v>
      </c>
      <c r="K4212">
        <v>208.2</v>
      </c>
      <c r="L4212">
        <v>147</v>
      </c>
      <c r="M4212">
        <v>17.7</v>
      </c>
      <c r="N4212">
        <v>106.3</v>
      </c>
      <c r="O4212">
        <v>115</v>
      </c>
      <c r="P4212">
        <v>4.78</v>
      </c>
      <c r="Q4212">
        <v>15.1</v>
      </c>
      <c r="R4212">
        <v>4</v>
      </c>
      <c r="S4212">
        <v>4.08</v>
      </c>
      <c r="T4212">
        <v>1</v>
      </c>
      <c r="U4212" t="s">
        <v>22</v>
      </c>
      <c r="V4212">
        <f>IF(tbl_Customers[[#This Row],[churn]] = "yes", 1, 0)</f>
        <v>0</v>
      </c>
      <c r="W4212" t="str">
        <f>IF(tbl_Customers[[#This Row],[number_customer_service_calls]] &lt;= 1, "0-1 Calls", IF(tbl_Customers[[#This Row],[number_customer_service_calls]] &lt;= 3, "2-3 Calls", IF(tbl_Customers[[#This Row],[number_customer_service_calls]] &lt;=5, "4-5 Calls", "6+ Calls")))</f>
        <v>0-1 Calls</v>
      </c>
      <c r="X4212" t="str">
        <f>IF(tbl_Customers[[#This Row],[account_length]] &lt;= 50, "0-50", IF(tbl_Customers[[#This Row],[account_length]] &lt;=100, "51-100", IF(tbl_Customers[[#This Row],[account_length]] &lt;= 150, "101-150", "151+")))</f>
        <v>51-100</v>
      </c>
      <c r="Y4212" t="str">
        <f>IF(tbl_Customers[[#This Row],[total_intl_charge]] &lt;= 3, "Low Charges", "High Charges")</f>
        <v>High Charges</v>
      </c>
      <c r="Z4212" t="str">
        <f>IF(tbl_Customers[[#This Row],[total_eve_calls]]&lt;=80,"Low Calls",
IF(tbl_Customers[[#This Row],[total_eve_calls]]&lt;=120,"Medium Calls","High Calls"))</f>
        <v>High Calls</v>
      </c>
      <c r="AA4212" t="str">
        <f>IF(tbl_Customers[[#This Row],[total_eve_charge]]&lt;=15,"Low Charges",
IF(tbl_Customers[[#This Row],[total_eve_charge]]&lt;=20,"Medium Charges","High Charges"))</f>
        <v>Medium Charges</v>
      </c>
      <c r="AB421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12" t="str">
        <f>IF(tbl_Customers[[#This Row],[number_vmail_messages]] = 0, "No Usage", IF(tbl_Customers[[#This Row],[number_vmail_messages]] &lt;= 20, "Low Usage", IF(tbl_Customers[[#This Row],[number_vmail_messages]] &lt;= 40, "Medium Usgae", "High Usage")))</f>
        <v>No Usage</v>
      </c>
      <c r="AD4212" t="str">
        <f>IF(tbl_Customers[[#This Row],[total_day_minutes]]&lt;=150,"Low Usage", IF(tbl_Customers[[#This Row],[total_day_minutes]]&lt;=200,"Medium Usage", IF(tbl_Customers[[#This Row],[total_day_minutes]]&lt;=250,"High Usage","Very High Usage")))</f>
        <v>Medium Usage</v>
      </c>
      <c r="AE4212" t="str">
        <f>IF(tbl_Customers[[#This Row],[total_intl_calls]]&lt;=5,"Low Calls", IF(tbl_Customers[[#This Row],[total_intl_calls]]&lt;=10, "Medium Calls", "High Calls"))</f>
        <v>Low Calls</v>
      </c>
      <c r="AF421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12" s="36" t="str">
        <f>IF(tbl_Customers[[#This Row],[Churn_Risk_Score]]&gt;=10,"High Risk", IF(tbl_Customers[[#This Row],[Churn_Risk_Score]]&gt;=5,"Medium Risk","Low Risk"))</f>
        <v>Low Risk</v>
      </c>
    </row>
    <row r="4213" spans="1:33" x14ac:dyDescent="0.35">
      <c r="A4213">
        <v>4212</v>
      </c>
      <c r="B4213" t="s">
        <v>39</v>
      </c>
      <c r="C4213">
        <v>115</v>
      </c>
      <c r="D4213" t="s">
        <v>21</v>
      </c>
      <c r="E4213" t="s">
        <v>22</v>
      </c>
      <c r="F4213" t="s">
        <v>22</v>
      </c>
      <c r="G4213">
        <v>0</v>
      </c>
      <c r="H4213">
        <v>211.1</v>
      </c>
      <c r="I4213">
        <v>112</v>
      </c>
      <c r="J4213">
        <v>35.89</v>
      </c>
      <c r="K4213">
        <v>227.8</v>
      </c>
      <c r="L4213">
        <v>113</v>
      </c>
      <c r="M4213">
        <v>19.36</v>
      </c>
      <c r="N4213">
        <v>179.6</v>
      </c>
      <c r="O4213">
        <v>110</v>
      </c>
      <c r="P4213">
        <v>8.08</v>
      </c>
      <c r="Q4213">
        <v>7.2</v>
      </c>
      <c r="R4213">
        <v>2</v>
      </c>
      <c r="S4213">
        <v>1.94</v>
      </c>
      <c r="T4213">
        <v>0</v>
      </c>
      <c r="U4213" t="s">
        <v>22</v>
      </c>
      <c r="V4213">
        <f>IF(tbl_Customers[[#This Row],[churn]] = "yes", 1, 0)</f>
        <v>0</v>
      </c>
      <c r="W4213" t="str">
        <f>IF(tbl_Customers[[#This Row],[number_customer_service_calls]] &lt;= 1, "0-1 Calls", IF(tbl_Customers[[#This Row],[number_customer_service_calls]] &lt;= 3, "2-3 Calls", IF(tbl_Customers[[#This Row],[number_customer_service_calls]] &lt;=5, "4-5 Calls", "6+ Calls")))</f>
        <v>0-1 Calls</v>
      </c>
      <c r="X4213" t="str">
        <f>IF(tbl_Customers[[#This Row],[account_length]] &lt;= 50, "0-50", IF(tbl_Customers[[#This Row],[account_length]] &lt;=100, "51-100", IF(tbl_Customers[[#This Row],[account_length]] &lt;= 150, "101-150", "151+")))</f>
        <v>101-150</v>
      </c>
      <c r="Y4213" t="str">
        <f>IF(tbl_Customers[[#This Row],[total_intl_charge]] &lt;= 3, "Low Charges", "High Charges")</f>
        <v>Low Charges</v>
      </c>
      <c r="Z4213" t="str">
        <f>IF(tbl_Customers[[#This Row],[total_eve_calls]]&lt;=80,"Low Calls",
IF(tbl_Customers[[#This Row],[total_eve_calls]]&lt;=120,"Medium Calls","High Calls"))</f>
        <v>Medium Calls</v>
      </c>
      <c r="AA4213" t="str">
        <f>IF(tbl_Customers[[#This Row],[total_eve_charge]]&lt;=15,"Low Charges",
IF(tbl_Customers[[#This Row],[total_eve_charge]]&lt;=20,"Medium Charges","High Charges"))</f>
        <v>Medium Charges</v>
      </c>
      <c r="AB421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13" t="str">
        <f>IF(tbl_Customers[[#This Row],[number_vmail_messages]] = 0, "No Usage", IF(tbl_Customers[[#This Row],[number_vmail_messages]] &lt;= 20, "Low Usage", IF(tbl_Customers[[#This Row],[number_vmail_messages]] &lt;= 40, "Medium Usgae", "High Usage")))</f>
        <v>No Usage</v>
      </c>
      <c r="AD4213" t="str">
        <f>IF(tbl_Customers[[#This Row],[total_day_minutes]]&lt;=150,"Low Usage", IF(tbl_Customers[[#This Row],[total_day_minutes]]&lt;=200,"Medium Usage", IF(tbl_Customers[[#This Row],[total_day_minutes]]&lt;=250,"High Usage","Very High Usage")))</f>
        <v>High Usage</v>
      </c>
      <c r="AE4213" t="str">
        <f>IF(tbl_Customers[[#This Row],[total_intl_calls]]&lt;=5,"Low Calls", IF(tbl_Customers[[#This Row],[total_intl_calls]]&lt;=10, "Medium Calls", "High Calls"))</f>
        <v>Low Calls</v>
      </c>
      <c r="AF421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13" s="36" t="str">
        <f>IF(tbl_Customers[[#This Row],[Churn_Risk_Score]]&gt;=10,"High Risk", IF(tbl_Customers[[#This Row],[Churn_Risk_Score]]&gt;=5,"Medium Risk","Low Risk"))</f>
        <v>Low Risk</v>
      </c>
    </row>
    <row r="4214" spans="1:33" x14ac:dyDescent="0.35">
      <c r="A4214">
        <v>4213</v>
      </c>
      <c r="B4214" t="s">
        <v>59</v>
      </c>
      <c r="C4214">
        <v>88</v>
      </c>
      <c r="D4214" t="s">
        <v>28</v>
      </c>
      <c r="E4214" t="s">
        <v>22</v>
      </c>
      <c r="F4214" t="s">
        <v>22</v>
      </c>
      <c r="G4214">
        <v>0</v>
      </c>
      <c r="H4214">
        <v>202.6</v>
      </c>
      <c r="I4214">
        <v>139</v>
      </c>
      <c r="J4214">
        <v>34.44</v>
      </c>
      <c r="K4214">
        <v>210.7</v>
      </c>
      <c r="L4214">
        <v>123</v>
      </c>
      <c r="M4214">
        <v>17.91</v>
      </c>
      <c r="N4214">
        <v>81.099999999999994</v>
      </c>
      <c r="O4214">
        <v>86</v>
      </c>
      <c r="P4214">
        <v>3.65</v>
      </c>
      <c r="Q4214">
        <v>9.8000000000000007</v>
      </c>
      <c r="R4214">
        <v>8</v>
      </c>
      <c r="S4214">
        <v>2.65</v>
      </c>
      <c r="T4214">
        <v>1</v>
      </c>
      <c r="U4214" t="s">
        <v>22</v>
      </c>
      <c r="V4214">
        <f>IF(tbl_Customers[[#This Row],[churn]] = "yes", 1, 0)</f>
        <v>0</v>
      </c>
      <c r="W4214" t="str">
        <f>IF(tbl_Customers[[#This Row],[number_customer_service_calls]] &lt;= 1, "0-1 Calls", IF(tbl_Customers[[#This Row],[number_customer_service_calls]] &lt;= 3, "2-3 Calls", IF(tbl_Customers[[#This Row],[number_customer_service_calls]] &lt;=5, "4-5 Calls", "6+ Calls")))</f>
        <v>0-1 Calls</v>
      </c>
      <c r="X4214" t="str">
        <f>IF(tbl_Customers[[#This Row],[account_length]] &lt;= 50, "0-50", IF(tbl_Customers[[#This Row],[account_length]] &lt;=100, "51-100", IF(tbl_Customers[[#This Row],[account_length]] &lt;= 150, "101-150", "151+")))</f>
        <v>51-100</v>
      </c>
      <c r="Y4214" t="str">
        <f>IF(tbl_Customers[[#This Row],[total_intl_charge]] &lt;= 3, "Low Charges", "High Charges")</f>
        <v>Low Charges</v>
      </c>
      <c r="Z4214" t="str">
        <f>IF(tbl_Customers[[#This Row],[total_eve_calls]]&lt;=80,"Low Calls",
IF(tbl_Customers[[#This Row],[total_eve_calls]]&lt;=120,"Medium Calls","High Calls"))</f>
        <v>High Calls</v>
      </c>
      <c r="AA4214" t="str">
        <f>IF(tbl_Customers[[#This Row],[total_eve_charge]]&lt;=15,"Low Charges",
IF(tbl_Customers[[#This Row],[total_eve_charge]]&lt;=20,"Medium Charges","High Charges"))</f>
        <v>Medium Charges</v>
      </c>
      <c r="AB421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14" t="str">
        <f>IF(tbl_Customers[[#This Row],[number_vmail_messages]] = 0, "No Usage", IF(tbl_Customers[[#This Row],[number_vmail_messages]] &lt;= 20, "Low Usage", IF(tbl_Customers[[#This Row],[number_vmail_messages]] &lt;= 40, "Medium Usgae", "High Usage")))</f>
        <v>No Usage</v>
      </c>
      <c r="AD4214" t="str">
        <f>IF(tbl_Customers[[#This Row],[total_day_minutes]]&lt;=150,"Low Usage", IF(tbl_Customers[[#This Row],[total_day_minutes]]&lt;=200,"Medium Usage", IF(tbl_Customers[[#This Row],[total_day_minutes]]&lt;=250,"High Usage","Very High Usage")))</f>
        <v>High Usage</v>
      </c>
      <c r="AE4214" t="str">
        <f>IF(tbl_Customers[[#This Row],[total_intl_calls]]&lt;=5,"Low Calls", IF(tbl_Customers[[#This Row],[total_intl_calls]]&lt;=10, "Medium Calls", "High Calls"))</f>
        <v>Medium Calls</v>
      </c>
      <c r="AF421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14" s="36" t="str">
        <f>IF(tbl_Customers[[#This Row],[Churn_Risk_Score]]&gt;=10,"High Risk", IF(tbl_Customers[[#This Row],[Churn_Risk_Score]]&gt;=5,"Medium Risk","Low Risk"))</f>
        <v>Low Risk</v>
      </c>
    </row>
    <row r="4215" spans="1:33" x14ac:dyDescent="0.35">
      <c r="A4215">
        <v>4214</v>
      </c>
      <c r="B4215" t="s">
        <v>61</v>
      </c>
      <c r="C4215">
        <v>137</v>
      </c>
      <c r="D4215" t="s">
        <v>25</v>
      </c>
      <c r="E4215" t="s">
        <v>23</v>
      </c>
      <c r="F4215" t="s">
        <v>22</v>
      </c>
      <c r="G4215">
        <v>0</v>
      </c>
      <c r="H4215">
        <v>312.39999999999998</v>
      </c>
      <c r="I4215">
        <v>110</v>
      </c>
      <c r="J4215">
        <v>53.11</v>
      </c>
      <c r="K4215">
        <v>231.1</v>
      </c>
      <c r="L4215">
        <v>73</v>
      </c>
      <c r="M4215">
        <v>19.64</v>
      </c>
      <c r="N4215">
        <v>120.1</v>
      </c>
      <c r="O4215">
        <v>78</v>
      </c>
      <c r="P4215">
        <v>5.4</v>
      </c>
      <c r="Q4215">
        <v>10.6</v>
      </c>
      <c r="R4215">
        <v>2</v>
      </c>
      <c r="S4215">
        <v>2.86</v>
      </c>
      <c r="T4215">
        <v>1</v>
      </c>
      <c r="U4215" t="s">
        <v>23</v>
      </c>
      <c r="V4215">
        <f>IF(tbl_Customers[[#This Row],[churn]] = "yes", 1, 0)</f>
        <v>1</v>
      </c>
      <c r="W4215" t="str">
        <f>IF(tbl_Customers[[#This Row],[number_customer_service_calls]] &lt;= 1, "0-1 Calls", IF(tbl_Customers[[#This Row],[number_customer_service_calls]] &lt;= 3, "2-3 Calls", IF(tbl_Customers[[#This Row],[number_customer_service_calls]] &lt;=5, "4-5 Calls", "6+ Calls")))</f>
        <v>0-1 Calls</v>
      </c>
      <c r="X4215" t="str">
        <f>IF(tbl_Customers[[#This Row],[account_length]] &lt;= 50, "0-50", IF(tbl_Customers[[#This Row],[account_length]] &lt;=100, "51-100", IF(tbl_Customers[[#This Row],[account_length]] &lt;= 150, "101-150", "151+")))</f>
        <v>101-150</v>
      </c>
      <c r="Y4215" t="str">
        <f>IF(tbl_Customers[[#This Row],[total_intl_charge]] &lt;= 3, "Low Charges", "High Charges")</f>
        <v>Low Charges</v>
      </c>
      <c r="Z4215" t="str">
        <f>IF(tbl_Customers[[#This Row],[total_eve_calls]]&lt;=80,"Low Calls",
IF(tbl_Customers[[#This Row],[total_eve_calls]]&lt;=120,"Medium Calls","High Calls"))</f>
        <v>Low Calls</v>
      </c>
      <c r="AA4215" t="str">
        <f>IF(tbl_Customers[[#This Row],[total_eve_charge]]&lt;=15,"Low Charges",
IF(tbl_Customers[[#This Row],[total_eve_charge]]&lt;=20,"Medium Charges","High Charges"))</f>
        <v>Medium Charges</v>
      </c>
      <c r="AB421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15" t="str">
        <f>IF(tbl_Customers[[#This Row],[number_vmail_messages]] = 0, "No Usage", IF(tbl_Customers[[#This Row],[number_vmail_messages]] &lt;= 20, "Low Usage", IF(tbl_Customers[[#This Row],[number_vmail_messages]] &lt;= 40, "Medium Usgae", "High Usage")))</f>
        <v>No Usage</v>
      </c>
      <c r="AD4215" t="str">
        <f>IF(tbl_Customers[[#This Row],[total_day_minutes]]&lt;=150,"Low Usage", IF(tbl_Customers[[#This Row],[total_day_minutes]]&lt;=200,"Medium Usage", IF(tbl_Customers[[#This Row],[total_day_minutes]]&lt;=250,"High Usage","Very High Usage")))</f>
        <v>Very High Usage</v>
      </c>
      <c r="AE4215" t="str">
        <f>IF(tbl_Customers[[#This Row],[total_intl_calls]]&lt;=5,"Low Calls", IF(tbl_Customers[[#This Row],[total_intl_calls]]&lt;=10, "Medium Calls", "High Calls"))</f>
        <v>Low Calls</v>
      </c>
      <c r="AF421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8</v>
      </c>
      <c r="AG4215" s="36" t="str">
        <f>IF(tbl_Customers[[#This Row],[Churn_Risk_Score]]&gt;=10,"High Risk", IF(tbl_Customers[[#This Row],[Churn_Risk_Score]]&gt;=5,"Medium Risk","Low Risk"))</f>
        <v>Medium Risk</v>
      </c>
    </row>
    <row r="4216" spans="1:33" x14ac:dyDescent="0.35">
      <c r="A4216">
        <v>4215</v>
      </c>
      <c r="B4216" t="s">
        <v>63</v>
      </c>
      <c r="C4216">
        <v>128</v>
      </c>
      <c r="D4216" t="s">
        <v>28</v>
      </c>
      <c r="E4216" t="s">
        <v>22</v>
      </c>
      <c r="F4216" t="s">
        <v>23</v>
      </c>
      <c r="G4216">
        <v>41</v>
      </c>
      <c r="H4216">
        <v>184.8</v>
      </c>
      <c r="I4216">
        <v>76</v>
      </c>
      <c r="J4216">
        <v>31.42</v>
      </c>
      <c r="K4216">
        <v>160.6</v>
      </c>
      <c r="L4216">
        <v>86</v>
      </c>
      <c r="M4216">
        <v>13.65</v>
      </c>
      <c r="N4216">
        <v>162</v>
      </c>
      <c r="O4216">
        <v>131</v>
      </c>
      <c r="P4216">
        <v>7.29</v>
      </c>
      <c r="Q4216">
        <v>9.8000000000000007</v>
      </c>
      <c r="R4216">
        <v>6</v>
      </c>
      <c r="S4216">
        <v>2.65</v>
      </c>
      <c r="T4216">
        <v>2</v>
      </c>
      <c r="U4216" t="s">
        <v>22</v>
      </c>
      <c r="V4216">
        <f>IF(tbl_Customers[[#This Row],[churn]] = "yes", 1, 0)</f>
        <v>0</v>
      </c>
      <c r="W4216" t="str">
        <f>IF(tbl_Customers[[#This Row],[number_customer_service_calls]] &lt;= 1, "0-1 Calls", IF(tbl_Customers[[#This Row],[number_customer_service_calls]] &lt;= 3, "2-3 Calls", IF(tbl_Customers[[#This Row],[number_customer_service_calls]] &lt;=5, "4-5 Calls", "6+ Calls")))</f>
        <v>2-3 Calls</v>
      </c>
      <c r="X4216" t="str">
        <f>IF(tbl_Customers[[#This Row],[account_length]] &lt;= 50, "0-50", IF(tbl_Customers[[#This Row],[account_length]] &lt;=100, "51-100", IF(tbl_Customers[[#This Row],[account_length]] &lt;= 150, "101-150", "151+")))</f>
        <v>101-150</v>
      </c>
      <c r="Y4216" t="str">
        <f>IF(tbl_Customers[[#This Row],[total_intl_charge]] &lt;= 3, "Low Charges", "High Charges")</f>
        <v>Low Charges</v>
      </c>
      <c r="Z4216" t="str">
        <f>IF(tbl_Customers[[#This Row],[total_eve_calls]]&lt;=80,"Low Calls",
IF(tbl_Customers[[#This Row],[total_eve_calls]]&lt;=120,"Medium Calls","High Calls"))</f>
        <v>Medium Calls</v>
      </c>
      <c r="AA4216" t="str">
        <f>IF(tbl_Customers[[#This Row],[total_eve_charge]]&lt;=15,"Low Charges",
IF(tbl_Customers[[#This Row],[total_eve_charge]]&lt;=20,"Medium Charges","High Charges"))</f>
        <v>Low Charges</v>
      </c>
      <c r="AB421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16" t="str">
        <f>IF(tbl_Customers[[#This Row],[number_vmail_messages]] = 0, "No Usage", IF(tbl_Customers[[#This Row],[number_vmail_messages]] &lt;= 20, "Low Usage", IF(tbl_Customers[[#This Row],[number_vmail_messages]] &lt;= 40, "Medium Usgae", "High Usage")))</f>
        <v>High Usage</v>
      </c>
      <c r="AD4216" t="str">
        <f>IF(tbl_Customers[[#This Row],[total_day_minutes]]&lt;=150,"Low Usage", IF(tbl_Customers[[#This Row],[total_day_minutes]]&lt;=200,"Medium Usage", IF(tbl_Customers[[#This Row],[total_day_minutes]]&lt;=250,"High Usage","Very High Usage")))</f>
        <v>Medium Usage</v>
      </c>
      <c r="AE4216" t="str">
        <f>IF(tbl_Customers[[#This Row],[total_intl_calls]]&lt;=5,"Low Calls", IF(tbl_Customers[[#This Row],[total_intl_calls]]&lt;=10, "Medium Calls", "High Calls"))</f>
        <v>Medium Calls</v>
      </c>
      <c r="AF421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16" s="36" t="str">
        <f>IF(tbl_Customers[[#This Row],[Churn_Risk_Score]]&gt;=10,"High Risk", IF(tbl_Customers[[#This Row],[Churn_Risk_Score]]&gt;=5,"Medium Risk","Low Risk"))</f>
        <v>Low Risk</v>
      </c>
    </row>
    <row r="4217" spans="1:33" x14ac:dyDescent="0.35">
      <c r="A4217">
        <v>4216</v>
      </c>
      <c r="B4217" t="s">
        <v>26</v>
      </c>
      <c r="C4217">
        <v>71</v>
      </c>
      <c r="D4217" t="s">
        <v>21</v>
      </c>
      <c r="E4217" t="s">
        <v>22</v>
      </c>
      <c r="F4217" t="s">
        <v>22</v>
      </c>
      <c r="G4217">
        <v>0</v>
      </c>
      <c r="H4217">
        <v>123.8</v>
      </c>
      <c r="I4217">
        <v>130</v>
      </c>
      <c r="J4217">
        <v>21.05</v>
      </c>
      <c r="K4217">
        <v>226.5</v>
      </c>
      <c r="L4217">
        <v>91</v>
      </c>
      <c r="M4217">
        <v>19.25</v>
      </c>
      <c r="N4217">
        <v>213.9</v>
      </c>
      <c r="O4217">
        <v>96</v>
      </c>
      <c r="P4217">
        <v>9.6300000000000008</v>
      </c>
      <c r="Q4217">
        <v>8.8000000000000007</v>
      </c>
      <c r="R4217">
        <v>7</v>
      </c>
      <c r="S4217">
        <v>2.38</v>
      </c>
      <c r="T4217">
        <v>2</v>
      </c>
      <c r="U4217" t="s">
        <v>22</v>
      </c>
      <c r="V4217">
        <f>IF(tbl_Customers[[#This Row],[churn]] = "yes", 1, 0)</f>
        <v>0</v>
      </c>
      <c r="W4217" t="str">
        <f>IF(tbl_Customers[[#This Row],[number_customer_service_calls]] &lt;= 1, "0-1 Calls", IF(tbl_Customers[[#This Row],[number_customer_service_calls]] &lt;= 3, "2-3 Calls", IF(tbl_Customers[[#This Row],[number_customer_service_calls]] &lt;=5, "4-5 Calls", "6+ Calls")))</f>
        <v>2-3 Calls</v>
      </c>
      <c r="X4217" t="str">
        <f>IF(tbl_Customers[[#This Row],[account_length]] &lt;= 50, "0-50", IF(tbl_Customers[[#This Row],[account_length]] &lt;=100, "51-100", IF(tbl_Customers[[#This Row],[account_length]] &lt;= 150, "101-150", "151+")))</f>
        <v>51-100</v>
      </c>
      <c r="Y4217" t="str">
        <f>IF(tbl_Customers[[#This Row],[total_intl_charge]] &lt;= 3, "Low Charges", "High Charges")</f>
        <v>Low Charges</v>
      </c>
      <c r="Z4217" t="str">
        <f>IF(tbl_Customers[[#This Row],[total_eve_calls]]&lt;=80,"Low Calls",
IF(tbl_Customers[[#This Row],[total_eve_calls]]&lt;=120,"Medium Calls","High Calls"))</f>
        <v>Medium Calls</v>
      </c>
      <c r="AA4217" t="str">
        <f>IF(tbl_Customers[[#This Row],[total_eve_charge]]&lt;=15,"Low Charges",
IF(tbl_Customers[[#This Row],[total_eve_charge]]&lt;=20,"Medium Charges","High Charges"))</f>
        <v>Medium Charges</v>
      </c>
      <c r="AB421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17" t="str">
        <f>IF(tbl_Customers[[#This Row],[number_vmail_messages]] = 0, "No Usage", IF(tbl_Customers[[#This Row],[number_vmail_messages]] &lt;= 20, "Low Usage", IF(tbl_Customers[[#This Row],[number_vmail_messages]] &lt;= 40, "Medium Usgae", "High Usage")))</f>
        <v>No Usage</v>
      </c>
      <c r="AD4217" t="str">
        <f>IF(tbl_Customers[[#This Row],[total_day_minutes]]&lt;=150,"Low Usage", IF(tbl_Customers[[#This Row],[total_day_minutes]]&lt;=200,"Medium Usage", IF(tbl_Customers[[#This Row],[total_day_minutes]]&lt;=250,"High Usage","Very High Usage")))</f>
        <v>Low Usage</v>
      </c>
      <c r="AE4217" t="str">
        <f>IF(tbl_Customers[[#This Row],[total_intl_calls]]&lt;=5,"Low Calls", IF(tbl_Customers[[#This Row],[total_intl_calls]]&lt;=10, "Medium Calls", "High Calls"))</f>
        <v>Medium Calls</v>
      </c>
      <c r="AF421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17" s="36" t="str">
        <f>IF(tbl_Customers[[#This Row],[Churn_Risk_Score]]&gt;=10,"High Risk", IF(tbl_Customers[[#This Row],[Churn_Risk_Score]]&gt;=5,"Medium Risk","Low Risk"))</f>
        <v>Low Risk</v>
      </c>
    </row>
    <row r="4218" spans="1:33" x14ac:dyDescent="0.35">
      <c r="A4218">
        <v>4217</v>
      </c>
      <c r="B4218" t="s">
        <v>44</v>
      </c>
      <c r="C4218">
        <v>91</v>
      </c>
      <c r="D4218" t="s">
        <v>21</v>
      </c>
      <c r="E4218" t="s">
        <v>22</v>
      </c>
      <c r="F4218" t="s">
        <v>22</v>
      </c>
      <c r="G4218">
        <v>0</v>
      </c>
      <c r="H4218">
        <v>34.5</v>
      </c>
      <c r="I4218">
        <v>85</v>
      </c>
      <c r="J4218">
        <v>5.87</v>
      </c>
      <c r="K4218">
        <v>192.3</v>
      </c>
      <c r="L4218">
        <v>80</v>
      </c>
      <c r="M4218">
        <v>16.350000000000001</v>
      </c>
      <c r="N4218">
        <v>256.3</v>
      </c>
      <c r="O4218">
        <v>71</v>
      </c>
      <c r="P4218">
        <v>11.53</v>
      </c>
      <c r="Q4218">
        <v>7.9</v>
      </c>
      <c r="R4218">
        <v>7</v>
      </c>
      <c r="S4218">
        <v>2.13</v>
      </c>
      <c r="T4218">
        <v>0</v>
      </c>
      <c r="U4218" t="s">
        <v>22</v>
      </c>
      <c r="V4218">
        <f>IF(tbl_Customers[[#This Row],[churn]] = "yes", 1, 0)</f>
        <v>0</v>
      </c>
      <c r="W4218" t="str">
        <f>IF(tbl_Customers[[#This Row],[number_customer_service_calls]] &lt;= 1, "0-1 Calls", IF(tbl_Customers[[#This Row],[number_customer_service_calls]] &lt;= 3, "2-3 Calls", IF(tbl_Customers[[#This Row],[number_customer_service_calls]] &lt;=5, "4-5 Calls", "6+ Calls")))</f>
        <v>0-1 Calls</v>
      </c>
      <c r="X4218" t="str">
        <f>IF(tbl_Customers[[#This Row],[account_length]] &lt;= 50, "0-50", IF(tbl_Customers[[#This Row],[account_length]] &lt;=100, "51-100", IF(tbl_Customers[[#This Row],[account_length]] &lt;= 150, "101-150", "151+")))</f>
        <v>51-100</v>
      </c>
      <c r="Y4218" t="str">
        <f>IF(tbl_Customers[[#This Row],[total_intl_charge]] &lt;= 3, "Low Charges", "High Charges")</f>
        <v>Low Charges</v>
      </c>
      <c r="Z4218" t="str">
        <f>IF(tbl_Customers[[#This Row],[total_eve_calls]]&lt;=80,"Low Calls",
IF(tbl_Customers[[#This Row],[total_eve_calls]]&lt;=120,"Medium Calls","High Calls"))</f>
        <v>Low Calls</v>
      </c>
      <c r="AA4218" t="str">
        <f>IF(tbl_Customers[[#This Row],[total_eve_charge]]&lt;=15,"Low Charges",
IF(tbl_Customers[[#This Row],[total_eve_charge]]&lt;=20,"Medium Charges","High Charges"))</f>
        <v>Medium Charges</v>
      </c>
      <c r="AB421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18" t="str">
        <f>IF(tbl_Customers[[#This Row],[number_vmail_messages]] = 0, "No Usage", IF(tbl_Customers[[#This Row],[number_vmail_messages]] &lt;= 20, "Low Usage", IF(tbl_Customers[[#This Row],[number_vmail_messages]] &lt;= 40, "Medium Usgae", "High Usage")))</f>
        <v>No Usage</v>
      </c>
      <c r="AD4218" t="str">
        <f>IF(tbl_Customers[[#This Row],[total_day_minutes]]&lt;=150,"Low Usage", IF(tbl_Customers[[#This Row],[total_day_minutes]]&lt;=200,"Medium Usage", IF(tbl_Customers[[#This Row],[total_day_minutes]]&lt;=250,"High Usage","Very High Usage")))</f>
        <v>Low Usage</v>
      </c>
      <c r="AE4218" t="str">
        <f>IF(tbl_Customers[[#This Row],[total_intl_calls]]&lt;=5,"Low Calls", IF(tbl_Customers[[#This Row],[total_intl_calls]]&lt;=10, "Medium Calls", "High Calls"))</f>
        <v>Medium Calls</v>
      </c>
      <c r="AF421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18" s="36" t="str">
        <f>IF(tbl_Customers[[#This Row],[Churn_Risk_Score]]&gt;=10,"High Risk", IF(tbl_Customers[[#This Row],[Churn_Risk_Score]]&gt;=5,"Medium Risk","Low Risk"))</f>
        <v>Low Risk</v>
      </c>
    </row>
    <row r="4219" spans="1:33" x14ac:dyDescent="0.35">
      <c r="A4219">
        <v>4218</v>
      </c>
      <c r="B4219" t="s">
        <v>49</v>
      </c>
      <c r="C4219">
        <v>47</v>
      </c>
      <c r="D4219" t="s">
        <v>21</v>
      </c>
      <c r="E4219" t="s">
        <v>23</v>
      </c>
      <c r="F4219" t="s">
        <v>23</v>
      </c>
      <c r="G4219">
        <v>31</v>
      </c>
      <c r="H4219">
        <v>140.6</v>
      </c>
      <c r="I4219">
        <v>114</v>
      </c>
      <c r="J4219">
        <v>23.9</v>
      </c>
      <c r="K4219">
        <v>264.60000000000002</v>
      </c>
      <c r="L4219">
        <v>44</v>
      </c>
      <c r="M4219">
        <v>22.49</v>
      </c>
      <c r="N4219">
        <v>238.7</v>
      </c>
      <c r="O4219">
        <v>121</v>
      </c>
      <c r="P4219">
        <v>10.74</v>
      </c>
      <c r="Q4219">
        <v>9.6999999999999993</v>
      </c>
      <c r="R4219">
        <v>4</v>
      </c>
      <c r="S4219">
        <v>2.62</v>
      </c>
      <c r="T4219">
        <v>2</v>
      </c>
      <c r="U4219" t="s">
        <v>22</v>
      </c>
      <c r="V4219">
        <f>IF(tbl_Customers[[#This Row],[churn]] = "yes", 1, 0)</f>
        <v>0</v>
      </c>
      <c r="W4219" t="str">
        <f>IF(tbl_Customers[[#This Row],[number_customer_service_calls]] &lt;= 1, "0-1 Calls", IF(tbl_Customers[[#This Row],[number_customer_service_calls]] &lt;= 3, "2-3 Calls", IF(tbl_Customers[[#This Row],[number_customer_service_calls]] &lt;=5, "4-5 Calls", "6+ Calls")))</f>
        <v>2-3 Calls</v>
      </c>
      <c r="X4219" t="str">
        <f>IF(tbl_Customers[[#This Row],[account_length]] &lt;= 50, "0-50", IF(tbl_Customers[[#This Row],[account_length]] &lt;=100, "51-100", IF(tbl_Customers[[#This Row],[account_length]] &lt;= 150, "101-150", "151+")))</f>
        <v>0-50</v>
      </c>
      <c r="Y4219" t="str">
        <f>IF(tbl_Customers[[#This Row],[total_intl_charge]] &lt;= 3, "Low Charges", "High Charges")</f>
        <v>Low Charges</v>
      </c>
      <c r="Z4219" t="str">
        <f>IF(tbl_Customers[[#This Row],[total_eve_calls]]&lt;=80,"Low Calls",
IF(tbl_Customers[[#This Row],[total_eve_calls]]&lt;=120,"Medium Calls","High Calls"))</f>
        <v>Low Calls</v>
      </c>
      <c r="AA4219" t="str">
        <f>IF(tbl_Customers[[#This Row],[total_eve_charge]]&lt;=15,"Low Charges",
IF(tbl_Customers[[#This Row],[total_eve_charge]]&lt;=20,"Medium Charges","High Charges"))</f>
        <v>High Charges</v>
      </c>
      <c r="AB421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19" t="str">
        <f>IF(tbl_Customers[[#This Row],[number_vmail_messages]] = 0, "No Usage", IF(tbl_Customers[[#This Row],[number_vmail_messages]] &lt;= 20, "Low Usage", IF(tbl_Customers[[#This Row],[number_vmail_messages]] &lt;= 40, "Medium Usgae", "High Usage")))</f>
        <v>Medium Usgae</v>
      </c>
      <c r="AD4219" t="str">
        <f>IF(tbl_Customers[[#This Row],[total_day_minutes]]&lt;=150,"Low Usage", IF(tbl_Customers[[#This Row],[total_day_minutes]]&lt;=200,"Medium Usage", IF(tbl_Customers[[#This Row],[total_day_minutes]]&lt;=250,"High Usage","Very High Usage")))</f>
        <v>Low Usage</v>
      </c>
      <c r="AE4219" t="str">
        <f>IF(tbl_Customers[[#This Row],[total_intl_calls]]&lt;=5,"Low Calls", IF(tbl_Customers[[#This Row],[total_intl_calls]]&lt;=10, "Medium Calls", "High Calls"))</f>
        <v>Low Calls</v>
      </c>
      <c r="AF421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219" s="36" t="str">
        <f>IF(tbl_Customers[[#This Row],[Churn_Risk_Score]]&gt;=10,"High Risk", IF(tbl_Customers[[#This Row],[Churn_Risk_Score]]&gt;=5,"Medium Risk","Low Risk"))</f>
        <v>Low Risk</v>
      </c>
    </row>
    <row r="4220" spans="1:33" x14ac:dyDescent="0.35">
      <c r="A4220">
        <v>4219</v>
      </c>
      <c r="B4220" t="s">
        <v>29</v>
      </c>
      <c r="C4220">
        <v>126</v>
      </c>
      <c r="D4220" t="s">
        <v>28</v>
      </c>
      <c r="E4220" t="s">
        <v>22</v>
      </c>
      <c r="F4220" t="s">
        <v>22</v>
      </c>
      <c r="G4220">
        <v>0</v>
      </c>
      <c r="H4220">
        <v>150.80000000000001</v>
      </c>
      <c r="I4220">
        <v>105</v>
      </c>
      <c r="J4220">
        <v>25.64</v>
      </c>
      <c r="K4220">
        <v>157.1</v>
      </c>
      <c r="L4220">
        <v>85</v>
      </c>
      <c r="M4220">
        <v>13.35</v>
      </c>
      <c r="N4220">
        <v>210</v>
      </c>
      <c r="O4220">
        <v>102</v>
      </c>
      <c r="P4220">
        <v>9.4499999999999993</v>
      </c>
      <c r="Q4220">
        <v>10.7</v>
      </c>
      <c r="R4220">
        <v>3</v>
      </c>
      <c r="S4220">
        <v>2.89</v>
      </c>
      <c r="T4220">
        <v>0</v>
      </c>
      <c r="U4220" t="s">
        <v>22</v>
      </c>
      <c r="V4220">
        <f>IF(tbl_Customers[[#This Row],[churn]] = "yes", 1, 0)</f>
        <v>0</v>
      </c>
      <c r="W4220" t="str">
        <f>IF(tbl_Customers[[#This Row],[number_customer_service_calls]] &lt;= 1, "0-1 Calls", IF(tbl_Customers[[#This Row],[number_customer_service_calls]] &lt;= 3, "2-3 Calls", IF(tbl_Customers[[#This Row],[number_customer_service_calls]] &lt;=5, "4-5 Calls", "6+ Calls")))</f>
        <v>0-1 Calls</v>
      </c>
      <c r="X4220" t="str">
        <f>IF(tbl_Customers[[#This Row],[account_length]] &lt;= 50, "0-50", IF(tbl_Customers[[#This Row],[account_length]] &lt;=100, "51-100", IF(tbl_Customers[[#This Row],[account_length]] &lt;= 150, "101-150", "151+")))</f>
        <v>101-150</v>
      </c>
      <c r="Y4220" t="str">
        <f>IF(tbl_Customers[[#This Row],[total_intl_charge]] &lt;= 3, "Low Charges", "High Charges")</f>
        <v>Low Charges</v>
      </c>
      <c r="Z4220" t="str">
        <f>IF(tbl_Customers[[#This Row],[total_eve_calls]]&lt;=80,"Low Calls",
IF(tbl_Customers[[#This Row],[total_eve_calls]]&lt;=120,"Medium Calls","High Calls"))</f>
        <v>Medium Calls</v>
      </c>
      <c r="AA4220" t="str">
        <f>IF(tbl_Customers[[#This Row],[total_eve_charge]]&lt;=15,"Low Charges",
IF(tbl_Customers[[#This Row],[total_eve_charge]]&lt;=20,"Medium Charges","High Charges"))</f>
        <v>Low Charges</v>
      </c>
      <c r="AB422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20" t="str">
        <f>IF(tbl_Customers[[#This Row],[number_vmail_messages]] = 0, "No Usage", IF(tbl_Customers[[#This Row],[number_vmail_messages]] &lt;= 20, "Low Usage", IF(tbl_Customers[[#This Row],[number_vmail_messages]] &lt;= 40, "Medium Usgae", "High Usage")))</f>
        <v>No Usage</v>
      </c>
      <c r="AD4220" t="str">
        <f>IF(tbl_Customers[[#This Row],[total_day_minutes]]&lt;=150,"Low Usage", IF(tbl_Customers[[#This Row],[total_day_minutes]]&lt;=200,"Medium Usage", IF(tbl_Customers[[#This Row],[total_day_minutes]]&lt;=250,"High Usage","Very High Usage")))</f>
        <v>Medium Usage</v>
      </c>
      <c r="AE4220" t="str">
        <f>IF(tbl_Customers[[#This Row],[total_intl_calls]]&lt;=5,"Low Calls", IF(tbl_Customers[[#This Row],[total_intl_calls]]&lt;=10, "Medium Calls", "High Calls"))</f>
        <v>Low Calls</v>
      </c>
      <c r="AF422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20" s="36" t="str">
        <f>IF(tbl_Customers[[#This Row],[Churn_Risk_Score]]&gt;=10,"High Risk", IF(tbl_Customers[[#This Row],[Churn_Risk_Score]]&gt;=5,"Medium Risk","Low Risk"))</f>
        <v>Low Risk</v>
      </c>
    </row>
    <row r="4221" spans="1:33" x14ac:dyDescent="0.35">
      <c r="A4221">
        <v>4220</v>
      </c>
      <c r="B4221" t="s">
        <v>58</v>
      </c>
      <c r="C4221">
        <v>92</v>
      </c>
      <c r="D4221" t="s">
        <v>25</v>
      </c>
      <c r="E4221" t="s">
        <v>22</v>
      </c>
      <c r="F4221" t="s">
        <v>22</v>
      </c>
      <c r="G4221">
        <v>0</v>
      </c>
      <c r="H4221">
        <v>192.1</v>
      </c>
      <c r="I4221">
        <v>87</v>
      </c>
      <c r="J4221">
        <v>32.659999999999997</v>
      </c>
      <c r="K4221">
        <v>193</v>
      </c>
      <c r="L4221">
        <v>122</v>
      </c>
      <c r="M4221">
        <v>16.41</v>
      </c>
      <c r="N4221">
        <v>133.4</v>
      </c>
      <c r="O4221">
        <v>79</v>
      </c>
      <c r="P4221">
        <v>6</v>
      </c>
      <c r="Q4221">
        <v>10.7</v>
      </c>
      <c r="R4221">
        <v>2</v>
      </c>
      <c r="S4221">
        <v>2.89</v>
      </c>
      <c r="T4221">
        <v>1</v>
      </c>
      <c r="U4221" t="s">
        <v>22</v>
      </c>
      <c r="V4221">
        <f>IF(tbl_Customers[[#This Row],[churn]] = "yes", 1, 0)</f>
        <v>0</v>
      </c>
      <c r="W4221" t="str">
        <f>IF(tbl_Customers[[#This Row],[number_customer_service_calls]] &lt;= 1, "0-1 Calls", IF(tbl_Customers[[#This Row],[number_customer_service_calls]] &lt;= 3, "2-3 Calls", IF(tbl_Customers[[#This Row],[number_customer_service_calls]] &lt;=5, "4-5 Calls", "6+ Calls")))</f>
        <v>0-1 Calls</v>
      </c>
      <c r="X4221" t="str">
        <f>IF(tbl_Customers[[#This Row],[account_length]] &lt;= 50, "0-50", IF(tbl_Customers[[#This Row],[account_length]] &lt;=100, "51-100", IF(tbl_Customers[[#This Row],[account_length]] &lt;= 150, "101-150", "151+")))</f>
        <v>51-100</v>
      </c>
      <c r="Y4221" t="str">
        <f>IF(tbl_Customers[[#This Row],[total_intl_charge]] &lt;= 3, "Low Charges", "High Charges")</f>
        <v>Low Charges</v>
      </c>
      <c r="Z4221" t="str">
        <f>IF(tbl_Customers[[#This Row],[total_eve_calls]]&lt;=80,"Low Calls",
IF(tbl_Customers[[#This Row],[total_eve_calls]]&lt;=120,"Medium Calls","High Calls"))</f>
        <v>High Calls</v>
      </c>
      <c r="AA4221" t="str">
        <f>IF(tbl_Customers[[#This Row],[total_eve_charge]]&lt;=15,"Low Charges",
IF(tbl_Customers[[#This Row],[total_eve_charge]]&lt;=20,"Medium Charges","High Charges"))</f>
        <v>Medium Charges</v>
      </c>
      <c r="AB422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21" t="str">
        <f>IF(tbl_Customers[[#This Row],[number_vmail_messages]] = 0, "No Usage", IF(tbl_Customers[[#This Row],[number_vmail_messages]] &lt;= 20, "Low Usage", IF(tbl_Customers[[#This Row],[number_vmail_messages]] &lt;= 40, "Medium Usgae", "High Usage")))</f>
        <v>No Usage</v>
      </c>
      <c r="AD4221" t="str">
        <f>IF(tbl_Customers[[#This Row],[total_day_minutes]]&lt;=150,"Low Usage", IF(tbl_Customers[[#This Row],[total_day_minutes]]&lt;=200,"Medium Usage", IF(tbl_Customers[[#This Row],[total_day_minutes]]&lt;=250,"High Usage","Very High Usage")))</f>
        <v>Medium Usage</v>
      </c>
      <c r="AE4221" t="str">
        <f>IF(tbl_Customers[[#This Row],[total_intl_calls]]&lt;=5,"Low Calls", IF(tbl_Customers[[#This Row],[total_intl_calls]]&lt;=10, "Medium Calls", "High Calls"))</f>
        <v>Low Calls</v>
      </c>
      <c r="AF422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21" s="36" t="str">
        <f>IF(tbl_Customers[[#This Row],[Churn_Risk_Score]]&gt;=10,"High Risk", IF(tbl_Customers[[#This Row],[Churn_Risk_Score]]&gt;=5,"Medium Risk","Low Risk"))</f>
        <v>Low Risk</v>
      </c>
    </row>
    <row r="4222" spans="1:33" x14ac:dyDescent="0.35">
      <c r="A4222">
        <v>4221</v>
      </c>
      <c r="B4222" t="s">
        <v>31</v>
      </c>
      <c r="C4222">
        <v>36</v>
      </c>
      <c r="D4222" t="s">
        <v>28</v>
      </c>
      <c r="E4222" t="s">
        <v>22</v>
      </c>
      <c r="F4222" t="s">
        <v>22</v>
      </c>
      <c r="G4222">
        <v>0</v>
      </c>
      <c r="H4222">
        <v>175.7</v>
      </c>
      <c r="I4222">
        <v>69</v>
      </c>
      <c r="J4222">
        <v>29.87</v>
      </c>
      <c r="K4222">
        <v>154.80000000000001</v>
      </c>
      <c r="L4222">
        <v>98</v>
      </c>
      <c r="M4222">
        <v>13.16</v>
      </c>
      <c r="N4222">
        <v>208.2</v>
      </c>
      <c r="O4222">
        <v>68</v>
      </c>
      <c r="P4222">
        <v>9.3699999999999992</v>
      </c>
      <c r="Q4222">
        <v>9.5</v>
      </c>
      <c r="R4222">
        <v>2</v>
      </c>
      <c r="S4222">
        <v>2.57</v>
      </c>
      <c r="T4222">
        <v>0</v>
      </c>
      <c r="U4222" t="s">
        <v>22</v>
      </c>
      <c r="V4222">
        <f>IF(tbl_Customers[[#This Row],[churn]] = "yes", 1, 0)</f>
        <v>0</v>
      </c>
      <c r="W4222" t="str">
        <f>IF(tbl_Customers[[#This Row],[number_customer_service_calls]] &lt;= 1, "0-1 Calls", IF(tbl_Customers[[#This Row],[number_customer_service_calls]] &lt;= 3, "2-3 Calls", IF(tbl_Customers[[#This Row],[number_customer_service_calls]] &lt;=5, "4-5 Calls", "6+ Calls")))</f>
        <v>0-1 Calls</v>
      </c>
      <c r="X4222" t="str">
        <f>IF(tbl_Customers[[#This Row],[account_length]] &lt;= 50, "0-50", IF(tbl_Customers[[#This Row],[account_length]] &lt;=100, "51-100", IF(tbl_Customers[[#This Row],[account_length]] &lt;= 150, "101-150", "151+")))</f>
        <v>0-50</v>
      </c>
      <c r="Y4222" t="str">
        <f>IF(tbl_Customers[[#This Row],[total_intl_charge]] &lt;= 3, "Low Charges", "High Charges")</f>
        <v>Low Charges</v>
      </c>
      <c r="Z4222" t="str">
        <f>IF(tbl_Customers[[#This Row],[total_eve_calls]]&lt;=80,"Low Calls",
IF(tbl_Customers[[#This Row],[total_eve_calls]]&lt;=120,"Medium Calls","High Calls"))</f>
        <v>Medium Calls</v>
      </c>
      <c r="AA4222" t="str">
        <f>IF(tbl_Customers[[#This Row],[total_eve_charge]]&lt;=15,"Low Charges",
IF(tbl_Customers[[#This Row],[total_eve_charge]]&lt;=20,"Medium Charges","High Charges"))</f>
        <v>Low Charges</v>
      </c>
      <c r="AB422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22" t="str">
        <f>IF(tbl_Customers[[#This Row],[number_vmail_messages]] = 0, "No Usage", IF(tbl_Customers[[#This Row],[number_vmail_messages]] &lt;= 20, "Low Usage", IF(tbl_Customers[[#This Row],[number_vmail_messages]] &lt;= 40, "Medium Usgae", "High Usage")))</f>
        <v>No Usage</v>
      </c>
      <c r="AD4222" t="str">
        <f>IF(tbl_Customers[[#This Row],[total_day_minutes]]&lt;=150,"Low Usage", IF(tbl_Customers[[#This Row],[total_day_minutes]]&lt;=200,"Medium Usage", IF(tbl_Customers[[#This Row],[total_day_minutes]]&lt;=250,"High Usage","Very High Usage")))</f>
        <v>Medium Usage</v>
      </c>
      <c r="AE4222" t="str">
        <f>IF(tbl_Customers[[#This Row],[total_intl_calls]]&lt;=5,"Low Calls", IF(tbl_Customers[[#This Row],[total_intl_calls]]&lt;=10, "Medium Calls", "High Calls"))</f>
        <v>Low Calls</v>
      </c>
      <c r="AF422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22" s="36" t="str">
        <f>IF(tbl_Customers[[#This Row],[Churn_Risk_Score]]&gt;=10,"High Risk", IF(tbl_Customers[[#This Row],[Churn_Risk_Score]]&gt;=5,"Medium Risk","Low Risk"))</f>
        <v>Low Risk</v>
      </c>
    </row>
    <row r="4223" spans="1:33" x14ac:dyDescent="0.35">
      <c r="A4223">
        <v>4222</v>
      </c>
      <c r="B4223" t="s">
        <v>48</v>
      </c>
      <c r="C4223">
        <v>122</v>
      </c>
      <c r="D4223" t="s">
        <v>25</v>
      </c>
      <c r="E4223" t="s">
        <v>22</v>
      </c>
      <c r="F4223" t="s">
        <v>22</v>
      </c>
      <c r="G4223">
        <v>0</v>
      </c>
      <c r="H4223">
        <v>93.3</v>
      </c>
      <c r="I4223">
        <v>109</v>
      </c>
      <c r="J4223">
        <v>15.86</v>
      </c>
      <c r="K4223">
        <v>214.4</v>
      </c>
      <c r="L4223">
        <v>104</v>
      </c>
      <c r="M4223">
        <v>18.22</v>
      </c>
      <c r="N4223">
        <v>176.7</v>
      </c>
      <c r="O4223">
        <v>104</v>
      </c>
      <c r="P4223">
        <v>7.95</v>
      </c>
      <c r="Q4223">
        <v>12.1</v>
      </c>
      <c r="R4223">
        <v>2</v>
      </c>
      <c r="S4223">
        <v>3.27</v>
      </c>
      <c r="T4223">
        <v>0</v>
      </c>
      <c r="U4223" t="s">
        <v>22</v>
      </c>
      <c r="V4223">
        <f>IF(tbl_Customers[[#This Row],[churn]] = "yes", 1, 0)</f>
        <v>0</v>
      </c>
      <c r="W4223" t="str">
        <f>IF(tbl_Customers[[#This Row],[number_customer_service_calls]] &lt;= 1, "0-1 Calls", IF(tbl_Customers[[#This Row],[number_customer_service_calls]] &lt;= 3, "2-3 Calls", IF(tbl_Customers[[#This Row],[number_customer_service_calls]] &lt;=5, "4-5 Calls", "6+ Calls")))</f>
        <v>0-1 Calls</v>
      </c>
      <c r="X4223" t="str">
        <f>IF(tbl_Customers[[#This Row],[account_length]] &lt;= 50, "0-50", IF(tbl_Customers[[#This Row],[account_length]] &lt;=100, "51-100", IF(tbl_Customers[[#This Row],[account_length]] &lt;= 150, "101-150", "151+")))</f>
        <v>101-150</v>
      </c>
      <c r="Y4223" t="str">
        <f>IF(tbl_Customers[[#This Row],[total_intl_charge]] &lt;= 3, "Low Charges", "High Charges")</f>
        <v>High Charges</v>
      </c>
      <c r="Z4223" t="str">
        <f>IF(tbl_Customers[[#This Row],[total_eve_calls]]&lt;=80,"Low Calls",
IF(tbl_Customers[[#This Row],[total_eve_calls]]&lt;=120,"Medium Calls","High Calls"))</f>
        <v>Medium Calls</v>
      </c>
      <c r="AA4223" t="str">
        <f>IF(tbl_Customers[[#This Row],[total_eve_charge]]&lt;=15,"Low Charges",
IF(tbl_Customers[[#This Row],[total_eve_charge]]&lt;=20,"Medium Charges","High Charges"))</f>
        <v>Medium Charges</v>
      </c>
      <c r="AB422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23" t="str">
        <f>IF(tbl_Customers[[#This Row],[number_vmail_messages]] = 0, "No Usage", IF(tbl_Customers[[#This Row],[number_vmail_messages]] &lt;= 20, "Low Usage", IF(tbl_Customers[[#This Row],[number_vmail_messages]] &lt;= 40, "Medium Usgae", "High Usage")))</f>
        <v>No Usage</v>
      </c>
      <c r="AD4223" t="str">
        <f>IF(tbl_Customers[[#This Row],[total_day_minutes]]&lt;=150,"Low Usage", IF(tbl_Customers[[#This Row],[total_day_minutes]]&lt;=200,"Medium Usage", IF(tbl_Customers[[#This Row],[total_day_minutes]]&lt;=250,"High Usage","Very High Usage")))</f>
        <v>Low Usage</v>
      </c>
      <c r="AE4223" t="str">
        <f>IF(tbl_Customers[[#This Row],[total_intl_calls]]&lt;=5,"Low Calls", IF(tbl_Customers[[#This Row],[total_intl_calls]]&lt;=10, "Medium Calls", "High Calls"))</f>
        <v>Low Calls</v>
      </c>
      <c r="AF422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23" s="36" t="str">
        <f>IF(tbl_Customers[[#This Row],[Churn_Risk_Score]]&gt;=10,"High Risk", IF(tbl_Customers[[#This Row],[Churn_Risk_Score]]&gt;=5,"Medium Risk","Low Risk"))</f>
        <v>Low Risk</v>
      </c>
    </row>
    <row r="4224" spans="1:33" x14ac:dyDescent="0.35">
      <c r="A4224">
        <v>4223</v>
      </c>
      <c r="B4224" t="s">
        <v>26</v>
      </c>
      <c r="C4224">
        <v>117</v>
      </c>
      <c r="D4224" t="s">
        <v>21</v>
      </c>
      <c r="E4224" t="s">
        <v>22</v>
      </c>
      <c r="F4224" t="s">
        <v>22</v>
      </c>
      <c r="G4224">
        <v>0</v>
      </c>
      <c r="H4224">
        <v>212.1</v>
      </c>
      <c r="I4224">
        <v>133</v>
      </c>
      <c r="J4224">
        <v>36.06</v>
      </c>
      <c r="K4224">
        <v>276.60000000000002</v>
      </c>
      <c r="L4224">
        <v>94</v>
      </c>
      <c r="M4224">
        <v>23.51</v>
      </c>
      <c r="N4224">
        <v>195.5</v>
      </c>
      <c r="O4224">
        <v>124</v>
      </c>
      <c r="P4224">
        <v>8.8000000000000007</v>
      </c>
      <c r="Q4224">
        <v>9.5</v>
      </c>
      <c r="R4224">
        <v>3</v>
      </c>
      <c r="S4224">
        <v>2.57</v>
      </c>
      <c r="T4224">
        <v>2</v>
      </c>
      <c r="U4224" t="s">
        <v>22</v>
      </c>
      <c r="V4224">
        <f>IF(tbl_Customers[[#This Row],[churn]] = "yes", 1, 0)</f>
        <v>0</v>
      </c>
      <c r="W4224" t="str">
        <f>IF(tbl_Customers[[#This Row],[number_customer_service_calls]] &lt;= 1, "0-1 Calls", IF(tbl_Customers[[#This Row],[number_customer_service_calls]] &lt;= 3, "2-3 Calls", IF(tbl_Customers[[#This Row],[number_customer_service_calls]] &lt;=5, "4-5 Calls", "6+ Calls")))</f>
        <v>2-3 Calls</v>
      </c>
      <c r="X4224" t="str">
        <f>IF(tbl_Customers[[#This Row],[account_length]] &lt;= 50, "0-50", IF(tbl_Customers[[#This Row],[account_length]] &lt;=100, "51-100", IF(tbl_Customers[[#This Row],[account_length]] &lt;= 150, "101-150", "151+")))</f>
        <v>101-150</v>
      </c>
      <c r="Y4224" t="str">
        <f>IF(tbl_Customers[[#This Row],[total_intl_charge]] &lt;= 3, "Low Charges", "High Charges")</f>
        <v>Low Charges</v>
      </c>
      <c r="Z4224" t="str">
        <f>IF(tbl_Customers[[#This Row],[total_eve_calls]]&lt;=80,"Low Calls",
IF(tbl_Customers[[#This Row],[total_eve_calls]]&lt;=120,"Medium Calls","High Calls"))</f>
        <v>Medium Calls</v>
      </c>
      <c r="AA4224" t="str">
        <f>IF(tbl_Customers[[#This Row],[total_eve_charge]]&lt;=15,"Low Charges",
IF(tbl_Customers[[#This Row],[total_eve_charge]]&lt;=20,"Medium Charges","High Charges"))</f>
        <v>High Charges</v>
      </c>
      <c r="AB422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24" t="str">
        <f>IF(tbl_Customers[[#This Row],[number_vmail_messages]] = 0, "No Usage", IF(tbl_Customers[[#This Row],[number_vmail_messages]] &lt;= 20, "Low Usage", IF(tbl_Customers[[#This Row],[number_vmail_messages]] &lt;= 40, "Medium Usgae", "High Usage")))</f>
        <v>No Usage</v>
      </c>
      <c r="AD4224" t="str">
        <f>IF(tbl_Customers[[#This Row],[total_day_minutes]]&lt;=150,"Low Usage", IF(tbl_Customers[[#This Row],[total_day_minutes]]&lt;=200,"Medium Usage", IF(tbl_Customers[[#This Row],[total_day_minutes]]&lt;=250,"High Usage","Very High Usage")))</f>
        <v>High Usage</v>
      </c>
      <c r="AE4224" t="str">
        <f>IF(tbl_Customers[[#This Row],[total_intl_calls]]&lt;=5,"Low Calls", IF(tbl_Customers[[#This Row],[total_intl_calls]]&lt;=10, "Medium Calls", "High Calls"))</f>
        <v>Low Calls</v>
      </c>
      <c r="AF422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24" s="36" t="str">
        <f>IF(tbl_Customers[[#This Row],[Churn_Risk_Score]]&gt;=10,"High Risk", IF(tbl_Customers[[#This Row],[Churn_Risk_Score]]&gt;=5,"Medium Risk","Low Risk"))</f>
        <v>Low Risk</v>
      </c>
    </row>
    <row r="4225" spans="1:33" x14ac:dyDescent="0.35">
      <c r="A4225">
        <v>4224</v>
      </c>
      <c r="B4225" t="s">
        <v>40</v>
      </c>
      <c r="C4225">
        <v>131</v>
      </c>
      <c r="D4225" t="s">
        <v>25</v>
      </c>
      <c r="E4225" t="s">
        <v>22</v>
      </c>
      <c r="F4225" t="s">
        <v>22</v>
      </c>
      <c r="G4225">
        <v>0</v>
      </c>
      <c r="H4225">
        <v>43.3</v>
      </c>
      <c r="I4225">
        <v>118</v>
      </c>
      <c r="J4225">
        <v>7.36</v>
      </c>
      <c r="K4225">
        <v>178.5</v>
      </c>
      <c r="L4225">
        <v>113</v>
      </c>
      <c r="M4225">
        <v>15.17</v>
      </c>
      <c r="N4225">
        <v>185.9</v>
      </c>
      <c r="O4225">
        <v>120</v>
      </c>
      <c r="P4225">
        <v>8.3699999999999992</v>
      </c>
      <c r="Q4225">
        <v>10.6</v>
      </c>
      <c r="R4225">
        <v>4</v>
      </c>
      <c r="S4225">
        <v>2.86</v>
      </c>
      <c r="T4225">
        <v>0</v>
      </c>
      <c r="U4225" t="s">
        <v>22</v>
      </c>
      <c r="V4225">
        <f>IF(tbl_Customers[[#This Row],[churn]] = "yes", 1, 0)</f>
        <v>0</v>
      </c>
      <c r="W4225" t="str">
        <f>IF(tbl_Customers[[#This Row],[number_customer_service_calls]] &lt;= 1, "0-1 Calls", IF(tbl_Customers[[#This Row],[number_customer_service_calls]] &lt;= 3, "2-3 Calls", IF(tbl_Customers[[#This Row],[number_customer_service_calls]] &lt;=5, "4-5 Calls", "6+ Calls")))</f>
        <v>0-1 Calls</v>
      </c>
      <c r="X4225" t="str">
        <f>IF(tbl_Customers[[#This Row],[account_length]] &lt;= 50, "0-50", IF(tbl_Customers[[#This Row],[account_length]] &lt;=100, "51-100", IF(tbl_Customers[[#This Row],[account_length]] &lt;= 150, "101-150", "151+")))</f>
        <v>101-150</v>
      </c>
      <c r="Y4225" t="str">
        <f>IF(tbl_Customers[[#This Row],[total_intl_charge]] &lt;= 3, "Low Charges", "High Charges")</f>
        <v>Low Charges</v>
      </c>
      <c r="Z4225" t="str">
        <f>IF(tbl_Customers[[#This Row],[total_eve_calls]]&lt;=80,"Low Calls",
IF(tbl_Customers[[#This Row],[total_eve_calls]]&lt;=120,"Medium Calls","High Calls"))</f>
        <v>Medium Calls</v>
      </c>
      <c r="AA4225" t="str">
        <f>IF(tbl_Customers[[#This Row],[total_eve_charge]]&lt;=15,"Low Charges",
IF(tbl_Customers[[#This Row],[total_eve_charge]]&lt;=20,"Medium Charges","High Charges"))</f>
        <v>Medium Charges</v>
      </c>
      <c r="AB422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25" t="str">
        <f>IF(tbl_Customers[[#This Row],[number_vmail_messages]] = 0, "No Usage", IF(tbl_Customers[[#This Row],[number_vmail_messages]] &lt;= 20, "Low Usage", IF(tbl_Customers[[#This Row],[number_vmail_messages]] &lt;= 40, "Medium Usgae", "High Usage")))</f>
        <v>No Usage</v>
      </c>
      <c r="AD4225" t="str">
        <f>IF(tbl_Customers[[#This Row],[total_day_minutes]]&lt;=150,"Low Usage", IF(tbl_Customers[[#This Row],[total_day_minutes]]&lt;=200,"Medium Usage", IF(tbl_Customers[[#This Row],[total_day_minutes]]&lt;=250,"High Usage","Very High Usage")))</f>
        <v>Low Usage</v>
      </c>
      <c r="AE4225" t="str">
        <f>IF(tbl_Customers[[#This Row],[total_intl_calls]]&lt;=5,"Low Calls", IF(tbl_Customers[[#This Row],[total_intl_calls]]&lt;=10, "Medium Calls", "High Calls"))</f>
        <v>Low Calls</v>
      </c>
      <c r="AF422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25" s="36" t="str">
        <f>IF(tbl_Customers[[#This Row],[Churn_Risk_Score]]&gt;=10,"High Risk", IF(tbl_Customers[[#This Row],[Churn_Risk_Score]]&gt;=5,"Medium Risk","Low Risk"))</f>
        <v>Low Risk</v>
      </c>
    </row>
    <row r="4226" spans="1:33" x14ac:dyDescent="0.35">
      <c r="A4226">
        <v>4225</v>
      </c>
      <c r="B4226" t="s">
        <v>49</v>
      </c>
      <c r="C4226">
        <v>133</v>
      </c>
      <c r="D4226" t="s">
        <v>21</v>
      </c>
      <c r="E4226" t="s">
        <v>22</v>
      </c>
      <c r="F4226" t="s">
        <v>22</v>
      </c>
      <c r="G4226">
        <v>0</v>
      </c>
      <c r="H4226">
        <v>173.1</v>
      </c>
      <c r="I4226">
        <v>126</v>
      </c>
      <c r="J4226">
        <v>29.43</v>
      </c>
      <c r="K4226">
        <v>200</v>
      </c>
      <c r="L4226">
        <v>98</v>
      </c>
      <c r="M4226">
        <v>17</v>
      </c>
      <c r="N4226">
        <v>231</v>
      </c>
      <c r="O4226">
        <v>103</v>
      </c>
      <c r="P4226">
        <v>10.4</v>
      </c>
      <c r="Q4226">
        <v>10.8</v>
      </c>
      <c r="R4226">
        <v>1</v>
      </c>
      <c r="S4226">
        <v>2.92</v>
      </c>
      <c r="T4226">
        <v>1</v>
      </c>
      <c r="U4226" t="s">
        <v>22</v>
      </c>
      <c r="V4226">
        <f>IF(tbl_Customers[[#This Row],[churn]] = "yes", 1, 0)</f>
        <v>0</v>
      </c>
      <c r="W4226" t="str">
        <f>IF(tbl_Customers[[#This Row],[number_customer_service_calls]] &lt;= 1, "0-1 Calls", IF(tbl_Customers[[#This Row],[number_customer_service_calls]] &lt;= 3, "2-3 Calls", IF(tbl_Customers[[#This Row],[number_customer_service_calls]] &lt;=5, "4-5 Calls", "6+ Calls")))</f>
        <v>0-1 Calls</v>
      </c>
      <c r="X4226" t="str">
        <f>IF(tbl_Customers[[#This Row],[account_length]] &lt;= 50, "0-50", IF(tbl_Customers[[#This Row],[account_length]] &lt;=100, "51-100", IF(tbl_Customers[[#This Row],[account_length]] &lt;= 150, "101-150", "151+")))</f>
        <v>101-150</v>
      </c>
      <c r="Y4226" t="str">
        <f>IF(tbl_Customers[[#This Row],[total_intl_charge]] &lt;= 3, "Low Charges", "High Charges")</f>
        <v>Low Charges</v>
      </c>
      <c r="Z4226" t="str">
        <f>IF(tbl_Customers[[#This Row],[total_eve_calls]]&lt;=80,"Low Calls",
IF(tbl_Customers[[#This Row],[total_eve_calls]]&lt;=120,"Medium Calls","High Calls"))</f>
        <v>Medium Calls</v>
      </c>
      <c r="AA4226" t="str">
        <f>IF(tbl_Customers[[#This Row],[total_eve_charge]]&lt;=15,"Low Charges",
IF(tbl_Customers[[#This Row],[total_eve_charge]]&lt;=20,"Medium Charges","High Charges"))</f>
        <v>Medium Charges</v>
      </c>
      <c r="AB422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26" t="str">
        <f>IF(tbl_Customers[[#This Row],[number_vmail_messages]] = 0, "No Usage", IF(tbl_Customers[[#This Row],[number_vmail_messages]] &lt;= 20, "Low Usage", IF(tbl_Customers[[#This Row],[number_vmail_messages]] &lt;= 40, "Medium Usgae", "High Usage")))</f>
        <v>No Usage</v>
      </c>
      <c r="AD4226" t="str">
        <f>IF(tbl_Customers[[#This Row],[total_day_minutes]]&lt;=150,"Low Usage", IF(tbl_Customers[[#This Row],[total_day_minutes]]&lt;=200,"Medium Usage", IF(tbl_Customers[[#This Row],[total_day_minutes]]&lt;=250,"High Usage","Very High Usage")))</f>
        <v>Medium Usage</v>
      </c>
      <c r="AE4226" t="str">
        <f>IF(tbl_Customers[[#This Row],[total_intl_calls]]&lt;=5,"Low Calls", IF(tbl_Customers[[#This Row],[total_intl_calls]]&lt;=10, "Medium Calls", "High Calls"))</f>
        <v>Low Calls</v>
      </c>
      <c r="AF422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26" s="36" t="str">
        <f>IF(tbl_Customers[[#This Row],[Churn_Risk_Score]]&gt;=10,"High Risk", IF(tbl_Customers[[#This Row],[Churn_Risk_Score]]&gt;=5,"Medium Risk","Low Risk"))</f>
        <v>Low Risk</v>
      </c>
    </row>
    <row r="4227" spans="1:33" x14ac:dyDescent="0.35">
      <c r="A4227">
        <v>4226</v>
      </c>
      <c r="B4227" t="s">
        <v>45</v>
      </c>
      <c r="C4227">
        <v>128</v>
      </c>
      <c r="D4227" t="s">
        <v>28</v>
      </c>
      <c r="E4227" t="s">
        <v>22</v>
      </c>
      <c r="F4227" t="s">
        <v>23</v>
      </c>
      <c r="G4227">
        <v>28</v>
      </c>
      <c r="H4227">
        <v>115.4</v>
      </c>
      <c r="I4227">
        <v>96</v>
      </c>
      <c r="J4227">
        <v>19.62</v>
      </c>
      <c r="K4227">
        <v>185.4</v>
      </c>
      <c r="L4227">
        <v>94</v>
      </c>
      <c r="M4227">
        <v>15.76</v>
      </c>
      <c r="N4227">
        <v>209.3</v>
      </c>
      <c r="O4227">
        <v>69</v>
      </c>
      <c r="P4227">
        <v>9.42</v>
      </c>
      <c r="Q4227">
        <v>17.7</v>
      </c>
      <c r="R4227">
        <v>4</v>
      </c>
      <c r="S4227">
        <v>4.78</v>
      </c>
      <c r="T4227">
        <v>0</v>
      </c>
      <c r="U4227" t="s">
        <v>22</v>
      </c>
      <c r="V4227">
        <f>IF(tbl_Customers[[#This Row],[churn]] = "yes", 1, 0)</f>
        <v>0</v>
      </c>
      <c r="W4227" t="str">
        <f>IF(tbl_Customers[[#This Row],[number_customer_service_calls]] &lt;= 1, "0-1 Calls", IF(tbl_Customers[[#This Row],[number_customer_service_calls]] &lt;= 3, "2-3 Calls", IF(tbl_Customers[[#This Row],[number_customer_service_calls]] &lt;=5, "4-5 Calls", "6+ Calls")))</f>
        <v>0-1 Calls</v>
      </c>
      <c r="X4227" t="str">
        <f>IF(tbl_Customers[[#This Row],[account_length]] &lt;= 50, "0-50", IF(tbl_Customers[[#This Row],[account_length]] &lt;=100, "51-100", IF(tbl_Customers[[#This Row],[account_length]] &lt;= 150, "101-150", "151+")))</f>
        <v>101-150</v>
      </c>
      <c r="Y4227" t="str">
        <f>IF(tbl_Customers[[#This Row],[total_intl_charge]] &lt;= 3, "Low Charges", "High Charges")</f>
        <v>High Charges</v>
      </c>
      <c r="Z4227" t="str">
        <f>IF(tbl_Customers[[#This Row],[total_eve_calls]]&lt;=80,"Low Calls",
IF(tbl_Customers[[#This Row],[total_eve_calls]]&lt;=120,"Medium Calls","High Calls"))</f>
        <v>Medium Calls</v>
      </c>
      <c r="AA4227" t="str">
        <f>IF(tbl_Customers[[#This Row],[total_eve_charge]]&lt;=15,"Low Charges",
IF(tbl_Customers[[#This Row],[total_eve_charge]]&lt;=20,"Medium Charges","High Charges"))</f>
        <v>Medium Charges</v>
      </c>
      <c r="AB422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27" t="str">
        <f>IF(tbl_Customers[[#This Row],[number_vmail_messages]] = 0, "No Usage", IF(tbl_Customers[[#This Row],[number_vmail_messages]] &lt;= 20, "Low Usage", IF(tbl_Customers[[#This Row],[number_vmail_messages]] &lt;= 40, "Medium Usgae", "High Usage")))</f>
        <v>Medium Usgae</v>
      </c>
      <c r="AD4227" t="str">
        <f>IF(tbl_Customers[[#This Row],[total_day_minutes]]&lt;=150,"Low Usage", IF(tbl_Customers[[#This Row],[total_day_minutes]]&lt;=200,"Medium Usage", IF(tbl_Customers[[#This Row],[total_day_minutes]]&lt;=250,"High Usage","Very High Usage")))</f>
        <v>Low Usage</v>
      </c>
      <c r="AE4227" t="str">
        <f>IF(tbl_Customers[[#This Row],[total_intl_calls]]&lt;=5,"Low Calls", IF(tbl_Customers[[#This Row],[total_intl_calls]]&lt;=10, "Medium Calls", "High Calls"))</f>
        <v>Low Calls</v>
      </c>
      <c r="AF422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3</v>
      </c>
      <c r="AG4227" s="36" t="str">
        <f>IF(tbl_Customers[[#This Row],[Churn_Risk_Score]]&gt;=10,"High Risk", IF(tbl_Customers[[#This Row],[Churn_Risk_Score]]&gt;=5,"Medium Risk","Low Risk"))</f>
        <v>Low Risk</v>
      </c>
    </row>
    <row r="4228" spans="1:33" x14ac:dyDescent="0.35">
      <c r="A4228">
        <v>4227</v>
      </c>
      <c r="B4228" t="s">
        <v>40</v>
      </c>
      <c r="C4228">
        <v>81</v>
      </c>
      <c r="D4228" t="s">
        <v>25</v>
      </c>
      <c r="E4228" t="s">
        <v>22</v>
      </c>
      <c r="F4228" t="s">
        <v>22</v>
      </c>
      <c r="G4228">
        <v>0</v>
      </c>
      <c r="H4228">
        <v>190.9</v>
      </c>
      <c r="I4228">
        <v>92</v>
      </c>
      <c r="J4228">
        <v>32.450000000000003</v>
      </c>
      <c r="K4228">
        <v>208.7</v>
      </c>
      <c r="L4228">
        <v>132</v>
      </c>
      <c r="M4228">
        <v>17.739999999999998</v>
      </c>
      <c r="N4228">
        <v>120.8</v>
      </c>
      <c r="O4228">
        <v>98</v>
      </c>
      <c r="P4228">
        <v>5.44</v>
      </c>
      <c r="Q4228">
        <v>11.4</v>
      </c>
      <c r="R4228">
        <v>6</v>
      </c>
      <c r="S4228">
        <v>3.08</v>
      </c>
      <c r="T4228">
        <v>1</v>
      </c>
      <c r="U4228" t="s">
        <v>22</v>
      </c>
      <c r="V4228">
        <f>IF(tbl_Customers[[#This Row],[churn]] = "yes", 1, 0)</f>
        <v>0</v>
      </c>
      <c r="W4228" t="str">
        <f>IF(tbl_Customers[[#This Row],[number_customer_service_calls]] &lt;= 1, "0-1 Calls", IF(tbl_Customers[[#This Row],[number_customer_service_calls]] &lt;= 3, "2-3 Calls", IF(tbl_Customers[[#This Row],[number_customer_service_calls]] &lt;=5, "4-5 Calls", "6+ Calls")))</f>
        <v>0-1 Calls</v>
      </c>
      <c r="X4228" t="str">
        <f>IF(tbl_Customers[[#This Row],[account_length]] &lt;= 50, "0-50", IF(tbl_Customers[[#This Row],[account_length]] &lt;=100, "51-100", IF(tbl_Customers[[#This Row],[account_length]] &lt;= 150, "101-150", "151+")))</f>
        <v>51-100</v>
      </c>
      <c r="Y4228" t="str">
        <f>IF(tbl_Customers[[#This Row],[total_intl_charge]] &lt;= 3, "Low Charges", "High Charges")</f>
        <v>High Charges</v>
      </c>
      <c r="Z4228" t="str">
        <f>IF(tbl_Customers[[#This Row],[total_eve_calls]]&lt;=80,"Low Calls",
IF(tbl_Customers[[#This Row],[total_eve_calls]]&lt;=120,"Medium Calls","High Calls"))</f>
        <v>High Calls</v>
      </c>
      <c r="AA4228" t="str">
        <f>IF(tbl_Customers[[#This Row],[total_eve_charge]]&lt;=15,"Low Charges",
IF(tbl_Customers[[#This Row],[total_eve_charge]]&lt;=20,"Medium Charges","High Charges"))</f>
        <v>Medium Charges</v>
      </c>
      <c r="AB422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28" t="str">
        <f>IF(tbl_Customers[[#This Row],[number_vmail_messages]] = 0, "No Usage", IF(tbl_Customers[[#This Row],[number_vmail_messages]] &lt;= 20, "Low Usage", IF(tbl_Customers[[#This Row],[number_vmail_messages]] &lt;= 40, "Medium Usgae", "High Usage")))</f>
        <v>No Usage</v>
      </c>
      <c r="AD4228" t="str">
        <f>IF(tbl_Customers[[#This Row],[total_day_minutes]]&lt;=150,"Low Usage", IF(tbl_Customers[[#This Row],[total_day_minutes]]&lt;=200,"Medium Usage", IF(tbl_Customers[[#This Row],[total_day_minutes]]&lt;=250,"High Usage","Very High Usage")))</f>
        <v>Medium Usage</v>
      </c>
      <c r="AE4228" t="str">
        <f>IF(tbl_Customers[[#This Row],[total_intl_calls]]&lt;=5,"Low Calls", IF(tbl_Customers[[#This Row],[total_intl_calls]]&lt;=10, "Medium Calls", "High Calls"))</f>
        <v>Medium Calls</v>
      </c>
      <c r="AF422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28" s="36" t="str">
        <f>IF(tbl_Customers[[#This Row],[Churn_Risk_Score]]&gt;=10,"High Risk", IF(tbl_Customers[[#This Row],[Churn_Risk_Score]]&gt;=5,"Medium Risk","Low Risk"))</f>
        <v>Low Risk</v>
      </c>
    </row>
    <row r="4229" spans="1:33" x14ac:dyDescent="0.35">
      <c r="A4229">
        <v>4228</v>
      </c>
      <c r="B4229" t="s">
        <v>75</v>
      </c>
      <c r="C4229">
        <v>81</v>
      </c>
      <c r="D4229" t="s">
        <v>21</v>
      </c>
      <c r="E4229" t="s">
        <v>22</v>
      </c>
      <c r="F4229" t="s">
        <v>22</v>
      </c>
      <c r="G4229">
        <v>0</v>
      </c>
      <c r="H4229">
        <v>234.1</v>
      </c>
      <c r="I4229">
        <v>105</v>
      </c>
      <c r="J4229">
        <v>39.799999999999997</v>
      </c>
      <c r="K4229">
        <v>237.4</v>
      </c>
      <c r="L4229">
        <v>88</v>
      </c>
      <c r="M4229">
        <v>20.18</v>
      </c>
      <c r="N4229">
        <v>240.6</v>
      </c>
      <c r="O4229">
        <v>85</v>
      </c>
      <c r="P4229">
        <v>10.83</v>
      </c>
      <c r="Q4229">
        <v>11.4</v>
      </c>
      <c r="R4229">
        <v>4</v>
      </c>
      <c r="S4229">
        <v>3.08</v>
      </c>
      <c r="T4229">
        <v>1</v>
      </c>
      <c r="U4229" t="s">
        <v>22</v>
      </c>
      <c r="V4229">
        <f>IF(tbl_Customers[[#This Row],[churn]] = "yes", 1, 0)</f>
        <v>0</v>
      </c>
      <c r="W4229" t="str">
        <f>IF(tbl_Customers[[#This Row],[number_customer_service_calls]] &lt;= 1, "0-1 Calls", IF(tbl_Customers[[#This Row],[number_customer_service_calls]] &lt;= 3, "2-3 Calls", IF(tbl_Customers[[#This Row],[number_customer_service_calls]] &lt;=5, "4-5 Calls", "6+ Calls")))</f>
        <v>0-1 Calls</v>
      </c>
      <c r="X4229" t="str">
        <f>IF(tbl_Customers[[#This Row],[account_length]] &lt;= 50, "0-50", IF(tbl_Customers[[#This Row],[account_length]] &lt;=100, "51-100", IF(tbl_Customers[[#This Row],[account_length]] &lt;= 150, "101-150", "151+")))</f>
        <v>51-100</v>
      </c>
      <c r="Y4229" t="str">
        <f>IF(tbl_Customers[[#This Row],[total_intl_charge]] &lt;= 3, "Low Charges", "High Charges")</f>
        <v>High Charges</v>
      </c>
      <c r="Z4229" t="str">
        <f>IF(tbl_Customers[[#This Row],[total_eve_calls]]&lt;=80,"Low Calls",
IF(tbl_Customers[[#This Row],[total_eve_calls]]&lt;=120,"Medium Calls","High Calls"))</f>
        <v>Medium Calls</v>
      </c>
      <c r="AA4229" t="str">
        <f>IF(tbl_Customers[[#This Row],[total_eve_charge]]&lt;=15,"Low Charges",
IF(tbl_Customers[[#This Row],[total_eve_charge]]&lt;=20,"Medium Charges","High Charges"))</f>
        <v>High Charges</v>
      </c>
      <c r="AB422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29" t="str">
        <f>IF(tbl_Customers[[#This Row],[number_vmail_messages]] = 0, "No Usage", IF(tbl_Customers[[#This Row],[number_vmail_messages]] &lt;= 20, "Low Usage", IF(tbl_Customers[[#This Row],[number_vmail_messages]] &lt;= 40, "Medium Usgae", "High Usage")))</f>
        <v>No Usage</v>
      </c>
      <c r="AD4229" t="str">
        <f>IF(tbl_Customers[[#This Row],[total_day_minutes]]&lt;=150,"Low Usage", IF(tbl_Customers[[#This Row],[total_day_minutes]]&lt;=200,"Medium Usage", IF(tbl_Customers[[#This Row],[total_day_minutes]]&lt;=250,"High Usage","Very High Usage")))</f>
        <v>High Usage</v>
      </c>
      <c r="AE4229" t="str">
        <f>IF(tbl_Customers[[#This Row],[total_intl_calls]]&lt;=5,"Low Calls", IF(tbl_Customers[[#This Row],[total_intl_calls]]&lt;=10, "Medium Calls", "High Calls"))</f>
        <v>Low Calls</v>
      </c>
      <c r="AF422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29" s="36" t="str">
        <f>IF(tbl_Customers[[#This Row],[Churn_Risk_Score]]&gt;=10,"High Risk", IF(tbl_Customers[[#This Row],[Churn_Risk_Score]]&gt;=5,"Medium Risk","Low Risk"))</f>
        <v>Low Risk</v>
      </c>
    </row>
    <row r="4230" spans="1:33" x14ac:dyDescent="0.35">
      <c r="A4230">
        <v>4229</v>
      </c>
      <c r="B4230" t="s">
        <v>30</v>
      </c>
      <c r="C4230">
        <v>96</v>
      </c>
      <c r="D4230" t="s">
        <v>25</v>
      </c>
      <c r="E4230" t="s">
        <v>22</v>
      </c>
      <c r="F4230" t="s">
        <v>22</v>
      </c>
      <c r="G4230">
        <v>0</v>
      </c>
      <c r="H4230">
        <v>102.1</v>
      </c>
      <c r="I4230">
        <v>74</v>
      </c>
      <c r="J4230">
        <v>17.36</v>
      </c>
      <c r="K4230">
        <v>93.7</v>
      </c>
      <c r="L4230">
        <v>88</v>
      </c>
      <c r="M4230">
        <v>7.96</v>
      </c>
      <c r="N4230">
        <v>236.2</v>
      </c>
      <c r="O4230">
        <v>125</v>
      </c>
      <c r="P4230">
        <v>10.63</v>
      </c>
      <c r="Q4230">
        <v>14</v>
      </c>
      <c r="R4230">
        <v>2</v>
      </c>
      <c r="S4230">
        <v>3.78</v>
      </c>
      <c r="T4230">
        <v>1</v>
      </c>
      <c r="U4230" t="s">
        <v>22</v>
      </c>
      <c r="V4230">
        <f>IF(tbl_Customers[[#This Row],[churn]] = "yes", 1, 0)</f>
        <v>0</v>
      </c>
      <c r="W4230" t="str">
        <f>IF(tbl_Customers[[#This Row],[number_customer_service_calls]] &lt;= 1, "0-1 Calls", IF(tbl_Customers[[#This Row],[number_customer_service_calls]] &lt;= 3, "2-3 Calls", IF(tbl_Customers[[#This Row],[number_customer_service_calls]] &lt;=5, "4-5 Calls", "6+ Calls")))</f>
        <v>0-1 Calls</v>
      </c>
      <c r="X4230" t="str">
        <f>IF(tbl_Customers[[#This Row],[account_length]] &lt;= 50, "0-50", IF(tbl_Customers[[#This Row],[account_length]] &lt;=100, "51-100", IF(tbl_Customers[[#This Row],[account_length]] &lt;= 150, "101-150", "151+")))</f>
        <v>51-100</v>
      </c>
      <c r="Y4230" t="str">
        <f>IF(tbl_Customers[[#This Row],[total_intl_charge]] &lt;= 3, "Low Charges", "High Charges")</f>
        <v>High Charges</v>
      </c>
      <c r="Z4230" t="str">
        <f>IF(tbl_Customers[[#This Row],[total_eve_calls]]&lt;=80,"Low Calls",
IF(tbl_Customers[[#This Row],[total_eve_calls]]&lt;=120,"Medium Calls","High Calls"))</f>
        <v>Medium Calls</v>
      </c>
      <c r="AA4230" t="str">
        <f>IF(tbl_Customers[[#This Row],[total_eve_charge]]&lt;=15,"Low Charges",
IF(tbl_Customers[[#This Row],[total_eve_charge]]&lt;=20,"Medium Charges","High Charges"))</f>
        <v>Low Charges</v>
      </c>
      <c r="AB423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30" t="str">
        <f>IF(tbl_Customers[[#This Row],[number_vmail_messages]] = 0, "No Usage", IF(tbl_Customers[[#This Row],[number_vmail_messages]] &lt;= 20, "Low Usage", IF(tbl_Customers[[#This Row],[number_vmail_messages]] &lt;= 40, "Medium Usgae", "High Usage")))</f>
        <v>No Usage</v>
      </c>
      <c r="AD4230" t="str">
        <f>IF(tbl_Customers[[#This Row],[total_day_minutes]]&lt;=150,"Low Usage", IF(tbl_Customers[[#This Row],[total_day_minutes]]&lt;=200,"Medium Usage", IF(tbl_Customers[[#This Row],[total_day_minutes]]&lt;=250,"High Usage","Very High Usage")))</f>
        <v>Low Usage</v>
      </c>
      <c r="AE4230" t="str">
        <f>IF(tbl_Customers[[#This Row],[total_intl_calls]]&lt;=5,"Low Calls", IF(tbl_Customers[[#This Row],[total_intl_calls]]&lt;=10, "Medium Calls", "High Calls"))</f>
        <v>Low Calls</v>
      </c>
      <c r="AF423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30" s="36" t="str">
        <f>IF(tbl_Customers[[#This Row],[Churn_Risk_Score]]&gt;=10,"High Risk", IF(tbl_Customers[[#This Row],[Churn_Risk_Score]]&gt;=5,"Medium Risk","Low Risk"))</f>
        <v>Low Risk</v>
      </c>
    </row>
    <row r="4231" spans="1:33" x14ac:dyDescent="0.35">
      <c r="A4231">
        <v>4230</v>
      </c>
      <c r="B4231" t="s">
        <v>50</v>
      </c>
      <c r="C4231">
        <v>93</v>
      </c>
      <c r="D4231" t="s">
        <v>21</v>
      </c>
      <c r="E4231" t="s">
        <v>22</v>
      </c>
      <c r="F4231" t="s">
        <v>22</v>
      </c>
      <c r="G4231">
        <v>0</v>
      </c>
      <c r="H4231">
        <v>131.9</v>
      </c>
      <c r="I4231">
        <v>91</v>
      </c>
      <c r="J4231">
        <v>22.42</v>
      </c>
      <c r="K4231">
        <v>203.8</v>
      </c>
      <c r="L4231">
        <v>92</v>
      </c>
      <c r="M4231">
        <v>17.32</v>
      </c>
      <c r="N4231">
        <v>205.6</v>
      </c>
      <c r="O4231">
        <v>121</v>
      </c>
      <c r="P4231">
        <v>9.25</v>
      </c>
      <c r="Q4231">
        <v>6.8</v>
      </c>
      <c r="R4231">
        <v>3</v>
      </c>
      <c r="S4231">
        <v>1.84</v>
      </c>
      <c r="T4231">
        <v>1</v>
      </c>
      <c r="U4231" t="s">
        <v>22</v>
      </c>
      <c r="V4231">
        <f>IF(tbl_Customers[[#This Row],[churn]] = "yes", 1, 0)</f>
        <v>0</v>
      </c>
      <c r="W4231" t="str">
        <f>IF(tbl_Customers[[#This Row],[number_customer_service_calls]] &lt;= 1, "0-1 Calls", IF(tbl_Customers[[#This Row],[number_customer_service_calls]] &lt;= 3, "2-3 Calls", IF(tbl_Customers[[#This Row],[number_customer_service_calls]] &lt;=5, "4-5 Calls", "6+ Calls")))</f>
        <v>0-1 Calls</v>
      </c>
      <c r="X4231" t="str">
        <f>IF(tbl_Customers[[#This Row],[account_length]] &lt;= 50, "0-50", IF(tbl_Customers[[#This Row],[account_length]] &lt;=100, "51-100", IF(tbl_Customers[[#This Row],[account_length]] &lt;= 150, "101-150", "151+")))</f>
        <v>51-100</v>
      </c>
      <c r="Y4231" t="str">
        <f>IF(tbl_Customers[[#This Row],[total_intl_charge]] &lt;= 3, "Low Charges", "High Charges")</f>
        <v>Low Charges</v>
      </c>
      <c r="Z4231" t="str">
        <f>IF(tbl_Customers[[#This Row],[total_eve_calls]]&lt;=80,"Low Calls",
IF(tbl_Customers[[#This Row],[total_eve_calls]]&lt;=120,"Medium Calls","High Calls"))</f>
        <v>Medium Calls</v>
      </c>
      <c r="AA4231" t="str">
        <f>IF(tbl_Customers[[#This Row],[total_eve_charge]]&lt;=15,"Low Charges",
IF(tbl_Customers[[#This Row],[total_eve_charge]]&lt;=20,"Medium Charges","High Charges"))</f>
        <v>Medium Charges</v>
      </c>
      <c r="AB423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31" t="str">
        <f>IF(tbl_Customers[[#This Row],[number_vmail_messages]] = 0, "No Usage", IF(tbl_Customers[[#This Row],[number_vmail_messages]] &lt;= 20, "Low Usage", IF(tbl_Customers[[#This Row],[number_vmail_messages]] &lt;= 40, "Medium Usgae", "High Usage")))</f>
        <v>No Usage</v>
      </c>
      <c r="AD4231" t="str">
        <f>IF(tbl_Customers[[#This Row],[total_day_minutes]]&lt;=150,"Low Usage", IF(tbl_Customers[[#This Row],[total_day_minutes]]&lt;=200,"Medium Usage", IF(tbl_Customers[[#This Row],[total_day_minutes]]&lt;=250,"High Usage","Very High Usage")))</f>
        <v>Low Usage</v>
      </c>
      <c r="AE4231" t="str">
        <f>IF(tbl_Customers[[#This Row],[total_intl_calls]]&lt;=5,"Low Calls", IF(tbl_Customers[[#This Row],[total_intl_calls]]&lt;=10, "Medium Calls", "High Calls"))</f>
        <v>Low Calls</v>
      </c>
      <c r="AF423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31" s="36" t="str">
        <f>IF(tbl_Customers[[#This Row],[Churn_Risk_Score]]&gt;=10,"High Risk", IF(tbl_Customers[[#This Row],[Churn_Risk_Score]]&gt;=5,"Medium Risk","Low Risk"))</f>
        <v>Low Risk</v>
      </c>
    </row>
    <row r="4232" spans="1:33" x14ac:dyDescent="0.35">
      <c r="A4232">
        <v>4231</v>
      </c>
      <c r="B4232" t="s">
        <v>65</v>
      </c>
      <c r="C4232">
        <v>145</v>
      </c>
      <c r="D4232" t="s">
        <v>25</v>
      </c>
      <c r="E4232" t="s">
        <v>22</v>
      </c>
      <c r="F4232" t="s">
        <v>22</v>
      </c>
      <c r="G4232">
        <v>0</v>
      </c>
      <c r="H4232">
        <v>135</v>
      </c>
      <c r="I4232">
        <v>122</v>
      </c>
      <c r="J4232">
        <v>22.95</v>
      </c>
      <c r="K4232">
        <v>206.3</v>
      </c>
      <c r="L4232">
        <v>88</v>
      </c>
      <c r="M4232">
        <v>17.54</v>
      </c>
      <c r="N4232">
        <v>210.4</v>
      </c>
      <c r="O4232">
        <v>90</v>
      </c>
      <c r="P4232">
        <v>9.4700000000000006</v>
      </c>
      <c r="Q4232">
        <v>19.7</v>
      </c>
      <c r="R4232">
        <v>4</v>
      </c>
      <c r="S4232">
        <v>5.32</v>
      </c>
      <c r="T4232">
        <v>0</v>
      </c>
      <c r="U4232" t="s">
        <v>22</v>
      </c>
      <c r="V4232">
        <f>IF(tbl_Customers[[#This Row],[churn]] = "yes", 1, 0)</f>
        <v>0</v>
      </c>
      <c r="W4232" t="str">
        <f>IF(tbl_Customers[[#This Row],[number_customer_service_calls]] &lt;= 1, "0-1 Calls", IF(tbl_Customers[[#This Row],[number_customer_service_calls]] &lt;= 3, "2-3 Calls", IF(tbl_Customers[[#This Row],[number_customer_service_calls]] &lt;=5, "4-5 Calls", "6+ Calls")))</f>
        <v>0-1 Calls</v>
      </c>
      <c r="X4232" t="str">
        <f>IF(tbl_Customers[[#This Row],[account_length]] &lt;= 50, "0-50", IF(tbl_Customers[[#This Row],[account_length]] &lt;=100, "51-100", IF(tbl_Customers[[#This Row],[account_length]] &lt;= 150, "101-150", "151+")))</f>
        <v>101-150</v>
      </c>
      <c r="Y4232" t="str">
        <f>IF(tbl_Customers[[#This Row],[total_intl_charge]] &lt;= 3, "Low Charges", "High Charges")</f>
        <v>High Charges</v>
      </c>
      <c r="Z4232" t="str">
        <f>IF(tbl_Customers[[#This Row],[total_eve_calls]]&lt;=80,"Low Calls",
IF(tbl_Customers[[#This Row],[total_eve_calls]]&lt;=120,"Medium Calls","High Calls"))</f>
        <v>Medium Calls</v>
      </c>
      <c r="AA4232" t="str">
        <f>IF(tbl_Customers[[#This Row],[total_eve_charge]]&lt;=15,"Low Charges",
IF(tbl_Customers[[#This Row],[total_eve_charge]]&lt;=20,"Medium Charges","High Charges"))</f>
        <v>Medium Charges</v>
      </c>
      <c r="AB423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32" t="str">
        <f>IF(tbl_Customers[[#This Row],[number_vmail_messages]] = 0, "No Usage", IF(tbl_Customers[[#This Row],[number_vmail_messages]] &lt;= 20, "Low Usage", IF(tbl_Customers[[#This Row],[number_vmail_messages]] &lt;= 40, "Medium Usgae", "High Usage")))</f>
        <v>No Usage</v>
      </c>
      <c r="AD4232" t="str">
        <f>IF(tbl_Customers[[#This Row],[total_day_minutes]]&lt;=150,"Low Usage", IF(tbl_Customers[[#This Row],[total_day_minutes]]&lt;=200,"Medium Usage", IF(tbl_Customers[[#This Row],[total_day_minutes]]&lt;=250,"High Usage","Very High Usage")))</f>
        <v>Low Usage</v>
      </c>
      <c r="AE4232" t="str">
        <f>IF(tbl_Customers[[#This Row],[total_intl_calls]]&lt;=5,"Low Calls", IF(tbl_Customers[[#This Row],[total_intl_calls]]&lt;=10, "Medium Calls", "High Calls"))</f>
        <v>Low Calls</v>
      </c>
      <c r="AF423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32" s="36" t="str">
        <f>IF(tbl_Customers[[#This Row],[Churn_Risk_Score]]&gt;=10,"High Risk", IF(tbl_Customers[[#This Row],[Churn_Risk_Score]]&gt;=5,"Medium Risk","Low Risk"))</f>
        <v>Low Risk</v>
      </c>
    </row>
    <row r="4233" spans="1:33" x14ac:dyDescent="0.35">
      <c r="A4233">
        <v>4232</v>
      </c>
      <c r="B4233" t="s">
        <v>45</v>
      </c>
      <c r="C4233">
        <v>53</v>
      </c>
      <c r="D4233" t="s">
        <v>28</v>
      </c>
      <c r="E4233" t="s">
        <v>23</v>
      </c>
      <c r="F4233" t="s">
        <v>22</v>
      </c>
      <c r="G4233">
        <v>0</v>
      </c>
      <c r="H4233">
        <v>145</v>
      </c>
      <c r="I4233">
        <v>80</v>
      </c>
      <c r="J4233">
        <v>24.65</v>
      </c>
      <c r="K4233">
        <v>228.4</v>
      </c>
      <c r="L4233">
        <v>82</v>
      </c>
      <c r="M4233">
        <v>19.41</v>
      </c>
      <c r="N4233">
        <v>169.4</v>
      </c>
      <c r="O4233">
        <v>109</v>
      </c>
      <c r="P4233">
        <v>7.62</v>
      </c>
      <c r="Q4233">
        <v>8.9</v>
      </c>
      <c r="R4233">
        <v>5</v>
      </c>
      <c r="S4233">
        <v>2.4</v>
      </c>
      <c r="T4233">
        <v>0</v>
      </c>
      <c r="U4233" t="s">
        <v>22</v>
      </c>
      <c r="V4233">
        <f>IF(tbl_Customers[[#This Row],[churn]] = "yes", 1, 0)</f>
        <v>0</v>
      </c>
      <c r="W4233" t="str">
        <f>IF(tbl_Customers[[#This Row],[number_customer_service_calls]] &lt;= 1, "0-1 Calls", IF(tbl_Customers[[#This Row],[number_customer_service_calls]] &lt;= 3, "2-3 Calls", IF(tbl_Customers[[#This Row],[number_customer_service_calls]] &lt;=5, "4-5 Calls", "6+ Calls")))</f>
        <v>0-1 Calls</v>
      </c>
      <c r="X4233" t="str">
        <f>IF(tbl_Customers[[#This Row],[account_length]] &lt;= 50, "0-50", IF(tbl_Customers[[#This Row],[account_length]] &lt;=100, "51-100", IF(tbl_Customers[[#This Row],[account_length]] &lt;= 150, "101-150", "151+")))</f>
        <v>51-100</v>
      </c>
      <c r="Y4233" t="str">
        <f>IF(tbl_Customers[[#This Row],[total_intl_charge]] &lt;= 3, "Low Charges", "High Charges")</f>
        <v>Low Charges</v>
      </c>
      <c r="Z4233" t="str">
        <f>IF(tbl_Customers[[#This Row],[total_eve_calls]]&lt;=80,"Low Calls",
IF(tbl_Customers[[#This Row],[total_eve_calls]]&lt;=120,"Medium Calls","High Calls"))</f>
        <v>Medium Calls</v>
      </c>
      <c r="AA4233" t="str">
        <f>IF(tbl_Customers[[#This Row],[total_eve_charge]]&lt;=15,"Low Charges",
IF(tbl_Customers[[#This Row],[total_eve_charge]]&lt;=20,"Medium Charges","High Charges"))</f>
        <v>Medium Charges</v>
      </c>
      <c r="AB423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33" t="str">
        <f>IF(tbl_Customers[[#This Row],[number_vmail_messages]] = 0, "No Usage", IF(tbl_Customers[[#This Row],[number_vmail_messages]] &lt;= 20, "Low Usage", IF(tbl_Customers[[#This Row],[number_vmail_messages]] &lt;= 40, "Medium Usgae", "High Usage")))</f>
        <v>No Usage</v>
      </c>
      <c r="AD4233" t="str">
        <f>IF(tbl_Customers[[#This Row],[total_day_minutes]]&lt;=150,"Low Usage", IF(tbl_Customers[[#This Row],[total_day_minutes]]&lt;=200,"Medium Usage", IF(tbl_Customers[[#This Row],[total_day_minutes]]&lt;=250,"High Usage","Very High Usage")))</f>
        <v>Low Usage</v>
      </c>
      <c r="AE4233" t="str">
        <f>IF(tbl_Customers[[#This Row],[total_intl_calls]]&lt;=5,"Low Calls", IF(tbl_Customers[[#This Row],[total_intl_calls]]&lt;=10, "Medium Calls", "High Calls"))</f>
        <v>Low Calls</v>
      </c>
      <c r="AF423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33" s="36" t="str">
        <f>IF(tbl_Customers[[#This Row],[Churn_Risk_Score]]&gt;=10,"High Risk", IF(tbl_Customers[[#This Row],[Churn_Risk_Score]]&gt;=5,"Medium Risk","Low Risk"))</f>
        <v>Low Risk</v>
      </c>
    </row>
    <row r="4234" spans="1:33" x14ac:dyDescent="0.35">
      <c r="A4234">
        <v>4233</v>
      </c>
      <c r="B4234" t="s">
        <v>70</v>
      </c>
      <c r="C4234">
        <v>108</v>
      </c>
      <c r="D4234" t="s">
        <v>25</v>
      </c>
      <c r="E4234" t="s">
        <v>22</v>
      </c>
      <c r="F4234" t="s">
        <v>22</v>
      </c>
      <c r="G4234">
        <v>0</v>
      </c>
      <c r="H4234">
        <v>170.3</v>
      </c>
      <c r="I4234">
        <v>48</v>
      </c>
      <c r="J4234">
        <v>28.95</v>
      </c>
      <c r="K4234">
        <v>187.7</v>
      </c>
      <c r="L4234">
        <v>146</v>
      </c>
      <c r="M4234">
        <v>15.95</v>
      </c>
      <c r="N4234">
        <v>204</v>
      </c>
      <c r="O4234">
        <v>84</v>
      </c>
      <c r="P4234">
        <v>9.18</v>
      </c>
      <c r="Q4234">
        <v>16.100000000000001</v>
      </c>
      <c r="R4234">
        <v>4</v>
      </c>
      <c r="S4234">
        <v>4.3499999999999996</v>
      </c>
      <c r="T4234">
        <v>3</v>
      </c>
      <c r="U4234" t="s">
        <v>22</v>
      </c>
      <c r="V4234">
        <f>IF(tbl_Customers[[#This Row],[churn]] = "yes", 1, 0)</f>
        <v>0</v>
      </c>
      <c r="W4234" t="str">
        <f>IF(tbl_Customers[[#This Row],[number_customer_service_calls]] &lt;= 1, "0-1 Calls", IF(tbl_Customers[[#This Row],[number_customer_service_calls]] &lt;= 3, "2-3 Calls", IF(tbl_Customers[[#This Row],[number_customer_service_calls]] &lt;=5, "4-5 Calls", "6+ Calls")))</f>
        <v>2-3 Calls</v>
      </c>
      <c r="X4234" t="str">
        <f>IF(tbl_Customers[[#This Row],[account_length]] &lt;= 50, "0-50", IF(tbl_Customers[[#This Row],[account_length]] &lt;=100, "51-100", IF(tbl_Customers[[#This Row],[account_length]] &lt;= 150, "101-150", "151+")))</f>
        <v>101-150</v>
      </c>
      <c r="Y4234" t="str">
        <f>IF(tbl_Customers[[#This Row],[total_intl_charge]] &lt;= 3, "Low Charges", "High Charges")</f>
        <v>High Charges</v>
      </c>
      <c r="Z4234" t="str">
        <f>IF(tbl_Customers[[#This Row],[total_eve_calls]]&lt;=80,"Low Calls",
IF(tbl_Customers[[#This Row],[total_eve_calls]]&lt;=120,"Medium Calls","High Calls"))</f>
        <v>High Calls</v>
      </c>
      <c r="AA4234" t="str">
        <f>IF(tbl_Customers[[#This Row],[total_eve_charge]]&lt;=15,"Low Charges",
IF(tbl_Customers[[#This Row],[total_eve_charge]]&lt;=20,"Medium Charges","High Charges"))</f>
        <v>Medium Charges</v>
      </c>
      <c r="AB423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34" t="str">
        <f>IF(tbl_Customers[[#This Row],[number_vmail_messages]] = 0, "No Usage", IF(tbl_Customers[[#This Row],[number_vmail_messages]] &lt;= 20, "Low Usage", IF(tbl_Customers[[#This Row],[number_vmail_messages]] &lt;= 40, "Medium Usgae", "High Usage")))</f>
        <v>No Usage</v>
      </c>
      <c r="AD4234" t="str">
        <f>IF(tbl_Customers[[#This Row],[total_day_minutes]]&lt;=150,"Low Usage", IF(tbl_Customers[[#This Row],[total_day_minutes]]&lt;=200,"Medium Usage", IF(tbl_Customers[[#This Row],[total_day_minutes]]&lt;=250,"High Usage","Very High Usage")))</f>
        <v>Medium Usage</v>
      </c>
      <c r="AE4234" t="str">
        <f>IF(tbl_Customers[[#This Row],[total_intl_calls]]&lt;=5,"Low Calls", IF(tbl_Customers[[#This Row],[total_intl_calls]]&lt;=10, "Medium Calls", "High Calls"))</f>
        <v>Low Calls</v>
      </c>
      <c r="AF423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34" s="36" t="str">
        <f>IF(tbl_Customers[[#This Row],[Churn_Risk_Score]]&gt;=10,"High Risk", IF(tbl_Customers[[#This Row],[Churn_Risk_Score]]&gt;=5,"Medium Risk","Low Risk"))</f>
        <v>Low Risk</v>
      </c>
    </row>
    <row r="4235" spans="1:33" x14ac:dyDescent="0.35">
      <c r="A4235">
        <v>4234</v>
      </c>
      <c r="B4235" t="s">
        <v>39</v>
      </c>
      <c r="C4235">
        <v>52</v>
      </c>
      <c r="D4235" t="s">
        <v>21</v>
      </c>
      <c r="E4235" t="s">
        <v>22</v>
      </c>
      <c r="F4235" t="s">
        <v>22</v>
      </c>
      <c r="G4235">
        <v>0</v>
      </c>
      <c r="H4235">
        <v>188.7</v>
      </c>
      <c r="I4235">
        <v>99</v>
      </c>
      <c r="J4235">
        <v>32.08</v>
      </c>
      <c r="K4235">
        <v>210.4</v>
      </c>
      <c r="L4235">
        <v>89</v>
      </c>
      <c r="M4235">
        <v>17.88</v>
      </c>
      <c r="N4235">
        <v>191.4</v>
      </c>
      <c r="O4235">
        <v>103</v>
      </c>
      <c r="P4235">
        <v>8.61</v>
      </c>
      <c r="Q4235">
        <v>10.8</v>
      </c>
      <c r="R4235">
        <v>2</v>
      </c>
      <c r="S4235">
        <v>2.92</v>
      </c>
      <c r="T4235">
        <v>1</v>
      </c>
      <c r="U4235" t="s">
        <v>22</v>
      </c>
      <c r="V4235">
        <f>IF(tbl_Customers[[#This Row],[churn]] = "yes", 1, 0)</f>
        <v>0</v>
      </c>
      <c r="W4235" t="str">
        <f>IF(tbl_Customers[[#This Row],[number_customer_service_calls]] &lt;= 1, "0-1 Calls", IF(tbl_Customers[[#This Row],[number_customer_service_calls]] &lt;= 3, "2-3 Calls", IF(tbl_Customers[[#This Row],[number_customer_service_calls]] &lt;=5, "4-5 Calls", "6+ Calls")))</f>
        <v>0-1 Calls</v>
      </c>
      <c r="X4235" t="str">
        <f>IF(tbl_Customers[[#This Row],[account_length]] &lt;= 50, "0-50", IF(tbl_Customers[[#This Row],[account_length]] &lt;=100, "51-100", IF(tbl_Customers[[#This Row],[account_length]] &lt;= 150, "101-150", "151+")))</f>
        <v>51-100</v>
      </c>
      <c r="Y4235" t="str">
        <f>IF(tbl_Customers[[#This Row],[total_intl_charge]] &lt;= 3, "Low Charges", "High Charges")</f>
        <v>Low Charges</v>
      </c>
      <c r="Z4235" t="str">
        <f>IF(tbl_Customers[[#This Row],[total_eve_calls]]&lt;=80,"Low Calls",
IF(tbl_Customers[[#This Row],[total_eve_calls]]&lt;=120,"Medium Calls","High Calls"))</f>
        <v>Medium Calls</v>
      </c>
      <c r="AA4235" t="str">
        <f>IF(tbl_Customers[[#This Row],[total_eve_charge]]&lt;=15,"Low Charges",
IF(tbl_Customers[[#This Row],[total_eve_charge]]&lt;=20,"Medium Charges","High Charges"))</f>
        <v>Medium Charges</v>
      </c>
      <c r="AB423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35" t="str">
        <f>IF(tbl_Customers[[#This Row],[number_vmail_messages]] = 0, "No Usage", IF(tbl_Customers[[#This Row],[number_vmail_messages]] &lt;= 20, "Low Usage", IF(tbl_Customers[[#This Row],[number_vmail_messages]] &lt;= 40, "Medium Usgae", "High Usage")))</f>
        <v>No Usage</v>
      </c>
      <c r="AD4235" t="str">
        <f>IF(tbl_Customers[[#This Row],[total_day_minutes]]&lt;=150,"Low Usage", IF(tbl_Customers[[#This Row],[total_day_minutes]]&lt;=200,"Medium Usage", IF(tbl_Customers[[#This Row],[total_day_minutes]]&lt;=250,"High Usage","Very High Usage")))</f>
        <v>Medium Usage</v>
      </c>
      <c r="AE4235" t="str">
        <f>IF(tbl_Customers[[#This Row],[total_intl_calls]]&lt;=5,"Low Calls", IF(tbl_Customers[[#This Row],[total_intl_calls]]&lt;=10, "Medium Calls", "High Calls"))</f>
        <v>Low Calls</v>
      </c>
      <c r="AF423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35" s="36" t="str">
        <f>IF(tbl_Customers[[#This Row],[Churn_Risk_Score]]&gt;=10,"High Risk", IF(tbl_Customers[[#This Row],[Churn_Risk_Score]]&gt;=5,"Medium Risk","Low Risk"))</f>
        <v>Low Risk</v>
      </c>
    </row>
    <row r="4236" spans="1:33" x14ac:dyDescent="0.35">
      <c r="A4236">
        <v>4235</v>
      </c>
      <c r="B4236" t="s">
        <v>58</v>
      </c>
      <c r="C4236">
        <v>61</v>
      </c>
      <c r="D4236" t="s">
        <v>28</v>
      </c>
      <c r="E4236" t="s">
        <v>22</v>
      </c>
      <c r="F4236" t="s">
        <v>22</v>
      </c>
      <c r="G4236">
        <v>0</v>
      </c>
      <c r="H4236">
        <v>7.2</v>
      </c>
      <c r="I4236">
        <v>97</v>
      </c>
      <c r="J4236">
        <v>1.22</v>
      </c>
      <c r="K4236">
        <v>221.8</v>
      </c>
      <c r="L4236">
        <v>78</v>
      </c>
      <c r="M4236">
        <v>18.850000000000001</v>
      </c>
      <c r="N4236">
        <v>174.5</v>
      </c>
      <c r="O4236">
        <v>94</v>
      </c>
      <c r="P4236">
        <v>7.85</v>
      </c>
      <c r="Q4236">
        <v>12</v>
      </c>
      <c r="R4236">
        <v>4</v>
      </c>
      <c r="S4236">
        <v>3.24</v>
      </c>
      <c r="T4236">
        <v>1</v>
      </c>
      <c r="U4236" t="s">
        <v>22</v>
      </c>
      <c r="V4236">
        <f>IF(tbl_Customers[[#This Row],[churn]] = "yes", 1, 0)</f>
        <v>0</v>
      </c>
      <c r="W4236" t="str">
        <f>IF(tbl_Customers[[#This Row],[number_customer_service_calls]] &lt;= 1, "0-1 Calls", IF(tbl_Customers[[#This Row],[number_customer_service_calls]] &lt;= 3, "2-3 Calls", IF(tbl_Customers[[#This Row],[number_customer_service_calls]] &lt;=5, "4-5 Calls", "6+ Calls")))</f>
        <v>0-1 Calls</v>
      </c>
      <c r="X4236" t="str">
        <f>IF(tbl_Customers[[#This Row],[account_length]] &lt;= 50, "0-50", IF(tbl_Customers[[#This Row],[account_length]] &lt;=100, "51-100", IF(tbl_Customers[[#This Row],[account_length]] &lt;= 150, "101-150", "151+")))</f>
        <v>51-100</v>
      </c>
      <c r="Y4236" t="str">
        <f>IF(tbl_Customers[[#This Row],[total_intl_charge]] &lt;= 3, "Low Charges", "High Charges")</f>
        <v>High Charges</v>
      </c>
      <c r="Z4236" t="str">
        <f>IF(tbl_Customers[[#This Row],[total_eve_calls]]&lt;=80,"Low Calls",
IF(tbl_Customers[[#This Row],[total_eve_calls]]&lt;=120,"Medium Calls","High Calls"))</f>
        <v>Low Calls</v>
      </c>
      <c r="AA4236" t="str">
        <f>IF(tbl_Customers[[#This Row],[total_eve_charge]]&lt;=15,"Low Charges",
IF(tbl_Customers[[#This Row],[total_eve_charge]]&lt;=20,"Medium Charges","High Charges"))</f>
        <v>Medium Charges</v>
      </c>
      <c r="AB423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36" t="str">
        <f>IF(tbl_Customers[[#This Row],[number_vmail_messages]] = 0, "No Usage", IF(tbl_Customers[[#This Row],[number_vmail_messages]] &lt;= 20, "Low Usage", IF(tbl_Customers[[#This Row],[number_vmail_messages]] &lt;= 40, "Medium Usgae", "High Usage")))</f>
        <v>No Usage</v>
      </c>
      <c r="AD4236" t="str">
        <f>IF(tbl_Customers[[#This Row],[total_day_minutes]]&lt;=150,"Low Usage", IF(tbl_Customers[[#This Row],[total_day_minutes]]&lt;=200,"Medium Usage", IF(tbl_Customers[[#This Row],[total_day_minutes]]&lt;=250,"High Usage","Very High Usage")))</f>
        <v>Low Usage</v>
      </c>
      <c r="AE4236" t="str">
        <f>IF(tbl_Customers[[#This Row],[total_intl_calls]]&lt;=5,"Low Calls", IF(tbl_Customers[[#This Row],[total_intl_calls]]&lt;=10, "Medium Calls", "High Calls"))</f>
        <v>Low Calls</v>
      </c>
      <c r="AF423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36" s="36" t="str">
        <f>IF(tbl_Customers[[#This Row],[Churn_Risk_Score]]&gt;=10,"High Risk", IF(tbl_Customers[[#This Row],[Churn_Risk_Score]]&gt;=5,"Medium Risk","Low Risk"))</f>
        <v>Low Risk</v>
      </c>
    </row>
    <row r="4237" spans="1:33" x14ac:dyDescent="0.35">
      <c r="A4237">
        <v>4236</v>
      </c>
      <c r="B4237" t="s">
        <v>39</v>
      </c>
      <c r="C4237">
        <v>86</v>
      </c>
      <c r="D4237" t="s">
        <v>25</v>
      </c>
      <c r="E4237" t="s">
        <v>22</v>
      </c>
      <c r="F4237" t="s">
        <v>22</v>
      </c>
      <c r="G4237">
        <v>0</v>
      </c>
      <c r="H4237">
        <v>181.1</v>
      </c>
      <c r="I4237">
        <v>124</v>
      </c>
      <c r="J4237">
        <v>30.79</v>
      </c>
      <c r="K4237">
        <v>229.5</v>
      </c>
      <c r="L4237">
        <v>105</v>
      </c>
      <c r="M4237">
        <v>19.510000000000002</v>
      </c>
      <c r="N4237">
        <v>122.2</v>
      </c>
      <c r="O4237">
        <v>91</v>
      </c>
      <c r="P4237">
        <v>5.5</v>
      </c>
      <c r="Q4237">
        <v>5.6</v>
      </c>
      <c r="R4237">
        <v>6</v>
      </c>
      <c r="S4237">
        <v>1.51</v>
      </c>
      <c r="T4237">
        <v>5</v>
      </c>
      <c r="U4237" t="s">
        <v>22</v>
      </c>
      <c r="V4237">
        <f>IF(tbl_Customers[[#This Row],[churn]] = "yes", 1, 0)</f>
        <v>0</v>
      </c>
      <c r="W4237" t="str">
        <f>IF(tbl_Customers[[#This Row],[number_customer_service_calls]] &lt;= 1, "0-1 Calls", IF(tbl_Customers[[#This Row],[number_customer_service_calls]] &lt;= 3, "2-3 Calls", IF(tbl_Customers[[#This Row],[number_customer_service_calls]] &lt;=5, "4-5 Calls", "6+ Calls")))</f>
        <v>4-5 Calls</v>
      </c>
      <c r="X4237" t="str">
        <f>IF(tbl_Customers[[#This Row],[account_length]] &lt;= 50, "0-50", IF(tbl_Customers[[#This Row],[account_length]] &lt;=100, "51-100", IF(tbl_Customers[[#This Row],[account_length]] &lt;= 150, "101-150", "151+")))</f>
        <v>51-100</v>
      </c>
      <c r="Y4237" t="str">
        <f>IF(tbl_Customers[[#This Row],[total_intl_charge]] &lt;= 3, "Low Charges", "High Charges")</f>
        <v>Low Charges</v>
      </c>
      <c r="Z4237" t="str">
        <f>IF(tbl_Customers[[#This Row],[total_eve_calls]]&lt;=80,"Low Calls",
IF(tbl_Customers[[#This Row],[total_eve_calls]]&lt;=120,"Medium Calls","High Calls"))</f>
        <v>Medium Calls</v>
      </c>
      <c r="AA4237" t="str">
        <f>IF(tbl_Customers[[#This Row],[total_eve_charge]]&lt;=15,"Low Charges",
IF(tbl_Customers[[#This Row],[total_eve_charge]]&lt;=20,"Medium Charges","High Charges"))</f>
        <v>Medium Charges</v>
      </c>
      <c r="AB423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37" t="str">
        <f>IF(tbl_Customers[[#This Row],[number_vmail_messages]] = 0, "No Usage", IF(tbl_Customers[[#This Row],[number_vmail_messages]] &lt;= 20, "Low Usage", IF(tbl_Customers[[#This Row],[number_vmail_messages]] &lt;= 40, "Medium Usgae", "High Usage")))</f>
        <v>No Usage</v>
      </c>
      <c r="AD4237" t="str">
        <f>IF(tbl_Customers[[#This Row],[total_day_minutes]]&lt;=150,"Low Usage", IF(tbl_Customers[[#This Row],[total_day_minutes]]&lt;=200,"Medium Usage", IF(tbl_Customers[[#This Row],[total_day_minutes]]&lt;=250,"High Usage","Very High Usage")))</f>
        <v>Medium Usage</v>
      </c>
      <c r="AE4237" t="str">
        <f>IF(tbl_Customers[[#This Row],[total_intl_calls]]&lt;=5,"Low Calls", IF(tbl_Customers[[#This Row],[total_intl_calls]]&lt;=10, "Medium Calls", "High Calls"))</f>
        <v>Medium Calls</v>
      </c>
      <c r="AF423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237" s="36" t="str">
        <f>IF(tbl_Customers[[#This Row],[Churn_Risk_Score]]&gt;=10,"High Risk", IF(tbl_Customers[[#This Row],[Churn_Risk_Score]]&gt;=5,"Medium Risk","Low Risk"))</f>
        <v>Medium Risk</v>
      </c>
    </row>
    <row r="4238" spans="1:33" x14ac:dyDescent="0.35">
      <c r="A4238">
        <v>4237</v>
      </c>
      <c r="B4238" t="s">
        <v>30</v>
      </c>
      <c r="C4238">
        <v>137</v>
      </c>
      <c r="D4238" t="s">
        <v>25</v>
      </c>
      <c r="E4238" t="s">
        <v>22</v>
      </c>
      <c r="F4238" t="s">
        <v>22</v>
      </c>
      <c r="G4238">
        <v>0</v>
      </c>
      <c r="H4238">
        <v>151.80000000000001</v>
      </c>
      <c r="I4238">
        <v>90</v>
      </c>
      <c r="J4238">
        <v>25.81</v>
      </c>
      <c r="K4238">
        <v>229.6</v>
      </c>
      <c r="L4238">
        <v>68</v>
      </c>
      <c r="M4238">
        <v>19.52</v>
      </c>
      <c r="N4238">
        <v>171.8</v>
      </c>
      <c r="O4238">
        <v>122</v>
      </c>
      <c r="P4238">
        <v>7.73</v>
      </c>
      <c r="Q4238">
        <v>10.8</v>
      </c>
      <c r="R4238">
        <v>5</v>
      </c>
      <c r="S4238">
        <v>2.92</v>
      </c>
      <c r="T4238">
        <v>2</v>
      </c>
      <c r="U4238" t="s">
        <v>22</v>
      </c>
      <c r="V4238">
        <f>IF(tbl_Customers[[#This Row],[churn]] = "yes", 1, 0)</f>
        <v>0</v>
      </c>
      <c r="W4238" t="str">
        <f>IF(tbl_Customers[[#This Row],[number_customer_service_calls]] &lt;= 1, "0-1 Calls", IF(tbl_Customers[[#This Row],[number_customer_service_calls]] &lt;= 3, "2-3 Calls", IF(tbl_Customers[[#This Row],[number_customer_service_calls]] &lt;=5, "4-5 Calls", "6+ Calls")))</f>
        <v>2-3 Calls</v>
      </c>
      <c r="X4238" t="str">
        <f>IF(tbl_Customers[[#This Row],[account_length]] &lt;= 50, "0-50", IF(tbl_Customers[[#This Row],[account_length]] &lt;=100, "51-100", IF(tbl_Customers[[#This Row],[account_length]] &lt;= 150, "101-150", "151+")))</f>
        <v>101-150</v>
      </c>
      <c r="Y4238" t="str">
        <f>IF(tbl_Customers[[#This Row],[total_intl_charge]] &lt;= 3, "Low Charges", "High Charges")</f>
        <v>Low Charges</v>
      </c>
      <c r="Z4238" t="str">
        <f>IF(tbl_Customers[[#This Row],[total_eve_calls]]&lt;=80,"Low Calls",
IF(tbl_Customers[[#This Row],[total_eve_calls]]&lt;=120,"Medium Calls","High Calls"))</f>
        <v>Low Calls</v>
      </c>
      <c r="AA4238" t="str">
        <f>IF(tbl_Customers[[#This Row],[total_eve_charge]]&lt;=15,"Low Charges",
IF(tbl_Customers[[#This Row],[total_eve_charge]]&lt;=20,"Medium Charges","High Charges"))</f>
        <v>Medium Charges</v>
      </c>
      <c r="AB423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38" t="str">
        <f>IF(tbl_Customers[[#This Row],[number_vmail_messages]] = 0, "No Usage", IF(tbl_Customers[[#This Row],[number_vmail_messages]] &lt;= 20, "Low Usage", IF(tbl_Customers[[#This Row],[number_vmail_messages]] &lt;= 40, "Medium Usgae", "High Usage")))</f>
        <v>No Usage</v>
      </c>
      <c r="AD4238" t="str">
        <f>IF(tbl_Customers[[#This Row],[total_day_minutes]]&lt;=150,"Low Usage", IF(tbl_Customers[[#This Row],[total_day_minutes]]&lt;=200,"Medium Usage", IF(tbl_Customers[[#This Row],[total_day_minutes]]&lt;=250,"High Usage","Very High Usage")))</f>
        <v>Medium Usage</v>
      </c>
      <c r="AE4238" t="str">
        <f>IF(tbl_Customers[[#This Row],[total_intl_calls]]&lt;=5,"Low Calls", IF(tbl_Customers[[#This Row],[total_intl_calls]]&lt;=10, "Medium Calls", "High Calls"))</f>
        <v>Low Calls</v>
      </c>
      <c r="AF423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38" s="36" t="str">
        <f>IF(tbl_Customers[[#This Row],[Churn_Risk_Score]]&gt;=10,"High Risk", IF(tbl_Customers[[#This Row],[Churn_Risk_Score]]&gt;=5,"Medium Risk","Low Risk"))</f>
        <v>Low Risk</v>
      </c>
    </row>
    <row r="4239" spans="1:33" x14ac:dyDescent="0.35">
      <c r="A4239">
        <v>4238</v>
      </c>
      <c r="B4239" t="s">
        <v>71</v>
      </c>
      <c r="C4239">
        <v>74</v>
      </c>
      <c r="D4239" t="s">
        <v>28</v>
      </c>
      <c r="E4239" t="s">
        <v>22</v>
      </c>
      <c r="F4239" t="s">
        <v>22</v>
      </c>
      <c r="G4239">
        <v>0</v>
      </c>
      <c r="H4239">
        <v>159.4</v>
      </c>
      <c r="I4239">
        <v>86</v>
      </c>
      <c r="J4239">
        <v>27.1</v>
      </c>
      <c r="K4239">
        <v>210</v>
      </c>
      <c r="L4239">
        <v>122</v>
      </c>
      <c r="M4239">
        <v>17.850000000000001</v>
      </c>
      <c r="N4239">
        <v>172.4</v>
      </c>
      <c r="O4239">
        <v>99</v>
      </c>
      <c r="P4239">
        <v>7.76</v>
      </c>
      <c r="Q4239">
        <v>8.5</v>
      </c>
      <c r="R4239">
        <v>2</v>
      </c>
      <c r="S4239">
        <v>2.2999999999999998</v>
      </c>
      <c r="T4239">
        <v>1</v>
      </c>
      <c r="U4239" t="s">
        <v>22</v>
      </c>
      <c r="V4239">
        <f>IF(tbl_Customers[[#This Row],[churn]] = "yes", 1, 0)</f>
        <v>0</v>
      </c>
      <c r="W4239" t="str">
        <f>IF(tbl_Customers[[#This Row],[number_customer_service_calls]] &lt;= 1, "0-1 Calls", IF(tbl_Customers[[#This Row],[number_customer_service_calls]] &lt;= 3, "2-3 Calls", IF(tbl_Customers[[#This Row],[number_customer_service_calls]] &lt;=5, "4-5 Calls", "6+ Calls")))</f>
        <v>0-1 Calls</v>
      </c>
      <c r="X4239" t="str">
        <f>IF(tbl_Customers[[#This Row],[account_length]] &lt;= 50, "0-50", IF(tbl_Customers[[#This Row],[account_length]] &lt;=100, "51-100", IF(tbl_Customers[[#This Row],[account_length]] &lt;= 150, "101-150", "151+")))</f>
        <v>51-100</v>
      </c>
      <c r="Y4239" t="str">
        <f>IF(tbl_Customers[[#This Row],[total_intl_charge]] &lt;= 3, "Low Charges", "High Charges")</f>
        <v>Low Charges</v>
      </c>
      <c r="Z4239" t="str">
        <f>IF(tbl_Customers[[#This Row],[total_eve_calls]]&lt;=80,"Low Calls",
IF(tbl_Customers[[#This Row],[total_eve_calls]]&lt;=120,"Medium Calls","High Calls"))</f>
        <v>High Calls</v>
      </c>
      <c r="AA4239" t="str">
        <f>IF(tbl_Customers[[#This Row],[total_eve_charge]]&lt;=15,"Low Charges",
IF(tbl_Customers[[#This Row],[total_eve_charge]]&lt;=20,"Medium Charges","High Charges"))</f>
        <v>Medium Charges</v>
      </c>
      <c r="AB423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39" t="str">
        <f>IF(tbl_Customers[[#This Row],[number_vmail_messages]] = 0, "No Usage", IF(tbl_Customers[[#This Row],[number_vmail_messages]] &lt;= 20, "Low Usage", IF(tbl_Customers[[#This Row],[number_vmail_messages]] &lt;= 40, "Medium Usgae", "High Usage")))</f>
        <v>No Usage</v>
      </c>
      <c r="AD4239" t="str">
        <f>IF(tbl_Customers[[#This Row],[total_day_minutes]]&lt;=150,"Low Usage", IF(tbl_Customers[[#This Row],[total_day_minutes]]&lt;=200,"Medium Usage", IF(tbl_Customers[[#This Row],[total_day_minutes]]&lt;=250,"High Usage","Very High Usage")))</f>
        <v>Medium Usage</v>
      </c>
      <c r="AE4239" t="str">
        <f>IF(tbl_Customers[[#This Row],[total_intl_calls]]&lt;=5,"Low Calls", IF(tbl_Customers[[#This Row],[total_intl_calls]]&lt;=10, "Medium Calls", "High Calls"))</f>
        <v>Low Calls</v>
      </c>
      <c r="AF423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39" s="36" t="str">
        <f>IF(tbl_Customers[[#This Row],[Churn_Risk_Score]]&gt;=10,"High Risk", IF(tbl_Customers[[#This Row],[Churn_Risk_Score]]&gt;=5,"Medium Risk","Low Risk"))</f>
        <v>Low Risk</v>
      </c>
    </row>
    <row r="4240" spans="1:33" x14ac:dyDescent="0.35">
      <c r="A4240">
        <v>4239</v>
      </c>
      <c r="B4240" t="s">
        <v>58</v>
      </c>
      <c r="C4240">
        <v>118</v>
      </c>
      <c r="D4240" t="s">
        <v>28</v>
      </c>
      <c r="E4240" t="s">
        <v>22</v>
      </c>
      <c r="F4240" t="s">
        <v>23</v>
      </c>
      <c r="G4240">
        <v>31</v>
      </c>
      <c r="H4240">
        <v>226.6</v>
      </c>
      <c r="I4240">
        <v>99</v>
      </c>
      <c r="J4240">
        <v>38.520000000000003</v>
      </c>
      <c r="K4240">
        <v>164.9</v>
      </c>
      <c r="L4240">
        <v>136</v>
      </c>
      <c r="M4240">
        <v>14.02</v>
      </c>
      <c r="N4240">
        <v>189.3</v>
      </c>
      <c r="O4240">
        <v>120</v>
      </c>
      <c r="P4240">
        <v>8.52</v>
      </c>
      <c r="Q4240">
        <v>10.199999999999999</v>
      </c>
      <c r="R4240">
        <v>5</v>
      </c>
      <c r="S4240">
        <v>2.75</v>
      </c>
      <c r="T4240">
        <v>3</v>
      </c>
      <c r="U4240" t="s">
        <v>22</v>
      </c>
      <c r="V4240">
        <f>IF(tbl_Customers[[#This Row],[churn]] = "yes", 1, 0)</f>
        <v>0</v>
      </c>
      <c r="W4240" t="str">
        <f>IF(tbl_Customers[[#This Row],[number_customer_service_calls]] &lt;= 1, "0-1 Calls", IF(tbl_Customers[[#This Row],[number_customer_service_calls]] &lt;= 3, "2-3 Calls", IF(tbl_Customers[[#This Row],[number_customer_service_calls]] &lt;=5, "4-5 Calls", "6+ Calls")))</f>
        <v>2-3 Calls</v>
      </c>
      <c r="X4240" t="str">
        <f>IF(tbl_Customers[[#This Row],[account_length]] &lt;= 50, "0-50", IF(tbl_Customers[[#This Row],[account_length]] &lt;=100, "51-100", IF(tbl_Customers[[#This Row],[account_length]] &lt;= 150, "101-150", "151+")))</f>
        <v>101-150</v>
      </c>
      <c r="Y4240" t="str">
        <f>IF(tbl_Customers[[#This Row],[total_intl_charge]] &lt;= 3, "Low Charges", "High Charges")</f>
        <v>Low Charges</v>
      </c>
      <c r="Z4240" t="str">
        <f>IF(tbl_Customers[[#This Row],[total_eve_calls]]&lt;=80,"Low Calls",
IF(tbl_Customers[[#This Row],[total_eve_calls]]&lt;=120,"Medium Calls","High Calls"))</f>
        <v>High Calls</v>
      </c>
      <c r="AA4240" t="str">
        <f>IF(tbl_Customers[[#This Row],[total_eve_charge]]&lt;=15,"Low Charges",
IF(tbl_Customers[[#This Row],[total_eve_charge]]&lt;=20,"Medium Charges","High Charges"))</f>
        <v>Low Charges</v>
      </c>
      <c r="AB424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40" t="str">
        <f>IF(tbl_Customers[[#This Row],[number_vmail_messages]] = 0, "No Usage", IF(tbl_Customers[[#This Row],[number_vmail_messages]] &lt;= 20, "Low Usage", IF(tbl_Customers[[#This Row],[number_vmail_messages]] &lt;= 40, "Medium Usgae", "High Usage")))</f>
        <v>Medium Usgae</v>
      </c>
      <c r="AD4240" t="str">
        <f>IF(tbl_Customers[[#This Row],[total_day_minutes]]&lt;=150,"Low Usage", IF(tbl_Customers[[#This Row],[total_day_minutes]]&lt;=200,"Medium Usage", IF(tbl_Customers[[#This Row],[total_day_minutes]]&lt;=250,"High Usage","Very High Usage")))</f>
        <v>High Usage</v>
      </c>
      <c r="AE4240" t="str">
        <f>IF(tbl_Customers[[#This Row],[total_intl_calls]]&lt;=5,"Low Calls", IF(tbl_Customers[[#This Row],[total_intl_calls]]&lt;=10, "Medium Calls", "High Calls"))</f>
        <v>Low Calls</v>
      </c>
      <c r="AF424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40" s="36" t="str">
        <f>IF(tbl_Customers[[#This Row],[Churn_Risk_Score]]&gt;=10,"High Risk", IF(tbl_Customers[[#This Row],[Churn_Risk_Score]]&gt;=5,"Medium Risk","Low Risk"))</f>
        <v>Low Risk</v>
      </c>
    </row>
    <row r="4241" spans="1:33" x14ac:dyDescent="0.35">
      <c r="A4241">
        <v>4240</v>
      </c>
      <c r="B4241" t="s">
        <v>20</v>
      </c>
      <c r="C4241">
        <v>125</v>
      </c>
      <c r="D4241" t="s">
        <v>21</v>
      </c>
      <c r="E4241" t="s">
        <v>22</v>
      </c>
      <c r="F4241" t="s">
        <v>22</v>
      </c>
      <c r="G4241">
        <v>0</v>
      </c>
      <c r="H4241">
        <v>214.7</v>
      </c>
      <c r="I4241">
        <v>115</v>
      </c>
      <c r="J4241">
        <v>36.5</v>
      </c>
      <c r="K4241">
        <v>260.60000000000002</v>
      </c>
      <c r="L4241">
        <v>94</v>
      </c>
      <c r="M4241">
        <v>22.15</v>
      </c>
      <c r="N4241">
        <v>266.3</v>
      </c>
      <c r="O4241">
        <v>123</v>
      </c>
      <c r="P4241">
        <v>11.98</v>
      </c>
      <c r="Q4241">
        <v>7.4</v>
      </c>
      <c r="R4241">
        <v>6</v>
      </c>
      <c r="S4241">
        <v>2</v>
      </c>
      <c r="T4241">
        <v>3</v>
      </c>
      <c r="U4241" t="s">
        <v>22</v>
      </c>
      <c r="V4241">
        <f>IF(tbl_Customers[[#This Row],[churn]] = "yes", 1, 0)</f>
        <v>0</v>
      </c>
      <c r="W4241" t="str">
        <f>IF(tbl_Customers[[#This Row],[number_customer_service_calls]] &lt;= 1, "0-1 Calls", IF(tbl_Customers[[#This Row],[number_customer_service_calls]] &lt;= 3, "2-3 Calls", IF(tbl_Customers[[#This Row],[number_customer_service_calls]] &lt;=5, "4-5 Calls", "6+ Calls")))</f>
        <v>2-3 Calls</v>
      </c>
      <c r="X4241" t="str">
        <f>IF(tbl_Customers[[#This Row],[account_length]] &lt;= 50, "0-50", IF(tbl_Customers[[#This Row],[account_length]] &lt;=100, "51-100", IF(tbl_Customers[[#This Row],[account_length]] &lt;= 150, "101-150", "151+")))</f>
        <v>101-150</v>
      </c>
      <c r="Y4241" t="str">
        <f>IF(tbl_Customers[[#This Row],[total_intl_charge]] &lt;= 3, "Low Charges", "High Charges")</f>
        <v>Low Charges</v>
      </c>
      <c r="Z4241" t="str">
        <f>IF(tbl_Customers[[#This Row],[total_eve_calls]]&lt;=80,"Low Calls",
IF(tbl_Customers[[#This Row],[total_eve_calls]]&lt;=120,"Medium Calls","High Calls"))</f>
        <v>Medium Calls</v>
      </c>
      <c r="AA4241" t="str">
        <f>IF(tbl_Customers[[#This Row],[total_eve_charge]]&lt;=15,"Low Charges",
IF(tbl_Customers[[#This Row],[total_eve_charge]]&lt;=20,"Medium Charges","High Charges"))</f>
        <v>High Charges</v>
      </c>
      <c r="AB424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41" t="str">
        <f>IF(tbl_Customers[[#This Row],[number_vmail_messages]] = 0, "No Usage", IF(tbl_Customers[[#This Row],[number_vmail_messages]] &lt;= 20, "Low Usage", IF(tbl_Customers[[#This Row],[number_vmail_messages]] &lt;= 40, "Medium Usgae", "High Usage")))</f>
        <v>No Usage</v>
      </c>
      <c r="AD4241" t="str">
        <f>IF(tbl_Customers[[#This Row],[total_day_minutes]]&lt;=150,"Low Usage", IF(tbl_Customers[[#This Row],[total_day_minutes]]&lt;=200,"Medium Usage", IF(tbl_Customers[[#This Row],[total_day_minutes]]&lt;=250,"High Usage","Very High Usage")))</f>
        <v>High Usage</v>
      </c>
      <c r="AE4241" t="str">
        <f>IF(tbl_Customers[[#This Row],[total_intl_calls]]&lt;=5,"Low Calls", IF(tbl_Customers[[#This Row],[total_intl_calls]]&lt;=10, "Medium Calls", "High Calls"))</f>
        <v>Medium Calls</v>
      </c>
      <c r="AF424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41" s="36" t="str">
        <f>IF(tbl_Customers[[#This Row],[Churn_Risk_Score]]&gt;=10,"High Risk", IF(tbl_Customers[[#This Row],[Churn_Risk_Score]]&gt;=5,"Medium Risk","Low Risk"))</f>
        <v>Low Risk</v>
      </c>
    </row>
    <row r="4242" spans="1:33" x14ac:dyDescent="0.35">
      <c r="A4242">
        <v>4241</v>
      </c>
      <c r="B4242" t="s">
        <v>50</v>
      </c>
      <c r="C4242">
        <v>127</v>
      </c>
      <c r="D4242" t="s">
        <v>21</v>
      </c>
      <c r="E4242" t="s">
        <v>22</v>
      </c>
      <c r="F4242" t="s">
        <v>23</v>
      </c>
      <c r="G4242">
        <v>27</v>
      </c>
      <c r="H4242">
        <v>157.6</v>
      </c>
      <c r="I4242">
        <v>107</v>
      </c>
      <c r="J4242">
        <v>26.79</v>
      </c>
      <c r="K4242">
        <v>280.60000000000002</v>
      </c>
      <c r="L4242">
        <v>49</v>
      </c>
      <c r="M4242">
        <v>23.85</v>
      </c>
      <c r="N4242">
        <v>75.099999999999994</v>
      </c>
      <c r="O4242">
        <v>77</v>
      </c>
      <c r="P4242">
        <v>3.38</v>
      </c>
      <c r="Q4242">
        <v>8</v>
      </c>
      <c r="R4242">
        <v>4</v>
      </c>
      <c r="S4242">
        <v>2.16</v>
      </c>
      <c r="T4242">
        <v>1</v>
      </c>
      <c r="U4242" t="s">
        <v>22</v>
      </c>
      <c r="V4242">
        <f>IF(tbl_Customers[[#This Row],[churn]] = "yes", 1, 0)</f>
        <v>0</v>
      </c>
      <c r="W4242" t="str">
        <f>IF(tbl_Customers[[#This Row],[number_customer_service_calls]] &lt;= 1, "0-1 Calls", IF(tbl_Customers[[#This Row],[number_customer_service_calls]] &lt;= 3, "2-3 Calls", IF(tbl_Customers[[#This Row],[number_customer_service_calls]] &lt;=5, "4-5 Calls", "6+ Calls")))</f>
        <v>0-1 Calls</v>
      </c>
      <c r="X4242" t="str">
        <f>IF(tbl_Customers[[#This Row],[account_length]] &lt;= 50, "0-50", IF(tbl_Customers[[#This Row],[account_length]] &lt;=100, "51-100", IF(tbl_Customers[[#This Row],[account_length]] &lt;= 150, "101-150", "151+")))</f>
        <v>101-150</v>
      </c>
      <c r="Y4242" t="str">
        <f>IF(tbl_Customers[[#This Row],[total_intl_charge]] &lt;= 3, "Low Charges", "High Charges")</f>
        <v>Low Charges</v>
      </c>
      <c r="Z4242" t="str">
        <f>IF(tbl_Customers[[#This Row],[total_eve_calls]]&lt;=80,"Low Calls",
IF(tbl_Customers[[#This Row],[total_eve_calls]]&lt;=120,"Medium Calls","High Calls"))</f>
        <v>Low Calls</v>
      </c>
      <c r="AA4242" t="str">
        <f>IF(tbl_Customers[[#This Row],[total_eve_charge]]&lt;=15,"Low Charges",
IF(tbl_Customers[[#This Row],[total_eve_charge]]&lt;=20,"Medium Charges","High Charges"))</f>
        <v>High Charges</v>
      </c>
      <c r="AB4242"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42" t="str">
        <f>IF(tbl_Customers[[#This Row],[number_vmail_messages]] = 0, "No Usage", IF(tbl_Customers[[#This Row],[number_vmail_messages]] &lt;= 20, "Low Usage", IF(tbl_Customers[[#This Row],[number_vmail_messages]] &lt;= 40, "Medium Usgae", "High Usage")))</f>
        <v>Medium Usgae</v>
      </c>
      <c r="AD4242" t="str">
        <f>IF(tbl_Customers[[#This Row],[total_day_minutes]]&lt;=150,"Low Usage", IF(tbl_Customers[[#This Row],[total_day_minutes]]&lt;=200,"Medium Usage", IF(tbl_Customers[[#This Row],[total_day_minutes]]&lt;=250,"High Usage","Very High Usage")))</f>
        <v>Medium Usage</v>
      </c>
      <c r="AE4242" t="str">
        <f>IF(tbl_Customers[[#This Row],[total_intl_calls]]&lt;=5,"Low Calls", IF(tbl_Customers[[#This Row],[total_intl_calls]]&lt;=10, "Medium Calls", "High Calls"))</f>
        <v>Low Calls</v>
      </c>
      <c r="AF4242"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42" s="36" t="str">
        <f>IF(tbl_Customers[[#This Row],[Churn_Risk_Score]]&gt;=10,"High Risk", IF(tbl_Customers[[#This Row],[Churn_Risk_Score]]&gt;=5,"Medium Risk","Low Risk"))</f>
        <v>Low Risk</v>
      </c>
    </row>
    <row r="4243" spans="1:33" x14ac:dyDescent="0.35">
      <c r="A4243">
        <v>4242</v>
      </c>
      <c r="B4243" t="s">
        <v>59</v>
      </c>
      <c r="C4243">
        <v>80</v>
      </c>
      <c r="D4243" t="s">
        <v>28</v>
      </c>
      <c r="E4243" t="s">
        <v>22</v>
      </c>
      <c r="F4243" t="s">
        <v>22</v>
      </c>
      <c r="G4243">
        <v>0</v>
      </c>
      <c r="H4243">
        <v>157</v>
      </c>
      <c r="I4243">
        <v>101</v>
      </c>
      <c r="J4243">
        <v>26.69</v>
      </c>
      <c r="K4243">
        <v>208.8</v>
      </c>
      <c r="L4243">
        <v>127</v>
      </c>
      <c r="M4243">
        <v>17.75</v>
      </c>
      <c r="N4243">
        <v>113.3</v>
      </c>
      <c r="O4243">
        <v>109</v>
      </c>
      <c r="P4243">
        <v>5.0999999999999996</v>
      </c>
      <c r="Q4243">
        <v>16.2</v>
      </c>
      <c r="R4243">
        <v>2</v>
      </c>
      <c r="S4243">
        <v>4.37</v>
      </c>
      <c r="T4243">
        <v>2</v>
      </c>
      <c r="U4243" t="s">
        <v>22</v>
      </c>
      <c r="V4243">
        <f>IF(tbl_Customers[[#This Row],[churn]] = "yes", 1, 0)</f>
        <v>0</v>
      </c>
      <c r="W4243" t="str">
        <f>IF(tbl_Customers[[#This Row],[number_customer_service_calls]] &lt;= 1, "0-1 Calls", IF(tbl_Customers[[#This Row],[number_customer_service_calls]] &lt;= 3, "2-3 Calls", IF(tbl_Customers[[#This Row],[number_customer_service_calls]] &lt;=5, "4-5 Calls", "6+ Calls")))</f>
        <v>2-3 Calls</v>
      </c>
      <c r="X4243" t="str">
        <f>IF(tbl_Customers[[#This Row],[account_length]] &lt;= 50, "0-50", IF(tbl_Customers[[#This Row],[account_length]] &lt;=100, "51-100", IF(tbl_Customers[[#This Row],[account_length]] &lt;= 150, "101-150", "151+")))</f>
        <v>51-100</v>
      </c>
      <c r="Y4243" t="str">
        <f>IF(tbl_Customers[[#This Row],[total_intl_charge]] &lt;= 3, "Low Charges", "High Charges")</f>
        <v>High Charges</v>
      </c>
      <c r="Z4243" t="str">
        <f>IF(tbl_Customers[[#This Row],[total_eve_calls]]&lt;=80,"Low Calls",
IF(tbl_Customers[[#This Row],[total_eve_calls]]&lt;=120,"Medium Calls","High Calls"))</f>
        <v>High Calls</v>
      </c>
      <c r="AA4243" t="str">
        <f>IF(tbl_Customers[[#This Row],[total_eve_charge]]&lt;=15,"Low Charges",
IF(tbl_Customers[[#This Row],[total_eve_charge]]&lt;=20,"Medium Charges","High Charges"))</f>
        <v>Medium Charges</v>
      </c>
      <c r="AB4243"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43" t="str">
        <f>IF(tbl_Customers[[#This Row],[number_vmail_messages]] = 0, "No Usage", IF(tbl_Customers[[#This Row],[number_vmail_messages]] &lt;= 20, "Low Usage", IF(tbl_Customers[[#This Row],[number_vmail_messages]] &lt;= 40, "Medium Usgae", "High Usage")))</f>
        <v>No Usage</v>
      </c>
      <c r="AD4243" t="str">
        <f>IF(tbl_Customers[[#This Row],[total_day_minutes]]&lt;=150,"Low Usage", IF(tbl_Customers[[#This Row],[total_day_minutes]]&lt;=200,"Medium Usage", IF(tbl_Customers[[#This Row],[total_day_minutes]]&lt;=250,"High Usage","Very High Usage")))</f>
        <v>Medium Usage</v>
      </c>
      <c r="AE4243" t="str">
        <f>IF(tbl_Customers[[#This Row],[total_intl_calls]]&lt;=5,"Low Calls", IF(tbl_Customers[[#This Row],[total_intl_calls]]&lt;=10, "Medium Calls", "High Calls"))</f>
        <v>Low Calls</v>
      </c>
      <c r="AF4243"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43" s="36" t="str">
        <f>IF(tbl_Customers[[#This Row],[Churn_Risk_Score]]&gt;=10,"High Risk", IF(tbl_Customers[[#This Row],[Churn_Risk_Score]]&gt;=5,"Medium Risk","Low Risk"))</f>
        <v>Low Risk</v>
      </c>
    </row>
    <row r="4244" spans="1:33" x14ac:dyDescent="0.35">
      <c r="A4244">
        <v>4243</v>
      </c>
      <c r="B4244" t="s">
        <v>60</v>
      </c>
      <c r="C4244">
        <v>150</v>
      </c>
      <c r="D4244" t="s">
        <v>25</v>
      </c>
      <c r="E4244" t="s">
        <v>22</v>
      </c>
      <c r="F4244" t="s">
        <v>22</v>
      </c>
      <c r="G4244">
        <v>0</v>
      </c>
      <c r="H4244">
        <v>170</v>
      </c>
      <c r="I4244">
        <v>115</v>
      </c>
      <c r="J4244">
        <v>28.9</v>
      </c>
      <c r="K4244">
        <v>162.69999999999999</v>
      </c>
      <c r="L4244">
        <v>138</v>
      </c>
      <c r="M4244">
        <v>13.83</v>
      </c>
      <c r="N4244">
        <v>267.2</v>
      </c>
      <c r="O4244">
        <v>77</v>
      </c>
      <c r="P4244">
        <v>12.02</v>
      </c>
      <c r="Q4244">
        <v>8.3000000000000007</v>
      </c>
      <c r="R4244">
        <v>2</v>
      </c>
      <c r="S4244">
        <v>2.2400000000000002</v>
      </c>
      <c r="T4244">
        <v>0</v>
      </c>
      <c r="U4244" t="s">
        <v>22</v>
      </c>
      <c r="V4244">
        <f>IF(tbl_Customers[[#This Row],[churn]] = "yes", 1, 0)</f>
        <v>0</v>
      </c>
      <c r="W4244" t="str">
        <f>IF(tbl_Customers[[#This Row],[number_customer_service_calls]] &lt;= 1, "0-1 Calls", IF(tbl_Customers[[#This Row],[number_customer_service_calls]] &lt;= 3, "2-3 Calls", IF(tbl_Customers[[#This Row],[number_customer_service_calls]] &lt;=5, "4-5 Calls", "6+ Calls")))</f>
        <v>0-1 Calls</v>
      </c>
      <c r="X4244" t="str">
        <f>IF(tbl_Customers[[#This Row],[account_length]] &lt;= 50, "0-50", IF(tbl_Customers[[#This Row],[account_length]] &lt;=100, "51-100", IF(tbl_Customers[[#This Row],[account_length]] &lt;= 150, "101-150", "151+")))</f>
        <v>101-150</v>
      </c>
      <c r="Y4244" t="str">
        <f>IF(tbl_Customers[[#This Row],[total_intl_charge]] &lt;= 3, "Low Charges", "High Charges")</f>
        <v>Low Charges</v>
      </c>
      <c r="Z4244" t="str">
        <f>IF(tbl_Customers[[#This Row],[total_eve_calls]]&lt;=80,"Low Calls",
IF(tbl_Customers[[#This Row],[total_eve_calls]]&lt;=120,"Medium Calls","High Calls"))</f>
        <v>High Calls</v>
      </c>
      <c r="AA4244" t="str">
        <f>IF(tbl_Customers[[#This Row],[total_eve_charge]]&lt;=15,"Low Charges",
IF(tbl_Customers[[#This Row],[total_eve_charge]]&lt;=20,"Medium Charges","High Charges"))</f>
        <v>Low Charges</v>
      </c>
      <c r="AB4244"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44" t="str">
        <f>IF(tbl_Customers[[#This Row],[number_vmail_messages]] = 0, "No Usage", IF(tbl_Customers[[#This Row],[number_vmail_messages]] &lt;= 20, "Low Usage", IF(tbl_Customers[[#This Row],[number_vmail_messages]] &lt;= 40, "Medium Usgae", "High Usage")))</f>
        <v>No Usage</v>
      </c>
      <c r="AD4244" t="str">
        <f>IF(tbl_Customers[[#This Row],[total_day_minutes]]&lt;=150,"Low Usage", IF(tbl_Customers[[#This Row],[total_day_minutes]]&lt;=200,"Medium Usage", IF(tbl_Customers[[#This Row],[total_day_minutes]]&lt;=250,"High Usage","Very High Usage")))</f>
        <v>Medium Usage</v>
      </c>
      <c r="AE4244" t="str">
        <f>IF(tbl_Customers[[#This Row],[total_intl_calls]]&lt;=5,"Low Calls", IF(tbl_Customers[[#This Row],[total_intl_calls]]&lt;=10, "Medium Calls", "High Calls"))</f>
        <v>Low Calls</v>
      </c>
      <c r="AF4244"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44" s="36" t="str">
        <f>IF(tbl_Customers[[#This Row],[Churn_Risk_Score]]&gt;=10,"High Risk", IF(tbl_Customers[[#This Row],[Churn_Risk_Score]]&gt;=5,"Medium Risk","Low Risk"))</f>
        <v>Low Risk</v>
      </c>
    </row>
    <row r="4245" spans="1:33" x14ac:dyDescent="0.35">
      <c r="A4245">
        <v>4244</v>
      </c>
      <c r="B4245" t="s">
        <v>75</v>
      </c>
      <c r="C4245">
        <v>140</v>
      </c>
      <c r="D4245" t="s">
        <v>28</v>
      </c>
      <c r="E4245" t="s">
        <v>22</v>
      </c>
      <c r="F4245" t="s">
        <v>22</v>
      </c>
      <c r="G4245">
        <v>0</v>
      </c>
      <c r="H4245">
        <v>244.7</v>
      </c>
      <c r="I4245">
        <v>115</v>
      </c>
      <c r="J4245">
        <v>41.6</v>
      </c>
      <c r="K4245">
        <v>258.60000000000002</v>
      </c>
      <c r="L4245">
        <v>101</v>
      </c>
      <c r="M4245">
        <v>21.98</v>
      </c>
      <c r="N4245">
        <v>231.3</v>
      </c>
      <c r="O4245">
        <v>112</v>
      </c>
      <c r="P4245">
        <v>10.41</v>
      </c>
      <c r="Q4245">
        <v>7.5</v>
      </c>
      <c r="R4245">
        <v>6</v>
      </c>
      <c r="S4245">
        <v>2.0299999999999998</v>
      </c>
      <c r="T4245">
        <v>1</v>
      </c>
      <c r="U4245" t="s">
        <v>23</v>
      </c>
      <c r="V4245">
        <f>IF(tbl_Customers[[#This Row],[churn]] = "yes", 1, 0)</f>
        <v>1</v>
      </c>
      <c r="W4245" t="str">
        <f>IF(tbl_Customers[[#This Row],[number_customer_service_calls]] &lt;= 1, "0-1 Calls", IF(tbl_Customers[[#This Row],[number_customer_service_calls]] &lt;= 3, "2-3 Calls", IF(tbl_Customers[[#This Row],[number_customer_service_calls]] &lt;=5, "4-5 Calls", "6+ Calls")))</f>
        <v>0-1 Calls</v>
      </c>
      <c r="X4245" t="str">
        <f>IF(tbl_Customers[[#This Row],[account_length]] &lt;= 50, "0-50", IF(tbl_Customers[[#This Row],[account_length]] &lt;=100, "51-100", IF(tbl_Customers[[#This Row],[account_length]] &lt;= 150, "101-150", "151+")))</f>
        <v>101-150</v>
      </c>
      <c r="Y4245" t="str">
        <f>IF(tbl_Customers[[#This Row],[total_intl_charge]] &lt;= 3, "Low Charges", "High Charges")</f>
        <v>Low Charges</v>
      </c>
      <c r="Z4245" t="str">
        <f>IF(tbl_Customers[[#This Row],[total_eve_calls]]&lt;=80,"Low Calls",
IF(tbl_Customers[[#This Row],[total_eve_calls]]&lt;=120,"Medium Calls","High Calls"))</f>
        <v>Medium Calls</v>
      </c>
      <c r="AA4245" t="str">
        <f>IF(tbl_Customers[[#This Row],[total_eve_charge]]&lt;=15,"Low Charges",
IF(tbl_Customers[[#This Row],[total_eve_charge]]&lt;=20,"Medium Charges","High Charges"))</f>
        <v>High Charges</v>
      </c>
      <c r="AB4245"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45" t="str">
        <f>IF(tbl_Customers[[#This Row],[number_vmail_messages]] = 0, "No Usage", IF(tbl_Customers[[#This Row],[number_vmail_messages]] &lt;= 20, "Low Usage", IF(tbl_Customers[[#This Row],[number_vmail_messages]] &lt;= 40, "Medium Usgae", "High Usage")))</f>
        <v>No Usage</v>
      </c>
      <c r="AD4245" t="str">
        <f>IF(tbl_Customers[[#This Row],[total_day_minutes]]&lt;=150,"Low Usage", IF(tbl_Customers[[#This Row],[total_day_minutes]]&lt;=200,"Medium Usage", IF(tbl_Customers[[#This Row],[total_day_minutes]]&lt;=250,"High Usage","Very High Usage")))</f>
        <v>High Usage</v>
      </c>
      <c r="AE4245" t="str">
        <f>IF(tbl_Customers[[#This Row],[total_intl_calls]]&lt;=5,"Low Calls", IF(tbl_Customers[[#This Row],[total_intl_calls]]&lt;=10, "Medium Calls", "High Calls"))</f>
        <v>Medium Calls</v>
      </c>
      <c r="AF4245"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45" s="36" t="str">
        <f>IF(tbl_Customers[[#This Row],[Churn_Risk_Score]]&gt;=10,"High Risk", IF(tbl_Customers[[#This Row],[Churn_Risk_Score]]&gt;=5,"Medium Risk","Low Risk"))</f>
        <v>Low Risk</v>
      </c>
    </row>
    <row r="4246" spans="1:33" x14ac:dyDescent="0.35">
      <c r="A4246">
        <v>4245</v>
      </c>
      <c r="B4246" t="s">
        <v>42</v>
      </c>
      <c r="C4246">
        <v>97</v>
      </c>
      <c r="D4246" t="s">
        <v>28</v>
      </c>
      <c r="E4246" t="s">
        <v>22</v>
      </c>
      <c r="F4246" t="s">
        <v>22</v>
      </c>
      <c r="G4246">
        <v>0</v>
      </c>
      <c r="H4246">
        <v>252.6</v>
      </c>
      <c r="I4246">
        <v>89</v>
      </c>
      <c r="J4246">
        <v>42.94</v>
      </c>
      <c r="K4246">
        <v>340.3</v>
      </c>
      <c r="L4246">
        <v>91</v>
      </c>
      <c r="M4246">
        <v>28.93</v>
      </c>
      <c r="N4246">
        <v>256.5</v>
      </c>
      <c r="O4246">
        <v>67</v>
      </c>
      <c r="P4246">
        <v>11.54</v>
      </c>
      <c r="Q4246">
        <v>8.8000000000000007</v>
      </c>
      <c r="R4246">
        <v>5</v>
      </c>
      <c r="S4246">
        <v>2.38</v>
      </c>
      <c r="T4246">
        <v>1</v>
      </c>
      <c r="U4246" t="s">
        <v>23</v>
      </c>
      <c r="V4246">
        <f>IF(tbl_Customers[[#This Row],[churn]] = "yes", 1, 0)</f>
        <v>1</v>
      </c>
      <c r="W4246" t="str">
        <f>IF(tbl_Customers[[#This Row],[number_customer_service_calls]] &lt;= 1, "0-1 Calls", IF(tbl_Customers[[#This Row],[number_customer_service_calls]] &lt;= 3, "2-3 Calls", IF(tbl_Customers[[#This Row],[number_customer_service_calls]] &lt;=5, "4-5 Calls", "6+ Calls")))</f>
        <v>0-1 Calls</v>
      </c>
      <c r="X4246" t="str">
        <f>IF(tbl_Customers[[#This Row],[account_length]] &lt;= 50, "0-50", IF(tbl_Customers[[#This Row],[account_length]] &lt;=100, "51-100", IF(tbl_Customers[[#This Row],[account_length]] &lt;= 150, "101-150", "151+")))</f>
        <v>51-100</v>
      </c>
      <c r="Y4246" t="str">
        <f>IF(tbl_Customers[[#This Row],[total_intl_charge]] &lt;= 3, "Low Charges", "High Charges")</f>
        <v>Low Charges</v>
      </c>
      <c r="Z4246" t="str">
        <f>IF(tbl_Customers[[#This Row],[total_eve_calls]]&lt;=80,"Low Calls",
IF(tbl_Customers[[#This Row],[total_eve_calls]]&lt;=120,"Medium Calls","High Calls"))</f>
        <v>Medium Calls</v>
      </c>
      <c r="AA4246" t="str">
        <f>IF(tbl_Customers[[#This Row],[total_eve_charge]]&lt;=15,"Low Charges",
IF(tbl_Customers[[#This Row],[total_eve_charge]]&lt;=20,"Medium Charges","High Charges"))</f>
        <v>High Charges</v>
      </c>
      <c r="AB4246"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46" t="str">
        <f>IF(tbl_Customers[[#This Row],[number_vmail_messages]] = 0, "No Usage", IF(tbl_Customers[[#This Row],[number_vmail_messages]] &lt;= 20, "Low Usage", IF(tbl_Customers[[#This Row],[number_vmail_messages]] &lt;= 40, "Medium Usgae", "High Usage")))</f>
        <v>No Usage</v>
      </c>
      <c r="AD4246" t="str">
        <f>IF(tbl_Customers[[#This Row],[total_day_minutes]]&lt;=150,"Low Usage", IF(tbl_Customers[[#This Row],[total_day_minutes]]&lt;=200,"Medium Usage", IF(tbl_Customers[[#This Row],[total_day_minutes]]&lt;=250,"High Usage","Very High Usage")))</f>
        <v>Very High Usage</v>
      </c>
      <c r="AE4246" t="str">
        <f>IF(tbl_Customers[[#This Row],[total_intl_calls]]&lt;=5,"Low Calls", IF(tbl_Customers[[#This Row],[total_intl_calls]]&lt;=10, "Medium Calls", "High Calls"))</f>
        <v>Low Calls</v>
      </c>
      <c r="AF4246"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5</v>
      </c>
      <c r="AG4246" s="36" t="str">
        <f>IF(tbl_Customers[[#This Row],[Churn_Risk_Score]]&gt;=10,"High Risk", IF(tbl_Customers[[#This Row],[Churn_Risk_Score]]&gt;=5,"Medium Risk","Low Risk"))</f>
        <v>Medium Risk</v>
      </c>
    </row>
    <row r="4247" spans="1:33" x14ac:dyDescent="0.35">
      <c r="A4247">
        <v>4246</v>
      </c>
      <c r="B4247" t="s">
        <v>35</v>
      </c>
      <c r="C4247">
        <v>83</v>
      </c>
      <c r="D4247" t="s">
        <v>21</v>
      </c>
      <c r="E4247" t="s">
        <v>22</v>
      </c>
      <c r="F4247" t="s">
        <v>22</v>
      </c>
      <c r="G4247">
        <v>0</v>
      </c>
      <c r="H4247">
        <v>188.3</v>
      </c>
      <c r="I4247">
        <v>70</v>
      </c>
      <c r="J4247">
        <v>32.01</v>
      </c>
      <c r="K4247">
        <v>243.8</v>
      </c>
      <c r="L4247">
        <v>88</v>
      </c>
      <c r="M4247">
        <v>20.72</v>
      </c>
      <c r="N4247">
        <v>213.7</v>
      </c>
      <c r="O4247">
        <v>79</v>
      </c>
      <c r="P4247">
        <v>9.6199999999999992</v>
      </c>
      <c r="Q4247">
        <v>10.3</v>
      </c>
      <c r="R4247">
        <v>6</v>
      </c>
      <c r="S4247">
        <v>2.78</v>
      </c>
      <c r="T4247">
        <v>0</v>
      </c>
      <c r="U4247" t="s">
        <v>22</v>
      </c>
      <c r="V4247">
        <f>IF(tbl_Customers[[#This Row],[churn]] = "yes", 1, 0)</f>
        <v>0</v>
      </c>
      <c r="W4247" t="str">
        <f>IF(tbl_Customers[[#This Row],[number_customer_service_calls]] &lt;= 1, "0-1 Calls", IF(tbl_Customers[[#This Row],[number_customer_service_calls]] &lt;= 3, "2-3 Calls", IF(tbl_Customers[[#This Row],[number_customer_service_calls]] &lt;=5, "4-5 Calls", "6+ Calls")))</f>
        <v>0-1 Calls</v>
      </c>
      <c r="X4247" t="str">
        <f>IF(tbl_Customers[[#This Row],[account_length]] &lt;= 50, "0-50", IF(tbl_Customers[[#This Row],[account_length]] &lt;=100, "51-100", IF(tbl_Customers[[#This Row],[account_length]] &lt;= 150, "101-150", "151+")))</f>
        <v>51-100</v>
      </c>
      <c r="Y4247" t="str">
        <f>IF(tbl_Customers[[#This Row],[total_intl_charge]] &lt;= 3, "Low Charges", "High Charges")</f>
        <v>Low Charges</v>
      </c>
      <c r="Z4247" t="str">
        <f>IF(tbl_Customers[[#This Row],[total_eve_calls]]&lt;=80,"Low Calls",
IF(tbl_Customers[[#This Row],[total_eve_calls]]&lt;=120,"Medium Calls","High Calls"))</f>
        <v>Medium Calls</v>
      </c>
      <c r="AA4247" t="str">
        <f>IF(tbl_Customers[[#This Row],[total_eve_charge]]&lt;=15,"Low Charges",
IF(tbl_Customers[[#This Row],[total_eve_charge]]&lt;=20,"Medium Charges","High Charges"))</f>
        <v>High Charges</v>
      </c>
      <c r="AB4247"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47" t="str">
        <f>IF(tbl_Customers[[#This Row],[number_vmail_messages]] = 0, "No Usage", IF(tbl_Customers[[#This Row],[number_vmail_messages]] &lt;= 20, "Low Usage", IF(tbl_Customers[[#This Row],[number_vmail_messages]] &lt;= 40, "Medium Usgae", "High Usage")))</f>
        <v>No Usage</v>
      </c>
      <c r="AD4247" t="str">
        <f>IF(tbl_Customers[[#This Row],[total_day_minutes]]&lt;=150,"Low Usage", IF(tbl_Customers[[#This Row],[total_day_minutes]]&lt;=200,"Medium Usage", IF(tbl_Customers[[#This Row],[total_day_minutes]]&lt;=250,"High Usage","Very High Usage")))</f>
        <v>Medium Usage</v>
      </c>
      <c r="AE4247" t="str">
        <f>IF(tbl_Customers[[#This Row],[total_intl_calls]]&lt;=5,"Low Calls", IF(tbl_Customers[[#This Row],[total_intl_calls]]&lt;=10, "Medium Calls", "High Calls"))</f>
        <v>Medium Calls</v>
      </c>
      <c r="AF4247"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47" s="36" t="str">
        <f>IF(tbl_Customers[[#This Row],[Churn_Risk_Score]]&gt;=10,"High Risk", IF(tbl_Customers[[#This Row],[Churn_Risk_Score]]&gt;=5,"Medium Risk","Low Risk"))</f>
        <v>Low Risk</v>
      </c>
    </row>
    <row r="4248" spans="1:33" x14ac:dyDescent="0.35">
      <c r="A4248">
        <v>4247</v>
      </c>
      <c r="B4248" t="s">
        <v>31</v>
      </c>
      <c r="C4248">
        <v>73</v>
      </c>
      <c r="D4248" t="s">
        <v>25</v>
      </c>
      <c r="E4248" t="s">
        <v>22</v>
      </c>
      <c r="F4248" t="s">
        <v>22</v>
      </c>
      <c r="G4248">
        <v>0</v>
      </c>
      <c r="H4248">
        <v>177.9</v>
      </c>
      <c r="I4248">
        <v>89</v>
      </c>
      <c r="J4248">
        <v>30.24</v>
      </c>
      <c r="K4248">
        <v>131.19999999999999</v>
      </c>
      <c r="L4248">
        <v>82</v>
      </c>
      <c r="M4248">
        <v>11.15</v>
      </c>
      <c r="N4248">
        <v>186.2</v>
      </c>
      <c r="O4248">
        <v>89</v>
      </c>
      <c r="P4248">
        <v>8.3800000000000008</v>
      </c>
      <c r="Q4248">
        <v>11.5</v>
      </c>
      <c r="R4248">
        <v>6</v>
      </c>
      <c r="S4248">
        <v>3.11</v>
      </c>
      <c r="T4248">
        <v>3</v>
      </c>
      <c r="U4248" t="s">
        <v>22</v>
      </c>
      <c r="V4248">
        <f>IF(tbl_Customers[[#This Row],[churn]] = "yes", 1, 0)</f>
        <v>0</v>
      </c>
      <c r="W4248" t="str">
        <f>IF(tbl_Customers[[#This Row],[number_customer_service_calls]] &lt;= 1, "0-1 Calls", IF(tbl_Customers[[#This Row],[number_customer_service_calls]] &lt;= 3, "2-3 Calls", IF(tbl_Customers[[#This Row],[number_customer_service_calls]] &lt;=5, "4-5 Calls", "6+ Calls")))</f>
        <v>2-3 Calls</v>
      </c>
      <c r="X4248" t="str">
        <f>IF(tbl_Customers[[#This Row],[account_length]] &lt;= 50, "0-50", IF(tbl_Customers[[#This Row],[account_length]] &lt;=100, "51-100", IF(tbl_Customers[[#This Row],[account_length]] &lt;= 150, "101-150", "151+")))</f>
        <v>51-100</v>
      </c>
      <c r="Y4248" t="str">
        <f>IF(tbl_Customers[[#This Row],[total_intl_charge]] &lt;= 3, "Low Charges", "High Charges")</f>
        <v>High Charges</v>
      </c>
      <c r="Z4248" t="str">
        <f>IF(tbl_Customers[[#This Row],[total_eve_calls]]&lt;=80,"Low Calls",
IF(tbl_Customers[[#This Row],[total_eve_calls]]&lt;=120,"Medium Calls","High Calls"))</f>
        <v>Medium Calls</v>
      </c>
      <c r="AA4248" t="str">
        <f>IF(tbl_Customers[[#This Row],[total_eve_charge]]&lt;=15,"Low Charges",
IF(tbl_Customers[[#This Row],[total_eve_charge]]&lt;=20,"Medium Charges","High Charges"))</f>
        <v>Low Charges</v>
      </c>
      <c r="AB4248"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Interntional User</v>
      </c>
      <c r="AC4248" t="str">
        <f>IF(tbl_Customers[[#This Row],[number_vmail_messages]] = 0, "No Usage", IF(tbl_Customers[[#This Row],[number_vmail_messages]] &lt;= 20, "Low Usage", IF(tbl_Customers[[#This Row],[number_vmail_messages]] &lt;= 40, "Medium Usgae", "High Usage")))</f>
        <v>No Usage</v>
      </c>
      <c r="AD4248" t="str">
        <f>IF(tbl_Customers[[#This Row],[total_day_minutes]]&lt;=150,"Low Usage", IF(tbl_Customers[[#This Row],[total_day_minutes]]&lt;=200,"Medium Usage", IF(tbl_Customers[[#This Row],[total_day_minutes]]&lt;=250,"High Usage","Very High Usage")))</f>
        <v>Medium Usage</v>
      </c>
      <c r="AE4248" t="str">
        <f>IF(tbl_Customers[[#This Row],[total_intl_calls]]&lt;=5,"Low Calls", IF(tbl_Customers[[#This Row],[total_intl_calls]]&lt;=10, "Medium Calls", "High Calls"))</f>
        <v>Medium Calls</v>
      </c>
      <c r="AF4248"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4</v>
      </c>
      <c r="AG4248" s="36" t="str">
        <f>IF(tbl_Customers[[#This Row],[Churn_Risk_Score]]&gt;=10,"High Risk", IF(tbl_Customers[[#This Row],[Churn_Risk_Score]]&gt;=5,"Medium Risk","Low Risk"))</f>
        <v>Low Risk</v>
      </c>
    </row>
    <row r="4249" spans="1:33" x14ac:dyDescent="0.35">
      <c r="A4249">
        <v>4248</v>
      </c>
      <c r="B4249" t="s">
        <v>58</v>
      </c>
      <c r="C4249">
        <v>75</v>
      </c>
      <c r="D4249" t="s">
        <v>25</v>
      </c>
      <c r="E4249" t="s">
        <v>22</v>
      </c>
      <c r="F4249" t="s">
        <v>22</v>
      </c>
      <c r="G4249">
        <v>0</v>
      </c>
      <c r="H4249">
        <v>170.7</v>
      </c>
      <c r="I4249">
        <v>101</v>
      </c>
      <c r="J4249">
        <v>29.02</v>
      </c>
      <c r="K4249">
        <v>193.1</v>
      </c>
      <c r="L4249">
        <v>126</v>
      </c>
      <c r="M4249">
        <v>16.41</v>
      </c>
      <c r="N4249">
        <v>129.1</v>
      </c>
      <c r="O4249">
        <v>104</v>
      </c>
      <c r="P4249">
        <v>5.81</v>
      </c>
      <c r="Q4249">
        <v>6.9</v>
      </c>
      <c r="R4249">
        <v>7</v>
      </c>
      <c r="S4249">
        <v>1.86</v>
      </c>
      <c r="T4249">
        <v>1</v>
      </c>
      <c r="U4249" t="s">
        <v>22</v>
      </c>
      <c r="V4249">
        <f>IF(tbl_Customers[[#This Row],[churn]] = "yes", 1, 0)</f>
        <v>0</v>
      </c>
      <c r="W4249" t="str">
        <f>IF(tbl_Customers[[#This Row],[number_customer_service_calls]] &lt;= 1, "0-1 Calls", IF(tbl_Customers[[#This Row],[number_customer_service_calls]] &lt;= 3, "2-3 Calls", IF(tbl_Customers[[#This Row],[number_customer_service_calls]] &lt;=5, "4-5 Calls", "6+ Calls")))</f>
        <v>0-1 Calls</v>
      </c>
      <c r="X4249" t="str">
        <f>IF(tbl_Customers[[#This Row],[account_length]] &lt;= 50, "0-50", IF(tbl_Customers[[#This Row],[account_length]] &lt;=100, "51-100", IF(tbl_Customers[[#This Row],[account_length]] &lt;= 150, "101-150", "151+")))</f>
        <v>51-100</v>
      </c>
      <c r="Y4249" t="str">
        <f>IF(tbl_Customers[[#This Row],[total_intl_charge]] &lt;= 3, "Low Charges", "High Charges")</f>
        <v>Low Charges</v>
      </c>
      <c r="Z4249" t="str">
        <f>IF(tbl_Customers[[#This Row],[total_eve_calls]]&lt;=80,"Low Calls",
IF(tbl_Customers[[#This Row],[total_eve_calls]]&lt;=120,"Medium Calls","High Calls"))</f>
        <v>High Calls</v>
      </c>
      <c r="AA4249" t="str">
        <f>IF(tbl_Customers[[#This Row],[total_eve_charge]]&lt;=15,"Low Charges",
IF(tbl_Customers[[#This Row],[total_eve_charge]]&lt;=20,"Medium Charges","High Charges"))</f>
        <v>Medium Charges</v>
      </c>
      <c r="AB4249"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Light User</v>
      </c>
      <c r="AC4249" t="str">
        <f>IF(tbl_Customers[[#This Row],[number_vmail_messages]] = 0, "No Usage", IF(tbl_Customers[[#This Row],[number_vmail_messages]] &lt;= 20, "Low Usage", IF(tbl_Customers[[#This Row],[number_vmail_messages]] &lt;= 40, "Medium Usgae", "High Usage")))</f>
        <v>No Usage</v>
      </c>
      <c r="AD4249" t="str">
        <f>IF(tbl_Customers[[#This Row],[total_day_minutes]]&lt;=150,"Low Usage", IF(tbl_Customers[[#This Row],[total_day_minutes]]&lt;=200,"Medium Usage", IF(tbl_Customers[[#This Row],[total_day_minutes]]&lt;=250,"High Usage","Very High Usage")))</f>
        <v>Medium Usage</v>
      </c>
      <c r="AE4249" t="str">
        <f>IF(tbl_Customers[[#This Row],[total_intl_calls]]&lt;=5,"Low Calls", IF(tbl_Customers[[#This Row],[total_intl_calls]]&lt;=10, "Medium Calls", "High Calls"))</f>
        <v>Medium Calls</v>
      </c>
      <c r="AF4249"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1</v>
      </c>
      <c r="AG4249" s="36" t="str">
        <f>IF(tbl_Customers[[#This Row],[Churn_Risk_Score]]&gt;=10,"High Risk", IF(tbl_Customers[[#This Row],[Churn_Risk_Score]]&gt;=5,"Medium Risk","Low Risk"))</f>
        <v>Low Risk</v>
      </c>
    </row>
    <row r="4250" spans="1:33" x14ac:dyDescent="0.35">
      <c r="A4250">
        <v>4249</v>
      </c>
      <c r="B4250" t="s">
        <v>45</v>
      </c>
      <c r="C4250">
        <v>50</v>
      </c>
      <c r="D4250" t="s">
        <v>25</v>
      </c>
      <c r="E4250" t="s">
        <v>22</v>
      </c>
      <c r="F4250" t="s">
        <v>23</v>
      </c>
      <c r="G4250">
        <v>40</v>
      </c>
      <c r="H4250">
        <v>235.7</v>
      </c>
      <c r="I4250">
        <v>127</v>
      </c>
      <c r="J4250">
        <v>40.07</v>
      </c>
      <c r="K4250">
        <v>223</v>
      </c>
      <c r="L4250">
        <v>126</v>
      </c>
      <c r="M4250">
        <v>18.96</v>
      </c>
      <c r="N4250">
        <v>297.5</v>
      </c>
      <c r="O4250">
        <v>116</v>
      </c>
      <c r="P4250">
        <v>13.39</v>
      </c>
      <c r="Q4250">
        <v>9.9</v>
      </c>
      <c r="R4250">
        <v>5</v>
      </c>
      <c r="S4250">
        <v>2.67</v>
      </c>
      <c r="T4250">
        <v>2</v>
      </c>
      <c r="U4250" t="s">
        <v>22</v>
      </c>
      <c r="V4250">
        <f>IF(tbl_Customers[[#This Row],[churn]] = "yes", 1, 0)</f>
        <v>0</v>
      </c>
      <c r="W4250" t="str">
        <f>IF(tbl_Customers[[#This Row],[number_customer_service_calls]] &lt;= 1, "0-1 Calls", IF(tbl_Customers[[#This Row],[number_customer_service_calls]] &lt;= 3, "2-3 Calls", IF(tbl_Customers[[#This Row],[number_customer_service_calls]] &lt;=5, "4-5 Calls", "6+ Calls")))</f>
        <v>2-3 Calls</v>
      </c>
      <c r="X4250" t="str">
        <f>IF(tbl_Customers[[#This Row],[account_length]] &lt;= 50, "0-50", IF(tbl_Customers[[#This Row],[account_length]] &lt;=100, "51-100", IF(tbl_Customers[[#This Row],[account_length]] &lt;= 150, "101-150", "151+")))</f>
        <v>0-50</v>
      </c>
      <c r="Y4250" t="str">
        <f>IF(tbl_Customers[[#This Row],[total_intl_charge]] &lt;= 3, "Low Charges", "High Charges")</f>
        <v>Low Charges</v>
      </c>
      <c r="Z4250" t="str">
        <f>IF(tbl_Customers[[#This Row],[total_eve_calls]]&lt;=80,"Low Calls",
IF(tbl_Customers[[#This Row],[total_eve_calls]]&lt;=120,"Medium Calls","High Calls"))</f>
        <v>High Calls</v>
      </c>
      <c r="AA4250" t="str">
        <f>IF(tbl_Customers[[#This Row],[total_eve_charge]]&lt;=15,"Low Charges",
IF(tbl_Customers[[#This Row],[total_eve_charge]]&lt;=20,"Medium Charges","High Charges"))</f>
        <v>Medium Charges</v>
      </c>
      <c r="AB4250"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Heavy Doemstic User</v>
      </c>
      <c r="AC4250" t="str">
        <f>IF(tbl_Customers[[#This Row],[number_vmail_messages]] = 0, "No Usage", IF(tbl_Customers[[#This Row],[number_vmail_messages]] &lt;= 20, "Low Usage", IF(tbl_Customers[[#This Row],[number_vmail_messages]] &lt;= 40, "Medium Usgae", "High Usage")))</f>
        <v>Medium Usgae</v>
      </c>
      <c r="AD4250" t="str">
        <f>IF(tbl_Customers[[#This Row],[total_day_minutes]]&lt;=150,"Low Usage", IF(tbl_Customers[[#This Row],[total_day_minutes]]&lt;=200,"Medium Usage", IF(tbl_Customers[[#This Row],[total_day_minutes]]&lt;=250,"High Usage","Very High Usage")))</f>
        <v>High Usage</v>
      </c>
      <c r="AE4250" t="str">
        <f>IF(tbl_Customers[[#This Row],[total_intl_calls]]&lt;=5,"Low Calls", IF(tbl_Customers[[#This Row],[total_intl_calls]]&lt;=10, "Medium Calls", "High Calls"))</f>
        <v>Low Calls</v>
      </c>
      <c r="AF4250"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50" s="36" t="str">
        <f>IF(tbl_Customers[[#This Row],[Churn_Risk_Score]]&gt;=10,"High Risk", IF(tbl_Customers[[#This Row],[Churn_Risk_Score]]&gt;=5,"Medium Risk","Low Risk"))</f>
        <v>Low Risk</v>
      </c>
    </row>
    <row r="4251" spans="1:33" x14ac:dyDescent="0.35">
      <c r="A4251">
        <v>4250</v>
      </c>
      <c r="B4251" t="s">
        <v>64</v>
      </c>
      <c r="C4251">
        <v>86</v>
      </c>
      <c r="D4251" t="s">
        <v>21</v>
      </c>
      <c r="E4251" t="s">
        <v>22</v>
      </c>
      <c r="F4251" t="s">
        <v>23</v>
      </c>
      <c r="G4251">
        <v>34</v>
      </c>
      <c r="H4251">
        <v>129.4</v>
      </c>
      <c r="I4251">
        <v>102</v>
      </c>
      <c r="J4251">
        <v>22</v>
      </c>
      <c r="K4251">
        <v>267.10000000000002</v>
      </c>
      <c r="L4251">
        <v>104</v>
      </c>
      <c r="M4251">
        <v>22.7</v>
      </c>
      <c r="N4251">
        <v>154.80000000000001</v>
      </c>
      <c r="O4251">
        <v>100</v>
      </c>
      <c r="P4251">
        <v>6.97</v>
      </c>
      <c r="Q4251">
        <v>9.3000000000000007</v>
      </c>
      <c r="R4251">
        <v>16</v>
      </c>
      <c r="S4251">
        <v>2.5099999999999998</v>
      </c>
      <c r="T4251">
        <v>0</v>
      </c>
      <c r="U4251" t="s">
        <v>22</v>
      </c>
      <c r="V4251">
        <f>IF(tbl_Customers[[#This Row],[churn]] = "yes", 1, 0)</f>
        <v>0</v>
      </c>
      <c r="W4251" t="str">
        <f>IF(tbl_Customers[[#This Row],[number_customer_service_calls]] &lt;= 1, "0-1 Calls", IF(tbl_Customers[[#This Row],[number_customer_service_calls]] &lt;= 3, "2-3 Calls", IF(tbl_Customers[[#This Row],[number_customer_service_calls]] &lt;=5, "4-5 Calls", "6+ Calls")))</f>
        <v>0-1 Calls</v>
      </c>
      <c r="X4251" t="str">
        <f>IF(tbl_Customers[[#This Row],[account_length]] &lt;= 50, "0-50", IF(tbl_Customers[[#This Row],[account_length]] &lt;=100, "51-100", IF(tbl_Customers[[#This Row],[account_length]] &lt;= 150, "101-150", "151+")))</f>
        <v>51-100</v>
      </c>
      <c r="Y4251" t="str">
        <f>IF(tbl_Customers[[#This Row],[total_intl_charge]] &lt;= 3, "Low Charges", "High Charges")</f>
        <v>Low Charges</v>
      </c>
      <c r="Z4251" t="str">
        <f>IF(tbl_Customers[[#This Row],[total_eve_calls]]&lt;=80,"Low Calls",
IF(tbl_Customers[[#This Row],[total_eve_calls]]&lt;=120,"Medium Calls","High Calls"))</f>
        <v>Medium Calls</v>
      </c>
      <c r="AA4251" t="str">
        <f>IF(tbl_Customers[[#This Row],[total_eve_charge]]&lt;=15,"Low Charges",
IF(tbl_Customers[[#This Row],[total_eve_charge]]&lt;=20,"Medium Charges","High Charges"))</f>
        <v>High Charges</v>
      </c>
      <c r="AB4251" t="str">
        <f>IF(AND(tbl_Customers[[#This Row],[total_day_minutes]]&gt;180, tbl_Customers[[#This Row],[total_eve_minutes]]&gt;200), "Heavy Doemstic User", IF(tbl_Customers[[#This Row],[total_intl_minutes]]&gt;10, "Interntional User", IF(AND(tbl_Customers[[#This Row],[total_day_minutes]]&lt;180, tbl_Customers[[#This Row],[total_eve_minutes]]&lt;200,tbl_Customers[[#This Row],[total_night_minutes]]&lt;200), "Light User", "Balanced User")))</f>
        <v>Balanced User</v>
      </c>
      <c r="AC4251" t="str">
        <f>IF(tbl_Customers[[#This Row],[number_vmail_messages]] = 0, "No Usage", IF(tbl_Customers[[#This Row],[number_vmail_messages]] &lt;= 20, "Low Usage", IF(tbl_Customers[[#This Row],[number_vmail_messages]] &lt;= 40, "Medium Usgae", "High Usage")))</f>
        <v>Medium Usgae</v>
      </c>
      <c r="AD4251" t="str">
        <f>IF(tbl_Customers[[#This Row],[total_day_minutes]]&lt;=150,"Low Usage", IF(tbl_Customers[[#This Row],[total_day_minutes]]&lt;=200,"Medium Usage", IF(tbl_Customers[[#This Row],[total_day_minutes]]&lt;=250,"High Usage","Very High Usage")))</f>
        <v>Low Usage</v>
      </c>
      <c r="AE4251" t="str">
        <f>IF(tbl_Customers[[#This Row],[total_intl_calls]]&lt;=5,"Low Calls", IF(tbl_Customers[[#This Row],[total_intl_calls]]&lt;=10, "Medium Calls", "High Calls"))</f>
        <v>High Calls</v>
      </c>
      <c r="AF4251" s="36">
        <f xml:space="preserve">
IF(tbl_Customers[[#This Row],[number_customer_service_calls]]&gt;=4,4,0)+
IF(tbl_Customers[[#This Row],[international_plan]]="yes",3,0)+
IF(tbl_Customers[[#This Row],[Intl_Charge_Group]]="High Charges",3,0)+
IF(tbl_Customers[[#This Row],[total_day_minutes]]&gt;250,4,0)+
IF(tbl_Customers[[#This Row],[voice_mail_plan]]="no",1,0)+
IF(tbl_Customers[[#This Row],[Customer_Segment]]="Heavy Domestic User",2,0)</f>
        <v>0</v>
      </c>
      <c r="AG4251" s="36" t="str">
        <f>IF(tbl_Customers[[#This Row],[Churn_Risk_Score]]&gt;=10,"High Risk", IF(tbl_Customers[[#This Row],[Churn_Risk_Score]]&gt;=5,"Medium Risk","Low Risk"))</f>
        <v>Low Risk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E8EF-9919-45F7-92A6-2485F853F528}">
  <dimension ref="A1:T462"/>
  <sheetViews>
    <sheetView workbookViewId="0">
      <selection activeCell="E7" sqref="E7"/>
    </sheetView>
  </sheetViews>
  <sheetFormatPr defaultRowHeight="14.5" x14ac:dyDescent="0.35"/>
  <cols>
    <col min="1" max="1" width="27.90625" bestFit="1" customWidth="1"/>
    <col min="2" max="2" width="13.81640625" bestFit="1" customWidth="1"/>
    <col min="5" max="5" width="14.36328125" bestFit="1" customWidth="1"/>
    <col min="6" max="6" width="15.90625" customWidth="1"/>
    <col min="8" max="8" width="28.6328125" customWidth="1"/>
    <col min="9" max="9" width="15.453125" bestFit="1" customWidth="1"/>
    <col min="10" max="10" width="16.6328125" bestFit="1" customWidth="1"/>
    <col min="11" max="11" width="22.453125" customWidth="1"/>
  </cols>
  <sheetData>
    <row r="1" spans="1:11" ht="17" customHeight="1" x14ac:dyDescent="0.35">
      <c r="A1" s="11" t="s">
        <v>76</v>
      </c>
      <c r="B1" s="11" t="s">
        <v>77</v>
      </c>
      <c r="E1" s="8" t="s">
        <v>78</v>
      </c>
      <c r="F1" s="8" t="s">
        <v>79</v>
      </c>
      <c r="H1" s="8" t="s">
        <v>82</v>
      </c>
      <c r="I1" s="8" t="s">
        <v>83</v>
      </c>
      <c r="J1" s="8" t="s">
        <v>84</v>
      </c>
      <c r="K1" s="8" t="s">
        <v>85</v>
      </c>
    </row>
    <row r="2" spans="1:11" ht="17" customHeight="1" x14ac:dyDescent="0.35">
      <c r="A2" s="12" t="str">
        <f t="array" ref="A2:A21">TRANSPOSE(A462:T462)</f>
        <v>state</v>
      </c>
      <c r="B2" s="12">
        <f>COUNTBLANK(tbl_Customers[state])</f>
        <v>0</v>
      </c>
      <c r="E2" s="9" t="s">
        <v>77</v>
      </c>
      <c r="F2" s="13" t="s">
        <v>80</v>
      </c>
      <c r="H2" s="9" t="s">
        <v>0</v>
      </c>
      <c r="I2" s="9" t="s">
        <v>86</v>
      </c>
      <c r="J2" s="9" t="s">
        <v>87</v>
      </c>
      <c r="K2" s="9" t="s">
        <v>88</v>
      </c>
    </row>
    <row r="3" spans="1:11" ht="17" customHeight="1" x14ac:dyDescent="0.35">
      <c r="A3" s="12" t="str">
        <v>account_length</v>
      </c>
      <c r="B3" s="12">
        <f>COUNTBLANK(tbl_Customers[account_length])</f>
        <v>0</v>
      </c>
      <c r="E3" s="9" t="s">
        <v>81</v>
      </c>
      <c r="F3" s="13" t="s">
        <v>80</v>
      </c>
      <c r="H3" s="9" t="s">
        <v>1</v>
      </c>
      <c r="I3" s="9" t="s">
        <v>89</v>
      </c>
      <c r="J3" s="9" t="s">
        <v>90</v>
      </c>
      <c r="K3" s="9" t="s">
        <v>91</v>
      </c>
    </row>
    <row r="4" spans="1:11" ht="17" customHeight="1" x14ac:dyDescent="0.35">
      <c r="A4" s="12" t="str">
        <v>area_code</v>
      </c>
      <c r="B4" s="12">
        <f>COUNTBLANK(tbl_Customers[area_code])</f>
        <v>0</v>
      </c>
      <c r="H4" s="9" t="s">
        <v>2</v>
      </c>
      <c r="I4" s="9" t="s">
        <v>86</v>
      </c>
      <c r="J4" s="9" t="s">
        <v>87</v>
      </c>
      <c r="K4" s="9" t="s">
        <v>92</v>
      </c>
    </row>
    <row r="5" spans="1:11" ht="17" customHeight="1" x14ac:dyDescent="0.35">
      <c r="A5" s="12" t="str">
        <v>international_plan</v>
      </c>
      <c r="B5" s="12">
        <f>COUNTBLANK(tbl_Customers[international_plan])</f>
        <v>0</v>
      </c>
      <c r="H5" s="9" t="s">
        <v>3</v>
      </c>
      <c r="I5" s="9" t="s">
        <v>86</v>
      </c>
      <c r="J5" s="9" t="s">
        <v>93</v>
      </c>
      <c r="K5" s="9" t="s">
        <v>94</v>
      </c>
    </row>
    <row r="6" spans="1:11" ht="17" customHeight="1" x14ac:dyDescent="0.35">
      <c r="A6" s="12" t="str">
        <v>voice_mail_plan</v>
      </c>
      <c r="B6" s="12">
        <f>COUNTBLANK(tbl_Customers[voice_mail_plan])</f>
        <v>0</v>
      </c>
      <c r="H6" s="9" t="s">
        <v>4</v>
      </c>
      <c r="I6" s="9" t="s">
        <v>86</v>
      </c>
      <c r="J6" s="9" t="s">
        <v>93</v>
      </c>
      <c r="K6" s="9" t="s">
        <v>94</v>
      </c>
    </row>
    <row r="7" spans="1:11" ht="17" customHeight="1" x14ac:dyDescent="0.35">
      <c r="A7" s="12" t="str">
        <v>number_vmail_messages</v>
      </c>
      <c r="B7" s="12">
        <f>COUNTBLANK(tbl_Customers[voice_mail_plan])</f>
        <v>0</v>
      </c>
      <c r="H7" s="9" t="s">
        <v>5</v>
      </c>
      <c r="I7" s="9" t="s">
        <v>89</v>
      </c>
      <c r="J7" s="9" t="s">
        <v>90</v>
      </c>
      <c r="K7" s="9" t="s">
        <v>95</v>
      </c>
    </row>
    <row r="8" spans="1:11" ht="17" customHeight="1" x14ac:dyDescent="0.35">
      <c r="A8" s="12" t="str">
        <v>total_day_minutes</v>
      </c>
      <c r="B8" s="12">
        <f>COUNTBLANK(tbl_Customers[total_day_minutes])</f>
        <v>0</v>
      </c>
      <c r="H8" s="9" t="s">
        <v>6</v>
      </c>
      <c r="I8" s="9" t="s">
        <v>89</v>
      </c>
      <c r="J8" s="9" t="s">
        <v>90</v>
      </c>
      <c r="K8" s="9" t="s">
        <v>96</v>
      </c>
    </row>
    <row r="9" spans="1:11" ht="17" customHeight="1" x14ac:dyDescent="0.35">
      <c r="A9" s="12" t="str">
        <v>total_day_calls</v>
      </c>
      <c r="B9" s="12">
        <f>COUNTBLANK(tbl_Customers[total_day_calls])</f>
        <v>0</v>
      </c>
      <c r="H9" s="9" t="s">
        <v>7</v>
      </c>
      <c r="I9" s="9" t="s">
        <v>89</v>
      </c>
      <c r="J9" s="9" t="s">
        <v>90</v>
      </c>
      <c r="K9" s="9" t="s">
        <v>97</v>
      </c>
    </row>
    <row r="10" spans="1:11" ht="17" customHeight="1" x14ac:dyDescent="0.35">
      <c r="A10" s="12" t="str">
        <v>total_day_charge</v>
      </c>
      <c r="B10" s="12">
        <f>COUNTBLANK(tbl_Customers[total_day_charge])</f>
        <v>0</v>
      </c>
      <c r="H10" s="9" t="s">
        <v>8</v>
      </c>
      <c r="I10" s="9" t="s">
        <v>89</v>
      </c>
      <c r="J10" s="9" t="s">
        <v>90</v>
      </c>
      <c r="K10" s="9" t="s">
        <v>98</v>
      </c>
    </row>
    <row r="11" spans="1:11" ht="17" customHeight="1" x14ac:dyDescent="0.35">
      <c r="A11" s="12" t="str">
        <v>total_eve_minutes</v>
      </c>
      <c r="B11" s="12">
        <f>COUNTBLANK(tbl_Customers[total_eve_minutes])</f>
        <v>0</v>
      </c>
      <c r="H11" s="9" t="s">
        <v>9</v>
      </c>
      <c r="I11" s="9" t="s">
        <v>89</v>
      </c>
      <c r="J11" s="9" t="s">
        <v>90</v>
      </c>
      <c r="K11" s="9" t="s">
        <v>99</v>
      </c>
    </row>
    <row r="12" spans="1:11" ht="17" customHeight="1" x14ac:dyDescent="0.35">
      <c r="A12" s="12" t="str">
        <v>total_eve_calls</v>
      </c>
      <c r="B12" s="12">
        <f>COUNTBLANK(tbl_Customers[total_eve_calls])</f>
        <v>0</v>
      </c>
      <c r="H12" s="9" t="s">
        <v>10</v>
      </c>
      <c r="I12" s="9" t="s">
        <v>89</v>
      </c>
      <c r="J12" s="9" t="s">
        <v>90</v>
      </c>
      <c r="K12" s="9" t="s">
        <v>100</v>
      </c>
    </row>
    <row r="13" spans="1:11" ht="17" customHeight="1" x14ac:dyDescent="0.35">
      <c r="A13" s="12" t="str">
        <v>total_eve_charge</v>
      </c>
      <c r="B13" s="12">
        <f>COUNTBLANK(tbl_Customers[total_eve_charge])</f>
        <v>0</v>
      </c>
      <c r="H13" s="9" t="s">
        <v>11</v>
      </c>
      <c r="I13" s="9" t="s">
        <v>89</v>
      </c>
      <c r="J13" s="9" t="s">
        <v>90</v>
      </c>
      <c r="K13" s="9" t="s">
        <v>101</v>
      </c>
    </row>
    <row r="14" spans="1:11" ht="17" customHeight="1" x14ac:dyDescent="0.35">
      <c r="A14" s="12" t="str">
        <v>total_night_minutes</v>
      </c>
      <c r="B14" s="12">
        <f>COUNTBLANK(tbl_Customers[total_night_minutes])</f>
        <v>0</v>
      </c>
      <c r="H14" s="9" t="s">
        <v>12</v>
      </c>
      <c r="I14" s="9" t="s">
        <v>89</v>
      </c>
      <c r="J14" s="9" t="s">
        <v>90</v>
      </c>
      <c r="K14" s="9" t="s">
        <v>102</v>
      </c>
    </row>
    <row r="15" spans="1:11" ht="17" customHeight="1" x14ac:dyDescent="0.35">
      <c r="A15" s="12" t="str">
        <v>total_night_calls</v>
      </c>
      <c r="B15" s="12">
        <f>COUNTBLANK(tbl_Customers[total_night_calls])</f>
        <v>0</v>
      </c>
      <c r="H15" s="9" t="s">
        <v>13</v>
      </c>
      <c r="I15" s="9" t="s">
        <v>89</v>
      </c>
      <c r="J15" s="9" t="s">
        <v>90</v>
      </c>
      <c r="K15" s="9" t="s">
        <v>103</v>
      </c>
    </row>
    <row r="16" spans="1:11" ht="17" customHeight="1" x14ac:dyDescent="0.35">
      <c r="A16" s="12" t="str">
        <v>total_night_charge</v>
      </c>
      <c r="B16" s="12">
        <f>COUNTBLANK(tbl_Customers[total_night_charge])</f>
        <v>0</v>
      </c>
      <c r="H16" s="9" t="s">
        <v>14</v>
      </c>
      <c r="I16" s="9" t="s">
        <v>89</v>
      </c>
      <c r="J16" s="9" t="s">
        <v>90</v>
      </c>
      <c r="K16" s="9" t="s">
        <v>104</v>
      </c>
    </row>
    <row r="17" spans="1:11" ht="17" customHeight="1" x14ac:dyDescent="0.35">
      <c r="A17" s="12" t="str">
        <v>total_intl_minutes</v>
      </c>
      <c r="B17" s="12">
        <f>COUNTBLANK(tbl_Customers[total_intl_minutes])</f>
        <v>0</v>
      </c>
      <c r="H17" s="9" t="s">
        <v>15</v>
      </c>
      <c r="I17" s="9" t="s">
        <v>89</v>
      </c>
      <c r="J17" s="9" t="s">
        <v>90</v>
      </c>
      <c r="K17" s="9" t="s">
        <v>105</v>
      </c>
    </row>
    <row r="18" spans="1:11" ht="17" customHeight="1" x14ac:dyDescent="0.35">
      <c r="A18" s="12" t="str">
        <v>total_intl_calls</v>
      </c>
      <c r="B18" s="12">
        <f>COUNTBLANK(tbl_Customers[total_intl_calls])</f>
        <v>0</v>
      </c>
      <c r="H18" s="9" t="s">
        <v>16</v>
      </c>
      <c r="I18" s="9" t="s">
        <v>89</v>
      </c>
      <c r="J18" s="9" t="s">
        <v>90</v>
      </c>
      <c r="K18" s="9" t="s">
        <v>106</v>
      </c>
    </row>
    <row r="19" spans="1:11" ht="17" customHeight="1" x14ac:dyDescent="0.35">
      <c r="A19" s="12" t="str">
        <v>total_intl_charge</v>
      </c>
      <c r="B19" s="12">
        <f>COUNTBLANK(tbl_Customers[total_intl_charge])</f>
        <v>0</v>
      </c>
      <c r="H19" s="9" t="s">
        <v>17</v>
      </c>
      <c r="I19" s="9" t="s">
        <v>89</v>
      </c>
      <c r="J19" s="9" t="s">
        <v>90</v>
      </c>
      <c r="K19" s="9" t="s">
        <v>107</v>
      </c>
    </row>
    <row r="20" spans="1:11" ht="17" customHeight="1" x14ac:dyDescent="0.35">
      <c r="A20" s="12" t="str">
        <v>number_customer_service_calls</v>
      </c>
      <c r="B20" s="12">
        <f>COUNTBLANK(tbl_Customers[number_customer_service_calls])</f>
        <v>0</v>
      </c>
      <c r="H20" s="9" t="s">
        <v>18</v>
      </c>
      <c r="I20" s="9" t="s">
        <v>89</v>
      </c>
      <c r="J20" s="9" t="s">
        <v>90</v>
      </c>
      <c r="K20" s="9" t="s">
        <v>108</v>
      </c>
    </row>
    <row r="21" spans="1:11" ht="17" customHeight="1" x14ac:dyDescent="0.35">
      <c r="A21" s="12" t="str">
        <v>churn</v>
      </c>
      <c r="B21" s="12">
        <f>COUNTBLANK(tbl_Customers[churn])</f>
        <v>0</v>
      </c>
      <c r="H21" s="9" t="s">
        <v>19</v>
      </c>
      <c r="I21" s="9" t="s">
        <v>86</v>
      </c>
      <c r="J21" s="10" t="s">
        <v>109</v>
      </c>
      <c r="K21" s="9" t="s">
        <v>110</v>
      </c>
    </row>
    <row r="462" spans="1:20" x14ac:dyDescent="0.35">
      <c r="A462" s="4" t="s">
        <v>0</v>
      </c>
      <c r="B462" s="2" t="s">
        <v>1</v>
      </c>
      <c r="C462" s="2" t="s">
        <v>2</v>
      </c>
      <c r="D462" s="2" t="s">
        <v>3</v>
      </c>
      <c r="E462" s="2" t="s">
        <v>4</v>
      </c>
      <c r="F462" s="2" t="s">
        <v>5</v>
      </c>
      <c r="G462" s="2" t="s">
        <v>6</v>
      </c>
      <c r="H462" s="2" t="s">
        <v>7</v>
      </c>
      <c r="I462" s="2" t="s">
        <v>8</v>
      </c>
      <c r="J462" s="2" t="s">
        <v>9</v>
      </c>
      <c r="K462" s="2" t="s">
        <v>10</v>
      </c>
      <c r="L462" s="2" t="s">
        <v>11</v>
      </c>
      <c r="M462" s="2" t="s">
        <v>12</v>
      </c>
      <c r="N462" s="2" t="s">
        <v>13</v>
      </c>
      <c r="O462" s="2" t="s">
        <v>14</v>
      </c>
      <c r="P462" s="2" t="s">
        <v>15</v>
      </c>
      <c r="Q462" s="2" t="s">
        <v>16</v>
      </c>
      <c r="R462" s="2" t="s">
        <v>17</v>
      </c>
      <c r="S462" s="2" t="s">
        <v>18</v>
      </c>
      <c r="T462" s="3"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D1FA-0459-4C9B-8FA3-34608729C900}">
  <dimension ref="A1:U57"/>
  <sheetViews>
    <sheetView topLeftCell="A61" workbookViewId="0">
      <selection activeCell="T60" sqref="T60"/>
    </sheetView>
  </sheetViews>
  <sheetFormatPr defaultRowHeight="14.5" x14ac:dyDescent="0.35"/>
  <cols>
    <col min="1" max="1" width="3.90625" bestFit="1" customWidth="1"/>
    <col min="2" max="2" width="13.453125" bestFit="1" customWidth="1"/>
    <col min="3" max="3" width="10.1796875" bestFit="1" customWidth="1"/>
    <col min="4" max="4" width="13.453125" bestFit="1" customWidth="1"/>
    <col min="5" max="5" width="10.1796875" bestFit="1" customWidth="1"/>
    <col min="20" max="20" width="29.36328125" customWidth="1"/>
    <col min="21" max="21" width="10.90625" customWidth="1"/>
  </cols>
  <sheetData>
    <row r="1" spans="1:10" x14ac:dyDescent="0.35">
      <c r="A1" s="22"/>
      <c r="B1" s="22"/>
      <c r="C1" s="22"/>
      <c r="D1" s="22"/>
      <c r="E1" s="22"/>
      <c r="F1" s="22"/>
      <c r="G1" s="22"/>
      <c r="H1" s="22"/>
      <c r="I1" s="22"/>
      <c r="J1" s="22"/>
    </row>
    <row r="2" spans="1:10" x14ac:dyDescent="0.35">
      <c r="A2" s="22"/>
      <c r="B2" s="22"/>
      <c r="C2" s="22"/>
      <c r="D2" s="22"/>
      <c r="E2" s="22"/>
      <c r="F2" s="22"/>
      <c r="G2" s="22"/>
      <c r="H2" s="22"/>
      <c r="I2" s="22"/>
      <c r="J2" s="22"/>
    </row>
    <row r="3" spans="1:10" x14ac:dyDescent="0.35">
      <c r="A3" s="22"/>
      <c r="B3" s="22"/>
      <c r="C3" s="22"/>
      <c r="D3" s="22"/>
      <c r="E3" s="22"/>
      <c r="F3" s="22"/>
      <c r="G3" s="22"/>
      <c r="H3" s="22"/>
      <c r="I3" s="22"/>
      <c r="J3" s="22"/>
    </row>
    <row r="4" spans="1:10" x14ac:dyDescent="0.35">
      <c r="A4" s="22"/>
      <c r="B4" s="22"/>
      <c r="C4" s="22"/>
      <c r="D4" s="22"/>
      <c r="E4" s="22"/>
      <c r="F4" s="22"/>
      <c r="G4" s="22"/>
      <c r="H4" s="22"/>
      <c r="I4" s="22"/>
      <c r="J4" s="22"/>
    </row>
    <row r="5" spans="1:10" x14ac:dyDescent="0.35">
      <c r="A5" s="22"/>
      <c r="B5" s="22"/>
      <c r="C5" s="22"/>
      <c r="D5" s="22"/>
      <c r="E5" s="22"/>
      <c r="F5" s="22"/>
      <c r="G5" s="22"/>
      <c r="H5" s="22"/>
      <c r="I5" s="22"/>
      <c r="J5" s="22"/>
    </row>
    <row r="6" spans="1:10" x14ac:dyDescent="0.35">
      <c r="A6" s="22"/>
      <c r="B6" s="22"/>
      <c r="C6" s="22"/>
      <c r="D6" s="22"/>
      <c r="E6" s="22"/>
      <c r="F6" s="22"/>
      <c r="G6" s="22"/>
      <c r="H6" s="22"/>
      <c r="I6" s="22"/>
      <c r="J6" s="22"/>
    </row>
    <row r="7" spans="1:10" x14ac:dyDescent="0.35">
      <c r="A7" s="22"/>
      <c r="B7" s="22"/>
      <c r="C7" s="22"/>
      <c r="D7" s="22"/>
      <c r="E7" s="22"/>
      <c r="F7" s="22"/>
      <c r="G7" s="22"/>
      <c r="H7" s="22"/>
      <c r="I7" s="22"/>
      <c r="J7" s="22"/>
    </row>
    <row r="8" spans="1:10" x14ac:dyDescent="0.35">
      <c r="A8" s="22"/>
      <c r="B8" s="22"/>
      <c r="C8" s="22"/>
      <c r="D8" s="22"/>
      <c r="E8" s="22"/>
      <c r="F8" s="22"/>
      <c r="G8" s="22"/>
      <c r="H8" s="22"/>
      <c r="I8" s="22"/>
      <c r="J8" s="22"/>
    </row>
    <row r="9" spans="1:10" x14ac:dyDescent="0.35">
      <c r="A9" s="22"/>
      <c r="B9" s="22"/>
      <c r="C9" s="22"/>
      <c r="D9" s="22"/>
      <c r="E9" s="22"/>
      <c r="F9" s="22"/>
      <c r="G9" s="22"/>
      <c r="H9" s="22"/>
      <c r="I9" s="22"/>
      <c r="J9" s="22"/>
    </row>
    <row r="42" spans="20:21" ht="18" customHeight="1" x14ac:dyDescent="0.35">
      <c r="T42" s="8" t="s">
        <v>191</v>
      </c>
      <c r="U42" s="8" t="s">
        <v>192</v>
      </c>
    </row>
    <row r="43" spans="20:21" ht="18" customHeight="1" x14ac:dyDescent="0.35">
      <c r="T43" s="9" t="s">
        <v>193</v>
      </c>
      <c r="U43" s="9" t="s">
        <v>194</v>
      </c>
    </row>
    <row r="44" spans="20:21" ht="18" customHeight="1" x14ac:dyDescent="0.35">
      <c r="T44" s="9" t="s">
        <v>195</v>
      </c>
      <c r="U44" s="9" t="s">
        <v>194</v>
      </c>
    </row>
    <row r="45" spans="20:21" ht="18" customHeight="1" x14ac:dyDescent="0.35">
      <c r="T45" s="9" t="s">
        <v>196</v>
      </c>
      <c r="U45" s="9" t="s">
        <v>194</v>
      </c>
    </row>
    <row r="46" spans="20:21" ht="18" customHeight="1" x14ac:dyDescent="0.35">
      <c r="T46" s="9" t="s">
        <v>197</v>
      </c>
      <c r="U46" s="9" t="s">
        <v>194</v>
      </c>
    </row>
    <row r="47" spans="20:21" ht="18" customHeight="1" x14ac:dyDescent="0.35">
      <c r="T47" s="9" t="s">
        <v>198</v>
      </c>
      <c r="U47" s="9" t="s">
        <v>199</v>
      </c>
    </row>
    <row r="48" spans="20:21" ht="18" customHeight="1" x14ac:dyDescent="0.35">
      <c r="T48" s="9" t="s">
        <v>200</v>
      </c>
      <c r="U48" s="9" t="s">
        <v>199</v>
      </c>
    </row>
    <row r="50" spans="20:21" x14ac:dyDescent="0.35">
      <c r="T50" s="35" t="s">
        <v>205</v>
      </c>
    </row>
    <row r="51" spans="20:21" x14ac:dyDescent="0.35">
      <c r="T51" s="8" t="s">
        <v>201</v>
      </c>
      <c r="U51" s="8" t="s">
        <v>202</v>
      </c>
    </row>
    <row r="52" spans="20:21" x14ac:dyDescent="0.35">
      <c r="T52" s="9" t="s">
        <v>203</v>
      </c>
      <c r="U52" s="9">
        <v>4</v>
      </c>
    </row>
    <row r="53" spans="20:21" x14ac:dyDescent="0.35">
      <c r="T53" s="9" t="s">
        <v>195</v>
      </c>
      <c r="U53" s="9">
        <v>3</v>
      </c>
    </row>
    <row r="54" spans="20:21" x14ac:dyDescent="0.35">
      <c r="T54" s="9" t="s">
        <v>204</v>
      </c>
      <c r="U54" s="9">
        <v>3</v>
      </c>
    </row>
    <row r="55" spans="20:21" x14ac:dyDescent="0.35">
      <c r="T55" s="9" t="s">
        <v>197</v>
      </c>
      <c r="U55" s="9">
        <v>4</v>
      </c>
    </row>
    <row r="56" spans="20:21" x14ac:dyDescent="0.35">
      <c r="T56" s="9" t="s">
        <v>198</v>
      </c>
      <c r="U56" s="9">
        <v>1</v>
      </c>
    </row>
    <row r="57" spans="20:21" x14ac:dyDescent="0.35">
      <c r="T57" s="9" t="s">
        <v>200</v>
      </c>
      <c r="U57" s="9">
        <v>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2775-2247-4775-B994-4293DF855EAC}">
  <dimension ref="A2:I234"/>
  <sheetViews>
    <sheetView tabSelected="1" topLeftCell="A228" workbookViewId="0">
      <selection activeCell="A237" sqref="A237"/>
    </sheetView>
  </sheetViews>
  <sheetFormatPr defaultRowHeight="14.5" x14ac:dyDescent="0.35"/>
  <cols>
    <col min="1" max="1" width="11.54296875" bestFit="1" customWidth="1"/>
    <col min="2" max="2" width="15.26953125" bestFit="1" customWidth="1"/>
    <col min="3" max="3" width="14.453125" bestFit="1" customWidth="1"/>
    <col min="4" max="4" width="13.453125" bestFit="1" customWidth="1"/>
    <col min="5" max="5" width="14.453125" bestFit="1" customWidth="1"/>
    <col min="6" max="6" width="18.26953125" bestFit="1" customWidth="1"/>
    <col min="7" max="7" width="19.26953125" bestFit="1" customWidth="1"/>
  </cols>
  <sheetData>
    <row r="2" spans="1:7" ht="17" customHeight="1" x14ac:dyDescent="0.35">
      <c r="A2" s="14" t="s">
        <v>114</v>
      </c>
      <c r="B2" t="s">
        <v>113</v>
      </c>
      <c r="C2" s="16" t="s">
        <v>115</v>
      </c>
      <c r="D2" s="16" t="s">
        <v>116</v>
      </c>
      <c r="F2" s="8" t="s">
        <v>119</v>
      </c>
      <c r="G2" s="19" t="s">
        <v>120</v>
      </c>
    </row>
    <row r="3" spans="1:7" ht="17" customHeight="1" x14ac:dyDescent="0.35">
      <c r="A3" s="15" t="s">
        <v>22</v>
      </c>
      <c r="B3" s="36">
        <v>3652</v>
      </c>
      <c r="C3" s="17">
        <f>GETPIVOTDATA("[Measures].[Count of ID]",$A$2,"[tbl_Customers].[churn]","[tbl_Customers].[churn].&amp;[no]")/GETPIVOTDATA("[Measures].[Count of ID]",$A$2)</f>
        <v>0.85929411764705887</v>
      </c>
      <c r="D3" s="17">
        <f>GETPIVOTDATA("[Measures].[Count of ID]",$A$2,"[tbl_Customers].[churn]","[tbl_Customers].[churn].&amp;[yes]")/GETPIVOTDATA("[Measures].[Count of ID]",$A$2)</f>
        <v>0.14070588235294118</v>
      </c>
      <c r="F3" s="9" t="s">
        <v>113</v>
      </c>
      <c r="G3" s="20">
        <f>GETPIVOTDATA("[Measures].[Count of ID]",$A$2)</f>
        <v>4250</v>
      </c>
    </row>
    <row r="4" spans="1:7" ht="17" customHeight="1" x14ac:dyDescent="0.35">
      <c r="A4" s="15" t="s">
        <v>23</v>
      </c>
      <c r="B4" s="36">
        <v>598</v>
      </c>
      <c r="F4" s="9" t="s">
        <v>117</v>
      </c>
      <c r="G4" s="20">
        <f>GETPIVOTDATA("[Measures].[Count of ID]",$A$2,"[tbl_Customers].[churn]","[tbl_Customers].[churn].&amp;[yes]")</f>
        <v>598</v>
      </c>
    </row>
    <row r="5" spans="1:7" ht="17" customHeight="1" x14ac:dyDescent="0.35">
      <c r="A5" s="15" t="s">
        <v>111</v>
      </c>
      <c r="B5" s="36">
        <v>4250</v>
      </c>
      <c r="F5" s="9" t="s">
        <v>118</v>
      </c>
      <c r="G5" s="20">
        <f>GETPIVOTDATA("[Measures].[Count of ID]",$A$2,"[tbl_Customers].[churn]","[tbl_Customers].[churn].&amp;[no]")</f>
        <v>3652</v>
      </c>
    </row>
    <row r="6" spans="1:7" ht="17" customHeight="1" x14ac:dyDescent="0.35">
      <c r="F6" s="9" t="s">
        <v>116</v>
      </c>
      <c r="G6" s="21">
        <f>D3</f>
        <v>0.14070588235294118</v>
      </c>
    </row>
    <row r="7" spans="1:7" ht="17" customHeight="1" x14ac:dyDescent="0.35">
      <c r="F7" s="9" t="s">
        <v>115</v>
      </c>
      <c r="G7" s="21">
        <f>C3</f>
        <v>0.85929411764705887</v>
      </c>
    </row>
    <row r="9" spans="1:7" x14ac:dyDescent="0.35">
      <c r="A9" s="15"/>
    </row>
    <row r="10" spans="1:7" ht="17" customHeight="1" x14ac:dyDescent="0.35"/>
    <row r="11" spans="1:7" ht="17" customHeight="1" x14ac:dyDescent="0.35"/>
    <row r="12" spans="1:7" ht="17" customHeight="1" x14ac:dyDescent="0.35">
      <c r="A12" s="14" t="s">
        <v>116</v>
      </c>
      <c r="B12" s="14" t="s">
        <v>121</v>
      </c>
      <c r="E12" s="5" t="s">
        <v>123</v>
      </c>
      <c r="F12" s="5" t="s">
        <v>79</v>
      </c>
    </row>
    <row r="13" spans="1:7" ht="17" customHeight="1" x14ac:dyDescent="0.35">
      <c r="A13" s="14" t="s">
        <v>122</v>
      </c>
      <c r="B13" t="s">
        <v>23</v>
      </c>
      <c r="C13" t="s">
        <v>22</v>
      </c>
      <c r="E13" s="6" t="s">
        <v>124</v>
      </c>
      <c r="F13" s="5" t="s">
        <v>24</v>
      </c>
    </row>
    <row r="14" spans="1:7" ht="17" customHeight="1" x14ac:dyDescent="0.35">
      <c r="A14" s="15" t="s">
        <v>24</v>
      </c>
      <c r="B14" s="23">
        <v>0.27083333333333331</v>
      </c>
      <c r="C14" s="23">
        <v>0.72916666666666663</v>
      </c>
      <c r="E14" s="6" t="s">
        <v>125</v>
      </c>
      <c r="F14" s="24">
        <v>0.27079999999999999</v>
      </c>
    </row>
    <row r="15" spans="1:7" ht="17" customHeight="1" x14ac:dyDescent="0.35">
      <c r="A15" s="15" t="s">
        <v>60</v>
      </c>
      <c r="B15" s="23">
        <v>0.17592592592592593</v>
      </c>
      <c r="C15" s="23">
        <v>0.82407407407407407</v>
      </c>
      <c r="E15" s="6" t="s">
        <v>126</v>
      </c>
      <c r="F15" s="5" t="s">
        <v>38</v>
      </c>
    </row>
    <row r="16" spans="1:7" x14ac:dyDescent="0.35">
      <c r="A16" s="15" t="s">
        <v>39</v>
      </c>
      <c r="B16" s="23">
        <v>0.19387755102040816</v>
      </c>
      <c r="C16" s="23">
        <v>0.80612244897959184</v>
      </c>
      <c r="E16" s="6" t="s">
        <v>127</v>
      </c>
      <c r="F16" s="24">
        <v>0.05</v>
      </c>
    </row>
    <row r="17" spans="1:6" x14ac:dyDescent="0.35">
      <c r="A17" s="15" t="s">
        <v>49</v>
      </c>
      <c r="B17" s="23">
        <v>0.22093023255813954</v>
      </c>
      <c r="C17" s="23">
        <v>0.77906976744186052</v>
      </c>
    </row>
    <row r="18" spans="1:6" x14ac:dyDescent="0.35">
      <c r="A18" s="15" t="s">
        <v>31</v>
      </c>
      <c r="B18" s="23">
        <v>0.1366906474820144</v>
      </c>
      <c r="C18" s="23">
        <v>0.86330935251798557</v>
      </c>
    </row>
    <row r="19" spans="1:6" x14ac:dyDescent="0.35">
      <c r="A19" s="15" t="s">
        <v>59</v>
      </c>
      <c r="B19" s="23">
        <v>0.22500000000000001</v>
      </c>
      <c r="C19" s="23">
        <v>0.77500000000000002</v>
      </c>
      <c r="E19" s="14" t="s">
        <v>132</v>
      </c>
      <c r="F19" t="s">
        <v>133</v>
      </c>
    </row>
    <row r="20" spans="1:6" x14ac:dyDescent="0.35">
      <c r="A20" s="15" t="s">
        <v>62</v>
      </c>
      <c r="B20" s="23">
        <v>0.20481927710843373</v>
      </c>
      <c r="C20" s="23">
        <v>0.79518072289156627</v>
      </c>
      <c r="E20" s="15" t="s">
        <v>22</v>
      </c>
      <c r="F20" s="26">
        <v>99.924972617743705</v>
      </c>
    </row>
    <row r="21" spans="1:6" x14ac:dyDescent="0.35">
      <c r="A21" s="15" t="s">
        <v>35</v>
      </c>
      <c r="B21" s="23">
        <v>0.21249999999999999</v>
      </c>
      <c r="C21" s="23">
        <v>0.78749999999999998</v>
      </c>
      <c r="E21" s="15" t="s">
        <v>23</v>
      </c>
      <c r="F21" s="26">
        <v>102.13712374581939</v>
      </c>
    </row>
    <row r="22" spans="1:6" x14ac:dyDescent="0.35">
      <c r="A22" s="15" t="s">
        <v>36</v>
      </c>
      <c r="B22" s="23">
        <v>0.16666666666666666</v>
      </c>
      <c r="C22" s="23">
        <v>0.83333333333333337</v>
      </c>
      <c r="E22" s="15" t="s">
        <v>111</v>
      </c>
      <c r="F22" s="26">
        <v>100.23623529411765</v>
      </c>
    </row>
    <row r="23" spans="1:6" x14ac:dyDescent="0.35">
      <c r="A23" s="15" t="s">
        <v>66</v>
      </c>
      <c r="B23" s="23">
        <v>0.1797752808988764</v>
      </c>
      <c r="C23" s="23">
        <v>0.8202247191011236</v>
      </c>
    </row>
    <row r="24" spans="1:6" x14ac:dyDescent="0.35">
      <c r="A24" s="15" t="s">
        <v>26</v>
      </c>
      <c r="B24" s="23">
        <v>0.20512820512820512</v>
      </c>
      <c r="C24" s="23">
        <v>0.79487179487179482</v>
      </c>
    </row>
    <row r="25" spans="1:6" x14ac:dyDescent="0.35">
      <c r="A25" s="15" t="s">
        <v>74</v>
      </c>
      <c r="B25" s="23">
        <v>0.17045454545454544</v>
      </c>
      <c r="C25" s="23">
        <v>0.82954545454545459</v>
      </c>
    </row>
    <row r="26" spans="1:6" x14ac:dyDescent="0.35">
      <c r="A26" s="15" t="s">
        <v>70</v>
      </c>
      <c r="B26" s="23">
        <v>0.17241379310344829</v>
      </c>
      <c r="C26" s="23">
        <v>0.82758620689655171</v>
      </c>
    </row>
    <row r="27" spans="1:6" x14ac:dyDescent="0.35">
      <c r="A27" s="15" t="s">
        <v>53</v>
      </c>
      <c r="B27" s="23">
        <v>0.17241379310344829</v>
      </c>
      <c r="C27" s="23">
        <v>0.82758620689655171</v>
      </c>
    </row>
    <row r="28" spans="1:6" x14ac:dyDescent="0.35">
      <c r="A28" s="15" t="s">
        <v>52</v>
      </c>
      <c r="B28" s="23">
        <v>0.15151515151515152</v>
      </c>
      <c r="C28" s="23">
        <v>0.84848484848484851</v>
      </c>
    </row>
    <row r="29" spans="1:6" x14ac:dyDescent="0.35">
      <c r="A29" s="15" t="s">
        <v>67</v>
      </c>
      <c r="B29" s="23">
        <v>0.18292682926829268</v>
      </c>
      <c r="C29" s="23">
        <v>0.81707317073170727</v>
      </c>
    </row>
    <row r="30" spans="1:6" x14ac:dyDescent="0.35">
      <c r="A30" s="15" t="s">
        <v>43</v>
      </c>
      <c r="B30" s="23">
        <v>0.19444444444444445</v>
      </c>
      <c r="C30" s="23">
        <v>0.80555555555555558</v>
      </c>
    </row>
    <row r="31" spans="1:6" x14ac:dyDescent="0.35">
      <c r="A31" s="15" t="s">
        <v>27</v>
      </c>
      <c r="B31" s="23">
        <v>0.15730337078651685</v>
      </c>
      <c r="C31" s="23">
        <v>0.84269662921348309</v>
      </c>
    </row>
    <row r="32" spans="1:6" x14ac:dyDescent="0.35">
      <c r="A32" s="15" t="s">
        <v>32</v>
      </c>
      <c r="B32" s="23">
        <v>0.15662650602409639</v>
      </c>
      <c r="C32" s="23">
        <v>0.84337349397590367</v>
      </c>
    </row>
    <row r="33" spans="1:3" x14ac:dyDescent="0.35">
      <c r="A33" s="15" t="s">
        <v>68</v>
      </c>
      <c r="B33" s="23">
        <v>0.12871287128712872</v>
      </c>
      <c r="C33" s="23">
        <v>0.87128712871287128</v>
      </c>
    </row>
    <row r="34" spans="1:3" x14ac:dyDescent="0.35">
      <c r="A34" s="15" t="s">
        <v>54</v>
      </c>
      <c r="B34" s="23">
        <v>0.16250000000000001</v>
      </c>
      <c r="C34" s="23">
        <v>0.83750000000000002</v>
      </c>
    </row>
    <row r="35" spans="1:3" x14ac:dyDescent="0.35">
      <c r="A35" s="15" t="s">
        <v>37</v>
      </c>
      <c r="B35" s="23">
        <v>0.11320754716981132</v>
      </c>
      <c r="C35" s="23">
        <v>0.8867924528301887</v>
      </c>
    </row>
    <row r="36" spans="1:3" x14ac:dyDescent="0.35">
      <c r="A36" s="15" t="s">
        <v>71</v>
      </c>
      <c r="B36" s="23">
        <v>0.15189873417721519</v>
      </c>
      <c r="C36" s="23">
        <v>0.84810126582278478</v>
      </c>
    </row>
    <row r="37" spans="1:3" x14ac:dyDescent="0.35">
      <c r="A37" s="15" t="s">
        <v>55</v>
      </c>
      <c r="B37" s="23">
        <v>0.12371134020618557</v>
      </c>
      <c r="C37" s="23">
        <v>0.87628865979381443</v>
      </c>
    </row>
    <row r="38" spans="1:3" x14ac:dyDescent="0.35">
      <c r="A38" s="15" t="s">
        <v>65</v>
      </c>
      <c r="B38" s="23">
        <v>0.14117647058823529</v>
      </c>
      <c r="C38" s="23">
        <v>0.85882352941176465</v>
      </c>
    </row>
    <row r="39" spans="1:3" x14ac:dyDescent="0.35">
      <c r="A39" s="15" t="s">
        <v>20</v>
      </c>
      <c r="B39" s="23">
        <v>0.12631578947368421</v>
      </c>
      <c r="C39" s="23">
        <v>0.87368421052631584</v>
      </c>
    </row>
    <row r="40" spans="1:3" x14ac:dyDescent="0.35">
      <c r="A40" s="15" t="s">
        <v>50</v>
      </c>
      <c r="B40" s="23">
        <v>0.15492957746478872</v>
      </c>
      <c r="C40" s="23">
        <v>0.84507042253521125</v>
      </c>
    </row>
    <row r="41" spans="1:3" x14ac:dyDescent="0.35">
      <c r="A41" s="15" t="s">
        <v>57</v>
      </c>
      <c r="B41" s="23">
        <v>0.14666666666666667</v>
      </c>
      <c r="C41" s="23">
        <v>0.85333333333333339</v>
      </c>
    </row>
    <row r="42" spans="1:3" x14ac:dyDescent="0.35">
      <c r="A42" s="15" t="s">
        <v>46</v>
      </c>
      <c r="B42" s="23">
        <v>0.12820512820512819</v>
      </c>
      <c r="C42" s="23">
        <v>0.87179487179487181</v>
      </c>
    </row>
    <row r="43" spans="1:3" x14ac:dyDescent="0.35">
      <c r="A43" s="15" t="s">
        <v>56</v>
      </c>
      <c r="B43" s="23">
        <v>0.25641025641025639</v>
      </c>
      <c r="C43" s="23">
        <v>0.74358974358974361</v>
      </c>
    </row>
    <row r="44" spans="1:3" x14ac:dyDescent="0.35">
      <c r="A44" s="15" t="s">
        <v>29</v>
      </c>
      <c r="B44" s="23">
        <v>0.125</v>
      </c>
      <c r="C44" s="23">
        <v>0.875</v>
      </c>
    </row>
    <row r="45" spans="1:3" x14ac:dyDescent="0.35">
      <c r="A45" s="15" t="s">
        <v>64</v>
      </c>
      <c r="B45" s="23">
        <v>0.11627906976744186</v>
      </c>
      <c r="C45" s="23">
        <v>0.88372093023255816</v>
      </c>
    </row>
    <row r="46" spans="1:3" x14ac:dyDescent="0.35">
      <c r="A46" s="15" t="s">
        <v>44</v>
      </c>
      <c r="B46" s="23">
        <v>0.10526315789473684</v>
      </c>
      <c r="C46" s="23">
        <v>0.89473684210526316</v>
      </c>
    </row>
    <row r="47" spans="1:3" x14ac:dyDescent="0.35">
      <c r="A47" s="15" t="s">
        <v>61</v>
      </c>
      <c r="B47" s="23">
        <v>0.12820512820512819</v>
      </c>
      <c r="C47" s="23">
        <v>0.87179487179487181</v>
      </c>
    </row>
    <row r="48" spans="1:3" x14ac:dyDescent="0.35">
      <c r="A48" s="15" t="s">
        <v>41</v>
      </c>
      <c r="B48" s="23">
        <v>0.1125</v>
      </c>
      <c r="C48" s="23">
        <v>0.88749999999999996</v>
      </c>
    </row>
    <row r="49" spans="1:3" x14ac:dyDescent="0.35">
      <c r="A49" s="15" t="s">
        <v>40</v>
      </c>
      <c r="B49" s="23">
        <v>0.11842105263157894</v>
      </c>
      <c r="C49" s="23">
        <v>0.88157894736842102</v>
      </c>
    </row>
    <row r="50" spans="1:3" x14ac:dyDescent="0.35">
      <c r="A50" s="15" t="s">
        <v>63</v>
      </c>
      <c r="B50" s="23">
        <v>0.1111111111111111</v>
      </c>
      <c r="C50" s="23">
        <v>0.88888888888888884</v>
      </c>
    </row>
    <row r="51" spans="1:3" x14ac:dyDescent="0.35">
      <c r="A51" s="15" t="s">
        <v>73</v>
      </c>
      <c r="B51" s="23">
        <v>0.11940298507462686</v>
      </c>
      <c r="C51" s="23">
        <v>0.88059701492537312</v>
      </c>
    </row>
    <row r="52" spans="1:3" x14ac:dyDescent="0.35">
      <c r="A52" s="15" t="s">
        <v>51</v>
      </c>
      <c r="B52" s="23">
        <v>7.4468085106382975E-2</v>
      </c>
      <c r="C52" s="23">
        <v>0.92553191489361697</v>
      </c>
    </row>
    <row r="53" spans="1:3" x14ac:dyDescent="0.35">
      <c r="A53" s="15" t="s">
        <v>34</v>
      </c>
      <c r="B53" s="23">
        <v>0.11290322580645161</v>
      </c>
      <c r="C53" s="23">
        <v>0.88709677419354838</v>
      </c>
    </row>
    <row r="54" spans="1:3" x14ac:dyDescent="0.35">
      <c r="A54" s="15" t="s">
        <v>48</v>
      </c>
      <c r="B54" s="23">
        <v>0.109375</v>
      </c>
      <c r="C54" s="23">
        <v>0.890625</v>
      </c>
    </row>
    <row r="55" spans="1:3" x14ac:dyDescent="0.35">
      <c r="A55" s="15" t="s">
        <v>58</v>
      </c>
      <c r="B55" s="23">
        <v>8.7499999999999994E-2</v>
      </c>
      <c r="C55" s="23">
        <v>0.91249999999999998</v>
      </c>
    </row>
    <row r="56" spans="1:3" x14ac:dyDescent="0.35">
      <c r="A56" s="15" t="s">
        <v>30</v>
      </c>
      <c r="B56" s="23">
        <v>0.10144927536231885</v>
      </c>
      <c r="C56" s="23">
        <v>0.89855072463768115</v>
      </c>
    </row>
    <row r="57" spans="1:3" x14ac:dyDescent="0.35">
      <c r="A57" s="15" t="s">
        <v>42</v>
      </c>
      <c r="B57" s="23">
        <v>9.0909090909090912E-2</v>
      </c>
      <c r="C57" s="23">
        <v>0.90909090909090906</v>
      </c>
    </row>
    <row r="58" spans="1:3" x14ac:dyDescent="0.35">
      <c r="A58" s="15" t="s">
        <v>75</v>
      </c>
      <c r="B58" s="23">
        <v>8.9552238805970144E-2</v>
      </c>
      <c r="C58" s="23">
        <v>0.91044776119402981</v>
      </c>
    </row>
    <row r="59" spans="1:3" x14ac:dyDescent="0.35">
      <c r="A59" s="15" t="s">
        <v>33</v>
      </c>
      <c r="B59" s="23">
        <v>6.8965517241379309E-2</v>
      </c>
      <c r="C59" s="23">
        <v>0.93103448275862066</v>
      </c>
    </row>
    <row r="60" spans="1:3" x14ac:dyDescent="0.35">
      <c r="A60" s="15" t="s">
        <v>72</v>
      </c>
      <c r="B60" s="23">
        <v>7.5949367088607597E-2</v>
      </c>
      <c r="C60" s="23">
        <v>0.92405063291139244</v>
      </c>
    </row>
    <row r="61" spans="1:3" x14ac:dyDescent="0.35">
      <c r="A61" s="15" t="s">
        <v>38</v>
      </c>
      <c r="B61" s="23">
        <v>0.05</v>
      </c>
      <c r="C61" s="23">
        <v>0.95</v>
      </c>
    </row>
    <row r="62" spans="1:3" x14ac:dyDescent="0.35">
      <c r="A62" s="15" t="s">
        <v>69</v>
      </c>
      <c r="B62" s="23">
        <v>6.8493150684931503E-2</v>
      </c>
      <c r="C62" s="23">
        <v>0.93150684931506844</v>
      </c>
    </row>
    <row r="63" spans="1:3" x14ac:dyDescent="0.35">
      <c r="A63" s="15" t="s">
        <v>45</v>
      </c>
      <c r="B63" s="23">
        <v>5.1948051948051951E-2</v>
      </c>
      <c r="C63" s="23">
        <v>0.94805194805194803</v>
      </c>
    </row>
    <row r="64" spans="1:3" x14ac:dyDescent="0.35">
      <c r="A64" s="15" t="s">
        <v>47</v>
      </c>
      <c r="B64" s="23">
        <v>6.5573770491803282E-2</v>
      </c>
      <c r="C64" s="23">
        <v>0.93442622950819676</v>
      </c>
    </row>
    <row r="67" spans="1:7" x14ac:dyDescent="0.35">
      <c r="B67" s="14" t="s">
        <v>19</v>
      </c>
      <c r="C67" s="14" t="s">
        <v>120</v>
      </c>
      <c r="F67" s="8" t="s">
        <v>129</v>
      </c>
      <c r="G67" s="19" t="s">
        <v>116</v>
      </c>
    </row>
    <row r="68" spans="1:7" x14ac:dyDescent="0.35">
      <c r="B68" t="s">
        <v>22</v>
      </c>
      <c r="C68" t="s">
        <v>22</v>
      </c>
      <c r="D68" t="s">
        <v>23</v>
      </c>
      <c r="E68" t="s">
        <v>23</v>
      </c>
      <c r="F68" s="9" t="s">
        <v>130</v>
      </c>
      <c r="G68" s="25">
        <f>GETPIVOTDATA("[__Xl2].[Measures].[Count of churn]",$A$67,"[tbl_Customers].[international_plan]","[tbl_Customers].[international_plan].&amp;[yes]","[tbl_Customers].[churn]","[tbl_Customers].[churn].&amp;[yes]")</f>
        <v>0.42171717171717171</v>
      </c>
    </row>
    <row r="69" spans="1:7" x14ac:dyDescent="0.35">
      <c r="A69" s="14" t="s">
        <v>3</v>
      </c>
      <c r="B69" t="s">
        <v>112</v>
      </c>
      <c r="C69" t="s">
        <v>128</v>
      </c>
      <c r="D69" t="s">
        <v>112</v>
      </c>
      <c r="E69" t="s">
        <v>128</v>
      </c>
      <c r="F69" s="9" t="s">
        <v>80</v>
      </c>
      <c r="G69" s="25">
        <f>GETPIVOTDATA("[__Xl2].[Measures].[Count of churn]",$A$67,"[tbl_Customers].[international_plan]","[tbl_Customers].[international_plan].&amp;[no]","[tbl_Customers].[churn]","[tbl_Customers].[churn].&amp;[yes]")</f>
        <v>0.11183186299948106</v>
      </c>
    </row>
    <row r="70" spans="1:7" x14ac:dyDescent="0.35">
      <c r="A70" t="s">
        <v>22</v>
      </c>
      <c r="B70" s="36">
        <v>3423</v>
      </c>
      <c r="C70" s="23">
        <v>0.88816813700051889</v>
      </c>
      <c r="D70" s="36">
        <v>431</v>
      </c>
      <c r="E70" s="23">
        <v>0.11183186299948106</v>
      </c>
    </row>
    <row r="71" spans="1:7" x14ac:dyDescent="0.35">
      <c r="A71" t="s">
        <v>23</v>
      </c>
      <c r="B71" s="36">
        <v>229</v>
      </c>
      <c r="C71" s="23">
        <v>0.57828282828282829</v>
      </c>
      <c r="D71" s="36">
        <v>167</v>
      </c>
      <c r="E71" s="23">
        <v>0.42171717171717171</v>
      </c>
    </row>
    <row r="74" spans="1:7" ht="17" customHeight="1" x14ac:dyDescent="0.35">
      <c r="A74" s="14" t="s">
        <v>114</v>
      </c>
      <c r="B74" t="s">
        <v>131</v>
      </c>
      <c r="D74" s="5"/>
      <c r="E74" s="18"/>
    </row>
    <row r="75" spans="1:7" ht="17" customHeight="1" x14ac:dyDescent="0.35">
      <c r="A75" s="15" t="s">
        <v>22</v>
      </c>
      <c r="B75" s="26">
        <v>1.4416757940854326</v>
      </c>
      <c r="D75" s="7"/>
      <c r="E75" s="27"/>
    </row>
    <row r="76" spans="1:7" ht="17" customHeight="1" x14ac:dyDescent="0.35">
      <c r="A76" s="15" t="s">
        <v>23</v>
      </c>
      <c r="B76" s="26">
        <v>2.2759197324414715</v>
      </c>
      <c r="D76" s="7"/>
      <c r="E76" s="27"/>
    </row>
    <row r="77" spans="1:7" x14ac:dyDescent="0.35">
      <c r="A77" s="15" t="s">
        <v>111</v>
      </c>
      <c r="B77" s="26">
        <v>1.5590588235294118</v>
      </c>
    </row>
    <row r="81" spans="1:5" x14ac:dyDescent="0.35">
      <c r="A81" s="14" t="s">
        <v>114</v>
      </c>
      <c r="B81" t="s">
        <v>136</v>
      </c>
      <c r="C81" t="s">
        <v>135</v>
      </c>
      <c r="D81" t="s">
        <v>137</v>
      </c>
    </row>
    <row r="82" spans="1:5" x14ac:dyDescent="0.35">
      <c r="A82" s="15" t="s">
        <v>22</v>
      </c>
      <c r="B82" s="26">
        <v>29.844947973713033</v>
      </c>
      <c r="C82" s="26">
        <v>16.878743154435924</v>
      </c>
      <c r="D82" s="26">
        <v>8.9811308871851026</v>
      </c>
    </row>
    <row r="83" spans="1:5" x14ac:dyDescent="0.35">
      <c r="A83" s="15" t="s">
        <v>23</v>
      </c>
      <c r="B83" s="26">
        <v>35.528678929765888</v>
      </c>
      <c r="C83" s="26">
        <v>17.847207357859531</v>
      </c>
      <c r="D83" s="26">
        <v>9.2850334448160528</v>
      </c>
    </row>
    <row r="84" spans="1:5" x14ac:dyDescent="0.35">
      <c r="A84" s="15" t="s">
        <v>111</v>
      </c>
      <c r="B84" s="26">
        <v>30.644682352941174</v>
      </c>
      <c r="C84" s="26">
        <v>17.015011764705882</v>
      </c>
      <c r="D84" s="26">
        <v>9.0238917647058834</v>
      </c>
    </row>
    <row r="88" spans="1:5" x14ac:dyDescent="0.35">
      <c r="A88" s="14" t="s">
        <v>114</v>
      </c>
      <c r="B88" t="s">
        <v>138</v>
      </c>
    </row>
    <row r="89" spans="1:5" x14ac:dyDescent="0.35">
      <c r="A89" s="15" t="s">
        <v>22</v>
      </c>
      <c r="B89" s="26">
        <v>175.55509309967141</v>
      </c>
    </row>
    <row r="90" spans="1:5" x14ac:dyDescent="0.35">
      <c r="A90" s="15" t="s">
        <v>23</v>
      </c>
      <c r="B90" s="26">
        <v>208.99013377926423</v>
      </c>
    </row>
    <row r="91" spans="1:5" x14ac:dyDescent="0.35">
      <c r="A91" s="15" t="s">
        <v>111</v>
      </c>
      <c r="B91" s="26">
        <v>180.25960000000001</v>
      </c>
    </row>
    <row r="95" spans="1:5" x14ac:dyDescent="0.35">
      <c r="A95" s="14" t="s">
        <v>112</v>
      </c>
      <c r="B95" s="14" t="s">
        <v>121</v>
      </c>
    </row>
    <row r="96" spans="1:5" x14ac:dyDescent="0.35">
      <c r="A96" s="14" t="s">
        <v>139</v>
      </c>
      <c r="B96" t="s">
        <v>22</v>
      </c>
      <c r="C96" t="s">
        <v>23</v>
      </c>
      <c r="D96" t="s">
        <v>111</v>
      </c>
      <c r="E96" s="16" t="s">
        <v>140</v>
      </c>
    </row>
    <row r="97" spans="1:5" x14ac:dyDescent="0.35">
      <c r="A97" s="15" t="s">
        <v>22</v>
      </c>
      <c r="B97" s="26">
        <v>2622</v>
      </c>
      <c r="C97" s="26">
        <v>516</v>
      </c>
      <c r="D97" s="26">
        <v>3138</v>
      </c>
      <c r="E97" s="28">
        <f>GETPIVOTDATA("[Measures].[Count of churn]",$A$95,"[tbl_Customers].[voice_mail_plan]","[tbl_Customers].[voice_mail_plan].&amp;[no]","[tbl_Customers].[churn]","[tbl_Customers].[churn].&amp;[yes]")/GETPIVOTDATA("[Measures].[Count of churn]",$A$95,"[tbl_Customers].[voice_mail_plan]","[tbl_Customers].[voice_mail_plan].&amp;[no]")</f>
        <v>0.16443594646271512</v>
      </c>
    </row>
    <row r="98" spans="1:5" x14ac:dyDescent="0.35">
      <c r="A98" s="15" t="s">
        <v>23</v>
      </c>
      <c r="B98" s="26">
        <v>1030</v>
      </c>
      <c r="C98" s="26">
        <v>82</v>
      </c>
      <c r="D98" s="26">
        <v>1112</v>
      </c>
      <c r="E98" s="28">
        <f>GETPIVOTDATA("[Measures].[Count of churn]",$A$95,"[tbl_Customers].[voice_mail_plan]","[tbl_Customers].[voice_mail_plan].&amp;[yes]","[tbl_Customers].[churn]","[tbl_Customers].[churn].&amp;[yes]")/GETPIVOTDATA("[Measures].[Count of churn]",$A$95,"[tbl_Customers].[voice_mail_plan]","[tbl_Customers].[voice_mail_plan].&amp;[yes]")</f>
        <v>7.3741007194244604E-2</v>
      </c>
    </row>
    <row r="99" spans="1:5" x14ac:dyDescent="0.35">
      <c r="A99" s="15" t="s">
        <v>111</v>
      </c>
      <c r="B99" s="26">
        <v>3652</v>
      </c>
      <c r="C99" s="26">
        <v>598</v>
      </c>
      <c r="D99" s="26">
        <v>4250</v>
      </c>
    </row>
    <row r="102" spans="1:5" x14ac:dyDescent="0.35">
      <c r="A102" s="14" t="s">
        <v>114</v>
      </c>
      <c r="B102" t="s">
        <v>141</v>
      </c>
      <c r="C102" t="s">
        <v>142</v>
      </c>
    </row>
    <row r="103" spans="1:5" x14ac:dyDescent="0.35">
      <c r="A103" s="15" t="s">
        <v>22</v>
      </c>
      <c r="B103" s="26">
        <v>2.7530175246440205</v>
      </c>
      <c r="C103" s="26">
        <v>10.194441401971536</v>
      </c>
    </row>
    <row r="104" spans="1:5" x14ac:dyDescent="0.35">
      <c r="A104" s="15" t="s">
        <v>23</v>
      </c>
      <c r="B104" s="26">
        <v>2.8712541806020084</v>
      </c>
      <c r="C104" s="26">
        <v>10.632441471571916</v>
      </c>
    </row>
    <row r="105" spans="1:5" x14ac:dyDescent="0.35">
      <c r="A105" s="15" t="s">
        <v>111</v>
      </c>
      <c r="B105" s="26">
        <v>2.7696541176470455</v>
      </c>
      <c r="C105" s="26">
        <v>10.256070588235291</v>
      </c>
    </row>
    <row r="109" spans="1:5" ht="18" customHeight="1" x14ac:dyDescent="0.35">
      <c r="A109" s="29" t="s">
        <v>144</v>
      </c>
      <c r="B109" s="29"/>
      <c r="C109" s="29"/>
    </row>
    <row r="110" spans="1:5" x14ac:dyDescent="0.35">
      <c r="B110" s="1">
        <f>CORREL(tbl_Customers[total_day_calls],tbl_Customers[Churn_Flag])</f>
        <v>1.1640422238906746E-2</v>
      </c>
    </row>
    <row r="114" spans="1:5" x14ac:dyDescent="0.35">
      <c r="A114" s="14" t="s">
        <v>114</v>
      </c>
      <c r="B114" t="s">
        <v>134</v>
      </c>
    </row>
    <row r="115" spans="1:5" x14ac:dyDescent="0.35">
      <c r="A115" s="15" t="s">
        <v>22</v>
      </c>
      <c r="B115" s="26">
        <v>16.878743154435924</v>
      </c>
    </row>
    <row r="116" spans="1:5" x14ac:dyDescent="0.35">
      <c r="A116" s="15" t="s">
        <v>23</v>
      </c>
      <c r="B116" s="26">
        <v>17.847207357859531</v>
      </c>
    </row>
    <row r="117" spans="1:5" x14ac:dyDescent="0.35">
      <c r="A117" s="15" t="s">
        <v>111</v>
      </c>
      <c r="B117" s="26">
        <v>17.015011764705882</v>
      </c>
    </row>
    <row r="121" spans="1:5" x14ac:dyDescent="0.35">
      <c r="B121" s="14" t="s">
        <v>121</v>
      </c>
    </row>
    <row r="122" spans="1:5" x14ac:dyDescent="0.35">
      <c r="B122" t="s">
        <v>22</v>
      </c>
      <c r="D122" t="s">
        <v>23</v>
      </c>
    </row>
    <row r="123" spans="1:5" x14ac:dyDescent="0.35">
      <c r="A123" s="14" t="s">
        <v>145</v>
      </c>
      <c r="B123" t="s">
        <v>112</v>
      </c>
      <c r="C123" t="s">
        <v>116</v>
      </c>
      <c r="D123" t="s">
        <v>112</v>
      </c>
      <c r="E123" t="s">
        <v>116</v>
      </c>
    </row>
    <row r="124" spans="1:5" x14ac:dyDescent="0.35">
      <c r="A124" s="15" t="s">
        <v>21</v>
      </c>
      <c r="B124" s="26">
        <v>1821</v>
      </c>
      <c r="C124" s="23">
        <v>0.86385199240986721</v>
      </c>
      <c r="D124" s="26">
        <v>287</v>
      </c>
      <c r="E124" s="23">
        <v>0.13614800759013282</v>
      </c>
    </row>
    <row r="125" spans="1:5" x14ac:dyDescent="0.35">
      <c r="A125" s="15" t="s">
        <v>28</v>
      </c>
      <c r="B125" s="26">
        <v>897</v>
      </c>
      <c r="C125" s="23">
        <v>0.84943181818181823</v>
      </c>
      <c r="D125" s="26">
        <v>159</v>
      </c>
      <c r="E125" s="23">
        <v>0.15056818181818182</v>
      </c>
    </row>
    <row r="126" spans="1:5" x14ac:dyDescent="0.35">
      <c r="A126" s="15" t="s">
        <v>25</v>
      </c>
      <c r="B126" s="26">
        <v>934</v>
      </c>
      <c r="C126" s="23">
        <v>0.86003683241252304</v>
      </c>
      <c r="D126" s="26">
        <v>152</v>
      </c>
      <c r="E126" s="23">
        <v>0.13996316758747698</v>
      </c>
    </row>
    <row r="129" spans="1:9" x14ac:dyDescent="0.35">
      <c r="B129" s="14" t="s">
        <v>121</v>
      </c>
    </row>
    <row r="130" spans="1:9" ht="29" x14ac:dyDescent="0.35">
      <c r="B130" t="s">
        <v>22</v>
      </c>
      <c r="D130" t="s">
        <v>23</v>
      </c>
      <c r="G130" s="8" t="s">
        <v>151</v>
      </c>
      <c r="H130" s="19" t="s">
        <v>116</v>
      </c>
    </row>
    <row r="131" spans="1:9" x14ac:dyDescent="0.35">
      <c r="A131" s="14" t="s">
        <v>151</v>
      </c>
      <c r="B131" t="s">
        <v>112</v>
      </c>
      <c r="C131" t="s">
        <v>116</v>
      </c>
      <c r="D131" t="s">
        <v>112</v>
      </c>
      <c r="E131" t="s">
        <v>116</v>
      </c>
      <c r="G131" s="9" t="s">
        <v>147</v>
      </c>
      <c r="H131" s="32">
        <v>0.1091</v>
      </c>
    </row>
    <row r="132" spans="1:9" x14ac:dyDescent="0.35">
      <c r="A132" s="15" t="s">
        <v>147</v>
      </c>
      <c r="B132" s="26">
        <v>2147</v>
      </c>
      <c r="C132" s="23">
        <v>0.89087136929460586</v>
      </c>
      <c r="D132" s="26">
        <v>263</v>
      </c>
      <c r="E132" s="23">
        <v>0.10912863070539419</v>
      </c>
      <c r="G132" s="9" t="s">
        <v>148</v>
      </c>
      <c r="H132" s="32">
        <v>0.1096</v>
      </c>
    </row>
    <row r="133" spans="1:9" x14ac:dyDescent="0.35">
      <c r="A133" s="15" t="s">
        <v>148</v>
      </c>
      <c r="B133" s="26">
        <v>1340</v>
      </c>
      <c r="C133" s="23">
        <v>0.89036544850498334</v>
      </c>
      <c r="D133" s="26">
        <v>165</v>
      </c>
      <c r="E133" s="23">
        <v>0.10963455149501661</v>
      </c>
      <c r="G133" s="9" t="s">
        <v>149</v>
      </c>
      <c r="H133" s="32">
        <v>0.48620000000000002</v>
      </c>
    </row>
    <row r="134" spans="1:9" x14ac:dyDescent="0.35">
      <c r="A134" s="15" t="s">
        <v>149</v>
      </c>
      <c r="B134" s="26">
        <v>149</v>
      </c>
      <c r="C134" s="23">
        <v>0.51379310344827589</v>
      </c>
      <c r="D134" s="26">
        <v>141</v>
      </c>
      <c r="E134" s="23">
        <v>0.48620689655172411</v>
      </c>
      <c r="G134" s="9" t="s">
        <v>150</v>
      </c>
      <c r="H134" s="32">
        <v>0.64439999999999997</v>
      </c>
    </row>
    <row r="135" spans="1:9" x14ac:dyDescent="0.35">
      <c r="A135" s="15" t="s">
        <v>150</v>
      </c>
      <c r="B135" s="26">
        <v>16</v>
      </c>
      <c r="C135" s="23">
        <v>0.35555555555555557</v>
      </c>
      <c r="D135" s="26">
        <v>29</v>
      </c>
      <c r="E135" s="23">
        <v>0.64444444444444449</v>
      </c>
    </row>
    <row r="138" spans="1:9" x14ac:dyDescent="0.35">
      <c r="H138" s="34" t="s">
        <v>153</v>
      </c>
      <c r="I138" s="34"/>
    </row>
    <row r="139" spans="1:9" x14ac:dyDescent="0.35">
      <c r="B139" s="14" t="s">
        <v>121</v>
      </c>
      <c r="H139" s="1">
        <f>CORREL(tbl_Customers[account_length],tbl_Customers[Churn_Flag])</f>
        <v>1.937848984594269E-2</v>
      </c>
    </row>
    <row r="140" spans="1:9" x14ac:dyDescent="0.35">
      <c r="B140" t="s">
        <v>22</v>
      </c>
      <c r="D140" t="s">
        <v>23</v>
      </c>
    </row>
    <row r="141" spans="1:9" x14ac:dyDescent="0.35">
      <c r="A141" s="14" t="s">
        <v>158</v>
      </c>
      <c r="B141" t="s">
        <v>112</v>
      </c>
      <c r="C141" t="s">
        <v>116</v>
      </c>
      <c r="D141" t="s">
        <v>112</v>
      </c>
      <c r="E141" t="s">
        <v>116</v>
      </c>
    </row>
    <row r="142" spans="1:9" x14ac:dyDescent="0.35">
      <c r="A142" s="15" t="s">
        <v>154</v>
      </c>
      <c r="B142" s="26">
        <v>391</v>
      </c>
      <c r="C142" s="23">
        <v>0.87472035794183445</v>
      </c>
      <c r="D142" s="26">
        <v>56</v>
      </c>
      <c r="E142" s="23">
        <v>0.12527964205816555</v>
      </c>
    </row>
    <row r="143" spans="1:9" x14ac:dyDescent="0.35">
      <c r="A143" s="15" t="s">
        <v>155</v>
      </c>
      <c r="B143" s="26">
        <v>1402</v>
      </c>
      <c r="C143" s="23">
        <v>0.8553996339231239</v>
      </c>
      <c r="D143" s="26">
        <v>237</v>
      </c>
      <c r="E143" s="23">
        <v>0.14460036607687615</v>
      </c>
    </row>
    <row r="144" spans="1:9" x14ac:dyDescent="0.35">
      <c r="A144" s="15" t="s">
        <v>156</v>
      </c>
      <c r="B144" s="26">
        <v>375</v>
      </c>
      <c r="C144" s="23">
        <v>0.84841628959276016</v>
      </c>
      <c r="D144" s="26">
        <v>67</v>
      </c>
      <c r="E144" s="23">
        <v>0.15158371040723981</v>
      </c>
    </row>
    <row r="145" spans="1:8" x14ac:dyDescent="0.35">
      <c r="A145" s="15" t="s">
        <v>157</v>
      </c>
      <c r="B145" s="26">
        <v>1484</v>
      </c>
      <c r="C145" s="23">
        <v>0.86178861788617889</v>
      </c>
      <c r="D145" s="26">
        <v>238</v>
      </c>
      <c r="E145" s="23">
        <v>0.13821138211382114</v>
      </c>
    </row>
    <row r="146" spans="1:8" ht="58" x14ac:dyDescent="0.35">
      <c r="A146" s="14" t="s">
        <v>3</v>
      </c>
      <c r="B146" t="s" vm="1">
        <v>23</v>
      </c>
      <c r="G146" s="5" t="s">
        <v>163</v>
      </c>
      <c r="H146" s="18" t="s">
        <v>116</v>
      </c>
    </row>
    <row r="147" spans="1:8" x14ac:dyDescent="0.35">
      <c r="G147" s="7" t="s">
        <v>161</v>
      </c>
      <c r="H147" s="31">
        <v>0.33610000000000001</v>
      </c>
    </row>
    <row r="148" spans="1:8" x14ac:dyDescent="0.35">
      <c r="B148" s="14" t="s">
        <v>121</v>
      </c>
      <c r="G148" s="7" t="s">
        <v>160</v>
      </c>
      <c r="H148" s="31">
        <v>0.55920000000000003</v>
      </c>
    </row>
    <row r="149" spans="1:8" x14ac:dyDescent="0.35">
      <c r="B149" t="s">
        <v>22</v>
      </c>
      <c r="D149" t="s">
        <v>23</v>
      </c>
    </row>
    <row r="150" spans="1:8" x14ac:dyDescent="0.35">
      <c r="A150" s="14" t="s">
        <v>162</v>
      </c>
      <c r="B150" t="s">
        <v>112</v>
      </c>
      <c r="C150" t="s">
        <v>140</v>
      </c>
      <c r="D150" t="s">
        <v>112</v>
      </c>
      <c r="E150" t="s">
        <v>140</v>
      </c>
    </row>
    <row r="151" spans="1:8" x14ac:dyDescent="0.35">
      <c r="A151" s="15" t="s">
        <v>160</v>
      </c>
      <c r="B151" s="26">
        <v>67</v>
      </c>
      <c r="C151" s="23">
        <v>0.44078947368421051</v>
      </c>
      <c r="D151" s="26">
        <v>85</v>
      </c>
      <c r="E151" s="23">
        <v>0.55921052631578949</v>
      </c>
    </row>
    <row r="152" spans="1:8" x14ac:dyDescent="0.35">
      <c r="A152" s="15" t="s">
        <v>161</v>
      </c>
      <c r="B152" s="26">
        <v>162</v>
      </c>
      <c r="C152" s="23">
        <v>0.66393442622950816</v>
      </c>
      <c r="D152" s="26">
        <v>82</v>
      </c>
      <c r="E152" s="23">
        <v>0.33606557377049179</v>
      </c>
    </row>
    <row r="158" spans="1:8" x14ac:dyDescent="0.35">
      <c r="B158" s="14" t="s">
        <v>121</v>
      </c>
    </row>
    <row r="159" spans="1:8" x14ac:dyDescent="0.35">
      <c r="B159" t="s">
        <v>22</v>
      </c>
      <c r="D159" t="s">
        <v>23</v>
      </c>
    </row>
    <row r="160" spans="1:8" x14ac:dyDescent="0.35">
      <c r="A160" s="14" t="s">
        <v>169</v>
      </c>
      <c r="B160" t="s">
        <v>112</v>
      </c>
      <c r="C160" t="s">
        <v>116</v>
      </c>
      <c r="D160" t="s">
        <v>112</v>
      </c>
      <c r="E160" t="s">
        <v>116</v>
      </c>
    </row>
    <row r="161" spans="1:5" x14ac:dyDescent="0.35">
      <c r="A161" s="15" t="s">
        <v>166</v>
      </c>
      <c r="B161" s="26">
        <v>563</v>
      </c>
      <c r="C161" s="23">
        <v>0.85303030303030303</v>
      </c>
      <c r="D161" s="26">
        <v>97</v>
      </c>
      <c r="E161" s="23">
        <v>0.14696969696969697</v>
      </c>
    </row>
    <row r="162" spans="1:5" x14ac:dyDescent="0.35">
      <c r="A162" s="15" t="s">
        <v>167</v>
      </c>
      <c r="B162" s="26">
        <v>578</v>
      </c>
      <c r="C162" s="23">
        <v>0.84502923976608191</v>
      </c>
      <c r="D162" s="26">
        <v>106</v>
      </c>
      <c r="E162" s="23">
        <v>0.15497076023391812</v>
      </c>
    </row>
    <row r="163" spans="1:5" x14ac:dyDescent="0.35">
      <c r="A163" s="15" t="s">
        <v>168</v>
      </c>
      <c r="B163" s="26">
        <v>2511</v>
      </c>
      <c r="C163" s="23">
        <v>0.8640743289745354</v>
      </c>
      <c r="D163" s="26">
        <v>395</v>
      </c>
      <c r="E163" s="23">
        <v>0.13592567102546455</v>
      </c>
    </row>
    <row r="166" spans="1:5" x14ac:dyDescent="0.35">
      <c r="B166" s="14" t="s">
        <v>121</v>
      </c>
    </row>
    <row r="167" spans="1:5" x14ac:dyDescent="0.35">
      <c r="B167" t="s">
        <v>22</v>
      </c>
      <c r="D167" t="s">
        <v>23</v>
      </c>
    </row>
    <row r="168" spans="1:5" x14ac:dyDescent="0.35">
      <c r="A168" s="14" t="s">
        <v>171</v>
      </c>
      <c r="B168" t="s">
        <v>112</v>
      </c>
      <c r="C168" t="s">
        <v>116</v>
      </c>
      <c r="D168" t="s">
        <v>112</v>
      </c>
      <c r="E168" t="s">
        <v>116</v>
      </c>
    </row>
    <row r="169" spans="1:5" x14ac:dyDescent="0.35">
      <c r="A169" s="15" t="s">
        <v>160</v>
      </c>
      <c r="B169" s="26">
        <v>836</v>
      </c>
      <c r="C169" s="23">
        <v>0.81800391389432481</v>
      </c>
      <c r="D169" s="26">
        <v>186</v>
      </c>
      <c r="E169" s="23">
        <v>0.18199608610567514</v>
      </c>
    </row>
    <row r="170" spans="1:5" x14ac:dyDescent="0.35">
      <c r="A170" s="15" t="s">
        <v>161</v>
      </c>
      <c r="B170" s="26">
        <v>1213</v>
      </c>
      <c r="C170" s="23">
        <v>0.88411078717201164</v>
      </c>
      <c r="D170" s="26">
        <v>159</v>
      </c>
      <c r="E170" s="23">
        <v>0.11588921282798834</v>
      </c>
    </row>
    <row r="171" spans="1:5" x14ac:dyDescent="0.35">
      <c r="A171" s="15" t="s">
        <v>170</v>
      </c>
      <c r="B171" s="26">
        <v>1603</v>
      </c>
      <c r="C171" s="23">
        <v>0.86368534482758619</v>
      </c>
      <c r="D171" s="26">
        <v>253</v>
      </c>
      <c r="E171" s="23">
        <v>0.13631465517241378</v>
      </c>
    </row>
    <row r="174" spans="1:5" x14ac:dyDescent="0.35">
      <c r="B174" s="14" t="s">
        <v>121</v>
      </c>
    </row>
    <row r="175" spans="1:5" x14ac:dyDescent="0.35">
      <c r="B175" t="s">
        <v>22</v>
      </c>
      <c r="D175" t="s">
        <v>23</v>
      </c>
    </row>
    <row r="176" spans="1:5" x14ac:dyDescent="0.35">
      <c r="A176" s="14" t="s">
        <v>177</v>
      </c>
      <c r="B176" t="s">
        <v>112</v>
      </c>
      <c r="C176" t="s">
        <v>116</v>
      </c>
      <c r="D176" t="s">
        <v>112</v>
      </c>
      <c r="E176" t="s">
        <v>116</v>
      </c>
    </row>
    <row r="177" spans="1:5" x14ac:dyDescent="0.35">
      <c r="A177" s="15" t="s">
        <v>173</v>
      </c>
      <c r="B177" s="26">
        <v>1105</v>
      </c>
      <c r="C177" s="23">
        <v>0.910964550700742</v>
      </c>
      <c r="D177" s="26">
        <v>108</v>
      </c>
      <c r="E177" s="23">
        <v>8.9035449299258038E-2</v>
      </c>
    </row>
    <row r="178" spans="1:5" x14ac:dyDescent="0.35">
      <c r="A178" s="15" t="s">
        <v>174</v>
      </c>
      <c r="B178" s="26">
        <v>809</v>
      </c>
      <c r="C178" s="23">
        <v>0.76392823418319167</v>
      </c>
      <c r="D178" s="26">
        <v>250</v>
      </c>
      <c r="E178" s="23">
        <v>0.2360717658168083</v>
      </c>
    </row>
    <row r="179" spans="1:5" x14ac:dyDescent="0.35">
      <c r="A179" s="15" t="s">
        <v>175</v>
      </c>
      <c r="B179" s="26">
        <v>1538</v>
      </c>
      <c r="C179" s="23">
        <v>0.88188073394495414</v>
      </c>
      <c r="D179" s="26">
        <v>206</v>
      </c>
      <c r="E179" s="23">
        <v>0.11811926605504587</v>
      </c>
    </row>
    <row r="180" spans="1:5" x14ac:dyDescent="0.35">
      <c r="A180" s="15" t="s">
        <v>176</v>
      </c>
      <c r="B180" s="26">
        <v>200</v>
      </c>
      <c r="C180" s="23">
        <v>0.85470085470085466</v>
      </c>
      <c r="D180" s="26">
        <v>34</v>
      </c>
      <c r="E180" s="23">
        <v>0.14529914529914531</v>
      </c>
    </row>
    <row r="182" spans="1:5" x14ac:dyDescent="0.35">
      <c r="A182" s="14" t="s">
        <v>4</v>
      </c>
      <c r="B182" t="s" vm="2">
        <v>23</v>
      </c>
    </row>
    <row r="184" spans="1:5" x14ac:dyDescent="0.35">
      <c r="B184" s="14" t="s">
        <v>121</v>
      </c>
    </row>
    <row r="185" spans="1:5" x14ac:dyDescent="0.35">
      <c r="B185" t="s">
        <v>22</v>
      </c>
      <c r="D185" t="s">
        <v>23</v>
      </c>
    </row>
    <row r="186" spans="1:5" x14ac:dyDescent="0.35">
      <c r="A186" s="14" t="s">
        <v>178</v>
      </c>
      <c r="B186" t="s">
        <v>112</v>
      </c>
      <c r="C186" t="s">
        <v>116</v>
      </c>
      <c r="D186" t="s">
        <v>112</v>
      </c>
      <c r="E186" t="s">
        <v>116</v>
      </c>
    </row>
    <row r="187" spans="1:5" x14ac:dyDescent="0.35">
      <c r="A187" s="15" t="s">
        <v>179</v>
      </c>
      <c r="B187" s="26">
        <v>74</v>
      </c>
      <c r="C187" s="23">
        <v>0.86046511627906974</v>
      </c>
      <c r="D187" s="26">
        <v>12</v>
      </c>
      <c r="E187" s="23">
        <v>0.13953488372093023</v>
      </c>
    </row>
    <row r="188" spans="1:5" x14ac:dyDescent="0.35">
      <c r="A188" s="15" t="s">
        <v>180</v>
      </c>
      <c r="B188" s="26">
        <v>137</v>
      </c>
      <c r="C188" s="23">
        <v>0.95138888888888884</v>
      </c>
      <c r="D188" s="26">
        <v>7</v>
      </c>
      <c r="E188" s="23">
        <v>4.8611111111111112E-2</v>
      </c>
    </row>
    <row r="189" spans="1:5" x14ac:dyDescent="0.35">
      <c r="A189" s="15" t="s">
        <v>181</v>
      </c>
      <c r="B189" s="26">
        <v>818</v>
      </c>
      <c r="C189" s="23">
        <v>0.92849035187287177</v>
      </c>
      <c r="D189" s="26">
        <v>63</v>
      </c>
      <c r="E189" s="23">
        <v>7.1509648127128261E-2</v>
      </c>
    </row>
    <row r="190" spans="1:5" x14ac:dyDescent="0.35">
      <c r="A190" s="15" t="s">
        <v>182</v>
      </c>
      <c r="B190" s="26">
        <v>1</v>
      </c>
      <c r="C190" s="23">
        <v>1</v>
      </c>
      <c r="D190" s="26"/>
      <c r="E190" s="23">
        <v>0</v>
      </c>
    </row>
    <row r="194" spans="1:5" x14ac:dyDescent="0.35">
      <c r="B194" s="14" t="s">
        <v>121</v>
      </c>
    </row>
    <row r="195" spans="1:5" x14ac:dyDescent="0.35">
      <c r="B195" t="s">
        <v>22</v>
      </c>
      <c r="D195" t="s">
        <v>23</v>
      </c>
    </row>
    <row r="196" spans="1:5" x14ac:dyDescent="0.35">
      <c r="A196" s="14" t="s">
        <v>186</v>
      </c>
      <c r="B196" t="s">
        <v>112</v>
      </c>
      <c r="C196" t="s">
        <v>116</v>
      </c>
      <c r="D196" t="s">
        <v>112</v>
      </c>
      <c r="E196" t="s">
        <v>116</v>
      </c>
    </row>
    <row r="197" spans="1:5" x14ac:dyDescent="0.35">
      <c r="A197" s="15" t="s">
        <v>179</v>
      </c>
      <c r="B197" s="26">
        <v>968</v>
      </c>
      <c r="C197" s="23">
        <v>0.88725939505041251</v>
      </c>
      <c r="D197" s="26">
        <v>123</v>
      </c>
      <c r="E197" s="23">
        <v>0.11274060494958753</v>
      </c>
    </row>
    <row r="198" spans="1:5" x14ac:dyDescent="0.35">
      <c r="A198" s="15" t="s">
        <v>180</v>
      </c>
      <c r="B198" s="26">
        <v>1095</v>
      </c>
      <c r="C198" s="23">
        <v>0.88093322606596947</v>
      </c>
      <c r="D198" s="26">
        <v>148</v>
      </c>
      <c r="E198" s="23">
        <v>0.11906677393403058</v>
      </c>
    </row>
    <row r="199" spans="1:5" x14ac:dyDescent="0.35">
      <c r="A199" s="15" t="s">
        <v>184</v>
      </c>
      <c r="B199" s="26">
        <v>1373</v>
      </c>
      <c r="C199" s="23">
        <v>0.91962491627595444</v>
      </c>
      <c r="D199" s="26">
        <v>120</v>
      </c>
      <c r="E199" s="23">
        <v>8.0375083724045546E-2</v>
      </c>
    </row>
    <row r="200" spans="1:5" x14ac:dyDescent="0.35">
      <c r="A200" s="15" t="s">
        <v>185</v>
      </c>
      <c r="B200" s="26">
        <v>216</v>
      </c>
      <c r="C200" s="23">
        <v>0.51063829787234039</v>
      </c>
      <c r="D200" s="26">
        <v>207</v>
      </c>
      <c r="E200" s="23">
        <v>0.48936170212765956</v>
      </c>
    </row>
    <row r="203" spans="1:5" ht="17" customHeight="1" x14ac:dyDescent="0.35">
      <c r="A203" s="5" t="s">
        <v>187</v>
      </c>
      <c r="B203" s="18" t="s">
        <v>116</v>
      </c>
    </row>
    <row r="204" spans="1:5" ht="17" customHeight="1" x14ac:dyDescent="0.35">
      <c r="A204" s="6">
        <v>125</v>
      </c>
      <c r="B204" s="30">
        <v>0.1191</v>
      </c>
    </row>
    <row r="205" spans="1:5" ht="17" customHeight="1" x14ac:dyDescent="0.35">
      <c r="A205" s="6">
        <v>175</v>
      </c>
      <c r="B205" s="30">
        <v>8.0399999999999999E-2</v>
      </c>
    </row>
    <row r="206" spans="1:5" ht="17" customHeight="1" x14ac:dyDescent="0.35">
      <c r="A206" s="6">
        <v>225</v>
      </c>
      <c r="B206" s="30">
        <v>0.11269999999999999</v>
      </c>
    </row>
    <row r="207" spans="1:5" ht="17" customHeight="1" x14ac:dyDescent="0.35">
      <c r="A207" s="6">
        <v>275</v>
      </c>
      <c r="B207" s="30">
        <v>0.4894</v>
      </c>
    </row>
    <row r="216" spans="1:4" x14ac:dyDescent="0.35">
      <c r="A216" s="14" t="s">
        <v>3</v>
      </c>
      <c r="B216" t="s" vm="3">
        <v>22</v>
      </c>
    </row>
    <row r="218" spans="1:4" x14ac:dyDescent="0.35">
      <c r="A218" s="14" t="s">
        <v>112</v>
      </c>
      <c r="B218" s="14" t="s">
        <v>189</v>
      </c>
    </row>
    <row r="219" spans="1:4" x14ac:dyDescent="0.35">
      <c r="A219" s="14" t="s">
        <v>114</v>
      </c>
      <c r="B219" t="s">
        <v>166</v>
      </c>
      <c r="C219" t="s">
        <v>167</v>
      </c>
      <c r="D219" t="s">
        <v>168</v>
      </c>
    </row>
    <row r="220" spans="1:4" x14ac:dyDescent="0.35">
      <c r="A220" s="15" t="s">
        <v>22</v>
      </c>
      <c r="B220" s="23">
        <v>0.8651685393258427</v>
      </c>
      <c r="C220" s="23">
        <v>0.886307638155579</v>
      </c>
      <c r="D220" s="23">
        <v>0.89610389610389607</v>
      </c>
    </row>
    <row r="221" spans="1:4" x14ac:dyDescent="0.35">
      <c r="A221" s="15" t="s">
        <v>23</v>
      </c>
      <c r="B221" s="23">
        <v>0.1348314606741573</v>
      </c>
      <c r="C221" s="23">
        <v>0.11369236184442098</v>
      </c>
      <c r="D221" s="23">
        <v>0.1038961038961039</v>
      </c>
    </row>
    <row r="225" spans="1:9" ht="18.5" x14ac:dyDescent="0.45">
      <c r="A225" s="33" t="s">
        <v>190</v>
      </c>
      <c r="B225" s="33"/>
      <c r="C225" s="33"/>
      <c r="D225" s="33"/>
      <c r="E225" s="33"/>
      <c r="F225" s="33"/>
      <c r="G225" s="33"/>
      <c r="H225" s="33"/>
      <c r="I225" s="33"/>
    </row>
    <row r="229" spans="1:9" x14ac:dyDescent="0.35">
      <c r="B229" s="14" t="s">
        <v>121</v>
      </c>
    </row>
    <row r="230" spans="1:9" x14ac:dyDescent="0.35">
      <c r="B230" t="s">
        <v>22</v>
      </c>
      <c r="D230" t="s">
        <v>23</v>
      </c>
    </row>
    <row r="231" spans="1:9" x14ac:dyDescent="0.35">
      <c r="A231" s="14" t="s">
        <v>211</v>
      </c>
      <c r="B231" t="s">
        <v>112</v>
      </c>
      <c r="C231" t="s">
        <v>116</v>
      </c>
      <c r="D231" t="s">
        <v>112</v>
      </c>
      <c r="E231" t="s">
        <v>116</v>
      </c>
    </row>
    <row r="232" spans="1:9" x14ac:dyDescent="0.35">
      <c r="A232" s="15" t="s">
        <v>208</v>
      </c>
      <c r="B232" s="26">
        <v>18</v>
      </c>
      <c r="C232" s="23">
        <v>0.41860465116279072</v>
      </c>
      <c r="D232" s="26">
        <v>25</v>
      </c>
      <c r="E232" s="23">
        <v>0.58139534883720934</v>
      </c>
    </row>
    <row r="233" spans="1:9" x14ac:dyDescent="0.35">
      <c r="A233" s="15" t="s">
        <v>209</v>
      </c>
      <c r="B233" s="26">
        <v>3298</v>
      </c>
      <c r="C233" s="23">
        <v>0.9463414634146341</v>
      </c>
      <c r="D233" s="26">
        <v>187</v>
      </c>
      <c r="E233" s="23">
        <v>5.3658536585365853E-2</v>
      </c>
    </row>
    <row r="234" spans="1:9" x14ac:dyDescent="0.35">
      <c r="A234" s="15" t="s">
        <v>210</v>
      </c>
      <c r="B234" s="26">
        <v>336</v>
      </c>
      <c r="C234" s="23">
        <v>0.46537396121883656</v>
      </c>
      <c r="D234" s="26">
        <v>386</v>
      </c>
      <c r="E234" s="23">
        <v>0.53462603878116344</v>
      </c>
    </row>
  </sheetData>
  <mergeCells count="1">
    <mergeCell ref="H138:I138"/>
  </mergeCells>
  <pageMargins left="0.7" right="0.7" top="0.75" bottom="0.75" header="0.3" footer="0.3"/>
  <drawing r:id="rId2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63987-8CD7-469D-A577-8B3F93CCEEAA}">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F73AE7-4913-4AB5-BAE1-F5730D3AD3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Data_Audit</vt:lpstr>
      <vt:lpstr>Analysis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Dhangar</dc:creator>
  <cp:lastModifiedBy>Utkarsh Dhangar</cp:lastModifiedBy>
  <dcterms:created xsi:type="dcterms:W3CDTF">2026-07-06T11:22:51Z</dcterms:created>
  <dcterms:modified xsi:type="dcterms:W3CDTF">2026-07-10T07:05:21Z</dcterms:modified>
</cp:coreProperties>
</file>